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filterPrivacy="1" updateLinks="never" autoCompressPictures="0"/>
  <xr:revisionPtr revIDLastSave="0" documentId="13_ncr:1_{4109BD59-3692-0448-979F-3CB73E5D5D04}" xr6:coauthVersionLast="47" xr6:coauthVersionMax="47" xr10:uidLastSave="{00000000-0000-0000-0000-000000000000}"/>
  <bookViews>
    <workbookView xWindow="0" yWindow="760" windowWidth="30240" windowHeight="17580" tabRatio="757" activeTab="2" xr2:uid="{00000000-000D-0000-FFFF-FFFF00000000}"/>
  </bookViews>
  <sheets>
    <sheet name="Instructions" sheetId="10" r:id="rId1"/>
    <sheet name="Six Dimension of Perfomance" sheetId="24" r:id="rId2"/>
    <sheet name="Your Data" sheetId="1" r:id="rId3"/>
    <sheet name="Team Dashboard" sheetId="19" r:id="rId4"/>
    <sheet name="WIP and AGE Chart" sheetId="22" r:id="rId5"/>
    <sheet name="More Charts" sheetId="12" r:id="rId6"/>
    <sheet name="Throughput" sheetId="2"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2" hidden="1">'Your Data'!$A$1:$E$1637</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O2" i="19" l="1"/>
  <c r="A1" i="19" l="1"/>
  <c r="Q2" i="19" l="1"/>
  <c r="F25" i="3" s="1"/>
  <c r="B42"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A44" i="6" s="1"/>
  <c r="N44" i="6" s="1"/>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A80" i="6" s="1"/>
  <c r="D80" i="6" s="1"/>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A152" i="6" s="1"/>
  <c r="B152" i="9" s="1"/>
  <c r="C152" i="9" s="1"/>
  <c r="C153" i="6"/>
  <c r="C154" i="6"/>
  <c r="C155" i="6"/>
  <c r="C156" i="6"/>
  <c r="B156" i="6" s="1"/>
  <c r="H156" i="6" s="1"/>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B276" i="6" s="1"/>
  <c r="A276" i="9" s="1"/>
  <c r="C277" i="6"/>
  <c r="B277" i="6" s="1"/>
  <c r="A277" i="9" s="1"/>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A316" i="6" s="1"/>
  <c r="B316" i="9" s="1"/>
  <c r="C316" i="9" s="1"/>
  <c r="C317" i="6"/>
  <c r="C318" i="6"/>
  <c r="C319" i="6"/>
  <c r="C320" i="6"/>
  <c r="C321" i="6"/>
  <c r="C322" i="6"/>
  <c r="C323" i="6"/>
  <c r="C324" i="6"/>
  <c r="C325" i="6"/>
  <c r="C326" i="6"/>
  <c r="C327" i="6"/>
  <c r="A327" i="6" s="1"/>
  <c r="N327" i="6" s="1"/>
  <c r="C328" i="6"/>
  <c r="A328" i="6" s="1"/>
  <c r="N328" i="6" s="1"/>
  <c r="C329" i="6"/>
  <c r="C330" i="6"/>
  <c r="C331" i="6"/>
  <c r="C332" i="6"/>
  <c r="C333" i="6"/>
  <c r="C334" i="6"/>
  <c r="C335" i="6"/>
  <c r="C336" i="6"/>
  <c r="C337" i="6"/>
  <c r="C338" i="6"/>
  <c r="C339" i="6"/>
  <c r="A339" i="6" s="1"/>
  <c r="N339" i="6" s="1"/>
  <c r="C340" i="6"/>
  <c r="C341" i="6"/>
  <c r="C342" i="6"/>
  <c r="B342" i="6" s="1"/>
  <c r="O342" i="6" s="1"/>
  <c r="C343" i="6"/>
  <c r="C344" i="6"/>
  <c r="C345" i="6"/>
  <c r="A345" i="6" s="1"/>
  <c r="C346" i="6"/>
  <c r="A346" i="6" s="1"/>
  <c r="N346" i="6" s="1"/>
  <c r="C347" i="6"/>
  <c r="C348" i="6"/>
  <c r="C349" i="6"/>
  <c r="C350" i="6"/>
  <c r="C351" i="6"/>
  <c r="A351" i="6" s="1"/>
  <c r="D351" i="6" s="1"/>
  <c r="E351" i="6" s="1"/>
  <c r="C352" i="6"/>
  <c r="C353" i="6"/>
  <c r="C354" i="6"/>
  <c r="C355" i="6"/>
  <c r="C356" i="6"/>
  <c r="C357" i="6"/>
  <c r="C358" i="6"/>
  <c r="C359" i="6"/>
  <c r="C360" i="6"/>
  <c r="C361" i="6"/>
  <c r="C362" i="6"/>
  <c r="C363" i="6"/>
  <c r="C364" i="6"/>
  <c r="C365" i="6"/>
  <c r="C366" i="6"/>
  <c r="C367" i="6"/>
  <c r="C368" i="6"/>
  <c r="C369" i="6"/>
  <c r="C370" i="6"/>
  <c r="A370" i="6" s="1"/>
  <c r="N370" i="6" s="1"/>
  <c r="C371" i="6"/>
  <c r="C372" i="6"/>
  <c r="C373" i="6"/>
  <c r="C374" i="6"/>
  <c r="C375" i="6"/>
  <c r="A375" i="6" s="1"/>
  <c r="D375" i="6" s="1"/>
  <c r="C376" i="6"/>
  <c r="A376" i="6" s="1"/>
  <c r="N376" i="6" s="1"/>
  <c r="C377" i="6"/>
  <c r="C378" i="6"/>
  <c r="C379" i="6"/>
  <c r="C380" i="6"/>
  <c r="C381" i="6"/>
  <c r="C382" i="6"/>
  <c r="C383" i="6"/>
  <c r="C384" i="6"/>
  <c r="C385" i="6"/>
  <c r="C386" i="6"/>
  <c r="C387" i="6"/>
  <c r="C388" i="6"/>
  <c r="C389" i="6"/>
  <c r="C390" i="6"/>
  <c r="C391" i="6"/>
  <c r="C392" i="6"/>
  <c r="C393" i="6"/>
  <c r="C394" i="6"/>
  <c r="C395" i="6"/>
  <c r="C396" i="6"/>
  <c r="C397" i="6"/>
  <c r="C398" i="6"/>
  <c r="A398" i="6" s="1"/>
  <c r="D398" i="6" s="1"/>
  <c r="F398" i="6" s="1"/>
  <c r="C399" i="6"/>
  <c r="C400" i="6"/>
  <c r="C401" i="6"/>
  <c r="C402" i="6"/>
  <c r="C403" i="6"/>
  <c r="C404" i="6"/>
  <c r="C405" i="6"/>
  <c r="C406" i="6"/>
  <c r="C407" i="6"/>
  <c r="C408" i="6"/>
  <c r="C409" i="6"/>
  <c r="C410" i="6"/>
  <c r="A410" i="6" s="1"/>
  <c r="D410" i="6" s="1"/>
  <c r="F410" i="6" s="1"/>
  <c r="C411" i="6"/>
  <c r="C412" i="6"/>
  <c r="C413" i="6"/>
  <c r="C414" i="6"/>
  <c r="C415" i="6"/>
  <c r="C416" i="6"/>
  <c r="C417" i="6"/>
  <c r="C418" i="6"/>
  <c r="C419" i="6"/>
  <c r="C420" i="6"/>
  <c r="C421" i="6"/>
  <c r="C422" i="6"/>
  <c r="C423" i="6"/>
  <c r="A423" i="6" s="1"/>
  <c r="B423" i="9" s="1"/>
  <c r="C423" i="9" s="1"/>
  <c r="C424" i="6"/>
  <c r="A424" i="6" s="1"/>
  <c r="D424" i="6" s="1"/>
  <c r="F424" i="6" s="1"/>
  <c r="C425" i="6"/>
  <c r="C426" i="6"/>
  <c r="C427" i="6"/>
  <c r="C428" i="6"/>
  <c r="C429" i="6"/>
  <c r="C430" i="6"/>
  <c r="A430" i="6" s="1"/>
  <c r="N430" i="6" s="1"/>
  <c r="C431" i="6"/>
  <c r="C432" i="6"/>
  <c r="C433" i="6"/>
  <c r="C434" i="6"/>
  <c r="C435" i="6"/>
  <c r="A435" i="6" s="1"/>
  <c r="B435" i="9" s="1"/>
  <c r="C435" i="9" s="1"/>
  <c r="C436" i="6"/>
  <c r="C437" i="6"/>
  <c r="A437" i="6" s="1"/>
  <c r="N437" i="6" s="1"/>
  <c r="C438" i="6"/>
  <c r="C439" i="6"/>
  <c r="C440" i="6"/>
  <c r="C441" i="6"/>
  <c r="C442" i="6"/>
  <c r="C443" i="6"/>
  <c r="C444" i="6"/>
  <c r="C445" i="6"/>
  <c r="C446" i="6"/>
  <c r="C447" i="6"/>
  <c r="C448" i="6"/>
  <c r="A448" i="6" s="1"/>
  <c r="B448" i="9" s="1"/>
  <c r="C448" i="9" s="1"/>
  <c r="C449" i="6"/>
  <c r="C450" i="6"/>
  <c r="C451" i="6"/>
  <c r="C452" i="6"/>
  <c r="C453" i="6"/>
  <c r="C454" i="6"/>
  <c r="C455" i="6"/>
  <c r="C456" i="6"/>
  <c r="C457" i="6"/>
  <c r="C458" i="6"/>
  <c r="C459" i="6"/>
  <c r="C460" i="6"/>
  <c r="C461" i="6"/>
  <c r="C462" i="6"/>
  <c r="C463" i="6"/>
  <c r="C464" i="6"/>
  <c r="C465" i="6"/>
  <c r="C466" i="6"/>
  <c r="C467" i="6"/>
  <c r="C468" i="6"/>
  <c r="B468" i="6" s="1"/>
  <c r="A468" i="9" s="1"/>
  <c r="C469" i="6"/>
  <c r="C470" i="6"/>
  <c r="C471" i="6"/>
  <c r="C472" i="6"/>
  <c r="C473" i="6"/>
  <c r="C474" i="6"/>
  <c r="C475" i="6"/>
  <c r="C476" i="6"/>
  <c r="C477" i="6"/>
  <c r="A477" i="6" s="1"/>
  <c r="N477" i="6" s="1"/>
  <c r="C478" i="6"/>
  <c r="A478" i="6" s="1"/>
  <c r="C479" i="6"/>
  <c r="C480" i="6"/>
  <c r="C481" i="6"/>
  <c r="C482" i="6"/>
  <c r="C483" i="6"/>
  <c r="A483" i="6" s="1"/>
  <c r="B483" i="9" s="1"/>
  <c r="C483" i="9" s="1"/>
  <c r="C484" i="6"/>
  <c r="C485" i="6"/>
  <c r="C486" i="6"/>
  <c r="C487" i="6"/>
  <c r="C488" i="6"/>
  <c r="C489" i="6"/>
  <c r="C490" i="6"/>
  <c r="A490" i="6" s="1"/>
  <c r="N490" i="6" s="1"/>
  <c r="C491" i="6"/>
  <c r="C492" i="6"/>
  <c r="C493" i="6"/>
  <c r="C494" i="6"/>
  <c r="C495" i="6"/>
  <c r="A495" i="6" s="1"/>
  <c r="B495" i="9" s="1"/>
  <c r="C495" i="9" s="1"/>
  <c r="C496" i="6"/>
  <c r="C497" i="6"/>
  <c r="C498" i="6"/>
  <c r="C499" i="6"/>
  <c r="C500" i="6"/>
  <c r="C501" i="6"/>
  <c r="C502" i="6"/>
  <c r="C503" i="6"/>
  <c r="C504" i="6"/>
  <c r="C505" i="6"/>
  <c r="C506" i="6"/>
  <c r="C507" i="6"/>
  <c r="C508" i="6"/>
  <c r="A508" i="6" s="1"/>
  <c r="C509" i="6"/>
  <c r="C510" i="6"/>
  <c r="C511" i="6"/>
  <c r="C512" i="6"/>
  <c r="C513" i="6"/>
  <c r="C514" i="6"/>
  <c r="C515" i="6"/>
  <c r="C516" i="6"/>
  <c r="C517" i="6"/>
  <c r="C518" i="6"/>
  <c r="C519" i="6"/>
  <c r="C520" i="6"/>
  <c r="C521" i="6"/>
  <c r="C522" i="6"/>
  <c r="C523" i="6"/>
  <c r="C524" i="6"/>
  <c r="C525" i="6"/>
  <c r="C526" i="6"/>
  <c r="C527" i="6"/>
  <c r="C528" i="6"/>
  <c r="C529" i="6"/>
  <c r="C530" i="6"/>
  <c r="C531" i="6"/>
  <c r="B531" i="6" s="1"/>
  <c r="O531" i="6" s="1"/>
  <c r="C532" i="6"/>
  <c r="B532" i="6" s="1"/>
  <c r="C533" i="6"/>
  <c r="C534" i="6"/>
  <c r="C535" i="6"/>
  <c r="C536" i="6"/>
  <c r="C537" i="6"/>
  <c r="C538" i="6"/>
  <c r="C539" i="6"/>
  <c r="C540" i="6"/>
  <c r="C541" i="6"/>
  <c r="C542" i="6"/>
  <c r="C543" i="6"/>
  <c r="B543" i="6" s="1"/>
  <c r="C544" i="6"/>
  <c r="C545" i="6"/>
  <c r="C546" i="6"/>
  <c r="C547" i="6"/>
  <c r="C548" i="6"/>
  <c r="C549" i="6"/>
  <c r="C550" i="6"/>
  <c r="B550" i="6" s="1"/>
  <c r="C551" i="6"/>
  <c r="C552" i="6"/>
  <c r="C553" i="6"/>
  <c r="B553" i="6" s="1"/>
  <c r="O553" i="6" s="1"/>
  <c r="C554" i="6"/>
  <c r="A554" i="6" s="1"/>
  <c r="D554" i="6" s="1"/>
  <c r="E554" i="6" s="1"/>
  <c r="C555" i="6"/>
  <c r="C556" i="6"/>
  <c r="C557" i="6"/>
  <c r="C558" i="6"/>
  <c r="C559" i="6"/>
  <c r="C560" i="6"/>
  <c r="C561" i="6"/>
  <c r="C562" i="6"/>
  <c r="C563" i="6"/>
  <c r="C564" i="6"/>
  <c r="C565" i="6"/>
  <c r="B565" i="6" s="1"/>
  <c r="A565" i="9" s="1"/>
  <c r="C566" i="6"/>
  <c r="C567" i="6"/>
  <c r="C568" i="6"/>
  <c r="C569" i="6"/>
  <c r="C570" i="6"/>
  <c r="B570" i="6" s="1"/>
  <c r="A570" i="9" s="1"/>
  <c r="C571" i="6"/>
  <c r="C572" i="6"/>
  <c r="C573" i="6"/>
  <c r="C574" i="6"/>
  <c r="C575" i="6"/>
  <c r="C576" i="6"/>
  <c r="C577" i="6"/>
  <c r="C578" i="6"/>
  <c r="C579" i="6"/>
  <c r="C580" i="6"/>
  <c r="C581" i="6"/>
  <c r="B581" i="6" s="1"/>
  <c r="H581" i="6" s="1"/>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B615" i="6" s="1"/>
  <c r="H615" i="6" s="1"/>
  <c r="I615" i="6" s="1"/>
  <c r="C616" i="6"/>
  <c r="C617" i="6"/>
  <c r="C618" i="6"/>
  <c r="C619" i="6"/>
  <c r="C620" i="6"/>
  <c r="C621" i="6"/>
  <c r="C622" i="6"/>
  <c r="C623" i="6"/>
  <c r="C624" i="6"/>
  <c r="C625" i="6"/>
  <c r="C626" i="6"/>
  <c r="C627" i="6"/>
  <c r="B627" i="6" s="1"/>
  <c r="H627" i="6" s="1"/>
  <c r="C628" i="6"/>
  <c r="C629" i="6"/>
  <c r="C630" i="6"/>
  <c r="B630" i="6" s="1"/>
  <c r="C631" i="6"/>
  <c r="C632" i="6"/>
  <c r="C633" i="6"/>
  <c r="C634" i="6"/>
  <c r="C635" i="6"/>
  <c r="C636" i="6"/>
  <c r="C637" i="6"/>
  <c r="C638" i="6"/>
  <c r="C639" i="6"/>
  <c r="A639" i="6" s="1"/>
  <c r="C640" i="6"/>
  <c r="C641" i="6"/>
  <c r="C642" i="6"/>
  <c r="C643" i="6"/>
  <c r="C644" i="6"/>
  <c r="C645" i="6"/>
  <c r="C646" i="6"/>
  <c r="C647" i="6"/>
  <c r="C648" i="6"/>
  <c r="B648" i="6" s="1"/>
  <c r="H648" i="6" s="1"/>
  <c r="C649" i="6"/>
  <c r="B649" i="6" s="1"/>
  <c r="A649" i="9" s="1"/>
  <c r="C650" i="6"/>
  <c r="A650" i="6" s="1"/>
  <c r="N650" i="6" s="1"/>
  <c r="C651" i="6"/>
  <c r="B651" i="6" s="1"/>
  <c r="H651" i="6" s="1"/>
  <c r="I651" i="6" s="1"/>
  <c r="C652" i="6"/>
  <c r="C653" i="6"/>
  <c r="C654" i="6"/>
  <c r="C655" i="6"/>
  <c r="C656" i="6"/>
  <c r="C657" i="6"/>
  <c r="C658" i="6"/>
  <c r="C659" i="6"/>
  <c r="C660" i="6"/>
  <c r="C661" i="6"/>
  <c r="C662" i="6"/>
  <c r="C663" i="6"/>
  <c r="B663" i="6" s="1"/>
  <c r="C664" i="6"/>
  <c r="C665" i="6"/>
  <c r="C666" i="6"/>
  <c r="C667" i="6"/>
  <c r="C668" i="6"/>
  <c r="C669" i="6"/>
  <c r="B669" i="6" s="1"/>
  <c r="A669" i="9" s="1"/>
  <c r="C670" i="6"/>
  <c r="C671" i="6"/>
  <c r="C672" i="6"/>
  <c r="C673" i="6"/>
  <c r="C674" i="6"/>
  <c r="C675" i="6"/>
  <c r="C676" i="6"/>
  <c r="C677" i="6"/>
  <c r="C678" i="6"/>
  <c r="C679" i="6"/>
  <c r="C680" i="6"/>
  <c r="C681" i="6"/>
  <c r="C682" i="6"/>
  <c r="C683" i="6"/>
  <c r="C684" i="6"/>
  <c r="C685" i="6"/>
  <c r="B685" i="6" s="1"/>
  <c r="A685" i="9" s="1"/>
  <c r="C686" i="6"/>
  <c r="C687" i="6"/>
  <c r="C688" i="6"/>
  <c r="A688" i="6" s="1"/>
  <c r="N688" i="6" s="1"/>
  <c r="C689" i="6"/>
  <c r="C690" i="6"/>
  <c r="C691" i="6"/>
  <c r="C692" i="6"/>
  <c r="C693" i="6"/>
  <c r="C694" i="6"/>
  <c r="C695" i="6"/>
  <c r="C696" i="6"/>
  <c r="C697" i="6"/>
  <c r="C698" i="6"/>
  <c r="C699" i="6"/>
  <c r="C700" i="6"/>
  <c r="C701" i="6"/>
  <c r="C702" i="6"/>
  <c r="C703" i="6"/>
  <c r="C704" i="6"/>
  <c r="C705" i="6"/>
  <c r="C706" i="6"/>
  <c r="B706" i="6" s="1"/>
  <c r="A706" i="9" s="1"/>
  <c r="C707" i="6"/>
  <c r="C708" i="6"/>
  <c r="C709" i="6"/>
  <c r="C710" i="6"/>
  <c r="C711" i="6"/>
  <c r="A711" i="6" s="1"/>
  <c r="C712" i="6"/>
  <c r="C713" i="6"/>
  <c r="B713" i="6" s="1"/>
  <c r="A713" i="9" s="1"/>
  <c r="C714" i="6"/>
  <c r="B714" i="6" s="1"/>
  <c r="C715" i="6"/>
  <c r="C716" i="6"/>
  <c r="C717" i="6"/>
  <c r="B717" i="6" s="1"/>
  <c r="A717" i="9" s="1"/>
  <c r="C718" i="6"/>
  <c r="C719" i="6"/>
  <c r="C720" i="6"/>
  <c r="C721" i="6"/>
  <c r="C722" i="6"/>
  <c r="C723" i="6"/>
  <c r="C724" i="6"/>
  <c r="C725" i="6"/>
  <c r="C726" i="6"/>
  <c r="C727" i="6"/>
  <c r="C728" i="6"/>
  <c r="C729" i="6"/>
  <c r="B729" i="6" s="1"/>
  <c r="A729" i="9" s="1"/>
  <c r="C730" i="6"/>
  <c r="C731" i="6"/>
  <c r="C732" i="6"/>
  <c r="C733" i="6"/>
  <c r="C734" i="6"/>
  <c r="A734" i="6" s="1"/>
  <c r="N734" i="6" s="1"/>
  <c r="C735" i="6"/>
  <c r="B735" i="6" s="1"/>
  <c r="A735" i="9" s="1"/>
  <c r="C736" i="6"/>
  <c r="C737" i="6"/>
  <c r="C738" i="6"/>
  <c r="B738" i="6" s="1"/>
  <c r="A738" i="9" s="1"/>
  <c r="C739" i="6"/>
  <c r="C740" i="6"/>
  <c r="C741" i="6"/>
  <c r="C742" i="6"/>
  <c r="B742" i="6" s="1"/>
  <c r="A742" i="9" s="1"/>
  <c r="C743" i="6"/>
  <c r="C744" i="6"/>
  <c r="C745" i="6"/>
  <c r="C746" i="6"/>
  <c r="C747" i="6"/>
  <c r="A747" i="6" s="1"/>
  <c r="C748" i="6"/>
  <c r="C749" i="6"/>
  <c r="C750" i="6"/>
  <c r="C751" i="6"/>
  <c r="C752" i="6"/>
  <c r="B752" i="6" s="1"/>
  <c r="A752" i="9" s="1"/>
  <c r="C753" i="6"/>
  <c r="C754" i="6"/>
  <c r="C755" i="6"/>
  <c r="C756" i="6"/>
  <c r="C757" i="6"/>
  <c r="C758" i="6"/>
  <c r="C759" i="6"/>
  <c r="B759" i="6" s="1"/>
  <c r="A759" i="9" s="1"/>
  <c r="C760" i="6"/>
  <c r="C761" i="6"/>
  <c r="C762" i="6"/>
  <c r="B762" i="6" s="1"/>
  <c r="A762" i="9" s="1"/>
  <c r="C763" i="6"/>
  <c r="C764" i="6"/>
  <c r="C765" i="6"/>
  <c r="C766" i="6"/>
  <c r="C767" i="6"/>
  <c r="C768" i="6"/>
  <c r="C769" i="6"/>
  <c r="B769" i="6" s="1"/>
  <c r="O769" i="6" s="1"/>
  <c r="C770" i="6"/>
  <c r="C771" i="6"/>
  <c r="C772" i="6"/>
  <c r="C773" i="6"/>
  <c r="C774" i="6"/>
  <c r="C775" i="6"/>
  <c r="C776" i="6"/>
  <c r="C777" i="6"/>
  <c r="C778" i="6"/>
  <c r="A778" i="6" s="1"/>
  <c r="D778" i="6" s="1"/>
  <c r="C779" i="6"/>
  <c r="C780" i="6"/>
  <c r="C781" i="6"/>
  <c r="C782" i="6"/>
  <c r="C783" i="6"/>
  <c r="C784" i="6"/>
  <c r="A784" i="6" s="1"/>
  <c r="D784" i="6" s="1"/>
  <c r="E784" i="6" s="1"/>
  <c r="C785" i="6"/>
  <c r="C786" i="6"/>
  <c r="C787" i="6"/>
  <c r="C788" i="6"/>
  <c r="C789" i="6"/>
  <c r="C790" i="6"/>
  <c r="C791" i="6"/>
  <c r="C792" i="6"/>
  <c r="C793" i="6"/>
  <c r="C794" i="6"/>
  <c r="A794" i="6" s="1"/>
  <c r="N794" i="6" s="1"/>
  <c r="C795" i="6"/>
  <c r="B795" i="6" s="1"/>
  <c r="H795" i="6" s="1"/>
  <c r="C796" i="6"/>
  <c r="B796" i="6" s="1"/>
  <c r="H796" i="6" s="1"/>
  <c r="J796" i="6" s="1"/>
  <c r="C797" i="6"/>
  <c r="C798" i="6"/>
  <c r="C799" i="6"/>
  <c r="C800" i="6"/>
  <c r="C801" i="6"/>
  <c r="C802" i="6"/>
  <c r="C803" i="6"/>
  <c r="C804" i="6"/>
  <c r="C805" i="6"/>
  <c r="B805" i="6" s="1"/>
  <c r="O805" i="6" s="1"/>
  <c r="C806" i="6"/>
  <c r="C807" i="6"/>
  <c r="B807" i="6" s="1"/>
  <c r="O807" i="6" s="1"/>
  <c r="C808" i="6"/>
  <c r="C809" i="6"/>
  <c r="C810" i="6"/>
  <c r="C811" i="6"/>
  <c r="C812" i="6"/>
  <c r="C813" i="6"/>
  <c r="B813" i="6" s="1"/>
  <c r="A813" i="9" s="1"/>
  <c r="C814" i="6"/>
  <c r="C815" i="6"/>
  <c r="C816" i="6"/>
  <c r="C817" i="6"/>
  <c r="C818" i="6"/>
  <c r="C819" i="6"/>
  <c r="B819" i="6" s="1"/>
  <c r="O819" i="6" s="1"/>
  <c r="C820" i="6"/>
  <c r="C821" i="6"/>
  <c r="B821" i="6" s="1"/>
  <c r="H821" i="6" s="1"/>
  <c r="C822" i="6"/>
  <c r="C823" i="6"/>
  <c r="B823" i="6" s="1"/>
  <c r="H823" i="6" s="1"/>
  <c r="I823" i="6" s="1"/>
  <c r="C824" i="6"/>
  <c r="B824" i="6" s="1"/>
  <c r="H824" i="6" s="1"/>
  <c r="J824" i="6" s="1"/>
  <c r="C825" i="6"/>
  <c r="C826" i="6"/>
  <c r="C827" i="6"/>
  <c r="C828" i="6"/>
  <c r="B828" i="6" s="1"/>
  <c r="A828" i="9" s="1"/>
  <c r="C829" i="6"/>
  <c r="C830" i="6"/>
  <c r="C831" i="6"/>
  <c r="B831" i="6" s="1"/>
  <c r="A831" i="9" s="1"/>
  <c r="C832" i="6"/>
  <c r="B832" i="6" s="1"/>
  <c r="C833" i="6"/>
  <c r="C834" i="6"/>
  <c r="C835" i="6"/>
  <c r="C836" i="6"/>
  <c r="C837" i="6"/>
  <c r="B837" i="6" s="1"/>
  <c r="O837" i="6" s="1"/>
  <c r="C838" i="6"/>
  <c r="C839" i="6"/>
  <c r="C840" i="6"/>
  <c r="C841" i="6"/>
  <c r="C842" i="6"/>
  <c r="C843" i="6"/>
  <c r="B843" i="6" s="1"/>
  <c r="C844" i="6"/>
  <c r="C845" i="6"/>
  <c r="C846" i="6"/>
  <c r="C847" i="6"/>
  <c r="C848" i="6"/>
  <c r="C849" i="6"/>
  <c r="C850" i="6"/>
  <c r="B850" i="6" s="1"/>
  <c r="C851" i="6"/>
  <c r="C852" i="6"/>
  <c r="C853" i="6"/>
  <c r="C854" i="6"/>
  <c r="C855" i="6"/>
  <c r="C856" i="6"/>
  <c r="C857" i="6"/>
  <c r="C858" i="6"/>
  <c r="C859" i="6"/>
  <c r="C860" i="6"/>
  <c r="C861" i="6"/>
  <c r="C862" i="6"/>
  <c r="C863" i="6"/>
  <c r="C864" i="6"/>
  <c r="C865" i="6"/>
  <c r="C866" i="6"/>
  <c r="A866" i="6" s="1"/>
  <c r="C867" i="6"/>
  <c r="B867" i="6" s="1"/>
  <c r="A867" i="9" s="1"/>
  <c r="C868" i="6"/>
  <c r="B868" i="6" s="1"/>
  <c r="O868" i="6" s="1"/>
  <c r="C869" i="6"/>
  <c r="C870" i="6"/>
  <c r="B870" i="6" s="1"/>
  <c r="A870" i="9" s="1"/>
  <c r="C871" i="6"/>
  <c r="C872" i="6"/>
  <c r="C873" i="6"/>
  <c r="C874" i="6"/>
  <c r="C875" i="6"/>
  <c r="C876" i="6"/>
  <c r="C877" i="6"/>
  <c r="C878" i="6"/>
  <c r="C879" i="6"/>
  <c r="B879" i="6" s="1"/>
  <c r="A879" i="9" s="1"/>
  <c r="C880" i="6"/>
  <c r="C881" i="6"/>
  <c r="C882" i="6"/>
  <c r="C883" i="6"/>
  <c r="C884" i="6"/>
  <c r="B884" i="6" s="1"/>
  <c r="A884" i="9" s="1"/>
  <c r="C885" i="6"/>
  <c r="C886" i="6"/>
  <c r="B886" i="6" s="1"/>
  <c r="A886" i="9" s="1"/>
  <c r="C887" i="6"/>
  <c r="C888" i="6"/>
  <c r="C889" i="6"/>
  <c r="C890" i="6"/>
  <c r="C891" i="6"/>
  <c r="C892" i="6"/>
  <c r="C893" i="6"/>
  <c r="C894" i="6"/>
  <c r="C895" i="6"/>
  <c r="C896" i="6"/>
  <c r="C897" i="6"/>
  <c r="C898" i="6"/>
  <c r="B898" i="6" s="1"/>
  <c r="C899" i="6"/>
  <c r="C900" i="6"/>
  <c r="C901" i="6"/>
  <c r="C902" i="6"/>
  <c r="C903" i="6"/>
  <c r="B903" i="6" s="1"/>
  <c r="O903" i="6" s="1"/>
  <c r="C904" i="6"/>
  <c r="C905" i="6"/>
  <c r="C906" i="6"/>
  <c r="C907" i="6"/>
  <c r="C908" i="6"/>
  <c r="C909" i="6"/>
  <c r="C910" i="6"/>
  <c r="B910" i="6" s="1"/>
  <c r="A910" i="9" s="1"/>
  <c r="C911" i="6"/>
  <c r="C912" i="6"/>
  <c r="C913" i="6"/>
  <c r="A913" i="6" s="1"/>
  <c r="N913" i="6" s="1"/>
  <c r="C914" i="6"/>
  <c r="A914" i="6" s="1"/>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B946" i="6" s="1"/>
  <c r="A946" i="9" s="1"/>
  <c r="C947" i="6"/>
  <c r="C948" i="6"/>
  <c r="C949" i="6"/>
  <c r="C950" i="6"/>
  <c r="C951" i="6"/>
  <c r="C952" i="6"/>
  <c r="C953" i="6"/>
  <c r="C954" i="6"/>
  <c r="C955" i="6"/>
  <c r="C956" i="6"/>
  <c r="C957" i="6"/>
  <c r="C958" i="6"/>
  <c r="B958" i="6" s="1"/>
  <c r="A958" i="9" s="1"/>
  <c r="C959" i="6"/>
  <c r="C960" i="6"/>
  <c r="C961" i="6"/>
  <c r="C962" i="6"/>
  <c r="C963" i="6"/>
  <c r="C964" i="6"/>
  <c r="C965" i="6"/>
  <c r="C966" i="6"/>
  <c r="C967" i="6"/>
  <c r="C968" i="6"/>
  <c r="C969" i="6"/>
  <c r="B969" i="6" s="1"/>
  <c r="H969" i="6" s="1"/>
  <c r="C970" i="6"/>
  <c r="B970" i="6" s="1"/>
  <c r="A970" i="9" s="1"/>
  <c r="C971" i="6"/>
  <c r="C972" i="6"/>
  <c r="C973" i="6"/>
  <c r="C974" i="6"/>
  <c r="C975" i="6"/>
  <c r="C976" i="6"/>
  <c r="C977" i="6"/>
  <c r="C978" i="6"/>
  <c r="C979" i="6"/>
  <c r="C980" i="6"/>
  <c r="C981" i="6"/>
  <c r="C982" i="6"/>
  <c r="C983" i="6"/>
  <c r="C984" i="6"/>
  <c r="C985" i="6"/>
  <c r="C986" i="6"/>
  <c r="C987" i="6"/>
  <c r="C988" i="6"/>
  <c r="B988" i="6" s="1"/>
  <c r="O988" i="6" s="1"/>
  <c r="C989" i="6"/>
  <c r="C990" i="6"/>
  <c r="C991" i="6"/>
  <c r="C992" i="6"/>
  <c r="C993" i="6"/>
  <c r="B993" i="6" s="1"/>
  <c r="A993" i="9" s="1"/>
  <c r="C994" i="6"/>
  <c r="C995" i="6"/>
  <c r="C996" i="6"/>
  <c r="C997" i="6"/>
  <c r="C998" i="6"/>
  <c r="C999" i="6"/>
  <c r="G999" i="9" s="1"/>
  <c r="C1000" i="6"/>
  <c r="C1001" i="6"/>
  <c r="C1002" i="6"/>
  <c r="J1002" i="9" s="1"/>
  <c r="C1003" i="6"/>
  <c r="C1004" i="6"/>
  <c r="J1004" i="9" s="1"/>
  <c r="C1005" i="6"/>
  <c r="J1005" i="9" s="1"/>
  <c r="C1006" i="6"/>
  <c r="B1006" i="6" s="1"/>
  <c r="O1006" i="6" s="1"/>
  <c r="C1007" i="6"/>
  <c r="C1008" i="6"/>
  <c r="C1009" i="6"/>
  <c r="C1010" i="6"/>
  <c r="J1010" i="9" s="1"/>
  <c r="C1011" i="6"/>
  <c r="G1011" i="9" s="1"/>
  <c r="C1012" i="6"/>
  <c r="C1013" i="6"/>
  <c r="C1014" i="6"/>
  <c r="C1015" i="6"/>
  <c r="C1016" i="6"/>
  <c r="C1017" i="6"/>
  <c r="J1017" i="9" s="1"/>
  <c r="C1018" i="6"/>
  <c r="C1019" i="6"/>
  <c r="C1020" i="6"/>
  <c r="C1021" i="6"/>
  <c r="G1021" i="9" s="1"/>
  <c r="C1022" i="6"/>
  <c r="C1023" i="6"/>
  <c r="J1023" i="9" s="1"/>
  <c r="C1024" i="6"/>
  <c r="C1025" i="6"/>
  <c r="G1025" i="9" s="1"/>
  <c r="C1026" i="6"/>
  <c r="J1026" i="9" s="1"/>
  <c r="C1027" i="6"/>
  <c r="G1027" i="9" s="1"/>
  <c r="C1028" i="6"/>
  <c r="G1028" i="9" s="1"/>
  <c r="C1029" i="6"/>
  <c r="B1029" i="6" s="1"/>
  <c r="O1029" i="6" s="1"/>
  <c r="C1030" i="6"/>
  <c r="B1030" i="6" s="1"/>
  <c r="C1031" i="6"/>
  <c r="C1032" i="6"/>
  <c r="C1033" i="6"/>
  <c r="C1034" i="6"/>
  <c r="C1035" i="6"/>
  <c r="J1035" i="9" s="1"/>
  <c r="C1036" i="6"/>
  <c r="C1037" i="6"/>
  <c r="C1038" i="6"/>
  <c r="J1038" i="9" s="1"/>
  <c r="C1039" i="6"/>
  <c r="C1040" i="6"/>
  <c r="J1040" i="9" s="1"/>
  <c r="C1041" i="6"/>
  <c r="G1041" i="9" s="1"/>
  <c r="C1042" i="6"/>
  <c r="J1042" i="9" s="1"/>
  <c r="C1043" i="6"/>
  <c r="C1044" i="6"/>
  <c r="J1044" i="9" s="1"/>
  <c r="C1045" i="6"/>
  <c r="B1045" i="6" s="1"/>
  <c r="H1045" i="6" s="1"/>
  <c r="J1045" i="6" s="1"/>
  <c r="C1046" i="6"/>
  <c r="G1046" i="9" s="1"/>
  <c r="C1047" i="6"/>
  <c r="B1047" i="6" s="1"/>
  <c r="A1047" i="9" s="1"/>
  <c r="C1048" i="6"/>
  <c r="B1048" i="6" s="1"/>
  <c r="C1049" i="6"/>
  <c r="C1050" i="6"/>
  <c r="G1050" i="9" s="1"/>
  <c r="C1051" i="6"/>
  <c r="C1052" i="6"/>
  <c r="J1052" i="9" s="1"/>
  <c r="C1053" i="6"/>
  <c r="J1053" i="9" s="1"/>
  <c r="C1054" i="6"/>
  <c r="B1054" i="6" s="1"/>
  <c r="A1054" i="9" s="1"/>
  <c r="C1055" i="6"/>
  <c r="C1056" i="6"/>
  <c r="J1056" i="9" s="1"/>
  <c r="C1057" i="6"/>
  <c r="J1057" i="9" s="1"/>
  <c r="C1058" i="6"/>
  <c r="G1058" i="9" s="1"/>
  <c r="C1059" i="6"/>
  <c r="B1059" i="6" s="1"/>
  <c r="A1059" i="9" s="1"/>
  <c r="C1060" i="6"/>
  <c r="C1061" i="6"/>
  <c r="C1062" i="6"/>
  <c r="G1062" i="9" s="1"/>
  <c r="C1063" i="6"/>
  <c r="G1063" i="9" s="1"/>
  <c r="C1064" i="6"/>
  <c r="J1064" i="9" s="1"/>
  <c r="C1065" i="6"/>
  <c r="G1065" i="9" s="1"/>
  <c r="C1066" i="6"/>
  <c r="C1067" i="6"/>
  <c r="C1068" i="6"/>
  <c r="G1068" i="9" s="1"/>
  <c r="C1069" i="6"/>
  <c r="G1069" i="9" s="1"/>
  <c r="C1070" i="6"/>
  <c r="C1071" i="6"/>
  <c r="B1071" i="6" s="1"/>
  <c r="O1071" i="6" s="1"/>
  <c r="C1072" i="6"/>
  <c r="B1072" i="6" s="1"/>
  <c r="A1072" i="9" s="1"/>
  <c r="C1073" i="6"/>
  <c r="G1073" i="9" s="1"/>
  <c r="C1074" i="6"/>
  <c r="C1075" i="6"/>
  <c r="G1075" i="9" s="1"/>
  <c r="C1076" i="6"/>
  <c r="J1076" i="9" s="1"/>
  <c r="C1077" i="6"/>
  <c r="G1077" i="9" s="1"/>
  <c r="C1078" i="6"/>
  <c r="C1079" i="6"/>
  <c r="C1080" i="6"/>
  <c r="G1080" i="9" s="1"/>
  <c r="C1081" i="6"/>
  <c r="G1081" i="9" s="1"/>
  <c r="C1082" i="6"/>
  <c r="C1083" i="6"/>
  <c r="C1084" i="6"/>
  <c r="J1084" i="9" s="1"/>
  <c r="C1085" i="6"/>
  <c r="J1085" i="9" s="1"/>
  <c r="C1086" i="6"/>
  <c r="G1086" i="9" s="1"/>
  <c r="C1087" i="6"/>
  <c r="C1088" i="6"/>
  <c r="A1088" i="6" s="1"/>
  <c r="D1088" i="6" s="1"/>
  <c r="E1088" i="6" s="1"/>
  <c r="C1089" i="6"/>
  <c r="G1089" i="9" s="1"/>
  <c r="C1090" i="6"/>
  <c r="B1090" i="6" s="1"/>
  <c r="O1090" i="6" s="1"/>
  <c r="C1091" i="6"/>
  <c r="C1092" i="6"/>
  <c r="C1093" i="6"/>
  <c r="G1093" i="9" s="1"/>
  <c r="C1094" i="6"/>
  <c r="J1094" i="9" s="1"/>
  <c r="C1095" i="6"/>
  <c r="J1095" i="9" s="1"/>
  <c r="C1096" i="6"/>
  <c r="J1096" i="9" s="1"/>
  <c r="C1097" i="6"/>
  <c r="C1098" i="6"/>
  <c r="B1098" i="6" s="1"/>
  <c r="O1098" i="6" s="1"/>
  <c r="C1099" i="6"/>
  <c r="J1099" i="9" s="1"/>
  <c r="C1100" i="6"/>
  <c r="G1100" i="9" s="1"/>
  <c r="C1101" i="6"/>
  <c r="B1101" i="6" s="1"/>
  <c r="A1101" i="9" s="1"/>
  <c r="C1102" i="6"/>
  <c r="C1103" i="6"/>
  <c r="C1104" i="6"/>
  <c r="J1104" i="9" s="1"/>
  <c r="C1105" i="6"/>
  <c r="C1106" i="6"/>
  <c r="G1106" i="9" s="1"/>
  <c r="C1107" i="6"/>
  <c r="A1107" i="6" s="1"/>
  <c r="D1107" i="6" s="1"/>
  <c r="C1108" i="6"/>
  <c r="C1109" i="6"/>
  <c r="C1110" i="6"/>
  <c r="J1110" i="9" s="1"/>
  <c r="C1111" i="6"/>
  <c r="C1112" i="6"/>
  <c r="J1112" i="9" s="1"/>
  <c r="C1113" i="6"/>
  <c r="B1113" i="6" s="1"/>
  <c r="O1113" i="6" s="1"/>
  <c r="C1114" i="6"/>
  <c r="B1114" i="6" s="1"/>
  <c r="A1114" i="9" s="1"/>
  <c r="C1115" i="6"/>
  <c r="C1116" i="6"/>
  <c r="J1116" i="9" s="1"/>
  <c r="C1117" i="6"/>
  <c r="J1117" i="9" s="1"/>
  <c r="C1118" i="6"/>
  <c r="C1119" i="6"/>
  <c r="B1119" i="6" s="1"/>
  <c r="H1119" i="6" s="1"/>
  <c r="I1119" i="6" s="1"/>
  <c r="C1120" i="6"/>
  <c r="C1121" i="6"/>
  <c r="C1122" i="6"/>
  <c r="B1122" i="6" s="1"/>
  <c r="A1122" i="9" s="1"/>
  <c r="C1123" i="6"/>
  <c r="C1124" i="6"/>
  <c r="J1124" i="9" s="1"/>
  <c r="C1125" i="6"/>
  <c r="J1125" i="9" s="1"/>
  <c r="C1126" i="6"/>
  <c r="C1127" i="6"/>
  <c r="C1128" i="6"/>
  <c r="J1128" i="9" s="1"/>
  <c r="C1129" i="6"/>
  <c r="C1130" i="6"/>
  <c r="A1130" i="6" s="1"/>
  <c r="C1131" i="6"/>
  <c r="G1131" i="9" s="1"/>
  <c r="C1132" i="6"/>
  <c r="J1132" i="9" s="1"/>
  <c r="C1133" i="6"/>
  <c r="C1134" i="6"/>
  <c r="J1134" i="9" s="1"/>
  <c r="C1135" i="6"/>
  <c r="G1135" i="9" s="1"/>
  <c r="C1136" i="6"/>
  <c r="C1137" i="6"/>
  <c r="G1137" i="9" s="1"/>
  <c r="C1138" i="6"/>
  <c r="C1139" i="6"/>
  <c r="C1140" i="6"/>
  <c r="J1140" i="9" s="1"/>
  <c r="C1141" i="6"/>
  <c r="B1141" i="6" s="1"/>
  <c r="H1141" i="6" s="1"/>
  <c r="K1141" i="6" s="1"/>
  <c r="C1142" i="6"/>
  <c r="J1142" i="9" s="1"/>
  <c r="C1143" i="6"/>
  <c r="G1143" i="9" s="1"/>
  <c r="C1144" i="6"/>
  <c r="C1145" i="6"/>
  <c r="C1146" i="6"/>
  <c r="G1146" i="9" s="1"/>
  <c r="C1147" i="6"/>
  <c r="G1147" i="9" s="1"/>
  <c r="C1148" i="6"/>
  <c r="J1148" i="9" s="1"/>
  <c r="C1149" i="6"/>
  <c r="C1150" i="6"/>
  <c r="B1150" i="6" s="1"/>
  <c r="C1151" i="6"/>
  <c r="C1152" i="6"/>
  <c r="C1153" i="6"/>
  <c r="B1153" i="6" s="1"/>
  <c r="A1153" i="9" s="1"/>
  <c r="C1154" i="6"/>
  <c r="G1154" i="9" s="1"/>
  <c r="C1155" i="6"/>
  <c r="A1155" i="6" s="1"/>
  <c r="C1156" i="6"/>
  <c r="C1157" i="6"/>
  <c r="G1157" i="9" s="1"/>
  <c r="C1158" i="6"/>
  <c r="C1159" i="6"/>
  <c r="J1159" i="9" s="1"/>
  <c r="C1160" i="6"/>
  <c r="C1161" i="6"/>
  <c r="C1162" i="6"/>
  <c r="B1162" i="6" s="1"/>
  <c r="A1162" i="9" s="1"/>
  <c r="C1163" i="6"/>
  <c r="C1164" i="6"/>
  <c r="C1165" i="6"/>
  <c r="J1165" i="9" s="1"/>
  <c r="C1166" i="6"/>
  <c r="J1166" i="9" s="1"/>
  <c r="C1167" i="6"/>
  <c r="B1167" i="6" s="1"/>
  <c r="O1167" i="6" s="1"/>
  <c r="C1168" i="6"/>
  <c r="C1169" i="6"/>
  <c r="C1170" i="6"/>
  <c r="J1170" i="9" s="1"/>
  <c r="C1171" i="6"/>
  <c r="J1171" i="9" s="1"/>
  <c r="C1172" i="6"/>
  <c r="J1172" i="9" s="1"/>
  <c r="C1173" i="6"/>
  <c r="C1174" i="6"/>
  <c r="C1175" i="6"/>
  <c r="C1176" i="6"/>
  <c r="C1177" i="6"/>
  <c r="G1177" i="9" s="1"/>
  <c r="C1178" i="6"/>
  <c r="G1178" i="9" s="1"/>
  <c r="C1179" i="6"/>
  <c r="J1179" i="9" s="1"/>
  <c r="C1180" i="6"/>
  <c r="J1180" i="9" s="1"/>
  <c r="C1181" i="6"/>
  <c r="C1182" i="6"/>
  <c r="G1182" i="9" s="1"/>
  <c r="C1183" i="6"/>
  <c r="G1183" i="9" s="1"/>
  <c r="C1184" i="6"/>
  <c r="B1184" i="6" s="1"/>
  <c r="C1185" i="6"/>
  <c r="G1185" i="9" s="1"/>
  <c r="C1186" i="6"/>
  <c r="G1186" i="9" s="1"/>
  <c r="C1187" i="6"/>
  <c r="C1188" i="6"/>
  <c r="G1188" i="9" s="1"/>
  <c r="C1189" i="6"/>
  <c r="C1190" i="6"/>
  <c r="G1190" i="9" s="1"/>
  <c r="C1191" i="6"/>
  <c r="B1191" i="6" s="1"/>
  <c r="H1191" i="6" s="1"/>
  <c r="I1191" i="6" s="1"/>
  <c r="C1192" i="6"/>
  <c r="C1193" i="6"/>
  <c r="C1194" i="6"/>
  <c r="G1194" i="9" s="1"/>
  <c r="C1195" i="6"/>
  <c r="C1196" i="6"/>
  <c r="G1196" i="9" s="1"/>
  <c r="C1197" i="6"/>
  <c r="C1198" i="6"/>
  <c r="C1199" i="6"/>
  <c r="C1200" i="6"/>
  <c r="C1201" i="6"/>
  <c r="G1201" i="9" s="1"/>
  <c r="C1202" i="6"/>
  <c r="C1203" i="6"/>
  <c r="B1203" i="6" s="1"/>
  <c r="H1203" i="6" s="1"/>
  <c r="J1203" i="6" s="1"/>
  <c r="C1204" i="6"/>
  <c r="G1204" i="9" s="1"/>
  <c r="C1205" i="6"/>
  <c r="G1205" i="9" s="1"/>
  <c r="C1206" i="6"/>
  <c r="J1206" i="9" s="1"/>
  <c r="C1207" i="6"/>
  <c r="C1208" i="6"/>
  <c r="B1208" i="6" s="1"/>
  <c r="H1208" i="6" s="1"/>
  <c r="J1208" i="6" s="1"/>
  <c r="C1209" i="6"/>
  <c r="C1210" i="6"/>
  <c r="J1210" i="9" s="1"/>
  <c r="C1211" i="6"/>
  <c r="C1212" i="6"/>
  <c r="G1212" i="9" s="1"/>
  <c r="C1213" i="6"/>
  <c r="J1213" i="9" s="1"/>
  <c r="C1214" i="6"/>
  <c r="C1215" i="6"/>
  <c r="B1215" i="6" s="1"/>
  <c r="A1215" i="9" s="1"/>
  <c r="C1216" i="6"/>
  <c r="C1217" i="6"/>
  <c r="G1217" i="9" s="1"/>
  <c r="C1218" i="6"/>
  <c r="G1218" i="9" s="1"/>
  <c r="C1219" i="6"/>
  <c r="G1219" i="9" s="1"/>
  <c r="C1220" i="6"/>
  <c r="G1220" i="9" s="1"/>
  <c r="C1221" i="6"/>
  <c r="B1221" i="6" s="1"/>
  <c r="O1221" i="6" s="1"/>
  <c r="C1222" i="6"/>
  <c r="G1222" i="9" s="1"/>
  <c r="C1223" i="6"/>
  <c r="C1224" i="6"/>
  <c r="J1224" i="9" s="1"/>
  <c r="C1225" i="6"/>
  <c r="J1225" i="9" s="1"/>
  <c r="C1226" i="6"/>
  <c r="C1227" i="6"/>
  <c r="J1227" i="9" s="1"/>
  <c r="C1228" i="6"/>
  <c r="G1228" i="9" s="1"/>
  <c r="C1229" i="6"/>
  <c r="G1229" i="9" s="1"/>
  <c r="C1230" i="6"/>
  <c r="G1230" i="9" s="1"/>
  <c r="C1231" i="6"/>
  <c r="J1231" i="9" s="1"/>
  <c r="C1232" i="6"/>
  <c r="B1232" i="6" s="1"/>
  <c r="H1232" i="6" s="1"/>
  <c r="C1233" i="6"/>
  <c r="B1233" i="6" s="1"/>
  <c r="A1233" i="9" s="1"/>
  <c r="C1234" i="6"/>
  <c r="J1234" i="9" s="1"/>
  <c r="C1235" i="6"/>
  <c r="C1236" i="6"/>
  <c r="J1236" i="9" s="1"/>
  <c r="C1237" i="6"/>
  <c r="B1237" i="6" s="1"/>
  <c r="H1237" i="6" s="1"/>
  <c r="J1237" i="6" s="1"/>
  <c r="C1238" i="6"/>
  <c r="C1239" i="6"/>
  <c r="J1239" i="9" s="1"/>
  <c r="C1240" i="6"/>
  <c r="C1241" i="6"/>
  <c r="C1242" i="6"/>
  <c r="C1243" i="6"/>
  <c r="C1244" i="6"/>
  <c r="C1245" i="6"/>
  <c r="B1245" i="6" s="1"/>
  <c r="H1245" i="6" s="1"/>
  <c r="K1245" i="6" s="1"/>
  <c r="C1246" i="6"/>
  <c r="J1246" i="9" s="1"/>
  <c r="C1247" i="6"/>
  <c r="C1248" i="6"/>
  <c r="C1249" i="6"/>
  <c r="C1250" i="6"/>
  <c r="C1251" i="6"/>
  <c r="B1251" i="6" s="1"/>
  <c r="H1251" i="6" s="1"/>
  <c r="J1251" i="6" s="1"/>
  <c r="C1252" i="6"/>
  <c r="B1252" i="6" s="1"/>
  <c r="O1252" i="6" s="1"/>
  <c r="C1253" i="6"/>
  <c r="J1253" i="9" s="1"/>
  <c r="C1254" i="6"/>
  <c r="G1254" i="9" s="1"/>
  <c r="C1255" i="6"/>
  <c r="G1255" i="9" s="1"/>
  <c r="C1256" i="6"/>
  <c r="C1257" i="6"/>
  <c r="J1257" i="9" s="1"/>
  <c r="C1258" i="6"/>
  <c r="G1258" i="9" s="1"/>
  <c r="C1259" i="6"/>
  <c r="C1260" i="6"/>
  <c r="B1260" i="6" s="1"/>
  <c r="A1260" i="9" s="1"/>
  <c r="C1261" i="6"/>
  <c r="G1261" i="9" s="1"/>
  <c r="C1262" i="6"/>
  <c r="J1262" i="9" s="1"/>
  <c r="C1263" i="6"/>
  <c r="J1263" i="9" s="1"/>
  <c r="C1264" i="6"/>
  <c r="C1265" i="6"/>
  <c r="C1266" i="6"/>
  <c r="C1267" i="6"/>
  <c r="G1267" i="9" s="1"/>
  <c r="C1268" i="6"/>
  <c r="C1269" i="6"/>
  <c r="G1269" i="9" s="1"/>
  <c r="C1270" i="6"/>
  <c r="B1270" i="6" s="1"/>
  <c r="A1270" i="9" s="1"/>
  <c r="C1271" i="6"/>
  <c r="C1272" i="6"/>
  <c r="C1273" i="6"/>
  <c r="C1274" i="6"/>
  <c r="C1275" i="6"/>
  <c r="G1275" i="9" s="1"/>
  <c r="C1276" i="6"/>
  <c r="C1277" i="6"/>
  <c r="C1278" i="6"/>
  <c r="C1279" i="6"/>
  <c r="J1279" i="9" s="1"/>
  <c r="C1280" i="6"/>
  <c r="C1281" i="6"/>
  <c r="J1281" i="9" s="1"/>
  <c r="C1282" i="6"/>
  <c r="C1283" i="6"/>
  <c r="C1284" i="6"/>
  <c r="G1284" i="9" s="1"/>
  <c r="C1285" i="6"/>
  <c r="G1285" i="9" s="1"/>
  <c r="C1286" i="6"/>
  <c r="J1286" i="9" s="1"/>
  <c r="C1287" i="6"/>
  <c r="B1287" i="6" s="1"/>
  <c r="H1287" i="6" s="1"/>
  <c r="J1287" i="6" s="1"/>
  <c r="C1288" i="6"/>
  <c r="C1289" i="6"/>
  <c r="G1289" i="9" s="1"/>
  <c r="C1290" i="6"/>
  <c r="C1291" i="6"/>
  <c r="J1291" i="9" s="1"/>
  <c r="C1292" i="6"/>
  <c r="C1293" i="6"/>
  <c r="G1293" i="9" s="1"/>
  <c r="C1294" i="6"/>
  <c r="C1295" i="6"/>
  <c r="C1296" i="6"/>
  <c r="C1297" i="6"/>
  <c r="C1298" i="6"/>
  <c r="G1298" i="9" s="1"/>
  <c r="C1299" i="6"/>
  <c r="B1299" i="6" s="1"/>
  <c r="A1299" i="9" s="1"/>
  <c r="C1300" i="6"/>
  <c r="C1301" i="6"/>
  <c r="J1301" i="9" s="1"/>
  <c r="C1302" i="6"/>
  <c r="C1303" i="6"/>
  <c r="G1303" i="9" s="1"/>
  <c r="C1304" i="6"/>
  <c r="J1304" i="9" s="1"/>
  <c r="C1305" i="6"/>
  <c r="G1305" i="9" s="1"/>
  <c r="C1306" i="6"/>
  <c r="C1307" i="6"/>
  <c r="C1308" i="6"/>
  <c r="J1308" i="9" s="1"/>
  <c r="C1309" i="6"/>
  <c r="G1309" i="9" s="1"/>
  <c r="C1310" i="6"/>
  <c r="J1310" i="9" s="1"/>
  <c r="C1311" i="6"/>
  <c r="B1311" i="6" s="1"/>
  <c r="O1311" i="6" s="1"/>
  <c r="C1312" i="6"/>
  <c r="G1312" i="9" s="1"/>
  <c r="C1313" i="6"/>
  <c r="G1313" i="9" s="1"/>
  <c r="C1314" i="6"/>
  <c r="J1314" i="9" s="1"/>
  <c r="C1315" i="6"/>
  <c r="C1316" i="6"/>
  <c r="C1317" i="6"/>
  <c r="J1317" i="9" s="1"/>
  <c r="C1318" i="6"/>
  <c r="B1318" i="6" s="1"/>
  <c r="A1318" i="9" s="1"/>
  <c r="C1319" i="6"/>
  <c r="C1320" i="6"/>
  <c r="C1321" i="6"/>
  <c r="G1321" i="9" s="1"/>
  <c r="C1322" i="6"/>
  <c r="C1323" i="6"/>
  <c r="A1323" i="6" s="1"/>
  <c r="N1323" i="6" s="1"/>
  <c r="C1324" i="6"/>
  <c r="C1325" i="6"/>
  <c r="C1326" i="6"/>
  <c r="C1327" i="6"/>
  <c r="C1328" i="6"/>
  <c r="C1329" i="6"/>
  <c r="J1329" i="9" s="1"/>
  <c r="C1330" i="6"/>
  <c r="B1330" i="6" s="1"/>
  <c r="O1330" i="6" s="1"/>
  <c r="C1331" i="6"/>
  <c r="C1332" i="6"/>
  <c r="J1332" i="9" s="1"/>
  <c r="C1333" i="6"/>
  <c r="G1333" i="9" s="1"/>
  <c r="C1334" i="6"/>
  <c r="J1334" i="9" s="1"/>
  <c r="C1335" i="6"/>
  <c r="B1335" i="6" s="1"/>
  <c r="A1335" i="9" s="1"/>
  <c r="C1336" i="6"/>
  <c r="J1336" i="9" s="1"/>
  <c r="C1337" i="6"/>
  <c r="G1337" i="9" s="1"/>
  <c r="C1338" i="6"/>
  <c r="C1339" i="6"/>
  <c r="G1339" i="9" s="1"/>
  <c r="C1340" i="6"/>
  <c r="G1340" i="9" s="1"/>
  <c r="C1341" i="6"/>
  <c r="B1341" i="6" s="1"/>
  <c r="H1341" i="6" s="1"/>
  <c r="J1341" i="6" s="1"/>
  <c r="C1342" i="6"/>
  <c r="B1342" i="6" s="1"/>
  <c r="H1342" i="6" s="1"/>
  <c r="C1343" i="6"/>
  <c r="C1344" i="6"/>
  <c r="C1345" i="6"/>
  <c r="G1345" i="9" s="1"/>
  <c r="C1346" i="6"/>
  <c r="C1347" i="6"/>
  <c r="B1347" i="6" s="1"/>
  <c r="A1347" i="9" s="1"/>
  <c r="C1348" i="6"/>
  <c r="C1349" i="6"/>
  <c r="G1349" i="9" s="1"/>
  <c r="C1350" i="6"/>
  <c r="C1351" i="6"/>
  <c r="C1352" i="6"/>
  <c r="G1352" i="9" s="1"/>
  <c r="C1353" i="6"/>
  <c r="B1353" i="6" s="1"/>
  <c r="A1353" i="9" s="1"/>
  <c r="C1354" i="6"/>
  <c r="B1354" i="6" s="1"/>
  <c r="A1354" i="9" s="1"/>
  <c r="C1355" i="6"/>
  <c r="C1356" i="6"/>
  <c r="J1356" i="9" s="1"/>
  <c r="C1357" i="6"/>
  <c r="A1357" i="6" s="1"/>
  <c r="C1358" i="6"/>
  <c r="J1358" i="9" s="1"/>
  <c r="C1359" i="6"/>
  <c r="B1359" i="6" s="1"/>
  <c r="A1359" i="9" s="1"/>
  <c r="C1360" i="6"/>
  <c r="B1360" i="6" s="1"/>
  <c r="C1361" i="6"/>
  <c r="C1362" i="6"/>
  <c r="C1363" i="6"/>
  <c r="J1363" i="9" s="1"/>
  <c r="C1364" i="6"/>
  <c r="J1364" i="9" s="1"/>
  <c r="C1365" i="6"/>
  <c r="B1365" i="6" s="1"/>
  <c r="H1365" i="6" s="1"/>
  <c r="I1365" i="6" s="1"/>
  <c r="C1366" i="6"/>
  <c r="B1366" i="6" s="1"/>
  <c r="A1366" i="9" s="1"/>
  <c r="C1367" i="6"/>
  <c r="C1368" i="6"/>
  <c r="J1368" i="9" s="1"/>
  <c r="C1369" i="6"/>
  <c r="J1369" i="9" s="1"/>
  <c r="C1370" i="6"/>
  <c r="C1371" i="6"/>
  <c r="B1371" i="6" s="1"/>
  <c r="A1371" i="9" s="1"/>
  <c r="C1372" i="6"/>
  <c r="C1373" i="6"/>
  <c r="C1374" i="6"/>
  <c r="C1375" i="6"/>
  <c r="C1376" i="6"/>
  <c r="C1377" i="6"/>
  <c r="B1377" i="6" s="1"/>
  <c r="A1377" i="9" s="1"/>
  <c r="C1378" i="6"/>
  <c r="C1379" i="6"/>
  <c r="C1380" i="6"/>
  <c r="C1381" i="6"/>
  <c r="J1381" i="9" s="1"/>
  <c r="C1382" i="6"/>
  <c r="G1382" i="9" s="1"/>
  <c r="C1383" i="6"/>
  <c r="J1383" i="9" s="1"/>
  <c r="C1384" i="6"/>
  <c r="J1384" i="9" s="1"/>
  <c r="C1385" i="6"/>
  <c r="C1386" i="6"/>
  <c r="G1386" i="9" s="1"/>
  <c r="C1387" i="6"/>
  <c r="G1387" i="9" s="1"/>
  <c r="C1388" i="6"/>
  <c r="G1388" i="9" s="1"/>
  <c r="C1389" i="6"/>
  <c r="B1389" i="6" s="1"/>
  <c r="H1389" i="6" s="1"/>
  <c r="J1389" i="6" s="1"/>
  <c r="C1390" i="6"/>
  <c r="B1390" i="6" s="1"/>
  <c r="A1390" i="9" s="1"/>
  <c r="C1391" i="6"/>
  <c r="C1392" i="6"/>
  <c r="G1392" i="9" s="1"/>
  <c r="C1393" i="6"/>
  <c r="A1393" i="6" s="1"/>
  <c r="C1394" i="6"/>
  <c r="C1395" i="6"/>
  <c r="G1395" i="9" s="1"/>
  <c r="C1396" i="6"/>
  <c r="C1397" i="6"/>
  <c r="C1398" i="6"/>
  <c r="C1399" i="6"/>
  <c r="C1400" i="6"/>
  <c r="C1401" i="6"/>
  <c r="J1401" i="9" s="1"/>
  <c r="C1402" i="6"/>
  <c r="C1403" i="6"/>
  <c r="C1404" i="6"/>
  <c r="J1404" i="9" s="1"/>
  <c r="C1405" i="6"/>
  <c r="J1405" i="9" s="1"/>
  <c r="C1406" i="6"/>
  <c r="C1407" i="6"/>
  <c r="G1407" i="9" s="1"/>
  <c r="C1408" i="6"/>
  <c r="C1409" i="6"/>
  <c r="J1409" i="9" s="1"/>
  <c r="C1410" i="6"/>
  <c r="G1410" i="9" s="1"/>
  <c r="C1411" i="6"/>
  <c r="J1411" i="9" s="1"/>
  <c r="C1412" i="6"/>
  <c r="B1412" i="6" s="1"/>
  <c r="A1412" i="9" s="1"/>
  <c r="C1413" i="6"/>
  <c r="G1413" i="9" s="1"/>
  <c r="C1414" i="6"/>
  <c r="B1414" i="6" s="1"/>
  <c r="A1414" i="9" s="1"/>
  <c r="C1415" i="6"/>
  <c r="C1416" i="6"/>
  <c r="C1417" i="6"/>
  <c r="J1417" i="9" s="1"/>
  <c r="C1418" i="6"/>
  <c r="C1419" i="6"/>
  <c r="B1419" i="6" s="1"/>
  <c r="A1419" i="9" s="1"/>
  <c r="C1420" i="6"/>
  <c r="G1420" i="9" s="1"/>
  <c r="C1421" i="6"/>
  <c r="G1421" i="9" s="1"/>
  <c r="C1422" i="6"/>
  <c r="C1423" i="6"/>
  <c r="G1423" i="9" s="1"/>
  <c r="C1424" i="6"/>
  <c r="C1425" i="6"/>
  <c r="G1425" i="9" s="1"/>
  <c r="C1426" i="6"/>
  <c r="C1427" i="6"/>
  <c r="C1428" i="6"/>
  <c r="J1428" i="9" s="1"/>
  <c r="C1429" i="6"/>
  <c r="G1429" i="9" s="1"/>
  <c r="C1430" i="6"/>
  <c r="B1430" i="6" s="1"/>
  <c r="O1430" i="6" s="1"/>
  <c r="C1431" i="6"/>
  <c r="A1431" i="6" s="1"/>
  <c r="D1431" i="6" s="1"/>
  <c r="E1431" i="6" s="1"/>
  <c r="C1432" i="6"/>
  <c r="C1433" i="6"/>
  <c r="G1433" i="9" s="1"/>
  <c r="C1434" i="6"/>
  <c r="C1435" i="6"/>
  <c r="C1436" i="6"/>
  <c r="G1436" i="9" s="1"/>
  <c r="C1437" i="6"/>
  <c r="G1437" i="9" s="1"/>
  <c r="C1438" i="6"/>
  <c r="B1438" i="6" s="1"/>
  <c r="A1438" i="9" s="1"/>
  <c r="C1439" i="6"/>
  <c r="C1440" i="6"/>
  <c r="J1440" i="9" s="1"/>
  <c r="C1441" i="6"/>
  <c r="G1441" i="9" s="1"/>
  <c r="C1442" i="6"/>
  <c r="C1443" i="6"/>
  <c r="A1443" i="6" s="1"/>
  <c r="B1443" i="9" s="1"/>
  <c r="C1443" i="9" s="1"/>
  <c r="C1444" i="6"/>
  <c r="G1444" i="9" s="1"/>
  <c r="C1445" i="6"/>
  <c r="C1446" i="6"/>
  <c r="C1447" i="6"/>
  <c r="C1448" i="6"/>
  <c r="C1449" i="6"/>
  <c r="G1449" i="9" s="1"/>
  <c r="C1450" i="6"/>
  <c r="C1451" i="6"/>
  <c r="C1452" i="6"/>
  <c r="C1453" i="6"/>
  <c r="G1453" i="9" s="1"/>
  <c r="C1454" i="6"/>
  <c r="B1454" i="6" s="1"/>
  <c r="C1455" i="6"/>
  <c r="B1455" i="6" s="1"/>
  <c r="A1455" i="9" s="1"/>
  <c r="C1456" i="6"/>
  <c r="C1457" i="6"/>
  <c r="G1457" i="9" s="1"/>
  <c r="C1458" i="6"/>
  <c r="C1459" i="6"/>
  <c r="G1459" i="9" s="1"/>
  <c r="C1460" i="6"/>
  <c r="B1460" i="6" s="1"/>
  <c r="A1460" i="9" s="1"/>
  <c r="C1461" i="6"/>
  <c r="J1461" i="9" s="1"/>
  <c r="C1462" i="6"/>
  <c r="B1462" i="6" s="1"/>
  <c r="A1462" i="9" s="1"/>
  <c r="C1463" i="6"/>
  <c r="C1464" i="6"/>
  <c r="C1465" i="6"/>
  <c r="G1465" i="9" s="1"/>
  <c r="C1466" i="6"/>
  <c r="C1467" i="6"/>
  <c r="B1467" i="6" s="1"/>
  <c r="A1467" i="9" s="1"/>
  <c r="C1468" i="6"/>
  <c r="C1469" i="6"/>
  <c r="G1469" i="9" s="1"/>
  <c r="C1470" i="6"/>
  <c r="C1471" i="6"/>
  <c r="J1471" i="9" s="1"/>
  <c r="C1472" i="6"/>
  <c r="A1472" i="6" s="1"/>
  <c r="D1472" i="6" s="1"/>
  <c r="C1473" i="6"/>
  <c r="G1473" i="9" s="1"/>
  <c r="C1474" i="6"/>
  <c r="C1475" i="6"/>
  <c r="C1476" i="6"/>
  <c r="J1476" i="9" s="1"/>
  <c r="C1477" i="6"/>
  <c r="J1477" i="9" s="1"/>
  <c r="C1478" i="6"/>
  <c r="C1479" i="6"/>
  <c r="C1480" i="6"/>
  <c r="C1481" i="6"/>
  <c r="G1481" i="9" s="1"/>
  <c r="C1482" i="6"/>
  <c r="G1482" i="9" s="1"/>
  <c r="C1483" i="6"/>
  <c r="J1483" i="9" s="1"/>
  <c r="C1484" i="6"/>
  <c r="J1484" i="9" s="1"/>
  <c r="C1485" i="6"/>
  <c r="C1486" i="6"/>
  <c r="B1486" i="6" s="1"/>
  <c r="A1486" i="9" s="1"/>
  <c r="C1487" i="6"/>
  <c r="C1488" i="6"/>
  <c r="C1489" i="6"/>
  <c r="B1489" i="6" s="1"/>
  <c r="H1489" i="6" s="1"/>
  <c r="I1489" i="6" s="1"/>
  <c r="C1490" i="6"/>
  <c r="G1490" i="9" s="1"/>
  <c r="C1491" i="6"/>
  <c r="B1491" i="6" s="1"/>
  <c r="A1491" i="9" s="1"/>
  <c r="C1492" i="6"/>
  <c r="C1493" i="6"/>
  <c r="C1494" i="6"/>
  <c r="J1494" i="9" s="1"/>
  <c r="C1495" i="6"/>
  <c r="G1495" i="9" s="1"/>
  <c r="C1496" i="6"/>
  <c r="J1496" i="9" s="1"/>
  <c r="C1497" i="6"/>
  <c r="G1497" i="9" s="1"/>
  <c r="C1498" i="6"/>
  <c r="B1498" i="6" s="1"/>
  <c r="A1498" i="9" s="1"/>
  <c r="C1499" i="6"/>
  <c r="C1500" i="6"/>
  <c r="J1500" i="9" s="1"/>
  <c r="C1501" i="6"/>
  <c r="G1501" i="9" s="1"/>
  <c r="C1502" i="6"/>
  <c r="B1502" i="6" s="1"/>
  <c r="A1502" i="9" s="1"/>
  <c r="C1503" i="6"/>
  <c r="J1503" i="9" s="1"/>
  <c r="C1504" i="6"/>
  <c r="G1504" i="9" s="1"/>
  <c r="C1505" i="6"/>
  <c r="G1505" i="9" s="1"/>
  <c r="C1506" i="6"/>
  <c r="C1507" i="6"/>
  <c r="C1508" i="6"/>
  <c r="C1509" i="6"/>
  <c r="C1510" i="6"/>
  <c r="B1510" i="6" s="1"/>
  <c r="O1510" i="6" s="1"/>
  <c r="C1511" i="6"/>
  <c r="C1512" i="6"/>
  <c r="J1512" i="9" s="1"/>
  <c r="C1513" i="6"/>
  <c r="G1513" i="9" s="1"/>
  <c r="C1514" i="6"/>
  <c r="C1515" i="6"/>
  <c r="G1515" i="9" s="1"/>
  <c r="C1516" i="6"/>
  <c r="J1516" i="9" s="1"/>
  <c r="C1517" i="6"/>
  <c r="C1518" i="6"/>
  <c r="G1518" i="9" s="1"/>
  <c r="C1519" i="6"/>
  <c r="G1519" i="9" s="1"/>
  <c r="C1520" i="6"/>
  <c r="B1520" i="6" s="1"/>
  <c r="H1520" i="6" s="1"/>
  <c r="C1521" i="6"/>
  <c r="J1521" i="9" s="1"/>
  <c r="C1522" i="6"/>
  <c r="B1522" i="6" s="1"/>
  <c r="A1522" i="9" s="1"/>
  <c r="C1523" i="6"/>
  <c r="C1524" i="6"/>
  <c r="G1524" i="9" s="1"/>
  <c r="C1525" i="6"/>
  <c r="G1525" i="9" s="1"/>
  <c r="C1526" i="6"/>
  <c r="B1526" i="6" s="1"/>
  <c r="C1527" i="6"/>
  <c r="J1527" i="9" s="1"/>
  <c r="C1528" i="6"/>
  <c r="C1529" i="6"/>
  <c r="J1529" i="9" s="1"/>
  <c r="C1530" i="6"/>
  <c r="C1531" i="6"/>
  <c r="J1531" i="9" s="1"/>
  <c r="C1532" i="6"/>
  <c r="C1533" i="6"/>
  <c r="G1533" i="9" s="1"/>
  <c r="C1534" i="6"/>
  <c r="B1534" i="6" s="1"/>
  <c r="C1535" i="6"/>
  <c r="C1536" i="6"/>
  <c r="J1536" i="9" s="1"/>
  <c r="C1537" i="6"/>
  <c r="G1537" i="9" s="1"/>
  <c r="C1538" i="6"/>
  <c r="G1538" i="9" s="1"/>
  <c r="C1539" i="6"/>
  <c r="J1539" i="9" s="1"/>
  <c r="C1540" i="6"/>
  <c r="C1541" i="6"/>
  <c r="G1541" i="9" s="1"/>
  <c r="C1542" i="6"/>
  <c r="C1543" i="6"/>
  <c r="J1543" i="9" s="1"/>
  <c r="C1544" i="6"/>
  <c r="G1544" i="9" s="1"/>
  <c r="C1545" i="6"/>
  <c r="B1545" i="6" s="1"/>
  <c r="O1545" i="6" s="1"/>
  <c r="C1546" i="6"/>
  <c r="C1547" i="6"/>
  <c r="C1548" i="6"/>
  <c r="J1548" i="9" s="1"/>
  <c r="C1549" i="6"/>
  <c r="G1549" i="9" s="1"/>
  <c r="C1550" i="6"/>
  <c r="G1550" i="9" s="1"/>
  <c r="C1551" i="6"/>
  <c r="B1551" i="6" s="1"/>
  <c r="O1551" i="6" s="1"/>
  <c r="C1552" i="6"/>
  <c r="C1553" i="6"/>
  <c r="J1553" i="9" s="1"/>
  <c r="C1554" i="6"/>
  <c r="G1554" i="9" s="1"/>
  <c r="C1555" i="6"/>
  <c r="C1556" i="6"/>
  <c r="B1556" i="6" s="1"/>
  <c r="A1556" i="9" s="1"/>
  <c r="C1557" i="6"/>
  <c r="C1558" i="6"/>
  <c r="B1558" i="6" s="1"/>
  <c r="C1559" i="6"/>
  <c r="C1560" i="6"/>
  <c r="J1560" i="9" s="1"/>
  <c r="C1561" i="6"/>
  <c r="J1561" i="9" s="1"/>
  <c r="C1562" i="6"/>
  <c r="C1563" i="6"/>
  <c r="J1563" i="9" s="1"/>
  <c r="C1564" i="6"/>
  <c r="B1564" i="6" s="1"/>
  <c r="C1565" i="6"/>
  <c r="C1566" i="6"/>
  <c r="C1567" i="6"/>
  <c r="G1567" i="9" s="1"/>
  <c r="C1568" i="6"/>
  <c r="G1568" i="9" s="1"/>
  <c r="C1569" i="6"/>
  <c r="G1569" i="9" s="1"/>
  <c r="C1570" i="6"/>
  <c r="B1570" i="6" s="1"/>
  <c r="O1570" i="6" s="1"/>
  <c r="C1571" i="6"/>
  <c r="C1572" i="6"/>
  <c r="C1573" i="6"/>
  <c r="G1573" i="9" s="1"/>
  <c r="C1574" i="6"/>
  <c r="C1575" i="6"/>
  <c r="C1576" i="6"/>
  <c r="C1577" i="6"/>
  <c r="G1577" i="9" s="1"/>
  <c r="C1578" i="6"/>
  <c r="C1579" i="6"/>
  <c r="C1580" i="6"/>
  <c r="J1580" i="9" s="1"/>
  <c r="C1581" i="6"/>
  <c r="B1581" i="6" s="1"/>
  <c r="A1581" i="9" s="1"/>
  <c r="C1582" i="6"/>
  <c r="B1582" i="6" s="1"/>
  <c r="A1582" i="9" s="1"/>
  <c r="C1583" i="6"/>
  <c r="C1584" i="6"/>
  <c r="C1585" i="6"/>
  <c r="J1585" i="9" s="1"/>
  <c r="C1586" i="6"/>
  <c r="B1586" i="6" s="1"/>
  <c r="A1586" i="9" s="1"/>
  <c r="C1587" i="6"/>
  <c r="B1587" i="6" s="1"/>
  <c r="A1587" i="9" s="1"/>
  <c r="C1588" i="6"/>
  <c r="C1589" i="6"/>
  <c r="G1589" i="9" s="1"/>
  <c r="C1590" i="6"/>
  <c r="G1590" i="9" s="1"/>
  <c r="C1591" i="6"/>
  <c r="C1592" i="6"/>
  <c r="C1593" i="6"/>
  <c r="B1593" i="6" s="1"/>
  <c r="A1593" i="9" s="1"/>
  <c r="C1594" i="6"/>
  <c r="C1595" i="6"/>
  <c r="C1596" i="6"/>
  <c r="C1597" i="6"/>
  <c r="G1597" i="9" s="1"/>
  <c r="C1598" i="6"/>
  <c r="C1599" i="6"/>
  <c r="J1599" i="9" s="1"/>
  <c r="C1600" i="6"/>
  <c r="C1601" i="6"/>
  <c r="G1601" i="9" s="1"/>
  <c r="C1602" i="6"/>
  <c r="C1603" i="6"/>
  <c r="G1603" i="9" s="1"/>
  <c r="C1604" i="6"/>
  <c r="G1604" i="9" s="1"/>
  <c r="C1605" i="6"/>
  <c r="J1605" i="9" s="1"/>
  <c r="C1606" i="6"/>
  <c r="C1607" i="6"/>
  <c r="C1608" i="6"/>
  <c r="C1609" i="6"/>
  <c r="G1609" i="9" s="1"/>
  <c r="C1610" i="6"/>
  <c r="B1610" i="6" s="1"/>
  <c r="O1610" i="6" s="1"/>
  <c r="C1611" i="6"/>
  <c r="B1611" i="6" s="1"/>
  <c r="A1611" i="9" s="1"/>
  <c r="C1612" i="6"/>
  <c r="C1613" i="6"/>
  <c r="G1613" i="9" s="1"/>
  <c r="C1614" i="6"/>
  <c r="C1615" i="6"/>
  <c r="G1615" i="9" s="1"/>
  <c r="C1616" i="6"/>
  <c r="C1617" i="6"/>
  <c r="J1617" i="9" s="1"/>
  <c r="C1618" i="6"/>
  <c r="B1618" i="6" s="1"/>
  <c r="C1619" i="6"/>
  <c r="C1620" i="6"/>
  <c r="G1620" i="9" s="1"/>
  <c r="C1621" i="6"/>
  <c r="G1621" i="9" s="1"/>
  <c r="C1622" i="6"/>
  <c r="B1622" i="6" s="1"/>
  <c r="C1623" i="6"/>
  <c r="B1623" i="6" s="1"/>
  <c r="H1623" i="6" s="1"/>
  <c r="I1623" i="6" s="1"/>
  <c r="C1624" i="6"/>
  <c r="B1624" i="6" s="1"/>
  <c r="C1625" i="6"/>
  <c r="C1626" i="6"/>
  <c r="J1626" i="9" s="1"/>
  <c r="C1627" i="6"/>
  <c r="C1628" i="6"/>
  <c r="C1629" i="6"/>
  <c r="B1629" i="6" s="1"/>
  <c r="H1629" i="6" s="1"/>
  <c r="C1630" i="6"/>
  <c r="B1630" i="6" s="1"/>
  <c r="A1630" i="9" s="1"/>
  <c r="C1631" i="6"/>
  <c r="C1632" i="6"/>
  <c r="G1632" i="9" s="1"/>
  <c r="C1633" i="6"/>
  <c r="G1633" i="9" s="1"/>
  <c r="C1634" i="6"/>
  <c r="B1634" i="6" s="1"/>
  <c r="O1634" i="6" s="1"/>
  <c r="C1635" i="6"/>
  <c r="J1635" i="9" s="1"/>
  <c r="C1636" i="6"/>
  <c r="C1637" i="6"/>
  <c r="C1638" i="6"/>
  <c r="C1639" i="6"/>
  <c r="G1639" i="9" s="1"/>
  <c r="C1640" i="6"/>
  <c r="B1640" i="6" s="1"/>
  <c r="O1640" i="6" s="1"/>
  <c r="C1641" i="6"/>
  <c r="G1641" i="9" s="1"/>
  <c r="C1642" i="6"/>
  <c r="B1642" i="6" s="1"/>
  <c r="O1642" i="6" s="1"/>
  <c r="C1643" i="6"/>
  <c r="C1644" i="6"/>
  <c r="J1644" i="9" s="1"/>
  <c r="C1645" i="6"/>
  <c r="G1645" i="9" s="1"/>
  <c r="C1646" i="6"/>
  <c r="C1647" i="6"/>
  <c r="B1647" i="6" s="1"/>
  <c r="A1647" i="9" s="1"/>
  <c r="C1648" i="6"/>
  <c r="B1648" i="6" s="1"/>
  <c r="C1649" i="6"/>
  <c r="C1650" i="6"/>
  <c r="C1651" i="6"/>
  <c r="G1651" i="9" s="1"/>
  <c r="C1652" i="6"/>
  <c r="J1652" i="9" s="1"/>
  <c r="C1653" i="6"/>
  <c r="G1653" i="9" s="1"/>
  <c r="C1654" i="6"/>
  <c r="B1654" i="6" s="1"/>
  <c r="O1654" i="6" s="1"/>
  <c r="C1655" i="6"/>
  <c r="C1656" i="6"/>
  <c r="B1656" i="6" s="1"/>
  <c r="A1656" i="9" s="1"/>
  <c r="C1657" i="6"/>
  <c r="B1657" i="6" s="1"/>
  <c r="O1657" i="6" s="1"/>
  <c r="C1658" i="6"/>
  <c r="C1659" i="6"/>
  <c r="B1659" i="6" s="1"/>
  <c r="A1659" i="9" s="1"/>
  <c r="C1660" i="6"/>
  <c r="C1661" i="6"/>
  <c r="J1661" i="9" s="1"/>
  <c r="C1662" i="6"/>
  <c r="C1663" i="6"/>
  <c r="C1664" i="6"/>
  <c r="G1664" i="9" s="1"/>
  <c r="C1665" i="6"/>
  <c r="G1665" i="9" s="1"/>
  <c r="C1666" i="6"/>
  <c r="B1666" i="6" s="1"/>
  <c r="A1666" i="9" s="1"/>
  <c r="C1667" i="6"/>
  <c r="C1668" i="6"/>
  <c r="J1668" i="9" s="1"/>
  <c r="C1669" i="6"/>
  <c r="B1669" i="6" s="1"/>
  <c r="A1669" i="9" s="1"/>
  <c r="C1670" i="6"/>
  <c r="B1670" i="6" s="1"/>
  <c r="A1670" i="9" s="1"/>
  <c r="C1671" i="6"/>
  <c r="J1671" i="9" s="1"/>
  <c r="C1672" i="6"/>
  <c r="C1673" i="6"/>
  <c r="J1673" i="9" s="1"/>
  <c r="C1674" i="6"/>
  <c r="C1675" i="6"/>
  <c r="C1676" i="6"/>
  <c r="G1676" i="9" s="1"/>
  <c r="C1677" i="6"/>
  <c r="B1677" i="6" s="1"/>
  <c r="H1677" i="6" s="1"/>
  <c r="J1677" i="6" s="1"/>
  <c r="C1678" i="6"/>
  <c r="B1678" i="6" s="1"/>
  <c r="A1678" i="9" s="1"/>
  <c r="C1679" i="6"/>
  <c r="C1680" i="6"/>
  <c r="C1681" i="6"/>
  <c r="B1681" i="6" s="1"/>
  <c r="A1681" i="9" s="1"/>
  <c r="C1682" i="6"/>
  <c r="C1683" i="6"/>
  <c r="B1683" i="6" s="1"/>
  <c r="A1683" i="9" s="1"/>
  <c r="C1684" i="6"/>
  <c r="C1685" i="6"/>
  <c r="J1685" i="9" s="1"/>
  <c r="C1686" i="6"/>
  <c r="C1687" i="6"/>
  <c r="G1687" i="9" s="1"/>
  <c r="C1688" i="6"/>
  <c r="J1688" i="9" s="1"/>
  <c r="C1689" i="6"/>
  <c r="J1689" i="9" s="1"/>
  <c r="C1690" i="6"/>
  <c r="A1690" i="6" s="1"/>
  <c r="N1690" i="6" s="1"/>
  <c r="C1691" i="6"/>
  <c r="C1692" i="6"/>
  <c r="C1693" i="6"/>
  <c r="G1693" i="9" s="1"/>
  <c r="C1694" i="6"/>
  <c r="C1695" i="6"/>
  <c r="B1695" i="6" s="1"/>
  <c r="A1695" i="9" s="1"/>
  <c r="C1696" i="6"/>
  <c r="C1697" i="6"/>
  <c r="J1697" i="9" s="1"/>
  <c r="C1698" i="6"/>
  <c r="C1699" i="6"/>
  <c r="C1700" i="6"/>
  <c r="J1700" i="9" s="1"/>
  <c r="C1701" i="6"/>
  <c r="G1701" i="9" s="1"/>
  <c r="C1702" i="6"/>
  <c r="B1702" i="6" s="1"/>
  <c r="O1702" i="6" s="1"/>
  <c r="C1703" i="6"/>
  <c r="C1704" i="6"/>
  <c r="J1704" i="9" s="1"/>
  <c r="C1705" i="6"/>
  <c r="G1705" i="9" s="1"/>
  <c r="C1706" i="6"/>
  <c r="B1706" i="6" s="1"/>
  <c r="A1706" i="9" s="1"/>
  <c r="C1707" i="6"/>
  <c r="J1707" i="9" s="1"/>
  <c r="C1708" i="6"/>
  <c r="C1709" i="6"/>
  <c r="J1709" i="9" s="1"/>
  <c r="C1710" i="6"/>
  <c r="C1711" i="6"/>
  <c r="J1711" i="9" s="1"/>
  <c r="C1712" i="6"/>
  <c r="G1712" i="9" s="1"/>
  <c r="C1713" i="6"/>
  <c r="G1713" i="9" s="1"/>
  <c r="C1714" i="6"/>
  <c r="B1714" i="6" s="1"/>
  <c r="H1714" i="6" s="1"/>
  <c r="K1714" i="6" s="1"/>
  <c r="C1715" i="6"/>
  <c r="C1716" i="6"/>
  <c r="B1716" i="6" s="1"/>
  <c r="A1716" i="9" s="1"/>
  <c r="C1717" i="6"/>
  <c r="C1718" i="6"/>
  <c r="C1719" i="6"/>
  <c r="G1719" i="9" s="1"/>
  <c r="C1720" i="6"/>
  <c r="B1720" i="6" s="1"/>
  <c r="A1720" i="9" s="1"/>
  <c r="C1721" i="6"/>
  <c r="J1721" i="9" s="1"/>
  <c r="C1722" i="6"/>
  <c r="C1723" i="6"/>
  <c r="G1723" i="9" s="1"/>
  <c r="C1724" i="6"/>
  <c r="G1724" i="9" s="1"/>
  <c r="C1725" i="6"/>
  <c r="G1725" i="9" s="1"/>
  <c r="C1726" i="6"/>
  <c r="C1727" i="6"/>
  <c r="C1728" i="6"/>
  <c r="J1728" i="9" s="1"/>
  <c r="C1729" i="6"/>
  <c r="J1729" i="9" s="1"/>
  <c r="C1730" i="6"/>
  <c r="B1730" i="6" s="1"/>
  <c r="A1730" i="9" s="1"/>
  <c r="C1731" i="6"/>
  <c r="J1731" i="9" s="1"/>
  <c r="C1732" i="6"/>
  <c r="C1733" i="6"/>
  <c r="J1733" i="9" s="1"/>
  <c r="C1734" i="6"/>
  <c r="C1735" i="6"/>
  <c r="C1736" i="6"/>
  <c r="J1736" i="9" s="1"/>
  <c r="C1737" i="6"/>
  <c r="G1737" i="9" s="1"/>
  <c r="C1738" i="6"/>
  <c r="J1738" i="9" s="1"/>
  <c r="C1739" i="6"/>
  <c r="C1740" i="6"/>
  <c r="J1740" i="9" s="1"/>
  <c r="C1741" i="6"/>
  <c r="J1741" i="9" s="1"/>
  <c r="C1742" i="6"/>
  <c r="C1743" i="6"/>
  <c r="A1743" i="6" s="1"/>
  <c r="B1743" i="9" s="1"/>
  <c r="C1743" i="9" s="1"/>
  <c r="C1744" i="6"/>
  <c r="B1744" i="6" s="1"/>
  <c r="A1744" i="9" s="1"/>
  <c r="C1745" i="6"/>
  <c r="G1745" i="9" s="1"/>
  <c r="C1746" i="6"/>
  <c r="G1746" i="9" s="1"/>
  <c r="C1747" i="6"/>
  <c r="C1748" i="6"/>
  <c r="J1748" i="9" s="1"/>
  <c r="C1749" i="6"/>
  <c r="G1749" i="9" s="1"/>
  <c r="C1750" i="6"/>
  <c r="C1751" i="6"/>
  <c r="C1752" i="6"/>
  <c r="J1752" i="9" s="1"/>
  <c r="C1753" i="6"/>
  <c r="C1754" i="6"/>
  <c r="C1755" i="6"/>
  <c r="J1755" i="9" s="1"/>
  <c r="C1756" i="6"/>
  <c r="C1757" i="6"/>
  <c r="C1758" i="6"/>
  <c r="J1758" i="9" s="1"/>
  <c r="C1759" i="6"/>
  <c r="G1759" i="9" s="1"/>
  <c r="C1760" i="6"/>
  <c r="B1760" i="6" s="1"/>
  <c r="A1760" i="9" s="1"/>
  <c r="C1761" i="6"/>
  <c r="G1761" i="9" s="1"/>
  <c r="C1762" i="6"/>
  <c r="B1762" i="6" s="1"/>
  <c r="A1762" i="9" s="1"/>
  <c r="C1763" i="6"/>
  <c r="C1764" i="6"/>
  <c r="J1764" i="9" s="1"/>
  <c r="C1765" i="6"/>
  <c r="G1765" i="9" s="1"/>
  <c r="C1766" i="6"/>
  <c r="B1766" i="6" s="1"/>
  <c r="C1767" i="6"/>
  <c r="G1767" i="9" s="1"/>
  <c r="C1768" i="6"/>
  <c r="B1768" i="6" s="1"/>
  <c r="O1768" i="6" s="1"/>
  <c r="C1769" i="6"/>
  <c r="C1770" i="6"/>
  <c r="J1770" i="9" s="1"/>
  <c r="C1771" i="6"/>
  <c r="G1771" i="9" s="1"/>
  <c r="C1772" i="6"/>
  <c r="C1773" i="6"/>
  <c r="J1773" i="9" s="1"/>
  <c r="C1774" i="6"/>
  <c r="B1774" i="6" s="1"/>
  <c r="A1774" i="9" s="1"/>
  <c r="C1775" i="6"/>
  <c r="J1775" i="9" s="1"/>
  <c r="C1776" i="6"/>
  <c r="C1777" i="6"/>
  <c r="C1778" i="6"/>
  <c r="C1779" i="6"/>
  <c r="J1779" i="9" s="1"/>
  <c r="C1780" i="6"/>
  <c r="B1780" i="6" s="1"/>
  <c r="A1780" i="9" s="1"/>
  <c r="C1781" i="6"/>
  <c r="C1782" i="6"/>
  <c r="J1782" i="9" s="1"/>
  <c r="C1783" i="6"/>
  <c r="J1783" i="9" s="1"/>
  <c r="C1784" i="6"/>
  <c r="J1784" i="9" s="1"/>
  <c r="C1785" i="6"/>
  <c r="B1785" i="6" s="1"/>
  <c r="A1785" i="9" s="1"/>
  <c r="C1786" i="6"/>
  <c r="B1786" i="6" s="1"/>
  <c r="A1786" i="9" s="1"/>
  <c r="C1787" i="6"/>
  <c r="J1787" i="9" s="1"/>
  <c r="C1788" i="6"/>
  <c r="C1789" i="6"/>
  <c r="G1789" i="9" s="1"/>
  <c r="C1790" i="6"/>
  <c r="C1791" i="6"/>
  <c r="B1791" i="6" s="1"/>
  <c r="A1791" i="9" s="1"/>
  <c r="C1792" i="6"/>
  <c r="B1792" i="6" s="1"/>
  <c r="A1792" i="9" s="1"/>
  <c r="C1793" i="6"/>
  <c r="C1794" i="6"/>
  <c r="C1795" i="6"/>
  <c r="J1795" i="9" s="1"/>
  <c r="C1796" i="6"/>
  <c r="B1796" i="6" s="1"/>
  <c r="O1796" i="6" s="1"/>
  <c r="C1797" i="6"/>
  <c r="G1797" i="9" s="1"/>
  <c r="C1798" i="6"/>
  <c r="B1798" i="6" s="1"/>
  <c r="A1798" i="9" s="1"/>
  <c r="C1799" i="6"/>
  <c r="J1799" i="9" s="1"/>
  <c r="C1800" i="6"/>
  <c r="J1800" i="9" s="1"/>
  <c r="C1801" i="6"/>
  <c r="G1801" i="9" s="1"/>
  <c r="C1802" i="6"/>
  <c r="B1802" i="6" s="1"/>
  <c r="C1803" i="6"/>
  <c r="G1803" i="9" s="1"/>
  <c r="C1804" i="6"/>
  <c r="C1805" i="6"/>
  <c r="C1806" i="6"/>
  <c r="C1807" i="6"/>
  <c r="G1807" i="9" s="1"/>
  <c r="C1808" i="6"/>
  <c r="J1808" i="9" s="1"/>
  <c r="C1809" i="6"/>
  <c r="B1809" i="6" s="1"/>
  <c r="A1809" i="9" s="1"/>
  <c r="C1810" i="6"/>
  <c r="B1810" i="6" s="1"/>
  <c r="A1810" i="9" s="1"/>
  <c r="C1811" i="6"/>
  <c r="J1811" i="9" s="1"/>
  <c r="C1812" i="6"/>
  <c r="J1812" i="9" s="1"/>
  <c r="C1813" i="6"/>
  <c r="G1813" i="9" s="1"/>
  <c r="C1814" i="6"/>
  <c r="C1815" i="6"/>
  <c r="A1815" i="6" s="1"/>
  <c r="D1815" i="6" s="1"/>
  <c r="G1815" i="6" s="1"/>
  <c r="C1816" i="6"/>
  <c r="B1816" i="6" s="1"/>
  <c r="A1816" i="9" s="1"/>
  <c r="C1817" i="6"/>
  <c r="J1817" i="9" s="1"/>
  <c r="C1818" i="6"/>
  <c r="J1818" i="9" s="1"/>
  <c r="C1819" i="6"/>
  <c r="C1820" i="6"/>
  <c r="J1820" i="9" s="1"/>
  <c r="C1821" i="6"/>
  <c r="B1821" i="6" s="1"/>
  <c r="H1821" i="6" s="1"/>
  <c r="J1821" i="6" s="1"/>
  <c r="C1822" i="6"/>
  <c r="B1822" i="6" s="1"/>
  <c r="A1822" i="9" s="1"/>
  <c r="C1823" i="6"/>
  <c r="J1823" i="9" s="1"/>
  <c r="C1824" i="6"/>
  <c r="B1824" i="6" s="1"/>
  <c r="A1824" i="9" s="1"/>
  <c r="C1825" i="6"/>
  <c r="J1825" i="9" s="1"/>
  <c r="C1826" i="6"/>
  <c r="C1827" i="6"/>
  <c r="J1827" i="9" s="1"/>
  <c r="C1828" i="6"/>
  <c r="B1828" i="6" s="1"/>
  <c r="A1828" i="9" s="1"/>
  <c r="C1829" i="6"/>
  <c r="J1829" i="9" s="1"/>
  <c r="C1830" i="6"/>
  <c r="C1831" i="6"/>
  <c r="C1832" i="6"/>
  <c r="G1832" i="9" s="1"/>
  <c r="C1833" i="6"/>
  <c r="B1833" i="6" s="1"/>
  <c r="H1833" i="6" s="1"/>
  <c r="J1833" i="6" s="1"/>
  <c r="C1834" i="6"/>
  <c r="B1834" i="6" s="1"/>
  <c r="H1834" i="6" s="1"/>
  <c r="C1835" i="6"/>
  <c r="J1835" i="9" s="1"/>
  <c r="C1836" i="6"/>
  <c r="J1836" i="9" s="1"/>
  <c r="C1837" i="6"/>
  <c r="C1838" i="6"/>
  <c r="J1838" i="9" s="1"/>
  <c r="C1839" i="6"/>
  <c r="G1839" i="9" s="1"/>
  <c r="C1840" i="6"/>
  <c r="B1840" i="6" s="1"/>
  <c r="A1840" i="9" s="1"/>
  <c r="C1841" i="6"/>
  <c r="J1841" i="9" s="1"/>
  <c r="C1842" i="6"/>
  <c r="C1843" i="6"/>
  <c r="G1843" i="9" s="1"/>
  <c r="C1844" i="6"/>
  <c r="B1844" i="6" s="1"/>
  <c r="O1844" i="6" s="1"/>
  <c r="C1845" i="6"/>
  <c r="G1845" i="9" s="1"/>
  <c r="C1846" i="6"/>
  <c r="B1846" i="6" s="1"/>
  <c r="A1846" i="9" s="1"/>
  <c r="C1847" i="6"/>
  <c r="J1847" i="9" s="1"/>
  <c r="C1848" i="6"/>
  <c r="C1849" i="6"/>
  <c r="G1849" i="9" s="1"/>
  <c r="C1850" i="6"/>
  <c r="B1850" i="6" s="1"/>
  <c r="O1850" i="6" s="1"/>
  <c r="C1851" i="6"/>
  <c r="B1851" i="6" s="1"/>
  <c r="A1851" i="9" s="1"/>
  <c r="C1852" i="6"/>
  <c r="C1853" i="6"/>
  <c r="J1853" i="9" s="1"/>
  <c r="C1854" i="6"/>
  <c r="C1855" i="6"/>
  <c r="C1856" i="6"/>
  <c r="B1856" i="6" s="1"/>
  <c r="H1856" i="6" s="1"/>
  <c r="J1856" i="6" s="1"/>
  <c r="C1857" i="6"/>
  <c r="B1857" i="6" s="1"/>
  <c r="A1857" i="9" s="1"/>
  <c r="C1858" i="6"/>
  <c r="B1858" i="6" s="1"/>
  <c r="A1858" i="9" s="1"/>
  <c r="C1859" i="6"/>
  <c r="J1859" i="9" s="1"/>
  <c r="C1860" i="6"/>
  <c r="J1860" i="9" s="1"/>
  <c r="C1861" i="6"/>
  <c r="G1861" i="9" s="1"/>
  <c r="C1862" i="6"/>
  <c r="C1863" i="6"/>
  <c r="G1863" i="9" s="1"/>
  <c r="C1864" i="6"/>
  <c r="C1865" i="6"/>
  <c r="J1865" i="9" s="1"/>
  <c r="C1866" i="6"/>
  <c r="J1866" i="9" s="1"/>
  <c r="C1867" i="6"/>
  <c r="C1868" i="6"/>
  <c r="C1869" i="6"/>
  <c r="G1869" i="9" s="1"/>
  <c r="C1870" i="6"/>
  <c r="C1871" i="6"/>
  <c r="J1871" i="9" s="1"/>
  <c r="C1872" i="6"/>
  <c r="G1872" i="9" s="1"/>
  <c r="C1873" i="6"/>
  <c r="J1873" i="9" s="1"/>
  <c r="C1874" i="6"/>
  <c r="C1875" i="6"/>
  <c r="B1875" i="6" s="1"/>
  <c r="A1875" i="9" s="1"/>
  <c r="C1876" i="6"/>
  <c r="C1877" i="6"/>
  <c r="J1877" i="9" s="1"/>
  <c r="C1878" i="6"/>
  <c r="C1879" i="6"/>
  <c r="G1879" i="9" s="1"/>
  <c r="C1880" i="6"/>
  <c r="G1880" i="9" s="1"/>
  <c r="C1881" i="6"/>
  <c r="G1881" i="9" s="1"/>
  <c r="C1882" i="6"/>
  <c r="B1882" i="6" s="1"/>
  <c r="A1882" i="9" s="1"/>
  <c r="C1883" i="6"/>
  <c r="J1883" i="9" s="1"/>
  <c r="C1884" i="6"/>
  <c r="C1885" i="6"/>
  <c r="G1885" i="9" s="1"/>
  <c r="C1886" i="6"/>
  <c r="C1887" i="6"/>
  <c r="C1888" i="6"/>
  <c r="C1889" i="6"/>
  <c r="J1889" i="9" s="1"/>
  <c r="C1890" i="6"/>
  <c r="C1891" i="6"/>
  <c r="G1891" i="9" s="1"/>
  <c r="C1892" i="6"/>
  <c r="J1892" i="9" s="1"/>
  <c r="C1893" i="6"/>
  <c r="J1893" i="9" s="1"/>
  <c r="C1894" i="6"/>
  <c r="C1895" i="6"/>
  <c r="J1895" i="9" s="1"/>
  <c r="C1896" i="6"/>
  <c r="J1896" i="9" s="1"/>
  <c r="C1897" i="6"/>
  <c r="B1897" i="6" s="1"/>
  <c r="H1897" i="6" s="1"/>
  <c r="J1897" i="6" s="1"/>
  <c r="C1898" i="6"/>
  <c r="B1898" i="6" s="1"/>
  <c r="O1898" i="6" s="1"/>
  <c r="C1899" i="6"/>
  <c r="J1899" i="9" s="1"/>
  <c r="C1900" i="6"/>
  <c r="B1900" i="6" s="1"/>
  <c r="A1900" i="9" s="1"/>
  <c r="C1901" i="6"/>
  <c r="G1901" i="9" s="1"/>
  <c r="C1902" i="6"/>
  <c r="C1903" i="6"/>
  <c r="C1904" i="6"/>
  <c r="B1904" i="6" s="1"/>
  <c r="A1904" i="9" s="1"/>
  <c r="C1905" i="6"/>
  <c r="B1905" i="6" s="1"/>
  <c r="H1905" i="6" s="1"/>
  <c r="C1906" i="6"/>
  <c r="B1906" i="6" s="1"/>
  <c r="A1906" i="9" s="1"/>
  <c r="C1907" i="6"/>
  <c r="J1907" i="9" s="1"/>
  <c r="C1908" i="6"/>
  <c r="J1908" i="9" s="1"/>
  <c r="C1909" i="6"/>
  <c r="G1909" i="9" s="1"/>
  <c r="C1910" i="6"/>
  <c r="J1910" i="9" s="1"/>
  <c r="C1911" i="6"/>
  <c r="A1911" i="6" s="1"/>
  <c r="N1911" i="6" s="1"/>
  <c r="C1912" i="6"/>
  <c r="C1913" i="6"/>
  <c r="G1913" i="9" s="1"/>
  <c r="C1914" i="6"/>
  <c r="C1915" i="6"/>
  <c r="C1916" i="6"/>
  <c r="C1917" i="6"/>
  <c r="B1917" i="6" s="1"/>
  <c r="A1917" i="9" s="1"/>
  <c r="C1918" i="6"/>
  <c r="B1918" i="6" s="1"/>
  <c r="A1918" i="9" s="1"/>
  <c r="C1919" i="6"/>
  <c r="C1920" i="6"/>
  <c r="J1920" i="9" s="1"/>
  <c r="C1921" i="6"/>
  <c r="J1921" i="9" s="1"/>
  <c r="C1922" i="6"/>
  <c r="B1922" i="6" s="1"/>
  <c r="C1923" i="6"/>
  <c r="A1923" i="6" s="1"/>
  <c r="C1924" i="6"/>
  <c r="C1925" i="6"/>
  <c r="G1925" i="9" s="1"/>
  <c r="C1926" i="6"/>
  <c r="G1926" i="9" s="1"/>
  <c r="C1927" i="6"/>
  <c r="B1927" i="6" s="1"/>
  <c r="O1927" i="6" s="1"/>
  <c r="C1928" i="6"/>
  <c r="C1929" i="6"/>
  <c r="B1929" i="6" s="1"/>
  <c r="H1929" i="6" s="1"/>
  <c r="C1930" i="6"/>
  <c r="B1930" i="6" s="1"/>
  <c r="A1930" i="9" s="1"/>
  <c r="C1931" i="6"/>
  <c r="J1931" i="9" s="1"/>
  <c r="C1932" i="6"/>
  <c r="B1932" i="6" s="1"/>
  <c r="C1933" i="6"/>
  <c r="J1933" i="9" s="1"/>
  <c r="C1934" i="6"/>
  <c r="C1935" i="6"/>
  <c r="J1935" i="9" s="1"/>
  <c r="C1936" i="6"/>
  <c r="B1936" i="6" s="1"/>
  <c r="A1936" i="9" s="1"/>
  <c r="C1937" i="6"/>
  <c r="G1937" i="9" s="1"/>
  <c r="C1938" i="6"/>
  <c r="C1939" i="6"/>
  <c r="G1939" i="9" s="1"/>
  <c r="C1940" i="6"/>
  <c r="J1940" i="9" s="1"/>
  <c r="C1941" i="6"/>
  <c r="J1941" i="9" s="1"/>
  <c r="C1942" i="6"/>
  <c r="B1942" i="6" s="1"/>
  <c r="A1942" i="9" s="1"/>
  <c r="C1943" i="6"/>
  <c r="J1943" i="9" s="1"/>
  <c r="C1944" i="6"/>
  <c r="G1944" i="9" s="1"/>
  <c r="C1945" i="6"/>
  <c r="J1945" i="9" s="1"/>
  <c r="C1946" i="6"/>
  <c r="J1946" i="9" s="1"/>
  <c r="C1947" i="6"/>
  <c r="B1947" i="6" s="1"/>
  <c r="A1947" i="9" s="1"/>
  <c r="C1948" i="6"/>
  <c r="G1948" i="9" s="1"/>
  <c r="C1949" i="6"/>
  <c r="C1950" i="6"/>
  <c r="C1951" i="6"/>
  <c r="J1951" i="9" s="1"/>
  <c r="C1952" i="6"/>
  <c r="B1952" i="6" s="1"/>
  <c r="H1952" i="6" s="1"/>
  <c r="C1953" i="6"/>
  <c r="G1953" i="9" s="1"/>
  <c r="C1954" i="6"/>
  <c r="B1954" i="6" s="1"/>
  <c r="A1954" i="9" s="1"/>
  <c r="C1955" i="6"/>
  <c r="J1955" i="9" s="1"/>
  <c r="C1956" i="6"/>
  <c r="J1956" i="9" s="1"/>
  <c r="C1957" i="6"/>
  <c r="G1957" i="9" s="1"/>
  <c r="C1958" i="6"/>
  <c r="B1958" i="6" s="1"/>
  <c r="A1958" i="9" s="1"/>
  <c r="C1959" i="6"/>
  <c r="B1959" i="6" s="1"/>
  <c r="A1959" i="9" s="1"/>
  <c r="C1960" i="6"/>
  <c r="G1960" i="9" s="1"/>
  <c r="C1961" i="6"/>
  <c r="J1961" i="9" s="1"/>
  <c r="C1962" i="6"/>
  <c r="G1962" i="9" s="1"/>
  <c r="C1963" i="6"/>
  <c r="G1963" i="9" s="1"/>
  <c r="C1964" i="6"/>
  <c r="B1964" i="6" s="1"/>
  <c r="A1964" i="9" s="1"/>
  <c r="C1965" i="6"/>
  <c r="G1965" i="9" s="1"/>
  <c r="C1966" i="6"/>
  <c r="B1966" i="6" s="1"/>
  <c r="A1966" i="9" s="1"/>
  <c r="C1967" i="6"/>
  <c r="J1967" i="9" s="1"/>
  <c r="C1968" i="6"/>
  <c r="J1968" i="9" s="1"/>
  <c r="C1969" i="6"/>
  <c r="G1969" i="9" s="1"/>
  <c r="C1970" i="6"/>
  <c r="C1971" i="6"/>
  <c r="G1971" i="9" s="1"/>
  <c r="C1972" i="6"/>
  <c r="C1973" i="6"/>
  <c r="J1973" i="9" s="1"/>
  <c r="C1974" i="6"/>
  <c r="G1974" i="9" s="1"/>
  <c r="C1975" i="6"/>
  <c r="J1975" i="9" s="1"/>
  <c r="C1976" i="6"/>
  <c r="J1976" i="9" s="1"/>
  <c r="C1977" i="6"/>
  <c r="G1977" i="9" s="1"/>
  <c r="C1978" i="6"/>
  <c r="B1978" i="6" s="1"/>
  <c r="A1978" i="9" s="1"/>
  <c r="C1979" i="6"/>
  <c r="J1979" i="9" s="1"/>
  <c r="C1980" i="6"/>
  <c r="J1980" i="9" s="1"/>
  <c r="C1981" i="6"/>
  <c r="J1981" i="9" s="1"/>
  <c r="C1982" i="6"/>
  <c r="C1983" i="6"/>
  <c r="J1983" i="9" s="1"/>
  <c r="C1984" i="6"/>
  <c r="B1984" i="6" s="1"/>
  <c r="O1984" i="6" s="1"/>
  <c r="C1985" i="6"/>
  <c r="J1985" i="9" s="1"/>
  <c r="C1986" i="6"/>
  <c r="C1987" i="6"/>
  <c r="G1987" i="9" s="1"/>
  <c r="C1988" i="6"/>
  <c r="B1988" i="6" s="1"/>
  <c r="A1988" i="9" s="1"/>
  <c r="C1989" i="6"/>
  <c r="B1989" i="6" s="1"/>
  <c r="H1989" i="6" s="1"/>
  <c r="I1989" i="6" s="1"/>
  <c r="C1990" i="6"/>
  <c r="B1990" i="6" s="1"/>
  <c r="A1990" i="9" s="1"/>
  <c r="C1991" i="6"/>
  <c r="J1991" i="9" s="1"/>
  <c r="C1992" i="6"/>
  <c r="J1992" i="9" s="1"/>
  <c r="C1993" i="6"/>
  <c r="G1993" i="9" s="1"/>
  <c r="C1994" i="6"/>
  <c r="B1994" i="6" s="1"/>
  <c r="H1994" i="6" s="1"/>
  <c r="I1994" i="6" s="1"/>
  <c r="C1995" i="6"/>
  <c r="G1995" i="9" s="1"/>
  <c r="C1996" i="6"/>
  <c r="B1996" i="6" s="1"/>
  <c r="A1996" i="9" s="1"/>
  <c r="C1997" i="6"/>
  <c r="J1997" i="9" s="1"/>
  <c r="C1998" i="6"/>
  <c r="C1999" i="6"/>
  <c r="G1999" i="9" s="1"/>
  <c r="C2000" i="6"/>
  <c r="B2000" i="6" s="1"/>
  <c r="O2000" i="6" s="1"/>
  <c r="C2001" i="6"/>
  <c r="J2001" i="9" s="1"/>
  <c r="C2002" i="6"/>
  <c r="B2002" i="6" s="1"/>
  <c r="A2002" i="9" s="1"/>
  <c r="C2003" i="6"/>
  <c r="J2003" i="9" s="1"/>
  <c r="C2004" i="6"/>
  <c r="B2004" i="6" s="1"/>
  <c r="C2005" i="6"/>
  <c r="G2005" i="9" s="1"/>
  <c r="C2006" i="6"/>
  <c r="B2006" i="6" s="1"/>
  <c r="C2007" i="6"/>
  <c r="G2007" i="9" s="1"/>
  <c r="C2008" i="6"/>
  <c r="B2008" i="6" s="1"/>
  <c r="A2008" i="9" s="1"/>
  <c r="C2009" i="6"/>
  <c r="J2009" i="9" s="1"/>
  <c r="C2010" i="6"/>
  <c r="C2011" i="6"/>
  <c r="G2011" i="9" s="1"/>
  <c r="C2012" i="6"/>
  <c r="J2012" i="9" s="1"/>
  <c r="C2013" i="6"/>
  <c r="G2013" i="9" s="1"/>
  <c r="C2014" i="6"/>
  <c r="B2014" i="6" s="1"/>
  <c r="A2014" i="9" s="1"/>
  <c r="C2015" i="6"/>
  <c r="J2015" i="9" s="1"/>
  <c r="C2016" i="6"/>
  <c r="J2016" i="9" s="1"/>
  <c r="C2017" i="6"/>
  <c r="C2018" i="6"/>
  <c r="G2018" i="9" s="1"/>
  <c r="C2019" i="6"/>
  <c r="B2019" i="6" s="1"/>
  <c r="O2019" i="6" s="1"/>
  <c r="C2020" i="6"/>
  <c r="B2020" i="6" s="1"/>
  <c r="A2020" i="9" s="1"/>
  <c r="C2021" i="6"/>
  <c r="J2021" i="9" s="1"/>
  <c r="C2022" i="6"/>
  <c r="C2023" i="6"/>
  <c r="G2023" i="9" s="1"/>
  <c r="C2024" i="6"/>
  <c r="C2025" i="6"/>
  <c r="G2025" i="9" s="1"/>
  <c r="C2026" i="6"/>
  <c r="B2026" i="6" s="1"/>
  <c r="A2026" i="9" s="1"/>
  <c r="C2027" i="6"/>
  <c r="J2027" i="9" s="1"/>
  <c r="C2028" i="6"/>
  <c r="C2029" i="6"/>
  <c r="C2030" i="6"/>
  <c r="C2031" i="6"/>
  <c r="J2031" i="9" s="1"/>
  <c r="C2032" i="6"/>
  <c r="B2032" i="6" s="1"/>
  <c r="A2032" i="9" s="1"/>
  <c r="C2033" i="6"/>
  <c r="J2033" i="9" s="1"/>
  <c r="C2034" i="6"/>
  <c r="G2034" i="9" s="1"/>
  <c r="C2035" i="6"/>
  <c r="C2036" i="6"/>
  <c r="C2037" i="6"/>
  <c r="B2037" i="6" s="1"/>
  <c r="A2037" i="9" s="1"/>
  <c r="C2038" i="6"/>
  <c r="B2038" i="6" s="1"/>
  <c r="A2038" i="9" s="1"/>
  <c r="C2039" i="6"/>
  <c r="J2039" i="9" s="1"/>
  <c r="C2040" i="6"/>
  <c r="J2040" i="9" s="1"/>
  <c r="C2041" i="6"/>
  <c r="J2041" i="9" s="1"/>
  <c r="C2042" i="6"/>
  <c r="G2042" i="9" s="1"/>
  <c r="C2043" i="6"/>
  <c r="B2043" i="6" s="1"/>
  <c r="O2043" i="6" s="1"/>
  <c r="C2044" i="6"/>
  <c r="B2044" i="6" s="1"/>
  <c r="A2044" i="9" s="1"/>
  <c r="C2045" i="6"/>
  <c r="J2045" i="9" s="1"/>
  <c r="C2046" i="6"/>
  <c r="C2047" i="6"/>
  <c r="G2047" i="9" s="1"/>
  <c r="C2048" i="6"/>
  <c r="J2048" i="9" s="1"/>
  <c r="C2049" i="6"/>
  <c r="J2049" i="9" s="1"/>
  <c r="C2050" i="6"/>
  <c r="B2050" i="6" s="1"/>
  <c r="A2050" i="9" s="1"/>
  <c r="C2051" i="6"/>
  <c r="J2051" i="9" s="1"/>
  <c r="C2052" i="6"/>
  <c r="B2052" i="6" s="1"/>
  <c r="A2052" i="9" s="1"/>
  <c r="C2053" i="6"/>
  <c r="J2053" i="9" s="1"/>
  <c r="C2054" i="6"/>
  <c r="B2054" i="6" s="1"/>
  <c r="O2054" i="6" s="1"/>
  <c r="C2055" i="6"/>
  <c r="J2055" i="9" s="1"/>
  <c r="C2056" i="6"/>
  <c r="C2057" i="6"/>
  <c r="C2058" i="6"/>
  <c r="G2058" i="9" s="1"/>
  <c r="C2059" i="6"/>
  <c r="G2059" i="9" s="1"/>
  <c r="C2060" i="6"/>
  <c r="C2061" i="6"/>
  <c r="J2061" i="9" s="1"/>
  <c r="C2062" i="6"/>
  <c r="B2062" i="6" s="1"/>
  <c r="A2062" i="9" s="1"/>
  <c r="C2063" i="6"/>
  <c r="J2063" i="9" s="1"/>
  <c r="C2064" i="6"/>
  <c r="G2064" i="9" s="1"/>
  <c r="C2065" i="6"/>
  <c r="J2065" i="9" s="1"/>
  <c r="C2066" i="6"/>
  <c r="B2066" i="6" s="1"/>
  <c r="A2066" i="9" s="1"/>
  <c r="C2067" i="6"/>
  <c r="J2067" i="9" s="1"/>
  <c r="C2068" i="6"/>
  <c r="C2069" i="6"/>
  <c r="C2070" i="6"/>
  <c r="C2071" i="6"/>
  <c r="C2072" i="6"/>
  <c r="J2072" i="9" s="1"/>
  <c r="C2073" i="6"/>
  <c r="B2073" i="6" s="1"/>
  <c r="A2073" i="9" s="1"/>
  <c r="C2074" i="6"/>
  <c r="B2074" i="6" s="1"/>
  <c r="A2074" i="9" s="1"/>
  <c r="C2075" i="6"/>
  <c r="G2075" i="9" s="1"/>
  <c r="C2076" i="6"/>
  <c r="B2076" i="6" s="1"/>
  <c r="A2076" i="9" s="1"/>
  <c r="C2077" i="6"/>
  <c r="G2077" i="9" s="1"/>
  <c r="C2078" i="6"/>
  <c r="B2078" i="6" s="1"/>
  <c r="A2078" i="9" s="1"/>
  <c r="C2079" i="6"/>
  <c r="J2079" i="9" s="1"/>
  <c r="C2080" i="6"/>
  <c r="B2080" i="6" s="1"/>
  <c r="A2080" i="9" s="1"/>
  <c r="C2081" i="6"/>
  <c r="C2082" i="6"/>
  <c r="C2083" i="6"/>
  <c r="G2083" i="9" s="1"/>
  <c r="C2084" i="6"/>
  <c r="B2084" i="6" s="1"/>
  <c r="A2084" i="9" s="1"/>
  <c r="C2085" i="6"/>
  <c r="G2085" i="9" s="1"/>
  <c r="C2086" i="6"/>
  <c r="B2086" i="6" s="1"/>
  <c r="A2086" i="9" s="1"/>
  <c r="C2087" i="6"/>
  <c r="J2087" i="9" s="1"/>
  <c r="C2088" i="6"/>
  <c r="C2089" i="6"/>
  <c r="J2089" i="9" s="1"/>
  <c r="C2090" i="6"/>
  <c r="C2091" i="6"/>
  <c r="J2091" i="9" s="1"/>
  <c r="C2092" i="6"/>
  <c r="B2092" i="6" s="1"/>
  <c r="O2092" i="6" s="1"/>
  <c r="C2093" i="6"/>
  <c r="C2094" i="6"/>
  <c r="C2095" i="6"/>
  <c r="C2096" i="6"/>
  <c r="J2096" i="9" s="1"/>
  <c r="C2097" i="6"/>
  <c r="B2097" i="6" s="1"/>
  <c r="O2097" i="6" s="1"/>
  <c r="C2098" i="6"/>
  <c r="B2098" i="6" s="1"/>
  <c r="O2098" i="6" s="1"/>
  <c r="C2099" i="6"/>
  <c r="J2099" i="9" s="1"/>
  <c r="C2100" i="6"/>
  <c r="G2100" i="9" s="1"/>
  <c r="C2101" i="6"/>
  <c r="J2101" i="9" s="1"/>
  <c r="C2102" i="6"/>
  <c r="B2102" i="6" s="1"/>
  <c r="A2102" i="9" s="1"/>
  <c r="C2103" i="6"/>
  <c r="J2103" i="9" s="1"/>
  <c r="C2104" i="6"/>
  <c r="B2104" i="6" s="1"/>
  <c r="A2104" i="9" s="1"/>
  <c r="C2105" i="6"/>
  <c r="J2105" i="9" s="1"/>
  <c r="C2106" i="6"/>
  <c r="G2106" i="9" s="1"/>
  <c r="C2107" i="6"/>
  <c r="J2107" i="9" s="1"/>
  <c r="C2108" i="6"/>
  <c r="G2108" i="9" s="1"/>
  <c r="C2109" i="6"/>
  <c r="J2109" i="9" s="1"/>
  <c r="C2110" i="6"/>
  <c r="B2110" i="6" s="1"/>
  <c r="A2110" i="9" s="1"/>
  <c r="C2111" i="6"/>
  <c r="J2111" i="9" s="1"/>
  <c r="C2112" i="6"/>
  <c r="G2112" i="9" s="1"/>
  <c r="C2113" i="6"/>
  <c r="G2113" i="9" s="1"/>
  <c r="C2114" i="6"/>
  <c r="B2114" i="6" s="1"/>
  <c r="A2114" i="9" s="1"/>
  <c r="C2115" i="6"/>
  <c r="J2115" i="9" s="1"/>
  <c r="C2116" i="6"/>
  <c r="C2117" i="6"/>
  <c r="C2118" i="6"/>
  <c r="G2118" i="9" s="1"/>
  <c r="C2119" i="6"/>
  <c r="C2120" i="6"/>
  <c r="G2120" i="9" s="1"/>
  <c r="C2121" i="6"/>
  <c r="J2121" i="9" s="1"/>
  <c r="C2122" i="6"/>
  <c r="B2122" i="6" s="1"/>
  <c r="A2122" i="9" s="1"/>
  <c r="C2123" i="6"/>
  <c r="G2123" i="9" s="1"/>
  <c r="C2124" i="6"/>
  <c r="B2124" i="6" s="1"/>
  <c r="A2124" i="9" s="1"/>
  <c r="C2125" i="6"/>
  <c r="G2125" i="9" s="1"/>
  <c r="C2126" i="6"/>
  <c r="B2126" i="6" s="1"/>
  <c r="A2126" i="9" s="1"/>
  <c r="C2127" i="6"/>
  <c r="G2127" i="9" s="1"/>
  <c r="C2128" i="6"/>
  <c r="B2128" i="6" s="1"/>
  <c r="A2128" i="9" s="1"/>
  <c r="C2129" i="6"/>
  <c r="C2130" i="6"/>
  <c r="C2131" i="6"/>
  <c r="C2132" i="6"/>
  <c r="C2133" i="6"/>
  <c r="G2133" i="9" s="1"/>
  <c r="C2134" i="6"/>
  <c r="B2134" i="6" s="1"/>
  <c r="A2134" i="9" s="1"/>
  <c r="C2135" i="6"/>
  <c r="G2135" i="9" s="1"/>
  <c r="C2136" i="6"/>
  <c r="C2137" i="6"/>
  <c r="G2137" i="9" s="1"/>
  <c r="C2138" i="6"/>
  <c r="B2138" i="6" s="1"/>
  <c r="H2138" i="6" s="1"/>
  <c r="J2138" i="6" s="1"/>
  <c r="C2139" i="6"/>
  <c r="B2139" i="6" s="1"/>
  <c r="A2139" i="9" s="1"/>
  <c r="C2140" i="6"/>
  <c r="B2140" i="6" s="1"/>
  <c r="A2140" i="9" s="1"/>
  <c r="C2141" i="6"/>
  <c r="C2142" i="6"/>
  <c r="C2143" i="6"/>
  <c r="G2143" i="9" s="1"/>
  <c r="C2144" i="6"/>
  <c r="B2144" i="6" s="1"/>
  <c r="H2144" i="6" s="1"/>
  <c r="I2144" i="6" s="1"/>
  <c r="C2145" i="6"/>
  <c r="B2145" i="6" s="1"/>
  <c r="H2145" i="6" s="1"/>
  <c r="C2146" i="6"/>
  <c r="B2146" i="6" s="1"/>
  <c r="A2146" i="9" s="1"/>
  <c r="C2147" i="6"/>
  <c r="J2147" i="9" s="1"/>
  <c r="C2148" i="6"/>
  <c r="B2148" i="6" s="1"/>
  <c r="A2148" i="9" s="1"/>
  <c r="C2149" i="6"/>
  <c r="G2149" i="9" s="1"/>
  <c r="C2150" i="6"/>
  <c r="C2151" i="6"/>
  <c r="J2151" i="9" s="1"/>
  <c r="C2152" i="6"/>
  <c r="B2152" i="6" s="1"/>
  <c r="A2152" i="9" s="1"/>
  <c r="C2153" i="6"/>
  <c r="C2154" i="6"/>
  <c r="C2155" i="6"/>
  <c r="C2156" i="6"/>
  <c r="C2157" i="6"/>
  <c r="J2157" i="9" s="1"/>
  <c r="C2158" i="6"/>
  <c r="B2158" i="6" s="1"/>
  <c r="A2158" i="9" s="1"/>
  <c r="C2159" i="6"/>
  <c r="G2159" i="9" s="1"/>
  <c r="C2160" i="6"/>
  <c r="J2160" i="9" s="1"/>
  <c r="C2161" i="6"/>
  <c r="J2161" i="9" s="1"/>
  <c r="C2162" i="6"/>
  <c r="B2162" i="6" s="1"/>
  <c r="A2162" i="9" s="1"/>
  <c r="C2163" i="6"/>
  <c r="B2163" i="6" s="1"/>
  <c r="A2163" i="9" s="1"/>
  <c r="C2164" i="6"/>
  <c r="B2164" i="6" s="1"/>
  <c r="A2164" i="9" s="1"/>
  <c r="C2165" i="6"/>
  <c r="C2166" i="6"/>
  <c r="J2166" i="9" s="1"/>
  <c r="C2167" i="6"/>
  <c r="C2168" i="6"/>
  <c r="G2168" i="9" s="1"/>
  <c r="C2169" i="6"/>
  <c r="B2169" i="6" s="1"/>
  <c r="A2169" i="9" s="1"/>
  <c r="C2170" i="6"/>
  <c r="B2170" i="6" s="1"/>
  <c r="A2170" i="9" s="1"/>
  <c r="C2171" i="6"/>
  <c r="G2171" i="9" s="1"/>
  <c r="C2172" i="6"/>
  <c r="J2172" i="9" s="1"/>
  <c r="C2173" i="6"/>
  <c r="J2173" i="9" s="1"/>
  <c r="C2174" i="6"/>
  <c r="B2174" i="6" s="1"/>
  <c r="A2174" i="9" s="1"/>
  <c r="C2175" i="6"/>
  <c r="C2176" i="6"/>
  <c r="B2176" i="6" s="1"/>
  <c r="A2176" i="9" s="1"/>
  <c r="C2177" i="6"/>
  <c r="C2178" i="6"/>
  <c r="C2179" i="6"/>
  <c r="G2179" i="9" s="1"/>
  <c r="C2180" i="6"/>
  <c r="G2180" i="9" s="1"/>
  <c r="C2181" i="6"/>
  <c r="B2181" i="6" s="1"/>
  <c r="A2181" i="9" s="1"/>
  <c r="C2182" i="6"/>
  <c r="C2183" i="6"/>
  <c r="G2183" i="9" s="1"/>
  <c r="C2184" i="6"/>
  <c r="G2184" i="9" s="1"/>
  <c r="C2185" i="6"/>
  <c r="B2185" i="6" s="1"/>
  <c r="A2185" i="9" s="1"/>
  <c r="C2186" i="6"/>
  <c r="C2187" i="6"/>
  <c r="B2187" i="6" s="1"/>
  <c r="A2187" i="9" s="1"/>
  <c r="C2188" i="6"/>
  <c r="B2188" i="6" s="1"/>
  <c r="A2188" i="9" s="1"/>
  <c r="C2189" i="6"/>
  <c r="C2190" i="6"/>
  <c r="G2190" i="9" s="1"/>
  <c r="C2191" i="6"/>
  <c r="J2191" i="9" s="1"/>
  <c r="C2192" i="6"/>
  <c r="C2193" i="6"/>
  <c r="J2193" i="9" s="1"/>
  <c r="C2194" i="6"/>
  <c r="B2194" i="6" s="1"/>
  <c r="A2194" i="9" s="1"/>
  <c r="C2195" i="6"/>
  <c r="G2195" i="9" s="1"/>
  <c r="C2196" i="6"/>
  <c r="G2196" i="9" s="1"/>
  <c r="C2197" i="6"/>
  <c r="J2197" i="9" s="1"/>
  <c r="C2198" i="6"/>
  <c r="G2198" i="9" s="1"/>
  <c r="C2199" i="6"/>
  <c r="C2200" i="6"/>
  <c r="B2200" i="6" s="1"/>
  <c r="A2200" i="9" s="1"/>
  <c r="C2201" i="6"/>
  <c r="C2202" i="6"/>
  <c r="C2203" i="6"/>
  <c r="G2203" i="9" s="1"/>
  <c r="C2204" i="6"/>
  <c r="J2204" i="9" s="1"/>
  <c r="C2205" i="6"/>
  <c r="B2205" i="6" s="1"/>
  <c r="A2205" i="9" s="1"/>
  <c r="C2206" i="6"/>
  <c r="B2206" i="6" s="1"/>
  <c r="A2206" i="9" s="1"/>
  <c r="C2207" i="6"/>
  <c r="G2207" i="9" s="1"/>
  <c r="C2208" i="6"/>
  <c r="J2208" i="9" s="1"/>
  <c r="C2209" i="6"/>
  <c r="B2209" i="6" s="1"/>
  <c r="C2210" i="6"/>
  <c r="B2210" i="6" s="1"/>
  <c r="C2211" i="6"/>
  <c r="J2211" i="9" s="1"/>
  <c r="C2212" i="6"/>
  <c r="B2212" i="6" s="1"/>
  <c r="A2212" i="9" s="1"/>
  <c r="C2213" i="6"/>
  <c r="C2214" i="6"/>
  <c r="J2214" i="9" s="1"/>
  <c r="C2215" i="6"/>
  <c r="C2216" i="6"/>
  <c r="C2217" i="6"/>
  <c r="G2217" i="9" s="1"/>
  <c r="C2218" i="6"/>
  <c r="B2218" i="6" s="1"/>
  <c r="A2218" i="9" s="1"/>
  <c r="C2219" i="6"/>
  <c r="J2219" i="9" s="1"/>
  <c r="C2220" i="6"/>
  <c r="B2220" i="6" s="1"/>
  <c r="C2221" i="6"/>
  <c r="G2221" i="9" s="1"/>
  <c r="C2222" i="6"/>
  <c r="B2222" i="6" s="1"/>
  <c r="A2222" i="9" s="1"/>
  <c r="C2223" i="6"/>
  <c r="J2223" i="9" s="1"/>
  <c r="C2224" i="6"/>
  <c r="B2224" i="6" s="1"/>
  <c r="A2224" i="9" s="1"/>
  <c r="C2225" i="6"/>
  <c r="C2226" i="6"/>
  <c r="C2227" i="6"/>
  <c r="C2228" i="6"/>
  <c r="C2229" i="6"/>
  <c r="B2229" i="6" s="1"/>
  <c r="A2229" i="9" s="1"/>
  <c r="C2230" i="6"/>
  <c r="B2230" i="6" s="1"/>
  <c r="A2230" i="9" s="1"/>
  <c r="C2231" i="6"/>
  <c r="J2231" i="9" s="1"/>
  <c r="C2232" i="6"/>
  <c r="J2232" i="9" s="1"/>
  <c r="C2233" i="6"/>
  <c r="G2233" i="9" s="1"/>
  <c r="C2234" i="6"/>
  <c r="J2234" i="9" s="1"/>
  <c r="C2235" i="6"/>
  <c r="C2236" i="6"/>
  <c r="B2236" i="6" s="1"/>
  <c r="A2236" i="9" s="1"/>
  <c r="C2237" i="6"/>
  <c r="C2238" i="6"/>
  <c r="G2238" i="9" s="1"/>
  <c r="C2239" i="6"/>
  <c r="C2240" i="6"/>
  <c r="B2240" i="6" s="1"/>
  <c r="A2240" i="9" s="1"/>
  <c r="C2241" i="6"/>
  <c r="J2241" i="9" s="1"/>
  <c r="C2242" i="6"/>
  <c r="B2242" i="6" s="1"/>
  <c r="A2242" i="9" s="1"/>
  <c r="C2243" i="6"/>
  <c r="J2243" i="9" s="1"/>
  <c r="C2244" i="6"/>
  <c r="B2244" i="6" s="1"/>
  <c r="A2244" i="9" s="1"/>
  <c r="C2245" i="6"/>
  <c r="G2245" i="9" s="1"/>
  <c r="C2246" i="6"/>
  <c r="J2246" i="9" s="1"/>
  <c r="C2247" i="6"/>
  <c r="J2247" i="9" s="1"/>
  <c r="C2248" i="6"/>
  <c r="B2248" i="6" s="1"/>
  <c r="A2248" i="9" s="1"/>
  <c r="C2249" i="6"/>
  <c r="C2250" i="6"/>
  <c r="C2251" i="6"/>
  <c r="C2252" i="6"/>
  <c r="B2252" i="6" s="1"/>
  <c r="A2252" i="9" s="1"/>
  <c r="C2253" i="6"/>
  <c r="J2253" i="9" s="1"/>
  <c r="C2254" i="6"/>
  <c r="B2254" i="6" s="1"/>
  <c r="A2254" i="9" s="1"/>
  <c r="C2255" i="6"/>
  <c r="J2255" i="9" s="1"/>
  <c r="C2256" i="6"/>
  <c r="B2256" i="6" s="1"/>
  <c r="A2256" i="9" s="1"/>
  <c r="C2257" i="6"/>
  <c r="G2257" i="9" s="1"/>
  <c r="C2258" i="6"/>
  <c r="C2259" i="6"/>
  <c r="B2259" i="6" s="1"/>
  <c r="A2259" i="9" s="1"/>
  <c r="C2260" i="6"/>
  <c r="B2260" i="6" s="1"/>
  <c r="O2260" i="6" s="1"/>
  <c r="C2261" i="6"/>
  <c r="C2262" i="6"/>
  <c r="G2262" i="9" s="1"/>
  <c r="C2263" i="6"/>
  <c r="G2263" i="9" s="1"/>
  <c r="C2264" i="6"/>
  <c r="C2265" i="6"/>
  <c r="B2265" i="6" s="1"/>
  <c r="A2265" i="9" s="1"/>
  <c r="C2266" i="6"/>
  <c r="B2266" i="6" s="1"/>
  <c r="A2266" i="9" s="1"/>
  <c r="C2267" i="6"/>
  <c r="G2267" i="9" s="1"/>
  <c r="C2268" i="6"/>
  <c r="B2268" i="6" s="1"/>
  <c r="A2268" i="9" s="1"/>
  <c r="C2269" i="6"/>
  <c r="J2269" i="9" s="1"/>
  <c r="C2270" i="6"/>
  <c r="G2270" i="9" s="1"/>
  <c r="C2271" i="6"/>
  <c r="B2271" i="6" s="1"/>
  <c r="A2271" i="9" s="1"/>
  <c r="C2272" i="6"/>
  <c r="B2272" i="6" s="1"/>
  <c r="A2272" i="9" s="1"/>
  <c r="C2273" i="6"/>
  <c r="C2274" i="6"/>
  <c r="C2275" i="6"/>
  <c r="J2275" i="9" s="1"/>
  <c r="C2276" i="6"/>
  <c r="G2276" i="9" s="1"/>
  <c r="C2277" i="6"/>
  <c r="J2277" i="9" s="1"/>
  <c r="C2278" i="6"/>
  <c r="B2278" i="6" s="1"/>
  <c r="A2278" i="9" s="1"/>
  <c r="C2279" i="6"/>
  <c r="G2279" i="9" s="1"/>
  <c r="C2280" i="6"/>
  <c r="B2280" i="6" s="1"/>
  <c r="A2280" i="9" s="1"/>
  <c r="C2281" i="6"/>
  <c r="G2281" i="9" s="1"/>
  <c r="C2282" i="6"/>
  <c r="B2282" i="6" s="1"/>
  <c r="O2282" i="6" s="1"/>
  <c r="C2283" i="6"/>
  <c r="B2283" i="6" s="1"/>
  <c r="O2283" i="6" s="1"/>
  <c r="C2284" i="6"/>
  <c r="B2284" i="6" s="1"/>
  <c r="A2284" i="9" s="1"/>
  <c r="C2285" i="6"/>
  <c r="C2286" i="6"/>
  <c r="C2287" i="6"/>
  <c r="C2288" i="6"/>
  <c r="B2288" i="6" s="1"/>
  <c r="A2288" i="9" s="1"/>
  <c r="C2289" i="6"/>
  <c r="B2289" i="6" s="1"/>
  <c r="C2290" i="6"/>
  <c r="B2290" i="6" s="1"/>
  <c r="O2290" i="6" s="1"/>
  <c r="C2291" i="6"/>
  <c r="J2291" i="9" s="1"/>
  <c r="C2292" i="6"/>
  <c r="J2292" i="9" s="1"/>
  <c r="C2293" i="6"/>
  <c r="G2293" i="9" s="1"/>
  <c r="C2294" i="6"/>
  <c r="B2294" i="6" s="1"/>
  <c r="A2294" i="9" s="1"/>
  <c r="C2295" i="6"/>
  <c r="B2295" i="6" s="1"/>
  <c r="O2295" i="6" s="1"/>
  <c r="C2296" i="6"/>
  <c r="B2296" i="6" s="1"/>
  <c r="A2296" i="9" s="1"/>
  <c r="C2297" i="6"/>
  <c r="C2298" i="6"/>
  <c r="G2298" i="9" s="1"/>
  <c r="C2299" i="6"/>
  <c r="C2300" i="6"/>
  <c r="B2300" i="6" s="1"/>
  <c r="A2300" i="9" s="1"/>
  <c r="C2301" i="6"/>
  <c r="J2301" i="9" s="1"/>
  <c r="C2302" i="6"/>
  <c r="B2302" i="6" s="1"/>
  <c r="A2302" i="9" s="1"/>
  <c r="C2303" i="6"/>
  <c r="G2303" i="9" s="1"/>
  <c r="C2304" i="6"/>
  <c r="G2304" i="9" s="1"/>
  <c r="C2305" i="6"/>
  <c r="G2305" i="9" s="1"/>
  <c r="C2306" i="6"/>
  <c r="J2306" i="9" s="1"/>
  <c r="C2307" i="6"/>
  <c r="B2307" i="6" s="1"/>
  <c r="A2307" i="9" s="1"/>
  <c r="C2308" i="6"/>
  <c r="B2308" i="6" s="1"/>
  <c r="A2308" i="9" s="1"/>
  <c r="C2309" i="6"/>
  <c r="J2309" i="9" s="1"/>
  <c r="C2310" i="6"/>
  <c r="C2311" i="6"/>
  <c r="J2311" i="9" s="1"/>
  <c r="C2312" i="6"/>
  <c r="B2312" i="6" s="1"/>
  <c r="O2312" i="6" s="1"/>
  <c r="C2313" i="6"/>
  <c r="B2313" i="6" s="1"/>
  <c r="A2313" i="9" s="1"/>
  <c r="C2314" i="6"/>
  <c r="J2314" i="9" s="1"/>
  <c r="C2315" i="6"/>
  <c r="B2315" i="6" s="1"/>
  <c r="H2315" i="6" s="1"/>
  <c r="C2316" i="6"/>
  <c r="G2316" i="9" s="1"/>
  <c r="C2317" i="6"/>
  <c r="C2318" i="6"/>
  <c r="C2319" i="6"/>
  <c r="C2320" i="6"/>
  <c r="B2320" i="6" s="1"/>
  <c r="A2320" i="9" s="1"/>
  <c r="C2321" i="6"/>
  <c r="C2322" i="6"/>
  <c r="G2322" i="9" s="1"/>
  <c r="C2323" i="6"/>
  <c r="C2324" i="6"/>
  <c r="J2324" i="9" s="1"/>
  <c r="C2325" i="6"/>
  <c r="G2325" i="9" s="1"/>
  <c r="C2326" i="6"/>
  <c r="B2326" i="6" s="1"/>
  <c r="A2326" i="9" s="1"/>
  <c r="C2327" i="6"/>
  <c r="G2327" i="9" s="1"/>
  <c r="C2328" i="6"/>
  <c r="B2328" i="6" s="1"/>
  <c r="A2328" i="9" s="1"/>
  <c r="C2329" i="6"/>
  <c r="G2329" i="9" s="1"/>
  <c r="C2330" i="6"/>
  <c r="B2330" i="6" s="1"/>
  <c r="A2330" i="9" s="1"/>
  <c r="C2331" i="6"/>
  <c r="B2331" i="6" s="1"/>
  <c r="A2331" i="9" s="1"/>
  <c r="C2332" i="6"/>
  <c r="B2332" i="6" s="1"/>
  <c r="A2332" i="9" s="1"/>
  <c r="C2333" i="6"/>
  <c r="C2334" i="6"/>
  <c r="C2335" i="6"/>
  <c r="J2335" i="9" s="1"/>
  <c r="C2336" i="6"/>
  <c r="J2336" i="9" s="1"/>
  <c r="C2337" i="6"/>
  <c r="G2337" i="9" s="1"/>
  <c r="C2338" i="6"/>
  <c r="B2338" i="6" s="1"/>
  <c r="A2338" i="9" s="1"/>
  <c r="C2339" i="6"/>
  <c r="G2339" i="9" s="1"/>
  <c r="C2340" i="6"/>
  <c r="G2340" i="9" s="1"/>
  <c r="C2341" i="6"/>
  <c r="G2341" i="9" s="1"/>
  <c r="C2342" i="6"/>
  <c r="C2343" i="6"/>
  <c r="B2343" i="6" s="1"/>
  <c r="A2343" i="9" s="1"/>
  <c r="C2344" i="6"/>
  <c r="B2344" i="6" s="1"/>
  <c r="A2344" i="9" s="1"/>
  <c r="C2345" i="6"/>
  <c r="C2346" i="6"/>
  <c r="G2346" i="9" s="1"/>
  <c r="C2347" i="6"/>
  <c r="C2348" i="6"/>
  <c r="G2348" i="9" s="1"/>
  <c r="C2349" i="6"/>
  <c r="G2349" i="9" s="1"/>
  <c r="C2350" i="6"/>
  <c r="B2350" i="6" s="1"/>
  <c r="A2350" i="9" s="1"/>
  <c r="C2351" i="6"/>
  <c r="G2351" i="9" s="1"/>
  <c r="C2352" i="6"/>
  <c r="G2352" i="9" s="1"/>
  <c r="C2353" i="6"/>
  <c r="B2353" i="6" s="1"/>
  <c r="A2353" i="9" s="1"/>
  <c r="C2354" i="6"/>
  <c r="B2354" i="6" s="1"/>
  <c r="A2354" i="9" s="1"/>
  <c r="C2355" i="6"/>
  <c r="C2356" i="6"/>
  <c r="B2356" i="6" s="1"/>
  <c r="A2356" i="9" s="1"/>
  <c r="C2357" i="6"/>
  <c r="C2358" i="6"/>
  <c r="C2359" i="6"/>
  <c r="C2360" i="6"/>
  <c r="G2360" i="9" s="1"/>
  <c r="C2361" i="6"/>
  <c r="G2361" i="9" s="1"/>
  <c r="C2362" i="6"/>
  <c r="B2362" i="6" s="1"/>
  <c r="A2362" i="9" s="1"/>
  <c r="C2363" i="6"/>
  <c r="J2363" i="9" s="1"/>
  <c r="C2364" i="6"/>
  <c r="J2364" i="9" s="1"/>
  <c r="C2365" i="6"/>
  <c r="B2365" i="6" s="1"/>
  <c r="H2365" i="6" s="1"/>
  <c r="I2365" i="6" s="1"/>
  <c r="C2366" i="6"/>
  <c r="J2366" i="9" s="1"/>
  <c r="C2367" i="6"/>
  <c r="B2367" i="6" s="1"/>
  <c r="O2367" i="6" s="1"/>
  <c r="C2368" i="6"/>
  <c r="B2368" i="6" s="1"/>
  <c r="A2368" i="9" s="1"/>
  <c r="C2369" i="6"/>
  <c r="C2370" i="6"/>
  <c r="C2371" i="6"/>
  <c r="C2372" i="6"/>
  <c r="G2372" i="9" s="1"/>
  <c r="C2373" i="6"/>
  <c r="J2373" i="9" s="1"/>
  <c r="C2374" i="6"/>
  <c r="B2374" i="6" s="1"/>
  <c r="A2374" i="9" s="1"/>
  <c r="C2375" i="6"/>
  <c r="J2375" i="9" s="1"/>
  <c r="C2376" i="6"/>
  <c r="G2376" i="9" s="1"/>
  <c r="C2377" i="6"/>
  <c r="J2377" i="9" s="1"/>
  <c r="C2378" i="6"/>
  <c r="B2378" i="6" s="1"/>
  <c r="A2378" i="9" s="1"/>
  <c r="C2379" i="6"/>
  <c r="G2379" i="9" s="1"/>
  <c r="C2380" i="6"/>
  <c r="B2380" i="6" s="1"/>
  <c r="A2380" i="9" s="1"/>
  <c r="C2381" i="6"/>
  <c r="J2381" i="9" s="1"/>
  <c r="C2382" i="6"/>
  <c r="G2382" i="9" s="1"/>
  <c r="C2383" i="6"/>
  <c r="C2384" i="6"/>
  <c r="C2385" i="6"/>
  <c r="G2385" i="9" s="1"/>
  <c r="C2386" i="6"/>
  <c r="B2386" i="6" s="1"/>
  <c r="A2386" i="9" s="1"/>
  <c r="C2387" i="6"/>
  <c r="J2387" i="9" s="1"/>
  <c r="C2388" i="6"/>
  <c r="J2388" i="9" s="1"/>
  <c r="C2389" i="6"/>
  <c r="B2389" i="6" s="1"/>
  <c r="A2389" i="9" s="1"/>
  <c r="C2390" i="6"/>
  <c r="G2390" i="9" s="1"/>
  <c r="C2391" i="6"/>
  <c r="B2391" i="6" s="1"/>
  <c r="O2391" i="6" s="1"/>
  <c r="C2392" i="6"/>
  <c r="B2392" i="6" s="1"/>
  <c r="A2392" i="9" s="1"/>
  <c r="C2393" i="6"/>
  <c r="C2394" i="6"/>
  <c r="C2395" i="6"/>
  <c r="C2396" i="6"/>
  <c r="B2396" i="6" s="1"/>
  <c r="A2396" i="9" s="1"/>
  <c r="C2397" i="6"/>
  <c r="J2397" i="9" s="1"/>
  <c r="C2398" i="6"/>
  <c r="B2398" i="6" s="1"/>
  <c r="A2398" i="9" s="1"/>
  <c r="C2399" i="6"/>
  <c r="J2399" i="9" s="1"/>
  <c r="C2400" i="6"/>
  <c r="B2400" i="6" s="1"/>
  <c r="A2400" i="9" s="1"/>
  <c r="C2401" i="6"/>
  <c r="C2402" i="6"/>
  <c r="B2402" i="6" s="1"/>
  <c r="A2402" i="9" s="1"/>
  <c r="C2403" i="6"/>
  <c r="G2403" i="9" s="1"/>
  <c r="C2404" i="6"/>
  <c r="B2404" i="6" s="1"/>
  <c r="A2404" i="9" s="1"/>
  <c r="C2405" i="6"/>
  <c r="C2406" i="6"/>
  <c r="J2406" i="9" s="1"/>
  <c r="C2407" i="6"/>
  <c r="G2407" i="9" s="1"/>
  <c r="C2408" i="6"/>
  <c r="G2408" i="9" s="1"/>
  <c r="C2409" i="6"/>
  <c r="G2409" i="9" s="1"/>
  <c r="C2410" i="6"/>
  <c r="B2410" i="6" s="1"/>
  <c r="A2410" i="9" s="1"/>
  <c r="C2411" i="6"/>
  <c r="G2411" i="9" s="1"/>
  <c r="C2412" i="6"/>
  <c r="G2412" i="9" s="1"/>
  <c r="C2413" i="6"/>
  <c r="J2413" i="9" s="1"/>
  <c r="C2414" i="6"/>
  <c r="G2414" i="9" s="1"/>
  <c r="C2415" i="6"/>
  <c r="B2415" i="6" s="1"/>
  <c r="A2415" i="9" s="1"/>
  <c r="C2416" i="6"/>
  <c r="B2416" i="6" s="1"/>
  <c r="O2416" i="6" s="1"/>
  <c r="C2417" i="6"/>
  <c r="C2418" i="6"/>
  <c r="G2418" i="9" s="1"/>
  <c r="C2419" i="6"/>
  <c r="C2420" i="6"/>
  <c r="B2420" i="6" s="1"/>
  <c r="A2420" i="9" s="1"/>
  <c r="C2421" i="6"/>
  <c r="B2421" i="6" s="1"/>
  <c r="A2421" i="9" s="1"/>
  <c r="C2422" i="6"/>
  <c r="B2422" i="6" s="1"/>
  <c r="A2422" i="9" s="1"/>
  <c r="C2423" i="6"/>
  <c r="G2423" i="9" s="1"/>
  <c r="C2424" i="6"/>
  <c r="B2424" i="6" s="1"/>
  <c r="A2424" i="9" s="1"/>
  <c r="C2425" i="6"/>
  <c r="B2425" i="6" s="1"/>
  <c r="H2425" i="6" s="1"/>
  <c r="J2425" i="6" s="1"/>
  <c r="C2426" i="6"/>
  <c r="J2426" i="9" s="1"/>
  <c r="C2427" i="6"/>
  <c r="B2427" i="6" s="1"/>
  <c r="O2427" i="6" s="1"/>
  <c r="C2428" i="6"/>
  <c r="B2428" i="6" s="1"/>
  <c r="A2428" i="9" s="1"/>
  <c r="C2429" i="6"/>
  <c r="C2430" i="6"/>
  <c r="C2431" i="6"/>
  <c r="C2432" i="6"/>
  <c r="B2432" i="6" s="1"/>
  <c r="O2432" i="6" s="1"/>
  <c r="C2433" i="6"/>
  <c r="B2433" i="6" s="1"/>
  <c r="A2433" i="9" s="1"/>
  <c r="C2434" i="6"/>
  <c r="B2434" i="6" s="1"/>
  <c r="A2434" i="9" s="1"/>
  <c r="C2435" i="6"/>
  <c r="J2435" i="9" s="1"/>
  <c r="C2436" i="6"/>
  <c r="C2437" i="6"/>
  <c r="B2437" i="6" s="1"/>
  <c r="C2438" i="6"/>
  <c r="G2438" i="9" s="1"/>
  <c r="C2439" i="6"/>
  <c r="B2439" i="6" s="1"/>
  <c r="O2439" i="6" s="1"/>
  <c r="C2440" i="6"/>
  <c r="B2440" i="6" s="1"/>
  <c r="O2440" i="6" s="1"/>
  <c r="C2441" i="6"/>
  <c r="C2442" i="6"/>
  <c r="G2442" i="9" s="1"/>
  <c r="C2443" i="6"/>
  <c r="C2444" i="6"/>
  <c r="B2444" i="6" s="1"/>
  <c r="A2444" i="9" s="1"/>
  <c r="C2445" i="6"/>
  <c r="G2445" i="9" s="1"/>
  <c r="C2446" i="6"/>
  <c r="B2446" i="6" s="1"/>
  <c r="A2446" i="9" s="1"/>
  <c r="C2447" i="6"/>
  <c r="G2447" i="9" s="1"/>
  <c r="C2448" i="6"/>
  <c r="J2448" i="9" s="1"/>
  <c r="C2449" i="6"/>
  <c r="G2449" i="9" s="1"/>
  <c r="C2450" i="6"/>
  <c r="B2450" i="6" s="1"/>
  <c r="A2450" i="9" s="1"/>
  <c r="C2451" i="6"/>
  <c r="B2451" i="6" s="1"/>
  <c r="A2451" i="9" s="1"/>
  <c r="C2452" i="6"/>
  <c r="B2452" i="6" s="1"/>
  <c r="A2452" i="9" s="1"/>
  <c r="C2453" i="6"/>
  <c r="J2453" i="9" s="1"/>
  <c r="C2454" i="6"/>
  <c r="C2455" i="6"/>
  <c r="G2455" i="9" s="1"/>
  <c r="C2456" i="6"/>
  <c r="B2456" i="6" s="1"/>
  <c r="O2456" i="6" s="1"/>
  <c r="C2457" i="6"/>
  <c r="B2457" i="6" s="1"/>
  <c r="A2457" i="9" s="1"/>
  <c r="C2458" i="6"/>
  <c r="B2458" i="6" s="1"/>
  <c r="A2458" i="9" s="1"/>
  <c r="C2459" i="6"/>
  <c r="G2459" i="9" s="1"/>
  <c r="C2460" i="6"/>
  <c r="J2460" i="9" s="1"/>
  <c r="C2461" i="6"/>
  <c r="G2461" i="9" s="1"/>
  <c r="C2462" i="6"/>
  <c r="G2462" i="9" s="1"/>
  <c r="C2463" i="6"/>
  <c r="B2463" i="6" s="1"/>
  <c r="A2463" i="9" s="1"/>
  <c r="C2464" i="6"/>
  <c r="B2464" i="6" s="1"/>
  <c r="A2464" i="9" s="1"/>
  <c r="C2465" i="6"/>
  <c r="C2466" i="6"/>
  <c r="C2467" i="6"/>
  <c r="G2467" i="9" s="1"/>
  <c r="C2468" i="6"/>
  <c r="C2469" i="6"/>
  <c r="B2469" i="6" s="1"/>
  <c r="A2469" i="9" s="1"/>
  <c r="C2470" i="6"/>
  <c r="B2470" i="6" s="1"/>
  <c r="A2470" i="9" s="1"/>
  <c r="C2471" i="6"/>
  <c r="G2471" i="9" s="1"/>
  <c r="C2472" i="6"/>
  <c r="B2472" i="6" s="1"/>
  <c r="A2472" i="9" s="1"/>
  <c r="C2473" i="6"/>
  <c r="G2473" i="9" s="1"/>
  <c r="C2474" i="6"/>
  <c r="B2474" i="6" s="1"/>
  <c r="A2474" i="9" s="1"/>
  <c r="C2475" i="6"/>
  <c r="B2475" i="6" s="1"/>
  <c r="A2475" i="9" s="1"/>
  <c r="C2476" i="6"/>
  <c r="B2476" i="6" s="1"/>
  <c r="O2476" i="6" s="1"/>
  <c r="C2477" i="6"/>
  <c r="C2478" i="6"/>
  <c r="C2479" i="6"/>
  <c r="C2480" i="6"/>
  <c r="J2480" i="9" s="1"/>
  <c r="C2481" i="6"/>
  <c r="B2481" i="6" s="1"/>
  <c r="A2481" i="9" s="1"/>
  <c r="C2482" i="6"/>
  <c r="B2482" i="6" s="1"/>
  <c r="A2482" i="9" s="1"/>
  <c r="C2483" i="6"/>
  <c r="G2483" i="9" s="1"/>
  <c r="C2484" i="6"/>
  <c r="B2484" i="6" s="1"/>
  <c r="A2484" i="9" s="1"/>
  <c r="C2485" i="6"/>
  <c r="J2485" i="9" s="1"/>
  <c r="C2486" i="6"/>
  <c r="C2487" i="6"/>
  <c r="G2487" i="9" s="1"/>
  <c r="C2488" i="6"/>
  <c r="B2488" i="6" s="1"/>
  <c r="A2488" i="9" s="1"/>
  <c r="C2489" i="6"/>
  <c r="C2490" i="6"/>
  <c r="G2490" i="9" s="1"/>
  <c r="C2491" i="6"/>
  <c r="G2491" i="9" s="1"/>
  <c r="C2492" i="6"/>
  <c r="G2492" i="9" s="1"/>
  <c r="C2493" i="6"/>
  <c r="G2493" i="9" s="1"/>
  <c r="C2494" i="6"/>
  <c r="B2494" i="6" s="1"/>
  <c r="A2494" i="9" s="1"/>
  <c r="C2495" i="6"/>
  <c r="G2495" i="9" s="1"/>
  <c r="C2496" i="6"/>
  <c r="B2496" i="6" s="1"/>
  <c r="O2496" i="6" s="1"/>
  <c r="C2497" i="6"/>
  <c r="J2497" i="9" s="1"/>
  <c r="C2498" i="6"/>
  <c r="J2498" i="9" s="1"/>
  <c r="C2499" i="6"/>
  <c r="B2499" i="6" s="1"/>
  <c r="A2499" i="9" s="1"/>
  <c r="C2500" i="6"/>
  <c r="B2500" i="6" s="1"/>
  <c r="A2500" i="9" s="1"/>
  <c r="C2501" i="6"/>
  <c r="J2501" i="9" s="1"/>
  <c r="A19" i="6"/>
  <c r="B19" i="9" s="1"/>
  <c r="C19" i="9" s="1"/>
  <c r="A75" i="6"/>
  <c r="B75" i="9" s="1"/>
  <c r="C75" i="9" s="1"/>
  <c r="A648" i="6"/>
  <c r="M2" i="11"/>
  <c r="L2" i="11"/>
  <c r="K1" i="11"/>
  <c r="J1" i="11"/>
  <c r="I1" i="11"/>
  <c r="H1" i="11"/>
  <c r="F1" i="12"/>
  <c r="Z28" i="9"/>
  <c r="G1" i="9"/>
  <c r="E1" i="9"/>
  <c r="Z34" i="9"/>
  <c r="Z33" i="9"/>
  <c r="Z32" i="9"/>
  <c r="Z31" i="9"/>
  <c r="Z30" i="9"/>
  <c r="Z29" i="9"/>
  <c r="A5" i="3"/>
  <c r="G1045" i="9"/>
  <c r="I1" i="9"/>
  <c r="J1" i="9"/>
  <c r="AC5" i="9"/>
  <c r="AB5" i="9"/>
  <c r="H1" i="2"/>
  <c r="G1" i="2"/>
  <c r="F1" i="2"/>
  <c r="H565" i="6" l="1"/>
  <c r="J565" i="6" s="1"/>
  <c r="A649" i="6"/>
  <c r="N649" i="6" s="1"/>
  <c r="J1028" i="9"/>
  <c r="J1339" i="9"/>
  <c r="J1261" i="9"/>
  <c r="O615" i="6"/>
  <c r="A627" i="9"/>
  <c r="J1208" i="9"/>
  <c r="J1237" i="9"/>
  <c r="A553" i="9"/>
  <c r="J1177" i="9"/>
  <c r="G1417" i="9"/>
  <c r="A468" i="6"/>
  <c r="N468" i="6" s="1"/>
  <c r="H553" i="6"/>
  <c r="J1188" i="9"/>
  <c r="G1381" i="9"/>
  <c r="A277" i="6"/>
  <c r="M277" i="6" s="1"/>
  <c r="I277" i="9" s="1"/>
  <c r="J1141" i="9"/>
  <c r="O685" i="6"/>
  <c r="J1153" i="9"/>
  <c r="H1153" i="6"/>
  <c r="I1153" i="6" s="1"/>
  <c r="J1069" i="9"/>
  <c r="G1237" i="9"/>
  <c r="O649" i="6"/>
  <c r="J1345" i="9"/>
  <c r="J1045" i="9"/>
  <c r="G1213" i="9"/>
  <c r="A769" i="9"/>
  <c r="H277" i="6"/>
  <c r="J277" i="6" s="1"/>
  <c r="H769" i="6"/>
  <c r="J769" i="6" s="1"/>
  <c r="O565" i="6"/>
  <c r="H685" i="6"/>
  <c r="J685" i="6" s="1"/>
  <c r="O277" i="6"/>
  <c r="A1045" i="6"/>
  <c r="N1045" i="6" s="1"/>
  <c r="G1141" i="9"/>
  <c r="J1333" i="9"/>
  <c r="J1021" i="9"/>
  <c r="G1117" i="9"/>
  <c r="H649" i="6"/>
  <c r="J649" i="6" s="1"/>
  <c r="J1285" i="9"/>
  <c r="G1057" i="9"/>
  <c r="O276" i="6"/>
  <c r="G1483" i="9"/>
  <c r="G1231" i="9"/>
  <c r="J1568" i="9"/>
  <c r="J1513" i="9"/>
  <c r="J1501" i="9"/>
  <c r="J1465" i="9"/>
  <c r="J1393" i="9"/>
  <c r="J1489" i="9"/>
  <c r="G1477" i="9"/>
  <c r="G1405" i="9"/>
  <c r="J2077" i="9"/>
  <c r="G1369" i="9"/>
  <c r="A131" i="6"/>
  <c r="D131" i="6" s="1"/>
  <c r="A11" i="6"/>
  <c r="D11" i="6" s="1"/>
  <c r="A286" i="6"/>
  <c r="N286" i="6" s="1"/>
  <c r="A202" i="6"/>
  <c r="D202" i="6" s="1"/>
  <c r="A130" i="6"/>
  <c r="N130" i="6" s="1"/>
  <c r="A82" i="6"/>
  <c r="B82" i="9" s="1"/>
  <c r="C82" i="9" s="1"/>
  <c r="A34" i="6"/>
  <c r="D34" i="6" s="1"/>
  <c r="A22" i="6"/>
  <c r="N22" i="6" s="1"/>
  <c r="A10" i="6"/>
  <c r="D10" i="6" s="1"/>
  <c r="A141" i="6"/>
  <c r="D141" i="6" s="1"/>
  <c r="A105" i="6"/>
  <c r="B105" i="9" s="1"/>
  <c r="C105" i="9" s="1"/>
  <c r="A69" i="6"/>
  <c r="N69" i="6" s="1"/>
  <c r="A21" i="6"/>
  <c r="B21" i="9" s="1"/>
  <c r="C21" i="9" s="1"/>
  <c r="A9" i="6"/>
  <c r="B9" i="9" s="1"/>
  <c r="C9" i="9" s="1"/>
  <c r="A20" i="6"/>
  <c r="N20" i="6" s="1"/>
  <c r="A8" i="6"/>
  <c r="D8" i="6" s="1"/>
  <c r="B67" i="6"/>
  <c r="H67" i="6" s="1"/>
  <c r="I67" i="6" s="1"/>
  <c r="B19" i="6"/>
  <c r="A19" i="9" s="1"/>
  <c r="B162" i="6"/>
  <c r="B90" i="6"/>
  <c r="O90" i="6" s="1"/>
  <c r="A6" i="6"/>
  <c r="D6" i="6" s="1"/>
  <c r="A149" i="6"/>
  <c r="N149" i="6" s="1"/>
  <c r="A137" i="6"/>
  <c r="B137" i="9" s="1"/>
  <c r="C137" i="9" s="1"/>
  <c r="A17" i="6"/>
  <c r="B17" i="9" s="1"/>
  <c r="C17" i="9" s="1"/>
  <c r="A5" i="6"/>
  <c r="N5" i="6" s="1"/>
  <c r="A244" i="6"/>
  <c r="N244" i="6" s="1"/>
  <c r="A208" i="6"/>
  <c r="N208" i="6" s="1"/>
  <c r="A184" i="6"/>
  <c r="N184" i="6" s="1"/>
  <c r="A160" i="6"/>
  <c r="D160" i="6" s="1"/>
  <c r="E160" i="6" s="1"/>
  <c r="A136" i="6"/>
  <c r="N136" i="6" s="1"/>
  <c r="A112" i="6"/>
  <c r="N112" i="6" s="1"/>
  <c r="A76" i="6"/>
  <c r="B76" i="9" s="1"/>
  <c r="C76" i="9" s="1"/>
  <c r="A64" i="6"/>
  <c r="B64" i="9" s="1"/>
  <c r="C64" i="9" s="1"/>
  <c r="A52" i="6"/>
  <c r="D52" i="6" s="1"/>
  <c r="E52" i="6" s="1"/>
  <c r="A40" i="6"/>
  <c r="D40" i="6" s="1"/>
  <c r="A16" i="6"/>
  <c r="D16" i="6" s="1"/>
  <c r="A4" i="6"/>
  <c r="D4" i="6" s="1"/>
  <c r="E4" i="6" s="1"/>
  <c r="A279" i="6"/>
  <c r="D279" i="6" s="1"/>
  <c r="E279" i="6" s="1"/>
  <c r="A231" i="6"/>
  <c r="N231" i="6" s="1"/>
  <c r="A219" i="6"/>
  <c r="N219" i="6" s="1"/>
  <c r="A207" i="6"/>
  <c r="D207" i="6" s="1"/>
  <c r="E207" i="6" s="1"/>
  <c r="A183" i="6"/>
  <c r="N183" i="6" s="1"/>
  <c r="A135" i="6"/>
  <c r="N135" i="6" s="1"/>
  <c r="A111" i="6"/>
  <c r="B111" i="9" s="1"/>
  <c r="C111" i="9" s="1"/>
  <c r="A99" i="6"/>
  <c r="N99" i="6" s="1"/>
  <c r="A87" i="6"/>
  <c r="N87" i="6" s="1"/>
  <c r="A51" i="6"/>
  <c r="D51" i="6" s="1"/>
  <c r="F51" i="6" s="1"/>
  <c r="A15" i="6"/>
  <c r="B15" i="9" s="1"/>
  <c r="C15" i="9" s="1"/>
  <c r="A3" i="6"/>
  <c r="N3" i="6" s="1"/>
  <c r="A266" i="6"/>
  <c r="D266" i="6" s="1"/>
  <c r="E266" i="6" s="1"/>
  <c r="A230" i="6"/>
  <c r="N230" i="6" s="1"/>
  <c r="A182" i="6"/>
  <c r="D182" i="6" s="1"/>
  <c r="F182" i="6" s="1"/>
  <c r="A146" i="6"/>
  <c r="N146" i="6" s="1"/>
  <c r="A134" i="6"/>
  <c r="D134" i="6" s="1"/>
  <c r="F134" i="6" s="1"/>
  <c r="A122" i="6"/>
  <c r="N122" i="6" s="1"/>
  <c r="A62" i="6"/>
  <c r="B62" i="9" s="1"/>
  <c r="C62" i="9" s="1"/>
  <c r="A50" i="6"/>
  <c r="N50" i="6" s="1"/>
  <c r="A26" i="6"/>
  <c r="D26" i="6" s="1"/>
  <c r="F26" i="6" s="1"/>
  <c r="A14" i="6"/>
  <c r="D14" i="6" s="1"/>
  <c r="E14" i="6" s="1"/>
  <c r="A2" i="6"/>
  <c r="N2" i="6" s="1"/>
  <c r="G1471" i="9"/>
  <c r="J1567" i="9"/>
  <c r="J1879" i="9"/>
  <c r="J1807" i="9"/>
  <c r="J1620" i="9"/>
  <c r="G1356" i="9"/>
  <c r="G1644" i="9"/>
  <c r="H988" i="6"/>
  <c r="I988" i="6" s="1"/>
  <c r="J1359" i="9"/>
  <c r="J1573" i="9"/>
  <c r="J1705" i="9"/>
  <c r="G1489" i="9"/>
  <c r="J2341" i="9"/>
  <c r="A1298" i="6"/>
  <c r="N1298" i="6" s="1"/>
  <c r="A110" i="6"/>
  <c r="B110" i="9" s="1"/>
  <c r="C110" i="9" s="1"/>
  <c r="O823" i="6"/>
  <c r="J2298" i="9"/>
  <c r="J1885" i="9"/>
  <c r="G1921" i="9"/>
  <c r="G1981" i="9"/>
  <c r="J1909" i="9"/>
  <c r="J2305" i="9"/>
  <c r="O648" i="6"/>
  <c r="H2353" i="6"/>
  <c r="J2353" i="6" s="1"/>
  <c r="H828" i="6"/>
  <c r="J828" i="6" s="1"/>
  <c r="A531" i="9"/>
  <c r="J1927" i="9"/>
  <c r="J1519" i="9"/>
  <c r="J1071" i="9"/>
  <c r="G1411" i="9"/>
  <c r="A338" i="6"/>
  <c r="B338" i="9" s="1"/>
  <c r="C338" i="9" s="1"/>
  <c r="A1035" i="6"/>
  <c r="N1035" i="6" s="1"/>
  <c r="A459" i="6"/>
  <c r="B459" i="9" s="1"/>
  <c r="C459" i="9" s="1"/>
  <c r="H1059" i="6"/>
  <c r="K1059" i="6" s="1"/>
  <c r="H1502" i="6"/>
  <c r="J1502" i="6" s="1"/>
  <c r="J1515" i="9"/>
  <c r="J1287" i="9"/>
  <c r="G1783" i="9"/>
  <c r="A759" i="6"/>
  <c r="M759" i="6" s="1"/>
  <c r="I759" i="9" s="1"/>
  <c r="A303" i="6"/>
  <c r="D303" i="6" s="1"/>
  <c r="F303" i="6" s="1"/>
  <c r="J1059" i="9"/>
  <c r="O627" i="6"/>
  <c r="A758" i="6"/>
  <c r="D758" i="6" s="1"/>
  <c r="H879" i="6"/>
  <c r="J879" i="6" s="1"/>
  <c r="G1527" i="9"/>
  <c r="A255" i="6"/>
  <c r="N255" i="6" s="1"/>
  <c r="J1027" i="9"/>
  <c r="G1286" i="9"/>
  <c r="J1759" i="9"/>
  <c r="J1459" i="9"/>
  <c r="J1219" i="9"/>
  <c r="G1263" i="9"/>
  <c r="A1623" i="6"/>
  <c r="D1623" i="6" s="1"/>
  <c r="F1623" i="6" s="1"/>
  <c r="A518" i="6"/>
  <c r="B518" i="9" s="1"/>
  <c r="C518" i="9" s="1"/>
  <c r="A171" i="6"/>
  <c r="B171" i="9" s="1"/>
  <c r="C171" i="9" s="1"/>
  <c r="J1058" i="9"/>
  <c r="J2180" i="9"/>
  <c r="J1609" i="9"/>
  <c r="G1741" i="9"/>
  <c r="J1809" i="9"/>
  <c r="J1130" i="9"/>
  <c r="G1933" i="9"/>
  <c r="J2187" i="9"/>
  <c r="J1693" i="9"/>
  <c r="G1729" i="9"/>
  <c r="A776" i="6"/>
  <c r="N776" i="6" s="1"/>
  <c r="J1999" i="9"/>
  <c r="J1147" i="9"/>
  <c r="G2185" i="9"/>
  <c r="J1135" i="9"/>
  <c r="G2324" i="9"/>
  <c r="G2124" i="9"/>
  <c r="J1687" i="9"/>
  <c r="J1267" i="9"/>
  <c r="J1897" i="9"/>
  <c r="J1639" i="9"/>
  <c r="J1460" i="9"/>
  <c r="G1945" i="9"/>
  <c r="G1291" i="9"/>
  <c r="J2005" i="9"/>
  <c r="J1669" i="9"/>
  <c r="J2499" i="9"/>
  <c r="G2101" i="9"/>
  <c r="J2137" i="9"/>
  <c r="A1287" i="6"/>
  <c r="B1287" i="9" s="1"/>
  <c r="C1287" i="9" s="1"/>
  <c r="A1467" i="6"/>
  <c r="L1467" i="6" s="1"/>
  <c r="D1467" i="9" s="1"/>
  <c r="J2174" i="9"/>
  <c r="J2149" i="9"/>
  <c r="J1789" i="9"/>
  <c r="J1131" i="9"/>
  <c r="J2257" i="9"/>
  <c r="J2400" i="9"/>
  <c r="J1647" i="9"/>
  <c r="J2283" i="9"/>
  <c r="J1564" i="9"/>
  <c r="G1359" i="9"/>
  <c r="O1669" i="6"/>
  <c r="A1299" i="6"/>
  <c r="N1299" i="6" s="1"/>
  <c r="J1863" i="9"/>
  <c r="G1657" i="9"/>
  <c r="O1153" i="6"/>
  <c r="H1669" i="6"/>
  <c r="I1669" i="6" s="1"/>
  <c r="J2125" i="9"/>
  <c r="J1861" i="9"/>
  <c r="J1549" i="9"/>
  <c r="J1321" i="9"/>
  <c r="J1011" i="9"/>
  <c r="G2065" i="9"/>
  <c r="O1072" i="6"/>
  <c r="A1251" i="6"/>
  <c r="J2391" i="9"/>
  <c r="J1537" i="9"/>
  <c r="J999" i="9"/>
  <c r="G2389" i="9"/>
  <c r="G2053" i="9"/>
  <c r="G1455" i="9"/>
  <c r="G1165" i="9"/>
  <c r="O879" i="6"/>
  <c r="A1154" i="6"/>
  <c r="N1154" i="6" s="1"/>
  <c r="A685" i="6"/>
  <c r="J2295" i="9"/>
  <c r="J1875" i="9"/>
  <c r="J1681" i="9"/>
  <c r="G1681" i="9"/>
  <c r="J2281" i="9"/>
  <c r="H1681" i="6"/>
  <c r="J1681" i="6" s="1"/>
  <c r="J1453" i="9"/>
  <c r="G1347" i="9"/>
  <c r="J2256" i="9"/>
  <c r="J1969" i="9"/>
  <c r="J1444" i="9"/>
  <c r="G2413" i="9"/>
  <c r="G1825" i="9"/>
  <c r="J2245" i="9"/>
  <c r="J1850" i="9"/>
  <c r="J1645" i="9"/>
  <c r="J1441" i="9"/>
  <c r="J2389" i="9"/>
  <c r="J2221" i="9"/>
  <c r="J2113" i="9"/>
  <c r="J1939" i="9"/>
  <c r="J1849" i="9"/>
  <c r="J1719" i="9"/>
  <c r="J1429" i="9"/>
  <c r="J1309" i="9"/>
  <c r="J1201" i="9"/>
  <c r="J1093" i="9"/>
  <c r="G2364" i="9"/>
  <c r="G2041" i="9"/>
  <c r="G1791" i="9"/>
  <c r="G1561" i="9"/>
  <c r="G1454" i="9"/>
  <c r="G1153" i="9"/>
  <c r="O867" i="6"/>
  <c r="A807" i="9"/>
  <c r="A1873" i="6"/>
  <c r="B1873" i="9" s="1"/>
  <c r="C1873" i="9" s="1"/>
  <c r="A1059" i="6"/>
  <c r="N1059" i="6" s="1"/>
  <c r="A651" i="6"/>
  <c r="B651" i="9" s="1"/>
  <c r="C651" i="9" s="1"/>
  <c r="A315" i="6"/>
  <c r="D315" i="6" s="1"/>
  <c r="E315" i="6" s="1"/>
  <c r="J2043" i="9"/>
  <c r="J2042" i="9"/>
  <c r="A1455" i="6"/>
  <c r="M1455" i="6" s="1"/>
  <c r="I1455" i="9" s="1"/>
  <c r="J2461" i="9"/>
  <c r="J1791" i="9"/>
  <c r="J2449" i="9"/>
  <c r="G1669" i="9"/>
  <c r="J2403" i="9"/>
  <c r="J1993" i="9"/>
  <c r="J1657" i="9"/>
  <c r="J1215" i="9"/>
  <c r="G2089" i="9"/>
  <c r="G1467" i="9"/>
  <c r="J2365" i="9"/>
  <c r="J2209" i="9"/>
  <c r="J1813" i="9"/>
  <c r="J1633" i="9"/>
  <c r="J1299" i="9"/>
  <c r="J1081" i="9"/>
  <c r="G2353" i="9"/>
  <c r="A795" i="9"/>
  <c r="A1681" i="6"/>
  <c r="N1681" i="6" s="1"/>
  <c r="A1047" i="6"/>
  <c r="B1047" i="9" s="1"/>
  <c r="C1047" i="9" s="1"/>
  <c r="J1803" i="9"/>
  <c r="H2389" i="6"/>
  <c r="K2389" i="6" s="1"/>
  <c r="J2293" i="9"/>
  <c r="J1792" i="9"/>
  <c r="J1335" i="9"/>
  <c r="G1695" i="9"/>
  <c r="G1023" i="9"/>
  <c r="G1095" i="9"/>
  <c r="A1419" i="6"/>
  <c r="M1419" i="6" s="1"/>
  <c r="I1419" i="9" s="1"/>
  <c r="H819" i="6"/>
  <c r="I819" i="6" s="1"/>
  <c r="J2451" i="9"/>
  <c r="J1911" i="9"/>
  <c r="J1839" i="9"/>
  <c r="J1611" i="9"/>
  <c r="J1323" i="9"/>
  <c r="J1252" i="9"/>
  <c r="G2280" i="9"/>
  <c r="G1875" i="9"/>
  <c r="G1758" i="9"/>
  <c r="G1623" i="9"/>
  <c r="G1500" i="9"/>
  <c r="G1203" i="9"/>
  <c r="G1071" i="9"/>
  <c r="O795" i="6"/>
  <c r="O156" i="6"/>
  <c r="A1407" i="6"/>
  <c r="N1407" i="6" s="1"/>
  <c r="A879" i="6"/>
  <c r="A723" i="6"/>
  <c r="A603" i="6"/>
  <c r="N603" i="6" s="1"/>
  <c r="A399" i="6"/>
  <c r="B399" i="9" s="1"/>
  <c r="C399" i="9" s="1"/>
  <c r="A28" i="6"/>
  <c r="B28" i="9" s="1"/>
  <c r="C28" i="9" s="1"/>
  <c r="G1503" i="9"/>
  <c r="A1191" i="6"/>
  <c r="N1191" i="6" s="1"/>
  <c r="J1251" i="9"/>
  <c r="A27" i="6"/>
  <c r="J1923" i="9"/>
  <c r="J1767" i="9"/>
  <c r="A1695" i="6"/>
  <c r="M1695" i="6" s="1"/>
  <c r="I1695" i="9" s="1"/>
  <c r="A903" i="6"/>
  <c r="D903" i="6" s="1"/>
  <c r="F903" i="6" s="1"/>
  <c r="A615" i="6"/>
  <c r="N615" i="6" s="1"/>
  <c r="A400" i="6"/>
  <c r="D400" i="6" s="1"/>
  <c r="F400" i="6" s="1"/>
  <c r="J1683" i="9"/>
  <c r="G1983" i="9"/>
  <c r="G1611" i="9"/>
  <c r="G1191" i="9"/>
  <c r="O759" i="6"/>
  <c r="H25" i="3"/>
  <c r="A1671" i="6"/>
  <c r="A867" i="6"/>
  <c r="A531" i="6"/>
  <c r="B531" i="9" s="1"/>
  <c r="C531" i="9" s="1"/>
  <c r="H468" i="6"/>
  <c r="I468" i="6" s="1"/>
  <c r="J2437" i="9"/>
  <c r="J2329" i="9"/>
  <c r="J2238" i="9"/>
  <c r="J1744" i="9"/>
  <c r="J1386" i="9"/>
  <c r="J1311" i="9"/>
  <c r="J1167" i="9"/>
  <c r="G1851" i="9"/>
  <c r="G1287" i="9"/>
  <c r="G1059" i="9"/>
  <c r="O735" i="6"/>
  <c r="A1659" i="6"/>
  <c r="L1659" i="6" s="1"/>
  <c r="A1335" i="6"/>
  <c r="N1335" i="6" s="1"/>
  <c r="A1119" i="6"/>
  <c r="D1119" i="6" s="1"/>
  <c r="A843" i="6"/>
  <c r="M843" i="6" s="1"/>
  <c r="I843" i="9" s="1"/>
  <c r="A519" i="6"/>
  <c r="N519" i="6" s="1"/>
  <c r="G1782" i="9"/>
  <c r="J1840" i="9"/>
  <c r="J1410" i="9"/>
  <c r="H531" i="6"/>
  <c r="J2163" i="9"/>
  <c r="J1995" i="9"/>
  <c r="G2259" i="9"/>
  <c r="H1215" i="6"/>
  <c r="I1215" i="6" s="1"/>
  <c r="J2425" i="9"/>
  <c r="J2328" i="9"/>
  <c r="J2233" i="9"/>
  <c r="J1743" i="9"/>
  <c r="J1587" i="9"/>
  <c r="G2497" i="9"/>
  <c r="G2209" i="9"/>
  <c r="G1968" i="9"/>
  <c r="G1728" i="9"/>
  <c r="G1587" i="9"/>
  <c r="A1647" i="6"/>
  <c r="L1647" i="6" s="1"/>
  <c r="A831" i="6"/>
  <c r="B831" i="9" s="1"/>
  <c r="C831" i="9" s="1"/>
  <c r="A675" i="6"/>
  <c r="N675" i="6" s="1"/>
  <c r="A363" i="6"/>
  <c r="N363" i="6" s="1"/>
  <c r="J2118" i="9"/>
  <c r="J2106" i="9"/>
  <c r="J1551" i="9"/>
  <c r="H807" i="6"/>
  <c r="J807" i="6" s="1"/>
  <c r="J2331" i="9"/>
  <c r="A220" i="6"/>
  <c r="H735" i="6"/>
  <c r="H276" i="6"/>
  <c r="I276" i="6" s="1"/>
  <c r="J2415" i="9"/>
  <c r="J2058" i="9"/>
  <c r="J1971" i="9"/>
  <c r="J1455" i="9"/>
  <c r="J1371" i="9"/>
  <c r="G2437" i="9"/>
  <c r="G1959" i="9"/>
  <c r="G1812" i="9"/>
  <c r="G1167" i="9"/>
  <c r="A819" i="9"/>
  <c r="A1635" i="6"/>
  <c r="B1635" i="9" s="1"/>
  <c r="C1635" i="9" s="1"/>
  <c r="A1311" i="6"/>
  <c r="D1311" i="6" s="1"/>
  <c r="F1311" i="6" s="1"/>
  <c r="A1071" i="6"/>
  <c r="N1071" i="6" s="1"/>
  <c r="A819" i="6"/>
  <c r="M819" i="6" s="1"/>
  <c r="I819" i="9" s="1"/>
  <c r="A663" i="6"/>
  <c r="N663" i="6" s="1"/>
  <c r="A507" i="6"/>
  <c r="N507" i="6" s="1"/>
  <c r="J2472" i="9"/>
  <c r="J2184" i="9"/>
  <c r="J1203" i="9"/>
  <c r="G1770" i="9"/>
  <c r="G1659" i="9"/>
  <c r="G1215" i="9"/>
  <c r="O828" i="6"/>
  <c r="O468" i="6"/>
  <c r="A615" i="9"/>
  <c r="A1791" i="6"/>
  <c r="B1791" i="9" s="1"/>
  <c r="C1791" i="9" s="1"/>
  <c r="A1215" i="6"/>
  <c r="B1215" i="9" s="1"/>
  <c r="C1215" i="9" s="1"/>
  <c r="A447" i="6"/>
  <c r="N447" i="6" s="1"/>
  <c r="A267" i="6"/>
  <c r="N267" i="6" s="1"/>
  <c r="H868" i="6"/>
  <c r="H1260" i="6"/>
  <c r="J2379" i="9"/>
  <c r="J1420" i="9"/>
  <c r="H867" i="6"/>
  <c r="J867" i="6" s="1"/>
  <c r="J2463" i="9"/>
  <c r="J2367" i="9"/>
  <c r="J2112" i="9"/>
  <c r="J1926" i="9"/>
  <c r="J1554" i="9"/>
  <c r="J1491" i="9"/>
  <c r="J1419" i="9"/>
  <c r="J1119" i="9"/>
  <c r="J1047" i="9"/>
  <c r="G1419" i="9"/>
  <c r="G1335" i="9"/>
  <c r="A1779" i="6"/>
  <c r="D1779" i="6" s="1"/>
  <c r="A1203" i="6"/>
  <c r="A735" i="6"/>
  <c r="B735" i="9" s="1"/>
  <c r="C735" i="9" s="1"/>
  <c r="A627" i="6"/>
  <c r="L627" i="6" s="1"/>
  <c r="D627" i="9" s="1"/>
  <c r="G1485" i="9"/>
  <c r="J1485" i="9"/>
  <c r="B573" i="6"/>
  <c r="H573" i="6" s="1"/>
  <c r="I573" i="6" s="1"/>
  <c r="A489" i="6"/>
  <c r="N489" i="6" s="1"/>
  <c r="A441" i="6"/>
  <c r="A357" i="6"/>
  <c r="B357" i="9" s="1"/>
  <c r="C357" i="9" s="1"/>
  <c r="A213" i="6"/>
  <c r="B1592" i="6"/>
  <c r="J1592" i="9"/>
  <c r="B1508" i="6"/>
  <c r="J1508" i="9"/>
  <c r="B1424" i="6"/>
  <c r="A1424" i="6"/>
  <c r="D1424" i="6" s="1"/>
  <c r="G1268" i="9"/>
  <c r="J1268" i="9"/>
  <c r="G1016" i="9"/>
  <c r="J1016" i="9"/>
  <c r="A740" i="6"/>
  <c r="D740" i="6" s="1"/>
  <c r="B692" i="6"/>
  <c r="B524" i="6"/>
  <c r="A476" i="6"/>
  <c r="N476" i="6" s="1"/>
  <c r="A332" i="6"/>
  <c r="N332" i="6" s="1"/>
  <c r="A188" i="6"/>
  <c r="B188" i="9" s="1"/>
  <c r="C188" i="9" s="1"/>
  <c r="A68" i="6"/>
  <c r="D68" i="6" s="1"/>
  <c r="J2071" i="9"/>
  <c r="G2071" i="9"/>
  <c r="G1555" i="9"/>
  <c r="J1555" i="9"/>
  <c r="G1435" i="9"/>
  <c r="J1435" i="9"/>
  <c r="G1327" i="9"/>
  <c r="J1327" i="9"/>
  <c r="G1123" i="9"/>
  <c r="J1123" i="9"/>
  <c r="G1039" i="9"/>
  <c r="J1039" i="9"/>
  <c r="B535" i="6"/>
  <c r="A535" i="6"/>
  <c r="N535" i="6" s="1"/>
  <c r="B139" i="6"/>
  <c r="B79" i="6"/>
  <c r="A79" i="9" s="1"/>
  <c r="A79" i="6"/>
  <c r="N79" i="6" s="1"/>
  <c r="B31" i="6"/>
  <c r="A31" i="9" s="1"/>
  <c r="A31" i="6"/>
  <c r="D31" i="6" s="1"/>
  <c r="H742" i="6"/>
  <c r="I742" i="6" s="1"/>
  <c r="G1557" i="9"/>
  <c r="J1557" i="9"/>
  <c r="G1509" i="9"/>
  <c r="J1509" i="9"/>
  <c r="A417" i="6"/>
  <c r="J1389" i="9"/>
  <c r="B1628" i="6"/>
  <c r="A1628" i="9" s="1"/>
  <c r="J1628" i="9"/>
  <c r="B1376" i="6"/>
  <c r="O1376" i="6" s="1"/>
  <c r="J1376" i="9"/>
  <c r="J1136" i="9"/>
  <c r="G1136" i="9"/>
  <c r="A992" i="6"/>
  <c r="D992" i="6" s="1"/>
  <c r="B968" i="6"/>
  <c r="A500" i="6"/>
  <c r="N500" i="6" s="1"/>
  <c r="A320" i="6"/>
  <c r="A260" i="6"/>
  <c r="A116" i="6"/>
  <c r="N116" i="6" s="1"/>
  <c r="G2347" i="9"/>
  <c r="J2347" i="9"/>
  <c r="G1903" i="9"/>
  <c r="J1903" i="9"/>
  <c r="J1855" i="9"/>
  <c r="G1855" i="9"/>
  <c r="G1747" i="9"/>
  <c r="J1747" i="9"/>
  <c r="G1591" i="9"/>
  <c r="J1591" i="9"/>
  <c r="G1375" i="9"/>
  <c r="J1375" i="9"/>
  <c r="G1315" i="9"/>
  <c r="J1315" i="9"/>
  <c r="G1207" i="9"/>
  <c r="J1207" i="9"/>
  <c r="G1111" i="9"/>
  <c r="J1111" i="9"/>
  <c r="B1087" i="6"/>
  <c r="J1087" i="9"/>
  <c r="G1051" i="9"/>
  <c r="J1051" i="9"/>
  <c r="G1003" i="9"/>
  <c r="J1003" i="9"/>
  <c r="B115" i="6"/>
  <c r="A115" i="6"/>
  <c r="J1917" i="9"/>
  <c r="J1387" i="9"/>
  <c r="J1075" i="9"/>
  <c r="G1543" i="9"/>
  <c r="G1112" i="9"/>
  <c r="J1987" i="9"/>
  <c r="J1796" i="9"/>
  <c r="J1255" i="9"/>
  <c r="A272" i="6"/>
  <c r="N272" i="6" s="1"/>
  <c r="J1844" i="9"/>
  <c r="J1184" i="9"/>
  <c r="B1149" i="6"/>
  <c r="G1149" i="9"/>
  <c r="B681" i="6"/>
  <c r="A465" i="6"/>
  <c r="A333" i="6"/>
  <c r="A129" i="6"/>
  <c r="A45" i="6"/>
  <c r="N45" i="6" s="1"/>
  <c r="J1532" i="9"/>
  <c r="G1532" i="9"/>
  <c r="G1448" i="9"/>
  <c r="J1448" i="9"/>
  <c r="G1244" i="9"/>
  <c r="J1244" i="9"/>
  <c r="A452" i="6"/>
  <c r="N452" i="6" s="1"/>
  <c r="A56" i="6"/>
  <c r="G1004" i="9"/>
  <c r="G1699" i="9"/>
  <c r="J1699" i="9"/>
  <c r="G1243" i="9"/>
  <c r="J1243" i="9"/>
  <c r="B43" i="6"/>
  <c r="A43" i="9" s="1"/>
  <c r="J2059" i="9"/>
  <c r="B609" i="6"/>
  <c r="H609" i="6" s="1"/>
  <c r="J609" i="6" s="1"/>
  <c r="A201" i="6"/>
  <c r="A57" i="6"/>
  <c r="B2468" i="6"/>
  <c r="O2468" i="6" s="1"/>
  <c r="G2468" i="9"/>
  <c r="B2132" i="6"/>
  <c r="G2132" i="9"/>
  <c r="J2132" i="9"/>
  <c r="J2036" i="9"/>
  <c r="G2036" i="9"/>
  <c r="G1616" i="9"/>
  <c r="J1616" i="9"/>
  <c r="G1328" i="9"/>
  <c r="J1328" i="9"/>
  <c r="G1160" i="9"/>
  <c r="J1160" i="9"/>
  <c r="B812" i="6"/>
  <c r="H812" i="6" s="1"/>
  <c r="A812" i="6"/>
  <c r="N812" i="6" s="1"/>
  <c r="B764" i="6"/>
  <c r="H764" i="6" s="1"/>
  <c r="J764" i="6" s="1"/>
  <c r="A764" i="6"/>
  <c r="N764" i="6" s="1"/>
  <c r="B644" i="6"/>
  <c r="B596" i="6"/>
  <c r="A488" i="6"/>
  <c r="N488" i="6" s="1"/>
  <c r="A392" i="6"/>
  <c r="N392" i="6" s="1"/>
  <c r="A344" i="6"/>
  <c r="N344" i="6" s="1"/>
  <c r="A200" i="6"/>
  <c r="J1388" i="9"/>
  <c r="G1915" i="9"/>
  <c r="J1915" i="9"/>
  <c r="G1867" i="9"/>
  <c r="J1867" i="9"/>
  <c r="J1819" i="9"/>
  <c r="G1819" i="9"/>
  <c r="G1735" i="9"/>
  <c r="J1735" i="9"/>
  <c r="G1675" i="9"/>
  <c r="J1675" i="9"/>
  <c r="G1627" i="9"/>
  <c r="J1627" i="9"/>
  <c r="J1579" i="9"/>
  <c r="G1579" i="9"/>
  <c r="B163" i="6"/>
  <c r="O163" i="6" s="1"/>
  <c r="B127" i="6"/>
  <c r="J2229" i="9"/>
  <c r="J1615" i="9"/>
  <c r="A140" i="6"/>
  <c r="J1495" i="9"/>
  <c r="G1975" i="9"/>
  <c r="G1531" i="9"/>
  <c r="G1279" i="9"/>
  <c r="G1099" i="9"/>
  <c r="G1363" i="9"/>
  <c r="J1843" i="9"/>
  <c r="J1723" i="9"/>
  <c r="J1603" i="9"/>
  <c r="J1424" i="9"/>
  <c r="J1063" i="9"/>
  <c r="G1171" i="9"/>
  <c r="J1423" i="9"/>
  <c r="A1124" i="6"/>
  <c r="D1124" i="6" s="1"/>
  <c r="E1124" i="6" s="1"/>
  <c r="J1712" i="9"/>
  <c r="J1303" i="9"/>
  <c r="J1100" i="9"/>
  <c r="G1795" i="9"/>
  <c r="G1605" i="9"/>
  <c r="B1197" i="6"/>
  <c r="H1197" i="6" s="1"/>
  <c r="I1197" i="6" s="1"/>
  <c r="J1197" i="9"/>
  <c r="B585" i="6"/>
  <c r="B537" i="6"/>
  <c r="O537" i="6" s="1"/>
  <c r="A501" i="6"/>
  <c r="B501" i="9" s="1"/>
  <c r="C501" i="9" s="1"/>
  <c r="A369" i="6"/>
  <c r="D369" i="6" s="1"/>
  <c r="A273" i="6"/>
  <c r="A225" i="6"/>
  <c r="A189" i="6"/>
  <c r="B189" i="9" s="1"/>
  <c r="C189" i="9" s="1"/>
  <c r="A93" i="6"/>
  <c r="G2024" i="9"/>
  <c r="J2024" i="9"/>
  <c r="B1772" i="6"/>
  <c r="A1772" i="9" s="1"/>
  <c r="J1772" i="9"/>
  <c r="B1544" i="6"/>
  <c r="J1544" i="9"/>
  <c r="J1400" i="9"/>
  <c r="G1400" i="9"/>
  <c r="G1292" i="9"/>
  <c r="J1292" i="9"/>
  <c r="G1256" i="9"/>
  <c r="J1256" i="9"/>
  <c r="O1184" i="6"/>
  <c r="H1184" i="6"/>
  <c r="K1184" i="6" s="1"/>
  <c r="B560" i="6"/>
  <c r="A560" i="9" s="1"/>
  <c r="A464" i="6"/>
  <c r="N464" i="6" s="1"/>
  <c r="A404" i="6"/>
  <c r="N404" i="6" s="1"/>
  <c r="A356" i="6"/>
  <c r="N356" i="6" s="1"/>
  <c r="A212" i="6"/>
  <c r="A176" i="6"/>
  <c r="N176" i="6" s="1"/>
  <c r="A128" i="6"/>
  <c r="B128" i="9" s="1"/>
  <c r="C128" i="9" s="1"/>
  <c r="G1831" i="9"/>
  <c r="J1831" i="9"/>
  <c r="J1663" i="9"/>
  <c r="G1663" i="9"/>
  <c r="J1507" i="9"/>
  <c r="G1507" i="9"/>
  <c r="J1447" i="9"/>
  <c r="G1447" i="9"/>
  <c r="G1399" i="9"/>
  <c r="J1399" i="9"/>
  <c r="G1351" i="9"/>
  <c r="J1351" i="9"/>
  <c r="J1195" i="9"/>
  <c r="G1195" i="9"/>
  <c r="G1015" i="9"/>
  <c r="J1015" i="9"/>
  <c r="B631" i="6"/>
  <c r="H631" i="6" s="1"/>
  <c r="J631" i="6" s="1"/>
  <c r="J1724" i="9"/>
  <c r="J1425" i="9"/>
  <c r="A117" i="6"/>
  <c r="J1183" i="9"/>
  <c r="G1087" i="9"/>
  <c r="A884" i="6"/>
  <c r="B884" i="9" s="1"/>
  <c r="C884" i="9" s="1"/>
  <c r="J1891" i="9"/>
  <c r="J1771" i="9"/>
  <c r="J1651" i="9"/>
  <c r="J1832" i="9"/>
  <c r="J1340" i="9"/>
  <c r="G2072" i="9"/>
  <c r="G1711" i="9"/>
  <c r="G1232" i="9"/>
  <c r="G1159" i="9"/>
  <c r="B918" i="6"/>
  <c r="B690" i="6"/>
  <c r="B654" i="6"/>
  <c r="B78" i="6"/>
  <c r="B30" i="6"/>
  <c r="H30" i="6" s="1"/>
  <c r="J30" i="6" s="1"/>
  <c r="B1012" i="6"/>
  <c r="A1012" i="9" s="1"/>
  <c r="G1012" i="9"/>
  <c r="B772" i="6"/>
  <c r="A412" i="6"/>
  <c r="A196" i="6"/>
  <c r="N196" i="6" s="1"/>
  <c r="A172" i="6"/>
  <c r="A124" i="6"/>
  <c r="D124" i="6" s="1"/>
  <c r="A88" i="6"/>
  <c r="H1122" i="6"/>
  <c r="J1122" i="6" s="1"/>
  <c r="J2442" i="9"/>
  <c r="J1086" i="9"/>
  <c r="B2115" i="6"/>
  <c r="A2115" i="9" s="1"/>
  <c r="G2115" i="9"/>
  <c r="B1671" i="6"/>
  <c r="H1671" i="6" s="1"/>
  <c r="I1671" i="6" s="1"/>
  <c r="G1671" i="9"/>
  <c r="B1635" i="6"/>
  <c r="G1635" i="9"/>
  <c r="B1599" i="6"/>
  <c r="A1599" i="6"/>
  <c r="B1599" i="9" s="1"/>
  <c r="C1599" i="9" s="1"/>
  <c r="G1599" i="9"/>
  <c r="B1575" i="6"/>
  <c r="H1575" i="6" s="1"/>
  <c r="K1575" i="6" s="1"/>
  <c r="A1575" i="6"/>
  <c r="D1575" i="6" s="1"/>
  <c r="E1575" i="6" s="1"/>
  <c r="B1563" i="6"/>
  <c r="A1563" i="6"/>
  <c r="N1563" i="6" s="1"/>
  <c r="G1563" i="9"/>
  <c r="B1539" i="6"/>
  <c r="A1539" i="6"/>
  <c r="G1539" i="9"/>
  <c r="B1443" i="6"/>
  <c r="J1443" i="9"/>
  <c r="G1443" i="9"/>
  <c r="B1431" i="6"/>
  <c r="G1431" i="9"/>
  <c r="B1407" i="6"/>
  <c r="O1407" i="6" s="1"/>
  <c r="J1407" i="9"/>
  <c r="B1395" i="6"/>
  <c r="O1395" i="6" s="1"/>
  <c r="A1395" i="6"/>
  <c r="N1395" i="6" s="1"/>
  <c r="B1383" i="6"/>
  <c r="A1383" i="9" s="1"/>
  <c r="G1383" i="9"/>
  <c r="A1383" i="6"/>
  <c r="D1383" i="6" s="1"/>
  <c r="E1383" i="6" s="1"/>
  <c r="B1323" i="6"/>
  <c r="G1323" i="9"/>
  <c r="B1275" i="6"/>
  <c r="A1275" i="6"/>
  <c r="B1263" i="6"/>
  <c r="O1263" i="6" s="1"/>
  <c r="A1263" i="6"/>
  <c r="B1263" i="9" s="1"/>
  <c r="C1263" i="9" s="1"/>
  <c r="B1239" i="6"/>
  <c r="A1239" i="6"/>
  <c r="B1239" i="9" s="1"/>
  <c r="C1239" i="9" s="1"/>
  <c r="B1227" i="6"/>
  <c r="O1227" i="6" s="1"/>
  <c r="G1227" i="9"/>
  <c r="A1227" i="6"/>
  <c r="B1179" i="6"/>
  <c r="G1179" i="9"/>
  <c r="B1155" i="6"/>
  <c r="G1155" i="9"/>
  <c r="B1143" i="6"/>
  <c r="A1143" i="9" s="1"/>
  <c r="A1143" i="6"/>
  <c r="N1143" i="6" s="1"/>
  <c r="J1143" i="9"/>
  <c r="B1131" i="6"/>
  <c r="A1131" i="6"/>
  <c r="N1131" i="6" s="1"/>
  <c r="B1107" i="6"/>
  <c r="O1107" i="6" s="1"/>
  <c r="J1107" i="9"/>
  <c r="G1107" i="9"/>
  <c r="B1095" i="6"/>
  <c r="O1095" i="6" s="1"/>
  <c r="A1095" i="6"/>
  <c r="B1083" i="6"/>
  <c r="H1083" i="6" s="1"/>
  <c r="I1083" i="6" s="1"/>
  <c r="G1083" i="9"/>
  <c r="A1083" i="6"/>
  <c r="B1035" i="6"/>
  <c r="G1035" i="9"/>
  <c r="B1023" i="6"/>
  <c r="A1023" i="9" s="1"/>
  <c r="A1023" i="6"/>
  <c r="B927" i="6"/>
  <c r="A927" i="9" s="1"/>
  <c r="B915" i="6"/>
  <c r="A915" i="9" s="1"/>
  <c r="B891" i="6"/>
  <c r="A891" i="6"/>
  <c r="N891" i="6" s="1"/>
  <c r="B855" i="6"/>
  <c r="A855" i="9" s="1"/>
  <c r="A855" i="6"/>
  <c r="O843" i="6"/>
  <c r="A843" i="9"/>
  <c r="B783" i="6"/>
  <c r="A783" i="6"/>
  <c r="D783" i="6" s="1"/>
  <c r="B771" i="6"/>
  <c r="A771" i="6"/>
  <c r="B747" i="6"/>
  <c r="M747" i="6" s="1"/>
  <c r="I747" i="9" s="1"/>
  <c r="B723" i="6"/>
  <c r="A723" i="9" s="1"/>
  <c r="B711" i="6"/>
  <c r="L711" i="6" s="1"/>
  <c r="G711" i="9" s="1"/>
  <c r="B699" i="6"/>
  <c r="B687" i="6"/>
  <c r="A687" i="6"/>
  <c r="B675" i="6"/>
  <c r="A651" i="9"/>
  <c r="O651" i="6"/>
  <c r="B639" i="6"/>
  <c r="L639" i="6" s="1"/>
  <c r="G639" i="9" s="1"/>
  <c r="B603" i="6"/>
  <c r="B591" i="6"/>
  <c r="A591" i="6"/>
  <c r="B591" i="9" s="1"/>
  <c r="C591" i="9" s="1"/>
  <c r="B579" i="6"/>
  <c r="A579" i="6"/>
  <c r="B567" i="6"/>
  <c r="A567" i="6"/>
  <c r="B567" i="9" s="1"/>
  <c r="C567" i="9" s="1"/>
  <c r="A543" i="9"/>
  <c r="O543" i="6"/>
  <c r="B519" i="6"/>
  <c r="A471" i="6"/>
  <c r="D471" i="6" s="1"/>
  <c r="A387" i="6"/>
  <c r="A243" i="6"/>
  <c r="N243" i="6" s="1"/>
  <c r="A195" i="6"/>
  <c r="A123" i="6"/>
  <c r="A39" i="6"/>
  <c r="D39" i="6" s="1"/>
  <c r="B2103" i="6"/>
  <c r="H2103" i="6" s="1"/>
  <c r="G2103" i="9"/>
  <c r="B1827" i="6"/>
  <c r="G1827" i="9"/>
  <c r="A1827" i="6"/>
  <c r="B1827" i="9" s="1"/>
  <c r="C1827" i="9" s="1"/>
  <c r="B1755" i="6"/>
  <c r="O1755" i="6" s="1"/>
  <c r="A1755" i="6"/>
  <c r="G1755" i="9"/>
  <c r="J1959" i="9"/>
  <c r="G2163" i="9"/>
  <c r="J1962" i="9"/>
  <c r="J1624" i="9"/>
  <c r="J1482" i="9"/>
  <c r="G2406" i="9"/>
  <c r="B2211" i="6"/>
  <c r="A2211" i="9" s="1"/>
  <c r="G2211" i="9"/>
  <c r="B2091" i="6"/>
  <c r="H2091" i="6" s="1"/>
  <c r="G2091" i="9"/>
  <c r="B1707" i="6"/>
  <c r="A1707" i="9" s="1"/>
  <c r="G1707" i="9"/>
  <c r="B1479" i="6"/>
  <c r="G1479" i="9"/>
  <c r="J1479" i="9"/>
  <c r="H1098" i="6"/>
  <c r="H762" i="6"/>
  <c r="J2139" i="9"/>
  <c r="J2019" i="9"/>
  <c r="J1659" i="9"/>
  <c r="G1314" i="9"/>
  <c r="A1959" i="6"/>
  <c r="B1959" i="9" s="1"/>
  <c r="C1959" i="9" s="1"/>
  <c r="A1371" i="6"/>
  <c r="M1371" i="6" s="1"/>
  <c r="I1371" i="9" s="1"/>
  <c r="B1298" i="6"/>
  <c r="O1298" i="6" s="1"/>
  <c r="J1298" i="9"/>
  <c r="A890" i="6"/>
  <c r="A302" i="6"/>
  <c r="H759" i="6"/>
  <c r="I759" i="6" s="1"/>
  <c r="J2271" i="9"/>
  <c r="J1815" i="9"/>
  <c r="G2139" i="9"/>
  <c r="G2019" i="9"/>
  <c r="G1647" i="9"/>
  <c r="G1551" i="9"/>
  <c r="G1371" i="9"/>
  <c r="G1311" i="9"/>
  <c r="G1251" i="9"/>
  <c r="G1047" i="9"/>
  <c r="O831" i="6"/>
  <c r="D316" i="6"/>
  <c r="A1491" i="6"/>
  <c r="M1491" i="6" s="1"/>
  <c r="I1491" i="9" s="1"/>
  <c r="A1359" i="6"/>
  <c r="M1359" i="6" s="1"/>
  <c r="I1359" i="9" s="1"/>
  <c r="A1179" i="6"/>
  <c r="D1179" i="6" s="1"/>
  <c r="A927" i="6"/>
  <c r="B927" i="9" s="1"/>
  <c r="C927" i="9" s="1"/>
  <c r="A807" i="6"/>
  <c r="N807" i="6" s="1"/>
  <c r="A699" i="6"/>
  <c r="N699" i="6" s="1"/>
  <c r="A543" i="6"/>
  <c r="N543" i="6" s="1"/>
  <c r="A291" i="6"/>
  <c r="A159" i="6"/>
  <c r="G2166" i="9"/>
  <c r="B1911" i="6"/>
  <c r="G1911" i="9"/>
  <c r="J2346" i="9"/>
  <c r="J1816" i="9"/>
  <c r="J1623" i="9"/>
  <c r="G1252" i="9"/>
  <c r="A1611" i="6"/>
  <c r="M1611" i="6" s="1"/>
  <c r="I1611" i="9" s="1"/>
  <c r="A38" i="6"/>
  <c r="N38" i="6" s="1"/>
  <c r="H843" i="6"/>
  <c r="J843" i="6" s="1"/>
  <c r="H543" i="6"/>
  <c r="J2343" i="9"/>
  <c r="J2007" i="9"/>
  <c r="J1695" i="9"/>
  <c r="J1575" i="9"/>
  <c r="J1431" i="9"/>
  <c r="J1395" i="9"/>
  <c r="J1275" i="9"/>
  <c r="J1194" i="9"/>
  <c r="J1083" i="9"/>
  <c r="H831" i="6"/>
  <c r="J2418" i="9"/>
  <c r="J2259" i="9"/>
  <c r="J1947" i="9"/>
  <c r="J1851" i="9"/>
  <c r="J1467" i="9"/>
  <c r="J1347" i="9"/>
  <c r="J1191" i="9"/>
  <c r="J1155" i="9"/>
  <c r="G1491" i="9"/>
  <c r="G1299" i="9"/>
  <c r="G1239" i="9"/>
  <c r="G1119" i="9"/>
  <c r="A1479" i="6"/>
  <c r="N1479" i="6" s="1"/>
  <c r="A1347" i="6"/>
  <c r="B1347" i="9" s="1"/>
  <c r="C1347" i="9" s="1"/>
  <c r="A1167" i="6"/>
  <c r="N1167" i="6" s="1"/>
  <c r="A915" i="6"/>
  <c r="N915" i="6" s="1"/>
  <c r="A795" i="6"/>
  <c r="A411" i="6"/>
  <c r="D411" i="6" s="1"/>
  <c r="A147" i="6"/>
  <c r="A63" i="6"/>
  <c r="B1474" i="6"/>
  <c r="J1474" i="9"/>
  <c r="O1150" i="6"/>
  <c r="H1150" i="6"/>
  <c r="B934" i="6"/>
  <c r="H934" i="6" s="1"/>
  <c r="I934" i="6" s="1"/>
  <c r="O1558" i="6"/>
  <c r="H1558" i="6"/>
  <c r="I1558" i="6" s="1"/>
  <c r="B1606" i="6"/>
  <c r="A1606" i="9" s="1"/>
  <c r="G1606" i="9"/>
  <c r="J1726" i="9"/>
  <c r="G1726" i="9"/>
  <c r="B1294" i="6"/>
  <c r="J1294" i="9"/>
  <c r="G2478" i="9"/>
  <c r="J2478" i="9"/>
  <c r="A2466" i="6"/>
  <c r="D2466" i="6" s="1"/>
  <c r="F2466" i="6" s="1"/>
  <c r="J2466" i="9"/>
  <c r="G2466" i="9"/>
  <c r="J2454" i="9"/>
  <c r="G2454" i="9"/>
  <c r="G2430" i="9"/>
  <c r="J2430" i="9"/>
  <c r="G2394" i="9"/>
  <c r="J2394" i="9"/>
  <c r="G2370" i="9"/>
  <c r="J2370" i="9"/>
  <c r="G2358" i="9"/>
  <c r="J2358" i="9"/>
  <c r="G2334" i="9"/>
  <c r="J2334" i="9"/>
  <c r="G2310" i="9"/>
  <c r="J2310" i="9"/>
  <c r="G2286" i="9"/>
  <c r="J2286" i="9"/>
  <c r="B2274" i="6"/>
  <c r="O2274" i="6" s="1"/>
  <c r="G2274" i="9"/>
  <c r="J2274" i="9"/>
  <c r="B2250" i="6"/>
  <c r="O2250" i="6" s="1"/>
  <c r="J2250" i="9"/>
  <c r="G2226" i="9"/>
  <c r="J2226" i="9"/>
  <c r="G2202" i="9"/>
  <c r="J2202" i="9"/>
  <c r="B2178" i="6"/>
  <c r="O2178" i="6" s="1"/>
  <c r="J2178" i="9"/>
  <c r="G2178" i="9"/>
  <c r="G2154" i="9"/>
  <c r="J2154" i="9"/>
  <c r="G2142" i="9"/>
  <c r="J2142" i="9"/>
  <c r="G2130" i="9"/>
  <c r="J2130" i="9"/>
  <c r="G2094" i="9"/>
  <c r="J2094" i="9"/>
  <c r="G2082" i="9"/>
  <c r="J2082" i="9"/>
  <c r="G2070" i="9"/>
  <c r="J2070" i="9"/>
  <c r="G2046" i="9"/>
  <c r="J2046" i="9"/>
  <c r="G2022" i="9"/>
  <c r="J2022" i="9"/>
  <c r="G2010" i="9"/>
  <c r="J2010" i="9"/>
  <c r="G1998" i="9"/>
  <c r="J1998" i="9"/>
  <c r="G1986" i="9"/>
  <c r="J1986" i="9"/>
  <c r="G1950" i="9"/>
  <c r="J1950" i="9"/>
  <c r="G1938" i="9"/>
  <c r="J1938" i="9"/>
  <c r="G1914" i="9"/>
  <c r="J1914" i="9"/>
  <c r="G1902" i="9"/>
  <c r="J1902" i="9"/>
  <c r="G1890" i="9"/>
  <c r="J1890" i="9"/>
  <c r="G1878" i="9"/>
  <c r="J1878" i="9"/>
  <c r="J1854" i="9"/>
  <c r="G1854" i="9"/>
  <c r="G1842" i="9"/>
  <c r="J1842" i="9"/>
  <c r="G1830" i="9"/>
  <c r="J1830" i="9"/>
  <c r="J1806" i="9"/>
  <c r="G1806" i="9"/>
  <c r="G1794" i="9"/>
  <c r="J1794" i="9"/>
  <c r="G1734" i="9"/>
  <c r="J1734" i="9"/>
  <c r="G1722" i="9"/>
  <c r="J1722" i="9"/>
  <c r="J1710" i="9"/>
  <c r="G1710" i="9"/>
  <c r="G1698" i="9"/>
  <c r="J1698" i="9"/>
  <c r="G1686" i="9"/>
  <c r="J1686" i="9"/>
  <c r="G1674" i="9"/>
  <c r="J1674" i="9"/>
  <c r="G1662" i="9"/>
  <c r="J1662" i="9"/>
  <c r="G1650" i="9"/>
  <c r="J1650" i="9"/>
  <c r="G1638" i="9"/>
  <c r="J1638" i="9"/>
  <c r="J1614" i="9"/>
  <c r="G1614" i="9"/>
  <c r="G1602" i="9"/>
  <c r="J1602" i="9"/>
  <c r="B1590" i="6"/>
  <c r="J1590" i="9"/>
  <c r="J1578" i="9"/>
  <c r="G1578" i="9"/>
  <c r="J1566" i="9"/>
  <c r="G1566" i="9"/>
  <c r="G1542" i="9"/>
  <c r="J1542" i="9"/>
  <c r="G1530" i="9"/>
  <c r="J1530" i="9"/>
  <c r="G1506" i="9"/>
  <c r="J1506" i="9"/>
  <c r="B1494" i="6"/>
  <c r="O1494" i="6" s="1"/>
  <c r="G1494" i="9"/>
  <c r="G1470" i="9"/>
  <c r="J1470" i="9"/>
  <c r="G1458" i="9"/>
  <c r="J1458" i="9"/>
  <c r="J1446" i="9"/>
  <c r="G1446" i="9"/>
  <c r="G1434" i="9"/>
  <c r="J1434" i="9"/>
  <c r="J1422" i="9"/>
  <c r="G1422" i="9"/>
  <c r="G1398" i="9"/>
  <c r="J1398" i="9"/>
  <c r="G1374" i="9"/>
  <c r="J1374" i="9"/>
  <c r="B1362" i="6"/>
  <c r="G1362" i="9"/>
  <c r="J1362" i="9"/>
  <c r="G1350" i="9"/>
  <c r="J1350" i="9"/>
  <c r="G1338" i="9"/>
  <c r="J1338" i="9"/>
  <c r="G1326" i="9"/>
  <c r="J1326" i="9"/>
  <c r="G1302" i="9"/>
  <c r="J1302" i="9"/>
  <c r="J1290" i="9"/>
  <c r="G1290" i="9"/>
  <c r="J1278" i="9"/>
  <c r="G1278" i="9"/>
  <c r="J1266" i="9"/>
  <c r="G1266" i="9"/>
  <c r="J1242" i="9"/>
  <c r="G1242" i="9"/>
  <c r="H1634" i="6"/>
  <c r="J1634" i="6" s="1"/>
  <c r="J2034" i="9"/>
  <c r="J1974" i="9"/>
  <c r="J1610" i="9"/>
  <c r="J1046" i="9"/>
  <c r="G1818" i="9"/>
  <c r="G1626" i="9"/>
  <c r="H1670" i="6"/>
  <c r="J2262" i="9"/>
  <c r="J2210" i="9"/>
  <c r="J1254" i="9"/>
  <c r="G1866" i="9"/>
  <c r="J2342" i="9"/>
  <c r="G2342" i="9"/>
  <c r="B2258" i="6"/>
  <c r="O2258" i="6" s="1"/>
  <c r="J2258" i="9"/>
  <c r="B2186" i="6"/>
  <c r="O2186" i="6" s="1"/>
  <c r="J2186" i="9"/>
  <c r="G2150" i="9"/>
  <c r="J2150" i="9"/>
  <c r="B2090" i="6"/>
  <c r="H2090" i="6" s="1"/>
  <c r="I2090" i="6" s="1"/>
  <c r="J2090" i="9"/>
  <c r="G2030" i="9"/>
  <c r="J2030" i="9"/>
  <c r="B1982" i="6"/>
  <c r="A1982" i="9" s="1"/>
  <c r="J1982" i="9"/>
  <c r="B1970" i="6"/>
  <c r="J1970" i="9"/>
  <c r="B1934" i="6"/>
  <c r="J1934" i="9"/>
  <c r="A1922" i="9"/>
  <c r="H1922" i="6"/>
  <c r="J1922" i="6" s="1"/>
  <c r="G1886" i="9"/>
  <c r="J1886" i="9"/>
  <c r="B1874" i="6"/>
  <c r="A1874" i="9" s="1"/>
  <c r="J1874" i="9"/>
  <c r="B1862" i="6"/>
  <c r="A1862" i="9" s="1"/>
  <c r="G1862" i="9"/>
  <c r="B1826" i="6"/>
  <c r="J1826" i="9"/>
  <c r="B1814" i="6"/>
  <c r="O1814" i="6" s="1"/>
  <c r="J1814" i="9"/>
  <c r="O1802" i="6"/>
  <c r="H1802" i="6"/>
  <c r="I1802" i="6" s="1"/>
  <c r="B1790" i="6"/>
  <c r="J1790" i="9"/>
  <c r="B1778" i="6"/>
  <c r="J1778" i="9"/>
  <c r="A1766" i="9"/>
  <c r="H1766" i="6"/>
  <c r="K1766" i="6" s="1"/>
  <c r="B1754" i="6"/>
  <c r="G1754" i="9"/>
  <c r="B1742" i="6"/>
  <c r="O1742" i="6" s="1"/>
  <c r="J1742" i="9"/>
  <c r="B1718" i="6"/>
  <c r="O1718" i="6" s="1"/>
  <c r="A1718" i="6"/>
  <c r="G1718" i="9"/>
  <c r="B1694" i="6"/>
  <c r="J1694" i="9"/>
  <c r="G1694" i="9"/>
  <c r="B1682" i="6"/>
  <c r="O1682" i="6" s="1"/>
  <c r="J1682" i="9"/>
  <c r="B1658" i="6"/>
  <c r="A1658" i="9" s="1"/>
  <c r="J1658" i="9"/>
  <c r="B1646" i="6"/>
  <c r="A1646" i="9" s="1"/>
  <c r="J1646" i="9"/>
  <c r="A1622" i="9"/>
  <c r="H1622" i="6"/>
  <c r="J1622" i="6" s="1"/>
  <c r="B1598" i="6"/>
  <c r="J1598" i="9"/>
  <c r="B1574" i="6"/>
  <c r="O1574" i="6" s="1"/>
  <c r="J1574" i="9"/>
  <c r="B1562" i="6"/>
  <c r="O1562" i="6" s="1"/>
  <c r="J1562" i="9"/>
  <c r="O1526" i="6"/>
  <c r="H1526" i="6"/>
  <c r="B1514" i="6"/>
  <c r="O1514" i="6" s="1"/>
  <c r="J1514" i="9"/>
  <c r="B1490" i="6"/>
  <c r="J1490" i="9"/>
  <c r="B1478" i="6"/>
  <c r="G1478" i="9"/>
  <c r="B1466" i="6"/>
  <c r="O1466" i="6" s="1"/>
  <c r="J1466" i="9"/>
  <c r="A1454" i="9"/>
  <c r="H1454" i="6"/>
  <c r="I1454" i="6" s="1"/>
  <c r="B1442" i="6"/>
  <c r="G1442" i="9"/>
  <c r="J1442" i="9"/>
  <c r="B1418" i="6"/>
  <c r="A1418" i="9" s="1"/>
  <c r="G1418" i="9"/>
  <c r="J1418" i="9"/>
  <c r="B1406" i="6"/>
  <c r="A1406" i="6"/>
  <c r="N1406" i="6" s="1"/>
  <c r="G1406" i="9"/>
  <c r="B1394" i="6"/>
  <c r="O1394" i="6" s="1"/>
  <c r="J1394" i="9"/>
  <c r="A1394" i="6"/>
  <c r="G1394" i="9"/>
  <c r="B1382" i="6"/>
  <c r="A1382" i="6"/>
  <c r="D1382" i="6" s="1"/>
  <c r="J1382" i="9"/>
  <c r="B1370" i="6"/>
  <c r="O1370" i="6" s="1"/>
  <c r="A1370" i="6"/>
  <c r="B1370" i="9" s="1"/>
  <c r="C1370" i="9" s="1"/>
  <c r="G1370" i="9"/>
  <c r="J1370" i="9"/>
  <c r="B1358" i="6"/>
  <c r="O1358" i="6" s="1"/>
  <c r="A1358" i="6"/>
  <c r="N1358" i="6" s="1"/>
  <c r="G1358" i="9"/>
  <c r="B1346" i="6"/>
  <c r="O1346" i="6" s="1"/>
  <c r="A1346" i="6"/>
  <c r="J1346" i="9"/>
  <c r="G1346" i="9"/>
  <c r="B1334" i="6"/>
  <c r="A1334" i="9" s="1"/>
  <c r="G1334" i="9"/>
  <c r="A1334" i="6"/>
  <c r="B1322" i="6"/>
  <c r="A1322" i="6"/>
  <c r="D1322" i="6" s="1"/>
  <c r="G1322" i="9"/>
  <c r="J1322" i="9"/>
  <c r="B1310" i="6"/>
  <c r="O1310" i="6" s="1"/>
  <c r="A1310" i="6"/>
  <c r="N1310" i="6" s="1"/>
  <c r="G1310" i="9"/>
  <c r="B1286" i="6"/>
  <c r="A1286" i="6"/>
  <c r="B1286" i="9" s="1"/>
  <c r="C1286" i="9" s="1"/>
  <c r="B1274" i="6"/>
  <c r="A1274" i="9" s="1"/>
  <c r="A1274" i="6"/>
  <c r="G1274" i="9"/>
  <c r="J1274" i="9"/>
  <c r="B1262" i="6"/>
  <c r="G1262" i="9"/>
  <c r="A1262" i="6"/>
  <c r="N1262" i="6" s="1"/>
  <c r="B1250" i="6"/>
  <c r="O1250" i="6" s="1"/>
  <c r="G1250" i="9"/>
  <c r="J1250" i="9"/>
  <c r="A1250" i="6"/>
  <c r="B1238" i="6"/>
  <c r="J1238" i="9"/>
  <c r="A1238" i="6"/>
  <c r="G1238" i="9"/>
  <c r="B1226" i="6"/>
  <c r="G1226" i="9"/>
  <c r="J1226" i="9"/>
  <c r="B1214" i="6"/>
  <c r="O1214" i="6" s="1"/>
  <c r="J1214" i="9"/>
  <c r="G1214" i="9"/>
  <c r="A1214" i="6"/>
  <c r="B1202" i="6"/>
  <c r="A1202" i="6"/>
  <c r="B1202" i="9" s="1"/>
  <c r="C1202" i="9" s="1"/>
  <c r="G1202" i="9"/>
  <c r="B1190" i="6"/>
  <c r="J1190" i="9"/>
  <c r="A1190" i="6"/>
  <c r="B1178" i="6"/>
  <c r="J1178" i="9"/>
  <c r="A1178" i="6"/>
  <c r="N1178" i="6" s="1"/>
  <c r="B1166" i="6"/>
  <c r="G1166" i="9"/>
  <c r="A1166" i="6"/>
  <c r="B1154" i="6"/>
  <c r="J1154" i="9"/>
  <c r="B1142" i="6"/>
  <c r="A1142" i="6"/>
  <c r="N1142" i="6" s="1"/>
  <c r="G1142" i="9"/>
  <c r="B1130" i="6"/>
  <c r="A1130" i="9" s="1"/>
  <c r="G1130" i="9"/>
  <c r="B1118" i="6"/>
  <c r="J1118" i="9"/>
  <c r="G1118" i="9"/>
  <c r="B1106" i="6"/>
  <c r="A1106" i="6"/>
  <c r="J1106" i="9"/>
  <c r="B1094" i="6"/>
  <c r="A1094" i="6"/>
  <c r="D1094" i="6" s="1"/>
  <c r="G1094" i="6" s="1"/>
  <c r="G1094" i="9"/>
  <c r="B1082" i="6"/>
  <c r="G1082" i="9"/>
  <c r="J1082" i="9"/>
  <c r="A1082" i="6"/>
  <c r="B1082" i="9" s="1"/>
  <c r="C1082" i="9" s="1"/>
  <c r="G1070" i="9"/>
  <c r="J1070" i="9"/>
  <c r="J1034" i="9"/>
  <c r="G1034" i="9"/>
  <c r="J1022" i="9"/>
  <c r="G1022" i="9"/>
  <c r="B1010" i="6"/>
  <c r="G1010" i="9"/>
  <c r="A1010" i="6"/>
  <c r="B998" i="6"/>
  <c r="A998" i="6"/>
  <c r="B986" i="6"/>
  <c r="A986" i="6"/>
  <c r="B974" i="6"/>
  <c r="A974" i="6"/>
  <c r="B974" i="9" s="1"/>
  <c r="C974" i="9" s="1"/>
  <c r="B962" i="6"/>
  <c r="B950" i="6"/>
  <c r="A950" i="6"/>
  <c r="N950" i="6" s="1"/>
  <c r="B938" i="6"/>
  <c r="A938" i="6"/>
  <c r="D938" i="6" s="1"/>
  <c r="B926" i="6"/>
  <c r="A926" i="6"/>
  <c r="B914" i="6"/>
  <c r="B902" i="6"/>
  <c r="A902" i="6"/>
  <c r="B890" i="6"/>
  <c r="B878" i="6"/>
  <c r="A878" i="6"/>
  <c r="B866" i="6"/>
  <c r="B854" i="6"/>
  <c r="A854" i="6"/>
  <c r="B842" i="6"/>
  <c r="A842" i="6"/>
  <c r="N842" i="6" s="1"/>
  <c r="B830" i="6"/>
  <c r="A830" i="6"/>
  <c r="B830" i="9" s="1"/>
  <c r="C830" i="9" s="1"/>
  <c r="B818" i="6"/>
  <c r="A818" i="6"/>
  <c r="D818" i="6" s="1"/>
  <c r="B806" i="6"/>
  <c r="A806" i="6"/>
  <c r="B794" i="6"/>
  <c r="L794" i="6" s="1"/>
  <c r="D794" i="9" s="1"/>
  <c r="B782" i="6"/>
  <c r="A782" i="6"/>
  <c r="N782" i="6" s="1"/>
  <c r="B770" i="6"/>
  <c r="A770" i="6"/>
  <c r="B758" i="6"/>
  <c r="L758" i="6" s="1"/>
  <c r="G758" i="9" s="1"/>
  <c r="B746" i="6"/>
  <c r="A746" i="6"/>
  <c r="B734" i="6"/>
  <c r="B722" i="6"/>
  <c r="A722" i="6"/>
  <c r="B722" i="9" s="1"/>
  <c r="C722" i="9" s="1"/>
  <c r="B710" i="6"/>
  <c r="A710" i="6"/>
  <c r="B698" i="6"/>
  <c r="A698" i="6"/>
  <c r="B686" i="6"/>
  <c r="A686" i="6"/>
  <c r="B686" i="9" s="1"/>
  <c r="C686" i="9" s="1"/>
  <c r="B674" i="6"/>
  <c r="A674" i="6"/>
  <c r="B662" i="6"/>
  <c r="A662" i="6"/>
  <c r="B662" i="9" s="1"/>
  <c r="C662" i="9" s="1"/>
  <c r="B650" i="6"/>
  <c r="M650" i="6" s="1"/>
  <c r="I650" i="9" s="1"/>
  <c r="B638" i="6"/>
  <c r="A638" i="6"/>
  <c r="B638" i="9" s="1"/>
  <c r="C638" i="9" s="1"/>
  <c r="B626" i="6"/>
  <c r="A626" i="6"/>
  <c r="N626" i="6" s="1"/>
  <c r="B614" i="6"/>
  <c r="A614" i="6"/>
  <c r="B614" i="9" s="1"/>
  <c r="C614" i="9" s="1"/>
  <c r="B602" i="6"/>
  <c r="A602" i="6"/>
  <c r="B554" i="6"/>
  <c r="B542" i="6"/>
  <c r="A542" i="6"/>
  <c r="N542" i="6" s="1"/>
  <c r="B530" i="6"/>
  <c r="A530" i="6"/>
  <c r="B530" i="9" s="1"/>
  <c r="C530" i="9" s="1"/>
  <c r="B518" i="6"/>
  <c r="A506" i="6"/>
  <c r="D506" i="6" s="1"/>
  <c r="A494" i="6"/>
  <c r="A482" i="6"/>
  <c r="N482" i="6" s="1"/>
  <c r="A470" i="6"/>
  <c r="N470" i="6" s="1"/>
  <c r="A458" i="6"/>
  <c r="A446" i="6"/>
  <c r="A434" i="6"/>
  <c r="N434" i="6" s="1"/>
  <c r="A422" i="6"/>
  <c r="A386" i="6"/>
  <c r="D386" i="6" s="1"/>
  <c r="F386" i="6" s="1"/>
  <c r="A374" i="6"/>
  <c r="D374" i="6" s="1"/>
  <c r="A362" i="6"/>
  <c r="D362" i="6" s="1"/>
  <c r="A350" i="6"/>
  <c r="B350" i="9" s="1"/>
  <c r="C350" i="9" s="1"/>
  <c r="A326" i="6"/>
  <c r="N326" i="6" s="1"/>
  <c r="A314" i="6"/>
  <c r="A290" i="6"/>
  <c r="D290" i="6" s="1"/>
  <c r="F290" i="6" s="1"/>
  <c r="A278" i="6"/>
  <c r="N278" i="6" s="1"/>
  <c r="A254" i="6"/>
  <c r="A242" i="6"/>
  <c r="B242" i="9" s="1"/>
  <c r="C242" i="9" s="1"/>
  <c r="J2190" i="9"/>
  <c r="J1746" i="9"/>
  <c r="J1518" i="9"/>
  <c r="J1202" i="9"/>
  <c r="A1226" i="6"/>
  <c r="A962" i="6"/>
  <c r="N962" i="6" s="1"/>
  <c r="J2382" i="9"/>
  <c r="J2322" i="9"/>
  <c r="G2214" i="9"/>
  <c r="A1118" i="6"/>
  <c r="B814" i="6"/>
  <c r="O814" i="6" s="1"/>
  <c r="B802" i="6"/>
  <c r="A802" i="9" s="1"/>
  <c r="B634" i="6"/>
  <c r="H634" i="6" s="1"/>
  <c r="I634" i="6" s="1"/>
  <c r="B622" i="6"/>
  <c r="A214" i="6"/>
  <c r="A70" i="6"/>
  <c r="N70" i="6" s="1"/>
  <c r="H738" i="6"/>
  <c r="J1230" i="9"/>
  <c r="O570" i="6"/>
  <c r="H870" i="6"/>
  <c r="I870" i="6" s="1"/>
  <c r="G1098" i="9"/>
  <c r="G1002" i="9"/>
  <c r="B2480" i="6"/>
  <c r="G2480" i="9"/>
  <c r="B2228" i="6"/>
  <c r="J2228" i="9"/>
  <c r="H570" i="6"/>
  <c r="J570" i="6" s="1"/>
  <c r="J1050" i="9"/>
  <c r="G1206" i="9"/>
  <c r="G1170" i="9"/>
  <c r="A218" i="6"/>
  <c r="D218" i="6" s="1"/>
  <c r="B1158" i="6"/>
  <c r="O1158" i="6" s="1"/>
  <c r="G1158" i="9"/>
  <c r="J1158" i="9"/>
  <c r="B1038" i="6"/>
  <c r="O1038" i="6" s="1"/>
  <c r="G1038" i="9"/>
  <c r="B1014" i="6"/>
  <c r="O1014" i="6" s="1"/>
  <c r="G1014" i="9"/>
  <c r="B858" i="6"/>
  <c r="A858" i="6"/>
  <c r="B774" i="6"/>
  <c r="B726" i="6"/>
  <c r="O726" i="6" s="1"/>
  <c r="B642" i="6"/>
  <c r="B594" i="6"/>
  <c r="B450" i="6"/>
  <c r="B414" i="6"/>
  <c r="B402" i="6"/>
  <c r="B318" i="6"/>
  <c r="B282" i="6"/>
  <c r="B270" i="6"/>
  <c r="B258" i="6"/>
  <c r="B246" i="6"/>
  <c r="B234" i="6"/>
  <c r="B222" i="6"/>
  <c r="B210" i="6"/>
  <c r="B198" i="6"/>
  <c r="B186" i="6"/>
  <c r="A186" i="6"/>
  <c r="B174" i="6"/>
  <c r="A162" i="9"/>
  <c r="O162" i="6"/>
  <c r="B150" i="6"/>
  <c r="H150" i="6" s="1"/>
  <c r="I150" i="6" s="1"/>
  <c r="B138" i="6"/>
  <c r="B114" i="6"/>
  <c r="A114" i="6"/>
  <c r="N114" i="6" s="1"/>
  <c r="B102" i="6"/>
  <c r="A102" i="6"/>
  <c r="B102" i="9" s="1"/>
  <c r="C102" i="9" s="1"/>
  <c r="B42" i="6"/>
  <c r="A42" i="6"/>
  <c r="N42" i="6" s="1"/>
  <c r="J1218" i="9"/>
  <c r="J1098" i="9"/>
  <c r="G2432" i="9"/>
  <c r="A690" i="6"/>
  <c r="G1445" i="9"/>
  <c r="J1445" i="9"/>
  <c r="G1397" i="9"/>
  <c r="J1397" i="9"/>
  <c r="G1109" i="9"/>
  <c r="J1109" i="9"/>
  <c r="H162" i="6"/>
  <c r="I162" i="6" s="1"/>
  <c r="H2185" i="6"/>
  <c r="J2185" i="6" s="1"/>
  <c r="J2276" i="9"/>
  <c r="J2185" i="9"/>
  <c r="J1621" i="9"/>
  <c r="J1597" i="9"/>
  <c r="J1014" i="9"/>
  <c r="G2425" i="9"/>
  <c r="G2269" i="9"/>
  <c r="A1897" i="6"/>
  <c r="A1141" i="6"/>
  <c r="G1074" i="9"/>
  <c r="J1074" i="9"/>
  <c r="B750" i="6"/>
  <c r="A714" i="9"/>
  <c r="O714" i="6"/>
  <c r="B702" i="6"/>
  <c r="O702" i="6" s="1"/>
  <c r="B486" i="6"/>
  <c r="B126" i="6"/>
  <c r="H714" i="6"/>
  <c r="J714" i="6" s="1"/>
  <c r="H342" i="6"/>
  <c r="I342" i="6" s="1"/>
  <c r="J1122" i="9"/>
  <c r="G1122" i="9"/>
  <c r="B2355" i="6"/>
  <c r="J2355" i="9"/>
  <c r="B2319" i="6"/>
  <c r="H2319" i="6" s="1"/>
  <c r="K2319" i="6" s="1"/>
  <c r="J2319" i="9"/>
  <c r="B2247" i="6"/>
  <c r="A2247" i="9" s="1"/>
  <c r="G2247" i="9"/>
  <c r="B2235" i="6"/>
  <c r="J2235" i="9"/>
  <c r="B2223" i="6"/>
  <c r="G2223" i="9"/>
  <c r="B2199" i="6"/>
  <c r="G2199" i="9"/>
  <c r="J2199" i="9"/>
  <c r="B2175" i="6"/>
  <c r="O2175" i="6" s="1"/>
  <c r="G2175" i="9"/>
  <c r="B2151" i="6"/>
  <c r="G2151" i="9"/>
  <c r="B2127" i="6"/>
  <c r="O2127" i="6" s="1"/>
  <c r="J2127" i="9"/>
  <c r="B2079" i="6"/>
  <c r="A2079" i="9" s="1"/>
  <c r="G2079" i="9"/>
  <c r="B2067" i="6"/>
  <c r="G2067" i="9"/>
  <c r="B2055" i="6"/>
  <c r="G2055" i="9"/>
  <c r="B2031" i="6"/>
  <c r="O2031" i="6" s="1"/>
  <c r="G2031" i="9"/>
  <c r="A206" i="6"/>
  <c r="B206" i="9" s="1"/>
  <c r="C206" i="9" s="1"/>
  <c r="A194" i="6"/>
  <c r="A158" i="6"/>
  <c r="A98" i="6"/>
  <c r="A86" i="6"/>
  <c r="A74" i="6"/>
  <c r="J1182" i="9"/>
  <c r="J1062" i="9"/>
  <c r="A342" i="9"/>
  <c r="A170" i="6"/>
  <c r="B2485" i="6"/>
  <c r="O2485" i="6" s="1"/>
  <c r="G2485" i="9"/>
  <c r="A2437" i="9"/>
  <c r="H2437" i="6"/>
  <c r="J2437" i="6" s="1"/>
  <c r="G2401" i="9"/>
  <c r="J2401" i="9"/>
  <c r="B2377" i="6"/>
  <c r="O2377" i="6" s="1"/>
  <c r="G2377" i="9"/>
  <c r="B2317" i="6"/>
  <c r="G2317" i="9"/>
  <c r="J2317" i="9"/>
  <c r="A2209" i="9"/>
  <c r="H2209" i="6"/>
  <c r="K2209" i="6" s="1"/>
  <c r="B2197" i="6"/>
  <c r="O2197" i="6" s="1"/>
  <c r="G2197" i="9"/>
  <c r="B2173" i="6"/>
  <c r="O2173" i="6" s="1"/>
  <c r="G2173" i="9"/>
  <c r="B2161" i="6"/>
  <c r="H2161" i="6" s="1"/>
  <c r="G2161" i="9"/>
  <c r="G2029" i="9"/>
  <c r="J2029" i="9"/>
  <c r="G2017" i="9"/>
  <c r="J2017" i="9"/>
  <c r="A1897" i="9"/>
  <c r="O1897" i="6"/>
  <c r="B1873" i="6"/>
  <c r="G1873" i="9"/>
  <c r="B1837" i="6"/>
  <c r="O1837" i="6" s="1"/>
  <c r="J1837" i="9"/>
  <c r="B1801" i="6"/>
  <c r="O1801" i="6" s="1"/>
  <c r="J1801" i="9"/>
  <c r="G1777" i="9"/>
  <c r="J1777" i="9"/>
  <c r="B1765" i="6"/>
  <c r="A1765" i="6"/>
  <c r="B1753" i="6"/>
  <c r="A1753" i="9" s="1"/>
  <c r="G1753" i="9"/>
  <c r="J1753" i="9"/>
  <c r="G1717" i="9"/>
  <c r="J1717" i="9"/>
  <c r="A1657" i="9"/>
  <c r="H1657" i="6"/>
  <c r="K1657" i="6" s="1"/>
  <c r="B1525" i="6"/>
  <c r="J1525" i="9"/>
  <c r="A1489" i="9"/>
  <c r="O1489" i="6"/>
  <c r="B1393" i="6"/>
  <c r="G1393" i="9"/>
  <c r="B1357" i="6"/>
  <c r="L1357" i="6" s="1"/>
  <c r="D1357" i="9" s="1"/>
  <c r="G1357" i="9"/>
  <c r="J1357" i="9"/>
  <c r="G1297" i="9"/>
  <c r="J1297" i="9"/>
  <c r="J1273" i="9"/>
  <c r="G1273" i="9"/>
  <c r="G1249" i="9"/>
  <c r="J1249" i="9"/>
  <c r="A1237" i="9"/>
  <c r="O1237" i="6"/>
  <c r="G1189" i="9"/>
  <c r="J1189" i="9"/>
  <c r="A1141" i="9"/>
  <c r="O1141" i="6"/>
  <c r="G1129" i="9"/>
  <c r="J1129" i="9"/>
  <c r="B1117" i="6"/>
  <c r="A1117" i="6"/>
  <c r="G1105" i="9"/>
  <c r="J1105" i="9"/>
  <c r="A1045" i="9"/>
  <c r="O1045" i="6"/>
  <c r="G1033" i="9"/>
  <c r="J1033" i="9"/>
  <c r="J1009" i="9"/>
  <c r="G1009" i="9"/>
  <c r="B961" i="6"/>
  <c r="B913" i="6"/>
  <c r="L913" i="6" s="1"/>
  <c r="D913" i="9" s="1"/>
  <c r="B829" i="6"/>
  <c r="A829" i="9" s="1"/>
  <c r="A829" i="6"/>
  <c r="B817" i="6"/>
  <c r="A817" i="6"/>
  <c r="B817" i="9" s="1"/>
  <c r="C817" i="9" s="1"/>
  <c r="A805" i="9"/>
  <c r="H805" i="6"/>
  <c r="B781" i="6"/>
  <c r="A781" i="6"/>
  <c r="B709" i="6"/>
  <c r="B601" i="6"/>
  <c r="A601" i="9" s="1"/>
  <c r="B589" i="6"/>
  <c r="B361" i="6"/>
  <c r="B325" i="6"/>
  <c r="B265" i="6"/>
  <c r="A265" i="6"/>
  <c r="D265" i="6" s="1"/>
  <c r="B205" i="6"/>
  <c r="A205" i="6"/>
  <c r="B193" i="6"/>
  <c r="A193" i="6"/>
  <c r="B73" i="6"/>
  <c r="J2473" i="9"/>
  <c r="J2353" i="9"/>
  <c r="J2307" i="9"/>
  <c r="J2175" i="9"/>
  <c r="J1957" i="9"/>
  <c r="J1765" i="9"/>
  <c r="J1146" i="9"/>
  <c r="G2365" i="9"/>
  <c r="G2043" i="9"/>
  <c r="G1897" i="9"/>
  <c r="G1837" i="9"/>
  <c r="G1585" i="9"/>
  <c r="G1253" i="9"/>
  <c r="G1225" i="9"/>
  <c r="A805" i="6"/>
  <c r="A325" i="6"/>
  <c r="B325" i="9" s="1"/>
  <c r="C325" i="9" s="1"/>
  <c r="A90" i="6"/>
  <c r="B1976" i="6"/>
  <c r="A1976" i="9" s="1"/>
  <c r="G1976" i="9"/>
  <c r="G1916" i="9"/>
  <c r="J1916" i="9"/>
  <c r="J1868" i="9"/>
  <c r="G1868" i="9"/>
  <c r="J2108" i="9"/>
  <c r="G1947" i="9"/>
  <c r="A1707" i="6"/>
  <c r="D1707" i="6" s="1"/>
  <c r="B2007" i="6"/>
  <c r="H2007" i="6" s="1"/>
  <c r="A2007" i="6"/>
  <c r="B1935" i="6"/>
  <c r="G1935" i="9"/>
  <c r="B1923" i="6"/>
  <c r="M1923" i="6" s="1"/>
  <c r="I1923" i="9" s="1"/>
  <c r="G1923" i="9"/>
  <c r="B1899" i="6"/>
  <c r="A1899" i="6"/>
  <c r="D1899" i="6" s="1"/>
  <c r="E1899" i="6" s="1"/>
  <c r="G1899" i="9"/>
  <c r="B1887" i="6"/>
  <c r="O1887" i="6" s="1"/>
  <c r="G1887" i="9"/>
  <c r="J1887" i="9"/>
  <c r="B1863" i="6"/>
  <c r="A1863" i="9" s="1"/>
  <c r="A1863" i="6"/>
  <c r="B1839" i="6"/>
  <c r="A1839" i="6"/>
  <c r="D1839" i="6" s="1"/>
  <c r="F1839" i="6" s="1"/>
  <c r="B1815" i="6"/>
  <c r="L1815" i="6" s="1"/>
  <c r="G1815" i="9"/>
  <c r="B1803" i="6"/>
  <c r="A1803" i="9" s="1"/>
  <c r="A1803" i="6"/>
  <c r="D1803" i="6" s="1"/>
  <c r="E1803" i="6" s="1"/>
  <c r="B1779" i="6"/>
  <c r="O1779" i="6" s="1"/>
  <c r="G1779" i="9"/>
  <c r="B1767" i="6"/>
  <c r="A1767" i="9" s="1"/>
  <c r="A1767" i="6"/>
  <c r="B1743" i="6"/>
  <c r="G1743" i="9"/>
  <c r="B1731" i="6"/>
  <c r="A1731" i="6"/>
  <c r="D1731" i="6" s="1"/>
  <c r="G1731" i="9"/>
  <c r="B1719" i="6"/>
  <c r="A1719" i="6"/>
  <c r="N1719" i="6" s="1"/>
  <c r="A1851" i="6"/>
  <c r="D1851" i="6" s="1"/>
  <c r="E1851" i="6" s="1"/>
  <c r="G1820" i="9"/>
  <c r="G1683" i="9"/>
  <c r="G1575" i="9"/>
  <c r="A1587" i="6"/>
  <c r="A1683" i="6"/>
  <c r="A1551" i="6"/>
  <c r="B1551" i="9" s="1"/>
  <c r="C1551" i="9" s="1"/>
  <c r="H884" i="6"/>
  <c r="I884" i="6" s="1"/>
  <c r="O752" i="6"/>
  <c r="H752" i="6"/>
  <c r="J752" i="6" s="1"/>
  <c r="H1927" i="6"/>
  <c r="H2252" i="6"/>
  <c r="J2252" i="6" s="1"/>
  <c r="H1556" i="6"/>
  <c r="J1556" i="6" s="1"/>
  <c r="H837" i="6"/>
  <c r="I837" i="6" s="1"/>
  <c r="H1796" i="6"/>
  <c r="I1796" i="6" s="1"/>
  <c r="H1988" i="6"/>
  <c r="I1988" i="6" s="1"/>
  <c r="O1412" i="6"/>
  <c r="H1760" i="6"/>
  <c r="H2000" i="6"/>
  <c r="B2479" i="6"/>
  <c r="H2479" i="6" s="1"/>
  <c r="J2479" i="6" s="1"/>
  <c r="J2479" i="9"/>
  <c r="B2443" i="6"/>
  <c r="A2443" i="9" s="1"/>
  <c r="J2443" i="9"/>
  <c r="G2395" i="9"/>
  <c r="J2395" i="9"/>
  <c r="G2371" i="9"/>
  <c r="J2371" i="9"/>
  <c r="G2323" i="9"/>
  <c r="J2323" i="9"/>
  <c r="G2239" i="9"/>
  <c r="J2239" i="9"/>
  <c r="G2155" i="9"/>
  <c r="J2155" i="9"/>
  <c r="J2035" i="9"/>
  <c r="G2035" i="9"/>
  <c r="G2107" i="9"/>
  <c r="J1649" i="9"/>
  <c r="G1649" i="9"/>
  <c r="G1373" i="9"/>
  <c r="J1373" i="9"/>
  <c r="G1325" i="9"/>
  <c r="J1325" i="9"/>
  <c r="G1277" i="9"/>
  <c r="J1277" i="9"/>
  <c r="J1193" i="9"/>
  <c r="G1193" i="9"/>
  <c r="G1145" i="9"/>
  <c r="J1145" i="9"/>
  <c r="G1061" i="9"/>
  <c r="J1061" i="9"/>
  <c r="J1037" i="9"/>
  <c r="G1037" i="9"/>
  <c r="A305" i="6"/>
  <c r="A221" i="6"/>
  <c r="A89" i="6"/>
  <c r="A65" i="6"/>
  <c r="D65" i="6" s="1"/>
  <c r="J2023" i="9"/>
  <c r="B2056" i="6"/>
  <c r="G2056" i="9"/>
  <c r="B1924" i="6"/>
  <c r="G1924" i="9"/>
  <c r="B1912" i="6"/>
  <c r="A1912" i="9" s="1"/>
  <c r="J1912" i="9"/>
  <c r="B1888" i="6"/>
  <c r="G1888" i="9"/>
  <c r="J1888" i="9"/>
  <c r="B1756" i="6"/>
  <c r="J1756" i="9"/>
  <c r="B1696" i="6"/>
  <c r="H1696" i="6" s="1"/>
  <c r="J1696" i="9"/>
  <c r="B1672" i="6"/>
  <c r="A1672" i="6"/>
  <c r="N1672" i="6" s="1"/>
  <c r="G1672" i="9"/>
  <c r="B1660" i="6"/>
  <c r="O1660" i="6" s="1"/>
  <c r="J1660" i="9"/>
  <c r="A1624" i="9"/>
  <c r="H1624" i="6"/>
  <c r="J1624" i="6" s="1"/>
  <c r="B1600" i="6"/>
  <c r="O1600" i="6" s="1"/>
  <c r="J1600" i="9"/>
  <c r="A1564" i="9"/>
  <c r="H1564" i="6"/>
  <c r="B1540" i="6"/>
  <c r="G1540" i="9"/>
  <c r="J1540" i="9"/>
  <c r="B1516" i="6"/>
  <c r="G1516" i="9"/>
  <c r="G1492" i="9"/>
  <c r="J1492" i="9"/>
  <c r="G1468" i="9"/>
  <c r="J1468" i="9"/>
  <c r="G1456" i="9"/>
  <c r="J1456" i="9"/>
  <c r="G1432" i="9"/>
  <c r="J1432" i="9"/>
  <c r="J1408" i="9"/>
  <c r="G1408" i="9"/>
  <c r="G1396" i="9"/>
  <c r="J1396" i="9"/>
  <c r="B1372" i="6"/>
  <c r="J1372" i="9"/>
  <c r="B1348" i="6"/>
  <c r="G1348" i="9"/>
  <c r="J1348" i="9"/>
  <c r="H1252" i="6"/>
  <c r="J1252" i="6" s="1"/>
  <c r="J2455" i="9"/>
  <c r="J2179" i="9"/>
  <c r="J2143" i="9"/>
  <c r="J1360" i="9"/>
  <c r="G1696" i="9"/>
  <c r="J2431" i="9"/>
  <c r="G2431" i="9"/>
  <c r="G2359" i="9"/>
  <c r="J2359" i="9"/>
  <c r="G2287" i="9"/>
  <c r="J2287" i="9"/>
  <c r="G2215" i="9"/>
  <c r="J2215" i="9"/>
  <c r="G2095" i="9"/>
  <c r="J2095" i="9"/>
  <c r="J2263" i="9"/>
  <c r="G1385" i="9"/>
  <c r="J1385" i="9"/>
  <c r="G1241" i="9"/>
  <c r="J1241" i="9"/>
  <c r="G1181" i="9"/>
  <c r="J1181" i="9"/>
  <c r="G1097" i="9"/>
  <c r="J1097" i="9"/>
  <c r="B797" i="6"/>
  <c r="B725" i="6"/>
  <c r="H725" i="6" s="1"/>
  <c r="J725" i="6" s="1"/>
  <c r="A401" i="6"/>
  <c r="N401" i="6" s="1"/>
  <c r="A281" i="6"/>
  <c r="B281" i="9" s="1"/>
  <c r="C281" i="9" s="1"/>
  <c r="J2419" i="9"/>
  <c r="G2419" i="9"/>
  <c r="B2383" i="6"/>
  <c r="O2383" i="6" s="1"/>
  <c r="J2383" i="9"/>
  <c r="J2299" i="9"/>
  <c r="G2299" i="9"/>
  <c r="G2251" i="9"/>
  <c r="J2251" i="9"/>
  <c r="G2167" i="9"/>
  <c r="J2167" i="9"/>
  <c r="J2131" i="9"/>
  <c r="G2131" i="9"/>
  <c r="G1637" i="9"/>
  <c r="J1637" i="9"/>
  <c r="G1493" i="9"/>
  <c r="J1493" i="9"/>
  <c r="G1361" i="9"/>
  <c r="J1361" i="9"/>
  <c r="G1169" i="9"/>
  <c r="J1169" i="9"/>
  <c r="J1133" i="9"/>
  <c r="G1133" i="9"/>
  <c r="J1049" i="9"/>
  <c r="G1049" i="9"/>
  <c r="G1013" i="9"/>
  <c r="J1013" i="9"/>
  <c r="A449" i="6"/>
  <c r="D449" i="6" s="1"/>
  <c r="A413" i="6"/>
  <c r="B413" i="9" s="1"/>
  <c r="C413" i="9" s="1"/>
  <c r="A365" i="6"/>
  <c r="A293" i="6"/>
  <c r="N293" i="6" s="1"/>
  <c r="A173" i="6"/>
  <c r="A161" i="6"/>
  <c r="B1804" i="6"/>
  <c r="J1804" i="9"/>
  <c r="J1601" i="9"/>
  <c r="B1894" i="6"/>
  <c r="H1894" i="6" s="1"/>
  <c r="I1894" i="6" s="1"/>
  <c r="J1894" i="9"/>
  <c r="B1870" i="6"/>
  <c r="H1870" i="6" s="1"/>
  <c r="G1870" i="9"/>
  <c r="J2491" i="9"/>
  <c r="J2203" i="9"/>
  <c r="J1648" i="9"/>
  <c r="J1745" i="9"/>
  <c r="J1720" i="9"/>
  <c r="J1672" i="9"/>
  <c r="G2275" i="9"/>
  <c r="O713" i="6"/>
  <c r="J2227" i="9"/>
  <c r="G2227" i="9"/>
  <c r="B2119" i="6"/>
  <c r="H2119" i="6" s="1"/>
  <c r="I2119" i="6" s="1"/>
  <c r="G2119" i="9"/>
  <c r="J2119" i="9"/>
  <c r="G2335" i="9"/>
  <c r="J1625" i="9"/>
  <c r="G1625" i="9"/>
  <c r="G1565" i="9"/>
  <c r="J1565" i="9"/>
  <c r="J1517" i="9"/>
  <c r="G1517" i="9"/>
  <c r="G1265" i="9"/>
  <c r="J1265" i="9"/>
  <c r="G1121" i="9"/>
  <c r="J1121" i="9"/>
  <c r="B737" i="6"/>
  <c r="A737" i="9" s="1"/>
  <c r="A497" i="6"/>
  <c r="A461" i="6"/>
  <c r="D461" i="6" s="1"/>
  <c r="A425" i="6"/>
  <c r="A353" i="6"/>
  <c r="A317" i="6"/>
  <c r="B317" i="9" s="1"/>
  <c r="C317" i="9" s="1"/>
  <c r="A101" i="6"/>
  <c r="D101" i="6" s="1"/>
  <c r="B2116" i="6"/>
  <c r="J2116" i="9"/>
  <c r="B2068" i="6"/>
  <c r="J2068" i="9"/>
  <c r="B1972" i="6"/>
  <c r="O1972" i="6" s="1"/>
  <c r="G1972" i="9"/>
  <c r="B1876" i="6"/>
  <c r="O1876" i="6" s="1"/>
  <c r="J1876" i="9"/>
  <c r="B1864" i="6"/>
  <c r="G1864" i="9"/>
  <c r="B1852" i="6"/>
  <c r="G1852" i="9"/>
  <c r="B1732" i="6"/>
  <c r="J1732" i="9"/>
  <c r="G1732" i="9"/>
  <c r="B1708" i="6"/>
  <c r="J1708" i="9"/>
  <c r="B1684" i="6"/>
  <c r="O1684" i="6" s="1"/>
  <c r="G1684" i="9"/>
  <c r="J1684" i="9"/>
  <c r="A1648" i="9"/>
  <c r="H1648" i="6"/>
  <c r="K1648" i="6" s="1"/>
  <c r="B1636" i="6"/>
  <c r="O1636" i="6" s="1"/>
  <c r="J1636" i="9"/>
  <c r="B1612" i="6"/>
  <c r="O1612" i="6" s="1"/>
  <c r="G1612" i="9"/>
  <c r="J1612" i="9"/>
  <c r="B1588" i="6"/>
  <c r="J1588" i="9"/>
  <c r="B1576" i="6"/>
  <c r="J1576" i="9"/>
  <c r="B1552" i="6"/>
  <c r="O1552" i="6" s="1"/>
  <c r="G1552" i="9"/>
  <c r="J1552" i="9"/>
  <c r="B1528" i="6"/>
  <c r="O1528" i="6" s="1"/>
  <c r="G1528" i="9"/>
  <c r="J1528" i="9"/>
  <c r="B1504" i="6"/>
  <c r="J1504" i="9"/>
  <c r="J1480" i="9"/>
  <c r="G1480" i="9"/>
  <c r="A1360" i="9"/>
  <c r="H1360" i="6"/>
  <c r="K1360" i="6" s="1"/>
  <c r="B1336" i="6"/>
  <c r="O1336" i="6" s="1"/>
  <c r="G1336" i="9"/>
  <c r="B1324" i="6"/>
  <c r="O1324" i="6" s="1"/>
  <c r="J1324" i="9"/>
  <c r="G1324" i="9"/>
  <c r="B1312" i="6"/>
  <c r="O1312" i="6" s="1"/>
  <c r="J1312" i="9"/>
  <c r="B1300" i="6"/>
  <c r="J1300" i="9"/>
  <c r="G1300" i="9"/>
  <c r="B1288" i="6"/>
  <c r="A1288" i="9" s="1"/>
  <c r="G1288" i="9"/>
  <c r="J1288" i="9"/>
  <c r="B1276" i="6"/>
  <c r="G1276" i="9"/>
  <c r="J1276" i="9"/>
  <c r="B1264" i="6"/>
  <c r="G1264" i="9"/>
  <c r="J1264" i="9"/>
  <c r="B1240" i="6"/>
  <c r="J1240" i="9"/>
  <c r="G1240" i="9"/>
  <c r="B1228" i="6"/>
  <c r="J1228" i="9"/>
  <c r="B1216" i="6"/>
  <c r="A1216" i="9" s="1"/>
  <c r="G1216" i="9"/>
  <c r="J1216" i="9"/>
  <c r="B1204" i="6"/>
  <c r="O1204" i="6" s="1"/>
  <c r="J1204" i="9"/>
  <c r="B1192" i="6"/>
  <c r="J1192" i="9"/>
  <c r="G1192" i="9"/>
  <c r="B1180" i="6"/>
  <c r="G1180" i="9"/>
  <c r="B1168" i="6"/>
  <c r="G1168" i="9"/>
  <c r="J1168" i="9"/>
  <c r="J2467" i="9"/>
  <c r="J2083" i="9"/>
  <c r="J2047" i="9"/>
  <c r="J1864" i="9"/>
  <c r="G2191" i="9"/>
  <c r="G2383" i="9"/>
  <c r="G1409" i="9"/>
  <c r="G1384" i="9"/>
  <c r="H713" i="6"/>
  <c r="J2080" i="9"/>
  <c r="G2311" i="9"/>
  <c r="J2407" i="9"/>
  <c r="B1156" i="6"/>
  <c r="G1156" i="9"/>
  <c r="J1156" i="9"/>
  <c r="B1108" i="6"/>
  <c r="G1108" i="9"/>
  <c r="J1108" i="9"/>
  <c r="B1084" i="6"/>
  <c r="G1084" i="9"/>
  <c r="A1084" i="6"/>
  <c r="B1060" i="6"/>
  <c r="A1060" i="9" s="1"/>
  <c r="G1060" i="9"/>
  <c r="J1060" i="9"/>
  <c r="B952" i="6"/>
  <c r="A952" i="6"/>
  <c r="B904" i="6"/>
  <c r="A832" i="9"/>
  <c r="H832" i="6"/>
  <c r="I832" i="6" s="1"/>
  <c r="B736" i="6"/>
  <c r="B688" i="6"/>
  <c r="L688" i="6" s="1"/>
  <c r="D688" i="9" s="1"/>
  <c r="B652" i="6"/>
  <c r="A652" i="6"/>
  <c r="D652" i="6" s="1"/>
  <c r="B604" i="6"/>
  <c r="B568" i="6"/>
  <c r="A568" i="6"/>
  <c r="N568" i="6" s="1"/>
  <c r="B556" i="6"/>
  <c r="B520" i="6"/>
  <c r="A472" i="6"/>
  <c r="N472" i="6" s="1"/>
  <c r="A352" i="6"/>
  <c r="A268" i="6"/>
  <c r="B268" i="9" s="1"/>
  <c r="C268" i="9" s="1"/>
  <c r="O796" i="6"/>
  <c r="A556" i="6"/>
  <c r="D556" i="6" s="1"/>
  <c r="E556" i="6" s="1"/>
  <c r="H910" i="6"/>
  <c r="H1072" i="6"/>
  <c r="H946" i="6"/>
  <c r="I946" i="6" s="1"/>
  <c r="J1012" i="9"/>
  <c r="G1072" i="9"/>
  <c r="A772" i="6"/>
  <c r="B1282" i="6"/>
  <c r="G1282" i="9"/>
  <c r="H850" i="6"/>
  <c r="I850" i="6" s="1"/>
  <c r="O850" i="6"/>
  <c r="B826" i="6"/>
  <c r="B754" i="6"/>
  <c r="O754" i="6" s="1"/>
  <c r="B610" i="6"/>
  <c r="A394" i="6"/>
  <c r="N394" i="6" s="1"/>
  <c r="J1072" i="9"/>
  <c r="J1030" i="9"/>
  <c r="A604" i="6"/>
  <c r="N604" i="6" s="1"/>
  <c r="G1750" i="9"/>
  <c r="J1750" i="9"/>
  <c r="J1174" i="9"/>
  <c r="G1174" i="9"/>
  <c r="B1078" i="6"/>
  <c r="J1078" i="9"/>
  <c r="B994" i="6"/>
  <c r="H994" i="6" s="1"/>
  <c r="J994" i="6" s="1"/>
  <c r="B982" i="6"/>
  <c r="A982" i="9" s="1"/>
  <c r="B874" i="6"/>
  <c r="B838" i="6"/>
  <c r="B766" i="6"/>
  <c r="O766" i="6" s="1"/>
  <c r="B694" i="6"/>
  <c r="O694" i="6" s="1"/>
  <c r="B598" i="6"/>
  <c r="A598" i="6"/>
  <c r="A454" i="6"/>
  <c r="A358" i="6"/>
  <c r="N358" i="6" s="1"/>
  <c r="A238" i="6"/>
  <c r="A226" i="6"/>
  <c r="B226" i="9" s="1"/>
  <c r="C226" i="9" s="1"/>
  <c r="H1114" i="6"/>
  <c r="J1114" i="6" s="1"/>
  <c r="J1342" i="9"/>
  <c r="J1258" i="9"/>
  <c r="J1048" i="9"/>
  <c r="A1012" i="6"/>
  <c r="B1144" i="6"/>
  <c r="G1144" i="9"/>
  <c r="B1096" i="6"/>
  <c r="G1096" i="9"/>
  <c r="A1048" i="9"/>
  <c r="H1048" i="6"/>
  <c r="I1048" i="6" s="1"/>
  <c r="B1024" i="6"/>
  <c r="J1024" i="9"/>
  <c r="G1024" i="9"/>
  <c r="B976" i="6"/>
  <c r="B940" i="6"/>
  <c r="B916" i="6"/>
  <c r="B880" i="6"/>
  <c r="B844" i="6"/>
  <c r="A844" i="6"/>
  <c r="B844" i="9" s="1"/>
  <c r="C844" i="9" s="1"/>
  <c r="B820" i="6"/>
  <c r="B784" i="6"/>
  <c r="B748" i="6"/>
  <c r="A748" i="6"/>
  <c r="B700" i="6"/>
  <c r="A700" i="6"/>
  <c r="B700" i="9" s="1"/>
  <c r="C700" i="9" s="1"/>
  <c r="B664" i="6"/>
  <c r="A664" i="6"/>
  <c r="N664" i="6" s="1"/>
  <c r="B616" i="6"/>
  <c r="B580" i="6"/>
  <c r="B508" i="9"/>
  <c r="C508" i="9" s="1"/>
  <c r="N508" i="6"/>
  <c r="A388" i="6"/>
  <c r="A292" i="6"/>
  <c r="N292" i="6" s="1"/>
  <c r="A256" i="6"/>
  <c r="D256" i="6" s="1"/>
  <c r="G1270" i="9"/>
  <c r="O832" i="6"/>
  <c r="O1048" i="6"/>
  <c r="A736" i="6"/>
  <c r="A634" i="6"/>
  <c r="B634" i="9" s="1"/>
  <c r="C634" i="9" s="1"/>
  <c r="B1132" i="6"/>
  <c r="G1132" i="9"/>
  <c r="B808" i="6"/>
  <c r="B724" i="6"/>
  <c r="A724" i="6"/>
  <c r="B640" i="6"/>
  <c r="A640" i="6"/>
  <c r="D640" i="6" s="1"/>
  <c r="G1048" i="9"/>
  <c r="A484" i="6"/>
  <c r="B1120" i="6"/>
  <c r="G1120" i="9"/>
  <c r="B1036" i="6"/>
  <c r="G1036" i="9"/>
  <c r="A1036" i="6"/>
  <c r="N1036" i="6" s="1"/>
  <c r="B1000" i="6"/>
  <c r="B964" i="6"/>
  <c r="A964" i="6"/>
  <c r="D964" i="6" s="1"/>
  <c r="B892" i="6"/>
  <c r="A892" i="9" s="1"/>
  <c r="B856" i="6"/>
  <c r="B760" i="6"/>
  <c r="A760" i="6"/>
  <c r="B712" i="6"/>
  <c r="A712" i="6"/>
  <c r="B712" i="9" s="1"/>
  <c r="C712" i="9" s="1"/>
  <c r="B676" i="6"/>
  <c r="A676" i="9" s="1"/>
  <c r="A676" i="6"/>
  <c r="N676" i="6" s="1"/>
  <c r="B628" i="6"/>
  <c r="A628" i="6"/>
  <c r="B592" i="6"/>
  <c r="A592" i="6"/>
  <c r="N592" i="6" s="1"/>
  <c r="A496" i="6"/>
  <c r="A460" i="6"/>
  <c r="D460" i="6" s="1"/>
  <c r="A436" i="6"/>
  <c r="A364" i="6"/>
  <c r="A340" i="6"/>
  <c r="N340" i="6" s="1"/>
  <c r="A304" i="6"/>
  <c r="A280" i="6"/>
  <c r="A232" i="6"/>
  <c r="H958" i="6"/>
  <c r="J958" i="6" s="1"/>
  <c r="J1144" i="9"/>
  <c r="H1006" i="6"/>
  <c r="J1036" i="9"/>
  <c r="H1162" i="6"/>
  <c r="K1162" i="6" s="1"/>
  <c r="H706" i="6"/>
  <c r="I706" i="6" s="1"/>
  <c r="H1438" i="6"/>
  <c r="J1120" i="9"/>
  <c r="A148" i="6"/>
  <c r="J1963" i="9"/>
  <c r="G1951" i="9"/>
  <c r="A100" i="6"/>
  <c r="A94" i="6"/>
  <c r="J2011" i="9"/>
  <c r="G1927" i="9"/>
  <c r="J2020" i="9"/>
  <c r="G1744" i="9"/>
  <c r="A1576" i="6"/>
  <c r="B1576" i="9" s="1"/>
  <c r="C1576" i="9" s="1"/>
  <c r="G1828" i="9"/>
  <c r="G1804" i="9"/>
  <c r="J1828" i="9"/>
  <c r="G1876" i="9"/>
  <c r="A1564" i="6"/>
  <c r="J2092" i="9"/>
  <c r="J1780" i="9"/>
  <c r="G1936" i="9"/>
  <c r="G1756" i="9"/>
  <c r="A1504" i="6"/>
  <c r="D1504" i="6" s="1"/>
  <c r="E1504" i="6" s="1"/>
  <c r="A1336" i="6"/>
  <c r="N1336" i="6" s="1"/>
  <c r="G1840" i="9"/>
  <c r="G1816" i="9"/>
  <c r="G1588" i="9"/>
  <c r="O2209" i="6"/>
  <c r="H1780" i="6"/>
  <c r="J1780" i="6" s="1"/>
  <c r="J2404" i="9"/>
  <c r="J2104" i="9"/>
  <c r="J1972" i="9"/>
  <c r="J2428" i="9"/>
  <c r="J1948" i="9"/>
  <c r="J1924" i="9"/>
  <c r="J1900" i="9"/>
  <c r="J1852" i="9"/>
  <c r="G1912" i="9"/>
  <c r="G1648" i="9"/>
  <c r="G1624" i="9"/>
  <c r="G1600" i="9"/>
  <c r="G1360" i="9"/>
  <c r="A1976" i="6"/>
  <c r="B1976" i="9" s="1"/>
  <c r="C1976" i="9" s="1"/>
  <c r="J2188" i="9"/>
  <c r="J2260" i="9"/>
  <c r="J2212" i="9"/>
  <c r="J2140" i="9"/>
  <c r="J2164" i="9"/>
  <c r="J1984" i="9"/>
  <c r="G2336" i="9"/>
  <c r="G2032" i="9"/>
  <c r="G1996" i="9"/>
  <c r="G1900" i="9"/>
  <c r="G1768" i="9"/>
  <c r="G1720" i="9"/>
  <c r="G1564" i="9"/>
  <c r="A1096" i="6"/>
  <c r="B1096" i="9" s="1"/>
  <c r="C1096" i="9" s="1"/>
  <c r="A1024" i="6"/>
  <c r="D1024" i="6" s="1"/>
  <c r="G2128" i="9"/>
  <c r="A1348" i="6"/>
  <c r="J2236" i="9"/>
  <c r="J2056" i="9"/>
  <c r="J2032" i="9"/>
  <c r="J2008" i="9"/>
  <c r="J1960" i="9"/>
  <c r="J1936" i="9"/>
  <c r="G2092" i="9"/>
  <c r="G1792" i="9"/>
  <c r="G1660" i="9"/>
  <c r="G1636" i="9"/>
  <c r="G1372" i="9"/>
  <c r="A1648" i="6"/>
  <c r="D1648" i="6" s="1"/>
  <c r="E1648" i="6" s="1"/>
  <c r="J2152" i="9"/>
  <c r="J2200" i="9"/>
  <c r="J2128" i="9"/>
  <c r="H1768" i="6"/>
  <c r="I1768" i="6" s="1"/>
  <c r="J2332" i="9"/>
  <c r="J2272" i="9"/>
  <c r="J2248" i="9"/>
  <c r="J2224" i="9"/>
  <c r="J2176" i="9"/>
  <c r="J1768" i="9"/>
  <c r="G1708" i="9"/>
  <c r="G1576" i="9"/>
  <c r="G2020" i="9"/>
  <c r="J2044" i="9"/>
  <c r="J1996" i="9"/>
  <c r="G2044" i="9"/>
  <c r="G1780" i="9"/>
  <c r="J2488" i="9"/>
  <c r="J2475" i="9"/>
  <c r="A1887" i="6"/>
  <c r="B1887" i="9" s="1"/>
  <c r="C1887" i="9" s="1"/>
  <c r="J2439" i="9"/>
  <c r="G2283" i="9"/>
  <c r="G2235" i="9"/>
  <c r="G2187" i="9"/>
  <c r="A2031" i="6"/>
  <c r="D2031" i="6" s="1"/>
  <c r="A1875" i="6"/>
  <c r="B1875" i="9" s="1"/>
  <c r="C1875" i="9" s="1"/>
  <c r="A2019" i="6"/>
  <c r="L2019" i="6" s="1"/>
  <c r="D2019" i="9" s="1"/>
  <c r="J2427" i="9"/>
  <c r="G2319" i="9"/>
  <c r="G2271" i="9"/>
  <c r="A1947" i="6"/>
  <c r="B1947" i="9" s="1"/>
  <c r="C1947" i="9" s="1"/>
  <c r="J2487" i="9"/>
  <c r="G2355" i="9"/>
  <c r="A1935" i="6"/>
  <c r="D1935" i="6" s="1"/>
  <c r="G2450" i="9"/>
  <c r="G2295" i="9"/>
  <c r="H1840" i="6"/>
  <c r="I1840" i="6" s="1"/>
  <c r="H1720" i="6"/>
  <c r="I1720" i="6" s="1"/>
  <c r="A1252" i="9"/>
  <c r="H1898" i="6"/>
  <c r="I1898" i="6" s="1"/>
  <c r="H1816" i="6"/>
  <c r="G2343" i="9"/>
  <c r="A2091" i="6"/>
  <c r="N2091" i="6" s="1"/>
  <c r="G2307" i="9"/>
  <c r="G2367" i="9"/>
  <c r="G2331" i="9"/>
  <c r="H1984" i="6"/>
  <c r="I1984" i="6" s="1"/>
  <c r="O1122" i="6"/>
  <c r="A1430" i="9"/>
  <c r="H2128" i="6"/>
  <c r="I2128" i="6" s="1"/>
  <c r="O2389" i="6"/>
  <c r="O1455" i="6"/>
  <c r="H2104" i="6"/>
  <c r="K2104" i="6" s="1"/>
  <c r="H1828" i="6"/>
  <c r="H2044" i="6"/>
  <c r="G2415" i="9"/>
  <c r="A2079" i="6"/>
  <c r="N2079" i="6" s="1"/>
  <c r="G2463" i="9"/>
  <c r="B1690" i="6"/>
  <c r="M1690" i="6" s="1"/>
  <c r="I1690" i="9" s="1"/>
  <c r="G1690" i="9"/>
  <c r="B1594" i="6"/>
  <c r="O1594" i="6" s="1"/>
  <c r="A1594" i="6"/>
  <c r="N1594" i="6" s="1"/>
  <c r="B1546" i="6"/>
  <c r="A1546" i="6"/>
  <c r="B1450" i="6"/>
  <c r="G1450" i="9"/>
  <c r="B1426" i="6"/>
  <c r="A1426" i="6"/>
  <c r="B1402" i="6"/>
  <c r="A1402" i="9" s="1"/>
  <c r="G1402" i="9"/>
  <c r="B1378" i="6"/>
  <c r="G1378" i="9"/>
  <c r="B1306" i="6"/>
  <c r="H1306" i="6" s="1"/>
  <c r="K1306" i="6" s="1"/>
  <c r="A1306" i="6"/>
  <c r="D1306" i="6" s="1"/>
  <c r="E1306" i="6" s="1"/>
  <c r="J1198" i="9"/>
  <c r="G1198" i="9"/>
  <c r="B1138" i="6"/>
  <c r="O1138" i="6" s="1"/>
  <c r="G1138" i="9"/>
  <c r="B1126" i="6"/>
  <c r="G1126" i="9"/>
  <c r="B1102" i="6"/>
  <c r="H1102" i="6" s="1"/>
  <c r="J1102" i="6" s="1"/>
  <c r="G1102" i="9"/>
  <c r="B1066" i="6"/>
  <c r="O1066" i="6" s="1"/>
  <c r="A1066" i="6"/>
  <c r="B1066" i="9" s="1"/>
  <c r="C1066" i="9" s="1"/>
  <c r="B1042" i="6"/>
  <c r="G1042" i="9"/>
  <c r="A1030" i="9"/>
  <c r="O1030" i="6"/>
  <c r="B1018" i="6"/>
  <c r="O1018" i="6" s="1"/>
  <c r="A1018" i="6"/>
  <c r="D1018" i="6" s="1"/>
  <c r="B922" i="6"/>
  <c r="O922" i="6" s="1"/>
  <c r="A922" i="6"/>
  <c r="O898" i="6"/>
  <c r="A898" i="9"/>
  <c r="B862" i="6"/>
  <c r="B790" i="6"/>
  <c r="A790" i="6"/>
  <c r="B778" i="6"/>
  <c r="M778" i="6" s="1"/>
  <c r="I778" i="9" s="1"/>
  <c r="B730" i="6"/>
  <c r="O730" i="6" s="1"/>
  <c r="A730" i="6"/>
  <c r="B718" i="6"/>
  <c r="B682" i="6"/>
  <c r="B670" i="6"/>
  <c r="A670" i="9" s="1"/>
  <c r="B586" i="6"/>
  <c r="B574" i="6"/>
  <c r="O574" i="6" s="1"/>
  <c r="A574" i="6"/>
  <c r="B562" i="6"/>
  <c r="O562" i="6" s="1"/>
  <c r="B538" i="6"/>
  <c r="B526" i="6"/>
  <c r="B514" i="6"/>
  <c r="A514" i="9" s="1"/>
  <c r="A514" i="6"/>
  <c r="N514" i="6" s="1"/>
  <c r="A466" i="6"/>
  <c r="A418" i="6"/>
  <c r="B418" i="9" s="1"/>
  <c r="C418" i="9" s="1"/>
  <c r="A406" i="6"/>
  <c r="D406" i="6" s="1"/>
  <c r="F406" i="6" s="1"/>
  <c r="A334" i="6"/>
  <c r="N334" i="6" s="1"/>
  <c r="A322" i="6"/>
  <c r="B322" i="9" s="1"/>
  <c r="C322" i="9" s="1"/>
  <c r="A310" i="6"/>
  <c r="B310" i="9" s="1"/>
  <c r="C310" i="9" s="1"/>
  <c r="A298" i="6"/>
  <c r="D298" i="6" s="1"/>
  <c r="A262" i="6"/>
  <c r="A190" i="6"/>
  <c r="D190" i="6" s="1"/>
  <c r="A178" i="6"/>
  <c r="A166" i="6"/>
  <c r="B166" i="9" s="1"/>
  <c r="C166" i="9" s="1"/>
  <c r="A154" i="6"/>
  <c r="A142" i="6"/>
  <c r="A118" i="6"/>
  <c r="A106" i="6"/>
  <c r="D106" i="6" s="1"/>
  <c r="A46" i="6"/>
  <c r="N46" i="6" s="1"/>
  <c r="B1689" i="6"/>
  <c r="H1689" i="6" s="1"/>
  <c r="G1689" i="9"/>
  <c r="J1209" i="9"/>
  <c r="G1209" i="9"/>
  <c r="B1173" i="6"/>
  <c r="H1173" i="6" s="1"/>
  <c r="G1173" i="9"/>
  <c r="B1161" i="6"/>
  <c r="A1161" i="6"/>
  <c r="N1161" i="6" s="1"/>
  <c r="B657" i="6"/>
  <c r="B633" i="6"/>
  <c r="O633" i="6" s="1"/>
  <c r="B561" i="6"/>
  <c r="B549" i="6"/>
  <c r="A549" i="9" s="1"/>
  <c r="A453" i="6"/>
  <c r="A429" i="6"/>
  <c r="N429" i="6" s="1"/>
  <c r="A405" i="6"/>
  <c r="A393" i="6"/>
  <c r="N393" i="6" s="1"/>
  <c r="A381" i="6"/>
  <c r="B381" i="9" s="1"/>
  <c r="C381" i="9" s="1"/>
  <c r="D345" i="6"/>
  <c r="B345" i="9"/>
  <c r="C345" i="9" s="1"/>
  <c r="N345" i="6"/>
  <c r="A321" i="6"/>
  <c r="B321" i="9" s="1"/>
  <c r="C321" i="9" s="1"/>
  <c r="A309" i="6"/>
  <c r="A297" i="6"/>
  <c r="D297" i="6" s="1"/>
  <c r="A285" i="6"/>
  <c r="A261" i="6"/>
  <c r="D261" i="6" s="1"/>
  <c r="A249" i="6"/>
  <c r="B249" i="9" s="1"/>
  <c r="C249" i="9" s="1"/>
  <c r="A237" i="6"/>
  <c r="A177" i="6"/>
  <c r="A165" i="6"/>
  <c r="D165" i="6" s="1"/>
  <c r="E165" i="6" s="1"/>
  <c r="A153" i="6"/>
  <c r="A81" i="6"/>
  <c r="A33" i="6"/>
  <c r="N33" i="6" s="1"/>
  <c r="J2216" i="9"/>
  <c r="G2216" i="9"/>
  <c r="B2192" i="6"/>
  <c r="A2192" i="6"/>
  <c r="N2192" i="6" s="1"/>
  <c r="A1856" i="9"/>
  <c r="O1856" i="6"/>
  <c r="B1364" i="6"/>
  <c r="O1364" i="6" s="1"/>
  <c r="G1364" i="9"/>
  <c r="B1316" i="6"/>
  <c r="O1316" i="6" s="1"/>
  <c r="A1316" i="6"/>
  <c r="D1316" i="6" s="1"/>
  <c r="G1316" i="9"/>
  <c r="B1280" i="6"/>
  <c r="H1280" i="6" s="1"/>
  <c r="I1280" i="6" s="1"/>
  <c r="G1280" i="9"/>
  <c r="A1232" i="9"/>
  <c r="O1232" i="6"/>
  <c r="A1208" i="9"/>
  <c r="O1208" i="6"/>
  <c r="B1052" i="6"/>
  <c r="A1052" i="6"/>
  <c r="B932" i="6"/>
  <c r="A932" i="6"/>
  <c r="D932" i="6" s="1"/>
  <c r="B872" i="6"/>
  <c r="B848" i="6"/>
  <c r="A848" i="9" s="1"/>
  <c r="B836" i="6"/>
  <c r="O824" i="6"/>
  <c r="A824" i="9"/>
  <c r="B800" i="6"/>
  <c r="A800" i="6"/>
  <c r="B788" i="6"/>
  <c r="B776" i="6"/>
  <c r="B740" i="6"/>
  <c r="B716" i="6"/>
  <c r="O716" i="6" s="1"/>
  <c r="A716" i="6"/>
  <c r="B680" i="6"/>
  <c r="A680" i="6"/>
  <c r="B668" i="6"/>
  <c r="B620" i="6"/>
  <c r="A620" i="6"/>
  <c r="N620" i="6" s="1"/>
  <c r="B608" i="6"/>
  <c r="A608" i="6"/>
  <c r="D608" i="6" s="1"/>
  <c r="B584" i="6"/>
  <c r="A584" i="6"/>
  <c r="B584" i="9" s="1"/>
  <c r="C584" i="9" s="1"/>
  <c r="B548" i="6"/>
  <c r="A440" i="6"/>
  <c r="D440" i="6" s="1"/>
  <c r="A428" i="6"/>
  <c r="A416" i="6"/>
  <c r="A380" i="6"/>
  <c r="D380" i="6" s="1"/>
  <c r="A368" i="6"/>
  <c r="B368" i="9" s="1"/>
  <c r="C368" i="9" s="1"/>
  <c r="A308" i="6"/>
  <c r="A296" i="6"/>
  <c r="N296" i="6" s="1"/>
  <c r="A284" i="6"/>
  <c r="N284" i="6" s="1"/>
  <c r="A248" i="6"/>
  <c r="B248" i="9" s="1"/>
  <c r="C248" i="9" s="1"/>
  <c r="A224" i="6"/>
  <c r="D224" i="6" s="1"/>
  <c r="A104" i="6"/>
  <c r="B104" i="9" s="1"/>
  <c r="C104" i="9" s="1"/>
  <c r="A92" i="6"/>
  <c r="N92" i="6" s="1"/>
  <c r="A32" i="6"/>
  <c r="B2060" i="6"/>
  <c r="O2060" i="6" s="1"/>
  <c r="A2060" i="6"/>
  <c r="B1880" i="6"/>
  <c r="A1880" i="6"/>
  <c r="D1880" i="6" s="1"/>
  <c r="E1880" i="6" s="1"/>
  <c r="B1472" i="6"/>
  <c r="L1472" i="6" s="1"/>
  <c r="G1472" i="9"/>
  <c r="B1172" i="6"/>
  <c r="A1172" i="6"/>
  <c r="N1172" i="6" s="1"/>
  <c r="H1054" i="6"/>
  <c r="K1054" i="6" s="1"/>
  <c r="H970" i="6"/>
  <c r="I970" i="6" s="1"/>
  <c r="H898" i="6"/>
  <c r="I898" i="6" s="1"/>
  <c r="H1640" i="6"/>
  <c r="H1412" i="6"/>
  <c r="H1964" i="6"/>
  <c r="J2385" i="9"/>
  <c r="J2085" i="9"/>
  <c r="J2062" i="9"/>
  <c r="J1665" i="9"/>
  <c r="J1577" i="9"/>
  <c r="J1473" i="9"/>
  <c r="J1457" i="9"/>
  <c r="J1421" i="9"/>
  <c r="J1305" i="9"/>
  <c r="J1222" i="9"/>
  <c r="J1205" i="9"/>
  <c r="J1025" i="9"/>
  <c r="G1738" i="9"/>
  <c r="G1558" i="9"/>
  <c r="G1304" i="9"/>
  <c r="G1210" i="9"/>
  <c r="G1172" i="9"/>
  <c r="B2384" i="6"/>
  <c r="O2384" i="6" s="1"/>
  <c r="G2384" i="9"/>
  <c r="B2264" i="6"/>
  <c r="G2264" i="9"/>
  <c r="B1928" i="6"/>
  <c r="G1928" i="9"/>
  <c r="H1917" i="6"/>
  <c r="J1917" i="6" s="1"/>
  <c r="J2384" i="9"/>
  <c r="J2060" i="9"/>
  <c r="J1953" i="9"/>
  <c r="J1845" i="9"/>
  <c r="J1725" i="9"/>
  <c r="J1664" i="9"/>
  <c r="J1630" i="9"/>
  <c r="J1613" i="9"/>
  <c r="J1558" i="9"/>
  <c r="J1541" i="9"/>
  <c r="J1520" i="9"/>
  <c r="J1505" i="9"/>
  <c r="J1486" i="9"/>
  <c r="J1472" i="9"/>
  <c r="J1436" i="9"/>
  <c r="J1402" i="9"/>
  <c r="J1352" i="9"/>
  <c r="J1337" i="9"/>
  <c r="J1289" i="9"/>
  <c r="J1220" i="9"/>
  <c r="J1157" i="9"/>
  <c r="J1088" i="9"/>
  <c r="J1073" i="9"/>
  <c r="J1006" i="9"/>
  <c r="G2288" i="9"/>
  <c r="G1833" i="9"/>
  <c r="G1784" i="9"/>
  <c r="G1736" i="9"/>
  <c r="G1208" i="9"/>
  <c r="G1085" i="9"/>
  <c r="G1018" i="9"/>
  <c r="A1762" i="6"/>
  <c r="N1762" i="6" s="1"/>
  <c r="A968" i="6"/>
  <c r="B968" i="9" s="1"/>
  <c r="C968" i="9" s="1"/>
  <c r="A550" i="6"/>
  <c r="A382" i="6"/>
  <c r="B929" i="6"/>
  <c r="B881" i="6"/>
  <c r="A881" i="6"/>
  <c r="B845" i="6"/>
  <c r="B833" i="6"/>
  <c r="A821" i="9"/>
  <c r="O821" i="6"/>
  <c r="A581" i="9"/>
  <c r="O581" i="6"/>
  <c r="A509" i="6"/>
  <c r="D509" i="6" s="1"/>
  <c r="A485" i="6"/>
  <c r="A473" i="6"/>
  <c r="A389" i="6"/>
  <c r="A377" i="6"/>
  <c r="A341" i="6"/>
  <c r="A329" i="6"/>
  <c r="D329" i="6" s="1"/>
  <c r="A269" i="6"/>
  <c r="N269" i="6" s="1"/>
  <c r="A257" i="6"/>
  <c r="A245" i="6"/>
  <c r="A233" i="6"/>
  <c r="A209" i="6"/>
  <c r="A197" i="6"/>
  <c r="A185" i="6"/>
  <c r="A125" i="6"/>
  <c r="A113" i="6"/>
  <c r="D113" i="6" s="1"/>
  <c r="A77" i="6"/>
  <c r="A53" i="6"/>
  <c r="A41" i="6"/>
  <c r="N41" i="6" s="1"/>
  <c r="A29" i="6"/>
  <c r="B29" i="9" s="1"/>
  <c r="C29" i="9" s="1"/>
  <c r="H1786" i="6"/>
  <c r="I1786" i="6" s="1"/>
  <c r="G1941" i="9"/>
  <c r="B1529" i="6"/>
  <c r="A1529" i="9" s="1"/>
  <c r="A1529" i="6"/>
  <c r="D1529" i="6" s="1"/>
  <c r="H1630" i="6"/>
  <c r="J2434" i="9"/>
  <c r="J2264" i="9"/>
  <c r="J1989" i="9"/>
  <c r="J1928" i="9"/>
  <c r="J1556" i="9"/>
  <c r="J1186" i="9"/>
  <c r="G2026" i="9"/>
  <c r="G1661" i="9"/>
  <c r="G1553" i="9"/>
  <c r="G1301" i="9"/>
  <c r="O958" i="6"/>
  <c r="A250" i="6"/>
  <c r="D250" i="6" s="1"/>
  <c r="A58" i="6"/>
  <c r="G2206" i="9"/>
  <c r="H886" i="6"/>
  <c r="I886" i="6" s="1"/>
  <c r="H1366" i="6"/>
  <c r="K1366" i="6" s="1"/>
  <c r="H1460" i="6"/>
  <c r="I1460" i="6" s="1"/>
  <c r="J2494" i="9"/>
  <c r="J2432" i="9"/>
  <c r="J2289" i="9"/>
  <c r="J2120" i="9"/>
  <c r="J1760" i="9"/>
  <c r="J1469" i="9"/>
  <c r="J1450" i="9"/>
  <c r="J1433" i="9"/>
  <c r="J1365" i="9"/>
  <c r="J1349" i="9"/>
  <c r="J1316" i="9"/>
  <c r="J1232" i="9"/>
  <c r="J1217" i="9"/>
  <c r="J1185" i="9"/>
  <c r="J1102" i="9"/>
  <c r="G2084" i="9"/>
  <c r="G1966" i="9"/>
  <c r="G1733" i="9"/>
  <c r="G1460" i="9"/>
  <c r="G1184" i="9"/>
  <c r="A1844" i="6"/>
  <c r="A1544" i="6"/>
  <c r="N1544" i="6" s="1"/>
  <c r="A718" i="6"/>
  <c r="D718" i="6" s="1"/>
  <c r="A644" i="6"/>
  <c r="N644" i="6" s="1"/>
  <c r="A164" i="6"/>
  <c r="N164" i="6" s="1"/>
  <c r="B2182" i="6"/>
  <c r="A2182" i="9" s="1"/>
  <c r="G2182" i="9"/>
  <c r="J2168" i="9"/>
  <c r="J1641" i="9"/>
  <c r="J1589" i="9"/>
  <c r="J1414" i="9"/>
  <c r="G2193" i="9"/>
  <c r="J2486" i="9"/>
  <c r="G2486" i="9"/>
  <c r="B2318" i="6"/>
  <c r="H2318" i="6" s="1"/>
  <c r="I2318" i="6" s="1"/>
  <c r="G2318" i="9"/>
  <c r="H1904" i="6"/>
  <c r="I1904" i="6" s="1"/>
  <c r="J1964" i="9"/>
  <c r="J1533" i="9"/>
  <c r="G1988" i="9"/>
  <c r="G1964" i="9"/>
  <c r="G1529" i="9"/>
  <c r="H993" i="6"/>
  <c r="I993" i="6" s="1"/>
  <c r="H2456" i="6"/>
  <c r="I2456" i="6" s="1"/>
  <c r="H2084" i="6"/>
  <c r="I2084" i="6" s="1"/>
  <c r="J2372" i="9"/>
  <c r="J1856" i="9"/>
  <c r="J1640" i="9"/>
  <c r="J1604" i="9"/>
  <c r="J1481" i="9"/>
  <c r="J1412" i="9"/>
  <c r="J1280" i="9"/>
  <c r="J1196" i="9"/>
  <c r="J1150" i="9"/>
  <c r="G2228" i="9"/>
  <c r="G1052" i="9"/>
  <c r="A1928" i="6"/>
  <c r="D1928" i="6" s="1"/>
  <c r="G1928" i="6" s="1"/>
  <c r="A1628" i="6"/>
  <c r="D1628" i="6" s="1"/>
  <c r="F1628" i="6" s="1"/>
  <c r="A1208" i="6"/>
  <c r="N1208" i="6" s="1"/>
  <c r="A442" i="6"/>
  <c r="H2097" i="6"/>
  <c r="I2097" i="6" s="1"/>
  <c r="J1676" i="9"/>
  <c r="G1376" i="9"/>
  <c r="H1030" i="6"/>
  <c r="J1030" i="6" s="1"/>
  <c r="H1330" i="6"/>
  <c r="I1330" i="6" s="1"/>
  <c r="H1702" i="6"/>
  <c r="J1702" i="6" s="1"/>
  <c r="H1844" i="6"/>
  <c r="K1844" i="6" s="1"/>
  <c r="H2312" i="6"/>
  <c r="J2312" i="6" s="1"/>
  <c r="H1270" i="6"/>
  <c r="J2312" i="9"/>
  <c r="J1942" i="9"/>
  <c r="J1798" i="9"/>
  <c r="J1378" i="9"/>
  <c r="J1330" i="9"/>
  <c r="J1313" i="9"/>
  <c r="J1245" i="9"/>
  <c r="J1229" i="9"/>
  <c r="J1114" i="9"/>
  <c r="G1773" i="9"/>
  <c r="G1654" i="9"/>
  <c r="G1545" i="9"/>
  <c r="A934" i="6"/>
  <c r="B934" i="9" s="1"/>
  <c r="C934" i="9" s="1"/>
  <c r="A824" i="6"/>
  <c r="N824" i="6" s="1"/>
  <c r="A668" i="6"/>
  <c r="B668" i="9" s="1"/>
  <c r="C668" i="9" s="1"/>
  <c r="A274" i="6"/>
  <c r="B274" i="9" s="1"/>
  <c r="C274" i="9" s="1"/>
  <c r="A236" i="6"/>
  <c r="N15" i="6"/>
  <c r="A1922" i="6"/>
  <c r="L1922" i="6" s="1"/>
  <c r="D1922" i="9" s="1"/>
  <c r="A1778" i="6"/>
  <c r="B1778" i="9" s="1"/>
  <c r="C1778" i="9" s="1"/>
  <c r="J2438" i="9"/>
  <c r="G2474" i="9"/>
  <c r="G2402" i="9"/>
  <c r="G2366" i="9"/>
  <c r="G2186" i="9"/>
  <c r="G2162" i="9"/>
  <c r="G2078" i="9"/>
  <c r="G1910" i="9"/>
  <c r="G1838" i="9"/>
  <c r="O1670" i="6"/>
  <c r="A2162" i="6"/>
  <c r="D2162" i="6" s="1"/>
  <c r="E2162" i="6" s="1"/>
  <c r="A1982" i="6"/>
  <c r="A1898" i="6"/>
  <c r="M1898" i="6" s="1"/>
  <c r="I1898" i="9" s="1"/>
  <c r="A1454" i="6"/>
  <c r="B1454" i="9" s="1"/>
  <c r="C1454" i="9" s="1"/>
  <c r="G2102" i="9"/>
  <c r="A1694" i="6"/>
  <c r="N1694" i="6" s="1"/>
  <c r="A1646" i="6"/>
  <c r="A1586" i="6"/>
  <c r="N1586" i="6" s="1"/>
  <c r="A1526" i="6"/>
  <c r="N1526" i="6" s="1"/>
  <c r="J2294" i="9"/>
  <c r="H1586" i="6"/>
  <c r="J1730" i="9"/>
  <c r="G1562" i="9"/>
  <c r="A1826" i="6"/>
  <c r="D1826" i="6" s="1"/>
  <c r="A1514" i="6"/>
  <c r="N1514" i="6" s="1"/>
  <c r="A1442" i="6"/>
  <c r="G2246" i="9"/>
  <c r="J2462" i="9"/>
  <c r="G2330" i="9"/>
  <c r="J1958" i="9"/>
  <c r="J1622" i="9"/>
  <c r="G2426" i="9"/>
  <c r="G2210" i="9"/>
  <c r="G1994" i="9"/>
  <c r="G1970" i="9"/>
  <c r="G1814" i="9"/>
  <c r="G1730" i="9"/>
  <c r="G1670" i="9"/>
  <c r="G1634" i="9"/>
  <c r="G1526" i="9"/>
  <c r="A1958" i="6"/>
  <c r="A1754" i="6"/>
  <c r="B1754" i="9" s="1"/>
  <c r="C1754" i="9" s="1"/>
  <c r="A1634" i="6"/>
  <c r="B1634" i="9" s="1"/>
  <c r="C1634" i="9" s="1"/>
  <c r="J2390" i="9"/>
  <c r="J2102" i="9"/>
  <c r="G2306" i="9"/>
  <c r="J2138" i="9"/>
  <c r="J2078" i="9"/>
  <c r="F778" i="6"/>
  <c r="H1706" i="6"/>
  <c r="K1706" i="6" s="1"/>
  <c r="H1850" i="6"/>
  <c r="J1850" i="6" s="1"/>
  <c r="J2018" i="9"/>
  <c r="J1898" i="9"/>
  <c r="J1802" i="9"/>
  <c r="J1670" i="9"/>
  <c r="J1586" i="9"/>
  <c r="J1502" i="9"/>
  <c r="J1406" i="9"/>
  <c r="G2326" i="9"/>
  <c r="G2234" i="9"/>
  <c r="G1946" i="9"/>
  <c r="G1790" i="9"/>
  <c r="G1598" i="9"/>
  <c r="G1466" i="9"/>
  <c r="A2078" i="6"/>
  <c r="N2078" i="6" s="1"/>
  <c r="A1814" i="6"/>
  <c r="A1682" i="6"/>
  <c r="A1574" i="6"/>
  <c r="A1502" i="6"/>
  <c r="A1430" i="6"/>
  <c r="D1430" i="6" s="1"/>
  <c r="A2102" i="6"/>
  <c r="L2102" i="6" s="1"/>
  <c r="D2102" i="9" s="1"/>
  <c r="J2318" i="9"/>
  <c r="J2270" i="9"/>
  <c r="J1922" i="9"/>
  <c r="J1538" i="9"/>
  <c r="J2162" i="9"/>
  <c r="J2114" i="9"/>
  <c r="J1994" i="9"/>
  <c r="J1706" i="9"/>
  <c r="J1454" i="9"/>
  <c r="G2354" i="9"/>
  <c r="G2294" i="9"/>
  <c r="G1922" i="9"/>
  <c r="G1898" i="9"/>
  <c r="G1874" i="9"/>
  <c r="G1502" i="9"/>
  <c r="G1430" i="9"/>
  <c r="A2066" i="6"/>
  <c r="D2066" i="6" s="1"/>
  <c r="E2066" i="6" s="1"/>
  <c r="A1874" i="6"/>
  <c r="N1874" i="6" s="1"/>
  <c r="A1742" i="6"/>
  <c r="B1742" i="9" s="1"/>
  <c r="C1742" i="9" s="1"/>
  <c r="J2414" i="9"/>
  <c r="J1862" i="9"/>
  <c r="G2126" i="9"/>
  <c r="J1766" i="9"/>
  <c r="H1610" i="6"/>
  <c r="K1610" i="6" s="1"/>
  <c r="H1730" i="6"/>
  <c r="K1730" i="6" s="1"/>
  <c r="J2222" i="9"/>
  <c r="J2198" i="9"/>
  <c r="J2054" i="9"/>
  <c r="J1634" i="9"/>
  <c r="J1550" i="9"/>
  <c r="G2090" i="9"/>
  <c r="G2066" i="9"/>
  <c r="G1766" i="9"/>
  <c r="G1742" i="9"/>
  <c r="G1610" i="9"/>
  <c r="G1574" i="9"/>
  <c r="A1934" i="6"/>
  <c r="D1934" i="6" s="1"/>
  <c r="E1934" i="6" s="1"/>
  <c r="A1802" i="6"/>
  <c r="N1802" i="6" s="1"/>
  <c r="A1622" i="6"/>
  <c r="M1622" i="6" s="1"/>
  <c r="I1622" i="9" s="1"/>
  <c r="A1490" i="6"/>
  <c r="D1490" i="6" s="1"/>
  <c r="F1490" i="6" s="1"/>
  <c r="J2450" i="9"/>
  <c r="J2402" i="9"/>
  <c r="J2354" i="9"/>
  <c r="J2330" i="9"/>
  <c r="J2282" i="9"/>
  <c r="G2498" i="9"/>
  <c r="G2378" i="9"/>
  <c r="G2174" i="9"/>
  <c r="G2138" i="9"/>
  <c r="G1850" i="9"/>
  <c r="G1706" i="9"/>
  <c r="G1646" i="9"/>
  <c r="A1730" i="6"/>
  <c r="B1730" i="9" s="1"/>
  <c r="C1730" i="9" s="1"/>
  <c r="A1562" i="6"/>
  <c r="J2474" i="9"/>
  <c r="J2378" i="9"/>
  <c r="G2114" i="9"/>
  <c r="G1982" i="9"/>
  <c r="G1826" i="9"/>
  <c r="G1682" i="9"/>
  <c r="A1862" i="6"/>
  <c r="D1862" i="6" s="1"/>
  <c r="F1862" i="6" s="1"/>
  <c r="A1670" i="6"/>
  <c r="A1610" i="6"/>
  <c r="M1610" i="6" s="1"/>
  <c r="I1610" i="9" s="1"/>
  <c r="A1478" i="6"/>
  <c r="B1478" i="9" s="1"/>
  <c r="C1478" i="9" s="1"/>
  <c r="H1430" i="6"/>
  <c r="J1430" i="6" s="1"/>
  <c r="J2126" i="9"/>
  <c r="J2066" i="9"/>
  <c r="J1754" i="9"/>
  <c r="J1718" i="9"/>
  <c r="J1478" i="9"/>
  <c r="J1430" i="9"/>
  <c r="G2282" i="9"/>
  <c r="G2258" i="9"/>
  <c r="G2222" i="9"/>
  <c r="G2006" i="9"/>
  <c r="G1934" i="9"/>
  <c r="G1802" i="9"/>
  <c r="G1622" i="9"/>
  <c r="G1514" i="9"/>
  <c r="A2210" i="6"/>
  <c r="L2210" i="6" s="1"/>
  <c r="D2210" i="9" s="1"/>
  <c r="A2006" i="6"/>
  <c r="L2006" i="6" s="1"/>
  <c r="A1850" i="6"/>
  <c r="M1850" i="6" s="1"/>
  <c r="I1850" i="9" s="1"/>
  <c r="A1658" i="6"/>
  <c r="A1598" i="6"/>
  <c r="N1598" i="6" s="1"/>
  <c r="J2006" i="9"/>
  <c r="J1526" i="9"/>
  <c r="G2054" i="9"/>
  <c r="G1958" i="9"/>
  <c r="G1778" i="9"/>
  <c r="G1658" i="9"/>
  <c r="G1586" i="9"/>
  <c r="A1994" i="6"/>
  <c r="A1766" i="6"/>
  <c r="B1766" i="9" s="1"/>
  <c r="C1766" i="9" s="1"/>
  <c r="A1706" i="6"/>
  <c r="N1706" i="6" s="1"/>
  <c r="A1287" i="9"/>
  <c r="H2222" i="6"/>
  <c r="H2378" i="6"/>
  <c r="I2378" i="6" s="1"/>
  <c r="F1815" i="6"/>
  <c r="H1101" i="6"/>
  <c r="I1101" i="6" s="1"/>
  <c r="H813" i="6"/>
  <c r="J813" i="6" s="1"/>
  <c r="H2181" i="6"/>
  <c r="J2181" i="6" s="1"/>
  <c r="H1857" i="6"/>
  <c r="J1857" i="6" s="1"/>
  <c r="H1377" i="6"/>
  <c r="I1377" i="6" s="1"/>
  <c r="J2421" i="9"/>
  <c r="J1797" i="9"/>
  <c r="J1761" i="9"/>
  <c r="J1581" i="9"/>
  <c r="J1413" i="9"/>
  <c r="J1293" i="9"/>
  <c r="J1065" i="9"/>
  <c r="G2037" i="9"/>
  <c r="G1989" i="9"/>
  <c r="G1401" i="9"/>
  <c r="G1257" i="9"/>
  <c r="G1197" i="9"/>
  <c r="G1113" i="9"/>
  <c r="G2181" i="9"/>
  <c r="G1677" i="9"/>
  <c r="G1521" i="9"/>
  <c r="G1353" i="9"/>
  <c r="O1101" i="6"/>
  <c r="A669" i="6"/>
  <c r="J1137" i="9"/>
  <c r="J1077" i="9"/>
  <c r="G2229" i="9"/>
  <c r="G1365" i="9"/>
  <c r="G1317" i="9"/>
  <c r="G1221" i="9"/>
  <c r="A729" i="6"/>
  <c r="H1353" i="6"/>
  <c r="J1353" i="6" s="1"/>
  <c r="J2416" i="9"/>
  <c r="J1881" i="9"/>
  <c r="H1233" i="6"/>
  <c r="I1233" i="6" s="1"/>
  <c r="H717" i="6"/>
  <c r="H2229" i="6"/>
  <c r="I2229" i="6" s="1"/>
  <c r="H1809" i="6"/>
  <c r="J1809" i="6" s="1"/>
  <c r="J2481" i="9"/>
  <c r="J2433" i="9"/>
  <c r="J2308" i="9"/>
  <c r="J1653" i="9"/>
  <c r="J1545" i="9"/>
  <c r="J1497" i="9"/>
  <c r="G2260" i="9"/>
  <c r="G2104" i="9"/>
  <c r="G2080" i="9"/>
  <c r="G1893" i="9"/>
  <c r="G1617" i="9"/>
  <c r="G1161" i="9"/>
  <c r="N19" i="6"/>
  <c r="A2354" i="6"/>
  <c r="M2354" i="6" s="1"/>
  <c r="I2354" i="9" s="1"/>
  <c r="A2008" i="6"/>
  <c r="B2008" i="9" s="1"/>
  <c r="C2008" i="9" s="1"/>
  <c r="J1593" i="9"/>
  <c r="H2037" i="6"/>
  <c r="H2313" i="6"/>
  <c r="K2313" i="6" s="1"/>
  <c r="H1581" i="6"/>
  <c r="K1581" i="6" s="1"/>
  <c r="J2368" i="9"/>
  <c r="J2344" i="9"/>
  <c r="J2284" i="9"/>
  <c r="J2181" i="9"/>
  <c r="J2025" i="9"/>
  <c r="J1821" i="9"/>
  <c r="J1437" i="9"/>
  <c r="J1377" i="9"/>
  <c r="J1089" i="9"/>
  <c r="G2433" i="9"/>
  <c r="G2176" i="9"/>
  <c r="G1461" i="9"/>
  <c r="O729" i="6"/>
  <c r="H1593" i="6"/>
  <c r="K1593" i="6" s="1"/>
  <c r="H2073" i="6"/>
  <c r="H1785" i="6"/>
  <c r="H1545" i="6"/>
  <c r="K1545" i="6" s="1"/>
  <c r="J2500" i="9"/>
  <c r="J2325" i="9"/>
  <c r="J1929" i="9"/>
  <c r="J1737" i="9"/>
  <c r="J1701" i="9"/>
  <c r="J1269" i="9"/>
  <c r="J1149" i="9"/>
  <c r="J1029" i="9"/>
  <c r="G2277" i="9"/>
  <c r="G2145" i="9"/>
  <c r="G1785" i="9"/>
  <c r="G1329" i="9"/>
  <c r="G1281" i="9"/>
  <c r="G1233" i="9"/>
  <c r="G1029" i="9"/>
  <c r="O1233" i="6"/>
  <c r="O669" i="6"/>
  <c r="A1768" i="6"/>
  <c r="H1221" i="6"/>
  <c r="J1221" i="6" s="1"/>
  <c r="J2133" i="9"/>
  <c r="G1929" i="9"/>
  <c r="G1101" i="9"/>
  <c r="O813" i="6"/>
  <c r="A717" i="6"/>
  <c r="M717" i="6" s="1"/>
  <c r="I717" i="9" s="1"/>
  <c r="J1221" i="9"/>
  <c r="J1101" i="9"/>
  <c r="J2037" i="9"/>
  <c r="J1833" i="9"/>
  <c r="J1569" i="9"/>
  <c r="G1389" i="9"/>
  <c r="G1245" i="9"/>
  <c r="J1449" i="9"/>
  <c r="J1161" i="9"/>
  <c r="H1113" i="6"/>
  <c r="J1113" i="6" s="1"/>
  <c r="H1029" i="6"/>
  <c r="J1029" i="6" s="1"/>
  <c r="H729" i="6"/>
  <c r="J2217" i="9"/>
  <c r="J2073" i="9"/>
  <c r="J1977" i="9"/>
  <c r="J1749" i="9"/>
  <c r="J1341" i="9"/>
  <c r="H2169" i="6"/>
  <c r="I2169" i="6" s="1"/>
  <c r="J2296" i="9"/>
  <c r="J1905" i="9"/>
  <c r="J1869" i="9"/>
  <c r="J1713" i="9"/>
  <c r="J1677" i="9"/>
  <c r="J1233" i="9"/>
  <c r="J1113" i="9"/>
  <c r="G2272" i="9"/>
  <c r="G2116" i="9"/>
  <c r="O717" i="6"/>
  <c r="H669" i="6"/>
  <c r="J669" i="6" s="1"/>
  <c r="J1785" i="9"/>
  <c r="J1041" i="9"/>
  <c r="J2337" i="9"/>
  <c r="J2356" i="9"/>
  <c r="J1629" i="9"/>
  <c r="J1353" i="9"/>
  <c r="J1173" i="9"/>
  <c r="G2241" i="9"/>
  <c r="G2164" i="9"/>
  <c r="G1593" i="9"/>
  <c r="O1785" i="6"/>
  <c r="O993" i="6"/>
  <c r="H2188" i="6"/>
  <c r="K2188" i="6" s="1"/>
  <c r="H2032" i="6"/>
  <c r="I2032" i="6" s="1"/>
  <c r="H2020" i="6"/>
  <c r="J2020" i="6" s="1"/>
  <c r="H1744" i="6"/>
  <c r="H2176" i="6"/>
  <c r="J2176" i="6" s="1"/>
  <c r="H2008" i="6"/>
  <c r="J2008" i="6" s="1"/>
  <c r="H1900" i="6"/>
  <c r="K1900" i="6" s="1"/>
  <c r="O1611" i="6"/>
  <c r="H1792" i="6"/>
  <c r="K1792" i="6" s="1"/>
  <c r="H2236" i="6"/>
  <c r="J2236" i="6" s="1"/>
  <c r="H2080" i="6"/>
  <c r="I2080" i="6" s="1"/>
  <c r="H1936" i="6"/>
  <c r="K1936" i="6" s="1"/>
  <c r="O1766" i="6"/>
  <c r="J2380" i="9"/>
  <c r="J2320" i="9"/>
  <c r="G2368" i="9"/>
  <c r="G2320" i="9"/>
  <c r="G2224" i="9"/>
  <c r="G2152" i="9"/>
  <c r="A2055" i="6"/>
  <c r="G2428" i="9"/>
  <c r="G2500" i="9"/>
  <c r="H2320" i="6"/>
  <c r="K2320" i="6" s="1"/>
  <c r="J2476" i="9"/>
  <c r="J2392" i="9"/>
  <c r="G2386" i="9"/>
  <c r="G2284" i="9"/>
  <c r="G2236" i="9"/>
  <c r="G2008" i="9"/>
  <c r="G1984" i="9"/>
  <c r="A2175" i="6"/>
  <c r="A1852" i="6"/>
  <c r="D1852" i="6" s="1"/>
  <c r="F1852" i="6" s="1"/>
  <c r="J2452" i="9"/>
  <c r="G2308" i="9"/>
  <c r="G2188" i="9"/>
  <c r="G2452" i="9"/>
  <c r="G2356" i="9"/>
  <c r="G2212" i="9"/>
  <c r="G2140" i="9"/>
  <c r="H2356" i="6"/>
  <c r="G2296" i="9"/>
  <c r="G2068" i="9"/>
  <c r="N711" i="6"/>
  <c r="H2380" i="6"/>
  <c r="K2380" i="6" s="1"/>
  <c r="J2464" i="9"/>
  <c r="J2440" i="9"/>
  <c r="G2344" i="9"/>
  <c r="G2248" i="9"/>
  <c r="G2200" i="9"/>
  <c r="G2289" i="9"/>
  <c r="N75" i="6"/>
  <c r="A2139" i="6"/>
  <c r="A1353" i="6"/>
  <c r="L1353" i="6" s="1"/>
  <c r="D1353" i="9" s="1"/>
  <c r="G2373" i="9"/>
  <c r="G2121" i="9"/>
  <c r="G2421" i="9"/>
  <c r="O1917" i="6"/>
  <c r="A2186" i="6"/>
  <c r="N2186" i="6" s="1"/>
  <c r="A2127" i="6"/>
  <c r="A2199" i="6"/>
  <c r="G2434" i="9"/>
  <c r="A2163" i="6"/>
  <c r="L2163" i="6" s="1"/>
  <c r="A2258" i="6"/>
  <c r="A2103" i="6"/>
  <c r="A2247" i="6"/>
  <c r="D2247" i="6" s="1"/>
  <c r="E2247" i="6" s="1"/>
  <c r="A2211" i="6"/>
  <c r="N2211" i="6" s="1"/>
  <c r="H2260" i="6"/>
  <c r="K2260" i="6" s="1"/>
  <c r="H1996" i="6"/>
  <c r="J1996" i="6" s="1"/>
  <c r="A1526" i="9"/>
  <c r="H2368" i="6"/>
  <c r="I2368" i="6" s="1"/>
  <c r="H2230" i="6"/>
  <c r="I2230" i="6" s="1"/>
  <c r="O1454" i="6"/>
  <c r="A1191" i="9"/>
  <c r="H1882" i="6"/>
  <c r="H1954" i="6"/>
  <c r="I1954" i="6" s="1"/>
  <c r="O2037" i="6"/>
  <c r="O1191" i="6"/>
  <c r="H2164" i="6"/>
  <c r="K2164" i="6" s="1"/>
  <c r="H2272" i="6"/>
  <c r="I2272" i="6" s="1"/>
  <c r="O1648" i="6"/>
  <c r="A1634" i="9"/>
  <c r="G2440" i="9"/>
  <c r="A2259" i="6"/>
  <c r="A2132" i="6"/>
  <c r="B2132" i="9" s="1"/>
  <c r="C2132" i="9" s="1"/>
  <c r="G2464" i="9"/>
  <c r="N1130" i="6"/>
  <c r="A2080" i="6"/>
  <c r="L2080" i="6" s="1"/>
  <c r="G2488" i="9"/>
  <c r="G2476" i="9"/>
  <c r="N866" i="6"/>
  <c r="A2319" i="6"/>
  <c r="N2319" i="6" s="1"/>
  <c r="A1936" i="6"/>
  <c r="B1936" i="9" s="1"/>
  <c r="C1936" i="9" s="1"/>
  <c r="A2307" i="6"/>
  <c r="L2307" i="6" s="1"/>
  <c r="H2139" i="6"/>
  <c r="J2139" i="6" s="1"/>
  <c r="H1167" i="6"/>
  <c r="J1167" i="6" s="1"/>
  <c r="H903" i="6"/>
  <c r="I903" i="6" s="1"/>
  <c r="H2187" i="6"/>
  <c r="I2187" i="6" s="1"/>
  <c r="H2427" i="6"/>
  <c r="K2427" i="6" s="1"/>
  <c r="H2248" i="6"/>
  <c r="H2134" i="6"/>
  <c r="H1683" i="6"/>
  <c r="K1683" i="6" s="1"/>
  <c r="H1371" i="6"/>
  <c r="J1371" i="6" s="1"/>
  <c r="O1851" i="6"/>
  <c r="O1587" i="6"/>
  <c r="O1502" i="6"/>
  <c r="O1371" i="6"/>
  <c r="O1251" i="6"/>
  <c r="O1215" i="6"/>
  <c r="O1059" i="6"/>
  <c r="A1558" i="9"/>
  <c r="A1251" i="9"/>
  <c r="A1167" i="9"/>
  <c r="H1851" i="6"/>
  <c r="I1851" i="6" s="1"/>
  <c r="H1467" i="6"/>
  <c r="K1467" i="6" s="1"/>
  <c r="H1947" i="6"/>
  <c r="I1947" i="6" s="1"/>
  <c r="H1959" i="6"/>
  <c r="I1959" i="6" s="1"/>
  <c r="H2499" i="6"/>
  <c r="J2499" i="6" s="1"/>
  <c r="H1455" i="6"/>
  <c r="I1455" i="6" s="1"/>
  <c r="H1359" i="6"/>
  <c r="K1359" i="6" s="1"/>
  <c r="O2008" i="6"/>
  <c r="O1359" i="6"/>
  <c r="O1299" i="6"/>
  <c r="O1647" i="6"/>
  <c r="O1047" i="6"/>
  <c r="A903" i="9"/>
  <c r="H2475" i="6"/>
  <c r="I2475" i="6" s="1"/>
  <c r="O1419" i="6"/>
  <c r="H1071" i="6"/>
  <c r="I1071" i="6" s="1"/>
  <c r="H2019" i="6"/>
  <c r="J2019" i="6" s="1"/>
  <c r="H2259" i="6"/>
  <c r="J2259" i="6" s="1"/>
  <c r="H2212" i="6"/>
  <c r="J2212" i="6" s="1"/>
  <c r="O1203" i="6"/>
  <c r="A1119" i="9"/>
  <c r="H2271" i="6"/>
  <c r="J2271" i="6" s="1"/>
  <c r="H2308" i="6"/>
  <c r="K2308" i="6" s="1"/>
  <c r="H2200" i="6"/>
  <c r="H1659" i="6"/>
  <c r="H1551" i="6"/>
  <c r="K1551" i="6" s="1"/>
  <c r="H1419" i="6"/>
  <c r="K1419" i="6" s="1"/>
  <c r="H1347" i="6"/>
  <c r="I1347" i="6" s="1"/>
  <c r="O1780" i="6"/>
  <c r="O1683" i="6"/>
  <c r="O1347" i="6"/>
  <c r="O1287" i="6"/>
  <c r="A1311" i="9"/>
  <c r="H1587" i="6"/>
  <c r="O1491" i="6"/>
  <c r="A1551" i="9"/>
  <c r="H2043" i="6"/>
  <c r="J2043" i="6" s="1"/>
  <c r="H2283" i="6"/>
  <c r="H2294" i="6"/>
  <c r="O1623" i="6"/>
  <c r="A1768" i="9"/>
  <c r="H2307" i="6"/>
  <c r="J2307" i="6" s="1"/>
  <c r="H1647" i="6"/>
  <c r="J1647" i="6" s="1"/>
  <c r="H1335" i="6"/>
  <c r="I1335" i="6" s="1"/>
  <c r="O1119" i="6"/>
  <c r="A1203" i="9"/>
  <c r="A1623" i="9"/>
  <c r="H1875" i="6"/>
  <c r="J1875" i="6" s="1"/>
  <c r="H2163" i="6"/>
  <c r="J2163" i="6" s="1"/>
  <c r="H2391" i="6"/>
  <c r="K2391" i="6" s="1"/>
  <c r="H2488" i="6"/>
  <c r="I2488" i="6" s="1"/>
  <c r="H2026" i="6"/>
  <c r="J2026" i="6" s="1"/>
  <c r="H1695" i="6"/>
  <c r="K1695" i="6" s="1"/>
  <c r="H1491" i="6"/>
  <c r="K1491" i="6" s="1"/>
  <c r="H1311" i="6"/>
  <c r="K1311" i="6" s="1"/>
  <c r="O2259" i="6"/>
  <c r="O1744" i="6"/>
  <c r="H2331" i="6"/>
  <c r="I2331" i="6" s="1"/>
  <c r="H1047" i="6"/>
  <c r="I1047" i="6" s="1"/>
  <c r="H2415" i="6"/>
  <c r="J2415" i="6" s="1"/>
  <c r="H1791" i="6"/>
  <c r="J1791" i="6" s="1"/>
  <c r="H1611" i="6"/>
  <c r="I1611" i="6" s="1"/>
  <c r="H1299" i="6"/>
  <c r="I1299" i="6" s="1"/>
  <c r="O1659" i="6"/>
  <c r="D478" i="6"/>
  <c r="N478" i="6"/>
  <c r="B478" i="9"/>
  <c r="C478" i="9" s="1"/>
  <c r="E1815" i="6"/>
  <c r="J2290" i="9"/>
  <c r="J2146" i="9"/>
  <c r="J2026" i="9"/>
  <c r="G2302" i="9"/>
  <c r="G2242" i="9"/>
  <c r="G2122" i="9"/>
  <c r="G2002" i="9"/>
  <c r="G1942" i="9"/>
  <c r="G1906" i="9"/>
  <c r="G1618" i="9"/>
  <c r="G1510" i="9"/>
  <c r="G1462" i="9"/>
  <c r="G1342" i="9"/>
  <c r="A1990" i="6"/>
  <c r="B1990" i="9" s="1"/>
  <c r="C1990" i="9" s="1"/>
  <c r="A1378" i="6"/>
  <c r="D1378" i="6" s="1"/>
  <c r="G1378" i="6" s="1"/>
  <c r="A1342" i="6"/>
  <c r="L1342" i="6" s="1"/>
  <c r="A1102" i="6"/>
  <c r="A838" i="6"/>
  <c r="B838" i="9" s="1"/>
  <c r="C838" i="9" s="1"/>
  <c r="H1798" i="6"/>
  <c r="I1798" i="6" s="1"/>
  <c r="J2362" i="9"/>
  <c r="J2182" i="9"/>
  <c r="H1414" i="6"/>
  <c r="K1414" i="6" s="1"/>
  <c r="H1642" i="6"/>
  <c r="J1642" i="6" s="1"/>
  <c r="J2218" i="9"/>
  <c r="J2074" i="9"/>
  <c r="J1570" i="9"/>
  <c r="J1498" i="9"/>
  <c r="J1270" i="9"/>
  <c r="G1882" i="9"/>
  <c r="G1846" i="9"/>
  <c r="G1774" i="9"/>
  <c r="G1570" i="9"/>
  <c r="G1414" i="9"/>
  <c r="G1066" i="9"/>
  <c r="G1030" i="9"/>
  <c r="O1054" i="6"/>
  <c r="O970" i="6"/>
  <c r="N914" i="6"/>
  <c r="F554" i="6"/>
  <c r="G554" i="6" s="1"/>
  <c r="A1330" i="9"/>
  <c r="A1534" i="6"/>
  <c r="L1534" i="6" s="1"/>
  <c r="D1534" i="9" s="1"/>
  <c r="A1138" i="6"/>
  <c r="A1054" i="6"/>
  <c r="D1054" i="6" s="1"/>
  <c r="A958" i="6"/>
  <c r="B958" i="9" s="1"/>
  <c r="C958" i="9" s="1"/>
  <c r="A874" i="6"/>
  <c r="D874" i="6" s="1"/>
  <c r="A742" i="6"/>
  <c r="A502" i="6"/>
  <c r="J1990" i="9"/>
  <c r="J1702" i="9"/>
  <c r="G2266" i="9"/>
  <c r="J2110" i="9"/>
  <c r="J1810" i="9"/>
  <c r="H1354" i="6"/>
  <c r="I1354" i="6" s="1"/>
  <c r="H1810" i="6"/>
  <c r="J1810" i="6" s="1"/>
  <c r="H2278" i="6"/>
  <c r="I2278" i="6" s="1"/>
  <c r="J2470" i="9"/>
  <c r="J2338" i="9"/>
  <c r="J2254" i="9"/>
  <c r="J1906" i="9"/>
  <c r="J1762" i="9"/>
  <c r="J1654" i="9"/>
  <c r="J1426" i="9"/>
  <c r="J1354" i="9"/>
  <c r="J1126" i="9"/>
  <c r="J1054" i="9"/>
  <c r="G2475" i="9"/>
  <c r="G2410" i="9"/>
  <c r="G2158" i="9"/>
  <c r="G2134" i="9"/>
  <c r="G2062" i="9"/>
  <c r="G2038" i="9"/>
  <c r="G1978" i="9"/>
  <c r="G1810" i="9"/>
  <c r="G1666" i="9"/>
  <c r="G1474" i="9"/>
  <c r="G1354" i="9"/>
  <c r="G1150" i="9"/>
  <c r="G1114" i="9"/>
  <c r="O1666" i="6"/>
  <c r="O1162" i="6"/>
  <c r="N1815" i="6"/>
  <c r="N747" i="6"/>
  <c r="A1150" i="9"/>
  <c r="A2378" i="6"/>
  <c r="M2378" i="6" s="1"/>
  <c r="I2378" i="9" s="1"/>
  <c r="A1978" i="6"/>
  <c r="D1978" i="6" s="1"/>
  <c r="A1630" i="6"/>
  <c r="A1582" i="6"/>
  <c r="A1414" i="6"/>
  <c r="B1414" i="9" s="1"/>
  <c r="C1414" i="9" s="1"/>
  <c r="A1294" i="6"/>
  <c r="B1294" i="9" s="1"/>
  <c r="C1294" i="9" s="1"/>
  <c r="A1006" i="6"/>
  <c r="D1006" i="6" s="1"/>
  <c r="A910" i="6"/>
  <c r="M910" i="6" s="1"/>
  <c r="I910" i="9" s="1"/>
  <c r="A802" i="6"/>
  <c r="B802" i="9" s="1"/>
  <c r="C802" i="9" s="1"/>
  <c r="J2398" i="9"/>
  <c r="J2326" i="9"/>
  <c r="J1642" i="9"/>
  <c r="H1570" i="6"/>
  <c r="J1570" i="6" s="1"/>
  <c r="H1582" i="6"/>
  <c r="J1582" i="6" s="1"/>
  <c r="H1654" i="6"/>
  <c r="K1654" i="6" s="1"/>
  <c r="H2086" i="6"/>
  <c r="I2086" i="6" s="1"/>
  <c r="H1930" i="6"/>
  <c r="K1930" i="6" s="1"/>
  <c r="J2038" i="9"/>
  <c r="J1954" i="9"/>
  <c r="J1822" i="9"/>
  <c r="J1714" i="9"/>
  <c r="J1582" i="9"/>
  <c r="J1510" i="9"/>
  <c r="J1282" i="9"/>
  <c r="G2451" i="9"/>
  <c r="G2362" i="9"/>
  <c r="G2338" i="9"/>
  <c r="G2278" i="9"/>
  <c r="G2218" i="9"/>
  <c r="G2194" i="9"/>
  <c r="G2098" i="9"/>
  <c r="G1702" i="9"/>
  <c r="G1522" i="9"/>
  <c r="G1366" i="9"/>
  <c r="G1294" i="9"/>
  <c r="G1234" i="9"/>
  <c r="O706" i="6"/>
  <c r="B351" i="9"/>
  <c r="C351" i="9" s="1"/>
  <c r="A2355" i="6"/>
  <c r="D2355" i="6" s="1"/>
  <c r="E2355" i="6" s="1"/>
  <c r="A1786" i="6"/>
  <c r="A1462" i="6"/>
  <c r="A1366" i="6"/>
  <c r="N1366" i="6" s="1"/>
  <c r="A682" i="6"/>
  <c r="A622" i="6"/>
  <c r="A586" i="6"/>
  <c r="A538" i="6"/>
  <c r="D538" i="6" s="1"/>
  <c r="H1942" i="6"/>
  <c r="J1942" i="6" s="1"/>
  <c r="H1486" i="6"/>
  <c r="K1486" i="6" s="1"/>
  <c r="H2002" i="6"/>
  <c r="K2002" i="6" s="1"/>
  <c r="J1858" i="9"/>
  <c r="H1318" i="6"/>
  <c r="J1318" i="6" s="1"/>
  <c r="H1498" i="6"/>
  <c r="J1498" i="6" s="1"/>
  <c r="H1822" i="6"/>
  <c r="I1822" i="6" s="1"/>
  <c r="J2482" i="9"/>
  <c r="J2446" i="9"/>
  <c r="J2410" i="9"/>
  <c r="J2374" i="9"/>
  <c r="J2230" i="9"/>
  <c r="J2194" i="9"/>
  <c r="J2122" i="9"/>
  <c r="J1870" i="9"/>
  <c r="J1666" i="9"/>
  <c r="J1438" i="9"/>
  <c r="J1366" i="9"/>
  <c r="J1138" i="9"/>
  <c r="J1066" i="9"/>
  <c r="G2499" i="9"/>
  <c r="G2427" i="9"/>
  <c r="G1918" i="9"/>
  <c r="G1786" i="9"/>
  <c r="G1630" i="9"/>
  <c r="G1426" i="9"/>
  <c r="G1162" i="9"/>
  <c r="O1270" i="6"/>
  <c r="N351" i="6"/>
  <c r="A1522" i="6"/>
  <c r="A1330" i="6"/>
  <c r="B1330" i="9" s="1"/>
  <c r="C1330" i="9" s="1"/>
  <c r="A1126" i="6"/>
  <c r="A1090" i="6"/>
  <c r="N1090" i="6" s="1"/>
  <c r="A994" i="6"/>
  <c r="A946" i="6"/>
  <c r="N946" i="6" s="1"/>
  <c r="A862" i="6"/>
  <c r="A826" i="6"/>
  <c r="A766" i="6"/>
  <c r="N766" i="6" s="1"/>
  <c r="H1666" i="6"/>
  <c r="I1666" i="6" s="1"/>
  <c r="J2302" i="9"/>
  <c r="J2266" i="9"/>
  <c r="J2158" i="9"/>
  <c r="J2086" i="9"/>
  <c r="J2002" i="9"/>
  <c r="J1966" i="9"/>
  <c r="J1918" i="9"/>
  <c r="J1774" i="9"/>
  <c r="J1594" i="9"/>
  <c r="J1522" i="9"/>
  <c r="G2470" i="9"/>
  <c r="G1822" i="9"/>
  <c r="G1678" i="9"/>
  <c r="G1582" i="9"/>
  <c r="G1534" i="9"/>
  <c r="G1306" i="9"/>
  <c r="G1246" i="9"/>
  <c r="G1078" i="9"/>
  <c r="A1846" i="6"/>
  <c r="D1846" i="6" s="1"/>
  <c r="E1846" i="6" s="1"/>
  <c r="A1402" i="6"/>
  <c r="A1282" i="6"/>
  <c r="N1282" i="6" s="1"/>
  <c r="A1162" i="6"/>
  <c r="M1162" i="6" s="1"/>
  <c r="I1162" i="9" s="1"/>
  <c r="A1042" i="6"/>
  <c r="D1042" i="6" s="1"/>
  <c r="F1042" i="6" s="1"/>
  <c r="A898" i="6"/>
  <c r="A706" i="6"/>
  <c r="H1762" i="6"/>
  <c r="G1990" i="9"/>
  <c r="G1954" i="9"/>
  <c r="G1894" i="9"/>
  <c r="G1858" i="9"/>
  <c r="A1666" i="6"/>
  <c r="D1666" i="6" s="1"/>
  <c r="G1666" i="6" s="1"/>
  <c r="A1618" i="6"/>
  <c r="L1618" i="6" s="1"/>
  <c r="A1450" i="6"/>
  <c r="B1450" i="9" s="1"/>
  <c r="C1450" i="9" s="1"/>
  <c r="H1510" i="6"/>
  <c r="K1510" i="6" s="1"/>
  <c r="G2314" i="9"/>
  <c r="J2386" i="9"/>
  <c r="J2350" i="9"/>
  <c r="J1306" i="9"/>
  <c r="G2494" i="9"/>
  <c r="G2422" i="9"/>
  <c r="G2398" i="9"/>
  <c r="G2254" i="9"/>
  <c r="G2170" i="9"/>
  <c r="G2146" i="9"/>
  <c r="G1930" i="9"/>
  <c r="G1714" i="9"/>
  <c r="G1546" i="9"/>
  <c r="G1438" i="9"/>
  <c r="G1318" i="9"/>
  <c r="G1006" i="9"/>
  <c r="A1942" i="6"/>
  <c r="L1942" i="6" s="1"/>
  <c r="D1942" i="9" s="1"/>
  <c r="A1882" i="6"/>
  <c r="N1882" i="6" s="1"/>
  <c r="A1354" i="6"/>
  <c r="N1354" i="6" s="1"/>
  <c r="A1318" i="6"/>
  <c r="A982" i="6"/>
  <c r="N982" i="6" s="1"/>
  <c r="A610" i="6"/>
  <c r="A526" i="6"/>
  <c r="D526" i="6" s="1"/>
  <c r="E526" i="6" s="1"/>
  <c r="J2050" i="9"/>
  <c r="J1834" i="9"/>
  <c r="J1678" i="9"/>
  <c r="G2446" i="9"/>
  <c r="G2290" i="9"/>
  <c r="G2230" i="9"/>
  <c r="G2074" i="9"/>
  <c r="G2014" i="9"/>
  <c r="H1678" i="6"/>
  <c r="J1678" i="6" s="1"/>
  <c r="H1978" i="6"/>
  <c r="J1978" i="6" s="1"/>
  <c r="H1522" i="6"/>
  <c r="J1522" i="6" s="1"/>
  <c r="H1774" i="6"/>
  <c r="I1774" i="6" s="1"/>
  <c r="H2158" i="6"/>
  <c r="I2158" i="6" s="1"/>
  <c r="H1906" i="6"/>
  <c r="J1906" i="6" s="1"/>
  <c r="J2422" i="9"/>
  <c r="J2278" i="9"/>
  <c r="J1978" i="9"/>
  <c r="J1930" i="9"/>
  <c r="J1882" i="9"/>
  <c r="J1786" i="9"/>
  <c r="J1462" i="9"/>
  <c r="J1390" i="9"/>
  <c r="J1162" i="9"/>
  <c r="J1090" i="9"/>
  <c r="G2439" i="9"/>
  <c r="G2391" i="9"/>
  <c r="G2110" i="9"/>
  <c r="G2050" i="9"/>
  <c r="G1834" i="9"/>
  <c r="G1642" i="9"/>
  <c r="G1594" i="9"/>
  <c r="G1390" i="9"/>
  <c r="G1090" i="9"/>
  <c r="O1114" i="6"/>
  <c r="A1090" i="9"/>
  <c r="A1498" i="6"/>
  <c r="A1270" i="6"/>
  <c r="A1030" i="6"/>
  <c r="D1030" i="6" s="1"/>
  <c r="A886" i="6"/>
  <c r="L886" i="6" s="1"/>
  <c r="D886" i="9" s="1"/>
  <c r="A850" i="6"/>
  <c r="L850" i="6" s="1"/>
  <c r="D850" i="9" s="1"/>
  <c r="A670" i="6"/>
  <c r="E778" i="6"/>
  <c r="G778" i="6" s="1"/>
  <c r="H1846" i="6"/>
  <c r="I1846" i="6" s="1"/>
  <c r="G2374" i="9"/>
  <c r="G1486" i="9"/>
  <c r="O1786" i="6"/>
  <c r="H2434" i="6"/>
  <c r="I2434" i="6" s="1"/>
  <c r="H2050" i="6"/>
  <c r="J2050" i="6" s="1"/>
  <c r="J2134" i="9"/>
  <c r="J1606" i="9"/>
  <c r="J1534" i="9"/>
  <c r="H1090" i="6"/>
  <c r="I1090" i="6" s="1"/>
  <c r="H1390" i="6"/>
  <c r="I1390" i="6" s="1"/>
  <c r="H1462" i="6"/>
  <c r="I1462" i="6" s="1"/>
  <c r="H2362" i="6"/>
  <c r="K2362" i="6" s="1"/>
  <c r="J2458" i="9"/>
  <c r="J2242" i="9"/>
  <c r="J2206" i="9"/>
  <c r="J2170" i="9"/>
  <c r="J2098" i="9"/>
  <c r="J2014" i="9"/>
  <c r="J1846" i="9"/>
  <c r="J1690" i="9"/>
  <c r="J1618" i="9"/>
  <c r="J1546" i="9"/>
  <c r="J1318" i="9"/>
  <c r="J1018" i="9"/>
  <c r="G2350" i="9"/>
  <c r="G2086" i="9"/>
  <c r="G1798" i="9"/>
  <c r="G1762" i="9"/>
  <c r="G1498" i="9"/>
  <c r="G1330" i="9"/>
  <c r="G1054" i="9"/>
  <c r="O946" i="6"/>
  <c r="O910" i="6"/>
  <c r="O742" i="6"/>
  <c r="A1390" i="6"/>
  <c r="M1390" i="6" s="1"/>
  <c r="I1390" i="9" s="1"/>
  <c r="A1150" i="6"/>
  <c r="A1114" i="6"/>
  <c r="A1078" i="6"/>
  <c r="A970" i="6"/>
  <c r="B970" i="9" s="1"/>
  <c r="C970" i="9" s="1"/>
  <c r="A814" i="6"/>
  <c r="N814" i="6" s="1"/>
  <c r="A754" i="6"/>
  <c r="B754" i="9" s="1"/>
  <c r="C754" i="9" s="1"/>
  <c r="A694" i="6"/>
  <c r="A562" i="6"/>
  <c r="H2295" i="6"/>
  <c r="K2295" i="6" s="1"/>
  <c r="H2463" i="6"/>
  <c r="I2463" i="6" s="1"/>
  <c r="H2416" i="6"/>
  <c r="I2416" i="6" s="1"/>
  <c r="H2326" i="6"/>
  <c r="J2326" i="6" s="1"/>
  <c r="H2092" i="6"/>
  <c r="J2092" i="6" s="1"/>
  <c r="O2313" i="6"/>
  <c r="O1959" i="6"/>
  <c r="O1791" i="6"/>
  <c r="O1335" i="6"/>
  <c r="H2482" i="6"/>
  <c r="I2482" i="6" s="1"/>
  <c r="O1930" i="6"/>
  <c r="H2343" i="6"/>
  <c r="H2296" i="6"/>
  <c r="H2224" i="6"/>
  <c r="I2224" i="6" s="1"/>
  <c r="H2152" i="6"/>
  <c r="J2152" i="6" s="1"/>
  <c r="O1922" i="6"/>
  <c r="O1828" i="6"/>
  <c r="O1586" i="6"/>
  <c r="O1467" i="6"/>
  <c r="O1360" i="6"/>
  <c r="H2458" i="6"/>
  <c r="K2458" i="6" s="1"/>
  <c r="H2367" i="6"/>
  <c r="I2367" i="6" s="1"/>
  <c r="H2284" i="6"/>
  <c r="K2284" i="6" s="1"/>
  <c r="H2218" i="6"/>
  <c r="H2140" i="6"/>
  <c r="K2140" i="6" s="1"/>
  <c r="O1816" i="6"/>
  <c r="O1774" i="6"/>
  <c r="O1624" i="6"/>
  <c r="O1522" i="6"/>
  <c r="O1462" i="6"/>
  <c r="H2439" i="6"/>
  <c r="H2392" i="6"/>
  <c r="K2392" i="6" s="1"/>
  <c r="H2344" i="6"/>
  <c r="O1990" i="6"/>
  <c r="H2451" i="6"/>
  <c r="I2451" i="6" s="1"/>
  <c r="H2404" i="6"/>
  <c r="H2332" i="6"/>
  <c r="O1966" i="6"/>
  <c r="O1792" i="6"/>
  <c r="N1155" i="6"/>
  <c r="A2330" i="6"/>
  <c r="D2330" i="6" s="1"/>
  <c r="G2330" i="6" s="1"/>
  <c r="A2218" i="6"/>
  <c r="A2140" i="6"/>
  <c r="N2140" i="6" s="1"/>
  <c r="A2067" i="6"/>
  <c r="D2067" i="6" s="1"/>
  <c r="E2067" i="6" s="1"/>
  <c r="A1864" i="6"/>
  <c r="D1864" i="6" s="1"/>
  <c r="E1864" i="6" s="1"/>
  <c r="A1756" i="6"/>
  <c r="B1756" i="9" s="1"/>
  <c r="C1756" i="9" s="1"/>
  <c r="A2296" i="6"/>
  <c r="B2296" i="9" s="1"/>
  <c r="C2296" i="9" s="1"/>
  <c r="O2452" i="6"/>
  <c r="D75" i="6"/>
  <c r="F75" i="6" s="1"/>
  <c r="A2294" i="6"/>
  <c r="N2294" i="6" s="1"/>
  <c r="A2115" i="6"/>
  <c r="N2115" i="6" s="1"/>
  <c r="A2043" i="6"/>
  <c r="N2043" i="6" s="1"/>
  <c r="G2404" i="9"/>
  <c r="A2450" i="6"/>
  <c r="D2450" i="6" s="1"/>
  <c r="E2450" i="6" s="1"/>
  <c r="A2283" i="6"/>
  <c r="N2283" i="6" s="1"/>
  <c r="A2187" i="6"/>
  <c r="L2187" i="6" s="1"/>
  <c r="G2380" i="9"/>
  <c r="O2380" i="6"/>
  <c r="A2427" i="6"/>
  <c r="M2427" i="6" s="1"/>
  <c r="I2427" i="9" s="1"/>
  <c r="A2271" i="6"/>
  <c r="D2271" i="6" s="1"/>
  <c r="F2271" i="6" s="1"/>
  <c r="G2392" i="9"/>
  <c r="A2343" i="6"/>
  <c r="A2235" i="6"/>
  <c r="D2235" i="6" s="1"/>
  <c r="E2235" i="6" s="1"/>
  <c r="A2152" i="6"/>
  <c r="M2152" i="6" s="1"/>
  <c r="I2152" i="9" s="1"/>
  <c r="G2416" i="9"/>
  <c r="G2332" i="9"/>
  <c r="A2331" i="6"/>
  <c r="A2223" i="6"/>
  <c r="A2151" i="6"/>
  <c r="B2151" i="9" s="1"/>
  <c r="C2151" i="9" s="1"/>
  <c r="A2068" i="6"/>
  <c r="N2068" i="6" s="1"/>
  <c r="A1924" i="6"/>
  <c r="J2469" i="9"/>
  <c r="J2468" i="9"/>
  <c r="J2420" i="9"/>
  <c r="J2169" i="9"/>
  <c r="J2013" i="9"/>
  <c r="J1965" i="9"/>
  <c r="J1952" i="9"/>
  <c r="J1904" i="9"/>
  <c r="J1857" i="9"/>
  <c r="G2469" i="9"/>
  <c r="G2420" i="9"/>
  <c r="G2073" i="9"/>
  <c r="G1772" i="9"/>
  <c r="G1592" i="9"/>
  <c r="G1520" i="9"/>
  <c r="G1377" i="9"/>
  <c r="O2073" i="6"/>
  <c r="O1377" i="6"/>
  <c r="A1927" i="6"/>
  <c r="M1927" i="6" s="1"/>
  <c r="I1927" i="9" s="1"/>
  <c r="A1772" i="6"/>
  <c r="B1772" i="9" s="1"/>
  <c r="C1772" i="9" s="1"/>
  <c r="A1280" i="6"/>
  <c r="D1280" i="6" s="1"/>
  <c r="G1280" i="6" s="1"/>
  <c r="A2289" i="9"/>
  <c r="O2289" i="6"/>
  <c r="A2145" i="9"/>
  <c r="O2145" i="6"/>
  <c r="A1989" i="9"/>
  <c r="O1989" i="6"/>
  <c r="A1929" i="9"/>
  <c r="O1929" i="6"/>
  <c r="A1905" i="9"/>
  <c r="O1905" i="6"/>
  <c r="A1833" i="9"/>
  <c r="O1833" i="6"/>
  <c r="A1821" i="9"/>
  <c r="O1821" i="6"/>
  <c r="A1677" i="9"/>
  <c r="O1677" i="6"/>
  <c r="A1629" i="9"/>
  <c r="O1629" i="6"/>
  <c r="B1521" i="6"/>
  <c r="A1521" i="6"/>
  <c r="B1521" i="9" s="1"/>
  <c r="C1521" i="9" s="1"/>
  <c r="B1473" i="6"/>
  <c r="A1473" i="6"/>
  <c r="B1473" i="9" s="1"/>
  <c r="C1473" i="9" s="1"/>
  <c r="A1389" i="9"/>
  <c r="O1389" i="6"/>
  <c r="O1365" i="6"/>
  <c r="A1365" i="9"/>
  <c r="A1341" i="9"/>
  <c r="O1341" i="6"/>
  <c r="A1245" i="9"/>
  <c r="O1245" i="6"/>
  <c r="B1137" i="6"/>
  <c r="A1137" i="6"/>
  <c r="B1137" i="9" s="1"/>
  <c r="C1137" i="9" s="1"/>
  <c r="B1125" i="6"/>
  <c r="G1125" i="9"/>
  <c r="B1089" i="6"/>
  <c r="A1089" i="6"/>
  <c r="N1089" i="6" s="1"/>
  <c r="B1065" i="6"/>
  <c r="A1065" i="6"/>
  <c r="D1065" i="6" s="1"/>
  <c r="B1053" i="6"/>
  <c r="G1053" i="9"/>
  <c r="B1041" i="6"/>
  <c r="A1041" i="6"/>
  <c r="B1017" i="6"/>
  <c r="G1017" i="9"/>
  <c r="B1005" i="6"/>
  <c r="G1005" i="9"/>
  <c r="A1005" i="6"/>
  <c r="B1005" i="9" s="1"/>
  <c r="C1005" i="9" s="1"/>
  <c r="A969" i="9"/>
  <c r="O969" i="6"/>
  <c r="B945" i="6"/>
  <c r="A945" i="6"/>
  <c r="B945" i="9" s="1"/>
  <c r="C945" i="9" s="1"/>
  <c r="B897" i="6"/>
  <c r="A897" i="6"/>
  <c r="D897" i="6" s="1"/>
  <c r="B873" i="6"/>
  <c r="B861" i="6"/>
  <c r="B849" i="6"/>
  <c r="A849" i="6"/>
  <c r="B777" i="6"/>
  <c r="A777" i="6"/>
  <c r="D777" i="6" s="1"/>
  <c r="B765" i="6"/>
  <c r="B753" i="6"/>
  <c r="A753" i="6"/>
  <c r="N753" i="6" s="1"/>
  <c r="B2276" i="6"/>
  <c r="A2276" i="6"/>
  <c r="D2276" i="6" s="1"/>
  <c r="F2276" i="6" s="1"/>
  <c r="B2216" i="6"/>
  <c r="O2216" i="6" s="1"/>
  <c r="A2216" i="6"/>
  <c r="N2216" i="6" s="1"/>
  <c r="B2168" i="6"/>
  <c r="A2168" i="6"/>
  <c r="D2168" i="6" s="1"/>
  <c r="F2168" i="6" s="1"/>
  <c r="B2156" i="6"/>
  <c r="A2156" i="6"/>
  <c r="A2144" i="9"/>
  <c r="O2144" i="6"/>
  <c r="B2096" i="6"/>
  <c r="A2096" i="6"/>
  <c r="N2096" i="6" s="1"/>
  <c r="B2048" i="6"/>
  <c r="A2048" i="6"/>
  <c r="B2012" i="6"/>
  <c r="A2012" i="6"/>
  <c r="D2012" i="6" s="1"/>
  <c r="A1952" i="9"/>
  <c r="O1952" i="6"/>
  <c r="B1940" i="6"/>
  <c r="O1940" i="6" s="1"/>
  <c r="A1940" i="6"/>
  <c r="B1916" i="6"/>
  <c r="A1916" i="6"/>
  <c r="N1916" i="6" s="1"/>
  <c r="B1892" i="6"/>
  <c r="A1892" i="6"/>
  <c r="B1892" i="9" s="1"/>
  <c r="C1892" i="9" s="1"/>
  <c r="B1868" i="6"/>
  <c r="A1868" i="6"/>
  <c r="D1868" i="6" s="1"/>
  <c r="B1832" i="6"/>
  <c r="O1832" i="6" s="1"/>
  <c r="A1832" i="6"/>
  <c r="N1832" i="6" s="1"/>
  <c r="B1820" i="6"/>
  <c r="A1820" i="6"/>
  <c r="D1820" i="6" s="1"/>
  <c r="E1820" i="6" s="1"/>
  <c r="B1808" i="6"/>
  <c r="A1808" i="6"/>
  <c r="B1784" i="6"/>
  <c r="A1784" i="6"/>
  <c r="N1784" i="6" s="1"/>
  <c r="B1748" i="6"/>
  <c r="A1748" i="6"/>
  <c r="B1748" i="9" s="1"/>
  <c r="C1748" i="9" s="1"/>
  <c r="B1736" i="6"/>
  <c r="A1736" i="6"/>
  <c r="D1736" i="6" s="1"/>
  <c r="B1724" i="6"/>
  <c r="A1724" i="6"/>
  <c r="D1724" i="6" s="1"/>
  <c r="F1724" i="6" s="1"/>
  <c r="B1712" i="6"/>
  <c r="A1712" i="6"/>
  <c r="N1712" i="6" s="1"/>
  <c r="B1700" i="6"/>
  <c r="A1700" i="6"/>
  <c r="B1688" i="6"/>
  <c r="A1688" i="6"/>
  <c r="B1676" i="6"/>
  <c r="O1676" i="6" s="1"/>
  <c r="A1676" i="6"/>
  <c r="B1664" i="6"/>
  <c r="O1664" i="6" s="1"/>
  <c r="A1664" i="6"/>
  <c r="D1664" i="6" s="1"/>
  <c r="E1664" i="6" s="1"/>
  <c r="B1652" i="6"/>
  <c r="A1652" i="9" s="1"/>
  <c r="A1652" i="6"/>
  <c r="B1616" i="6"/>
  <c r="A1616" i="6"/>
  <c r="B1604" i="6"/>
  <c r="A1604" i="6"/>
  <c r="B1580" i="6"/>
  <c r="A1580" i="6"/>
  <c r="D1580" i="6" s="1"/>
  <c r="B1568" i="6"/>
  <c r="A1568" i="6"/>
  <c r="N1568" i="6" s="1"/>
  <c r="B1532" i="6"/>
  <c r="A1532" i="6"/>
  <c r="A1520" i="9"/>
  <c r="O1520" i="6"/>
  <c r="B1496" i="6"/>
  <c r="A1496" i="6"/>
  <c r="B1484" i="6"/>
  <c r="A1484" i="6"/>
  <c r="D1484" i="6" s="1"/>
  <c r="G1484" i="6" s="1"/>
  <c r="B1448" i="6"/>
  <c r="A1448" i="6"/>
  <c r="N1448" i="6" s="1"/>
  <c r="B1436" i="6"/>
  <c r="A1436" i="6"/>
  <c r="N1436" i="6" s="1"/>
  <c r="B1400" i="6"/>
  <c r="A1400" i="9" s="1"/>
  <c r="A1400" i="6"/>
  <c r="B1400" i="9" s="1"/>
  <c r="C1400" i="9" s="1"/>
  <c r="B1388" i="6"/>
  <c r="A1388" i="6"/>
  <c r="B1388" i="9" s="1"/>
  <c r="C1388" i="9" s="1"/>
  <c r="B1352" i="6"/>
  <c r="A1352" i="6"/>
  <c r="B1340" i="6"/>
  <c r="A1340" i="6"/>
  <c r="N1340" i="6" s="1"/>
  <c r="B1328" i="6"/>
  <c r="A1328" i="6"/>
  <c r="B1328" i="9" s="1"/>
  <c r="C1328" i="9" s="1"/>
  <c r="B1304" i="6"/>
  <c r="A1304" i="6"/>
  <c r="B1292" i="6"/>
  <c r="A1292" i="6"/>
  <c r="D1292" i="6" s="1"/>
  <c r="B1268" i="6"/>
  <c r="A1268" i="6"/>
  <c r="B1256" i="6"/>
  <c r="A1256" i="6"/>
  <c r="N1256" i="6" s="1"/>
  <c r="B1244" i="6"/>
  <c r="A1244" i="6"/>
  <c r="B1220" i="6"/>
  <c r="A1220" i="6"/>
  <c r="D1220" i="6" s="1"/>
  <c r="B1196" i="6"/>
  <c r="A1196" i="6"/>
  <c r="B1160" i="6"/>
  <c r="A1160" i="6"/>
  <c r="B1160" i="9" s="1"/>
  <c r="C1160" i="9" s="1"/>
  <c r="B1148" i="6"/>
  <c r="G1148" i="9"/>
  <c r="B1136" i="6"/>
  <c r="A1136" i="6"/>
  <c r="N1136" i="6" s="1"/>
  <c r="B1124" i="6"/>
  <c r="G1124" i="9"/>
  <c r="B1112" i="6"/>
  <c r="A1112" i="6"/>
  <c r="D1112" i="6" s="1"/>
  <c r="B1100" i="6"/>
  <c r="A1100" i="6"/>
  <c r="B1100" i="9" s="1"/>
  <c r="C1100" i="9" s="1"/>
  <c r="B1088" i="6"/>
  <c r="M1088" i="6" s="1"/>
  <c r="I1088" i="9" s="1"/>
  <c r="G1088" i="9"/>
  <c r="B1076" i="6"/>
  <c r="G1076" i="9"/>
  <c r="A1076" i="6"/>
  <c r="B1076" i="9" s="1"/>
  <c r="C1076" i="9" s="1"/>
  <c r="B1064" i="6"/>
  <c r="A1064" i="6"/>
  <c r="D1064" i="6" s="1"/>
  <c r="E1064" i="6" s="1"/>
  <c r="G1064" i="9"/>
  <c r="B1040" i="6"/>
  <c r="A1040" i="6"/>
  <c r="G1040" i="9"/>
  <c r="B1028" i="6"/>
  <c r="A1028" i="6"/>
  <c r="B1016" i="6"/>
  <c r="A1016" i="6"/>
  <c r="B1016" i="9" s="1"/>
  <c r="C1016" i="9" s="1"/>
  <c r="B1004" i="6"/>
  <c r="A1004" i="6"/>
  <c r="D1004" i="6" s="1"/>
  <c r="B992" i="6"/>
  <c r="B980" i="6"/>
  <c r="B956" i="6"/>
  <c r="A956" i="6"/>
  <c r="N956" i="6" s="1"/>
  <c r="B944" i="6"/>
  <c r="A944" i="6"/>
  <c r="N944" i="6" s="1"/>
  <c r="B920" i="6"/>
  <c r="A920" i="6"/>
  <c r="B908" i="6"/>
  <c r="A908" i="6"/>
  <c r="N908" i="6" s="1"/>
  <c r="F80" i="6"/>
  <c r="E80" i="6"/>
  <c r="G2481" i="9"/>
  <c r="B2431" i="6"/>
  <c r="A2431" i="6"/>
  <c r="B2454" i="6"/>
  <c r="O2454" i="6" s="1"/>
  <c r="A2454" i="6"/>
  <c r="D2454" i="6" s="1"/>
  <c r="F2454" i="6" s="1"/>
  <c r="B1434" i="6"/>
  <c r="A1434" i="6"/>
  <c r="B1434" i="9" s="1"/>
  <c r="C1434" i="9" s="1"/>
  <c r="B1134" i="6"/>
  <c r="G1134" i="9"/>
  <c r="B1110" i="6"/>
  <c r="A1110" i="6"/>
  <c r="G1110" i="9"/>
  <c r="B1026" i="6"/>
  <c r="A1026" i="9" s="1"/>
  <c r="G1026" i="9"/>
  <c r="B954" i="6"/>
  <c r="H2421" i="6"/>
  <c r="J2421" i="6" s="1"/>
  <c r="H2240" i="6"/>
  <c r="I2240" i="6" s="1"/>
  <c r="J2492" i="9"/>
  <c r="J2445" i="9"/>
  <c r="J2288" i="9"/>
  <c r="J2084" i="9"/>
  <c r="G2479" i="9"/>
  <c r="G2397" i="9"/>
  <c r="G2240" i="9"/>
  <c r="G2192" i="9"/>
  <c r="G2144" i="9"/>
  <c r="G2097" i="9"/>
  <c r="G1940" i="9"/>
  <c r="G1892" i="9"/>
  <c r="G1844" i="9"/>
  <c r="G1688" i="9"/>
  <c r="G1629" i="9"/>
  <c r="A1184" i="9"/>
  <c r="A1904" i="6"/>
  <c r="D1904" i="6" s="1"/>
  <c r="A1520" i="6"/>
  <c r="B1520" i="9" s="1"/>
  <c r="C1520" i="9" s="1"/>
  <c r="A1376" i="6"/>
  <c r="N1376" i="6" s="1"/>
  <c r="H2205" i="6"/>
  <c r="H2444" i="6"/>
  <c r="H2288" i="6"/>
  <c r="I2288" i="6" s="1"/>
  <c r="J2444" i="9"/>
  <c r="J2349" i="9"/>
  <c r="J2240" i="9"/>
  <c r="J2192" i="9"/>
  <c r="J2145" i="9"/>
  <c r="G2444" i="9"/>
  <c r="G2396" i="9"/>
  <c r="G2301" i="9"/>
  <c r="G2096" i="9"/>
  <c r="G2049" i="9"/>
  <c r="G2001" i="9"/>
  <c r="G1796" i="9"/>
  <c r="G1748" i="9"/>
  <c r="G1628" i="9"/>
  <c r="G1556" i="9"/>
  <c r="O2205" i="6"/>
  <c r="O1593" i="6"/>
  <c r="A1856" i="6"/>
  <c r="A1760" i="6"/>
  <c r="L1760" i="6" s="1"/>
  <c r="D1760" i="9" s="1"/>
  <c r="A1460" i="6"/>
  <c r="D1460" i="6" s="1"/>
  <c r="A1412" i="6"/>
  <c r="D1412" i="6" s="1"/>
  <c r="F1412" i="6" s="1"/>
  <c r="H2433" i="6"/>
  <c r="I2433" i="6" s="1"/>
  <c r="J2490" i="9"/>
  <c r="J2396" i="9"/>
  <c r="J2348" i="9"/>
  <c r="J2144" i="9"/>
  <c r="J2097" i="9"/>
  <c r="J1988" i="9"/>
  <c r="J1880" i="9"/>
  <c r="G2443" i="9"/>
  <c r="G2300" i="9"/>
  <c r="G2253" i="9"/>
  <c r="G2205" i="9"/>
  <c r="G2157" i="9"/>
  <c r="G2048" i="9"/>
  <c r="G2000" i="9"/>
  <c r="G1905" i="9"/>
  <c r="G1857" i="9"/>
  <c r="G1484" i="9"/>
  <c r="G1412" i="9"/>
  <c r="G1341" i="9"/>
  <c r="O1809" i="6"/>
  <c r="A2252" i="6"/>
  <c r="A1796" i="6"/>
  <c r="D1796" i="6" s="1"/>
  <c r="E1796" i="6" s="1"/>
  <c r="A1508" i="6"/>
  <c r="A1148" i="6"/>
  <c r="B1148" i="9" s="1"/>
  <c r="C1148" i="9" s="1"/>
  <c r="A980" i="6"/>
  <c r="D980" i="6" s="1"/>
  <c r="J2457" i="9"/>
  <c r="J2409" i="9"/>
  <c r="J2300" i="9"/>
  <c r="J2205" i="9"/>
  <c r="G2457" i="9"/>
  <c r="G2252" i="9"/>
  <c r="G2204" i="9"/>
  <c r="G2156" i="9"/>
  <c r="G2109" i="9"/>
  <c r="G1952" i="9"/>
  <c r="G1904" i="9"/>
  <c r="G1856" i="9"/>
  <c r="G1809" i="9"/>
  <c r="G1700" i="9"/>
  <c r="G1640" i="9"/>
  <c r="O2469" i="6"/>
  <c r="A2084" i="6"/>
  <c r="M2084" i="6" s="1"/>
  <c r="I2084" i="9" s="1"/>
  <c r="A1556" i="6"/>
  <c r="B1556" i="9" s="1"/>
  <c r="C1556" i="9" s="1"/>
  <c r="A1184" i="6"/>
  <c r="D1184" i="6" s="1"/>
  <c r="A1113" i="6"/>
  <c r="D1113" i="6" s="1"/>
  <c r="H2265" i="6"/>
  <c r="I2265" i="6" s="1"/>
  <c r="H2457" i="6"/>
  <c r="K2457" i="6" s="1"/>
  <c r="H2420" i="6"/>
  <c r="I2420" i="6" s="1"/>
  <c r="J2456" i="9"/>
  <c r="J2408" i="9"/>
  <c r="J2361" i="9"/>
  <c r="J2252" i="9"/>
  <c r="G2456" i="9"/>
  <c r="G2313" i="9"/>
  <c r="G2061" i="9"/>
  <c r="G1808" i="9"/>
  <c r="G1760" i="9"/>
  <c r="G1652" i="9"/>
  <c r="G1581" i="9"/>
  <c r="G1496" i="9"/>
  <c r="G1424" i="9"/>
  <c r="O2457" i="6"/>
  <c r="O2181" i="6"/>
  <c r="A2240" i="6"/>
  <c r="L2240" i="6" s="1"/>
  <c r="D2240" i="9" s="1"/>
  <c r="A1640" i="6"/>
  <c r="N1640" i="6" s="1"/>
  <c r="A1364" i="6"/>
  <c r="N1364" i="6" s="1"/>
  <c r="H2289" i="6"/>
  <c r="J2289" i="6" s="1"/>
  <c r="H2469" i="6"/>
  <c r="J2469" i="6" s="1"/>
  <c r="H2432" i="6"/>
  <c r="I2432" i="6" s="1"/>
  <c r="J2360" i="9"/>
  <c r="J2313" i="9"/>
  <c r="J2265" i="9"/>
  <c r="J2156" i="9"/>
  <c r="J2000" i="9"/>
  <c r="G2312" i="9"/>
  <c r="G2265" i="9"/>
  <c r="G2250" i="9"/>
  <c r="G2169" i="9"/>
  <c r="G2060" i="9"/>
  <c r="G2012" i="9"/>
  <c r="G1917" i="9"/>
  <c r="G1821" i="9"/>
  <c r="G1580" i="9"/>
  <c r="G1508" i="9"/>
  <c r="O1857" i="6"/>
  <c r="O1581" i="6"/>
  <c r="O1353" i="6"/>
  <c r="A1592" i="6"/>
  <c r="A1232" i="6"/>
  <c r="N1232" i="6" s="1"/>
  <c r="A969" i="6"/>
  <c r="D639" i="6"/>
  <c r="N639" i="6"/>
  <c r="B639" i="9"/>
  <c r="C639" i="9" s="1"/>
  <c r="O884" i="6"/>
  <c r="A2138" i="6"/>
  <c r="D2138" i="6" s="1"/>
  <c r="G2138" i="6" s="1"/>
  <c r="A692" i="6"/>
  <c r="B692" i="9" s="1"/>
  <c r="C692" i="9" s="1"/>
  <c r="A609" i="6"/>
  <c r="A30" i="6"/>
  <c r="B693" i="6"/>
  <c r="A693" i="6"/>
  <c r="D693" i="6" s="1"/>
  <c r="E693" i="6" s="1"/>
  <c r="B597" i="6"/>
  <c r="A597" i="6"/>
  <c r="D597" i="6" s="1"/>
  <c r="B525" i="6"/>
  <c r="A525" i="6"/>
  <c r="D525" i="6" s="1"/>
  <c r="B513" i="6"/>
  <c r="A513" i="6"/>
  <c r="B896" i="6"/>
  <c r="A896" i="6"/>
  <c r="B896" i="9" s="1"/>
  <c r="C896" i="9" s="1"/>
  <c r="B860" i="6"/>
  <c r="A860" i="6"/>
  <c r="B728" i="6"/>
  <c r="A728" i="6"/>
  <c r="D728" i="6" s="1"/>
  <c r="B704" i="6"/>
  <c r="A704" i="6"/>
  <c r="B704" i="9" s="1"/>
  <c r="C704" i="9" s="1"/>
  <c r="B656" i="6"/>
  <c r="A656" i="6"/>
  <c r="B656" i="9" s="1"/>
  <c r="C656" i="9" s="1"/>
  <c r="B632" i="6"/>
  <c r="A632" i="6"/>
  <c r="B632" i="9" s="1"/>
  <c r="C632" i="9" s="1"/>
  <c r="B572" i="6"/>
  <c r="A572" i="6"/>
  <c r="D572" i="6" s="1"/>
  <c r="F572" i="6" s="1"/>
  <c r="B536" i="6"/>
  <c r="A536" i="6"/>
  <c r="B512" i="6"/>
  <c r="A512" i="6"/>
  <c r="D512" i="6" s="1"/>
  <c r="E512" i="6" s="1"/>
  <c r="B103" i="6"/>
  <c r="A103" i="6"/>
  <c r="B91" i="6"/>
  <c r="H91" i="6" s="1"/>
  <c r="A91" i="6"/>
  <c r="N91" i="6" s="1"/>
  <c r="B55" i="6"/>
  <c r="A55" i="6"/>
  <c r="N55" i="6" s="1"/>
  <c r="B7" i="6"/>
  <c r="A7" i="6"/>
  <c r="N7" i="6" s="1"/>
  <c r="B882" i="6"/>
  <c r="A882" i="6"/>
  <c r="B882" i="9" s="1"/>
  <c r="C882" i="9" s="1"/>
  <c r="B606" i="6"/>
  <c r="A606" i="6"/>
  <c r="N606" i="6" s="1"/>
  <c r="B378" i="6"/>
  <c r="A378" i="6"/>
  <c r="N378" i="6" s="1"/>
  <c r="B66" i="6"/>
  <c r="A66" i="6"/>
  <c r="B54" i="6"/>
  <c r="A54" i="6"/>
  <c r="N54" i="6" s="1"/>
  <c r="B18" i="6"/>
  <c r="A18" i="6"/>
  <c r="B18" i="9" s="1"/>
  <c r="C18" i="9" s="1"/>
  <c r="A848" i="6"/>
  <c r="D848" i="6" s="1"/>
  <c r="A788" i="6"/>
  <c r="A762" i="6"/>
  <c r="A560" i="6"/>
  <c r="N560" i="6" s="1"/>
  <c r="A524" i="6"/>
  <c r="N524" i="6" s="1"/>
  <c r="A258" i="6"/>
  <c r="A163" i="6"/>
  <c r="B163" i="9" s="1"/>
  <c r="C163" i="9" s="1"/>
  <c r="A138" i="6"/>
  <c r="B138" i="9" s="1"/>
  <c r="C138" i="9" s="1"/>
  <c r="A67" i="6"/>
  <c r="A43" i="6"/>
  <c r="B734" i="9"/>
  <c r="C734" i="9" s="1"/>
  <c r="A596" i="6"/>
  <c r="A282" i="6"/>
  <c r="D282" i="6" s="1"/>
  <c r="A2474" i="6"/>
  <c r="L2474" i="6" s="1"/>
  <c r="A2222" i="6"/>
  <c r="M2222" i="6" s="1"/>
  <c r="I2222" i="9" s="1"/>
  <c r="A681" i="6"/>
  <c r="B2306" i="6"/>
  <c r="H2306" i="6" s="1"/>
  <c r="J2306" i="6" s="1"/>
  <c r="A2306" i="6"/>
  <c r="D2306" i="6" s="1"/>
  <c r="B1910" i="6"/>
  <c r="A1910" i="9" s="1"/>
  <c r="A1910" i="6"/>
  <c r="B1886" i="6"/>
  <c r="O1886" i="6" s="1"/>
  <c r="A1886" i="6"/>
  <c r="B1838" i="6"/>
  <c r="A1838" i="9" s="1"/>
  <c r="A1838" i="6"/>
  <c r="N1838" i="6" s="1"/>
  <c r="O870" i="6"/>
  <c r="O762" i="6"/>
  <c r="A872" i="6"/>
  <c r="D872" i="6" s="1"/>
  <c r="A726" i="6"/>
  <c r="A548" i="6"/>
  <c r="D548" i="6" s="1"/>
  <c r="O738" i="6"/>
  <c r="A2282" i="6"/>
  <c r="L2282" i="6" s="1"/>
  <c r="A836" i="6"/>
  <c r="A752" i="6"/>
  <c r="A585" i="6"/>
  <c r="D585" i="6" s="1"/>
  <c r="A150" i="6"/>
  <c r="A127" i="6"/>
  <c r="D127" i="6" s="1"/>
  <c r="A1790" i="6"/>
  <c r="N1790" i="6" s="1"/>
  <c r="N410" i="6"/>
  <c r="E398" i="6"/>
  <c r="G398" i="6" s="1"/>
  <c r="A2318" i="6"/>
  <c r="A2200" i="6"/>
  <c r="L2200" i="6" s="1"/>
  <c r="D2200" i="9" s="1"/>
  <c r="N495" i="6"/>
  <c r="B80" i="9"/>
  <c r="C80" i="9" s="1"/>
  <c r="A2420" i="6"/>
  <c r="B2420" i="9" s="1"/>
  <c r="C2420" i="9" s="1"/>
  <c r="A2295" i="6"/>
  <c r="M2295" i="6" s="1"/>
  <c r="I2295" i="9" s="1"/>
  <c r="N398" i="6"/>
  <c r="N80" i="6"/>
  <c r="A2228" i="6"/>
  <c r="B2228" i="9" s="1"/>
  <c r="C2228" i="9" s="1"/>
  <c r="B398" i="9"/>
  <c r="C398" i="9" s="1"/>
  <c r="A2288" i="6"/>
  <c r="D2288" i="6" s="1"/>
  <c r="F2288" i="6" s="1"/>
  <c r="O2433" i="6"/>
  <c r="N554" i="6"/>
  <c r="N4" i="6"/>
  <c r="E410" i="6"/>
  <c r="G410" i="6" s="1"/>
  <c r="A2415" i="6"/>
  <c r="D2415" i="6" s="1"/>
  <c r="E2415" i="6" s="1"/>
  <c r="H2396" i="6"/>
  <c r="J2396" i="6" s="1"/>
  <c r="H2464" i="6"/>
  <c r="O2265" i="6"/>
  <c r="O2169" i="6"/>
  <c r="O1918" i="6"/>
  <c r="O1882" i="6"/>
  <c r="O1706" i="6"/>
  <c r="O1622" i="6"/>
  <c r="O1564" i="6"/>
  <c r="O1460" i="6"/>
  <c r="A1610" i="9"/>
  <c r="O2252" i="6"/>
  <c r="H2428" i="6"/>
  <c r="K2428" i="6" s="1"/>
  <c r="H2452" i="6"/>
  <c r="I2452" i="6" s="1"/>
  <c r="H2300" i="6"/>
  <c r="K2300" i="6" s="1"/>
  <c r="O2229" i="6"/>
  <c r="O2140" i="6"/>
  <c r="O1936" i="6"/>
  <c r="O1906" i="6"/>
  <c r="O1762" i="6"/>
  <c r="O1730" i="6"/>
  <c r="O1695" i="6"/>
  <c r="O1582" i="6"/>
  <c r="O1556" i="6"/>
  <c r="O2320" i="6"/>
  <c r="O2224" i="6"/>
  <c r="O2139" i="6"/>
  <c r="H2500" i="6"/>
  <c r="J2500" i="6" s="1"/>
  <c r="H2440" i="6"/>
  <c r="J2440" i="6" s="1"/>
  <c r="O2499" i="6"/>
  <c r="O1900" i="6"/>
  <c r="O1720" i="6"/>
  <c r="A1642" i="9"/>
  <c r="H2476" i="6"/>
  <c r="J2476" i="6" s="1"/>
  <c r="O2288" i="6"/>
  <c r="O2084" i="6"/>
  <c r="A2000" i="9"/>
  <c r="O2420" i="6"/>
  <c r="O2284" i="6"/>
  <c r="O2080" i="6"/>
  <c r="O1988" i="6"/>
  <c r="O1840" i="6"/>
  <c r="A2468" i="6"/>
  <c r="N1393" i="6"/>
  <c r="A2402" i="6"/>
  <c r="N1923" i="6"/>
  <c r="N483" i="6"/>
  <c r="N784" i="6"/>
  <c r="H2386" i="6"/>
  <c r="K2386" i="6" s="1"/>
  <c r="H2302" i="6"/>
  <c r="H2170" i="6"/>
  <c r="K2170" i="6" s="1"/>
  <c r="H2122" i="6"/>
  <c r="J2122" i="6" s="1"/>
  <c r="H2062" i="6"/>
  <c r="I2062" i="6" s="1"/>
  <c r="O2307" i="6"/>
  <c r="O2236" i="6"/>
  <c r="O2122" i="6"/>
  <c r="O2026" i="6"/>
  <c r="O1678" i="6"/>
  <c r="O1486" i="6"/>
  <c r="O1342" i="6"/>
  <c r="H2374" i="6"/>
  <c r="J2374" i="6" s="1"/>
  <c r="H2254" i="6"/>
  <c r="J2254" i="6" s="1"/>
  <c r="H2110" i="6"/>
  <c r="J2110" i="6" s="1"/>
  <c r="O2062" i="6"/>
  <c r="O1414" i="6"/>
  <c r="H2350" i="6"/>
  <c r="I2350" i="6" s="1"/>
  <c r="H2290" i="6"/>
  <c r="H2206" i="6"/>
  <c r="H2098" i="6"/>
  <c r="H1990" i="6"/>
  <c r="J1990" i="6" s="1"/>
  <c r="O2350" i="6"/>
  <c r="O2272" i="6"/>
  <c r="O2152" i="6"/>
  <c r="O2050" i="6"/>
  <c r="O1947" i="6"/>
  <c r="O1834" i="6"/>
  <c r="O1810" i="6"/>
  <c r="O1760" i="6"/>
  <c r="H2494" i="6"/>
  <c r="J2494" i="6" s="1"/>
  <c r="H2446" i="6"/>
  <c r="J2446" i="6" s="1"/>
  <c r="O2344" i="6"/>
  <c r="O2271" i="6"/>
  <c r="O2146" i="6"/>
  <c r="O2002" i="6"/>
  <c r="O1942" i="6"/>
  <c r="O1858" i="6"/>
  <c r="O1438" i="6"/>
  <c r="A1796" i="9"/>
  <c r="A1342" i="9"/>
  <c r="H2338" i="6"/>
  <c r="H2242" i="6"/>
  <c r="J2242" i="6" s="1"/>
  <c r="H2194" i="6"/>
  <c r="I2194" i="6" s="1"/>
  <c r="H2146" i="6"/>
  <c r="I2146" i="6" s="1"/>
  <c r="H2038" i="6"/>
  <c r="K2038" i="6" s="1"/>
  <c r="O2434" i="6"/>
  <c r="O2326" i="6"/>
  <c r="O2206" i="6"/>
  <c r="O2044" i="6"/>
  <c r="O1498" i="6"/>
  <c r="O1354" i="6"/>
  <c r="O886" i="6"/>
  <c r="A1006" i="9"/>
  <c r="A850" i="9"/>
  <c r="O2254" i="6"/>
  <c r="O2038" i="6"/>
  <c r="H2422" i="6"/>
  <c r="I2422" i="6" s="1"/>
  <c r="H1858" i="6"/>
  <c r="I1858" i="6" s="1"/>
  <c r="H2470" i="6"/>
  <c r="K2470" i="6" s="1"/>
  <c r="H2410" i="6"/>
  <c r="J2410" i="6" s="1"/>
  <c r="H2074" i="6"/>
  <c r="K2074" i="6" s="1"/>
  <c r="H2014" i="6"/>
  <c r="J2014" i="6" s="1"/>
  <c r="O2482" i="6"/>
  <c r="O2396" i="6"/>
  <c r="O2188" i="6"/>
  <c r="O2074" i="6"/>
  <c r="O2032" i="6"/>
  <c r="O1978" i="6"/>
  <c r="O1904" i="6"/>
  <c r="O1875" i="6"/>
  <c r="O1822" i="6"/>
  <c r="O1798" i="6"/>
  <c r="O1366" i="6"/>
  <c r="H2398" i="6"/>
  <c r="J2398" i="6" s="1"/>
  <c r="H2266" i="6"/>
  <c r="I2266" i="6" s="1"/>
  <c r="H1966" i="6"/>
  <c r="J1966" i="6" s="1"/>
  <c r="H1918" i="6"/>
  <c r="I1918" i="6" s="1"/>
  <c r="O2392" i="6"/>
  <c r="O2308" i="6"/>
  <c r="O2240" i="6"/>
  <c r="O2187" i="6"/>
  <c r="O1846" i="6"/>
  <c r="O1630" i="6"/>
  <c r="O1390" i="6"/>
  <c r="O1318" i="6"/>
  <c r="N1743" i="6"/>
  <c r="L1119" i="6"/>
  <c r="D1119" i="9" s="1"/>
  <c r="G2291" i="9"/>
  <c r="O2494" i="6"/>
  <c r="O2422" i="6"/>
  <c r="O2170" i="6"/>
  <c r="B424" i="9"/>
  <c r="C424" i="9" s="1"/>
  <c r="A2098" i="6"/>
  <c r="L2098" i="6" s="1"/>
  <c r="A2050" i="6"/>
  <c r="D2050" i="6" s="1"/>
  <c r="A1930" i="6"/>
  <c r="M1930" i="6" s="1"/>
  <c r="I1930" i="9" s="1"/>
  <c r="A1678" i="6"/>
  <c r="B1678" i="9" s="1"/>
  <c r="C1678" i="9" s="1"/>
  <c r="G1931" i="9"/>
  <c r="A2254" i="6"/>
  <c r="B2254" i="9" s="1"/>
  <c r="C2254" i="9" s="1"/>
  <c r="G2458" i="9"/>
  <c r="G2147" i="9"/>
  <c r="O2470" i="6"/>
  <c r="O2266" i="6"/>
  <c r="O2218" i="6"/>
  <c r="O2158" i="6"/>
  <c r="A1858" i="6"/>
  <c r="L1858" i="6" s="1"/>
  <c r="A1822" i="6"/>
  <c r="B1822" i="9" s="1"/>
  <c r="C1822" i="9" s="1"/>
  <c r="A1642" i="6"/>
  <c r="A1606" i="6"/>
  <c r="O2398" i="6"/>
  <c r="O2110" i="6"/>
  <c r="N1472" i="6"/>
  <c r="A1966" i="6"/>
  <c r="N1966" i="6" s="1"/>
  <c r="A1702" i="6"/>
  <c r="B1702" i="9" s="1"/>
  <c r="C1702" i="9" s="1"/>
  <c r="A1570" i="6"/>
  <c r="L1570" i="6" s="1"/>
  <c r="G2363" i="9"/>
  <c r="G1787" i="9"/>
  <c r="N1088" i="6"/>
  <c r="A2242" i="6"/>
  <c r="B2242" i="9" s="1"/>
  <c r="C2242" i="9" s="1"/>
  <c r="A2026" i="6"/>
  <c r="B2026" i="9" s="1"/>
  <c r="C2026" i="9" s="1"/>
  <c r="A1486" i="6"/>
  <c r="L1486" i="6" s="1"/>
  <c r="G2003" i="9"/>
  <c r="N424" i="6"/>
  <c r="G1088" i="6"/>
  <c r="N423" i="6"/>
  <c r="F1088" i="6"/>
  <c r="G2219" i="9"/>
  <c r="A2230" i="6"/>
  <c r="N2230" i="6" s="1"/>
  <c r="G2482" i="9"/>
  <c r="G2435" i="9"/>
  <c r="G1859" i="9"/>
  <c r="O2302" i="6"/>
  <c r="O2086" i="6"/>
  <c r="N375" i="6"/>
  <c r="A2464" i="6"/>
  <c r="A2278" i="6"/>
  <c r="L2278" i="6" s="1"/>
  <c r="D2278" i="9" s="1"/>
  <c r="A2122" i="6"/>
  <c r="B2122" i="9" s="1"/>
  <c r="C2122" i="9" s="1"/>
  <c r="A1474" i="6"/>
  <c r="A1438" i="6"/>
  <c r="L1438" i="6" s="1"/>
  <c r="O2374" i="6"/>
  <c r="A1906" i="6"/>
  <c r="M1906" i="6" s="1"/>
  <c r="I1906" i="9" s="1"/>
  <c r="A1798" i="6"/>
  <c r="L1798" i="6" s="1"/>
  <c r="A1654" i="6"/>
  <c r="L1654" i="6" s="1"/>
  <c r="O2475" i="6"/>
  <c r="O2444" i="6"/>
  <c r="O2404" i="6"/>
  <c r="O2362" i="6"/>
  <c r="O2242" i="6"/>
  <c r="O2176" i="6"/>
  <c r="O2104" i="6"/>
  <c r="O1996" i="6"/>
  <c r="O1954" i="6"/>
  <c r="O2464" i="6"/>
  <c r="O2343" i="6"/>
  <c r="O2300" i="6"/>
  <c r="O2230" i="6"/>
  <c r="O2200" i="6"/>
  <c r="O2134" i="6"/>
  <c r="O2020" i="6"/>
  <c r="O2463" i="6"/>
  <c r="O2338" i="6"/>
  <c r="O2164" i="6"/>
  <c r="A1844" i="9"/>
  <c r="O2500" i="6"/>
  <c r="O2458" i="6"/>
  <c r="O2386" i="6"/>
  <c r="O2331" i="6"/>
  <c r="O2194" i="6"/>
  <c r="O2163" i="6"/>
  <c r="O2128" i="6"/>
  <c r="O2014" i="6"/>
  <c r="O2451" i="6"/>
  <c r="O2415" i="6"/>
  <c r="O2368" i="6"/>
  <c r="O2248" i="6"/>
  <c r="O1964" i="6"/>
  <c r="O2446" i="6"/>
  <c r="O2410" i="6"/>
  <c r="O2278" i="6"/>
  <c r="O2212" i="6"/>
  <c r="N1431" i="6"/>
  <c r="B1119" i="9"/>
  <c r="C1119" i="9" s="1"/>
  <c r="F784" i="6"/>
  <c r="G784" i="6" s="1"/>
  <c r="M1119" i="6"/>
  <c r="I1119" i="9" s="1"/>
  <c r="A2144" i="6"/>
  <c r="N152" i="6"/>
  <c r="A2264" i="6"/>
  <c r="D2264" i="6" s="1"/>
  <c r="E2264" i="6" s="1"/>
  <c r="O2488" i="6"/>
  <c r="O2332" i="6"/>
  <c r="O2296" i="6"/>
  <c r="N1119" i="6"/>
  <c r="B34" i="9"/>
  <c r="C34" i="9" s="1"/>
  <c r="D152" i="6"/>
  <c r="D15" i="6"/>
  <c r="E15" i="6" s="1"/>
  <c r="A2475" i="6"/>
  <c r="N2475" i="6" s="1"/>
  <c r="A2391" i="6"/>
  <c r="M2391" i="6" s="1"/>
  <c r="I2391" i="9" s="1"/>
  <c r="B778" i="9"/>
  <c r="C778" i="9" s="1"/>
  <c r="A2356" i="6"/>
  <c r="N34" i="6"/>
  <c r="A2290" i="6"/>
  <c r="L2290" i="6" s="1"/>
  <c r="D2290" i="9" s="1"/>
  <c r="O2356" i="6"/>
  <c r="N1107" i="6"/>
  <c r="N435" i="6"/>
  <c r="A2444" i="6"/>
  <c r="B2444" i="9" s="1"/>
  <c r="C2444" i="9" s="1"/>
  <c r="O2428" i="6"/>
  <c r="N448" i="6"/>
  <c r="A2499" i="6"/>
  <c r="L2499" i="6" s="1"/>
  <c r="A2312" i="6"/>
  <c r="L2312" i="6" s="1"/>
  <c r="G1431" i="6"/>
  <c r="B1431" i="9"/>
  <c r="C1431" i="9" s="1"/>
  <c r="A2480" i="6"/>
  <c r="N2480" i="6" s="1"/>
  <c r="N1357" i="6"/>
  <c r="E424" i="6"/>
  <c r="G424" i="6" s="1"/>
  <c r="A2463" i="6"/>
  <c r="M2463" i="6" s="1"/>
  <c r="I2463" i="9" s="1"/>
  <c r="A2367" i="6"/>
  <c r="D2367" i="6" s="1"/>
  <c r="A2300" i="6"/>
  <c r="L2300" i="6" s="1"/>
  <c r="F1431" i="6"/>
  <c r="F351" i="6"/>
  <c r="G351" i="6" s="1"/>
  <c r="B410" i="9"/>
  <c r="C410" i="9" s="1"/>
  <c r="B375" i="9"/>
  <c r="C375" i="9" s="1"/>
  <c r="A2439" i="6"/>
  <c r="M2439" i="6" s="1"/>
  <c r="I2439" i="9" s="1"/>
  <c r="N1443" i="6"/>
  <c r="B784" i="9"/>
  <c r="C784" i="9" s="1"/>
  <c r="N778" i="6"/>
  <c r="B1884" i="6"/>
  <c r="A1884" i="6"/>
  <c r="B1884" i="9" s="1"/>
  <c r="C1884" i="9" s="1"/>
  <c r="B1776" i="6"/>
  <c r="H1776" i="6" s="1"/>
  <c r="A1776" i="6"/>
  <c r="B1776" i="9" s="1"/>
  <c r="C1776" i="9" s="1"/>
  <c r="B1680" i="6"/>
  <c r="A1680" i="6"/>
  <c r="B1572" i="6"/>
  <c r="A1572" i="6"/>
  <c r="B1572" i="9" s="1"/>
  <c r="C1572" i="9" s="1"/>
  <c r="B1488" i="6"/>
  <c r="A1488" i="6"/>
  <c r="B1488" i="9" s="1"/>
  <c r="C1488" i="9" s="1"/>
  <c r="B1416" i="6"/>
  <c r="A1416" i="6"/>
  <c r="B1344" i="6"/>
  <c r="A1344" i="6"/>
  <c r="B1296" i="6"/>
  <c r="A1296" i="9" s="1"/>
  <c r="A1296" i="6"/>
  <c r="B1296" i="9" s="1"/>
  <c r="C1296" i="9" s="1"/>
  <c r="B1248" i="6"/>
  <c r="A1248" i="6"/>
  <c r="D1248" i="6" s="1"/>
  <c r="E1248" i="6" s="1"/>
  <c r="B1200" i="6"/>
  <c r="A1200" i="6"/>
  <c r="B1200" i="9" s="1"/>
  <c r="C1200" i="9" s="1"/>
  <c r="B1164" i="6"/>
  <c r="A1164" i="6"/>
  <c r="B1164" i="9" s="1"/>
  <c r="C1164" i="9" s="1"/>
  <c r="B1092" i="6"/>
  <c r="H1092" i="6" s="1"/>
  <c r="A1092" i="6"/>
  <c r="B1068" i="6"/>
  <c r="A1068" i="6"/>
  <c r="B1044" i="6"/>
  <c r="A1044" i="6"/>
  <c r="D1044" i="6" s="1"/>
  <c r="B1020" i="6"/>
  <c r="A1020" i="6"/>
  <c r="D1020" i="6" s="1"/>
  <c r="B996" i="6"/>
  <c r="A996" i="6"/>
  <c r="J1884" i="9"/>
  <c r="J1632" i="9"/>
  <c r="J1488" i="9"/>
  <c r="J1344" i="9"/>
  <c r="J1200" i="9"/>
  <c r="G2448" i="9"/>
  <c r="G2292" i="9"/>
  <c r="G2208" i="9"/>
  <c r="G2052" i="9"/>
  <c r="G1896" i="9"/>
  <c r="G1740" i="9"/>
  <c r="G1656" i="9"/>
  <c r="G1512" i="9"/>
  <c r="G1368" i="9"/>
  <c r="G1224" i="9"/>
  <c r="O2148" i="6"/>
  <c r="A1716" i="6"/>
  <c r="L1716" i="6" s="1"/>
  <c r="D1716" i="9" s="1"/>
  <c r="B2436" i="6"/>
  <c r="A2436" i="6"/>
  <c r="B2436" i="9" s="1"/>
  <c r="C2436" i="9" s="1"/>
  <c r="B2136" i="6"/>
  <c r="A2136" i="6"/>
  <c r="B2136" i="9" s="1"/>
  <c r="C2136" i="9" s="1"/>
  <c r="B1800" i="6"/>
  <c r="H1800" i="6" s="1"/>
  <c r="I1800" i="6" s="1"/>
  <c r="A1800" i="6"/>
  <c r="B1692" i="6"/>
  <c r="H1692" i="6" s="1"/>
  <c r="K1692" i="6" s="1"/>
  <c r="A1692" i="6"/>
  <c r="N1692" i="6" s="1"/>
  <c r="B1584" i="6"/>
  <c r="A1584" i="6"/>
  <c r="B1584" i="9" s="1"/>
  <c r="C1584" i="9" s="1"/>
  <c r="B1476" i="6"/>
  <c r="A1476" i="6"/>
  <c r="B1380" i="6"/>
  <c r="A1380" i="6"/>
  <c r="B1212" i="6"/>
  <c r="A1212" i="6"/>
  <c r="B1176" i="6"/>
  <c r="A1176" i="6"/>
  <c r="B1152" i="6"/>
  <c r="A1152" i="6"/>
  <c r="N1152" i="6" s="1"/>
  <c r="B1080" i="6"/>
  <c r="A1080" i="6"/>
  <c r="D1080" i="6" s="1"/>
  <c r="B1056" i="6"/>
  <c r="A1056" i="6"/>
  <c r="B1032" i="6"/>
  <c r="A1032" i="6"/>
  <c r="B1008" i="6"/>
  <c r="A1008" i="6"/>
  <c r="B984" i="6"/>
  <c r="A984" i="6"/>
  <c r="J2484" i="9"/>
  <c r="J2412" i="9"/>
  <c r="J2340" i="9"/>
  <c r="J2268" i="9"/>
  <c r="J2196" i="9"/>
  <c r="J2124" i="9"/>
  <c r="J2052" i="9"/>
  <c r="J1212" i="9"/>
  <c r="J1068" i="9"/>
  <c r="G2220" i="9"/>
  <c r="G2136" i="9"/>
  <c r="G1980" i="9"/>
  <c r="G1824" i="9"/>
  <c r="G1668" i="9"/>
  <c r="G1380" i="9"/>
  <c r="G1236" i="9"/>
  <c r="G1092" i="9"/>
  <c r="A1824" i="6"/>
  <c r="B1824" i="9" s="1"/>
  <c r="C1824" i="9" s="1"/>
  <c r="D648" i="6"/>
  <c r="B648" i="9"/>
  <c r="C648" i="9" s="1"/>
  <c r="N648" i="6"/>
  <c r="B2028" i="6"/>
  <c r="A2028" i="6"/>
  <c r="B2028" i="9" s="1"/>
  <c r="C2028" i="9" s="1"/>
  <c r="B1788" i="6"/>
  <c r="O1788" i="6" s="1"/>
  <c r="A1788" i="6"/>
  <c r="B1332" i="6"/>
  <c r="A1332" i="6"/>
  <c r="J1656" i="9"/>
  <c r="J1080" i="9"/>
  <c r="G2460" i="9"/>
  <c r="G2148" i="9"/>
  <c r="G1908" i="9"/>
  <c r="G1752" i="9"/>
  <c r="G1536" i="9"/>
  <c r="G1248" i="9"/>
  <c r="G1104" i="9"/>
  <c r="A1260" i="6"/>
  <c r="L1260" i="6" s="1"/>
  <c r="E1260" i="9" s="1"/>
  <c r="B2301" i="6"/>
  <c r="A2301" i="6"/>
  <c r="N2301" i="6" s="1"/>
  <c r="B2064" i="6"/>
  <c r="A2064" i="9" s="1"/>
  <c r="A2064" i="6"/>
  <c r="D2064" i="6" s="1"/>
  <c r="E2064" i="6" s="1"/>
  <c r="B1728" i="6"/>
  <c r="A1728" i="6"/>
  <c r="N1728" i="6" s="1"/>
  <c r="B1644" i="6"/>
  <c r="A1644" i="6"/>
  <c r="B1524" i="6"/>
  <c r="A1524" i="6"/>
  <c r="B1392" i="6"/>
  <c r="A1392" i="6"/>
  <c r="B1224" i="6"/>
  <c r="A1224" i="6"/>
  <c r="B1224" i="9" s="1"/>
  <c r="C1224" i="9" s="1"/>
  <c r="J1824" i="9"/>
  <c r="J2424" i="9"/>
  <c r="J2352" i="9"/>
  <c r="J2280" i="9"/>
  <c r="J2136" i="9"/>
  <c r="J2064" i="9"/>
  <c r="J1524" i="9"/>
  <c r="J1380" i="9"/>
  <c r="J1092" i="9"/>
  <c r="G2388" i="9"/>
  <c r="G2232" i="9"/>
  <c r="G2076" i="9"/>
  <c r="G1992" i="9"/>
  <c r="G1836" i="9"/>
  <c r="G1680" i="9"/>
  <c r="G1548" i="9"/>
  <c r="G1404" i="9"/>
  <c r="G1260" i="9"/>
  <c r="G1116" i="9"/>
  <c r="A2328" i="6"/>
  <c r="L2328" i="6" s="1"/>
  <c r="D2328" i="9" s="1"/>
  <c r="B2304" i="6"/>
  <c r="A2304" i="9" s="1"/>
  <c r="A2304" i="6"/>
  <c r="B2088" i="6"/>
  <c r="A2088" i="6"/>
  <c r="B2088" i="9" s="1"/>
  <c r="C2088" i="9" s="1"/>
  <c r="B1968" i="6"/>
  <c r="H1968" i="6" s="1"/>
  <c r="A1968" i="6"/>
  <c r="B1968" i="9" s="1"/>
  <c r="C1968" i="9" s="1"/>
  <c r="B1848" i="6"/>
  <c r="H1848" i="6" s="1"/>
  <c r="J1848" i="6" s="1"/>
  <c r="A1848" i="6"/>
  <c r="B1848" i="9" s="1"/>
  <c r="C1848" i="9" s="1"/>
  <c r="B1752" i="6"/>
  <c r="A1752" i="9" s="1"/>
  <c r="A1752" i="6"/>
  <c r="B1596" i="6"/>
  <c r="A1596" i="9" s="1"/>
  <c r="A1596" i="6"/>
  <c r="B1452" i="6"/>
  <c r="A1452" i="6"/>
  <c r="B1452" i="9" s="1"/>
  <c r="C1452" i="9" s="1"/>
  <c r="B1272" i="6"/>
  <c r="A1272" i="6"/>
  <c r="J2496" i="9"/>
  <c r="J1680" i="9"/>
  <c r="J1392" i="9"/>
  <c r="J1248" i="9"/>
  <c r="G2472" i="9"/>
  <c r="G2160" i="9"/>
  <c r="G2004" i="9"/>
  <c r="G1920" i="9"/>
  <c r="G1764" i="9"/>
  <c r="G1560" i="9"/>
  <c r="G1416" i="9"/>
  <c r="G1272" i="9"/>
  <c r="G1128" i="9"/>
  <c r="D688" i="6"/>
  <c r="B688" i="9"/>
  <c r="C688" i="9" s="1"/>
  <c r="B2040" i="6"/>
  <c r="O2040" i="6" s="1"/>
  <c r="A2040" i="6"/>
  <c r="B1908" i="6"/>
  <c r="A1908" i="6"/>
  <c r="B1908" i="9" s="1"/>
  <c r="C1908" i="9" s="1"/>
  <c r="B1320" i="6"/>
  <c r="A1320" i="6"/>
  <c r="J2436" i="9"/>
  <c r="J2220" i="9"/>
  <c r="J2148" i="9"/>
  <c r="J2076" i="9"/>
  <c r="J1260" i="9"/>
  <c r="G2400" i="9"/>
  <c r="G2244" i="9"/>
  <c r="G2088" i="9"/>
  <c r="G1932" i="9"/>
  <c r="G1848" i="9"/>
  <c r="G1692" i="9"/>
  <c r="G1572" i="9"/>
  <c r="G1428" i="9"/>
  <c r="G1140" i="9"/>
  <c r="B2316" i="6"/>
  <c r="A2316" i="9" s="1"/>
  <c r="A2316" i="6"/>
  <c r="B2316" i="9" s="1"/>
  <c r="C2316" i="9" s="1"/>
  <c r="B1956" i="6"/>
  <c r="A1956" i="6"/>
  <c r="N1956" i="6" s="1"/>
  <c r="B1836" i="6"/>
  <c r="A1836" i="6"/>
  <c r="B1740" i="6"/>
  <c r="A1740" i="6"/>
  <c r="B1608" i="6"/>
  <c r="A1608" i="6"/>
  <c r="B1608" i="9" s="1"/>
  <c r="C1608" i="9" s="1"/>
  <c r="B1464" i="6"/>
  <c r="A1464" i="6"/>
  <c r="D1464" i="6" s="1"/>
  <c r="B1284" i="6"/>
  <c r="A1284" i="9" s="1"/>
  <c r="A1284" i="6"/>
  <c r="B1284" i="9" s="1"/>
  <c r="C1284" i="9" s="1"/>
  <c r="J2004" i="9"/>
  <c r="J1848" i="9"/>
  <c r="J1692" i="9"/>
  <c r="J1416" i="9"/>
  <c r="J1272" i="9"/>
  <c r="G2484" i="9"/>
  <c r="G2328" i="9"/>
  <c r="G2172" i="9"/>
  <c r="G2016" i="9"/>
  <c r="G1860" i="9"/>
  <c r="G1776" i="9"/>
  <c r="G1584" i="9"/>
  <c r="G1440" i="9"/>
  <c r="G1296" i="9"/>
  <c r="G1152" i="9"/>
  <c r="G1008" i="9"/>
  <c r="O1260" i="6"/>
  <c r="B2376" i="6"/>
  <c r="O2376" i="6" s="1"/>
  <c r="A2376" i="6"/>
  <c r="B2292" i="6"/>
  <c r="A2292" i="6"/>
  <c r="D2292" i="6" s="1"/>
  <c r="B1980" i="6"/>
  <c r="A1980" i="9" s="1"/>
  <c r="A1980" i="6"/>
  <c r="B1980" i="9" s="1"/>
  <c r="C1980" i="9" s="1"/>
  <c r="B1500" i="6"/>
  <c r="A1500" i="6"/>
  <c r="B1500" i="9" s="1"/>
  <c r="C1500" i="9" s="1"/>
  <c r="B1404" i="6"/>
  <c r="A1404" i="6"/>
  <c r="B1236" i="6"/>
  <c r="A1236" i="6"/>
  <c r="B1236" i="9" s="1"/>
  <c r="C1236" i="9" s="1"/>
  <c r="J2376" i="9"/>
  <c r="J2304" i="9"/>
  <c r="J2088" i="9"/>
  <c r="J1932" i="9"/>
  <c r="J1776" i="9"/>
  <c r="J1572" i="9"/>
  <c r="J1284" i="9"/>
  <c r="G2256" i="9"/>
  <c r="G1788" i="9"/>
  <c r="G1704" i="9"/>
  <c r="G1596" i="9"/>
  <c r="G1452" i="9"/>
  <c r="G1308" i="9"/>
  <c r="G1164" i="9"/>
  <c r="G1020" i="9"/>
  <c r="B2100" i="6"/>
  <c r="A2100" i="9" s="1"/>
  <c r="A2100" i="6"/>
  <c r="D2100" i="6" s="1"/>
  <c r="E2100" i="6" s="1"/>
  <c r="B1944" i="6"/>
  <c r="A1944" i="9" s="1"/>
  <c r="A1944" i="6"/>
  <c r="B1944" i="9" s="1"/>
  <c r="C1944" i="9" s="1"/>
  <c r="B1548" i="6"/>
  <c r="A1548" i="6"/>
  <c r="J1584" i="9"/>
  <c r="J1296" i="9"/>
  <c r="J1152" i="9"/>
  <c r="J1008" i="9"/>
  <c r="G2496" i="9"/>
  <c r="G2028" i="9"/>
  <c r="G1608" i="9"/>
  <c r="G1464" i="9"/>
  <c r="G1320" i="9"/>
  <c r="G1176" i="9"/>
  <c r="G1032" i="9"/>
  <c r="B1690" i="9"/>
  <c r="C1690" i="9" s="1"/>
  <c r="B2016" i="6"/>
  <c r="A2016" i="6"/>
  <c r="D2016" i="6" s="1"/>
  <c r="B1872" i="6"/>
  <c r="A1872" i="9" s="1"/>
  <c r="A1872" i="6"/>
  <c r="N1872" i="6" s="1"/>
  <c r="B1512" i="6"/>
  <c r="A1512" i="6"/>
  <c r="B1512" i="9" s="1"/>
  <c r="C1512" i="9" s="1"/>
  <c r="J2316" i="9"/>
  <c r="J2244" i="9"/>
  <c r="J2100" i="9"/>
  <c r="J1944" i="9"/>
  <c r="J1788" i="9"/>
  <c r="J1596" i="9"/>
  <c r="J1452" i="9"/>
  <c r="J1164" i="9"/>
  <c r="J1020" i="9"/>
  <c r="G2424" i="9"/>
  <c r="G2268" i="9"/>
  <c r="G1956" i="9"/>
  <c r="G1800" i="9"/>
  <c r="G1716" i="9"/>
  <c r="G1476" i="9"/>
  <c r="G1332" i="9"/>
  <c r="G1044" i="9"/>
  <c r="B1992" i="6"/>
  <c r="A1992" i="9" s="1"/>
  <c r="A1992" i="6"/>
  <c r="B1992" i="9" s="1"/>
  <c r="C1992" i="9" s="1"/>
  <c r="B1920" i="6"/>
  <c r="H1920" i="6" s="1"/>
  <c r="I1920" i="6" s="1"/>
  <c r="A1920" i="6"/>
  <c r="N1920" i="6" s="1"/>
  <c r="B1860" i="6"/>
  <c r="A1860" i="9" s="1"/>
  <c r="A1860" i="6"/>
  <c r="B1860" i="9" s="1"/>
  <c r="C1860" i="9" s="1"/>
  <c r="B1812" i="6"/>
  <c r="A1812" i="9" s="1"/>
  <c r="A1812" i="6"/>
  <c r="B1764" i="6"/>
  <c r="A1764" i="9" s="1"/>
  <c r="A1764" i="6"/>
  <c r="B1704" i="6"/>
  <c r="A1704" i="6"/>
  <c r="D1704" i="6" s="1"/>
  <c r="B1668" i="6"/>
  <c r="A1668" i="9" s="1"/>
  <c r="A1668" i="6"/>
  <c r="B1668" i="9" s="1"/>
  <c r="C1668" i="9" s="1"/>
  <c r="B1560" i="6"/>
  <c r="A1560" i="6"/>
  <c r="D1560" i="6" s="1"/>
  <c r="F1560" i="6" s="1"/>
  <c r="B1536" i="6"/>
  <c r="A1536" i="6"/>
  <c r="B1440" i="6"/>
  <c r="A1440" i="6"/>
  <c r="B1428" i="6"/>
  <c r="A1428" i="6"/>
  <c r="D1428" i="6" s="1"/>
  <c r="B1368" i="6"/>
  <c r="A1368" i="6"/>
  <c r="B1356" i="6"/>
  <c r="A1356" i="6"/>
  <c r="B1356" i="9" s="1"/>
  <c r="C1356" i="9" s="1"/>
  <c r="B1308" i="6"/>
  <c r="A1308" i="6"/>
  <c r="B1308" i="9" s="1"/>
  <c r="C1308" i="9" s="1"/>
  <c r="B1188" i="6"/>
  <c r="A1188" i="6"/>
  <c r="B1188" i="9" s="1"/>
  <c r="C1188" i="9" s="1"/>
  <c r="H2424" i="6"/>
  <c r="K2424" i="6" s="1"/>
  <c r="J2028" i="9"/>
  <c r="J1872" i="9"/>
  <c r="J1716" i="9"/>
  <c r="J1608" i="9"/>
  <c r="J1464" i="9"/>
  <c r="J1320" i="9"/>
  <c r="J1176" i="9"/>
  <c r="J1032" i="9"/>
  <c r="G2436" i="9"/>
  <c r="G2040" i="9"/>
  <c r="G1884" i="9"/>
  <c r="G1488" i="9"/>
  <c r="G1344" i="9"/>
  <c r="G1200" i="9"/>
  <c r="G1056" i="9"/>
  <c r="B2025" i="6"/>
  <c r="A2025" i="6"/>
  <c r="B2001" i="6"/>
  <c r="A2001" i="6"/>
  <c r="D2001" i="6" s="1"/>
  <c r="B1977" i="6"/>
  <c r="A1977" i="6"/>
  <c r="B1893" i="6"/>
  <c r="A1893" i="6"/>
  <c r="D1893" i="6" s="1"/>
  <c r="B1881" i="6"/>
  <c r="A1881" i="6"/>
  <c r="B1881" i="9" s="1"/>
  <c r="C1881" i="9" s="1"/>
  <c r="B1869" i="6"/>
  <c r="A1869" i="6"/>
  <c r="B1869" i="9" s="1"/>
  <c r="C1869" i="9" s="1"/>
  <c r="B1845" i="6"/>
  <c r="A1845" i="6"/>
  <c r="B1797" i="6"/>
  <c r="A1797" i="6"/>
  <c r="B1797" i="9" s="1"/>
  <c r="C1797" i="9" s="1"/>
  <c r="B1749" i="6"/>
  <c r="A1749" i="6"/>
  <c r="D1749" i="6" s="1"/>
  <c r="B1737" i="6"/>
  <c r="A1737" i="6"/>
  <c r="D1737" i="6" s="1"/>
  <c r="B1725" i="6"/>
  <c r="A1725" i="6"/>
  <c r="B1725" i="9" s="1"/>
  <c r="C1725" i="9" s="1"/>
  <c r="B1713" i="6"/>
  <c r="A1713" i="6"/>
  <c r="D1713" i="6" s="1"/>
  <c r="B1701" i="6"/>
  <c r="A1701" i="6"/>
  <c r="B1665" i="6"/>
  <c r="A1665" i="6"/>
  <c r="N1665" i="6" s="1"/>
  <c r="B1653" i="6"/>
  <c r="A1653" i="6"/>
  <c r="B1641" i="6"/>
  <c r="A1641" i="6"/>
  <c r="B1617" i="6"/>
  <c r="A1617" i="6"/>
  <c r="B1617" i="9" s="1"/>
  <c r="C1617" i="9" s="1"/>
  <c r="B1605" i="6"/>
  <c r="A1605" i="6"/>
  <c r="B1569" i="6"/>
  <c r="A1569" i="6"/>
  <c r="B1569" i="9" s="1"/>
  <c r="C1569" i="9" s="1"/>
  <c r="B1557" i="6"/>
  <c r="A1557" i="6"/>
  <c r="B1557" i="9" s="1"/>
  <c r="C1557" i="9" s="1"/>
  <c r="B1533" i="6"/>
  <c r="A1533" i="6"/>
  <c r="B1533" i="9" s="1"/>
  <c r="C1533" i="9" s="1"/>
  <c r="B1509" i="6"/>
  <c r="A1509" i="6"/>
  <c r="B1509" i="9" s="1"/>
  <c r="C1509" i="9" s="1"/>
  <c r="B1497" i="6"/>
  <c r="A1497" i="6"/>
  <c r="D1497" i="6" s="1"/>
  <c r="B1485" i="6"/>
  <c r="A1485" i="6"/>
  <c r="B1461" i="6"/>
  <c r="A1461" i="6"/>
  <c r="B1449" i="6"/>
  <c r="A1449" i="6"/>
  <c r="D1449" i="6" s="1"/>
  <c r="B1437" i="6"/>
  <c r="A1437" i="6"/>
  <c r="B1425" i="6"/>
  <c r="A1425" i="6"/>
  <c r="N1425" i="6" s="1"/>
  <c r="B1413" i="6"/>
  <c r="A1413" i="6"/>
  <c r="D1413" i="6" s="1"/>
  <c r="B1401" i="6"/>
  <c r="A1401" i="6"/>
  <c r="N1401" i="6" s="1"/>
  <c r="F375" i="6"/>
  <c r="E375" i="6"/>
  <c r="A1917" i="6"/>
  <c r="A1581" i="6"/>
  <c r="L1581" i="6" s="1"/>
  <c r="A276" i="6"/>
  <c r="D276" i="6" s="1"/>
  <c r="A156" i="6"/>
  <c r="L156" i="6" s="1"/>
  <c r="G156" i="9" s="1"/>
  <c r="F34" i="6"/>
  <c r="E34" i="6"/>
  <c r="A1905" i="6"/>
  <c r="L1905" i="6" s="1"/>
  <c r="D1905" i="9" s="1"/>
  <c r="A828" i="6"/>
  <c r="B972" i="6"/>
  <c r="A972" i="6"/>
  <c r="B960" i="6"/>
  <c r="A960" i="6"/>
  <c r="B948" i="6"/>
  <c r="A948" i="6"/>
  <c r="B936" i="6"/>
  <c r="A936" i="6"/>
  <c r="N936" i="6" s="1"/>
  <c r="B924" i="6"/>
  <c r="A924" i="6"/>
  <c r="D924" i="6" s="1"/>
  <c r="B912" i="6"/>
  <c r="A912" i="6"/>
  <c r="B900" i="6"/>
  <c r="A900" i="6"/>
  <c r="B900" i="9" s="1"/>
  <c r="C900" i="9" s="1"/>
  <c r="B888" i="6"/>
  <c r="A888" i="6"/>
  <c r="D888" i="6" s="1"/>
  <c r="B876" i="6"/>
  <c r="A876" i="6"/>
  <c r="B864" i="6"/>
  <c r="A864" i="6"/>
  <c r="B852" i="6"/>
  <c r="A852" i="6"/>
  <c r="B840" i="6"/>
  <c r="A840" i="6"/>
  <c r="B816" i="6"/>
  <c r="A816" i="6"/>
  <c r="N816" i="6" s="1"/>
  <c r="B804" i="6"/>
  <c r="A804" i="9" s="1"/>
  <c r="A804" i="6"/>
  <c r="B792" i="6"/>
  <c r="A792" i="6"/>
  <c r="B792" i="9" s="1"/>
  <c r="C792" i="9" s="1"/>
  <c r="B780" i="6"/>
  <c r="A780" i="6"/>
  <c r="D780" i="6" s="1"/>
  <c r="E780" i="6" s="1"/>
  <c r="B768" i="6"/>
  <c r="A768" i="6"/>
  <c r="D768" i="6" s="1"/>
  <c r="B756" i="6"/>
  <c r="A756" i="6"/>
  <c r="B744" i="6"/>
  <c r="A744" i="6"/>
  <c r="N744" i="6" s="1"/>
  <c r="B732" i="6"/>
  <c r="A732" i="6"/>
  <c r="B732" i="9" s="1"/>
  <c r="C732" i="9" s="1"/>
  <c r="B720" i="6"/>
  <c r="A720" i="6"/>
  <c r="B708" i="6"/>
  <c r="A708" i="6"/>
  <c r="N708" i="6" s="1"/>
  <c r="B696" i="6"/>
  <c r="A696" i="6"/>
  <c r="B684" i="6"/>
  <c r="A684" i="6"/>
  <c r="B672" i="6"/>
  <c r="A672" i="6"/>
  <c r="B660" i="6"/>
  <c r="A660" i="6"/>
  <c r="B660" i="9" s="1"/>
  <c r="C660" i="9" s="1"/>
  <c r="B636" i="6"/>
  <c r="A636" i="6"/>
  <c r="D636" i="6" s="1"/>
  <c r="B612" i="6"/>
  <c r="A612" i="6"/>
  <c r="D612" i="6" s="1"/>
  <c r="B600" i="6"/>
  <c r="A600" i="6"/>
  <c r="B588" i="6"/>
  <c r="A588" i="6"/>
  <c r="D588" i="6" s="1"/>
  <c r="B576" i="6"/>
  <c r="A576" i="6"/>
  <c r="D576" i="6" s="1"/>
  <c r="B564" i="6"/>
  <c r="A564" i="6"/>
  <c r="B552" i="6"/>
  <c r="A552" i="6"/>
  <c r="D552" i="6" s="1"/>
  <c r="B540" i="6"/>
  <c r="A540" i="6"/>
  <c r="B528" i="6"/>
  <c r="A528" i="6"/>
  <c r="B516" i="6"/>
  <c r="A516" i="6"/>
  <c r="B504" i="6"/>
  <c r="A504" i="6"/>
  <c r="D504" i="6" s="1"/>
  <c r="B492" i="6"/>
  <c r="A492" i="6"/>
  <c r="B480" i="6"/>
  <c r="A480" i="6"/>
  <c r="B456" i="6"/>
  <c r="A456" i="6"/>
  <c r="B444" i="6"/>
  <c r="A444" i="6"/>
  <c r="B432" i="6"/>
  <c r="A432" i="6"/>
  <c r="N432" i="6" s="1"/>
  <c r="B420" i="6"/>
  <c r="A420" i="6"/>
  <c r="B408" i="6"/>
  <c r="A408" i="6"/>
  <c r="N408" i="6" s="1"/>
  <c r="B396" i="6"/>
  <c r="A396" i="6"/>
  <c r="B396" i="9" s="1"/>
  <c r="C396" i="9" s="1"/>
  <c r="B384" i="6"/>
  <c r="A384" i="6"/>
  <c r="B384" i="9" s="1"/>
  <c r="C384" i="9" s="1"/>
  <c r="B372" i="6"/>
  <c r="A372" i="6"/>
  <c r="B360" i="6"/>
  <c r="A360" i="6"/>
  <c r="B348" i="6"/>
  <c r="A348" i="6"/>
  <c r="D348" i="6" s="1"/>
  <c r="B336" i="6"/>
  <c r="A336" i="6"/>
  <c r="B324" i="6"/>
  <c r="A324" i="6"/>
  <c r="B312" i="6"/>
  <c r="A312" i="6"/>
  <c r="B312" i="9" s="1"/>
  <c r="C312" i="9" s="1"/>
  <c r="B300" i="6"/>
  <c r="A300" i="6"/>
  <c r="B300" i="9" s="1"/>
  <c r="C300" i="9" s="1"/>
  <c r="B288" i="6"/>
  <c r="A288" i="6"/>
  <c r="D288" i="6" s="1"/>
  <c r="B264" i="6"/>
  <c r="A264" i="6"/>
  <c r="B252" i="6"/>
  <c r="A252" i="6"/>
  <c r="B240" i="6"/>
  <c r="A240" i="6"/>
  <c r="B228" i="6"/>
  <c r="A228" i="6"/>
  <c r="B216" i="6"/>
  <c r="A216" i="6"/>
  <c r="B204" i="6"/>
  <c r="A204" i="6"/>
  <c r="D204" i="6" s="1"/>
  <c r="B192" i="6"/>
  <c r="A192" i="6"/>
  <c r="B180" i="6"/>
  <c r="A180" i="6"/>
  <c r="D180" i="6" s="1"/>
  <c r="B168" i="6"/>
  <c r="A168" i="6"/>
  <c r="B144" i="6"/>
  <c r="A144" i="6"/>
  <c r="B132" i="6"/>
  <c r="A132" i="6"/>
  <c r="B120" i="6"/>
  <c r="A120" i="6"/>
  <c r="B108" i="6"/>
  <c r="A108" i="6"/>
  <c r="N108" i="6" s="1"/>
  <c r="B96" i="6"/>
  <c r="A96" i="6"/>
  <c r="B84" i="6"/>
  <c r="A84" i="6"/>
  <c r="B72" i="6"/>
  <c r="A72" i="6"/>
  <c r="B72" i="9" s="1"/>
  <c r="C72" i="9" s="1"/>
  <c r="B60" i="6"/>
  <c r="A60" i="6"/>
  <c r="B48" i="6"/>
  <c r="A48" i="6"/>
  <c r="B36" i="6"/>
  <c r="A36" i="6"/>
  <c r="B24" i="6"/>
  <c r="A24" i="6"/>
  <c r="B24" i="9" s="1"/>
  <c r="C24" i="9" s="1"/>
  <c r="B12" i="6"/>
  <c r="A12" i="6"/>
  <c r="A2384" i="6"/>
  <c r="A1377" i="6"/>
  <c r="B1377" i="9" s="1"/>
  <c r="C1377" i="9" s="1"/>
  <c r="A1197" i="6"/>
  <c r="B1197" i="9" s="1"/>
  <c r="C1197" i="9" s="1"/>
  <c r="A873" i="6"/>
  <c r="B873" i="9" s="1"/>
  <c r="C873" i="9" s="1"/>
  <c r="A1233" i="6"/>
  <c r="B1233" i="9" s="1"/>
  <c r="C1233" i="9" s="1"/>
  <c r="B1329" i="6"/>
  <c r="A1329" i="6"/>
  <c r="D1329" i="6" s="1"/>
  <c r="B1257" i="6"/>
  <c r="A1257" i="6"/>
  <c r="B1209" i="6"/>
  <c r="A1209" i="6"/>
  <c r="N1209" i="6" s="1"/>
  <c r="B1185" i="6"/>
  <c r="A1185" i="6"/>
  <c r="B1077" i="6"/>
  <c r="A1077" i="6"/>
  <c r="B981" i="6"/>
  <c r="A981" i="6"/>
  <c r="B957" i="6"/>
  <c r="A957" i="6"/>
  <c r="D957" i="6" s="1"/>
  <c r="B933" i="6"/>
  <c r="A933" i="6"/>
  <c r="B921" i="6"/>
  <c r="A921" i="9" s="1"/>
  <c r="A921" i="6"/>
  <c r="N921" i="6" s="1"/>
  <c r="B909" i="6"/>
  <c r="A909" i="6"/>
  <c r="B909" i="9" s="1"/>
  <c r="C909" i="9" s="1"/>
  <c r="B885" i="6"/>
  <c r="A885" i="9" s="1"/>
  <c r="A885" i="6"/>
  <c r="N885" i="6" s="1"/>
  <c r="B825" i="6"/>
  <c r="A825" i="6"/>
  <c r="B801" i="6"/>
  <c r="A801" i="6"/>
  <c r="N801" i="6" s="1"/>
  <c r="B789" i="6"/>
  <c r="A789" i="6"/>
  <c r="B789" i="9" s="1"/>
  <c r="C789" i="9" s="1"/>
  <c r="B741" i="6"/>
  <c r="A741" i="6"/>
  <c r="B705" i="6"/>
  <c r="A705" i="6"/>
  <c r="B645" i="6"/>
  <c r="A645" i="6"/>
  <c r="B621" i="6"/>
  <c r="A621" i="6"/>
  <c r="B2492" i="6"/>
  <c r="A2492" i="6"/>
  <c r="N2492" i="6" s="1"/>
  <c r="B2408" i="6"/>
  <c r="A2408" i="6"/>
  <c r="B2408" i="9" s="1"/>
  <c r="C2408" i="9" s="1"/>
  <c r="B2372" i="6"/>
  <c r="A2372" i="6"/>
  <c r="D2372" i="6" s="1"/>
  <c r="E2372" i="6" s="1"/>
  <c r="B2360" i="6"/>
  <c r="A2360" i="9" s="1"/>
  <c r="A2360" i="6"/>
  <c r="B2348" i="6"/>
  <c r="A2348" i="6"/>
  <c r="B2336" i="6"/>
  <c r="A2336" i="6"/>
  <c r="B2336" i="9" s="1"/>
  <c r="C2336" i="9" s="1"/>
  <c r="B2324" i="6"/>
  <c r="A2324" i="6"/>
  <c r="N2324" i="6" s="1"/>
  <c r="B2204" i="6"/>
  <c r="A2204" i="6"/>
  <c r="D2204" i="6" s="1"/>
  <c r="E2204" i="6" s="1"/>
  <c r="B2180" i="6"/>
  <c r="A2180" i="6"/>
  <c r="B2180" i="9" s="1"/>
  <c r="C2180" i="9" s="1"/>
  <c r="B2120" i="6"/>
  <c r="A2120" i="6"/>
  <c r="B2120" i="9" s="1"/>
  <c r="C2120" i="9" s="1"/>
  <c r="B2108" i="6"/>
  <c r="A2108" i="6"/>
  <c r="B2072" i="6"/>
  <c r="A2072" i="6"/>
  <c r="B2072" i="9" s="1"/>
  <c r="C2072" i="9" s="1"/>
  <c r="B2036" i="6"/>
  <c r="A2036" i="6"/>
  <c r="N2036" i="6" s="1"/>
  <c r="B2024" i="6"/>
  <c r="A2024" i="6"/>
  <c r="N2024" i="6" s="1"/>
  <c r="A1029" i="6"/>
  <c r="L1029" i="6" s="1"/>
  <c r="A2432" i="6"/>
  <c r="A1365" i="6"/>
  <c r="B1365" i="9" s="1"/>
  <c r="C1365" i="9" s="1"/>
  <c r="A1221" i="6"/>
  <c r="N1221" i="6" s="1"/>
  <c r="A861" i="6"/>
  <c r="B861" i="9" s="1"/>
  <c r="C861" i="9" s="1"/>
  <c r="A1389" i="6"/>
  <c r="D1389" i="6" s="1"/>
  <c r="A1341" i="6"/>
  <c r="A1053" i="6"/>
  <c r="A837" i="6"/>
  <c r="M837" i="6" s="1"/>
  <c r="I837" i="9" s="1"/>
  <c r="A765" i="6"/>
  <c r="A993" i="6"/>
  <c r="A813" i="6"/>
  <c r="A1245" i="6"/>
  <c r="M1245" i="6" s="1"/>
  <c r="I1245" i="9" s="1"/>
  <c r="A1125" i="6"/>
  <c r="B1125" i="9" s="1"/>
  <c r="C1125" i="9" s="1"/>
  <c r="A1101" i="6"/>
  <c r="A657" i="6"/>
  <c r="A1173" i="6"/>
  <c r="A1149" i="6"/>
  <c r="A1017" i="6"/>
  <c r="A633" i="6"/>
  <c r="B633" i="9" s="1"/>
  <c r="C633" i="9" s="1"/>
  <c r="B490" i="9"/>
  <c r="C490" i="9" s="1"/>
  <c r="D490" i="6"/>
  <c r="D376" i="6"/>
  <c r="B376" i="9"/>
  <c r="C376" i="9" s="1"/>
  <c r="A2451" i="6"/>
  <c r="N2451" i="6" s="1"/>
  <c r="A561" i="6"/>
  <c r="D561" i="6" s="1"/>
  <c r="A537" i="6"/>
  <c r="B265" i="9"/>
  <c r="C265" i="9" s="1"/>
  <c r="A2000" i="6"/>
  <c r="A1964" i="6"/>
  <c r="L1964" i="6" s="1"/>
  <c r="A573" i="6"/>
  <c r="A549" i="6"/>
  <c r="A1988" i="6"/>
  <c r="D1988" i="6" s="1"/>
  <c r="A1952" i="6"/>
  <c r="A2250" i="6"/>
  <c r="A1494" i="6"/>
  <c r="D339" i="6"/>
  <c r="B339" i="9"/>
  <c r="C339" i="9" s="1"/>
  <c r="A1590" i="6"/>
  <c r="D2" i="6"/>
  <c r="B2" i="9"/>
  <c r="C2" i="9" s="1"/>
  <c r="B2490" i="6"/>
  <c r="A2490" i="9" s="1"/>
  <c r="A2490" i="6"/>
  <c r="N2490" i="6" s="1"/>
  <c r="B2478" i="6"/>
  <c r="A2478" i="6"/>
  <c r="B2442" i="6"/>
  <c r="O2442" i="6" s="1"/>
  <c r="A2442" i="6"/>
  <c r="B2442" i="9" s="1"/>
  <c r="C2442" i="9" s="1"/>
  <c r="B2430" i="6"/>
  <c r="A2430" i="6"/>
  <c r="B2418" i="6"/>
  <c r="O2418" i="6" s="1"/>
  <c r="A2418" i="6"/>
  <c r="B2406" i="6"/>
  <c r="O2406" i="6" s="1"/>
  <c r="A2406" i="6"/>
  <c r="B2394" i="6"/>
  <c r="O2394" i="6" s="1"/>
  <c r="A2394" i="6"/>
  <c r="N2394" i="6" s="1"/>
  <c r="B2382" i="6"/>
  <c r="O2382" i="6" s="1"/>
  <c r="A2382" i="6"/>
  <c r="B2370" i="6"/>
  <c r="A2370" i="6"/>
  <c r="B2370" i="9" s="1"/>
  <c r="C2370" i="9" s="1"/>
  <c r="B2358" i="6"/>
  <c r="A2358" i="6"/>
  <c r="N2358" i="6" s="1"/>
  <c r="B2346" i="6"/>
  <c r="O2346" i="6" s="1"/>
  <c r="A2346" i="6"/>
  <c r="D2346" i="6" s="1"/>
  <c r="B2334" i="6"/>
  <c r="O2334" i="6" s="1"/>
  <c r="A2334" i="6"/>
  <c r="N2334" i="6" s="1"/>
  <c r="B2322" i="6"/>
  <c r="O2322" i="6" s="1"/>
  <c r="A2322" i="6"/>
  <c r="B2310" i="6"/>
  <c r="H2310" i="6" s="1"/>
  <c r="I2310" i="6" s="1"/>
  <c r="A2310" i="6"/>
  <c r="B2298" i="6"/>
  <c r="O2298" i="6" s="1"/>
  <c r="A2298" i="6"/>
  <c r="N2298" i="6" s="1"/>
  <c r="B2286" i="6"/>
  <c r="A2286" i="6"/>
  <c r="B2286" i="9" s="1"/>
  <c r="C2286" i="9" s="1"/>
  <c r="B2262" i="6"/>
  <c r="A2262" i="6"/>
  <c r="B2262" i="9" s="1"/>
  <c r="C2262" i="9" s="1"/>
  <c r="B2238" i="6"/>
  <c r="A2238" i="6"/>
  <c r="N2238" i="6" s="1"/>
  <c r="B2226" i="6"/>
  <c r="O2226" i="6" s="1"/>
  <c r="A2226" i="6"/>
  <c r="B2226" i="9" s="1"/>
  <c r="C2226" i="9" s="1"/>
  <c r="B2214" i="6"/>
  <c r="A2214" i="9" s="1"/>
  <c r="A2214" i="6"/>
  <c r="B2214" i="9" s="1"/>
  <c r="C2214" i="9" s="1"/>
  <c r="B2202" i="6"/>
  <c r="A2202" i="6"/>
  <c r="N2202" i="6" s="1"/>
  <c r="B2190" i="6"/>
  <c r="A2190" i="6"/>
  <c r="N2190" i="6" s="1"/>
  <c r="B2166" i="6"/>
  <c r="A2166" i="6"/>
  <c r="B2166" i="9" s="1"/>
  <c r="C2166" i="9" s="1"/>
  <c r="B2154" i="6"/>
  <c r="A2154" i="6"/>
  <c r="B2154" i="9" s="1"/>
  <c r="C2154" i="9" s="1"/>
  <c r="B2142" i="6"/>
  <c r="A2142" i="9" s="1"/>
  <c r="A2142" i="6"/>
  <c r="B2130" i="6"/>
  <c r="A2130" i="6"/>
  <c r="B2130" i="9" s="1"/>
  <c r="C2130" i="9" s="1"/>
  <c r="B2118" i="6"/>
  <c r="A2118" i="6"/>
  <c r="D2118" i="6" s="1"/>
  <c r="B2106" i="6"/>
  <c r="A2106" i="6"/>
  <c r="B2094" i="6"/>
  <c r="A2094" i="6"/>
  <c r="D2094" i="6" s="1"/>
  <c r="E2094" i="6" s="1"/>
  <c r="B2082" i="6"/>
  <c r="A2082" i="6"/>
  <c r="B2082" i="9" s="1"/>
  <c r="C2082" i="9" s="1"/>
  <c r="B2070" i="6"/>
  <c r="A2070" i="6"/>
  <c r="D2070" i="6" s="1"/>
  <c r="B2058" i="6"/>
  <c r="A2058" i="6"/>
  <c r="B2046" i="6"/>
  <c r="A2046" i="6"/>
  <c r="B2034" i="6"/>
  <c r="A2034" i="6"/>
  <c r="D2034" i="6" s="1"/>
  <c r="B2022" i="6"/>
  <c r="A2022" i="6"/>
  <c r="B2010" i="6"/>
  <c r="A2010" i="9" s="1"/>
  <c r="A2010" i="6"/>
  <c r="N2010" i="6" s="1"/>
  <c r="B1998" i="6"/>
  <c r="A1998" i="6"/>
  <c r="B1998" i="9" s="1"/>
  <c r="C1998" i="9" s="1"/>
  <c r="B1986" i="6"/>
  <c r="A1986" i="6"/>
  <c r="B1986" i="9" s="1"/>
  <c r="C1986" i="9" s="1"/>
  <c r="B1974" i="6"/>
  <c r="A1974" i="6"/>
  <c r="D1974" i="6" s="1"/>
  <c r="B1962" i="6"/>
  <c r="A1962" i="6"/>
  <c r="B1950" i="6"/>
  <c r="A1950" i="6"/>
  <c r="B1950" i="9" s="1"/>
  <c r="C1950" i="9" s="1"/>
  <c r="B1938" i="6"/>
  <c r="A1938" i="6"/>
  <c r="B1926" i="6"/>
  <c r="A1926" i="6"/>
  <c r="B1926" i="9" s="1"/>
  <c r="C1926" i="9" s="1"/>
  <c r="B1914" i="6"/>
  <c r="A1914" i="6"/>
  <c r="B1902" i="6"/>
  <c r="A1902" i="6"/>
  <c r="B1902" i="9" s="1"/>
  <c r="C1902" i="9" s="1"/>
  <c r="B1818" i="6"/>
  <c r="A1818" i="6"/>
  <c r="B1806" i="6"/>
  <c r="A1806" i="9" s="1"/>
  <c r="A1806" i="6"/>
  <c r="B1794" i="6"/>
  <c r="A1794" i="6"/>
  <c r="B1794" i="9" s="1"/>
  <c r="C1794" i="9" s="1"/>
  <c r="B1782" i="6"/>
  <c r="A1782" i="9" s="1"/>
  <c r="A1782" i="6"/>
  <c r="B1782" i="9" s="1"/>
  <c r="C1782" i="9" s="1"/>
  <c r="B1770" i="6"/>
  <c r="A1770" i="6"/>
  <c r="B1770" i="9" s="1"/>
  <c r="C1770" i="9" s="1"/>
  <c r="B1758" i="6"/>
  <c r="A1758" i="6"/>
  <c r="N1758" i="6" s="1"/>
  <c r="B1746" i="6"/>
  <c r="A1746" i="6"/>
  <c r="B1746" i="9" s="1"/>
  <c r="C1746" i="9" s="1"/>
  <c r="B1734" i="6"/>
  <c r="A1734" i="6"/>
  <c r="B1734" i="9" s="1"/>
  <c r="C1734" i="9" s="1"/>
  <c r="B1722" i="6"/>
  <c r="A1722" i="6"/>
  <c r="D1722" i="6" s="1"/>
  <c r="E1722" i="6" s="1"/>
  <c r="B1710" i="6"/>
  <c r="A1710" i="6"/>
  <c r="B1710" i="9" s="1"/>
  <c r="C1710" i="9" s="1"/>
  <c r="B1698" i="6"/>
  <c r="A1698" i="6"/>
  <c r="N1698" i="6" s="1"/>
  <c r="B1686" i="6"/>
  <c r="A1686" i="6"/>
  <c r="N1686" i="6" s="1"/>
  <c r="B1674" i="6"/>
  <c r="A1674" i="6"/>
  <c r="D1674" i="6" s="1"/>
  <c r="E1674" i="6" s="1"/>
  <c r="B1662" i="6"/>
  <c r="A1662" i="6"/>
  <c r="B1662" i="9" s="1"/>
  <c r="C1662" i="9" s="1"/>
  <c r="B1650" i="6"/>
  <c r="A1650" i="6"/>
  <c r="B1638" i="6"/>
  <c r="A1638" i="6"/>
  <c r="B1638" i="9" s="1"/>
  <c r="C1638" i="9" s="1"/>
  <c r="B1626" i="6"/>
  <c r="A1626" i="6"/>
  <c r="B1614" i="6"/>
  <c r="A1614" i="6"/>
  <c r="D1614" i="6" s="1"/>
  <c r="B1602" i="6"/>
  <c r="A1602" i="6"/>
  <c r="B1602" i="9" s="1"/>
  <c r="C1602" i="9" s="1"/>
  <c r="B1578" i="6"/>
  <c r="A1578" i="6"/>
  <c r="B1578" i="9" s="1"/>
  <c r="C1578" i="9" s="1"/>
  <c r="B1566" i="6"/>
  <c r="A1566" i="6"/>
  <c r="B1554" i="6"/>
  <c r="A1554" i="6"/>
  <c r="B1542" i="6"/>
  <c r="A1542" i="6"/>
  <c r="B1530" i="6"/>
  <c r="A1530" i="6"/>
  <c r="B1518" i="6"/>
  <c r="A1518" i="6"/>
  <c r="B1518" i="9" s="1"/>
  <c r="C1518" i="9" s="1"/>
  <c r="B1506" i="6"/>
  <c r="A1506" i="6"/>
  <c r="B1506" i="9" s="1"/>
  <c r="C1506" i="9" s="1"/>
  <c r="B1482" i="6"/>
  <c r="A1482" i="6"/>
  <c r="B1470" i="6"/>
  <c r="A1470" i="6"/>
  <c r="B1458" i="6"/>
  <c r="A1458" i="6"/>
  <c r="B1446" i="6"/>
  <c r="A1446" i="6"/>
  <c r="N1446" i="6" s="1"/>
  <c r="B1422" i="6"/>
  <c r="A1422" i="6"/>
  <c r="B1422" i="9" s="1"/>
  <c r="C1422" i="9" s="1"/>
  <c r="B1410" i="6"/>
  <c r="A1410" i="6"/>
  <c r="B1398" i="6"/>
  <c r="A1398" i="6"/>
  <c r="B1386" i="6"/>
  <c r="A1386" i="6"/>
  <c r="B1386" i="9" s="1"/>
  <c r="C1386" i="9" s="1"/>
  <c r="B1374" i="6"/>
  <c r="A1374" i="6"/>
  <c r="D1374" i="6" s="1"/>
  <c r="B1350" i="6"/>
  <c r="A1350" i="6"/>
  <c r="N1350" i="6" s="1"/>
  <c r="B1326" i="6"/>
  <c r="A1326" i="6"/>
  <c r="N1326" i="6" s="1"/>
  <c r="B1314" i="6"/>
  <c r="A1314" i="6"/>
  <c r="B1302" i="6"/>
  <c r="A1302" i="6"/>
  <c r="A2274" i="6"/>
  <c r="B2493" i="6"/>
  <c r="O2493" i="6" s="1"/>
  <c r="A2493" i="6"/>
  <c r="B2493" i="9" s="1"/>
  <c r="C2493" i="9" s="1"/>
  <c r="N316" i="6"/>
  <c r="A1362" i="6"/>
  <c r="B1362" i="9" s="1"/>
  <c r="C1362" i="9" s="1"/>
  <c r="H2481" i="6"/>
  <c r="J2481" i="6" s="1"/>
  <c r="J2493" i="9"/>
  <c r="A2178" i="6"/>
  <c r="D794" i="6"/>
  <c r="B794" i="9"/>
  <c r="C794" i="9" s="1"/>
  <c r="B69" i="9"/>
  <c r="C69" i="9" s="1"/>
  <c r="D69" i="6"/>
  <c r="A2469" i="6"/>
  <c r="L2469" i="6" s="1"/>
  <c r="D2469" i="9" s="1"/>
  <c r="A954" i="6"/>
  <c r="A654" i="6"/>
  <c r="B654" i="9" s="1"/>
  <c r="C654" i="9" s="1"/>
  <c r="A342" i="6"/>
  <c r="D342" i="6" s="1"/>
  <c r="A1026" i="6"/>
  <c r="A594" i="6"/>
  <c r="A570" i="6"/>
  <c r="A318" i="6"/>
  <c r="B2277" i="6"/>
  <c r="A2277" i="9" s="1"/>
  <c r="A2277" i="6"/>
  <c r="B2277" i="9" s="1"/>
  <c r="C2277" i="9" s="1"/>
  <c r="B2253" i="6"/>
  <c r="O2253" i="6" s="1"/>
  <c r="A2253" i="6"/>
  <c r="B2253" i="9" s="1"/>
  <c r="C2253" i="9" s="1"/>
  <c r="B2241" i="6"/>
  <c r="A2241" i="6"/>
  <c r="B2217" i="6"/>
  <c r="O2217" i="6" s="1"/>
  <c r="A2217" i="6"/>
  <c r="B2193" i="6"/>
  <c r="A2193" i="6"/>
  <c r="B2193" i="9" s="1"/>
  <c r="C2193" i="9" s="1"/>
  <c r="B2157" i="6"/>
  <c r="A2157" i="6"/>
  <c r="B2157" i="9" s="1"/>
  <c r="C2157" i="9" s="1"/>
  <c r="B2133" i="6"/>
  <c r="A2133" i="6"/>
  <c r="N2133" i="6" s="1"/>
  <c r="B2121" i="6"/>
  <c r="A2121" i="6"/>
  <c r="B2121" i="9" s="1"/>
  <c r="C2121" i="9" s="1"/>
  <c r="B2109" i="6"/>
  <c r="A2109" i="6"/>
  <c r="B2109" i="9" s="1"/>
  <c r="C2109" i="9" s="1"/>
  <c r="B2085" i="6"/>
  <c r="A2085" i="9" s="1"/>
  <c r="A2085" i="6"/>
  <c r="B2061" i="6"/>
  <c r="A2061" i="6"/>
  <c r="N2061" i="6" s="1"/>
  <c r="B2049" i="6"/>
  <c r="A2049" i="6"/>
  <c r="B2013" i="6"/>
  <c r="A2013" i="6"/>
  <c r="N2013" i="6" s="1"/>
  <c r="B1965" i="6"/>
  <c r="A1965" i="6"/>
  <c r="B1953" i="6"/>
  <c r="A1953" i="6"/>
  <c r="D1953" i="6" s="1"/>
  <c r="E1953" i="6" s="1"/>
  <c r="B1941" i="6"/>
  <c r="A1941" i="6"/>
  <c r="A2181" i="6"/>
  <c r="A1158" i="6"/>
  <c r="B1158" i="9" s="1"/>
  <c r="C1158" i="9" s="1"/>
  <c r="A402" i="6"/>
  <c r="A2457" i="6"/>
  <c r="M2457" i="6" s="1"/>
  <c r="I2457" i="9" s="1"/>
  <c r="A2145" i="6"/>
  <c r="M2145" i="6" s="1"/>
  <c r="I2145" i="9" s="1"/>
  <c r="A1134" i="6"/>
  <c r="D1134" i="6" s="1"/>
  <c r="A630" i="6"/>
  <c r="B630" i="9" s="1"/>
  <c r="C630" i="9" s="1"/>
  <c r="D135" i="6"/>
  <c r="B135" i="9"/>
  <c r="C135" i="9" s="1"/>
  <c r="B1290" i="6"/>
  <c r="A1290" i="6"/>
  <c r="D1290" i="6" s="1"/>
  <c r="B1278" i="6"/>
  <c r="A1278" i="6"/>
  <c r="B1266" i="6"/>
  <c r="A1266" i="6"/>
  <c r="B1254" i="6"/>
  <c r="A1254" i="6"/>
  <c r="B1242" i="6"/>
  <c r="A1242" i="6"/>
  <c r="B1230" i="6"/>
  <c r="A1230" i="6"/>
  <c r="N1230" i="6" s="1"/>
  <c r="B1218" i="6"/>
  <c r="A1218" i="6"/>
  <c r="B1206" i="6"/>
  <c r="A1206" i="6"/>
  <c r="B1194" i="6"/>
  <c r="A1194" i="6"/>
  <c r="N1194" i="6" s="1"/>
  <c r="B1182" i="6"/>
  <c r="A1182" i="6"/>
  <c r="N1182" i="6" s="1"/>
  <c r="B1170" i="6"/>
  <c r="H1170" i="6" s="1"/>
  <c r="J1170" i="6" s="1"/>
  <c r="A1170" i="6"/>
  <c r="B1146" i="6"/>
  <c r="A1146" i="6"/>
  <c r="D1146" i="6" s="1"/>
  <c r="B1086" i="6"/>
  <c r="A1086" i="6"/>
  <c r="D1086" i="6" s="1"/>
  <c r="B1074" i="6"/>
  <c r="A1074" i="6"/>
  <c r="B1062" i="6"/>
  <c r="A1062" i="6"/>
  <c r="D1062" i="6" s="1"/>
  <c r="B1050" i="6"/>
  <c r="A1050" i="6"/>
  <c r="B1002" i="6"/>
  <c r="A1002" i="6"/>
  <c r="B990" i="6"/>
  <c r="A990" i="6"/>
  <c r="B978" i="6"/>
  <c r="A978" i="6"/>
  <c r="D978" i="6" s="1"/>
  <c r="B966" i="6"/>
  <c r="A966" i="6"/>
  <c r="B942" i="6"/>
  <c r="A942" i="6"/>
  <c r="B930" i="6"/>
  <c r="A930" i="6"/>
  <c r="D930" i="6" s="1"/>
  <c r="B906" i="6"/>
  <c r="A906" i="6"/>
  <c r="B894" i="6"/>
  <c r="A894" i="6"/>
  <c r="D894" i="6" s="1"/>
  <c r="B678" i="6"/>
  <c r="A678" i="6"/>
  <c r="D678" i="6" s="1"/>
  <c r="B666" i="6"/>
  <c r="A666" i="6"/>
  <c r="D666" i="6" s="1"/>
  <c r="B618" i="6"/>
  <c r="A618" i="6"/>
  <c r="N618" i="6" s="1"/>
  <c r="B582" i="6"/>
  <c r="A582" i="6"/>
  <c r="B558" i="6"/>
  <c r="A558" i="6"/>
  <c r="B546" i="6"/>
  <c r="A546" i="6"/>
  <c r="B534" i="6"/>
  <c r="A534" i="6"/>
  <c r="D534" i="6" s="1"/>
  <c r="B474" i="6"/>
  <c r="A474" i="6"/>
  <c r="B462" i="6"/>
  <c r="A462" i="6"/>
  <c r="B462" i="9" s="1"/>
  <c r="C462" i="9" s="1"/>
  <c r="B438" i="6"/>
  <c r="A438" i="6"/>
  <c r="B426" i="6"/>
  <c r="A426" i="6"/>
  <c r="D426" i="6" s="1"/>
  <c r="B390" i="6"/>
  <c r="A390" i="6"/>
  <c r="B366" i="6"/>
  <c r="A366" i="6"/>
  <c r="B354" i="6"/>
  <c r="A354" i="6"/>
  <c r="B330" i="6"/>
  <c r="A330" i="6"/>
  <c r="B306" i="6"/>
  <c r="A306" i="6"/>
  <c r="D306" i="6" s="1"/>
  <c r="B294" i="6"/>
  <c r="A294" i="6"/>
  <c r="D294" i="6" s="1"/>
  <c r="A1038" i="6"/>
  <c r="A918" i="6"/>
  <c r="A774" i="6"/>
  <c r="B774" i="9" s="1"/>
  <c r="C774" i="9" s="1"/>
  <c r="A738" i="6"/>
  <c r="B738" i="9" s="1"/>
  <c r="C738" i="9" s="1"/>
  <c r="A702" i="6"/>
  <c r="A414" i="6"/>
  <c r="A2481" i="6"/>
  <c r="B2481" i="9" s="1"/>
  <c r="C2481" i="9" s="1"/>
  <c r="A2265" i="6"/>
  <c r="L2265" i="6" s="1"/>
  <c r="D2265" i="9" s="1"/>
  <c r="A2205" i="6"/>
  <c r="A2169" i="6"/>
  <c r="A2313" i="6"/>
  <c r="B2313" i="9" s="1"/>
  <c r="C2313" i="9" s="1"/>
  <c r="A2073" i="6"/>
  <c r="B2073" i="9" s="1"/>
  <c r="C2073" i="9" s="1"/>
  <c r="A1989" i="6"/>
  <c r="L1989" i="6" s="1"/>
  <c r="D1989" i="9" s="1"/>
  <c r="A1014" i="6"/>
  <c r="D1014" i="6" s="1"/>
  <c r="G1014" i="6" s="1"/>
  <c r="A642" i="6"/>
  <c r="A450" i="6"/>
  <c r="A2229" i="6"/>
  <c r="M2229" i="6" s="1"/>
  <c r="I2229" i="9" s="1"/>
  <c r="A2289" i="6"/>
  <c r="M2289" i="6" s="1"/>
  <c r="I2289" i="9" s="1"/>
  <c r="A1122" i="6"/>
  <c r="A870" i="6"/>
  <c r="D870" i="6" s="1"/>
  <c r="A750" i="6"/>
  <c r="B750" i="9" s="1"/>
  <c r="C750" i="9" s="1"/>
  <c r="A714" i="6"/>
  <c r="L714" i="6" s="1"/>
  <c r="D714" i="9" s="1"/>
  <c r="A486" i="6"/>
  <c r="A2097" i="6"/>
  <c r="A2037" i="6"/>
  <c r="L2037" i="6" s="1"/>
  <c r="D2037" i="9" s="1"/>
  <c r="A1098" i="6"/>
  <c r="M1098" i="6" s="1"/>
  <c r="I1098" i="9" s="1"/>
  <c r="B2460" i="6"/>
  <c r="O2460" i="6" s="1"/>
  <c r="A2460" i="6"/>
  <c r="B2460" i="9" s="1"/>
  <c r="C2460" i="9" s="1"/>
  <c r="B2412" i="6"/>
  <c r="A2412" i="9" s="1"/>
  <c r="A2412" i="6"/>
  <c r="B2412" i="9" s="1"/>
  <c r="C2412" i="9" s="1"/>
  <c r="B2388" i="6"/>
  <c r="A2388" i="9" s="1"/>
  <c r="A2388" i="6"/>
  <c r="B2388" i="9" s="1"/>
  <c r="C2388" i="9" s="1"/>
  <c r="B2364" i="6"/>
  <c r="H2364" i="6" s="1"/>
  <c r="J2364" i="6" s="1"/>
  <c r="A2364" i="6"/>
  <c r="N2364" i="6" s="1"/>
  <c r="B2352" i="6"/>
  <c r="A2352" i="6"/>
  <c r="B2352" i="9" s="1"/>
  <c r="C2352" i="9" s="1"/>
  <c r="B2340" i="6"/>
  <c r="A2340" i="9" s="1"/>
  <c r="A2340" i="6"/>
  <c r="B2340" i="9" s="1"/>
  <c r="C2340" i="9" s="1"/>
  <c r="D448" i="6"/>
  <c r="E448" i="6" s="1"/>
  <c r="A1785" i="6"/>
  <c r="L1785" i="6" s="1"/>
  <c r="A1677" i="6"/>
  <c r="N1677" i="6" s="1"/>
  <c r="A1593" i="6"/>
  <c r="L1593" i="6" s="1"/>
  <c r="A246" i="6"/>
  <c r="A210" i="6"/>
  <c r="A174" i="6"/>
  <c r="A2280" i="6"/>
  <c r="M2280" i="6" s="1"/>
  <c r="I2280" i="9" s="1"/>
  <c r="A2256" i="6"/>
  <c r="A2124" i="6"/>
  <c r="M2124" i="6" s="1"/>
  <c r="I2124" i="9" s="1"/>
  <c r="A2076" i="6"/>
  <c r="M2076" i="6" s="1"/>
  <c r="I2076" i="9" s="1"/>
  <c r="A2052" i="6"/>
  <c r="L2052" i="6" s="1"/>
  <c r="A2004" i="6"/>
  <c r="A1932" i="6"/>
  <c r="A1821" i="6"/>
  <c r="L1821" i="6" s="1"/>
  <c r="A1689" i="6"/>
  <c r="A1629" i="6"/>
  <c r="D1629" i="6" s="1"/>
  <c r="F1629" i="6" s="1"/>
  <c r="A1545" i="6"/>
  <c r="L1545" i="6" s="1"/>
  <c r="D1545" i="9" s="1"/>
  <c r="A222" i="6"/>
  <c r="B222" i="9" s="1"/>
  <c r="C222" i="9" s="1"/>
  <c r="A1929" i="6"/>
  <c r="B1929" i="9" s="1"/>
  <c r="C1929" i="9" s="1"/>
  <c r="A234" i="6"/>
  <c r="A198" i="6"/>
  <c r="A78" i="6"/>
  <c r="A270" i="6"/>
  <c r="A162" i="6"/>
  <c r="A126" i="6"/>
  <c r="B126" i="9" s="1"/>
  <c r="C126" i="9" s="1"/>
  <c r="A2268" i="6"/>
  <c r="L2268" i="6" s="1"/>
  <c r="A2244" i="6"/>
  <c r="A2220" i="6"/>
  <c r="L2220" i="6" s="1"/>
  <c r="A1857" i="6"/>
  <c r="N1857" i="6" s="1"/>
  <c r="A1833" i="6"/>
  <c r="A1809" i="6"/>
  <c r="B1809" i="9" s="1"/>
  <c r="C1809" i="9" s="1"/>
  <c r="B1472" i="9"/>
  <c r="C1472" i="9" s="1"/>
  <c r="A2496" i="6"/>
  <c r="L2496" i="6" s="1"/>
  <c r="A2148" i="6"/>
  <c r="L2148" i="6" s="1"/>
  <c r="D2148" i="9" s="1"/>
  <c r="B554" i="9"/>
  <c r="C554" i="9" s="1"/>
  <c r="D1923" i="6"/>
  <c r="E1923" i="6" s="1"/>
  <c r="D1743" i="6"/>
  <c r="D1443" i="6"/>
  <c r="G1443" i="6" s="1"/>
  <c r="A2400" i="6"/>
  <c r="B1088" i="9"/>
  <c r="C1088" i="9" s="1"/>
  <c r="A2424" i="6"/>
  <c r="N2424" i="6" s="1"/>
  <c r="B2075" i="6"/>
  <c r="A2075" i="9" s="1"/>
  <c r="J2075" i="9"/>
  <c r="B1919" i="6"/>
  <c r="A1919" i="9" s="1"/>
  <c r="J1919" i="9"/>
  <c r="G1763" i="9"/>
  <c r="J1763" i="9"/>
  <c r="G1751" i="9"/>
  <c r="J1751" i="9"/>
  <c r="G1739" i="9"/>
  <c r="J1739" i="9"/>
  <c r="B1727" i="6"/>
  <c r="A1727" i="9" s="1"/>
  <c r="G1727" i="9"/>
  <c r="J1727" i="9"/>
  <c r="G1715" i="9"/>
  <c r="J1715" i="9"/>
  <c r="G1703" i="9"/>
  <c r="J1703" i="9"/>
  <c r="G1691" i="9"/>
  <c r="J1691" i="9"/>
  <c r="G1679" i="9"/>
  <c r="J1679" i="9"/>
  <c r="G1667" i="9"/>
  <c r="J1667" i="9"/>
  <c r="G1655" i="9"/>
  <c r="J1655" i="9"/>
  <c r="G1643" i="9"/>
  <c r="J1643" i="9"/>
  <c r="G1631" i="9"/>
  <c r="J1631" i="9"/>
  <c r="G1619" i="9"/>
  <c r="J1619" i="9"/>
  <c r="G1607" i="9"/>
  <c r="J1607" i="9"/>
  <c r="G1595" i="9"/>
  <c r="J1595" i="9"/>
  <c r="B1583" i="6"/>
  <c r="O1583" i="6" s="1"/>
  <c r="G1583" i="9"/>
  <c r="J1583" i="9"/>
  <c r="G1571" i="9"/>
  <c r="J1571" i="9"/>
  <c r="G1559" i="9"/>
  <c r="J1559" i="9"/>
  <c r="G1547" i="9"/>
  <c r="J1547" i="9"/>
  <c r="G1535" i="9"/>
  <c r="J1535" i="9"/>
  <c r="G1523" i="9"/>
  <c r="J1523" i="9"/>
  <c r="G1511" i="9"/>
  <c r="J1511" i="9"/>
  <c r="G1499" i="9"/>
  <c r="J1499" i="9"/>
  <c r="G1487" i="9"/>
  <c r="J1487" i="9"/>
  <c r="G1475" i="9"/>
  <c r="J1475" i="9"/>
  <c r="G1463" i="9"/>
  <c r="J1463" i="9"/>
  <c r="G1451" i="9"/>
  <c r="J1451" i="9"/>
  <c r="B1439" i="6"/>
  <c r="O1439" i="6" s="1"/>
  <c r="G1439" i="9"/>
  <c r="J1439" i="9"/>
  <c r="G1427" i="9"/>
  <c r="J1427" i="9"/>
  <c r="G1415" i="9"/>
  <c r="J1415" i="9"/>
  <c r="G1403" i="9"/>
  <c r="J1403" i="9"/>
  <c r="G1391" i="9"/>
  <c r="J1391" i="9"/>
  <c r="G1379" i="9"/>
  <c r="J1379" i="9"/>
  <c r="G1367" i="9"/>
  <c r="J1367" i="9"/>
  <c r="G1355" i="9"/>
  <c r="J1355" i="9"/>
  <c r="G1343" i="9"/>
  <c r="J1343" i="9"/>
  <c r="G1331" i="9"/>
  <c r="J1331" i="9"/>
  <c r="G1319" i="9"/>
  <c r="J1319" i="9"/>
  <c r="G1307" i="9"/>
  <c r="J1307" i="9"/>
  <c r="G1295" i="9"/>
  <c r="J1295" i="9"/>
  <c r="G1283" i="9"/>
  <c r="J1283" i="9"/>
  <c r="G1271" i="9"/>
  <c r="J1271" i="9"/>
  <c r="G1259" i="9"/>
  <c r="J1259" i="9"/>
  <c r="B1247" i="6"/>
  <c r="H1247" i="6" s="1"/>
  <c r="J1247" i="6" s="1"/>
  <c r="G1247" i="9"/>
  <c r="J1247" i="9"/>
  <c r="G1235" i="9"/>
  <c r="J1235" i="9"/>
  <c r="G1223" i="9"/>
  <c r="J1223" i="9"/>
  <c r="G1211" i="9"/>
  <c r="J1211" i="9"/>
  <c r="G1199" i="9"/>
  <c r="J1199" i="9"/>
  <c r="G1187" i="9"/>
  <c r="J1187" i="9"/>
  <c r="G1175" i="9"/>
  <c r="J1175" i="9"/>
  <c r="G1163" i="9"/>
  <c r="J1163" i="9"/>
  <c r="G1151" i="9"/>
  <c r="J1151" i="9"/>
  <c r="G1139" i="9"/>
  <c r="J1139" i="9"/>
  <c r="G1127" i="9"/>
  <c r="J1127" i="9"/>
  <c r="G1115" i="9"/>
  <c r="J1115" i="9"/>
  <c r="B1103" i="6"/>
  <c r="O1103" i="6" s="1"/>
  <c r="G1103" i="9"/>
  <c r="J1103" i="9"/>
  <c r="B1091" i="6"/>
  <c r="H1091" i="6" s="1"/>
  <c r="J1091" i="6" s="1"/>
  <c r="G1091" i="9"/>
  <c r="J1091" i="9"/>
  <c r="G1079" i="9"/>
  <c r="J1079" i="9"/>
  <c r="G1067" i="9"/>
  <c r="J1067" i="9"/>
  <c r="G1055" i="9"/>
  <c r="J1055" i="9"/>
  <c r="G1043" i="9"/>
  <c r="J1043" i="9"/>
  <c r="G1031" i="9"/>
  <c r="J1031" i="9"/>
  <c r="G1019" i="9"/>
  <c r="J1019" i="9"/>
  <c r="G1007" i="9"/>
  <c r="J1007" i="9"/>
  <c r="B947" i="6"/>
  <c r="A947" i="6"/>
  <c r="B923" i="6"/>
  <c r="O923" i="6" s="1"/>
  <c r="B911" i="6"/>
  <c r="H911" i="6" s="1"/>
  <c r="A911" i="6"/>
  <c r="B899" i="6"/>
  <c r="O899" i="6" s="1"/>
  <c r="B887" i="6"/>
  <c r="O887" i="6" s="1"/>
  <c r="B875" i="6"/>
  <c r="O875" i="6" s="1"/>
  <c r="A875" i="6"/>
  <c r="B863" i="6"/>
  <c r="O863" i="6" s="1"/>
  <c r="B851" i="6"/>
  <c r="O851" i="6" s="1"/>
  <c r="B839" i="6"/>
  <c r="A839" i="9" s="1"/>
  <c r="B827" i="6"/>
  <c r="H827" i="6" s="1"/>
  <c r="J827" i="6" s="1"/>
  <c r="A827" i="6"/>
  <c r="B815" i="6"/>
  <c r="A815" i="9" s="1"/>
  <c r="A815" i="6"/>
  <c r="N815" i="6" s="1"/>
  <c r="B803" i="6"/>
  <c r="A803" i="9" s="1"/>
  <c r="A803" i="6"/>
  <c r="B803" i="9" s="1"/>
  <c r="C803" i="9" s="1"/>
  <c r="B791" i="6"/>
  <c r="H791" i="6" s="1"/>
  <c r="I791" i="6" s="1"/>
  <c r="B779" i="6"/>
  <c r="A779" i="9" s="1"/>
  <c r="A779" i="6"/>
  <c r="D779" i="6" s="1"/>
  <c r="B767" i="6"/>
  <c r="A767" i="6"/>
  <c r="N767" i="6" s="1"/>
  <c r="B755" i="6"/>
  <c r="H755" i="6" s="1"/>
  <c r="J755" i="6" s="1"/>
  <c r="A755" i="6"/>
  <c r="B743" i="6"/>
  <c r="A743" i="6"/>
  <c r="B731" i="6"/>
  <c r="A731" i="6"/>
  <c r="N731" i="6" s="1"/>
  <c r="B719" i="6"/>
  <c r="H719" i="6" s="1"/>
  <c r="J719" i="6" s="1"/>
  <c r="A719" i="6"/>
  <c r="N719" i="6" s="1"/>
  <c r="B707" i="6"/>
  <c r="H707" i="6" s="1"/>
  <c r="J707" i="6" s="1"/>
  <c r="A707" i="6"/>
  <c r="N707" i="6" s="1"/>
  <c r="B695" i="6"/>
  <c r="A695" i="6"/>
  <c r="N695" i="6" s="1"/>
  <c r="B683" i="6"/>
  <c r="H683" i="6" s="1"/>
  <c r="J683" i="6" s="1"/>
  <c r="A683" i="6"/>
  <c r="B671" i="6"/>
  <c r="A671" i="6"/>
  <c r="N671" i="6" s="1"/>
  <c r="B659" i="6"/>
  <c r="A659" i="9" s="1"/>
  <c r="A659" i="6"/>
  <c r="B647" i="6"/>
  <c r="A647" i="9" s="1"/>
  <c r="B635" i="6"/>
  <c r="H635" i="6" s="1"/>
  <c r="B623" i="6"/>
  <c r="A623" i="6"/>
  <c r="B611" i="6"/>
  <c r="H611" i="6" s="1"/>
  <c r="A611" i="6"/>
  <c r="N611" i="6" s="1"/>
  <c r="B599" i="6"/>
  <c r="A599" i="9" s="1"/>
  <c r="A599" i="6"/>
  <c r="N599" i="6" s="1"/>
  <c r="B587" i="6"/>
  <c r="O587" i="6" s="1"/>
  <c r="B575" i="6"/>
  <c r="H575" i="6" s="1"/>
  <c r="J575" i="6" s="1"/>
  <c r="A575" i="6"/>
  <c r="B563" i="6"/>
  <c r="O563" i="6" s="1"/>
  <c r="A563" i="6"/>
  <c r="N563" i="6" s="1"/>
  <c r="B551" i="6"/>
  <c r="H551" i="6" s="1"/>
  <c r="J551" i="6" s="1"/>
  <c r="B539" i="6"/>
  <c r="H539" i="6" s="1"/>
  <c r="B527" i="6"/>
  <c r="O527" i="6" s="1"/>
  <c r="A527" i="6"/>
  <c r="B527" i="9" s="1"/>
  <c r="C527" i="9" s="1"/>
  <c r="B515" i="6"/>
  <c r="H515" i="6" s="1"/>
  <c r="J515" i="6" s="1"/>
  <c r="A503" i="6"/>
  <c r="A491" i="6"/>
  <c r="A479" i="6"/>
  <c r="A467" i="6"/>
  <c r="A455" i="6"/>
  <c r="A443" i="6"/>
  <c r="A431" i="6"/>
  <c r="A419" i="6"/>
  <c r="A407" i="6"/>
  <c r="A395" i="6"/>
  <c r="A383" i="6"/>
  <c r="A371" i="6"/>
  <c r="N371" i="6" s="1"/>
  <c r="A359" i="6"/>
  <c r="B359" i="9" s="1"/>
  <c r="C359" i="9" s="1"/>
  <c r="A347" i="6"/>
  <c r="A335" i="6"/>
  <c r="D335" i="6" s="1"/>
  <c r="A323" i="6"/>
  <c r="A311" i="6"/>
  <c r="N311" i="6" s="1"/>
  <c r="A299" i="6"/>
  <c r="N299" i="6" s="1"/>
  <c r="A287" i="6"/>
  <c r="A275" i="6"/>
  <c r="N275" i="6" s="1"/>
  <c r="A263" i="6"/>
  <c r="B263" i="9" s="1"/>
  <c r="C263" i="9" s="1"/>
  <c r="A251" i="6"/>
  <c r="B251" i="9" s="1"/>
  <c r="C251" i="9" s="1"/>
  <c r="A239" i="6"/>
  <c r="B239" i="9" s="1"/>
  <c r="C239" i="9" s="1"/>
  <c r="A227" i="6"/>
  <c r="B227" i="9" s="1"/>
  <c r="C227" i="9" s="1"/>
  <c r="A215" i="6"/>
  <c r="B215" i="9" s="1"/>
  <c r="C215" i="9" s="1"/>
  <c r="A203" i="6"/>
  <c r="B203" i="9" s="1"/>
  <c r="C203" i="9" s="1"/>
  <c r="A191" i="6"/>
  <c r="B191" i="9" s="1"/>
  <c r="C191" i="9" s="1"/>
  <c r="A179" i="6"/>
  <c r="B179" i="9" s="1"/>
  <c r="C179" i="9" s="1"/>
  <c r="A167" i="6"/>
  <c r="B167" i="9" s="1"/>
  <c r="C167" i="9" s="1"/>
  <c r="A155" i="6"/>
  <c r="B155" i="9" s="1"/>
  <c r="C155" i="9" s="1"/>
  <c r="A143" i="6"/>
  <c r="B143" i="9" s="1"/>
  <c r="C143" i="9" s="1"/>
  <c r="A119" i="6"/>
  <c r="B119" i="9" s="1"/>
  <c r="C119" i="9" s="1"/>
  <c r="A107" i="6"/>
  <c r="B107" i="9" s="1"/>
  <c r="C107" i="9" s="1"/>
  <c r="A95" i="6"/>
  <c r="B95" i="9" s="1"/>
  <c r="C95" i="9" s="1"/>
  <c r="A83" i="6"/>
  <c r="B83" i="9" s="1"/>
  <c r="C83" i="9" s="1"/>
  <c r="A71" i="6"/>
  <c r="B71" i="9" s="1"/>
  <c r="C71" i="9" s="1"/>
  <c r="A59" i="6"/>
  <c r="B59" i="9" s="1"/>
  <c r="C59" i="9" s="1"/>
  <c r="A47" i="6"/>
  <c r="B47" i="9" s="1"/>
  <c r="C47" i="9" s="1"/>
  <c r="A35" i="6"/>
  <c r="A23" i="6"/>
  <c r="G2375" i="9"/>
  <c r="G2231" i="9"/>
  <c r="G2087" i="9"/>
  <c r="G1943" i="9"/>
  <c r="G1799" i="9"/>
  <c r="G2387" i="9"/>
  <c r="G2243" i="9"/>
  <c r="G2099" i="9"/>
  <c r="G1955" i="9"/>
  <c r="G1811" i="9"/>
  <c r="G2399" i="9"/>
  <c r="G2255" i="9"/>
  <c r="G2111" i="9"/>
  <c r="G1967" i="9"/>
  <c r="G1823" i="9"/>
  <c r="J2495" i="9"/>
  <c r="J2483" i="9"/>
  <c r="J2471" i="9"/>
  <c r="J2459" i="9"/>
  <c r="J2447" i="9"/>
  <c r="J2423" i="9"/>
  <c r="J2411" i="9"/>
  <c r="J2351" i="9"/>
  <c r="J2339" i="9"/>
  <c r="J2327" i="9"/>
  <c r="J2315" i="9"/>
  <c r="J2303" i="9"/>
  <c r="J2279" i="9"/>
  <c r="J2267" i="9"/>
  <c r="J2207" i="9"/>
  <c r="J2195" i="9"/>
  <c r="J2183" i="9"/>
  <c r="J2171" i="9"/>
  <c r="J2159" i="9"/>
  <c r="J2135" i="9"/>
  <c r="J2123" i="9"/>
  <c r="G1979" i="9"/>
  <c r="G1835" i="9"/>
  <c r="G1991" i="9"/>
  <c r="G1847" i="9"/>
  <c r="B2441" i="6"/>
  <c r="A2441" i="6"/>
  <c r="G2441" i="9"/>
  <c r="B2369" i="6"/>
  <c r="A2369" i="6"/>
  <c r="N2369" i="6" s="1"/>
  <c r="G2369" i="9"/>
  <c r="B2321" i="6"/>
  <c r="A2321" i="9" s="1"/>
  <c r="A2321" i="6"/>
  <c r="B2321" i="9" s="1"/>
  <c r="C2321" i="9" s="1"/>
  <c r="G2321" i="9"/>
  <c r="B2261" i="6"/>
  <c r="A2261" i="6"/>
  <c r="G2261" i="9"/>
  <c r="B2213" i="6"/>
  <c r="A2213" i="6"/>
  <c r="N2213" i="6" s="1"/>
  <c r="G2213" i="9"/>
  <c r="B2201" i="6"/>
  <c r="A2201" i="6"/>
  <c r="G2201" i="9"/>
  <c r="B2153" i="6"/>
  <c r="A2153" i="6"/>
  <c r="G2153" i="9"/>
  <c r="B2141" i="6"/>
  <c r="A2141" i="6"/>
  <c r="B2141" i="9" s="1"/>
  <c r="C2141" i="9" s="1"/>
  <c r="G2141" i="9"/>
  <c r="B2129" i="6"/>
  <c r="A2129" i="6"/>
  <c r="B2129" i="9" s="1"/>
  <c r="C2129" i="9" s="1"/>
  <c r="G2129" i="9"/>
  <c r="B2093" i="6"/>
  <c r="A2093" i="6"/>
  <c r="B2093" i="9" s="1"/>
  <c r="C2093" i="9" s="1"/>
  <c r="G2093" i="9"/>
  <c r="B2081" i="6"/>
  <c r="A2081" i="6"/>
  <c r="G2081" i="9"/>
  <c r="B2069" i="6"/>
  <c r="A2069" i="6"/>
  <c r="B2069" i="9" s="1"/>
  <c r="C2069" i="9" s="1"/>
  <c r="G2069" i="9"/>
  <c r="B2057" i="6"/>
  <c r="A2057" i="6"/>
  <c r="D2057" i="6" s="1"/>
  <c r="G2057" i="9"/>
  <c r="B2009" i="6"/>
  <c r="A2009" i="6"/>
  <c r="D2009" i="6" s="1"/>
  <c r="G2009" i="9"/>
  <c r="B1997" i="6"/>
  <c r="A1997" i="6"/>
  <c r="D1997" i="6" s="1"/>
  <c r="E1997" i="6" s="1"/>
  <c r="G1997" i="9"/>
  <c r="B1985" i="6"/>
  <c r="A1985" i="6"/>
  <c r="D1985" i="6" s="1"/>
  <c r="G1985" i="9"/>
  <c r="B1973" i="6"/>
  <c r="A1973" i="6"/>
  <c r="D1973" i="6" s="1"/>
  <c r="G1973" i="6" s="1"/>
  <c r="G1973" i="9"/>
  <c r="B1961" i="6"/>
  <c r="A1961" i="6"/>
  <c r="B1961" i="9" s="1"/>
  <c r="C1961" i="9" s="1"/>
  <c r="G1961" i="9"/>
  <c r="B1949" i="6"/>
  <c r="A1949" i="6"/>
  <c r="G1949" i="9"/>
  <c r="B1889" i="6"/>
  <c r="A1889" i="6"/>
  <c r="G1889" i="9"/>
  <c r="B1877" i="6"/>
  <c r="A1877" i="6"/>
  <c r="B1877" i="9" s="1"/>
  <c r="C1877" i="9" s="1"/>
  <c r="G1877" i="9"/>
  <c r="B1865" i="6"/>
  <c r="A1865" i="9" s="1"/>
  <c r="A1865" i="6"/>
  <c r="G1865" i="9"/>
  <c r="B1853" i="6"/>
  <c r="A1853" i="9" s="1"/>
  <c r="A1853" i="6"/>
  <c r="B1853" i="9" s="1"/>
  <c r="C1853" i="9" s="1"/>
  <c r="G1853" i="9"/>
  <c r="B1841" i="6"/>
  <c r="A1841" i="6"/>
  <c r="G1841" i="9"/>
  <c r="B1829" i="6"/>
  <c r="A1829" i="6"/>
  <c r="B1829" i="9" s="1"/>
  <c r="C1829" i="9" s="1"/>
  <c r="G1829" i="9"/>
  <c r="B1817" i="6"/>
  <c r="A1817" i="6"/>
  <c r="D1817" i="6" s="1"/>
  <c r="G1817" i="9"/>
  <c r="B1805" i="6"/>
  <c r="A1805" i="6"/>
  <c r="G1805" i="9"/>
  <c r="B1793" i="6"/>
  <c r="A1793" i="6"/>
  <c r="B1793" i="9" s="1"/>
  <c r="C1793" i="9" s="1"/>
  <c r="G1793" i="9"/>
  <c r="B1781" i="6"/>
  <c r="A1781" i="6"/>
  <c r="B1781" i="9" s="1"/>
  <c r="C1781" i="9" s="1"/>
  <c r="G1781" i="9"/>
  <c r="B1769" i="6"/>
  <c r="A1769" i="6"/>
  <c r="G1769" i="9"/>
  <c r="B1757" i="6"/>
  <c r="A1757" i="6"/>
  <c r="G1757" i="9"/>
  <c r="B1745" i="6"/>
  <c r="A1745" i="6"/>
  <c r="B1733" i="6"/>
  <c r="A1733" i="6"/>
  <c r="B1721" i="6"/>
  <c r="A1721" i="6"/>
  <c r="B1709" i="6"/>
  <c r="A1709" i="6"/>
  <c r="B1697" i="6"/>
  <c r="A1697" i="6"/>
  <c r="B1697" i="9" s="1"/>
  <c r="C1697" i="9" s="1"/>
  <c r="B1685" i="6"/>
  <c r="A1685" i="6"/>
  <c r="B2477" i="6"/>
  <c r="A2477" i="6"/>
  <c r="B2477" i="9" s="1"/>
  <c r="C2477" i="9" s="1"/>
  <c r="G2477" i="9"/>
  <c r="B2417" i="6"/>
  <c r="A2417" i="6"/>
  <c r="B2417" i="9" s="1"/>
  <c r="C2417" i="9" s="1"/>
  <c r="G2417" i="9"/>
  <c r="B2345" i="6"/>
  <c r="A2345" i="6"/>
  <c r="B2345" i="9" s="1"/>
  <c r="C2345" i="9" s="1"/>
  <c r="G2345" i="9"/>
  <c r="B2273" i="6"/>
  <c r="A2273" i="6"/>
  <c r="B2273" i="9" s="1"/>
  <c r="C2273" i="9" s="1"/>
  <c r="G2273" i="9"/>
  <c r="B2225" i="6"/>
  <c r="A2225" i="6"/>
  <c r="G2225" i="9"/>
  <c r="B2165" i="6"/>
  <c r="A2165" i="6"/>
  <c r="N2165" i="6" s="1"/>
  <c r="G2165" i="9"/>
  <c r="B2033" i="6"/>
  <c r="A2033" i="6"/>
  <c r="D2033" i="6" s="1"/>
  <c r="G2033" i="9"/>
  <c r="J1901" i="9"/>
  <c r="J1757" i="9"/>
  <c r="G2015" i="9"/>
  <c r="G1871" i="9"/>
  <c r="B2489" i="6"/>
  <c r="A2489" i="9" s="1"/>
  <c r="A2489" i="6"/>
  <c r="G2489" i="9"/>
  <c r="B2429" i="6"/>
  <c r="A2429" i="6"/>
  <c r="B2429" i="9" s="1"/>
  <c r="C2429" i="9" s="1"/>
  <c r="G2429" i="9"/>
  <c r="B2357" i="6"/>
  <c r="A2357" i="6"/>
  <c r="B2357" i="9" s="1"/>
  <c r="C2357" i="9" s="1"/>
  <c r="G2357" i="9"/>
  <c r="B2297" i="6"/>
  <c r="A2297" i="6"/>
  <c r="G2297" i="9"/>
  <c r="B2249" i="6"/>
  <c r="A2249" i="6"/>
  <c r="B2249" i="9" s="1"/>
  <c r="C2249" i="9" s="1"/>
  <c r="G2249" i="9"/>
  <c r="B2189" i="6"/>
  <c r="A2189" i="6"/>
  <c r="B2189" i="9" s="1"/>
  <c r="C2189" i="9" s="1"/>
  <c r="G2189" i="9"/>
  <c r="B2021" i="6"/>
  <c r="A2021" i="6"/>
  <c r="B2021" i="9" s="1"/>
  <c r="C2021" i="9" s="1"/>
  <c r="G2021" i="9"/>
  <c r="J2057" i="9"/>
  <c r="J1913" i="9"/>
  <c r="J1769" i="9"/>
  <c r="G2315" i="9"/>
  <c r="G2027" i="9"/>
  <c r="G1883" i="9"/>
  <c r="G1685" i="9"/>
  <c r="B2465" i="6"/>
  <c r="A2465" i="6"/>
  <c r="B2465" i="9" s="1"/>
  <c r="C2465" i="9" s="1"/>
  <c r="G2465" i="9"/>
  <c r="B2405" i="6"/>
  <c r="A2405" i="6"/>
  <c r="D2405" i="6" s="1"/>
  <c r="E2405" i="6" s="1"/>
  <c r="G2405" i="9"/>
  <c r="B2333" i="6"/>
  <c r="A2333" i="6"/>
  <c r="B2333" i="9" s="1"/>
  <c r="C2333" i="9" s="1"/>
  <c r="G2333" i="9"/>
  <c r="B2285" i="6"/>
  <c r="A2285" i="6"/>
  <c r="G2285" i="9"/>
  <c r="B2237" i="6"/>
  <c r="A2237" i="6"/>
  <c r="G2237" i="9"/>
  <c r="B2177" i="6"/>
  <c r="A2177" i="6"/>
  <c r="G2177" i="9"/>
  <c r="B2045" i="6"/>
  <c r="A2045" i="6"/>
  <c r="B2045" i="9" s="1"/>
  <c r="C2045" i="9" s="1"/>
  <c r="G2045" i="9"/>
  <c r="J2069" i="9"/>
  <c r="J1925" i="9"/>
  <c r="J1781" i="9"/>
  <c r="G2039" i="9"/>
  <c r="G1895" i="9"/>
  <c r="G1697" i="9"/>
  <c r="B2393" i="6"/>
  <c r="A2393" i="9" s="1"/>
  <c r="A2393" i="6"/>
  <c r="B2393" i="9" s="1"/>
  <c r="C2393" i="9" s="1"/>
  <c r="G2393" i="9"/>
  <c r="B2117" i="6"/>
  <c r="A2117" i="6"/>
  <c r="G2117" i="9"/>
  <c r="J2489" i="9"/>
  <c r="J2477" i="9"/>
  <c r="J2465" i="9"/>
  <c r="J2441" i="9"/>
  <c r="J2429" i="9"/>
  <c r="J2417" i="9"/>
  <c r="J2405" i="9"/>
  <c r="J2393" i="9"/>
  <c r="J2369" i="9"/>
  <c r="J2357" i="9"/>
  <c r="J2345" i="9"/>
  <c r="J2333" i="9"/>
  <c r="J2321" i="9"/>
  <c r="J2297" i="9"/>
  <c r="J2285" i="9"/>
  <c r="J2273" i="9"/>
  <c r="J2261" i="9"/>
  <c r="J2249" i="9"/>
  <c r="J2237" i="9"/>
  <c r="J2225" i="9"/>
  <c r="J2213" i="9"/>
  <c r="J2201" i="9"/>
  <c r="J2189" i="9"/>
  <c r="J2177" i="9"/>
  <c r="J2165" i="9"/>
  <c r="J2153" i="9"/>
  <c r="J2141" i="9"/>
  <c r="J2129" i="9"/>
  <c r="J2117" i="9"/>
  <c r="J2093" i="9"/>
  <c r="J2081" i="9"/>
  <c r="J1937" i="9"/>
  <c r="J1793" i="9"/>
  <c r="G2051" i="9"/>
  <c r="G1907" i="9"/>
  <c r="G1709" i="9"/>
  <c r="B2501" i="6"/>
  <c r="A2501" i="6"/>
  <c r="G2501" i="9"/>
  <c r="B2453" i="6"/>
  <c r="O2453" i="6" s="1"/>
  <c r="A2453" i="6"/>
  <c r="G2453" i="9"/>
  <c r="B2381" i="6"/>
  <c r="A2381" i="6"/>
  <c r="N2381" i="6" s="1"/>
  <c r="G2381" i="9"/>
  <c r="B2309" i="6"/>
  <c r="A2309" i="6"/>
  <c r="D2309" i="6" s="1"/>
  <c r="G2309" i="9"/>
  <c r="B2105" i="6"/>
  <c r="A2105" i="6"/>
  <c r="B2105" i="9" s="1"/>
  <c r="C2105" i="9" s="1"/>
  <c r="G2105" i="9"/>
  <c r="J1949" i="9"/>
  <c r="J1805" i="9"/>
  <c r="G2063" i="9"/>
  <c r="G1919" i="9"/>
  <c r="G1775" i="9"/>
  <c r="G1721" i="9"/>
  <c r="B1673" i="6"/>
  <c r="A1673" i="6"/>
  <c r="B1661" i="6"/>
  <c r="A1661" i="6"/>
  <c r="D1661" i="6" s="1"/>
  <c r="B1649" i="6"/>
  <c r="A1649" i="6"/>
  <c r="D1649" i="6" s="1"/>
  <c r="B1637" i="6"/>
  <c r="A1637" i="6"/>
  <c r="N1637" i="6" s="1"/>
  <c r="B1625" i="6"/>
  <c r="A1625" i="6"/>
  <c r="D1625" i="6" s="1"/>
  <c r="B1613" i="6"/>
  <c r="A1613" i="6"/>
  <c r="B1601" i="6"/>
  <c r="A1601" i="6"/>
  <c r="B1589" i="6"/>
  <c r="A1589" i="6"/>
  <c r="N1589" i="6" s="1"/>
  <c r="B1577" i="6"/>
  <c r="A1577" i="6"/>
  <c r="B1565" i="6"/>
  <c r="A1565" i="6"/>
  <c r="D1565" i="6" s="1"/>
  <c r="G1565" i="6" s="1"/>
  <c r="B1553" i="6"/>
  <c r="A1553" i="6"/>
  <c r="B1541" i="6"/>
  <c r="A1541" i="6"/>
  <c r="D1541" i="6" s="1"/>
  <c r="B1517" i="6"/>
  <c r="A1517" i="6"/>
  <c r="B1505" i="6"/>
  <c r="A1505" i="6"/>
  <c r="B1493" i="6"/>
  <c r="A1493" i="6"/>
  <c r="B1493" i="9" s="1"/>
  <c r="C1493" i="9" s="1"/>
  <c r="B1481" i="6"/>
  <c r="A1481" i="6"/>
  <c r="B1481" i="9" s="1"/>
  <c r="C1481" i="9" s="1"/>
  <c r="B1469" i="6"/>
  <c r="A1469" i="6"/>
  <c r="D1469" i="6" s="1"/>
  <c r="B1457" i="6"/>
  <c r="A1457" i="6"/>
  <c r="D1457" i="6" s="1"/>
  <c r="B1445" i="6"/>
  <c r="A1445" i="6"/>
  <c r="B1445" i="9" s="1"/>
  <c r="C1445" i="9" s="1"/>
  <c r="B1433" i="6"/>
  <c r="A1433" i="6"/>
  <c r="B1421" i="6"/>
  <c r="A1421" i="6"/>
  <c r="B1409" i="6"/>
  <c r="A1409" i="6"/>
  <c r="B1397" i="6"/>
  <c r="A1397" i="6"/>
  <c r="N1397" i="6" s="1"/>
  <c r="B1385" i="6"/>
  <c r="A1385" i="6"/>
  <c r="D1385" i="6" s="1"/>
  <c r="B1373" i="6"/>
  <c r="A1373" i="6"/>
  <c r="B1373" i="9" s="1"/>
  <c r="C1373" i="9" s="1"/>
  <c r="B1361" i="6"/>
  <c r="A1361" i="6"/>
  <c r="B1349" i="6"/>
  <c r="A1349" i="6"/>
  <c r="B1337" i="6"/>
  <c r="A1337" i="6"/>
  <c r="B1325" i="6"/>
  <c r="A1325" i="6"/>
  <c r="B1313" i="6"/>
  <c r="A1313" i="6"/>
  <c r="B1301" i="6"/>
  <c r="A1301" i="9" s="1"/>
  <c r="A1301" i="6"/>
  <c r="B1289" i="6"/>
  <c r="A1289" i="6"/>
  <c r="B1277" i="6"/>
  <c r="A1277" i="6"/>
  <c r="B1265" i="6"/>
  <c r="A1265" i="6"/>
  <c r="B1265" i="9" s="1"/>
  <c r="C1265" i="9" s="1"/>
  <c r="B1253" i="6"/>
  <c r="A1253" i="6"/>
  <c r="B1241" i="6"/>
  <c r="A1241" i="6"/>
  <c r="D1241" i="6" s="1"/>
  <c r="B1229" i="6"/>
  <c r="A1229" i="6"/>
  <c r="B1217" i="6"/>
  <c r="A1217" i="6"/>
  <c r="B1205" i="6"/>
  <c r="A1205" i="6"/>
  <c r="B1205" i="9" s="1"/>
  <c r="C1205" i="9" s="1"/>
  <c r="B1193" i="6"/>
  <c r="A1193" i="6"/>
  <c r="D1193" i="6" s="1"/>
  <c r="E1193" i="6" s="1"/>
  <c r="B1181" i="6"/>
  <c r="A1181" i="6"/>
  <c r="D1181" i="6" s="1"/>
  <c r="B1169" i="6"/>
  <c r="A1169" i="6"/>
  <c r="D1169" i="6" s="1"/>
  <c r="B1157" i="6"/>
  <c r="A1157" i="6"/>
  <c r="B1145" i="6"/>
  <c r="A1145" i="6"/>
  <c r="B1133" i="6"/>
  <c r="A1133" i="6"/>
  <c r="N1133" i="6" s="1"/>
  <c r="B1121" i="6"/>
  <c r="A1121" i="6"/>
  <c r="B1121" i="9" s="1"/>
  <c r="C1121" i="9" s="1"/>
  <c r="B1109" i="6"/>
  <c r="A1109" i="6"/>
  <c r="B1109" i="9" s="1"/>
  <c r="C1109" i="9" s="1"/>
  <c r="B1097" i="6"/>
  <c r="A1097" i="6"/>
  <c r="B1085" i="6"/>
  <c r="A1085" i="6"/>
  <c r="B1073" i="6"/>
  <c r="A1073" i="6"/>
  <c r="B1061" i="6"/>
  <c r="A1061" i="6"/>
  <c r="D1061" i="6" s="1"/>
  <c r="B1049" i="6"/>
  <c r="A1049" i="6"/>
  <c r="B1037" i="6"/>
  <c r="A1037" i="6"/>
  <c r="D1037" i="6" s="1"/>
  <c r="B1025" i="6"/>
  <c r="A1025" i="6"/>
  <c r="B1013" i="6"/>
  <c r="A1013" i="6"/>
  <c r="B1001" i="6"/>
  <c r="A1001" i="6"/>
  <c r="N1001" i="6" s="1"/>
  <c r="B989" i="6"/>
  <c r="A989" i="6"/>
  <c r="B977" i="6"/>
  <c r="A977" i="6"/>
  <c r="G1673" i="9"/>
  <c r="B2473" i="6"/>
  <c r="A2473" i="6"/>
  <c r="B2473" i="9" s="1"/>
  <c r="C2473" i="9" s="1"/>
  <c r="B2461" i="6"/>
  <c r="A2461" i="6"/>
  <c r="B2449" i="6"/>
  <c r="O2449" i="6" s="1"/>
  <c r="A2449" i="6"/>
  <c r="B2449" i="9" s="1"/>
  <c r="C2449" i="9" s="1"/>
  <c r="B2413" i="6"/>
  <c r="A2413" i="6"/>
  <c r="B2413" i="9" s="1"/>
  <c r="C2413" i="9" s="1"/>
  <c r="B2401" i="6"/>
  <c r="A2401" i="6"/>
  <c r="N2401" i="6" s="1"/>
  <c r="B2341" i="6"/>
  <c r="O2341" i="6" s="1"/>
  <c r="A2341" i="6"/>
  <c r="N2341" i="6" s="1"/>
  <c r="B2329" i="6"/>
  <c r="O2329" i="6" s="1"/>
  <c r="A2329" i="6"/>
  <c r="N2329" i="6" s="1"/>
  <c r="B2305" i="6"/>
  <c r="A2305" i="6"/>
  <c r="B2305" i="9" s="1"/>
  <c r="C2305" i="9" s="1"/>
  <c r="B2293" i="6"/>
  <c r="A2293" i="6"/>
  <c r="D2293" i="6" s="1"/>
  <c r="B2281" i="6"/>
  <c r="A2281" i="6"/>
  <c r="B2281" i="9" s="1"/>
  <c r="C2281" i="9" s="1"/>
  <c r="B2269" i="6"/>
  <c r="A2269" i="6"/>
  <c r="B2257" i="6"/>
  <c r="A2257" i="6"/>
  <c r="N2257" i="6" s="1"/>
  <c r="B2245" i="6"/>
  <c r="A2245" i="6"/>
  <c r="B2245" i="9" s="1"/>
  <c r="C2245" i="9" s="1"/>
  <c r="B2233" i="6"/>
  <c r="A2233" i="6"/>
  <c r="B2233" i="9" s="1"/>
  <c r="C2233" i="9" s="1"/>
  <c r="B2221" i="6"/>
  <c r="O2221" i="6" s="1"/>
  <c r="A2221" i="6"/>
  <c r="D2221" i="6" s="1"/>
  <c r="E2221" i="6" s="1"/>
  <c r="B2041" i="6"/>
  <c r="A2041" i="6"/>
  <c r="B2029" i="6"/>
  <c r="O2029" i="6" s="1"/>
  <c r="A2029" i="6"/>
  <c r="B2017" i="6"/>
  <c r="O2017" i="6" s="1"/>
  <c r="A2017" i="6"/>
  <c r="B2005" i="6"/>
  <c r="O2005" i="6" s="1"/>
  <c r="A2005" i="6"/>
  <c r="B2005" i="9" s="1"/>
  <c r="C2005" i="9" s="1"/>
  <c r="B1993" i="6"/>
  <c r="A1993" i="6"/>
  <c r="B1981" i="6"/>
  <c r="O1981" i="6" s="1"/>
  <c r="A1981" i="6"/>
  <c r="B1981" i="9" s="1"/>
  <c r="C1981" i="9" s="1"/>
  <c r="B1969" i="6"/>
  <c r="A1969" i="6"/>
  <c r="B1957" i="6"/>
  <c r="A1957" i="9" s="1"/>
  <c r="A1957" i="6"/>
  <c r="N1957" i="6" s="1"/>
  <c r="B1945" i="6"/>
  <c r="O1945" i="6" s="1"/>
  <c r="A1945" i="6"/>
  <c r="B1933" i="6"/>
  <c r="A1933" i="6"/>
  <c r="B1921" i="6"/>
  <c r="H1921" i="6" s="1"/>
  <c r="J1921" i="6" s="1"/>
  <c r="A1921" i="6"/>
  <c r="D913" i="6"/>
  <c r="B913" i="9"/>
  <c r="C913" i="9" s="1"/>
  <c r="L649" i="6"/>
  <c r="D649" i="9" s="1"/>
  <c r="B649" i="9"/>
  <c r="C649" i="9" s="1"/>
  <c r="M649" i="6"/>
  <c r="D1358" i="6"/>
  <c r="F1358" i="6" s="1"/>
  <c r="B1358" i="9"/>
  <c r="C1358" i="9" s="1"/>
  <c r="D1357" i="6"/>
  <c r="B1357" i="9"/>
  <c r="C1357" i="9" s="1"/>
  <c r="A1801" i="6"/>
  <c r="D430" i="6"/>
  <c r="B430" i="9"/>
  <c r="C430" i="9" s="1"/>
  <c r="A1657" i="6"/>
  <c r="A1489" i="6"/>
  <c r="A1153" i="6"/>
  <c r="L1153" i="6" s="1"/>
  <c r="A1837" i="6"/>
  <c r="A1753" i="6"/>
  <c r="N1753" i="6" s="1"/>
  <c r="A1525" i="6"/>
  <c r="B1525" i="9" s="1"/>
  <c r="C1525" i="9" s="1"/>
  <c r="B477" i="9"/>
  <c r="C477" i="9" s="1"/>
  <c r="D477" i="6"/>
  <c r="A1669" i="6"/>
  <c r="A1237" i="6"/>
  <c r="D1237" i="6" s="1"/>
  <c r="B1909" i="6"/>
  <c r="A1909" i="6"/>
  <c r="B1909" i="9" s="1"/>
  <c r="C1909" i="9" s="1"/>
  <c r="B1885" i="6"/>
  <c r="A1885" i="6"/>
  <c r="B1885" i="9" s="1"/>
  <c r="C1885" i="9" s="1"/>
  <c r="B1861" i="6"/>
  <c r="A1861" i="9" s="1"/>
  <c r="A1861" i="6"/>
  <c r="B1849" i="6"/>
  <c r="A1849" i="6"/>
  <c r="B1825" i="6"/>
  <c r="A1825" i="6"/>
  <c r="B1813" i="6"/>
  <c r="A1813" i="6"/>
  <c r="B1789" i="6"/>
  <c r="A1789" i="6"/>
  <c r="B1777" i="6"/>
  <c r="A1777" i="6"/>
  <c r="B1741" i="6"/>
  <c r="O1741" i="6" s="1"/>
  <c r="A1741" i="6"/>
  <c r="D1741" i="6" s="1"/>
  <c r="B1729" i="6"/>
  <c r="A1729" i="6"/>
  <c r="B1717" i="6"/>
  <c r="A1717" i="9" s="1"/>
  <c r="A1717" i="6"/>
  <c r="B1717" i="9" s="1"/>
  <c r="C1717" i="9" s="1"/>
  <c r="B1705" i="6"/>
  <c r="A1705" i="6"/>
  <c r="B1705" i="9" s="1"/>
  <c r="C1705" i="9" s="1"/>
  <c r="B1693" i="6"/>
  <c r="A1693" i="6"/>
  <c r="N1693" i="6" s="1"/>
  <c r="B1645" i="6"/>
  <c r="A1645" i="6"/>
  <c r="D1645" i="6" s="1"/>
  <c r="B1633" i="6"/>
  <c r="A1633" i="6"/>
  <c r="D1633" i="6" s="1"/>
  <c r="B1621" i="6"/>
  <c r="A1621" i="6"/>
  <c r="B1549" i="6"/>
  <c r="A1549" i="6"/>
  <c r="D1549" i="6" s="1"/>
  <c r="B1537" i="6"/>
  <c r="A1537" i="6"/>
  <c r="B1537" i="9" s="1"/>
  <c r="C1537" i="9" s="1"/>
  <c r="B1513" i="6"/>
  <c r="A1513" i="6"/>
  <c r="B1501" i="6"/>
  <c r="A1501" i="6"/>
  <c r="B1477" i="6"/>
  <c r="A1477" i="6"/>
  <c r="N1477" i="6" s="1"/>
  <c r="B1465" i="6"/>
  <c r="A1465" i="6"/>
  <c r="N1465" i="6" s="1"/>
  <c r="B1453" i="6"/>
  <c r="A1453" i="6"/>
  <c r="B1441" i="6"/>
  <c r="A1441" i="6"/>
  <c r="B1429" i="6"/>
  <c r="A1429" i="6"/>
  <c r="B1417" i="6"/>
  <c r="A1417" i="6"/>
  <c r="B1405" i="6"/>
  <c r="A1405" i="6"/>
  <c r="N1405" i="6" s="1"/>
  <c r="B1381" i="6"/>
  <c r="A1381" i="6"/>
  <c r="B1369" i="6"/>
  <c r="A1369" i="6"/>
  <c r="B1345" i="6"/>
  <c r="A1345" i="6"/>
  <c r="D1345" i="6" s="1"/>
  <c r="B1333" i="6"/>
  <c r="A1333" i="6"/>
  <c r="B1321" i="6"/>
  <c r="A1321" i="6"/>
  <c r="B1321" i="9" s="1"/>
  <c r="C1321" i="9" s="1"/>
  <c r="B1309" i="6"/>
  <c r="A1309" i="6"/>
  <c r="B1297" i="6"/>
  <c r="A1297" i="6"/>
  <c r="D1297" i="6" s="1"/>
  <c r="B1285" i="6"/>
  <c r="A1285" i="6"/>
  <c r="B1273" i="6"/>
  <c r="A1273" i="6"/>
  <c r="B1273" i="9" s="1"/>
  <c r="C1273" i="9" s="1"/>
  <c r="B1261" i="6"/>
  <c r="A1261" i="6"/>
  <c r="B1249" i="6"/>
  <c r="A1249" i="6"/>
  <c r="B1249" i="9" s="1"/>
  <c r="C1249" i="9" s="1"/>
  <c r="B1225" i="6"/>
  <c r="A1225" i="6"/>
  <c r="B1213" i="6"/>
  <c r="A1213" i="6"/>
  <c r="B1201" i="6"/>
  <c r="A1201" i="6"/>
  <c r="B1201" i="9" s="1"/>
  <c r="C1201" i="9" s="1"/>
  <c r="B1189" i="6"/>
  <c r="A1189" i="6"/>
  <c r="B1177" i="6"/>
  <c r="A1177" i="6"/>
  <c r="D1177" i="6" s="1"/>
  <c r="B1165" i="6"/>
  <c r="A1165" i="6"/>
  <c r="D1165" i="6" s="1"/>
  <c r="B1129" i="6"/>
  <c r="A1129" i="6"/>
  <c r="B1105" i="6"/>
  <c r="A1105" i="6"/>
  <c r="N1105" i="6" s="1"/>
  <c r="B1093" i="6"/>
  <c r="A1093" i="6"/>
  <c r="B1069" i="6"/>
  <c r="A1069" i="6"/>
  <c r="D1069" i="6" s="1"/>
  <c r="B1057" i="6"/>
  <c r="A1057" i="6"/>
  <c r="B1033" i="6"/>
  <c r="A1033" i="6"/>
  <c r="B1021" i="6"/>
  <c r="A1021" i="6"/>
  <c r="B1009" i="6"/>
  <c r="A1009" i="6"/>
  <c r="B997" i="6"/>
  <c r="A997" i="6"/>
  <c r="D997" i="6" s="1"/>
  <c r="B985" i="6"/>
  <c r="A985" i="6"/>
  <c r="A833" i="6"/>
  <c r="A797" i="6"/>
  <c r="D797" i="6" s="1"/>
  <c r="A929" i="6"/>
  <c r="A553" i="6"/>
  <c r="B553" i="9" s="1"/>
  <c r="C553" i="9" s="1"/>
  <c r="A713" i="6"/>
  <c r="A589" i="6"/>
  <c r="D346" i="6"/>
  <c r="B346" i="9"/>
  <c r="C346" i="9" s="1"/>
  <c r="B965" i="6"/>
  <c r="A965" i="6"/>
  <c r="N965" i="6" s="1"/>
  <c r="B953" i="6"/>
  <c r="A953" i="6"/>
  <c r="B941" i="6"/>
  <c r="A941" i="6"/>
  <c r="N941" i="6" s="1"/>
  <c r="B917" i="6"/>
  <c r="A917" i="6"/>
  <c r="B905" i="6"/>
  <c r="A905" i="6"/>
  <c r="B893" i="6"/>
  <c r="A893" i="6"/>
  <c r="B869" i="6"/>
  <c r="A869" i="6"/>
  <c r="B857" i="6"/>
  <c r="A857" i="6"/>
  <c r="B809" i="6"/>
  <c r="A809" i="6"/>
  <c r="B809" i="9" s="1"/>
  <c r="C809" i="9" s="1"/>
  <c r="B785" i="6"/>
  <c r="A785" i="6"/>
  <c r="B773" i="6"/>
  <c r="A773" i="6"/>
  <c r="B761" i="6"/>
  <c r="A761" i="6"/>
  <c r="B749" i="6"/>
  <c r="A749" i="6"/>
  <c r="B701" i="6"/>
  <c r="A701" i="6"/>
  <c r="B689" i="6"/>
  <c r="A689" i="6"/>
  <c r="B677" i="6"/>
  <c r="A677" i="6"/>
  <c r="B665" i="6"/>
  <c r="A665" i="6"/>
  <c r="B653" i="6"/>
  <c r="A653" i="6"/>
  <c r="D653" i="6" s="1"/>
  <c r="B641" i="6"/>
  <c r="A641" i="6"/>
  <c r="B629" i="6"/>
  <c r="A629" i="6"/>
  <c r="B617" i="6"/>
  <c r="A617" i="6"/>
  <c r="D617" i="6" s="1"/>
  <c r="B605" i="6"/>
  <c r="A605" i="6"/>
  <c r="B593" i="6"/>
  <c r="A593" i="6"/>
  <c r="B569" i="6"/>
  <c r="A569" i="6"/>
  <c r="B557" i="6"/>
  <c r="A557" i="6"/>
  <c r="B545" i="6"/>
  <c r="A545" i="6"/>
  <c r="B545" i="9" s="1"/>
  <c r="C545" i="9" s="1"/>
  <c r="B533" i="6"/>
  <c r="A533" i="6"/>
  <c r="B521" i="6"/>
  <c r="A521" i="6"/>
  <c r="D437" i="6"/>
  <c r="B437" i="9"/>
  <c r="C437" i="9" s="1"/>
  <c r="A845" i="6"/>
  <c r="B845" i="9" s="1"/>
  <c r="C845" i="9" s="1"/>
  <c r="A961" i="6"/>
  <c r="A725" i="6"/>
  <c r="A601" i="6"/>
  <c r="A565" i="6"/>
  <c r="D565" i="6" s="1"/>
  <c r="A361" i="6"/>
  <c r="D361" i="6" s="1"/>
  <c r="A709" i="6"/>
  <c r="B2498" i="6"/>
  <c r="A2498" i="9" s="1"/>
  <c r="A2498" i="6"/>
  <c r="B2486" i="6"/>
  <c r="A2486" i="9" s="1"/>
  <c r="A2486" i="6"/>
  <c r="B2462" i="6"/>
  <c r="A2462" i="6"/>
  <c r="B2462" i="9" s="1"/>
  <c r="C2462" i="9" s="1"/>
  <c r="B2438" i="6"/>
  <c r="A2438" i="6"/>
  <c r="B2438" i="9" s="1"/>
  <c r="C2438" i="9" s="1"/>
  <c r="B2426" i="6"/>
  <c r="A2426" i="9" s="1"/>
  <c r="A2426" i="6"/>
  <c r="B2426" i="9" s="1"/>
  <c r="C2426" i="9" s="1"/>
  <c r="B2414" i="6"/>
  <c r="A2414" i="9" s="1"/>
  <c r="A2414" i="6"/>
  <c r="B2390" i="6"/>
  <c r="A2390" i="6"/>
  <c r="B2366" i="6"/>
  <c r="A2366" i="9" s="1"/>
  <c r="A2366" i="6"/>
  <c r="B2342" i="6"/>
  <c r="H2342" i="6" s="1"/>
  <c r="I2342" i="6" s="1"/>
  <c r="A2342" i="6"/>
  <c r="B2342" i="9" s="1"/>
  <c r="C2342" i="9" s="1"/>
  <c r="B2270" i="6"/>
  <c r="A2270" i="6"/>
  <c r="N2270" i="6" s="1"/>
  <c r="B2246" i="6"/>
  <c r="O2246" i="6" s="1"/>
  <c r="A2246" i="6"/>
  <c r="B2234" i="6"/>
  <c r="A2234" i="6"/>
  <c r="B2234" i="9" s="1"/>
  <c r="C2234" i="9" s="1"/>
  <c r="B2198" i="6"/>
  <c r="A2198" i="9" s="1"/>
  <c r="A2198" i="6"/>
  <c r="B973" i="6"/>
  <c r="A973" i="6"/>
  <c r="B949" i="6"/>
  <c r="A949" i="6"/>
  <c r="B937" i="6"/>
  <c r="A937" i="6"/>
  <c r="B925" i="6"/>
  <c r="A925" i="6"/>
  <c r="D925" i="6" s="1"/>
  <c r="B901" i="6"/>
  <c r="A901" i="6"/>
  <c r="B889" i="6"/>
  <c r="A889" i="6"/>
  <c r="B877" i="6"/>
  <c r="A877" i="6"/>
  <c r="B865" i="6"/>
  <c r="A865" i="6"/>
  <c r="B853" i="6"/>
  <c r="A853" i="6"/>
  <c r="B841" i="6"/>
  <c r="A841" i="6"/>
  <c r="B793" i="6"/>
  <c r="A793" i="6"/>
  <c r="N793" i="6" s="1"/>
  <c r="B757" i="6"/>
  <c r="A757" i="6"/>
  <c r="B745" i="6"/>
  <c r="A745" i="9" s="1"/>
  <c r="A745" i="6"/>
  <c r="B733" i="6"/>
  <c r="A733" i="6"/>
  <c r="B721" i="6"/>
  <c r="A721" i="6"/>
  <c r="B697" i="6"/>
  <c r="A697" i="6"/>
  <c r="B673" i="6"/>
  <c r="A673" i="6"/>
  <c r="B661" i="6"/>
  <c r="A661" i="6"/>
  <c r="B637" i="6"/>
  <c r="A637" i="6"/>
  <c r="D637" i="6" s="1"/>
  <c r="B625" i="6"/>
  <c r="A625" i="6"/>
  <c r="D625" i="6" s="1"/>
  <c r="B577" i="6"/>
  <c r="A577" i="6"/>
  <c r="B541" i="6"/>
  <c r="A541" i="6"/>
  <c r="B529" i="6"/>
  <c r="A529" i="6"/>
  <c r="B517" i="6"/>
  <c r="A517" i="6"/>
  <c r="B505" i="6"/>
  <c r="A505" i="6"/>
  <c r="B493" i="6"/>
  <c r="A493" i="6"/>
  <c r="D493" i="6" s="1"/>
  <c r="B481" i="6"/>
  <c r="A481" i="6"/>
  <c r="D481" i="6" s="1"/>
  <c r="B469" i="6"/>
  <c r="A469" i="6"/>
  <c r="B457" i="6"/>
  <c r="A457" i="6"/>
  <c r="B457" i="9" s="1"/>
  <c r="C457" i="9" s="1"/>
  <c r="B445" i="6"/>
  <c r="A445" i="6"/>
  <c r="B433" i="6"/>
  <c r="A433" i="6"/>
  <c r="B421" i="6"/>
  <c r="A421" i="6"/>
  <c r="B409" i="6"/>
  <c r="A409" i="6"/>
  <c r="D409" i="6" s="1"/>
  <c r="B397" i="6"/>
  <c r="A397" i="6"/>
  <c r="B397" i="9" s="1"/>
  <c r="C397" i="9" s="1"/>
  <c r="B385" i="6"/>
  <c r="A385" i="6"/>
  <c r="B373" i="6"/>
  <c r="A373" i="6"/>
  <c r="B349" i="6"/>
  <c r="A349" i="6"/>
  <c r="B337" i="6"/>
  <c r="A337" i="6"/>
  <c r="B313" i="6"/>
  <c r="A313" i="6"/>
  <c r="B301" i="6"/>
  <c r="A301" i="6"/>
  <c r="D301" i="6" s="1"/>
  <c r="B289" i="6"/>
  <c r="A289" i="6"/>
  <c r="B253" i="6"/>
  <c r="A253" i="6"/>
  <c r="B241" i="6"/>
  <c r="A241" i="6"/>
  <c r="B229" i="6"/>
  <c r="A229" i="6"/>
  <c r="B217" i="6"/>
  <c r="A217" i="6"/>
  <c r="D217" i="6" s="1"/>
  <c r="B181" i="6"/>
  <c r="A181" i="6"/>
  <c r="B169" i="6"/>
  <c r="A169" i="6"/>
  <c r="B157" i="6"/>
  <c r="A157" i="6"/>
  <c r="B145" i="6"/>
  <c r="A145" i="6"/>
  <c r="B133" i="6"/>
  <c r="A133" i="6"/>
  <c r="B121" i="6"/>
  <c r="A121" i="6"/>
  <c r="B109" i="6"/>
  <c r="A109" i="9" s="1"/>
  <c r="A109" i="6"/>
  <c r="B97" i="6"/>
  <c r="A97" i="6"/>
  <c r="B85" i="6"/>
  <c r="A85" i="6"/>
  <c r="B85" i="9" s="1"/>
  <c r="C85" i="9" s="1"/>
  <c r="B61" i="6"/>
  <c r="A61" i="6"/>
  <c r="B49" i="6"/>
  <c r="A49" i="6"/>
  <c r="B37" i="6"/>
  <c r="A37" i="6"/>
  <c r="B25" i="6"/>
  <c r="A25" i="6"/>
  <c r="B13" i="6"/>
  <c r="A13" i="6"/>
  <c r="B13" i="9" s="1"/>
  <c r="C13" i="9" s="1"/>
  <c r="A821" i="6"/>
  <c r="A769" i="6"/>
  <c r="A737" i="6"/>
  <c r="A581" i="6"/>
  <c r="L581" i="6" s="1"/>
  <c r="D581" i="9" s="1"/>
  <c r="A73" i="6"/>
  <c r="B73" i="9" s="1"/>
  <c r="C73" i="9" s="1"/>
  <c r="A2484" i="6"/>
  <c r="M2484" i="6" s="1"/>
  <c r="I2484" i="9" s="1"/>
  <c r="A2114" i="6"/>
  <c r="N2114" i="6" s="1"/>
  <c r="A2054" i="6"/>
  <c r="A2174" i="6"/>
  <c r="N2174" i="6" s="1"/>
  <c r="A2090" i="6"/>
  <c r="B2090" i="9" s="1"/>
  <c r="C2090" i="9" s="1"/>
  <c r="A2126" i="6"/>
  <c r="N2126" i="6" s="1"/>
  <c r="A1970" i="6"/>
  <c r="B2487" i="6"/>
  <c r="A2487" i="6"/>
  <c r="B2487" i="9" s="1"/>
  <c r="C2487" i="9" s="1"/>
  <c r="B2403" i="6"/>
  <c r="A2403" i="6"/>
  <c r="B2403" i="9" s="1"/>
  <c r="C2403" i="9" s="1"/>
  <c r="B2379" i="6"/>
  <c r="A2379" i="6"/>
  <c r="B2150" i="6"/>
  <c r="A2150" i="9" s="1"/>
  <c r="A2150" i="6"/>
  <c r="D2150" i="6" s="1"/>
  <c r="B1946" i="6"/>
  <c r="A1946" i="9" s="1"/>
  <c r="A1946" i="6"/>
  <c r="B2448" i="6"/>
  <c r="A2448" i="9" s="1"/>
  <c r="A2448" i="6"/>
  <c r="B2448" i="9" s="1"/>
  <c r="C2448" i="9" s="1"/>
  <c r="B2232" i="6"/>
  <c r="A2232" i="9" s="1"/>
  <c r="A2232" i="6"/>
  <c r="B2112" i="6"/>
  <c r="A2112" i="6"/>
  <c r="B2112" i="9" s="1"/>
  <c r="C2112" i="9" s="1"/>
  <c r="B1896" i="6"/>
  <c r="A1896" i="9" s="1"/>
  <c r="A1896" i="6"/>
  <c r="N1896" i="6" s="1"/>
  <c r="A1656" i="6"/>
  <c r="D1656" i="6" s="1"/>
  <c r="A1466" i="6"/>
  <c r="A1418" i="6"/>
  <c r="B3" i="9"/>
  <c r="C3" i="9" s="1"/>
  <c r="B2491" i="6"/>
  <c r="A2491" i="9" s="1"/>
  <c r="A2491" i="6"/>
  <c r="N2491" i="6" s="1"/>
  <c r="B2467" i="6"/>
  <c r="A2467" i="6"/>
  <c r="B2467" i="9" s="1"/>
  <c r="C2467" i="9" s="1"/>
  <c r="B2455" i="6"/>
  <c r="A2455" i="6"/>
  <c r="B2419" i="6"/>
  <c r="A2419" i="6"/>
  <c r="B2407" i="6"/>
  <c r="A2407" i="6"/>
  <c r="B2407" i="9" s="1"/>
  <c r="C2407" i="9" s="1"/>
  <c r="B2395" i="6"/>
  <c r="A2395" i="6"/>
  <c r="N2395" i="6" s="1"/>
  <c r="B2371" i="6"/>
  <c r="O2371" i="6" s="1"/>
  <c r="A2371" i="6"/>
  <c r="N2371" i="6" s="1"/>
  <c r="B2359" i="6"/>
  <c r="O2359" i="6" s="1"/>
  <c r="A2359" i="6"/>
  <c r="B2359" i="9" s="1"/>
  <c r="C2359" i="9" s="1"/>
  <c r="B2347" i="6"/>
  <c r="H2347" i="6" s="1"/>
  <c r="A2347" i="6"/>
  <c r="B2335" i="6"/>
  <c r="A2335" i="6"/>
  <c r="N2335" i="6" s="1"/>
  <c r="B2323" i="6"/>
  <c r="A2323" i="6"/>
  <c r="N2323" i="6" s="1"/>
  <c r="B2311" i="6"/>
  <c r="A2311" i="6"/>
  <c r="B2299" i="6"/>
  <c r="O2299" i="6" s="1"/>
  <c r="A2299" i="6"/>
  <c r="B2299" i="9" s="1"/>
  <c r="C2299" i="9" s="1"/>
  <c r="B2287" i="6"/>
  <c r="A2287" i="9" s="1"/>
  <c r="A2287" i="6"/>
  <c r="B2275" i="6"/>
  <c r="H2275" i="6" s="1"/>
  <c r="I2275" i="6" s="1"/>
  <c r="A2275" i="6"/>
  <c r="B2263" i="6"/>
  <c r="A2263" i="6"/>
  <c r="B2263" i="9" s="1"/>
  <c r="C2263" i="9" s="1"/>
  <c r="B2251" i="6"/>
  <c r="A2251" i="6"/>
  <c r="B2239" i="6"/>
  <c r="O2239" i="6" s="1"/>
  <c r="A2239" i="6"/>
  <c r="B2239" i="9" s="1"/>
  <c r="C2239" i="9" s="1"/>
  <c r="B2227" i="6"/>
  <c r="O2227" i="6" s="1"/>
  <c r="A2227" i="6"/>
  <c r="B2215" i="6"/>
  <c r="O2215" i="6" s="1"/>
  <c r="A2215" i="6"/>
  <c r="B2203" i="6"/>
  <c r="H2203" i="6" s="1"/>
  <c r="J2203" i="6" s="1"/>
  <c r="A2203" i="6"/>
  <c r="B2203" i="9" s="1"/>
  <c r="C2203" i="9" s="1"/>
  <c r="B2191" i="6"/>
  <c r="A2191" i="6"/>
  <c r="D2191" i="6" s="1"/>
  <c r="B2179" i="6"/>
  <c r="A2179" i="6"/>
  <c r="B2167" i="6"/>
  <c r="A2167" i="9" s="1"/>
  <c r="A2167" i="6"/>
  <c r="B2155" i="6"/>
  <c r="O2155" i="6" s="1"/>
  <c r="A2155" i="6"/>
  <c r="B2143" i="6"/>
  <c r="H2143" i="6" s="1"/>
  <c r="J2143" i="6" s="1"/>
  <c r="A2143" i="6"/>
  <c r="B2143" i="9" s="1"/>
  <c r="C2143" i="9" s="1"/>
  <c r="B2131" i="6"/>
  <c r="H2131" i="6" s="1"/>
  <c r="I2131" i="6" s="1"/>
  <c r="A2131" i="6"/>
  <c r="D2131" i="6" s="1"/>
  <c r="B2192" i="9"/>
  <c r="C2192" i="9" s="1"/>
  <c r="B2107" i="6"/>
  <c r="H2107" i="6" s="1"/>
  <c r="I2107" i="6" s="1"/>
  <c r="A2107" i="6"/>
  <c r="N2107" i="6" s="1"/>
  <c r="B2095" i="6"/>
  <c r="A2095" i="9" s="1"/>
  <c r="A2095" i="6"/>
  <c r="B2083" i="6"/>
  <c r="A2083" i="6"/>
  <c r="B2083" i="9" s="1"/>
  <c r="C2083" i="9" s="1"/>
  <c r="B2071" i="6"/>
  <c r="O2071" i="6" s="1"/>
  <c r="A2071" i="6"/>
  <c r="N2071" i="6" s="1"/>
  <c r="B2059" i="6"/>
  <c r="O2059" i="6" s="1"/>
  <c r="A2059" i="6"/>
  <c r="B2047" i="6"/>
  <c r="A2047" i="6"/>
  <c r="B2035" i="6"/>
  <c r="O2035" i="6" s="1"/>
  <c r="A2035" i="6"/>
  <c r="B2035" i="9" s="1"/>
  <c r="C2035" i="9" s="1"/>
  <c r="B2023" i="6"/>
  <c r="H2023" i="6" s="1"/>
  <c r="I2023" i="6" s="1"/>
  <c r="A2023" i="6"/>
  <c r="B2011" i="6"/>
  <c r="A2011" i="6"/>
  <c r="B2011" i="9" s="1"/>
  <c r="C2011" i="9" s="1"/>
  <c r="B1999" i="6"/>
  <c r="O1999" i="6" s="1"/>
  <c r="A1999" i="6"/>
  <c r="B1987" i="6"/>
  <c r="O1987" i="6" s="1"/>
  <c r="A1987" i="6"/>
  <c r="B1975" i="6"/>
  <c r="A1975" i="6"/>
  <c r="B1975" i="9" s="1"/>
  <c r="C1975" i="9" s="1"/>
  <c r="B1963" i="6"/>
  <c r="A1963" i="9" s="1"/>
  <c r="A1963" i="6"/>
  <c r="B1963" i="9" s="1"/>
  <c r="C1963" i="9" s="1"/>
  <c r="B1951" i="6"/>
  <c r="O1951" i="6" s="1"/>
  <c r="A1951" i="6"/>
  <c r="B1951" i="9" s="1"/>
  <c r="C1951" i="9" s="1"/>
  <c r="B1939" i="6"/>
  <c r="A1939" i="9" s="1"/>
  <c r="A1939" i="6"/>
  <c r="B1939" i="9" s="1"/>
  <c r="C1939" i="9" s="1"/>
  <c r="B1915" i="6"/>
  <c r="A1915" i="9" s="1"/>
  <c r="A1915" i="6"/>
  <c r="N1915" i="6" s="1"/>
  <c r="B1903" i="6"/>
  <c r="H1903" i="6" s="1"/>
  <c r="J1903" i="6" s="1"/>
  <c r="A1903" i="6"/>
  <c r="B1903" i="9" s="1"/>
  <c r="C1903" i="9" s="1"/>
  <c r="B1891" i="6"/>
  <c r="A1891" i="6"/>
  <c r="B1879" i="6"/>
  <c r="A1879" i="6"/>
  <c r="B1867" i="6"/>
  <c r="O1867" i="6" s="1"/>
  <c r="A1867" i="6"/>
  <c r="B1855" i="6"/>
  <c r="A1855" i="9" s="1"/>
  <c r="A1855" i="6"/>
  <c r="B1843" i="6"/>
  <c r="A1843" i="9" s="1"/>
  <c r="A1843" i="6"/>
  <c r="N1843" i="6" s="1"/>
  <c r="B1831" i="6"/>
  <c r="A1831" i="6"/>
  <c r="B1819" i="6"/>
  <c r="A1819" i="9" s="1"/>
  <c r="A1819" i="6"/>
  <c r="B1807" i="6"/>
  <c r="H1807" i="6" s="1"/>
  <c r="K1807" i="6" s="1"/>
  <c r="A1807" i="6"/>
  <c r="B1807" i="9" s="1"/>
  <c r="C1807" i="9" s="1"/>
  <c r="B1795" i="6"/>
  <c r="H1795" i="6" s="1"/>
  <c r="K1795" i="6" s="1"/>
  <c r="A1795" i="6"/>
  <c r="B1795" i="9" s="1"/>
  <c r="C1795" i="9" s="1"/>
  <c r="B1783" i="6"/>
  <c r="A1783" i="9" s="1"/>
  <c r="A1783" i="6"/>
  <c r="B1771" i="6"/>
  <c r="H1771" i="6" s="1"/>
  <c r="I1771" i="6" s="1"/>
  <c r="A1771" i="6"/>
  <c r="B1759" i="6"/>
  <c r="O1759" i="6" s="1"/>
  <c r="A1759" i="6"/>
  <c r="B1747" i="6"/>
  <c r="A1747" i="6"/>
  <c r="B1735" i="6"/>
  <c r="O1735" i="6" s="1"/>
  <c r="A1735" i="6"/>
  <c r="B1735" i="9" s="1"/>
  <c r="C1735" i="9" s="1"/>
  <c r="B1723" i="6"/>
  <c r="H1723" i="6" s="1"/>
  <c r="J1723" i="6" s="1"/>
  <c r="A1723" i="6"/>
  <c r="B1711" i="6"/>
  <c r="A1711" i="6"/>
  <c r="B1711" i="9" s="1"/>
  <c r="C1711" i="9" s="1"/>
  <c r="B1699" i="6"/>
  <c r="A1699" i="9" s="1"/>
  <c r="A1699" i="6"/>
  <c r="N1699" i="6" s="1"/>
  <c r="B1687" i="6"/>
  <c r="A1687" i="9" s="1"/>
  <c r="A1687" i="6"/>
  <c r="N1687" i="6" s="1"/>
  <c r="B1675" i="6"/>
  <c r="A1675" i="6"/>
  <c r="B1675" i="9" s="1"/>
  <c r="C1675" i="9" s="1"/>
  <c r="B1663" i="6"/>
  <c r="A1663" i="6"/>
  <c r="B1651" i="6"/>
  <c r="H1651" i="6" s="1"/>
  <c r="K1651" i="6" s="1"/>
  <c r="A1651" i="6"/>
  <c r="N1651" i="6" s="1"/>
  <c r="B1639" i="6"/>
  <c r="A1639" i="6"/>
  <c r="B1627" i="6"/>
  <c r="H1627" i="6" s="1"/>
  <c r="I1627" i="6" s="1"/>
  <c r="A1627" i="6"/>
  <c r="N1627" i="6" s="1"/>
  <c r="B1615" i="6"/>
  <c r="H1615" i="6" s="1"/>
  <c r="J1615" i="6" s="1"/>
  <c r="A1615" i="6"/>
  <c r="B1603" i="6"/>
  <c r="A1603" i="6"/>
  <c r="B1591" i="6"/>
  <c r="A1591" i="9" s="1"/>
  <c r="A1591" i="6"/>
  <c r="N1591" i="6" s="1"/>
  <c r="B1579" i="6"/>
  <c r="A1579" i="6"/>
  <c r="B1579" i="9" s="1"/>
  <c r="C1579" i="9" s="1"/>
  <c r="B1567" i="6"/>
  <c r="A1567" i="6"/>
  <c r="B1555" i="6"/>
  <c r="H1555" i="6" s="1"/>
  <c r="K1555" i="6" s="1"/>
  <c r="A1555" i="6"/>
  <c r="N1555" i="6" s="1"/>
  <c r="B1543" i="6"/>
  <c r="H1543" i="6" s="1"/>
  <c r="I1543" i="6" s="1"/>
  <c r="A1543" i="6"/>
  <c r="B1531" i="6"/>
  <c r="A1531" i="6"/>
  <c r="B1519" i="6"/>
  <c r="A1519" i="9" s="1"/>
  <c r="A1519" i="6"/>
  <c r="B1507" i="6"/>
  <c r="H1507" i="6" s="1"/>
  <c r="I1507" i="6" s="1"/>
  <c r="A1507" i="6"/>
  <c r="B1495" i="6"/>
  <c r="A1495" i="6"/>
  <c r="D1495" i="6" s="1"/>
  <c r="B1483" i="6"/>
  <c r="A1483" i="6"/>
  <c r="N1483" i="6" s="1"/>
  <c r="B1471" i="6"/>
  <c r="H1471" i="6" s="1"/>
  <c r="I1471" i="6" s="1"/>
  <c r="A1471" i="6"/>
  <c r="B1459" i="6"/>
  <c r="A1459" i="6"/>
  <c r="B1447" i="6"/>
  <c r="A1447" i="9" s="1"/>
  <c r="A1447" i="6"/>
  <c r="B1435" i="6"/>
  <c r="A1435" i="9" s="1"/>
  <c r="A1435" i="6"/>
  <c r="B1423" i="6"/>
  <c r="A1423" i="6"/>
  <c r="B1411" i="6"/>
  <c r="H1411" i="6" s="1"/>
  <c r="K1411" i="6" s="1"/>
  <c r="A1411" i="6"/>
  <c r="N1411" i="6" s="1"/>
  <c r="B1399" i="6"/>
  <c r="H1399" i="6" s="1"/>
  <c r="J1399" i="6" s="1"/>
  <c r="A1399" i="6"/>
  <c r="B1399" i="9" s="1"/>
  <c r="C1399" i="9" s="1"/>
  <c r="B1387" i="6"/>
  <c r="A1387" i="9" s="1"/>
  <c r="A1387" i="6"/>
  <c r="B1375" i="6"/>
  <c r="A1375" i="9" s="1"/>
  <c r="A1375" i="6"/>
  <c r="B1363" i="6"/>
  <c r="A1363" i="9" s="1"/>
  <c r="A1363" i="6"/>
  <c r="N1363" i="6" s="1"/>
  <c r="B1351" i="6"/>
  <c r="H1351" i="6" s="1"/>
  <c r="A1351" i="6"/>
  <c r="B1351" i="9" s="1"/>
  <c r="C1351" i="9" s="1"/>
  <c r="B1339" i="6"/>
  <c r="H1339" i="6" s="1"/>
  <c r="I1339" i="6" s="1"/>
  <c r="A1339" i="6"/>
  <c r="B1327" i="6"/>
  <c r="H1327" i="6" s="1"/>
  <c r="I1327" i="6" s="1"/>
  <c r="A1327" i="6"/>
  <c r="B1315" i="6"/>
  <c r="A1315" i="6"/>
  <c r="B1315" i="9" s="1"/>
  <c r="C1315" i="9" s="1"/>
  <c r="B1303" i="6"/>
  <c r="A1303" i="9" s="1"/>
  <c r="A1303" i="6"/>
  <c r="B1303" i="9" s="1"/>
  <c r="C1303" i="9" s="1"/>
  <c r="B1291" i="6"/>
  <c r="A1291" i="9" s="1"/>
  <c r="A1291" i="6"/>
  <c r="B1279" i="6"/>
  <c r="A1279" i="6"/>
  <c r="N1279" i="6" s="1"/>
  <c r="B1267" i="6"/>
  <c r="H1267" i="6" s="1"/>
  <c r="J1267" i="6" s="1"/>
  <c r="A1267" i="6"/>
  <c r="B1255" i="6"/>
  <c r="A1255" i="6"/>
  <c r="B1255" i="9" s="1"/>
  <c r="C1255" i="9" s="1"/>
  <c r="B1243" i="6"/>
  <c r="A1243" i="6"/>
  <c r="B1231" i="6"/>
  <c r="A1231" i="6"/>
  <c r="N1231" i="6" s="1"/>
  <c r="B1219" i="6"/>
  <c r="A1219" i="6"/>
  <c r="B1207" i="6"/>
  <c r="A1207" i="9" s="1"/>
  <c r="A1207" i="6"/>
  <c r="B1195" i="6"/>
  <c r="H1195" i="6" s="1"/>
  <c r="J1195" i="6" s="1"/>
  <c r="A1195" i="6"/>
  <c r="B1183" i="6"/>
  <c r="H1183" i="6" s="1"/>
  <c r="I1183" i="6" s="1"/>
  <c r="A1183" i="6"/>
  <c r="B1171" i="6"/>
  <c r="A1171" i="6"/>
  <c r="B1159" i="6"/>
  <c r="A1159" i="6"/>
  <c r="B1147" i="6"/>
  <c r="A1147" i="9" s="1"/>
  <c r="A1147" i="6"/>
  <c r="B1135" i="6"/>
  <c r="A1135" i="6"/>
  <c r="B1123" i="6"/>
  <c r="O1123" i="6" s="1"/>
  <c r="A1123" i="6"/>
  <c r="B1111" i="6"/>
  <c r="H1111" i="6" s="1"/>
  <c r="I1111" i="6" s="1"/>
  <c r="A1111" i="6"/>
  <c r="B1099" i="6"/>
  <c r="A1099" i="6"/>
  <c r="D1099" i="6" s="1"/>
  <c r="B1075" i="6"/>
  <c r="H1075" i="6" s="1"/>
  <c r="I1075" i="6" s="1"/>
  <c r="A1075" i="6"/>
  <c r="B1063" i="6"/>
  <c r="A1063" i="6"/>
  <c r="N1063" i="6" s="1"/>
  <c r="B1051" i="6"/>
  <c r="A1051" i="9" s="1"/>
  <c r="A1051" i="6"/>
  <c r="B1039" i="6"/>
  <c r="A1039" i="6"/>
  <c r="B1027" i="6"/>
  <c r="H1027" i="6" s="1"/>
  <c r="K1027" i="6" s="1"/>
  <c r="A1027" i="6"/>
  <c r="B1015" i="6"/>
  <c r="A1015" i="6"/>
  <c r="B1003" i="6"/>
  <c r="A1003" i="6"/>
  <c r="B991" i="6"/>
  <c r="A991" i="6"/>
  <c r="B979" i="6"/>
  <c r="A979" i="9" s="1"/>
  <c r="A979" i="6"/>
  <c r="B967" i="6"/>
  <c r="H967" i="6" s="1"/>
  <c r="J967" i="6" s="1"/>
  <c r="A967" i="6"/>
  <c r="B955" i="6"/>
  <c r="H955" i="6" s="1"/>
  <c r="A955" i="6"/>
  <c r="B943" i="6"/>
  <c r="A943" i="6"/>
  <c r="B943" i="9" s="1"/>
  <c r="C943" i="9" s="1"/>
  <c r="B931" i="6"/>
  <c r="H931" i="6" s="1"/>
  <c r="A931" i="6"/>
  <c r="B919" i="6"/>
  <c r="A919" i="6"/>
  <c r="B907" i="6"/>
  <c r="A907" i="6"/>
  <c r="D907" i="6" s="1"/>
  <c r="B895" i="6"/>
  <c r="A895" i="9" s="1"/>
  <c r="A895" i="6"/>
  <c r="N895" i="6" s="1"/>
  <c r="B883" i="6"/>
  <c r="A883" i="6"/>
  <c r="N883" i="6" s="1"/>
  <c r="B871" i="6"/>
  <c r="A871" i="6"/>
  <c r="B859" i="6"/>
  <c r="A859" i="9" s="1"/>
  <c r="A859" i="6"/>
  <c r="N859" i="6" s="1"/>
  <c r="B847" i="6"/>
  <c r="A847" i="9" s="1"/>
  <c r="A847" i="6"/>
  <c r="N847" i="6" s="1"/>
  <c r="B835" i="6"/>
  <c r="A835" i="9" s="1"/>
  <c r="A835" i="6"/>
  <c r="B811" i="6"/>
  <c r="A811" i="9" s="1"/>
  <c r="A811" i="6"/>
  <c r="B799" i="6"/>
  <c r="A799" i="6"/>
  <c r="B787" i="6"/>
  <c r="A787" i="6"/>
  <c r="B787" i="9" s="1"/>
  <c r="C787" i="9" s="1"/>
  <c r="B775" i="6"/>
  <c r="A775" i="9" s="1"/>
  <c r="A775" i="6"/>
  <c r="B763" i="6"/>
  <c r="A763" i="6"/>
  <c r="B751" i="6"/>
  <c r="A751" i="9" s="1"/>
  <c r="A751" i="6"/>
  <c r="B739" i="6"/>
  <c r="A739" i="9" s="1"/>
  <c r="A739" i="6"/>
  <c r="B727" i="6"/>
  <c r="A727" i="6"/>
  <c r="B715" i="6"/>
  <c r="A715" i="6"/>
  <c r="B703" i="6"/>
  <c r="A703" i="6"/>
  <c r="B691" i="6"/>
  <c r="A691" i="6"/>
  <c r="B679" i="6"/>
  <c r="A679" i="9" s="1"/>
  <c r="A679" i="6"/>
  <c r="B667" i="6"/>
  <c r="A667" i="6"/>
  <c r="B655" i="6"/>
  <c r="A655" i="6"/>
  <c r="B643" i="6"/>
  <c r="A643" i="6"/>
  <c r="B619" i="6"/>
  <c r="H619" i="6" s="1"/>
  <c r="J619" i="6" s="1"/>
  <c r="A619" i="6"/>
  <c r="B607" i="6"/>
  <c r="A607" i="6"/>
  <c r="B595" i="6"/>
  <c r="A595" i="9" s="1"/>
  <c r="A595" i="6"/>
  <c r="B583" i="6"/>
  <c r="H583" i="6" s="1"/>
  <c r="A583" i="6"/>
  <c r="B571" i="6"/>
  <c r="H571" i="6" s="1"/>
  <c r="J571" i="6" s="1"/>
  <c r="A571" i="6"/>
  <c r="B559" i="6"/>
  <c r="O559" i="6" s="1"/>
  <c r="A559" i="6"/>
  <c r="B547" i="6"/>
  <c r="A547" i="9" s="1"/>
  <c r="A547" i="6"/>
  <c r="N547" i="6" s="1"/>
  <c r="B523" i="6"/>
  <c r="H523" i="6" s="1"/>
  <c r="J523" i="6" s="1"/>
  <c r="A523" i="6"/>
  <c r="B511" i="6"/>
  <c r="A511" i="9" s="1"/>
  <c r="A511" i="6"/>
  <c r="B499" i="6"/>
  <c r="H499" i="6" s="1"/>
  <c r="I499" i="6" s="1"/>
  <c r="A499" i="6"/>
  <c r="B487" i="6"/>
  <c r="H487" i="6" s="1"/>
  <c r="I487" i="6" s="1"/>
  <c r="A487" i="6"/>
  <c r="B475" i="6"/>
  <c r="A475" i="6"/>
  <c r="B463" i="6"/>
  <c r="A463" i="6"/>
  <c r="B451" i="6"/>
  <c r="H451" i="6" s="1"/>
  <c r="A451" i="6"/>
  <c r="B439" i="6"/>
  <c r="A439" i="9" s="1"/>
  <c r="A439" i="6"/>
  <c r="B427" i="6"/>
  <c r="A427" i="6"/>
  <c r="B415" i="6"/>
  <c r="H415" i="6" s="1"/>
  <c r="A415" i="6"/>
  <c r="B403" i="6"/>
  <c r="A403" i="6"/>
  <c r="B391" i="6"/>
  <c r="A391" i="6"/>
  <c r="B379" i="6"/>
  <c r="H379" i="6" s="1"/>
  <c r="A379" i="6"/>
  <c r="B367" i="6"/>
  <c r="A367" i="9" s="1"/>
  <c r="A367" i="6"/>
  <c r="B355" i="6"/>
  <c r="A355" i="6"/>
  <c r="B343" i="6"/>
  <c r="H343" i="6" s="1"/>
  <c r="J343" i="6" s="1"/>
  <c r="A343" i="6"/>
  <c r="B331" i="6"/>
  <c r="A331" i="6"/>
  <c r="D331" i="6" s="1"/>
  <c r="B319" i="6"/>
  <c r="A319" i="9" s="1"/>
  <c r="A319" i="6"/>
  <c r="N319" i="6" s="1"/>
  <c r="B307" i="6"/>
  <c r="H307" i="6" s="1"/>
  <c r="J307" i="6" s="1"/>
  <c r="A307" i="6"/>
  <c r="B295" i="6"/>
  <c r="A295" i="6"/>
  <c r="B295" i="9" s="1"/>
  <c r="C295" i="9" s="1"/>
  <c r="B283" i="6"/>
  <c r="A283" i="9" s="1"/>
  <c r="A283" i="6"/>
  <c r="B271" i="6"/>
  <c r="H271" i="6" s="1"/>
  <c r="J271" i="6" s="1"/>
  <c r="A271" i="6"/>
  <c r="B259" i="6"/>
  <c r="A259" i="9" s="1"/>
  <c r="A259" i="6"/>
  <c r="B247" i="6"/>
  <c r="A247" i="6"/>
  <c r="B235" i="6"/>
  <c r="H235" i="6" s="1"/>
  <c r="A235" i="6"/>
  <c r="B235" i="9" s="1"/>
  <c r="C235" i="9" s="1"/>
  <c r="B223" i="6"/>
  <c r="A223" i="6"/>
  <c r="B211" i="6"/>
  <c r="A211" i="9" s="1"/>
  <c r="A211" i="6"/>
  <c r="B199" i="6"/>
  <c r="H199" i="6" s="1"/>
  <c r="I199" i="6" s="1"/>
  <c r="A199" i="6"/>
  <c r="B187" i="6"/>
  <c r="A187" i="6"/>
  <c r="B175" i="6"/>
  <c r="A175" i="6"/>
  <c r="N175" i="6" s="1"/>
  <c r="B151" i="6"/>
  <c r="A151" i="6"/>
  <c r="D151" i="6" s="1"/>
  <c r="A1087" i="6"/>
  <c r="A631" i="6"/>
  <c r="D468" i="6"/>
  <c r="M468" i="6"/>
  <c r="I468" i="9" s="1"/>
  <c r="L468" i="6"/>
  <c r="D468" i="9" s="1"/>
  <c r="B468" i="9"/>
  <c r="C468" i="9" s="1"/>
  <c r="A2119" i="6"/>
  <c r="A823" i="6"/>
  <c r="D370" i="6"/>
  <c r="B370" i="9"/>
  <c r="C370" i="9" s="1"/>
  <c r="D1690" i="6"/>
  <c r="A139" i="6"/>
  <c r="D1262" i="6"/>
  <c r="B1262" i="9"/>
  <c r="C1262" i="9" s="1"/>
  <c r="D812" i="6"/>
  <c r="B812" i="9"/>
  <c r="C812" i="9" s="1"/>
  <c r="A2434" i="6"/>
  <c r="M2434" i="6" s="1"/>
  <c r="I2434" i="9" s="1"/>
  <c r="A2302" i="6"/>
  <c r="A2182" i="6"/>
  <c r="A2134" i="6"/>
  <c r="B2134" i="9" s="1"/>
  <c r="C2134" i="9" s="1"/>
  <c r="A2086" i="6"/>
  <c r="D734" i="6"/>
  <c r="A2482" i="6"/>
  <c r="A2146" i="6"/>
  <c r="A2038" i="6"/>
  <c r="D2038" i="6" s="1"/>
  <c r="A1918" i="6"/>
  <c r="L1918" i="6" s="1"/>
  <c r="A1870" i="6"/>
  <c r="A1810" i="6"/>
  <c r="D1810" i="6" s="1"/>
  <c r="A1558" i="6"/>
  <c r="A1510" i="6"/>
  <c r="M1510" i="6" s="1"/>
  <c r="I1510" i="9" s="1"/>
  <c r="D649" i="6"/>
  <c r="D19" i="6"/>
  <c r="A2194" i="6"/>
  <c r="L2194" i="6" s="1"/>
  <c r="A2158" i="6"/>
  <c r="D2158" i="6" s="1"/>
  <c r="A2494" i="6"/>
  <c r="M2494" i="6" s="1"/>
  <c r="I2494" i="9" s="1"/>
  <c r="A2446" i="6"/>
  <c r="B2446" i="9" s="1"/>
  <c r="C2446" i="9" s="1"/>
  <c r="D686" i="6"/>
  <c r="A2110" i="6"/>
  <c r="D2110" i="6" s="1"/>
  <c r="E2110" i="6" s="1"/>
  <c r="A2266" i="6"/>
  <c r="D2266" i="6" s="1"/>
  <c r="A2206" i="6"/>
  <c r="A2002" i="6"/>
  <c r="B2002" i="9" s="1"/>
  <c r="C2002" i="9" s="1"/>
  <c r="A1834" i="6"/>
  <c r="N1834" i="6" s="1"/>
  <c r="A1714" i="6"/>
  <c r="N1714" i="6" s="1"/>
  <c r="A2458" i="6"/>
  <c r="A2422" i="6"/>
  <c r="A2170" i="6"/>
  <c r="A2062" i="6"/>
  <c r="B2062" i="9" s="1"/>
  <c r="C2062" i="9" s="1"/>
  <c r="A2014" i="6"/>
  <c r="L2014" i="6" s="1"/>
  <c r="A1954" i="6"/>
  <c r="A1894" i="6"/>
  <c r="A1774" i="6"/>
  <c r="A2470" i="6"/>
  <c r="A2074" i="6"/>
  <c r="B2074" i="9" s="1"/>
  <c r="C2074" i="9" s="1"/>
  <c r="D1611" i="6"/>
  <c r="L1611" i="6"/>
  <c r="D1611" i="9" s="1"/>
  <c r="B1393" i="9"/>
  <c r="C1393" i="9" s="1"/>
  <c r="B1107" i="9"/>
  <c r="C1107" i="9" s="1"/>
  <c r="A2479" i="6"/>
  <c r="A2443" i="6"/>
  <c r="B2443" i="9" s="1"/>
  <c r="C2443" i="9" s="1"/>
  <c r="A2472" i="6"/>
  <c r="M2472" i="6" s="1"/>
  <c r="I2472" i="9" s="1"/>
  <c r="A2383" i="6"/>
  <c r="F1107" i="6"/>
  <c r="G1107" i="6"/>
  <c r="E1107" i="6"/>
  <c r="D1911" i="6"/>
  <c r="E1911" i="6" s="1"/>
  <c r="B1911" i="9"/>
  <c r="C1911" i="9" s="1"/>
  <c r="B1923" i="9"/>
  <c r="C1923" i="9" s="1"/>
  <c r="A2377" i="6"/>
  <c r="A587" i="6"/>
  <c r="A839" i="6"/>
  <c r="D1393" i="6"/>
  <c r="A2425" i="6"/>
  <c r="M2425" i="6" s="1"/>
  <c r="I2425" i="9" s="1"/>
  <c r="A2389" i="6"/>
  <c r="A851" i="6"/>
  <c r="A635" i="6"/>
  <c r="A515" i="6"/>
  <c r="A2485" i="6"/>
  <c r="A2353" i="6"/>
  <c r="M2353" i="6" s="1"/>
  <c r="I2353" i="9" s="1"/>
  <c r="A2317" i="6"/>
  <c r="A863" i="6"/>
  <c r="A647" i="6"/>
  <c r="A2437" i="6"/>
  <c r="M2437" i="6" s="1"/>
  <c r="I2437" i="9" s="1"/>
  <c r="A1103" i="6"/>
  <c r="D1103" i="6" s="1"/>
  <c r="A1091" i="6"/>
  <c r="N1091" i="6" s="1"/>
  <c r="A887" i="6"/>
  <c r="A791" i="6"/>
  <c r="A539" i="6"/>
  <c r="N539" i="6" s="1"/>
  <c r="A2365" i="6"/>
  <c r="M2365" i="6" s="1"/>
  <c r="I2365" i="9" s="1"/>
  <c r="A899" i="6"/>
  <c r="A551" i="6"/>
  <c r="A1583" i="6"/>
  <c r="A923" i="6"/>
  <c r="H2124" i="6"/>
  <c r="I2124" i="6" s="1"/>
  <c r="O2328" i="6"/>
  <c r="O1932" i="6"/>
  <c r="H2328" i="6"/>
  <c r="K2328" i="6" s="1"/>
  <c r="H2220" i="6"/>
  <c r="J2220" i="6" s="1"/>
  <c r="O2268" i="6"/>
  <c r="O2004" i="6"/>
  <c r="H1656" i="6"/>
  <c r="I1656" i="6" s="1"/>
  <c r="H2244" i="6"/>
  <c r="K2244" i="6" s="1"/>
  <c r="H2148" i="6"/>
  <c r="H2004" i="6"/>
  <c r="I2004" i="6" s="1"/>
  <c r="O2124" i="6"/>
  <c r="A1932" i="9"/>
  <c r="H2496" i="6"/>
  <c r="K2496" i="6" s="1"/>
  <c r="H2268" i="6"/>
  <c r="I2268" i="6" s="1"/>
  <c r="O2472" i="6"/>
  <c r="O2052" i="6"/>
  <c r="O2244" i="6"/>
  <c r="O1716" i="6"/>
  <c r="H1716" i="6"/>
  <c r="I1716" i="6" s="1"/>
  <c r="H2400" i="6"/>
  <c r="K2400" i="6" s="1"/>
  <c r="H2484" i="6"/>
  <c r="K2484" i="6" s="1"/>
  <c r="H2052" i="6"/>
  <c r="J2052" i="6" s="1"/>
  <c r="O2280" i="6"/>
  <c r="O1656" i="6"/>
  <c r="O2424" i="6"/>
  <c r="O2220" i="6"/>
  <c r="O1824" i="6"/>
  <c r="H1824" i="6"/>
  <c r="I1824" i="6" s="1"/>
  <c r="H2256" i="6"/>
  <c r="I2256" i="6" s="1"/>
  <c r="H2076" i="6"/>
  <c r="K2076" i="6" s="1"/>
  <c r="H1932" i="6"/>
  <c r="J1932" i="6" s="1"/>
  <c r="O2400" i="6"/>
  <c r="H2280" i="6"/>
  <c r="I2280" i="6" s="1"/>
  <c r="O2484" i="6"/>
  <c r="O2256" i="6"/>
  <c r="H2472" i="6"/>
  <c r="J2472" i="6" s="1"/>
  <c r="O2076" i="6"/>
  <c r="O2353" i="6"/>
  <c r="O1681" i="6"/>
  <c r="O2185" i="6"/>
  <c r="O2425" i="6"/>
  <c r="O2365" i="6"/>
  <c r="O2437" i="6"/>
  <c r="D1251" i="6"/>
  <c r="D866" i="6"/>
  <c r="B866" i="9"/>
  <c r="C866" i="9" s="1"/>
  <c r="B327" i="9"/>
  <c r="C327" i="9" s="1"/>
  <c r="D327" i="6"/>
  <c r="B914" i="9"/>
  <c r="C914" i="9" s="1"/>
  <c r="D914" i="6"/>
  <c r="B328" i="9"/>
  <c r="C328" i="9" s="1"/>
  <c r="D328" i="6"/>
  <c r="D1323" i="6"/>
  <c r="B1323" i="9"/>
  <c r="C1323" i="9" s="1"/>
  <c r="B764" i="9"/>
  <c r="C764" i="9" s="1"/>
  <c r="D196" i="6"/>
  <c r="A2500" i="6"/>
  <c r="A2212" i="6"/>
  <c r="A2164" i="6"/>
  <c r="A1792" i="6"/>
  <c r="A1708" i="6"/>
  <c r="A1600" i="6"/>
  <c r="A1288" i="6"/>
  <c r="A1216" i="6"/>
  <c r="A1132" i="6"/>
  <c r="A796" i="6"/>
  <c r="N796" i="6" s="1"/>
  <c r="A2428" i="6"/>
  <c r="A2380" i="6"/>
  <c r="B2380" i="9" s="1"/>
  <c r="C2380" i="9" s="1"/>
  <c r="A2332" i="6"/>
  <c r="A2224" i="6"/>
  <c r="A2104" i="6"/>
  <c r="A2032" i="6"/>
  <c r="A1888" i="6"/>
  <c r="A1804" i="6"/>
  <c r="A1720" i="6"/>
  <c r="A1528" i="6"/>
  <c r="A1048" i="6"/>
  <c r="L1048" i="6" s="1"/>
  <c r="A976" i="6"/>
  <c r="A808" i="6"/>
  <c r="A520" i="6"/>
  <c r="A2236" i="6"/>
  <c r="A1816" i="6"/>
  <c r="A1612" i="6"/>
  <c r="A1300" i="6"/>
  <c r="A1228" i="6"/>
  <c r="A1144" i="6"/>
  <c r="A820" i="6"/>
  <c r="A532" i="6"/>
  <c r="M532" i="6" s="1"/>
  <c r="I532" i="9" s="1"/>
  <c r="A2440" i="6"/>
  <c r="A2248" i="6"/>
  <c r="B2248" i="9" s="1"/>
  <c r="C2248" i="9" s="1"/>
  <c r="A2176" i="6"/>
  <c r="A2116" i="6"/>
  <c r="A2044" i="6"/>
  <c r="A1900" i="6"/>
  <c r="A1828" i="6"/>
  <c r="A1732" i="6"/>
  <c r="A1540" i="6"/>
  <c r="A1156" i="6"/>
  <c r="A1060" i="6"/>
  <c r="A988" i="6"/>
  <c r="M988" i="6" s="1"/>
  <c r="I988" i="9" s="1"/>
  <c r="A832" i="6"/>
  <c r="A2392" i="6"/>
  <c r="L2392" i="6" s="1"/>
  <c r="A2344" i="6"/>
  <c r="A2260" i="6"/>
  <c r="M2260" i="6" s="1"/>
  <c r="I2260" i="9" s="1"/>
  <c r="A1972" i="6"/>
  <c r="B1972" i="9" s="1"/>
  <c r="C1972" i="9" s="1"/>
  <c r="A1624" i="6"/>
  <c r="A1312" i="6"/>
  <c r="A1240" i="6"/>
  <c r="A1168" i="6"/>
  <c r="D1168" i="6" s="1"/>
  <c r="A2452" i="6"/>
  <c r="A2272" i="6"/>
  <c r="B2272" i="9" s="1"/>
  <c r="C2272" i="9" s="1"/>
  <c r="A2128" i="6"/>
  <c r="B2128" i="9" s="1"/>
  <c r="C2128" i="9" s="1"/>
  <c r="A2056" i="6"/>
  <c r="A1912" i="6"/>
  <c r="B1912" i="9" s="1"/>
  <c r="C1912" i="9" s="1"/>
  <c r="A1840" i="6"/>
  <c r="M1840" i="6" s="1"/>
  <c r="I1840" i="9" s="1"/>
  <c r="A1744" i="6"/>
  <c r="A1552" i="6"/>
  <c r="A1072" i="6"/>
  <c r="L1072" i="6" s="1"/>
  <c r="A1000" i="6"/>
  <c r="A916" i="6"/>
  <c r="A904" i="6"/>
  <c r="A892" i="6"/>
  <c r="A880" i="6"/>
  <c r="A868" i="6"/>
  <c r="L868" i="6" s="1"/>
  <c r="D868" i="9" s="1"/>
  <c r="A856" i="6"/>
  <c r="A2284" i="6"/>
  <c r="A2188" i="6"/>
  <c r="L2188" i="6" s="1"/>
  <c r="A1984" i="6"/>
  <c r="L1984" i="6" s="1"/>
  <c r="D1984" i="9" s="1"/>
  <c r="A1636" i="6"/>
  <c r="A1324" i="6"/>
  <c r="A1252" i="6"/>
  <c r="A1180" i="6"/>
  <c r="A580" i="6"/>
  <c r="A2404" i="6"/>
  <c r="B2404" i="9" s="1"/>
  <c r="C2404" i="9" s="1"/>
  <c r="A2308" i="6"/>
  <c r="A1996" i="6"/>
  <c r="A1660" i="6"/>
  <c r="A1264" i="6"/>
  <c r="A1192" i="6"/>
  <c r="A1108" i="6"/>
  <c r="A940" i="6"/>
  <c r="A616" i="6"/>
  <c r="A2476" i="6"/>
  <c r="L2476" i="6" s="1"/>
  <c r="D2476" i="9" s="1"/>
  <c r="A2488" i="6"/>
  <c r="B2488" i="9" s="1"/>
  <c r="C2488" i="9" s="1"/>
  <c r="A2368" i="6"/>
  <c r="B2368" i="9" s="1"/>
  <c r="C2368" i="9" s="1"/>
  <c r="A2320" i="6"/>
  <c r="A1684" i="6"/>
  <c r="A1588" i="6"/>
  <c r="A1360" i="6"/>
  <c r="A1276" i="6"/>
  <c r="A1204" i="6"/>
  <c r="A1120" i="6"/>
  <c r="A2416" i="6"/>
  <c r="B2416" i="9" s="1"/>
  <c r="C2416" i="9" s="1"/>
  <c r="A2092" i="6"/>
  <c r="B2092" i="9" s="1"/>
  <c r="C2092" i="9" s="1"/>
  <c r="A2020" i="6"/>
  <c r="B2020" i="9" s="1"/>
  <c r="C2020" i="9" s="1"/>
  <c r="A1876" i="6"/>
  <c r="A1780" i="6"/>
  <c r="A1696" i="6"/>
  <c r="A1516" i="6"/>
  <c r="A1372" i="6"/>
  <c r="O2450" i="6"/>
  <c r="O2402" i="6"/>
  <c r="O2354" i="6"/>
  <c r="O2138" i="6"/>
  <c r="O1994" i="6"/>
  <c r="H2450" i="6"/>
  <c r="K2450" i="6" s="1"/>
  <c r="H2282" i="6"/>
  <c r="H2210" i="6"/>
  <c r="J2210" i="6" s="1"/>
  <c r="H2474" i="6"/>
  <c r="H2330" i="6"/>
  <c r="I2330" i="6" s="1"/>
  <c r="H2126" i="6"/>
  <c r="I2126" i="6" s="1"/>
  <c r="H2102" i="6"/>
  <c r="I2102" i="6" s="1"/>
  <c r="H2078" i="6"/>
  <c r="I2078" i="6" s="1"/>
  <c r="H2054" i="6"/>
  <c r="I2054" i="6" s="1"/>
  <c r="O2102" i="6"/>
  <c r="O2474" i="6"/>
  <c r="A2210" i="9"/>
  <c r="H2402" i="6"/>
  <c r="I2402" i="6" s="1"/>
  <c r="H2354" i="6"/>
  <c r="J2354" i="6" s="1"/>
  <c r="H2174" i="6"/>
  <c r="I2174" i="6" s="1"/>
  <c r="O2378" i="6"/>
  <c r="O2330" i="6"/>
  <c r="O1958" i="6"/>
  <c r="O2210" i="6"/>
  <c r="O2162" i="6"/>
  <c r="O2114" i="6"/>
  <c r="O2066" i="6"/>
  <c r="H2114" i="6"/>
  <c r="J2114" i="6" s="1"/>
  <c r="H2066" i="6"/>
  <c r="K2066" i="6" s="1"/>
  <c r="O2294" i="6"/>
  <c r="O2222" i="6"/>
  <c r="O2174" i="6"/>
  <c r="O2126" i="6"/>
  <c r="O2078" i="6"/>
  <c r="H2162" i="6"/>
  <c r="K2162" i="6" s="1"/>
  <c r="H1958" i="6"/>
  <c r="J1958" i="6" s="1"/>
  <c r="A1927" i="9"/>
  <c r="O2315" i="6"/>
  <c r="A823" i="9"/>
  <c r="A2456" i="6"/>
  <c r="B2456" i="9" s="1"/>
  <c r="C2456" i="9" s="1"/>
  <c r="A2396" i="6"/>
  <c r="O2421" i="6"/>
  <c r="O2481" i="6"/>
  <c r="O532" i="6"/>
  <c r="A532" i="9"/>
  <c r="H532" i="6"/>
  <c r="E1119" i="6"/>
  <c r="F1119" i="6"/>
  <c r="G1119" i="6"/>
  <c r="I1341" i="6"/>
  <c r="K1341" i="6"/>
  <c r="A2097" i="9"/>
  <c r="D1130" i="6"/>
  <c r="B1130" i="9"/>
  <c r="C1130" i="9" s="1"/>
  <c r="D1155" i="6"/>
  <c r="B1155" i="9"/>
  <c r="C1155" i="9" s="1"/>
  <c r="B1815" i="9"/>
  <c r="C1815" i="9" s="1"/>
  <c r="A1727" i="6"/>
  <c r="M1299" i="6"/>
  <c r="I1299" i="9" s="1"/>
  <c r="A2075" i="6"/>
  <c r="A1919" i="6"/>
  <c r="A1247" i="6"/>
  <c r="D508" i="6"/>
  <c r="D495" i="6"/>
  <c r="D483" i="6"/>
  <c r="D435" i="6"/>
  <c r="D423" i="6"/>
  <c r="B747" i="9"/>
  <c r="C747" i="9" s="1"/>
  <c r="D747" i="6"/>
  <c r="B711" i="9"/>
  <c r="C711" i="9" s="1"/>
  <c r="D711" i="6"/>
  <c r="B650" i="9"/>
  <c r="C650" i="9" s="1"/>
  <c r="D650" i="6"/>
  <c r="D269" i="6"/>
  <c r="D112" i="6"/>
  <c r="B112" i="9"/>
  <c r="C112" i="9" s="1"/>
  <c r="B2495" i="6"/>
  <c r="A2495" i="9" s="1"/>
  <c r="A2495" i="6"/>
  <c r="B2483" i="6"/>
  <c r="A2483" i="9" s="1"/>
  <c r="A2483" i="6"/>
  <c r="B2471" i="6"/>
  <c r="A2471" i="6"/>
  <c r="B2459" i="6"/>
  <c r="A2459" i="9" s="1"/>
  <c r="A2459" i="6"/>
  <c r="B2447" i="6"/>
  <c r="A2447" i="6"/>
  <c r="B2435" i="6"/>
  <c r="A2435" i="6"/>
  <c r="B2423" i="6"/>
  <c r="A2423" i="6"/>
  <c r="B2411" i="6"/>
  <c r="A2411" i="6"/>
  <c r="B2399" i="6"/>
  <c r="A2399" i="6"/>
  <c r="B2387" i="6"/>
  <c r="A2387" i="9" s="1"/>
  <c r="A2387" i="6"/>
  <c r="B2375" i="6"/>
  <c r="A2375" i="9" s="1"/>
  <c r="A2375" i="6"/>
  <c r="B2375" i="9" s="1"/>
  <c r="C2375" i="9" s="1"/>
  <c r="B2363" i="6"/>
  <c r="A2363" i="6"/>
  <c r="B2351" i="6"/>
  <c r="A2351" i="6"/>
  <c r="B2339" i="6"/>
  <c r="A2339" i="6"/>
  <c r="B2327" i="6"/>
  <c r="A2327" i="6"/>
  <c r="B2207" i="6"/>
  <c r="A2207" i="6"/>
  <c r="B2195" i="6"/>
  <c r="A2195" i="6"/>
  <c r="B2183" i="6"/>
  <c r="A2183" i="6"/>
  <c r="B2171" i="6"/>
  <c r="A2171" i="6"/>
  <c r="B2159" i="6"/>
  <c r="A2159" i="6"/>
  <c r="B2147" i="6"/>
  <c r="A2147" i="6"/>
  <c r="B2135" i="6"/>
  <c r="A2135" i="6"/>
  <c r="B2123" i="6"/>
  <c r="A2123" i="6"/>
  <c r="B2111" i="6"/>
  <c r="A2111" i="6"/>
  <c r="B2099" i="6"/>
  <c r="A2099" i="6"/>
  <c r="B2087" i="6"/>
  <c r="A2087" i="6"/>
  <c r="B2063" i="6"/>
  <c r="A2063" i="6"/>
  <c r="B2051" i="6"/>
  <c r="A2051" i="6"/>
  <c r="B2039" i="6"/>
  <c r="A2039" i="6"/>
  <c r="B2027" i="6"/>
  <c r="A2027" i="6"/>
  <c r="B2015" i="6"/>
  <c r="A2015" i="6"/>
  <c r="B2003" i="6"/>
  <c r="A2003" i="6"/>
  <c r="B1991" i="6"/>
  <c r="A1991" i="6"/>
  <c r="B1979" i="6"/>
  <c r="A1979" i="6"/>
  <c r="B1967" i="6"/>
  <c r="A1967" i="6"/>
  <c r="B1955" i="6"/>
  <c r="A1955" i="6"/>
  <c r="B1943" i="6"/>
  <c r="A1943" i="6"/>
  <c r="B1931" i="6"/>
  <c r="A1931" i="6"/>
  <c r="B1907" i="6"/>
  <c r="A1907" i="6"/>
  <c r="B1895" i="6"/>
  <c r="A1895" i="6"/>
  <c r="B1883" i="6"/>
  <c r="A1883" i="6"/>
  <c r="B1871" i="6"/>
  <c r="A1871" i="6"/>
  <c r="B1859" i="6"/>
  <c r="A1859" i="6"/>
  <c r="B1847" i="6"/>
  <c r="A1847" i="6"/>
  <c r="B1835" i="6"/>
  <c r="A1835" i="6"/>
  <c r="B1823" i="6"/>
  <c r="A1823" i="6"/>
  <c r="B1811" i="6"/>
  <c r="A1811" i="6"/>
  <c r="B1799" i="6"/>
  <c r="A1799" i="6"/>
  <c r="B1787" i="6"/>
  <c r="A1787" i="6"/>
  <c r="B1775" i="6"/>
  <c r="A1775" i="6"/>
  <c r="B1763" i="6"/>
  <c r="A1763" i="6"/>
  <c r="B1751" i="6"/>
  <c r="A1751" i="9" s="1"/>
  <c r="A1751" i="6"/>
  <c r="B1739" i="6"/>
  <c r="A1739" i="6"/>
  <c r="B1715" i="6"/>
  <c r="A1715" i="6"/>
  <c r="B1631" i="6"/>
  <c r="A1631" i="6"/>
  <c r="B1619" i="6"/>
  <c r="A1619" i="6"/>
  <c r="B1607" i="6"/>
  <c r="A1607" i="6"/>
  <c r="B1595" i="6"/>
  <c r="A1595" i="6"/>
  <c r="B1571" i="6"/>
  <c r="A1571" i="6"/>
  <c r="B1559" i="6"/>
  <c r="A1559" i="6"/>
  <c r="B1547" i="6"/>
  <c r="A1547" i="6"/>
  <c r="B1535" i="6"/>
  <c r="A1535" i="6"/>
  <c r="B1523" i="6"/>
  <c r="A1523" i="6"/>
  <c r="B1511" i="6"/>
  <c r="A1511" i="6"/>
  <c r="B1499" i="6"/>
  <c r="A1499" i="6"/>
  <c r="B1487" i="6"/>
  <c r="A1487" i="6"/>
  <c r="B1475" i="6"/>
  <c r="A1475" i="6"/>
  <c r="B1463" i="6"/>
  <c r="A1463" i="6"/>
  <c r="B1451" i="6"/>
  <c r="A1451" i="6"/>
  <c r="B1427" i="6"/>
  <c r="A1427" i="6"/>
  <c r="B1415" i="6"/>
  <c r="A1415" i="6"/>
  <c r="B1403" i="6"/>
  <c r="A1403" i="6"/>
  <c r="B1391" i="6"/>
  <c r="A1391" i="6"/>
  <c r="B1379" i="6"/>
  <c r="A1379" i="6"/>
  <c r="B1367" i="6"/>
  <c r="A1367" i="6"/>
  <c r="B1355" i="6"/>
  <c r="A1355" i="6"/>
  <c r="B1343" i="6"/>
  <c r="A1343" i="6"/>
  <c r="B1331" i="6"/>
  <c r="A1331" i="6"/>
  <c r="B1319" i="6"/>
  <c r="A1319" i="6"/>
  <c r="B1307" i="6"/>
  <c r="A1307" i="6"/>
  <c r="B1295" i="6"/>
  <c r="A1295" i="6"/>
  <c r="B1283" i="6"/>
  <c r="A1283" i="6"/>
  <c r="B1271" i="6"/>
  <c r="A1271" i="6"/>
  <c r="B1259" i="6"/>
  <c r="A1259" i="6"/>
  <c r="B1235" i="6"/>
  <c r="A1235" i="6"/>
  <c r="B1223" i="6"/>
  <c r="A1223" i="6"/>
  <c r="B1211" i="6"/>
  <c r="A1211" i="6"/>
  <c r="B1199" i="6"/>
  <c r="A1199" i="6"/>
  <c r="B1187" i="6"/>
  <c r="A1187" i="6"/>
  <c r="B1175" i="6"/>
  <c r="A1175" i="6"/>
  <c r="B1151" i="6"/>
  <c r="A1151" i="9" s="1"/>
  <c r="A1151" i="6"/>
  <c r="B1139" i="6"/>
  <c r="A1139" i="6"/>
  <c r="B1127" i="6"/>
  <c r="A1127" i="6"/>
  <c r="B1115" i="6"/>
  <c r="A1115" i="6"/>
  <c r="B1079" i="6"/>
  <c r="O1079" i="6" s="1"/>
  <c r="A1079" i="6"/>
  <c r="B1067" i="6"/>
  <c r="A1067" i="6"/>
  <c r="B1055" i="6"/>
  <c r="A1055" i="6"/>
  <c r="B1043" i="6"/>
  <c r="A1043" i="6"/>
  <c r="B1031" i="6"/>
  <c r="A1031" i="6"/>
  <c r="B1019" i="6"/>
  <c r="A1019" i="9" s="1"/>
  <c r="A1019" i="6"/>
  <c r="B1007" i="6"/>
  <c r="A1007" i="6"/>
  <c r="B995" i="6"/>
  <c r="A995" i="6"/>
  <c r="B983" i="6"/>
  <c r="A983" i="6"/>
  <c r="B971" i="6"/>
  <c r="A971" i="6"/>
  <c r="B959" i="6"/>
  <c r="A959" i="6"/>
  <c r="B935" i="6"/>
  <c r="A935" i="6"/>
  <c r="A1439" i="6"/>
  <c r="E1472" i="6"/>
  <c r="F1472" i="6"/>
  <c r="G1472" i="6"/>
  <c r="A2006" i="9"/>
  <c r="O2006" i="6"/>
  <c r="H2006" i="6"/>
  <c r="J2006" i="6" s="1"/>
  <c r="B2466" i="6"/>
  <c r="A630" i="9"/>
  <c r="O630" i="6"/>
  <c r="H630" i="6"/>
  <c r="J630" i="6" s="1"/>
  <c r="K1045" i="6"/>
  <c r="A1534" i="9"/>
  <c r="O1534" i="6"/>
  <c r="H1534" i="6"/>
  <c r="K1534" i="6" s="1"/>
  <c r="I1520" i="6"/>
  <c r="J1520" i="6"/>
  <c r="J1629" i="6"/>
  <c r="I1629" i="6"/>
  <c r="K1629" i="6"/>
  <c r="A663" i="9"/>
  <c r="H663" i="6"/>
  <c r="J663" i="6" s="1"/>
  <c r="O663" i="6"/>
  <c r="A1714" i="9"/>
  <c r="O1714" i="6"/>
  <c r="A1618" i="9"/>
  <c r="O1618" i="6"/>
  <c r="H1618" i="6"/>
  <c r="I1618" i="6" s="1"/>
  <c r="H550" i="6"/>
  <c r="I550" i="6" s="1"/>
  <c r="A550" i="9"/>
  <c r="O550" i="6"/>
  <c r="A2019" i="9"/>
  <c r="J615" i="6"/>
  <c r="K615" i="6" s="1"/>
  <c r="A2425" i="9"/>
  <c r="A1984" i="9"/>
  <c r="A868" i="9"/>
  <c r="A1545" i="9"/>
  <c r="A1640" i="9"/>
  <c r="A2043" i="9"/>
  <c r="K1520" i="6"/>
  <c r="K1389" i="6"/>
  <c r="I1389" i="6"/>
  <c r="K2425" i="6"/>
  <c r="K1287" i="6"/>
  <c r="A2416" i="9"/>
  <c r="I1287" i="6"/>
  <c r="I565" i="6"/>
  <c r="K565" i="6" s="1"/>
  <c r="K1251" i="6"/>
  <c r="B1960" i="6"/>
  <c r="A1960" i="9" s="1"/>
  <c r="A1960" i="6"/>
  <c r="B1948" i="6"/>
  <c r="A1948" i="6"/>
  <c r="B1937" i="6"/>
  <c r="A1937" i="6"/>
  <c r="B1925" i="6"/>
  <c r="A1925" i="6"/>
  <c r="B1913" i="6"/>
  <c r="A1913" i="6"/>
  <c r="B1901" i="6"/>
  <c r="A1901" i="6"/>
  <c r="B928" i="6"/>
  <c r="A928" i="6"/>
  <c r="B149" i="9"/>
  <c r="C149" i="9" s="1"/>
  <c r="D44" i="6"/>
  <c r="B44" i="9"/>
  <c r="C44" i="9" s="1"/>
  <c r="B2042" i="6"/>
  <c r="A2042" i="6"/>
  <c r="B2030" i="6"/>
  <c r="A2030" i="6"/>
  <c r="B2018" i="6"/>
  <c r="A2018" i="6"/>
  <c r="B1995" i="6"/>
  <c r="A1995" i="6"/>
  <c r="B1983" i="6"/>
  <c r="A1983" i="6"/>
  <c r="B1971" i="6"/>
  <c r="A1971" i="6"/>
  <c r="B1011" i="6"/>
  <c r="A1011" i="6"/>
  <c r="B999" i="6"/>
  <c r="A999" i="9" s="1"/>
  <c r="A999" i="6"/>
  <c r="B987" i="6"/>
  <c r="A987" i="6"/>
  <c r="B975" i="6"/>
  <c r="A975" i="6"/>
  <c r="B963" i="6"/>
  <c r="A963" i="6"/>
  <c r="B951" i="6"/>
  <c r="A951" i="6"/>
  <c r="B939" i="6"/>
  <c r="A939" i="6"/>
  <c r="B2149" i="6"/>
  <c r="A2149" i="6"/>
  <c r="B2137" i="6"/>
  <c r="A2137" i="6"/>
  <c r="B2125" i="6"/>
  <c r="A2125" i="6"/>
  <c r="B2113" i="6"/>
  <c r="A2113" i="6"/>
  <c r="B2101" i="6"/>
  <c r="A2101" i="6"/>
  <c r="B2089" i="6"/>
  <c r="A2089" i="6"/>
  <c r="B2077" i="6"/>
  <c r="A2077" i="6"/>
  <c r="B2065" i="6"/>
  <c r="A2065" i="6"/>
  <c r="B2053" i="6"/>
  <c r="A2053" i="6"/>
  <c r="B1258" i="6"/>
  <c r="A1258" i="6"/>
  <c r="B1246" i="6"/>
  <c r="A1246" i="6"/>
  <c r="B1234" i="6"/>
  <c r="A1234" i="6"/>
  <c r="B1222" i="6"/>
  <c r="A1222" i="6"/>
  <c r="B1210" i="6"/>
  <c r="A1210" i="6"/>
  <c r="B1198" i="6"/>
  <c r="A1198" i="6"/>
  <c r="B1186" i="6"/>
  <c r="A1186" i="6"/>
  <c r="B1174" i="6"/>
  <c r="A1174" i="6"/>
  <c r="B1163" i="6"/>
  <c r="A1163" i="6"/>
  <c r="B1140" i="6"/>
  <c r="A1140" i="6"/>
  <c r="B1128" i="6"/>
  <c r="A1128" i="6"/>
  <c r="B1116" i="6"/>
  <c r="A1116" i="6"/>
  <c r="B1104" i="6"/>
  <c r="A1104" i="6"/>
  <c r="B1081" i="6"/>
  <c r="A1081" i="6"/>
  <c r="B1070" i="6"/>
  <c r="A1070" i="6"/>
  <c r="B1058" i="6"/>
  <c r="A1058" i="6"/>
  <c r="B1046" i="6"/>
  <c r="A1046" i="6"/>
  <c r="B1034" i="6"/>
  <c r="A1034" i="6"/>
  <c r="B1022" i="6"/>
  <c r="A1022" i="6"/>
  <c r="B2208" i="6"/>
  <c r="A2208" i="6"/>
  <c r="B2196" i="6"/>
  <c r="A2196" i="6"/>
  <c r="B2184" i="6"/>
  <c r="A2184" i="6"/>
  <c r="B2172" i="6"/>
  <c r="A2172" i="6"/>
  <c r="B2160" i="6"/>
  <c r="A2160" i="6"/>
  <c r="B1317" i="6"/>
  <c r="A1317" i="6"/>
  <c r="B1305" i="6"/>
  <c r="A1305" i="6"/>
  <c r="B1293" i="6"/>
  <c r="A1293" i="6"/>
  <c r="B1281" i="6"/>
  <c r="A1281" i="6"/>
  <c r="B1269" i="6"/>
  <c r="A1269" i="6"/>
  <c r="B2445" i="6"/>
  <c r="A2445" i="6"/>
  <c r="B2314" i="6"/>
  <c r="A2314" i="6"/>
  <c r="B2303" i="6"/>
  <c r="A2303" i="6"/>
  <c r="B2291" i="6"/>
  <c r="A2291" i="6"/>
  <c r="B2279" i="6"/>
  <c r="A2279" i="6"/>
  <c r="B2267" i="6"/>
  <c r="A2267" i="6"/>
  <c r="B2255" i="6"/>
  <c r="A2255" i="6"/>
  <c r="B2243" i="6"/>
  <c r="A2243" i="6"/>
  <c r="B2231" i="6"/>
  <c r="A2231" i="6"/>
  <c r="B2219" i="6"/>
  <c r="A2219" i="9" s="1"/>
  <c r="A2219" i="6"/>
  <c r="B2409" i="6"/>
  <c r="A2409" i="6"/>
  <c r="B2397" i="6"/>
  <c r="A2397" i="6"/>
  <c r="B2385" i="6"/>
  <c r="A2385" i="6"/>
  <c r="B2373" i="6"/>
  <c r="A2373" i="6"/>
  <c r="B2361" i="6"/>
  <c r="A2361" i="6"/>
  <c r="B2349" i="6"/>
  <c r="A2349" i="6"/>
  <c r="B2337" i="6"/>
  <c r="A2337" i="6"/>
  <c r="B2325" i="6"/>
  <c r="A2325" i="6"/>
  <c r="B1338" i="6"/>
  <c r="A1338" i="6"/>
  <c r="B555" i="6"/>
  <c r="A555" i="6"/>
  <c r="B544" i="6"/>
  <c r="A544" i="6"/>
  <c r="B522" i="6"/>
  <c r="A522" i="6"/>
  <c r="B510" i="6"/>
  <c r="A510" i="6"/>
  <c r="B498" i="6"/>
  <c r="A498" i="6"/>
  <c r="B1492" i="6"/>
  <c r="A1492" i="6"/>
  <c r="B1480" i="6"/>
  <c r="A1480" i="6"/>
  <c r="B1468" i="6"/>
  <c r="A1468" i="6"/>
  <c r="B1456" i="6"/>
  <c r="A1456" i="6"/>
  <c r="B1444" i="6"/>
  <c r="A1444" i="6"/>
  <c r="B1432" i="6"/>
  <c r="A1432" i="6"/>
  <c r="B1420" i="6"/>
  <c r="A1420" i="6"/>
  <c r="B1408" i="6"/>
  <c r="A1408" i="6"/>
  <c r="B1396" i="6"/>
  <c r="A1396" i="6"/>
  <c r="B1384" i="6"/>
  <c r="A1384" i="6"/>
  <c r="B613" i="6"/>
  <c r="A613" i="6"/>
  <c r="B590" i="6"/>
  <c r="A590" i="6"/>
  <c r="B578" i="6"/>
  <c r="A578" i="6"/>
  <c r="B566" i="6"/>
  <c r="A566" i="6"/>
  <c r="B1550" i="6"/>
  <c r="A1550" i="6"/>
  <c r="B1538" i="6"/>
  <c r="A1538" i="6"/>
  <c r="B1527" i="6"/>
  <c r="A1527" i="6"/>
  <c r="B1515" i="6"/>
  <c r="A1515" i="6"/>
  <c r="B1503" i="6"/>
  <c r="A1503" i="6"/>
  <c r="B658" i="6"/>
  <c r="A658" i="6"/>
  <c r="B646" i="6"/>
  <c r="A646" i="6"/>
  <c r="B624" i="6"/>
  <c r="A624" i="6"/>
  <c r="B2497" i="6"/>
  <c r="A2497" i="6"/>
  <c r="B1632" i="6"/>
  <c r="A1632" i="6"/>
  <c r="B1620" i="6"/>
  <c r="A1620" i="6"/>
  <c r="B1609" i="6"/>
  <c r="A1609" i="6"/>
  <c r="B1597" i="6"/>
  <c r="A1597" i="6"/>
  <c r="B1585" i="6"/>
  <c r="A1585" i="6"/>
  <c r="B1573" i="6"/>
  <c r="A1573" i="6"/>
  <c r="B1561" i="6"/>
  <c r="A1561" i="6"/>
  <c r="B131" i="9"/>
  <c r="C131" i="9" s="1"/>
  <c r="B1750" i="6"/>
  <c r="A1750" i="6"/>
  <c r="B1738" i="6"/>
  <c r="A1738" i="6"/>
  <c r="B1726" i="6"/>
  <c r="A1726" i="6"/>
  <c r="B1703" i="6"/>
  <c r="A1703" i="6"/>
  <c r="B1691" i="6"/>
  <c r="A1691" i="6"/>
  <c r="B1679" i="6"/>
  <c r="A1679" i="6"/>
  <c r="B1667" i="6"/>
  <c r="A1667" i="6"/>
  <c r="B1655" i="6"/>
  <c r="A1655" i="6"/>
  <c r="B1643" i="6"/>
  <c r="A1643" i="6"/>
  <c r="B1773" i="6"/>
  <c r="A1773" i="6"/>
  <c r="B1761" i="6"/>
  <c r="A1761" i="6"/>
  <c r="B846" i="6"/>
  <c r="A846" i="6"/>
  <c r="B834" i="6"/>
  <c r="A834" i="6"/>
  <c r="B822" i="6"/>
  <c r="A822" i="6"/>
  <c r="B810" i="6"/>
  <c r="A810" i="6"/>
  <c r="B798" i="6"/>
  <c r="A798" i="6"/>
  <c r="B786" i="6"/>
  <c r="A786" i="6"/>
  <c r="B1890" i="6"/>
  <c r="A1890" i="6"/>
  <c r="B1878" i="6"/>
  <c r="A1878" i="6"/>
  <c r="B1866" i="6"/>
  <c r="A1866" i="6"/>
  <c r="B1854" i="6"/>
  <c r="A1854" i="9" s="1"/>
  <c r="A1854" i="6"/>
  <c r="B1842" i="6"/>
  <c r="A1842" i="6"/>
  <c r="B1830" i="6"/>
  <c r="A1830" i="6"/>
  <c r="A2209" i="6"/>
  <c r="A2197" i="6"/>
  <c r="A2185" i="6"/>
  <c r="A2173" i="6"/>
  <c r="A2161" i="6"/>
  <c r="A2315" i="6"/>
  <c r="L2315" i="6" s="1"/>
  <c r="A2410" i="6"/>
  <c r="A2398" i="6"/>
  <c r="A2386" i="6"/>
  <c r="A2374" i="6"/>
  <c r="A2362" i="6"/>
  <c r="A2350" i="6"/>
  <c r="A2338" i="6"/>
  <c r="L2338" i="6" s="1"/>
  <c r="A2326" i="6"/>
  <c r="A2433" i="6"/>
  <c r="A2421" i="6"/>
  <c r="A2496" i="9"/>
  <c r="A2432" i="9"/>
  <c r="A1702" i="9"/>
  <c r="A1654" i="9"/>
  <c r="A1221" i="9"/>
  <c r="A2312" i="9"/>
  <c r="A796" i="9"/>
  <c r="A2098" i="9"/>
  <c r="A1570" i="9"/>
  <c r="A1113" i="9"/>
  <c r="A1850" i="9"/>
  <c r="A2439" i="9"/>
  <c r="A2427" i="9"/>
  <c r="A1802" i="9"/>
  <c r="A1510" i="9"/>
  <c r="A1029" i="9"/>
  <c r="K1677" i="6"/>
  <c r="A2391" i="9"/>
  <c r="A2367" i="9"/>
  <c r="A1098" i="9"/>
  <c r="I1677" i="6"/>
  <c r="A2260" i="9"/>
  <c r="A2295" i="9"/>
  <c r="A2283" i="9"/>
  <c r="A1834" i="9"/>
  <c r="A2282" i="9"/>
  <c r="A837" i="9"/>
  <c r="M648" i="6"/>
  <c r="A648" i="9"/>
  <c r="L648" i="6"/>
  <c r="D648" i="9" s="1"/>
  <c r="I1251" i="6"/>
  <c r="A2456" i="9"/>
  <c r="A2315" i="9"/>
  <c r="A2220" i="9"/>
  <c r="A2138" i="9"/>
  <c r="A2054" i="9"/>
  <c r="A1071" i="9"/>
  <c r="A988" i="9"/>
  <c r="A156" i="9"/>
  <c r="K1119" i="6"/>
  <c r="J1119" i="6"/>
  <c r="I156" i="6"/>
  <c r="J581" i="6"/>
  <c r="A2476" i="9"/>
  <c r="I1245" i="6"/>
  <c r="A2092" i="9"/>
  <c r="A1994" i="9"/>
  <c r="A1898" i="9"/>
  <c r="A2440" i="9"/>
  <c r="A2365" i="9"/>
  <c r="A2290" i="9"/>
  <c r="A2004" i="9"/>
  <c r="K1929" i="6"/>
  <c r="J1929" i="6"/>
  <c r="I1929" i="6"/>
  <c r="I2138" i="6"/>
  <c r="K1821" i="6"/>
  <c r="I1821" i="6"/>
  <c r="K1623" i="6"/>
  <c r="K1994" i="6"/>
  <c r="J1623" i="6"/>
  <c r="J1994" i="6"/>
  <c r="K1208" i="6"/>
  <c r="I821" i="6"/>
  <c r="I1208" i="6"/>
  <c r="J1905" i="6"/>
  <c r="I1905" i="6"/>
  <c r="K1905" i="6"/>
  <c r="J821" i="6"/>
  <c r="J2365" i="6"/>
  <c r="K2365" i="6"/>
  <c r="I1232" i="6"/>
  <c r="J1232" i="6"/>
  <c r="J1342" i="6"/>
  <c r="I1342" i="6"/>
  <c r="K1342" i="6"/>
  <c r="I1714" i="6"/>
  <c r="J1714" i="6"/>
  <c r="I648" i="6"/>
  <c r="J648" i="6"/>
  <c r="J969" i="6"/>
  <c r="K1191" i="6"/>
  <c r="J1191" i="6"/>
  <c r="J1141" i="6"/>
  <c r="K2138" i="6"/>
  <c r="B6" i="6"/>
  <c r="J156" i="6"/>
  <c r="I1141" i="6"/>
  <c r="K1232" i="6"/>
  <c r="J2315" i="6"/>
  <c r="I2315" i="6"/>
  <c r="K2315" i="6"/>
  <c r="I1045" i="6"/>
  <c r="J2145" i="6"/>
  <c r="I2145" i="6"/>
  <c r="K2145" i="6"/>
  <c r="J1245" i="6"/>
  <c r="I1952" i="6"/>
  <c r="K1952" i="6"/>
  <c r="J823" i="6"/>
  <c r="K823" i="6" s="1"/>
  <c r="I969" i="6"/>
  <c r="J1989" i="6"/>
  <c r="B2" i="6"/>
  <c r="J795" i="6"/>
  <c r="I795" i="6"/>
  <c r="I1834" i="6"/>
  <c r="K1834" i="6"/>
  <c r="J1834" i="6"/>
  <c r="J627" i="6"/>
  <c r="I627" i="6"/>
  <c r="I581" i="6"/>
  <c r="K1365" i="6"/>
  <c r="J1365" i="6"/>
  <c r="I796" i="6"/>
  <c r="K796" i="6" s="1"/>
  <c r="K1237" i="6"/>
  <c r="I1237" i="6"/>
  <c r="I1203" i="6"/>
  <c r="K1203" i="6"/>
  <c r="I824" i="6"/>
  <c r="K824" i="6" s="1"/>
  <c r="J651" i="6"/>
  <c r="K651" i="6" s="1"/>
  <c r="J2144" i="6"/>
  <c r="J1952" i="6"/>
  <c r="J1489" i="6"/>
  <c r="K1489" i="6"/>
  <c r="I1856" i="6"/>
  <c r="K1856" i="6"/>
  <c r="K2144" i="6"/>
  <c r="I2425" i="6"/>
  <c r="K1989" i="6"/>
  <c r="K1833" i="6"/>
  <c r="K1897" i="6"/>
  <c r="I1833" i="6"/>
  <c r="I1897" i="6"/>
  <c r="B509" i="6"/>
  <c r="B503" i="6"/>
  <c r="B497" i="6"/>
  <c r="B491" i="6"/>
  <c r="B485" i="6"/>
  <c r="B479" i="6"/>
  <c r="B473" i="6"/>
  <c r="B467" i="6"/>
  <c r="B461" i="6"/>
  <c r="B455" i="6"/>
  <c r="B449" i="6"/>
  <c r="B443" i="6"/>
  <c r="B437" i="6"/>
  <c r="B431" i="6"/>
  <c r="B425" i="6"/>
  <c r="B419" i="6"/>
  <c r="B413" i="6"/>
  <c r="B407" i="6"/>
  <c r="B401" i="6"/>
  <c r="B395" i="6"/>
  <c r="B389" i="6"/>
  <c r="B383" i="6"/>
  <c r="B377" i="6"/>
  <c r="B371" i="6"/>
  <c r="B365" i="6"/>
  <c r="B359" i="6"/>
  <c r="B353" i="6"/>
  <c r="B347" i="6"/>
  <c r="B341" i="6"/>
  <c r="B335" i="6"/>
  <c r="B329" i="6"/>
  <c r="B323" i="6"/>
  <c r="B317" i="6"/>
  <c r="B311" i="6"/>
  <c r="B305" i="6"/>
  <c r="B299" i="6"/>
  <c r="B293" i="6"/>
  <c r="B287" i="6"/>
  <c r="B281" i="6"/>
  <c r="B275" i="6"/>
  <c r="B269" i="6"/>
  <c r="B263" i="6"/>
  <c r="B257" i="6"/>
  <c r="B251" i="6"/>
  <c r="B245" i="6"/>
  <c r="B239" i="6"/>
  <c r="B233" i="6"/>
  <c r="B227" i="6"/>
  <c r="B221" i="6"/>
  <c r="B215" i="6"/>
  <c r="B209" i="6"/>
  <c r="B203" i="6"/>
  <c r="B197" i="6"/>
  <c r="B191" i="6"/>
  <c r="B185" i="6"/>
  <c r="B179" i="6"/>
  <c r="B173" i="6"/>
  <c r="B167" i="6"/>
  <c r="B161" i="6"/>
  <c r="B155" i="6"/>
  <c r="B149" i="6"/>
  <c r="B143" i="6"/>
  <c r="B137" i="6"/>
  <c r="B131" i="6"/>
  <c r="B125" i="6"/>
  <c r="B119" i="6"/>
  <c r="B113" i="6"/>
  <c r="B107" i="6"/>
  <c r="B101" i="6"/>
  <c r="B95" i="6"/>
  <c r="B89" i="6"/>
  <c r="B83" i="6"/>
  <c r="B77" i="6"/>
  <c r="B71" i="6"/>
  <c r="B65" i="6"/>
  <c r="B59" i="6"/>
  <c r="B53" i="6"/>
  <c r="B47" i="6"/>
  <c r="B41" i="6"/>
  <c r="B35" i="6"/>
  <c r="B29" i="6"/>
  <c r="B23" i="6"/>
  <c r="B17" i="6"/>
  <c r="B11" i="6"/>
  <c r="B5" i="6"/>
  <c r="B508" i="6"/>
  <c r="B502" i="6"/>
  <c r="B496" i="6"/>
  <c r="B490" i="6"/>
  <c r="B484" i="6"/>
  <c r="B478" i="6"/>
  <c r="B472" i="6"/>
  <c r="B466" i="6"/>
  <c r="B460" i="6"/>
  <c r="B454" i="6"/>
  <c r="B448" i="6"/>
  <c r="B442" i="6"/>
  <c r="B436" i="6"/>
  <c r="B430" i="6"/>
  <c r="B424" i="6"/>
  <c r="B418" i="6"/>
  <c r="B412" i="6"/>
  <c r="B406" i="6"/>
  <c r="B400" i="6"/>
  <c r="B394" i="6"/>
  <c r="B388" i="6"/>
  <c r="B382" i="6"/>
  <c r="B376" i="6"/>
  <c r="B370" i="6"/>
  <c r="B364" i="6"/>
  <c r="B358" i="6"/>
  <c r="B352" i="6"/>
  <c r="B346" i="6"/>
  <c r="B340" i="6"/>
  <c r="B334" i="6"/>
  <c r="B328" i="6"/>
  <c r="B322" i="6"/>
  <c r="B316" i="6"/>
  <c r="B310" i="6"/>
  <c r="B304" i="6"/>
  <c r="B298" i="6"/>
  <c r="B292" i="6"/>
  <c r="B286" i="6"/>
  <c r="B280" i="6"/>
  <c r="B274" i="6"/>
  <c r="B268" i="6"/>
  <c r="B262" i="6"/>
  <c r="B256" i="6"/>
  <c r="B250" i="6"/>
  <c r="B244" i="6"/>
  <c r="B238" i="6"/>
  <c r="B232" i="6"/>
  <c r="B226" i="6"/>
  <c r="B220" i="6"/>
  <c r="B214" i="6"/>
  <c r="B208" i="6"/>
  <c r="B202" i="6"/>
  <c r="B196" i="6"/>
  <c r="B190" i="6"/>
  <c r="B184" i="6"/>
  <c r="B178" i="6"/>
  <c r="B172" i="6"/>
  <c r="B166" i="6"/>
  <c r="B160" i="6"/>
  <c r="B154" i="6"/>
  <c r="B148" i="6"/>
  <c r="B142" i="6"/>
  <c r="B136" i="6"/>
  <c r="B130" i="6"/>
  <c r="B124" i="6"/>
  <c r="B118" i="6"/>
  <c r="B112" i="6"/>
  <c r="B106" i="6"/>
  <c r="B100" i="6"/>
  <c r="B94" i="6"/>
  <c r="B88" i="6"/>
  <c r="B82" i="6"/>
  <c r="B76" i="6"/>
  <c r="B70" i="6"/>
  <c r="B64" i="6"/>
  <c r="B58" i="6"/>
  <c r="B52" i="6"/>
  <c r="B46" i="6"/>
  <c r="B40" i="6"/>
  <c r="B34" i="6"/>
  <c r="B28" i="6"/>
  <c r="B22" i="6"/>
  <c r="B16" i="6"/>
  <c r="B10" i="6"/>
  <c r="B4" i="6"/>
  <c r="B507" i="6"/>
  <c r="B501" i="6"/>
  <c r="B495" i="6"/>
  <c r="B489" i="6"/>
  <c r="B483" i="6"/>
  <c r="B477" i="6"/>
  <c r="B471" i="6"/>
  <c r="B465" i="6"/>
  <c r="B459" i="6"/>
  <c r="B453" i="6"/>
  <c r="B447" i="6"/>
  <c r="B441" i="6"/>
  <c r="B435" i="6"/>
  <c r="B429" i="6"/>
  <c r="B423" i="6"/>
  <c r="B417" i="6"/>
  <c r="B411" i="6"/>
  <c r="B405" i="6"/>
  <c r="B399" i="6"/>
  <c r="B393" i="6"/>
  <c r="B387" i="6"/>
  <c r="B381" i="6"/>
  <c r="B375" i="6"/>
  <c r="B369" i="6"/>
  <c r="B363" i="6"/>
  <c r="B357" i="6"/>
  <c r="B351" i="6"/>
  <c r="B345" i="6"/>
  <c r="B339" i="6"/>
  <c r="B333" i="6"/>
  <c r="B327" i="6"/>
  <c r="B321" i="6"/>
  <c r="B315" i="6"/>
  <c r="B309" i="6"/>
  <c r="B303" i="6"/>
  <c r="B297" i="6"/>
  <c r="B291" i="6"/>
  <c r="B285" i="6"/>
  <c r="B279" i="6"/>
  <c r="B273" i="6"/>
  <c r="B267" i="6"/>
  <c r="B261" i="6"/>
  <c r="B255" i="6"/>
  <c r="B249" i="6"/>
  <c r="B243" i="6"/>
  <c r="B237" i="6"/>
  <c r="B231" i="6"/>
  <c r="B225" i="6"/>
  <c r="B219" i="6"/>
  <c r="B213" i="6"/>
  <c r="B207" i="6"/>
  <c r="B201" i="6"/>
  <c r="B195" i="6"/>
  <c r="B189" i="6"/>
  <c r="B183" i="6"/>
  <c r="B177" i="6"/>
  <c r="B171" i="6"/>
  <c r="B165" i="6"/>
  <c r="B159" i="6"/>
  <c r="B153" i="6"/>
  <c r="B147" i="6"/>
  <c r="B141" i="6"/>
  <c r="B135" i="6"/>
  <c r="B129" i="6"/>
  <c r="B123" i="6"/>
  <c r="B117" i="6"/>
  <c r="B111" i="6"/>
  <c r="B105" i="6"/>
  <c r="B99" i="6"/>
  <c r="B93" i="6"/>
  <c r="B87" i="6"/>
  <c r="B81" i="6"/>
  <c r="B75" i="6"/>
  <c r="B69" i="6"/>
  <c r="B63" i="6"/>
  <c r="B57" i="6"/>
  <c r="B51" i="6"/>
  <c r="B45" i="6"/>
  <c r="B39" i="6"/>
  <c r="B33" i="6"/>
  <c r="B27" i="6"/>
  <c r="B21" i="6"/>
  <c r="B15" i="6"/>
  <c r="B9" i="6"/>
  <c r="B3" i="6"/>
  <c r="B506" i="6"/>
  <c r="B500" i="6"/>
  <c r="B494" i="6"/>
  <c r="B488" i="6"/>
  <c r="B482" i="6"/>
  <c r="B476" i="6"/>
  <c r="B470" i="6"/>
  <c r="B464" i="6"/>
  <c r="B458" i="6"/>
  <c r="B452" i="6"/>
  <c r="B446" i="6"/>
  <c r="B440" i="6"/>
  <c r="B434" i="6"/>
  <c r="B428" i="6"/>
  <c r="B422" i="6"/>
  <c r="B416" i="6"/>
  <c r="B410" i="6"/>
  <c r="B404" i="6"/>
  <c r="B398" i="6"/>
  <c r="B392" i="6"/>
  <c r="B386" i="6"/>
  <c r="B380" i="6"/>
  <c r="B374" i="6"/>
  <c r="B368" i="6"/>
  <c r="B362" i="6"/>
  <c r="B356" i="6"/>
  <c r="B350" i="6"/>
  <c r="B344" i="6"/>
  <c r="B338" i="6"/>
  <c r="B332" i="6"/>
  <c r="B326" i="6"/>
  <c r="B320" i="6"/>
  <c r="B314" i="6"/>
  <c r="B308" i="6"/>
  <c r="B302" i="6"/>
  <c r="B296" i="6"/>
  <c r="B290" i="6"/>
  <c r="B284" i="6"/>
  <c r="B278" i="6"/>
  <c r="B272" i="6"/>
  <c r="B266" i="6"/>
  <c r="B260" i="6"/>
  <c r="B254" i="6"/>
  <c r="B248" i="6"/>
  <c r="B242" i="6"/>
  <c r="B236" i="6"/>
  <c r="B230" i="6"/>
  <c r="B224" i="6"/>
  <c r="B218" i="6"/>
  <c r="B212" i="6"/>
  <c r="B206" i="6"/>
  <c r="B200" i="6"/>
  <c r="B194" i="6"/>
  <c r="B188" i="6"/>
  <c r="B182" i="6"/>
  <c r="B176" i="6"/>
  <c r="B170" i="6"/>
  <c r="B164" i="6"/>
  <c r="B158" i="6"/>
  <c r="B152" i="6"/>
  <c r="B146" i="6"/>
  <c r="B140" i="6"/>
  <c r="B134" i="6"/>
  <c r="B128" i="6"/>
  <c r="B122" i="6"/>
  <c r="B116" i="6"/>
  <c r="B110" i="6"/>
  <c r="B104" i="6"/>
  <c r="B98" i="6"/>
  <c r="B92" i="6"/>
  <c r="B86" i="6"/>
  <c r="B80" i="6"/>
  <c r="B74" i="6"/>
  <c r="B68" i="6"/>
  <c r="B62" i="6"/>
  <c r="B56" i="6"/>
  <c r="B50" i="6"/>
  <c r="B44" i="6"/>
  <c r="B38" i="6"/>
  <c r="B32" i="6"/>
  <c r="B26" i="6"/>
  <c r="B20" i="6"/>
  <c r="B14" i="6"/>
  <c r="B8" i="6"/>
  <c r="B16" i="9" l="1"/>
  <c r="C16" i="9" s="1"/>
  <c r="N16" i="6"/>
  <c r="B1467" i="9"/>
  <c r="C1467" i="9" s="1"/>
  <c r="D1178" i="6"/>
  <c r="B122" i="9"/>
  <c r="C122" i="9" s="1"/>
  <c r="D122" i="6"/>
  <c r="I277" i="6"/>
  <c r="D1287" i="6"/>
  <c r="I807" i="6"/>
  <c r="K807" i="6" s="1"/>
  <c r="B1178" i="9"/>
  <c r="C1178" i="9" s="1"/>
  <c r="D1047" i="6"/>
  <c r="B1143" i="9"/>
  <c r="C1143" i="9" s="1"/>
  <c r="B783" i="9"/>
  <c r="C783" i="9" s="1"/>
  <c r="B269" i="9"/>
  <c r="C269" i="9" s="1"/>
  <c r="M1467" i="6"/>
  <c r="I1467" i="9" s="1"/>
  <c r="D1143" i="6"/>
  <c r="L543" i="6"/>
  <c r="D543" i="9" s="1"/>
  <c r="D219" i="6"/>
  <c r="L2354" i="6"/>
  <c r="D2354" i="9" s="1"/>
  <c r="B26" i="9"/>
  <c r="C26" i="9" s="1"/>
  <c r="N141" i="6"/>
  <c r="F52" i="6"/>
  <c r="G52" i="6" s="1"/>
  <c r="D149" i="6"/>
  <c r="B79" i="9"/>
  <c r="C79" i="9" s="1"/>
  <c r="D79" i="6"/>
  <c r="E79" i="6" s="1"/>
  <c r="J162" i="6"/>
  <c r="K162" i="6" s="1"/>
  <c r="D675" i="6"/>
  <c r="B675" i="9"/>
  <c r="C675" i="9" s="1"/>
  <c r="M78" i="6"/>
  <c r="I78" i="9" s="1"/>
  <c r="D243" i="6"/>
  <c r="J988" i="9"/>
  <c r="D1071" i="6"/>
  <c r="E1071" i="6" s="1"/>
  <c r="B1071" i="9"/>
  <c r="C1071" i="9" s="1"/>
  <c r="L1071" i="6"/>
  <c r="D1071" i="9" s="1"/>
  <c r="M1071" i="6"/>
  <c r="I1071" i="9" s="1"/>
  <c r="E182" i="6"/>
  <c r="G182" i="6" s="1"/>
  <c r="B182" i="9"/>
  <c r="C182" i="9" s="1"/>
  <c r="K1153" i="6"/>
  <c r="J1153" i="6"/>
  <c r="D759" i="6"/>
  <c r="B184" i="9"/>
  <c r="C184" i="9" s="1"/>
  <c r="M1045" i="6"/>
  <c r="I1045" i="9" s="1"/>
  <c r="B202" i="9"/>
  <c r="C202" i="9" s="1"/>
  <c r="D184" i="6"/>
  <c r="E184" i="6" s="1"/>
  <c r="F315" i="6"/>
  <c r="G315" i="6" s="1"/>
  <c r="L1045" i="6"/>
  <c r="D1045" i="9" s="1"/>
  <c r="N315" i="6"/>
  <c r="N182" i="6"/>
  <c r="B1045" i="9"/>
  <c r="C1045" i="9" s="1"/>
  <c r="N8" i="6"/>
  <c r="N202" i="6"/>
  <c r="D1045" i="6"/>
  <c r="B8" i="9"/>
  <c r="C8" i="9" s="1"/>
  <c r="B219" i="9"/>
  <c r="C219" i="9" s="1"/>
  <c r="B776" i="9"/>
  <c r="C776" i="9" s="1"/>
  <c r="J277" i="9"/>
  <c r="B244" i="9"/>
  <c r="C244" i="9" s="1"/>
  <c r="B266" i="9"/>
  <c r="C266" i="9" s="1"/>
  <c r="F4" i="6"/>
  <c r="G4" i="6" s="1"/>
  <c r="D244" i="6"/>
  <c r="D5" i="6"/>
  <c r="E5" i="6" s="1"/>
  <c r="N68" i="6"/>
  <c r="B5" i="9"/>
  <c r="C5" i="9" s="1"/>
  <c r="B68" i="9"/>
  <c r="C68" i="9" s="1"/>
  <c r="N206" i="6"/>
  <c r="D206" i="6"/>
  <c r="E206" i="6" s="1"/>
  <c r="F279" i="6"/>
  <c r="G279" i="6" s="1"/>
  <c r="D2230" i="6"/>
  <c r="F2230" i="6" s="1"/>
  <c r="N21" i="6"/>
  <c r="B4" i="9"/>
  <c r="C4" i="9" s="1"/>
  <c r="N131" i="6"/>
  <c r="N9" i="6"/>
  <c r="N279" i="6"/>
  <c r="J819" i="6"/>
  <c r="K819" i="6" s="1"/>
  <c r="D3" i="6"/>
  <c r="F3" i="6" s="1"/>
  <c r="D9" i="6"/>
  <c r="D21" i="6"/>
  <c r="K969" i="6"/>
  <c r="G648" i="9"/>
  <c r="I648" i="9"/>
  <c r="J648" i="9"/>
  <c r="G913" i="9"/>
  <c r="L1586" i="6"/>
  <c r="D1586" i="9" s="1"/>
  <c r="D277" i="6"/>
  <c r="D1586" i="6"/>
  <c r="D1681" i="6"/>
  <c r="F1681" i="6" s="1"/>
  <c r="L1681" i="6"/>
  <c r="D1681" i="9" s="1"/>
  <c r="J910" i="9"/>
  <c r="I685" i="6"/>
  <c r="K685" i="6" s="1"/>
  <c r="M1681" i="6"/>
  <c r="I1681" i="9" s="1"/>
  <c r="D817" i="6"/>
  <c r="E817" i="6" s="1"/>
  <c r="B1311" i="9"/>
  <c r="C1311" i="9" s="1"/>
  <c r="G886" i="9"/>
  <c r="B41" i="9"/>
  <c r="C41" i="9" s="1"/>
  <c r="D543" i="6"/>
  <c r="E543" i="6" s="1"/>
  <c r="B903" i="9"/>
  <c r="C903" i="9" s="1"/>
  <c r="D41" i="6"/>
  <c r="N740" i="6"/>
  <c r="M543" i="6"/>
  <c r="I543" i="9" s="1"/>
  <c r="B543" i="9"/>
  <c r="C543" i="9" s="1"/>
  <c r="K156" i="6"/>
  <c r="N518" i="6"/>
  <c r="D399" i="6"/>
  <c r="E399" i="6" s="1"/>
  <c r="B267" i="9"/>
  <c r="C267" i="9" s="1"/>
  <c r="D267" i="6"/>
  <c r="F267" i="6" s="1"/>
  <c r="N399" i="6"/>
  <c r="B20" i="9"/>
  <c r="C20" i="9" s="1"/>
  <c r="D518" i="6"/>
  <c r="E518" i="6" s="1"/>
  <c r="B1395" i="9"/>
  <c r="C1395" i="9" s="1"/>
  <c r="J650" i="9"/>
  <c r="J778" i="9"/>
  <c r="G714" i="9"/>
  <c r="J532" i="9"/>
  <c r="I649" i="9"/>
  <c r="J649" i="9"/>
  <c r="G649" i="9"/>
  <c r="K795" i="6"/>
  <c r="J759" i="9"/>
  <c r="J468" i="9"/>
  <c r="G543" i="9"/>
  <c r="J747" i="9"/>
  <c r="K648" i="6"/>
  <c r="E1490" i="6"/>
  <c r="B1306" i="9"/>
  <c r="C1306" i="9" s="1"/>
  <c r="G468" i="9"/>
  <c r="G850" i="9"/>
  <c r="G688" i="9"/>
  <c r="G375" i="6"/>
  <c r="D137" i="6"/>
  <c r="E137" i="6" s="1"/>
  <c r="G627" i="9"/>
  <c r="K627" i="6"/>
  <c r="K821" i="6"/>
  <c r="N110" i="6"/>
  <c r="D363" i="6"/>
  <c r="F363" i="6" s="1"/>
  <c r="N51" i="6"/>
  <c r="B51" i="9"/>
  <c r="C51" i="9" s="1"/>
  <c r="J742" i="6"/>
  <c r="K742" i="6" s="1"/>
  <c r="L2485" i="6"/>
  <c r="D2485" i="9" s="1"/>
  <c r="M1059" i="6"/>
  <c r="I1059" i="9" s="1"/>
  <c r="B1059" i="9"/>
  <c r="C1059" i="9" s="1"/>
  <c r="F14" i="6"/>
  <c r="N40" i="6"/>
  <c r="D110" i="6"/>
  <c r="K581" i="6"/>
  <c r="G868" i="9"/>
  <c r="J837" i="9"/>
  <c r="J717" i="9"/>
  <c r="G581" i="9"/>
  <c r="J819" i="9"/>
  <c r="G794" i="9"/>
  <c r="J843" i="9"/>
  <c r="B2043" i="9"/>
  <c r="C2043" i="9" s="1"/>
  <c r="N207" i="6"/>
  <c r="N758" i="6"/>
  <c r="B207" i="9"/>
  <c r="C207" i="9" s="1"/>
  <c r="N903" i="6"/>
  <c r="L903" i="6"/>
  <c r="G903" i="9" s="1"/>
  <c r="B272" i="9"/>
  <c r="C272" i="9" s="1"/>
  <c r="F160" i="6"/>
  <c r="G160" i="6" s="1"/>
  <c r="D272" i="6"/>
  <c r="E272" i="6" s="1"/>
  <c r="D1059" i="6"/>
  <c r="L1059" i="6"/>
  <c r="D1059" i="9" s="1"/>
  <c r="D452" i="6"/>
  <c r="E452" i="6" s="1"/>
  <c r="B758" i="9"/>
  <c r="C758" i="9" s="1"/>
  <c r="D130" i="6"/>
  <c r="E130" i="6" s="1"/>
  <c r="B452" i="9"/>
  <c r="C452" i="9" s="1"/>
  <c r="B146" i="9"/>
  <c r="C146" i="9" s="1"/>
  <c r="N160" i="6"/>
  <c r="B130" i="9"/>
  <c r="C130" i="9" s="1"/>
  <c r="B476" i="9"/>
  <c r="C476" i="9" s="1"/>
  <c r="D146" i="6"/>
  <c r="F207" i="6"/>
  <c r="G207" i="6" s="1"/>
  <c r="B160" i="9"/>
  <c r="C160" i="9" s="1"/>
  <c r="G1490" i="6"/>
  <c r="D476" i="6"/>
  <c r="F476" i="6" s="1"/>
  <c r="B1167" i="9"/>
  <c r="C1167" i="9" s="1"/>
  <c r="L1167" i="6"/>
  <c r="D1167" i="9" s="1"/>
  <c r="D340" i="6"/>
  <c r="F340" i="6" s="1"/>
  <c r="B2230" i="9"/>
  <c r="C2230" i="9" s="1"/>
  <c r="D1968" i="6"/>
  <c r="G1968" i="6" s="1"/>
  <c r="D138" i="6"/>
  <c r="G2415" i="6"/>
  <c r="F2415" i="6"/>
  <c r="D1556" i="6"/>
  <c r="L2415" i="6"/>
  <c r="D2415" i="9" s="1"/>
  <c r="N82" i="6"/>
  <c r="D136" i="6"/>
  <c r="E136" i="6" s="1"/>
  <c r="B136" i="9"/>
  <c r="C136" i="9" s="1"/>
  <c r="B134" i="9"/>
  <c r="C134" i="9" s="1"/>
  <c r="B1575" i="9"/>
  <c r="C1575" i="9" s="1"/>
  <c r="D82" i="6"/>
  <c r="E82" i="6" s="1"/>
  <c r="B183" i="9"/>
  <c r="C183" i="9" s="1"/>
  <c r="E134" i="6"/>
  <c r="G134" i="6" s="1"/>
  <c r="D183" i="6"/>
  <c r="E183" i="6" s="1"/>
  <c r="N134" i="6"/>
  <c r="H2186" i="6"/>
  <c r="K2186" i="6" s="1"/>
  <c r="D22" i="6"/>
  <c r="E22" i="6" s="1"/>
  <c r="G1248" i="6"/>
  <c r="N111" i="6"/>
  <c r="N76" i="6"/>
  <c r="B22" i="9"/>
  <c r="C22" i="9" s="1"/>
  <c r="D111" i="6"/>
  <c r="F111" i="6" s="1"/>
  <c r="D76" i="6"/>
  <c r="E76" i="6" s="1"/>
  <c r="E1311" i="6"/>
  <c r="B1179" i="9"/>
  <c r="C1179" i="9" s="1"/>
  <c r="G1311" i="6"/>
  <c r="D62" i="6"/>
  <c r="F62" i="6" s="1"/>
  <c r="M1191" i="6"/>
  <c r="I1191" i="9" s="1"/>
  <c r="N1311" i="6"/>
  <c r="N171" i="6"/>
  <c r="M1311" i="6"/>
  <c r="I1311" i="9" s="1"/>
  <c r="L1311" i="6"/>
  <c r="D1311" i="9" s="1"/>
  <c r="N62" i="6"/>
  <c r="D166" i="6"/>
  <c r="F166" i="6" s="1"/>
  <c r="D535" i="6"/>
  <c r="E535" i="6" s="1"/>
  <c r="L1035" i="6"/>
  <c r="E1035" i="9" s="1"/>
  <c r="M1851" i="6"/>
  <c r="I1851" i="9" s="1"/>
  <c r="G1851" i="6"/>
  <c r="D831" i="6"/>
  <c r="E831" i="6" s="1"/>
  <c r="M722" i="6"/>
  <c r="K1996" i="6"/>
  <c r="K2353" i="6"/>
  <c r="K277" i="6"/>
  <c r="I2312" i="6"/>
  <c r="I1122" i="6"/>
  <c r="I2353" i="6"/>
  <c r="A2103" i="9"/>
  <c r="H19" i="6"/>
  <c r="I19" i="6" s="1"/>
  <c r="K1122" i="6"/>
  <c r="M19" i="6"/>
  <c r="J19" i="9" s="1"/>
  <c r="O19" i="6"/>
  <c r="L19" i="6"/>
  <c r="D19" i="9" s="1"/>
  <c r="I2212" i="6"/>
  <c r="E2271" i="6"/>
  <c r="I1996" i="6"/>
  <c r="O67" i="6"/>
  <c r="J67" i="6"/>
  <c r="K67" i="6" s="1"/>
  <c r="A67" i="9"/>
  <c r="J553" i="6"/>
  <c r="I649" i="6"/>
  <c r="K649" i="6" s="1"/>
  <c r="I553" i="6"/>
  <c r="M67" i="6"/>
  <c r="I67" i="9" s="1"/>
  <c r="I769" i="6"/>
  <c r="K769" i="6" s="1"/>
  <c r="J2458" i="6"/>
  <c r="G80" i="6"/>
  <c r="N1082" i="6"/>
  <c r="D46" i="6"/>
  <c r="F46" i="6" s="1"/>
  <c r="F2067" i="6"/>
  <c r="D482" i="6"/>
  <c r="E482" i="6" s="1"/>
  <c r="J1800" i="6"/>
  <c r="D1082" i="6"/>
  <c r="B50" i="9"/>
  <c r="C50" i="9" s="1"/>
  <c r="N6" i="6"/>
  <c r="D50" i="6"/>
  <c r="E50" i="6" s="1"/>
  <c r="L2122" i="6"/>
  <c r="D2122" i="9" s="1"/>
  <c r="N10" i="6"/>
  <c r="B10" i="9"/>
  <c r="C10" i="9" s="1"/>
  <c r="B6" i="9"/>
  <c r="C6" i="9" s="1"/>
  <c r="N64" i="6"/>
  <c r="B99" i="9"/>
  <c r="C99" i="9" s="1"/>
  <c r="D64" i="6"/>
  <c r="E64" i="6" s="1"/>
  <c r="D99" i="6"/>
  <c r="F99" i="6" s="1"/>
  <c r="D514" i="6"/>
  <c r="J2128" i="6"/>
  <c r="O1800" i="6"/>
  <c r="K2128" i="6"/>
  <c r="J988" i="6"/>
  <c r="K988" i="6" s="1"/>
  <c r="H90" i="6"/>
  <c r="I90" i="6" s="1"/>
  <c r="A90" i="9"/>
  <c r="L31" i="6"/>
  <c r="D31" i="9" s="1"/>
  <c r="L90" i="6"/>
  <c r="G90" i="9" s="1"/>
  <c r="B40" i="9"/>
  <c r="C40" i="9" s="1"/>
  <c r="L1047" i="6"/>
  <c r="D1047" i="9" s="1"/>
  <c r="B141" i="9"/>
  <c r="C141" i="9" s="1"/>
  <c r="E26" i="6"/>
  <c r="G26" i="6" s="1"/>
  <c r="M2223" i="6"/>
  <c r="I2223" i="9" s="1"/>
  <c r="N266" i="6"/>
  <c r="N52" i="6"/>
  <c r="J970" i="6"/>
  <c r="B759" i="9"/>
  <c r="C759" i="9" s="1"/>
  <c r="N11" i="6"/>
  <c r="D105" i="6"/>
  <c r="E105" i="6" s="1"/>
  <c r="B1353" i="9"/>
  <c r="C1353" i="9" s="1"/>
  <c r="H2383" i="6"/>
  <c r="K2383" i="6" s="1"/>
  <c r="B52" i="9"/>
  <c r="C52" i="9" s="1"/>
  <c r="D776" i="6"/>
  <c r="F776" i="6" s="1"/>
  <c r="B640" i="9"/>
  <c r="C640" i="9" s="1"/>
  <c r="B11" i="9"/>
  <c r="C11" i="9" s="1"/>
  <c r="N1611" i="6"/>
  <c r="N1455" i="6"/>
  <c r="N14" i="6"/>
  <c r="D1455" i="6"/>
  <c r="G1455" i="6" s="1"/>
  <c r="D982" i="6"/>
  <c r="E982" i="6" s="1"/>
  <c r="K2252" i="6"/>
  <c r="B488" i="9"/>
  <c r="C488" i="9" s="1"/>
  <c r="B277" i="9"/>
  <c r="C277" i="9" s="1"/>
  <c r="K2499" i="6"/>
  <c r="B46" i="9"/>
  <c r="C46" i="9" s="1"/>
  <c r="B2415" i="9"/>
  <c r="C2415" i="9" s="1"/>
  <c r="D488" i="6"/>
  <c r="F488" i="6" s="1"/>
  <c r="L277" i="6"/>
  <c r="B14" i="9"/>
  <c r="C14" i="9" s="1"/>
  <c r="L759" i="6"/>
  <c r="D968" i="6"/>
  <c r="B535" i="9"/>
  <c r="C535" i="9" s="1"/>
  <c r="N137" i="6"/>
  <c r="B87" i="9"/>
  <c r="C87" i="9" s="1"/>
  <c r="N26" i="6"/>
  <c r="N277" i="6"/>
  <c r="N759" i="6"/>
  <c r="B279" i="9"/>
  <c r="C279" i="9" s="1"/>
  <c r="G2247" i="6"/>
  <c r="B514" i="9"/>
  <c r="C514" i="9" s="1"/>
  <c r="B1611" i="9"/>
  <c r="C1611" i="9" s="1"/>
  <c r="D87" i="6"/>
  <c r="F266" i="6"/>
  <c r="G266" i="6" s="1"/>
  <c r="D17" i="6"/>
  <c r="F17" i="6" s="1"/>
  <c r="N17" i="6"/>
  <c r="N303" i="6"/>
  <c r="E303" i="6"/>
  <c r="L1802" i="6"/>
  <c r="E1802" i="9" s="1"/>
  <c r="L1898" i="6"/>
  <c r="D1898" i="9" s="1"/>
  <c r="M1802" i="6"/>
  <c r="I1802" i="9" s="1"/>
  <c r="K1454" i="6"/>
  <c r="A2119" i="9"/>
  <c r="I994" i="6"/>
  <c r="K994" i="6" s="1"/>
  <c r="J759" i="6"/>
  <c r="K759" i="6" s="1"/>
  <c r="F1851" i="6"/>
  <c r="B1803" i="9"/>
  <c r="C1803" i="9" s="1"/>
  <c r="K1702" i="6"/>
  <c r="J1766" i="6"/>
  <c r="N1803" i="6"/>
  <c r="F1803" i="6"/>
  <c r="I1702" i="6"/>
  <c r="I1766" i="6"/>
  <c r="L1851" i="6"/>
  <c r="D1851" i="9" s="1"/>
  <c r="B1232" i="9"/>
  <c r="C1232" i="9" s="1"/>
  <c r="G1803" i="6"/>
  <c r="I1906" i="6"/>
  <c r="I1556" i="6"/>
  <c r="D208" i="6"/>
  <c r="K1906" i="6"/>
  <c r="I1491" i="6"/>
  <c r="B1298" i="9"/>
  <c r="C1298" i="9" s="1"/>
  <c r="N1851" i="6"/>
  <c r="O634" i="6"/>
  <c r="M634" i="6"/>
  <c r="D1791" i="6"/>
  <c r="J993" i="6"/>
  <c r="K993" i="6" s="1"/>
  <c r="A634" i="9"/>
  <c r="G1899" i="6"/>
  <c r="F1899" i="6"/>
  <c r="B1899" i="9"/>
  <c r="C1899" i="9" s="1"/>
  <c r="L2066" i="6"/>
  <c r="D2066" i="9" s="1"/>
  <c r="B1851" i="9"/>
  <c r="C1851" i="9" s="1"/>
  <c r="N1899" i="6"/>
  <c r="L772" i="6"/>
  <c r="D20" i="6"/>
  <c r="F20" i="6" s="1"/>
  <c r="B208" i="9"/>
  <c r="C208" i="9" s="1"/>
  <c r="B286" i="9"/>
  <c r="C286" i="9" s="1"/>
  <c r="D1298" i="6"/>
  <c r="F1298" i="6" s="1"/>
  <c r="D231" i="6"/>
  <c r="F231" i="6" s="1"/>
  <c r="D286" i="6"/>
  <c r="F286" i="6" s="1"/>
  <c r="B231" i="9"/>
  <c r="C231" i="9" s="1"/>
  <c r="D692" i="6"/>
  <c r="F692" i="6" s="1"/>
  <c r="B55" i="9"/>
  <c r="C55" i="9" s="1"/>
  <c r="B356" i="9"/>
  <c r="C356" i="9" s="1"/>
  <c r="B230" i="9"/>
  <c r="C230" i="9" s="1"/>
  <c r="D356" i="6"/>
  <c r="E356" i="6" s="1"/>
  <c r="D230" i="6"/>
  <c r="E230" i="6" s="1"/>
  <c r="D819" i="6"/>
  <c r="F819" i="6" s="1"/>
  <c r="B982" i="9"/>
  <c r="C982" i="9" s="1"/>
  <c r="D950" i="6"/>
  <c r="B819" i="9"/>
  <c r="C819" i="9" s="1"/>
  <c r="N700" i="6"/>
  <c r="J884" i="6"/>
  <c r="K884" i="6" s="1"/>
  <c r="J1306" i="6"/>
  <c r="J150" i="6"/>
  <c r="K150" i="6" s="1"/>
  <c r="O2079" i="6"/>
  <c r="N105" i="6"/>
  <c r="L1176" i="6"/>
  <c r="D1176" i="9" s="1"/>
  <c r="D2463" i="6"/>
  <c r="E2463" i="6" s="1"/>
  <c r="B1428" i="9"/>
  <c r="C1428" i="9" s="1"/>
  <c r="E2466" i="6"/>
  <c r="B1479" i="9"/>
  <c r="C1479" i="9" s="1"/>
  <c r="O1848" i="6"/>
  <c r="L1882" i="6"/>
  <c r="D1882" i="9" s="1"/>
  <c r="B290" i="9"/>
  <c r="C290" i="9" s="1"/>
  <c r="L950" i="6"/>
  <c r="O1982" i="6"/>
  <c r="B950" i="9"/>
  <c r="C950" i="9" s="1"/>
  <c r="E290" i="6"/>
  <c r="G290" i="6" s="1"/>
  <c r="D1479" i="6"/>
  <c r="E1479" i="6" s="1"/>
  <c r="B1594" i="9"/>
  <c r="C1594" i="9" s="1"/>
  <c r="B2463" i="9"/>
  <c r="C2463" i="9" s="1"/>
  <c r="D1594" i="6"/>
  <c r="I2284" i="6"/>
  <c r="J78" i="9"/>
  <c r="O2" i="11"/>
  <c r="P2" i="11" s="1"/>
  <c r="K1498" i="6"/>
  <c r="L2242" i="6"/>
  <c r="D2242" i="9" s="1"/>
  <c r="I1966" i="6"/>
  <c r="I828" i="6"/>
  <c r="K828" i="6" s="1"/>
  <c r="B603" i="9"/>
  <c r="C603" i="9" s="1"/>
  <c r="J276" i="6"/>
  <c r="K276" i="6" s="1"/>
  <c r="D603" i="6"/>
  <c r="E603" i="6" s="1"/>
  <c r="M2102" i="6"/>
  <c r="I2102" i="9" s="1"/>
  <c r="L843" i="6"/>
  <c r="B401" i="9"/>
  <c r="C401" i="9" s="1"/>
  <c r="D401" i="6"/>
  <c r="N843" i="6"/>
  <c r="I714" i="6"/>
  <c r="K714" i="6" s="1"/>
  <c r="D447" i="6"/>
  <c r="E447" i="6" s="1"/>
  <c r="D1598" i="6"/>
  <c r="G1598" i="6" s="1"/>
  <c r="B843" i="9"/>
  <c r="C843" i="9" s="1"/>
  <c r="D843" i="6"/>
  <c r="D459" i="6"/>
  <c r="E459" i="6" s="1"/>
  <c r="D1827" i="6"/>
  <c r="E1827" i="6" s="1"/>
  <c r="L982" i="6"/>
  <c r="L686" i="6"/>
  <c r="M1358" i="6"/>
  <c r="I1358" i="9" s="1"/>
  <c r="J870" i="6"/>
  <c r="K870" i="6" s="1"/>
  <c r="I570" i="6"/>
  <c r="K570" i="6" s="1"/>
  <c r="I2437" i="6"/>
  <c r="J342" i="6"/>
  <c r="K342" i="6" s="1"/>
  <c r="J1059" i="6"/>
  <c r="I2392" i="6"/>
  <c r="H2443" i="6"/>
  <c r="I2443" i="6" s="1"/>
  <c r="K1800" i="6"/>
  <c r="I1059" i="6"/>
  <c r="J1930" i="6"/>
  <c r="I1875" i="6"/>
  <c r="K1875" i="6"/>
  <c r="G2067" i="6"/>
  <c r="B2067" i="9"/>
  <c r="C2067" i="9" s="1"/>
  <c r="D1990" i="6"/>
  <c r="F1990" i="6" s="1"/>
  <c r="B255" i="9"/>
  <c r="C255" i="9" s="1"/>
  <c r="E1862" i="6"/>
  <c r="L615" i="6"/>
  <c r="B615" i="9"/>
  <c r="C615" i="9" s="1"/>
  <c r="D371" i="6"/>
  <c r="E371" i="6" s="1"/>
  <c r="D615" i="6"/>
  <c r="E615" i="6" s="1"/>
  <c r="G1504" i="6"/>
  <c r="F1504" i="6"/>
  <c r="M615" i="6"/>
  <c r="L2124" i="6"/>
  <c r="D2124" i="9" s="1"/>
  <c r="I2481" i="6"/>
  <c r="L542" i="6"/>
  <c r="L1371" i="6"/>
  <c r="D1371" i="9" s="1"/>
  <c r="D542" i="6"/>
  <c r="E542" i="6" s="1"/>
  <c r="L2178" i="6"/>
  <c r="D2178" i="9" s="1"/>
  <c r="M807" i="6"/>
  <c r="H2079" i="6"/>
  <c r="K2079" i="6" s="1"/>
  <c r="L1556" i="6"/>
  <c r="D1556" i="9" s="1"/>
  <c r="B1419" i="9"/>
  <c r="C1419" i="9" s="1"/>
  <c r="D1419" i="6"/>
  <c r="L1419" i="6"/>
  <c r="D1419" i="9" s="1"/>
  <c r="D927" i="6"/>
  <c r="E927" i="6" s="1"/>
  <c r="L1263" i="6"/>
  <c r="D1263" i="9" s="1"/>
  <c r="D1263" i="6"/>
  <c r="F1263" i="6" s="1"/>
  <c r="F218" i="6"/>
  <c r="E218" i="6"/>
  <c r="N218" i="6"/>
  <c r="D501" i="6"/>
  <c r="E501" i="6" s="1"/>
  <c r="B404" i="9"/>
  <c r="C404" i="9" s="1"/>
  <c r="L1191" i="6"/>
  <c r="D1191" i="9" s="1"/>
  <c r="B400" i="9"/>
  <c r="C400" i="9" s="1"/>
  <c r="D404" i="6"/>
  <c r="B1191" i="9"/>
  <c r="C1191" i="9" s="1"/>
  <c r="D1191" i="6"/>
  <c r="F1191" i="6" s="1"/>
  <c r="B1628" i="9"/>
  <c r="C1628" i="9" s="1"/>
  <c r="J1558" i="6"/>
  <c r="K1558" i="6"/>
  <c r="M783" i="6"/>
  <c r="K2500" i="6"/>
  <c r="I1610" i="6"/>
  <c r="I2500" i="6"/>
  <c r="I1654" i="6"/>
  <c r="K2368" i="6"/>
  <c r="I2457" i="6"/>
  <c r="D274" i="6"/>
  <c r="F274" i="6" s="1"/>
  <c r="J2457" i="6"/>
  <c r="B2474" i="9"/>
  <c r="C2474" i="9" s="1"/>
  <c r="B218" i="9"/>
  <c r="C218" i="9" s="1"/>
  <c r="B718" i="9"/>
  <c r="C718" i="9" s="1"/>
  <c r="B275" i="9"/>
  <c r="C275" i="9" s="1"/>
  <c r="B599" i="9"/>
  <c r="C599" i="9" s="1"/>
  <c r="L1850" i="6"/>
  <c r="D1850" i="9" s="1"/>
  <c r="D1390" i="6"/>
  <c r="E1390" i="6" s="1"/>
  <c r="I2427" i="6"/>
  <c r="H2075" i="6"/>
  <c r="J2075" i="6" s="1"/>
  <c r="L2439" i="6"/>
  <c r="D2439" i="9" s="1"/>
  <c r="E886" i="9"/>
  <c r="M1563" i="6"/>
  <c r="I1563" i="9" s="1"/>
  <c r="I764" i="6"/>
  <c r="K764" i="6" s="1"/>
  <c r="D1563" i="6"/>
  <c r="E1563" i="6" s="1"/>
  <c r="B38" i="9"/>
  <c r="C38" i="9" s="1"/>
  <c r="B1563" i="9"/>
  <c r="C1563" i="9" s="1"/>
  <c r="A609" i="9"/>
  <c r="G1839" i="6"/>
  <c r="M1959" i="6"/>
  <c r="I1959" i="9" s="1"/>
  <c r="D38" i="6"/>
  <c r="F38" i="6" s="1"/>
  <c r="O609" i="6"/>
  <c r="E1839" i="6"/>
  <c r="B592" i="9"/>
  <c r="C592" i="9" s="1"/>
  <c r="I2170" i="6"/>
  <c r="D592" i="6"/>
  <c r="F592" i="6" s="1"/>
  <c r="L1395" i="6"/>
  <c r="D1395" i="9" s="1"/>
  <c r="O764" i="6"/>
  <c r="I609" i="6"/>
  <c r="K609" i="6" s="1"/>
  <c r="B1407" i="9"/>
  <c r="C1407" i="9" s="1"/>
  <c r="B1839" i="9"/>
  <c r="C1839" i="9" s="1"/>
  <c r="A764" i="9"/>
  <c r="J2456" i="6"/>
  <c r="K2110" i="6"/>
  <c r="D1407" i="6"/>
  <c r="E1407" i="6" s="1"/>
  <c r="D116" i="6"/>
  <c r="M1030" i="6"/>
  <c r="I1030" i="9" s="1"/>
  <c r="D2078" i="6"/>
  <c r="F2078" i="6" s="1"/>
  <c r="B116" i="9"/>
  <c r="C116" i="9" s="1"/>
  <c r="I2110" i="6"/>
  <c r="K1959" i="6"/>
  <c r="O1091" i="6"/>
  <c r="M1728" i="6"/>
  <c r="I1728" i="9" s="1"/>
  <c r="M1765" i="6"/>
  <c r="I1765" i="9" s="1"/>
  <c r="K1984" i="6"/>
  <c r="F1928" i="6"/>
  <c r="K2139" i="6"/>
  <c r="I2122" i="6"/>
  <c r="I2259" i="6"/>
  <c r="B2306" i="9"/>
  <c r="C2306" i="9" s="1"/>
  <c r="E1928" i="6"/>
  <c r="M831" i="6"/>
  <c r="I2139" i="6"/>
  <c r="K2122" i="6"/>
  <c r="B33" i="9"/>
  <c r="C33" i="9" s="1"/>
  <c r="L2424" i="6"/>
  <c r="D2424" i="9" s="1"/>
  <c r="J1280" i="6"/>
  <c r="D33" i="6"/>
  <c r="F33" i="6" s="1"/>
  <c r="B447" i="9"/>
  <c r="C447" i="9" s="1"/>
  <c r="J2272" i="6"/>
  <c r="J1460" i="6"/>
  <c r="B1544" i="9"/>
  <c r="C1544" i="9" s="1"/>
  <c r="L2457" i="6"/>
  <c r="D2457" i="9" s="1"/>
  <c r="K2272" i="6"/>
  <c r="D1544" i="6"/>
  <c r="E1544" i="6" s="1"/>
  <c r="B1336" i="9"/>
  <c r="C1336" i="9" s="1"/>
  <c r="M2220" i="6"/>
  <c r="I2220" i="9" s="1"/>
  <c r="B507" i="9"/>
  <c r="C507" i="9" s="1"/>
  <c r="J2260" i="6"/>
  <c r="D507" i="6"/>
  <c r="F507" i="6" s="1"/>
  <c r="I2260" i="6"/>
  <c r="L1988" i="6"/>
  <c r="D1988" i="9" s="1"/>
  <c r="B1988" i="9"/>
  <c r="C1988" i="9" s="1"/>
  <c r="B2240" i="9"/>
  <c r="C2240" i="9" s="1"/>
  <c r="D2187" i="6"/>
  <c r="E2187" i="6" s="1"/>
  <c r="K2289" i="6"/>
  <c r="I2289" i="6"/>
  <c r="M2469" i="6"/>
  <c r="I2469" i="9" s="1"/>
  <c r="D2082" i="6"/>
  <c r="E2082" i="6" s="1"/>
  <c r="L1929" i="6"/>
  <c r="D1929" i="9" s="1"/>
  <c r="I2152" i="6"/>
  <c r="K2242" i="6"/>
  <c r="L2367" i="6"/>
  <c r="D2367" i="9" s="1"/>
  <c r="K2152" i="6"/>
  <c r="B2280" i="9"/>
  <c r="C2280" i="9" s="1"/>
  <c r="B2187" i="9"/>
  <c r="C2187" i="9" s="1"/>
  <c r="L1676" i="6"/>
  <c r="D1676" i="9" s="1"/>
  <c r="D1152" i="6"/>
  <c r="E1152" i="6" s="1"/>
  <c r="B1152" i="9"/>
  <c r="C1152" i="9" s="1"/>
  <c r="B1692" i="9"/>
  <c r="C1692" i="9" s="1"/>
  <c r="L2222" i="6"/>
  <c r="D2222" i="9" s="1"/>
  <c r="D1692" i="6"/>
  <c r="G1692" i="6" s="1"/>
  <c r="I2050" i="6"/>
  <c r="N1947" i="6"/>
  <c r="D2068" i="6"/>
  <c r="F2068" i="6" s="1"/>
  <c r="D1376" i="6"/>
  <c r="E1376" i="6" s="1"/>
  <c r="D2091" i="6"/>
  <c r="F2091" i="6" s="1"/>
  <c r="B2096" i="9"/>
  <c r="C2096" i="9" s="1"/>
  <c r="B2091" i="9"/>
  <c r="C2091" i="9" s="1"/>
  <c r="L1976" i="6"/>
  <c r="D1976" i="9" s="1"/>
  <c r="D2096" i="6"/>
  <c r="E2096" i="6" s="1"/>
  <c r="J1233" i="6"/>
  <c r="D663" i="6"/>
  <c r="E663" i="6" s="1"/>
  <c r="M1623" i="6"/>
  <c r="I1623" i="9" s="1"/>
  <c r="I2104" i="6"/>
  <c r="B663" i="9"/>
  <c r="C663" i="9" s="1"/>
  <c r="B2050" i="9"/>
  <c r="C2050" i="9" s="1"/>
  <c r="B1862" i="9"/>
  <c r="C1862" i="9" s="1"/>
  <c r="N1623" i="6"/>
  <c r="J2104" i="6"/>
  <c r="D1916" i="6"/>
  <c r="F1916" i="6" s="1"/>
  <c r="K1681" i="6"/>
  <c r="D1647" i="6"/>
  <c r="E1647" i="6" s="1"/>
  <c r="L2050" i="6"/>
  <c r="D2050" i="9" s="1"/>
  <c r="M651" i="6"/>
  <c r="G1623" i="6"/>
  <c r="J573" i="6"/>
  <c r="K573" i="6" s="1"/>
  <c r="L651" i="6"/>
  <c r="K2194" i="6"/>
  <c r="J2432" i="6"/>
  <c r="D651" i="6"/>
  <c r="E651" i="6" s="1"/>
  <c r="B332" i="9"/>
  <c r="C332" i="9" s="1"/>
  <c r="M663" i="6"/>
  <c r="D332" i="6"/>
  <c r="E332" i="6" s="1"/>
  <c r="L663" i="6"/>
  <c r="D2223" i="6"/>
  <c r="F2223" i="6" s="1"/>
  <c r="B1695" i="9"/>
  <c r="C1695" i="9" s="1"/>
  <c r="L1623" i="6"/>
  <c r="D1623" i="9" s="1"/>
  <c r="N1215" i="6"/>
  <c r="E1623" i="6"/>
  <c r="J2378" i="6"/>
  <c r="L1695" i="6"/>
  <c r="D1695" i="9" s="1"/>
  <c r="K2378" i="6"/>
  <c r="B1623" i="9"/>
  <c r="C1623" i="9" s="1"/>
  <c r="D974" i="6"/>
  <c r="F974" i="6" s="1"/>
  <c r="N1936" i="6"/>
  <c r="J2422" i="6"/>
  <c r="O560" i="6"/>
  <c r="I879" i="6"/>
  <c r="K879" i="6" s="1"/>
  <c r="K1502" i="6"/>
  <c r="I30" i="6"/>
  <c r="K30" i="6" s="1"/>
  <c r="K2326" i="6"/>
  <c r="J735" i="6"/>
  <c r="I1502" i="6"/>
  <c r="I735" i="6"/>
  <c r="L1298" i="6"/>
  <c r="D1298" i="9" s="1"/>
  <c r="K1780" i="6"/>
  <c r="I1681" i="6"/>
  <c r="M794" i="6"/>
  <c r="I2020" i="6"/>
  <c r="J2427" i="6"/>
  <c r="J1581" i="6"/>
  <c r="N817" i="6"/>
  <c r="B1326" i="9"/>
  <c r="C1326" i="9" s="1"/>
  <c r="D1326" i="6"/>
  <c r="A30" i="9"/>
  <c r="B1674" i="9"/>
  <c r="C1674" i="9" s="1"/>
  <c r="O30" i="6"/>
  <c r="D809" i="6"/>
  <c r="E809" i="6" s="1"/>
  <c r="N651" i="6"/>
  <c r="G34" i="6"/>
  <c r="M1040" i="6"/>
  <c r="I1040" i="9" s="1"/>
  <c r="L556" i="6"/>
  <c r="B1413" i="9"/>
  <c r="C1413" i="9" s="1"/>
  <c r="G2466" i="6"/>
  <c r="D1521" i="6"/>
  <c r="E1521" i="6" s="1"/>
  <c r="N818" i="6"/>
  <c r="D1137" i="6"/>
  <c r="E1137" i="6" s="1"/>
  <c r="D1784" i="6"/>
  <c r="F1784" i="6" s="1"/>
  <c r="K1918" i="6"/>
  <c r="B1784" i="9"/>
  <c r="C1784" i="9" s="1"/>
  <c r="N39" i="6"/>
  <c r="L1968" i="6"/>
  <c r="D1968" i="9" s="1"/>
  <c r="B2372" i="9"/>
  <c r="C2372" i="9" s="1"/>
  <c r="B2223" i="9"/>
  <c r="C2223" i="9" s="1"/>
  <c r="N1096" i="6"/>
  <c r="J1918" i="6"/>
  <c r="D1881" i="6"/>
  <c r="G1881" i="6" s="1"/>
  <c r="D1353" i="6"/>
  <c r="E1353" i="6" s="1"/>
  <c r="K2481" i="6"/>
  <c r="I738" i="6"/>
  <c r="I1978" i="6"/>
  <c r="L1862" i="6"/>
  <c r="D1862" i="9" s="1"/>
  <c r="I1634" i="6"/>
  <c r="K1634" i="6"/>
  <c r="J738" i="6"/>
  <c r="O815" i="6"/>
  <c r="I1624" i="6"/>
  <c r="I2254" i="6"/>
  <c r="L1982" i="6"/>
  <c r="D1982" i="9" s="1"/>
  <c r="I1706" i="6"/>
  <c r="L1910" i="6"/>
  <c r="D1910" i="9" s="1"/>
  <c r="J2288" i="6"/>
  <c r="I631" i="6"/>
  <c r="K631" i="6" s="1"/>
  <c r="K1624" i="6"/>
  <c r="I958" i="6"/>
  <c r="K958" i="6" s="1"/>
  <c r="M1682" i="6"/>
  <c r="I1682" i="9" s="1"/>
  <c r="K2288" i="6"/>
  <c r="A934" i="9"/>
  <c r="O631" i="6"/>
  <c r="O1862" i="6"/>
  <c r="A631" i="9"/>
  <c r="L1232" i="6"/>
  <c r="E1232" i="9" s="1"/>
  <c r="M818" i="6"/>
  <c r="L1640" i="6"/>
  <c r="D1640" i="9" s="1"/>
  <c r="O1976" i="6"/>
  <c r="O802" i="6"/>
  <c r="D7" i="6"/>
  <c r="F7" i="6" s="1"/>
  <c r="M2265" i="6"/>
  <c r="I2265" i="9" s="1"/>
  <c r="L1575" i="6"/>
  <c r="D1575" i="9" s="1"/>
  <c r="O1874" i="6"/>
  <c r="A150" i="9"/>
  <c r="D338" i="6"/>
  <c r="E338" i="6" s="1"/>
  <c r="B1037" i="9"/>
  <c r="C1037" i="9" s="1"/>
  <c r="L2250" i="6"/>
  <c r="D2250" i="9" s="1"/>
  <c r="H1874" i="6"/>
  <c r="L650" i="6"/>
  <c r="D802" i="6"/>
  <c r="E802" i="6" s="1"/>
  <c r="L1358" i="6"/>
  <c r="D1358" i="9" s="1"/>
  <c r="L222" i="6"/>
  <c r="N686" i="6"/>
  <c r="H802" i="6"/>
  <c r="I802" i="6" s="1"/>
  <c r="B1181" i="9"/>
  <c r="C1181" i="9" s="1"/>
  <c r="L2289" i="6"/>
  <c r="D2289" i="9" s="1"/>
  <c r="B542" i="9"/>
  <c r="C542" i="9" s="1"/>
  <c r="M1354" i="6"/>
  <c r="I1354" i="9" s="1"/>
  <c r="L42" i="6"/>
  <c r="E42" i="9" s="1"/>
  <c r="L2391" i="6"/>
  <c r="D2391" i="9" s="1"/>
  <c r="K2476" i="6"/>
  <c r="D936" i="6"/>
  <c r="F936" i="6" s="1"/>
  <c r="B1868" i="9"/>
  <c r="C1868" i="9" s="1"/>
  <c r="J1988" i="6"/>
  <c r="K1988" i="6"/>
  <c r="K1898" i="6"/>
  <c r="J1898" i="6"/>
  <c r="K1768" i="6"/>
  <c r="M1899" i="6"/>
  <c r="I1899" i="9" s="1"/>
  <c r="L1262" i="6"/>
  <c r="D1262" i="9" s="1"/>
  <c r="L911" i="6"/>
  <c r="B1555" i="9"/>
  <c r="C1555" i="9" s="1"/>
  <c r="B886" i="9"/>
  <c r="C886" i="9" s="1"/>
  <c r="D568" i="6"/>
  <c r="E568" i="6" s="1"/>
  <c r="B1699" i="9"/>
  <c r="C1699" i="9" s="1"/>
  <c r="D886" i="6"/>
  <c r="B1928" i="9"/>
  <c r="C1928" i="9" s="1"/>
  <c r="L2145" i="6"/>
  <c r="D2145" i="9" s="1"/>
  <c r="N1928" i="6"/>
  <c r="N1280" i="6"/>
  <c r="J911" i="6"/>
  <c r="N1490" i="6"/>
  <c r="B1490" i="9"/>
  <c r="C1490" i="9" s="1"/>
  <c r="L1098" i="6"/>
  <c r="D1098" i="9" s="1"/>
  <c r="L1520" i="6"/>
  <c r="E1520" i="9" s="1"/>
  <c r="D1694" i="6"/>
  <c r="L2481" i="6"/>
  <c r="D2481" i="9" s="1"/>
  <c r="D1797" i="6"/>
  <c r="E1797" i="6" s="1"/>
  <c r="H1596" i="6"/>
  <c r="J1596" i="6" s="1"/>
  <c r="L18" i="6"/>
  <c r="E18" i="9" s="1"/>
  <c r="B2480" i="9"/>
  <c r="C2480" i="9" s="1"/>
  <c r="D2420" i="6"/>
  <c r="E2420" i="6" s="1"/>
  <c r="B2168" i="9"/>
  <c r="C2168" i="9" s="1"/>
  <c r="D2480" i="6"/>
  <c r="E2480" i="6" s="1"/>
  <c r="M2283" i="6"/>
  <c r="I2283" i="9" s="1"/>
  <c r="L1706" i="6"/>
  <c r="D1706" i="9" s="1"/>
  <c r="B1504" i="9"/>
  <c r="C1504" i="9" s="1"/>
  <c r="A994" i="9"/>
  <c r="M1706" i="6"/>
  <c r="I1706" i="9" s="1"/>
  <c r="N1521" i="6"/>
  <c r="B1706" i="9"/>
  <c r="C1706" i="9" s="1"/>
  <c r="B1916" i="9"/>
  <c r="C1916" i="9" s="1"/>
  <c r="D1279" i="6"/>
  <c r="E1279" i="6" s="1"/>
  <c r="B1893" i="9"/>
  <c r="C1893" i="9" s="1"/>
  <c r="D1706" i="6"/>
  <c r="F1706" i="6" s="1"/>
  <c r="L1806" i="6"/>
  <c r="D1806" i="9" s="1"/>
  <c r="M2085" i="6"/>
  <c r="I2085" i="9" s="1"/>
  <c r="M858" i="6"/>
  <c r="K2451" i="6"/>
  <c r="I1695" i="6"/>
  <c r="K1215" i="6"/>
  <c r="L1107" i="6"/>
  <c r="E1107" i="9" s="1"/>
  <c r="H1707" i="6"/>
  <c r="I1707" i="6" s="1"/>
  <c r="I2236" i="6"/>
  <c r="J1215" i="6"/>
  <c r="M1718" i="6"/>
  <c r="I1718" i="9" s="1"/>
  <c r="K1798" i="6"/>
  <c r="K1318" i="6"/>
  <c r="K2236" i="6"/>
  <c r="M1803" i="6"/>
  <c r="I1803" i="9" s="1"/>
  <c r="I1318" i="6"/>
  <c r="J1798" i="6"/>
  <c r="I2380" i="6"/>
  <c r="K2364" i="6"/>
  <c r="I1184" i="6"/>
  <c r="L1803" i="6"/>
  <c r="D1803" i="9" s="1"/>
  <c r="J2380" i="6"/>
  <c r="I669" i="6"/>
  <c r="K669" i="6" s="1"/>
  <c r="I2364" i="6"/>
  <c r="J1184" i="6"/>
  <c r="M723" i="6"/>
  <c r="D1647" i="9"/>
  <c r="E1647" i="9"/>
  <c r="L1551" i="6"/>
  <c r="D1551" i="9" s="1"/>
  <c r="K1894" i="6"/>
  <c r="K2212" i="6"/>
  <c r="J1894" i="6"/>
  <c r="J1720" i="6"/>
  <c r="J2230" i="6"/>
  <c r="G2454" i="6"/>
  <c r="L1877" i="6"/>
  <c r="D1877" i="9" s="1"/>
  <c r="I762" i="6"/>
  <c r="K2230" i="6"/>
  <c r="L2162" i="6"/>
  <c r="D2162" i="9" s="1"/>
  <c r="J1360" i="6"/>
  <c r="K1857" i="6"/>
  <c r="I1642" i="6"/>
  <c r="M2328" i="6"/>
  <c r="I2328" i="9" s="1"/>
  <c r="O994" i="6"/>
  <c r="L1143" i="6"/>
  <c r="D1143" i="9" s="1"/>
  <c r="M2450" i="6"/>
  <c r="I2450" i="9" s="1"/>
  <c r="D1672" i="6"/>
  <c r="E1672" i="6" s="1"/>
  <c r="D2475" i="6"/>
  <c r="E2475" i="6" s="1"/>
  <c r="B1722" i="9"/>
  <c r="C1722" i="9" s="1"/>
  <c r="B2010" i="9"/>
  <c r="C2010" i="9" s="1"/>
  <c r="M1160" i="6"/>
  <c r="I1160" i="9" s="1"/>
  <c r="L2048" i="6"/>
  <c r="D2048" i="9" s="1"/>
  <c r="K2416" i="6"/>
  <c r="J2463" i="6"/>
  <c r="D1915" i="6"/>
  <c r="E1915" i="6" s="1"/>
  <c r="B1424" i="9"/>
  <c r="C1424" i="9" s="1"/>
  <c r="J2313" i="6"/>
  <c r="I1857" i="6"/>
  <c r="L1628" i="6"/>
  <c r="D1628" i="9" s="1"/>
  <c r="B282" i="9"/>
  <c r="C282" i="9" s="1"/>
  <c r="B1065" i="9"/>
  <c r="C1065" i="9" s="1"/>
  <c r="F1248" i="6"/>
  <c r="B2213" i="9"/>
  <c r="C2213" i="9" s="1"/>
  <c r="B2475" i="9"/>
  <c r="C2475" i="9" s="1"/>
  <c r="E2454" i="6"/>
  <c r="D2010" i="6"/>
  <c r="E2010" i="6" s="1"/>
  <c r="L1054" i="6"/>
  <c r="D1054" i="9" s="1"/>
  <c r="D1491" i="6"/>
  <c r="E1491" i="6" s="1"/>
  <c r="D524" i="6"/>
  <c r="E524" i="6" s="1"/>
  <c r="B1790" i="9"/>
  <c r="C1790" i="9" s="1"/>
  <c r="B2178" i="9"/>
  <c r="C2178" i="9" s="1"/>
  <c r="L2230" i="6"/>
  <c r="D2230" i="9" s="1"/>
  <c r="D644" i="6"/>
  <c r="O1529" i="6"/>
  <c r="M1628" i="6"/>
  <c r="I1628" i="9" s="1"/>
  <c r="D1215" i="6"/>
  <c r="F1215" i="6" s="1"/>
  <c r="D1208" i="6"/>
  <c r="G1208" i="6" s="1"/>
  <c r="L549" i="6"/>
  <c r="L831" i="6"/>
  <c r="L1215" i="6"/>
  <c r="D1215" i="9" s="1"/>
  <c r="N1504" i="6"/>
  <c r="G303" i="6"/>
  <c r="N884" i="6"/>
  <c r="L2127" i="6"/>
  <c r="D2127" i="9" s="1"/>
  <c r="H1862" i="6"/>
  <c r="K1862" i="6" s="1"/>
  <c r="A573" i="9"/>
  <c r="N338" i="6"/>
  <c r="L114" i="6"/>
  <c r="L974" i="6"/>
  <c r="M1094" i="6"/>
  <c r="I1094" i="9" s="1"/>
  <c r="D782" i="6"/>
  <c r="E782" i="6" s="1"/>
  <c r="L2475" i="6"/>
  <c r="D2475" i="9" s="1"/>
  <c r="D1035" i="6"/>
  <c r="E1035" i="6" s="1"/>
  <c r="A2175" i="9"/>
  <c r="M1716" i="6"/>
  <c r="I1716" i="9" s="1"/>
  <c r="B1966" i="9"/>
  <c r="C1966" i="9" s="1"/>
  <c r="J1786" i="6"/>
  <c r="I1167" i="6"/>
  <c r="F2162" i="6"/>
  <c r="D2006" i="6"/>
  <c r="G2006" i="6" s="1"/>
  <c r="I1522" i="6"/>
  <c r="J850" i="6"/>
  <c r="K850" i="6" s="1"/>
  <c r="I2470" i="6"/>
  <c r="A1800" i="9"/>
  <c r="J1669" i="6"/>
  <c r="J1462" i="6"/>
  <c r="K1354" i="6"/>
  <c r="J898" i="6"/>
  <c r="K898" i="6" s="1"/>
  <c r="J2470" i="6"/>
  <c r="K1978" i="6"/>
  <c r="K2463" i="6"/>
  <c r="J1611" i="6"/>
  <c r="G1923" i="6"/>
  <c r="M2006" i="6"/>
  <c r="I2006" i="9" s="1"/>
  <c r="K2259" i="6"/>
  <c r="B2165" i="9"/>
  <c r="C2165" i="9" s="1"/>
  <c r="B2439" i="9"/>
  <c r="C2439" i="9" s="1"/>
  <c r="M79" i="6"/>
  <c r="L817" i="6"/>
  <c r="B2152" i="9"/>
  <c r="C2152" i="9" s="1"/>
  <c r="D704" i="6"/>
  <c r="E704" i="6" s="1"/>
  <c r="D1294" i="6"/>
  <c r="E1294" i="6" s="1"/>
  <c r="D1790" i="6"/>
  <c r="G1790" i="6" s="1"/>
  <c r="L1874" i="6"/>
  <c r="D1874" i="9" s="1"/>
  <c r="D2213" i="6"/>
  <c r="F2213" i="6" s="1"/>
  <c r="M2230" i="6"/>
  <c r="I2230" i="9" s="1"/>
  <c r="M950" i="6"/>
  <c r="B1973" i="9"/>
  <c r="C1973" i="9" s="1"/>
  <c r="B2163" i="9"/>
  <c r="C2163" i="9" s="1"/>
  <c r="B1030" i="9"/>
  <c r="C1030" i="9" s="1"/>
  <c r="B1248" i="9"/>
  <c r="C1248" i="9" s="1"/>
  <c r="D1131" i="6"/>
  <c r="G1131" i="6" s="1"/>
  <c r="M1215" i="6"/>
  <c r="I1215" i="9" s="1"/>
  <c r="N1628" i="6"/>
  <c r="N2031" i="6"/>
  <c r="E903" i="6"/>
  <c r="G903" i="6" s="1"/>
  <c r="D255" i="6"/>
  <c r="L518" i="6"/>
  <c r="L1390" i="6"/>
  <c r="E1390" i="9" s="1"/>
  <c r="G2162" i="6"/>
  <c r="D2354" i="6"/>
  <c r="E2354" i="6" s="1"/>
  <c r="I867" i="6"/>
  <c r="K867" i="6" s="1"/>
  <c r="B1672" i="9"/>
  <c r="C1672" i="9" s="1"/>
  <c r="D1245" i="6"/>
  <c r="G1245" i="6" s="1"/>
  <c r="B936" i="9"/>
  <c r="C936" i="9" s="1"/>
  <c r="K1669" i="6"/>
  <c r="K1167" i="6"/>
  <c r="L1800" i="6"/>
  <c r="E1800" i="9" s="1"/>
  <c r="J1706" i="6"/>
  <c r="J2158" i="6"/>
  <c r="K1786" i="6"/>
  <c r="J1491" i="6"/>
  <c r="L514" i="6"/>
  <c r="L2260" i="6"/>
  <c r="D2260" i="9" s="1"/>
  <c r="K1904" i="6"/>
  <c r="K1642" i="6"/>
  <c r="L560" i="6"/>
  <c r="L2031" i="6"/>
  <c r="D2031" i="9" s="1"/>
  <c r="K1611" i="6"/>
  <c r="B560" i="9"/>
  <c r="C560" i="9" s="1"/>
  <c r="D1557" i="6"/>
  <c r="L2238" i="6"/>
  <c r="D2238" i="9" s="1"/>
  <c r="O1596" i="6"/>
  <c r="M2148" i="6"/>
  <c r="I2148" i="9" s="1"/>
  <c r="B1598" i="9"/>
  <c r="C1598" i="9" s="1"/>
  <c r="L1906" i="6"/>
  <c r="D1906" i="9" s="1"/>
  <c r="B1906" i="9"/>
  <c r="C1906" i="9" s="1"/>
  <c r="B303" i="9"/>
  <c r="C303" i="9" s="1"/>
  <c r="D1422" i="6"/>
  <c r="F1422" i="6" s="1"/>
  <c r="N2420" i="6"/>
  <c r="B1035" i="9"/>
  <c r="C1035" i="9" s="1"/>
  <c r="N290" i="6"/>
  <c r="N831" i="6"/>
  <c r="N459" i="6"/>
  <c r="N28" i="6"/>
  <c r="K1720" i="6"/>
  <c r="B2162" i="9"/>
  <c r="C2162" i="9" s="1"/>
  <c r="F440" i="6"/>
  <c r="L994" i="6"/>
  <c r="H2031" i="6"/>
  <c r="I2031" i="6" s="1"/>
  <c r="D78" i="6"/>
  <c r="D560" i="6"/>
  <c r="L1648" i="6"/>
  <c r="D1648" i="9" s="1"/>
  <c r="D464" i="6"/>
  <c r="E464" i="6" s="1"/>
  <c r="L839" i="6"/>
  <c r="J2416" i="6"/>
  <c r="I2421" i="6"/>
  <c r="B2283" i="9"/>
  <c r="C2283" i="9" s="1"/>
  <c r="D2079" i="6"/>
  <c r="E2079" i="6" s="1"/>
  <c r="B1438" i="9"/>
  <c r="C1438" i="9" s="1"/>
  <c r="D2238" i="6"/>
  <c r="E2238" i="6" s="1"/>
  <c r="J2428" i="6"/>
  <c r="D1920" i="6"/>
  <c r="F1920" i="6" s="1"/>
  <c r="K1840" i="6"/>
  <c r="J2368" i="6"/>
  <c r="I1900" i="6"/>
  <c r="L2450" i="6"/>
  <c r="D2450" i="9" s="1"/>
  <c r="B464" i="9"/>
  <c r="C464" i="9" s="1"/>
  <c r="K2432" i="6"/>
  <c r="J1840" i="6"/>
  <c r="J1900" i="6"/>
  <c r="J2451" i="6"/>
  <c r="J1455" i="6"/>
  <c r="D1877" i="6"/>
  <c r="E1877" i="6" s="1"/>
  <c r="A2031" i="9"/>
  <c r="G1862" i="6"/>
  <c r="B1193" i="9"/>
  <c r="C1193" i="9" s="1"/>
  <c r="D789" i="6"/>
  <c r="E789" i="6" s="1"/>
  <c r="D2283" i="6"/>
  <c r="E2283" i="6" s="1"/>
  <c r="L1376" i="6"/>
  <c r="D1376" i="9" s="1"/>
  <c r="B2276" i="9"/>
  <c r="C2276" i="9" s="1"/>
  <c r="B2264" i="9"/>
  <c r="C2264" i="9" s="1"/>
  <c r="D1340" i="6"/>
  <c r="F1340" i="6" s="1"/>
  <c r="D278" i="6"/>
  <c r="F278" i="6" s="1"/>
  <c r="B519" i="9"/>
  <c r="C519" i="9" s="1"/>
  <c r="B818" i="9"/>
  <c r="C818" i="9" s="1"/>
  <c r="N974" i="6"/>
  <c r="B315" i="9"/>
  <c r="C315" i="9" s="1"/>
  <c r="A1102" i="9"/>
  <c r="M903" i="6"/>
  <c r="H2247" i="6"/>
  <c r="J2247" i="6" s="1"/>
  <c r="K2421" i="6"/>
  <c r="B2238" i="9"/>
  <c r="C2238" i="9" s="1"/>
  <c r="I1102" i="6"/>
  <c r="J2420" i="6"/>
  <c r="I1792" i="6"/>
  <c r="J2170" i="6"/>
  <c r="I911" i="6"/>
  <c r="I2499" i="6"/>
  <c r="K1455" i="6"/>
  <c r="I2326" i="6"/>
  <c r="L2283" i="6"/>
  <c r="E2283" i="9" s="1"/>
  <c r="I1930" i="6"/>
  <c r="K2163" i="6"/>
  <c r="B1390" i="9"/>
  <c r="C1390" i="9" s="1"/>
  <c r="B548" i="9"/>
  <c r="C548" i="9" s="1"/>
  <c r="D2165" i="6"/>
  <c r="F2165" i="6" s="1"/>
  <c r="B2057" i="9"/>
  <c r="C2057" i="9" s="1"/>
  <c r="D55" i="6"/>
  <c r="N2466" i="6"/>
  <c r="D171" i="6"/>
  <c r="D519" i="6"/>
  <c r="E519" i="6" s="1"/>
  <c r="N718" i="6"/>
  <c r="M1874" i="6"/>
  <c r="I1874" i="9" s="1"/>
  <c r="M7" i="6"/>
  <c r="J7" i="9" s="1"/>
  <c r="L890" i="6"/>
  <c r="L986" i="6"/>
  <c r="M2454" i="6"/>
  <c r="I2454" i="9" s="1"/>
  <c r="M1024" i="6"/>
  <c r="I1024" i="9" s="1"/>
  <c r="M205" i="6"/>
  <c r="L1934" i="6"/>
  <c r="D1934" i="9" s="1"/>
  <c r="M1539" i="6"/>
  <c r="I1539" i="9" s="1"/>
  <c r="M1176" i="6"/>
  <c r="I1176" i="9" s="1"/>
  <c r="B1176" i="9"/>
  <c r="C1176" i="9" s="1"/>
  <c r="B432" i="9"/>
  <c r="C432" i="9" s="1"/>
  <c r="B1874" i="9"/>
  <c r="C1874" i="9" s="1"/>
  <c r="G1306" i="6"/>
  <c r="E440" i="6"/>
  <c r="M776" i="6"/>
  <c r="H1934" i="6"/>
  <c r="J1934" i="6" s="1"/>
  <c r="M1239" i="6"/>
  <c r="I1239" i="9" s="1"/>
  <c r="B299" i="9"/>
  <c r="C299" i="9" s="1"/>
  <c r="I307" i="6"/>
  <c r="L1950" i="6"/>
  <c r="D1950" i="9" s="1"/>
  <c r="M1113" i="6"/>
  <c r="I1113" i="9" s="1"/>
  <c r="M1702" i="6"/>
  <c r="I1702" i="9" s="1"/>
  <c r="D1939" i="6"/>
  <c r="E1939" i="6" s="1"/>
  <c r="D299" i="6"/>
  <c r="E299" i="6" s="1"/>
  <c r="A2383" i="9"/>
  <c r="B1880" i="9"/>
  <c r="C1880" i="9" s="1"/>
  <c r="D1090" i="6"/>
  <c r="E1090" i="6" s="1"/>
  <c r="D1874" i="6"/>
  <c r="E1874" i="6" s="1"/>
  <c r="B907" i="9"/>
  <c r="C907" i="9" s="1"/>
  <c r="D944" i="6"/>
  <c r="E944" i="6" s="1"/>
  <c r="B1154" i="9"/>
  <c r="C1154" i="9" s="1"/>
  <c r="N1047" i="6"/>
  <c r="L1287" i="6"/>
  <c r="D1287" i="9" s="1"/>
  <c r="B938" i="9"/>
  <c r="C938" i="9" s="1"/>
  <c r="L2247" i="6"/>
  <c r="D2247" i="9" s="1"/>
  <c r="F224" i="6"/>
  <c r="B1526" i="9"/>
  <c r="C1526" i="9" s="1"/>
  <c r="L205" i="6"/>
  <c r="K2312" i="6"/>
  <c r="K1556" i="6"/>
  <c r="I2164" i="6"/>
  <c r="L1702" i="6"/>
  <c r="D1702" i="9" s="1"/>
  <c r="L1024" i="6"/>
  <c r="D1024" i="9" s="1"/>
  <c r="F2247" i="6"/>
  <c r="M2083" i="6"/>
  <c r="I2083" i="9" s="1"/>
  <c r="B997" i="9"/>
  <c r="C997" i="9" s="1"/>
  <c r="M2424" i="6"/>
  <c r="I2424" i="9" s="1"/>
  <c r="B714" i="9"/>
  <c r="C714" i="9" s="1"/>
  <c r="E224" i="6"/>
  <c r="D205" i="6"/>
  <c r="F205" i="6" s="1"/>
  <c r="D1154" i="6"/>
  <c r="E1154" i="6" s="1"/>
  <c r="N938" i="6"/>
  <c r="M1047" i="6"/>
  <c r="I1047" i="9" s="1"/>
  <c r="A1779" i="9"/>
  <c r="H1646" i="6"/>
  <c r="I1646" i="6" s="1"/>
  <c r="L567" i="6"/>
  <c r="K2092" i="6"/>
  <c r="M1834" i="6"/>
  <c r="I1834" i="9" s="1"/>
  <c r="M2098" i="6"/>
  <c r="I2098" i="9" s="1"/>
  <c r="J837" i="6"/>
  <c r="K837" i="6" s="1"/>
  <c r="I2163" i="6"/>
  <c r="F1923" i="6"/>
  <c r="L1000" i="6"/>
  <c r="D1506" i="6"/>
  <c r="G1506" i="6" s="1"/>
  <c r="L1920" i="6"/>
  <c r="D1920" i="9" s="1"/>
  <c r="L1629" i="6"/>
  <c r="D1629" i="9" s="1"/>
  <c r="B1802" i="9"/>
  <c r="C1802" i="9" s="1"/>
  <c r="D664" i="6"/>
  <c r="E664" i="6" s="1"/>
  <c r="L1208" i="6"/>
  <c r="D1208" i="9" s="1"/>
  <c r="B296" i="9"/>
  <c r="C296" i="9" s="1"/>
  <c r="I2242" i="6"/>
  <c r="I2092" i="6"/>
  <c r="B2220" i="9"/>
  <c r="C2220" i="9" s="1"/>
  <c r="B1378" i="9"/>
  <c r="C1378" i="9" s="1"/>
  <c r="B1629" i="9"/>
  <c r="C1629" i="9" s="1"/>
  <c r="B2247" i="9"/>
  <c r="C2247" i="9" s="1"/>
  <c r="D1802" i="6"/>
  <c r="E1802" i="6" s="1"/>
  <c r="B1694" i="9"/>
  <c r="C1694" i="9" s="1"/>
  <c r="B1208" i="9"/>
  <c r="C1208" i="9" s="1"/>
  <c r="M1460" i="6"/>
  <c r="I1460" i="9" s="1"/>
  <c r="N1306" i="6"/>
  <c r="L1018" i="6"/>
  <c r="D1018" i="9" s="1"/>
  <c r="K1791" i="6"/>
  <c r="K1113" i="6"/>
  <c r="K1267" i="6"/>
  <c r="K1966" i="6"/>
  <c r="K2158" i="6"/>
  <c r="L2186" i="6"/>
  <c r="D2186" i="9" s="1"/>
  <c r="D1096" i="6"/>
  <c r="G1096" i="6" s="1"/>
  <c r="B1724" i="9"/>
  <c r="C1724" i="9" s="1"/>
  <c r="D2192" i="6"/>
  <c r="G2192" i="6" s="1"/>
  <c r="M1287" i="6"/>
  <c r="I1287" i="9" s="1"/>
  <c r="M1208" i="6"/>
  <c r="I1208" i="9" s="1"/>
  <c r="N166" i="6"/>
  <c r="N1287" i="6"/>
  <c r="N964" i="6"/>
  <c r="H1779" i="6"/>
  <c r="I1113" i="6"/>
  <c r="A2186" i="9"/>
  <c r="A2460" i="9"/>
  <c r="M2393" i="6"/>
  <c r="I2393" i="9" s="1"/>
  <c r="A1024" i="9"/>
  <c r="L2280" i="6"/>
  <c r="D2280" i="9" s="1"/>
  <c r="M1090" i="6"/>
  <c r="I1090" i="9" s="1"/>
  <c r="L778" i="6"/>
  <c r="M1138" i="6"/>
  <c r="I1138" i="9" s="1"/>
  <c r="O1646" i="6"/>
  <c r="M640" i="6"/>
  <c r="M1106" i="6"/>
  <c r="I1106" i="9" s="1"/>
  <c r="M1346" i="6"/>
  <c r="I1346" i="9" s="1"/>
  <c r="M1790" i="6"/>
  <c r="I1790" i="9" s="1"/>
  <c r="L1294" i="6"/>
  <c r="D1294" i="9" s="1"/>
  <c r="L79" i="6"/>
  <c r="L1274" i="6"/>
  <c r="E1274" i="9" s="1"/>
  <c r="M817" i="6"/>
  <c r="M1362" i="6"/>
  <c r="I1362" i="9" s="1"/>
  <c r="L2360" i="6"/>
  <c r="D2360" i="9" s="1"/>
  <c r="M1272" i="6"/>
  <c r="I1272" i="9" s="1"/>
  <c r="L858" i="6"/>
  <c r="L1818" i="6"/>
  <c r="D1818" i="9" s="1"/>
  <c r="M2286" i="6"/>
  <c r="I2286" i="9" s="1"/>
  <c r="M2025" i="6"/>
  <c r="I2025" i="9" s="1"/>
  <c r="M1143" i="6"/>
  <c r="I1143" i="9" s="1"/>
  <c r="D2501" i="6"/>
  <c r="F2501" i="6" s="1"/>
  <c r="B2501" i="9"/>
  <c r="C2501" i="9" s="1"/>
  <c r="B1078" i="9"/>
  <c r="C1078" i="9" s="1"/>
  <c r="D1078" i="6"/>
  <c r="F1078" i="6" s="1"/>
  <c r="B1498" i="9"/>
  <c r="C1498" i="9" s="1"/>
  <c r="L1498" i="6"/>
  <c r="D1498" i="9" s="1"/>
  <c r="B742" i="9"/>
  <c r="C742" i="9" s="1"/>
  <c r="L742" i="6"/>
  <c r="G742" i="9" s="1"/>
  <c r="I1744" i="6"/>
  <c r="K1744" i="6"/>
  <c r="J717" i="6"/>
  <c r="I717" i="6"/>
  <c r="N1491" i="6"/>
  <c r="L1491" i="6"/>
  <c r="E1491" i="9" s="1"/>
  <c r="B1491" i="9"/>
  <c r="C1491" i="9" s="1"/>
  <c r="B387" i="9"/>
  <c r="C387" i="9" s="1"/>
  <c r="D387" i="6"/>
  <c r="E387" i="6" s="1"/>
  <c r="N855" i="6"/>
  <c r="M855" i="6"/>
  <c r="B855" i="9"/>
  <c r="C855" i="9" s="1"/>
  <c r="L855" i="6"/>
  <c r="D855" i="6"/>
  <c r="F855" i="6" s="1"/>
  <c r="N1083" i="6"/>
  <c r="L1083" i="6"/>
  <c r="E1083" i="9" s="1"/>
  <c r="M1275" i="6"/>
  <c r="I1275" i="9" s="1"/>
  <c r="B1275" i="9"/>
  <c r="C1275" i="9" s="1"/>
  <c r="D1275" i="6"/>
  <c r="F1275" i="6" s="1"/>
  <c r="H1431" i="6"/>
  <c r="I1431" i="6" s="1"/>
  <c r="L1431" i="6"/>
  <c r="D1431" i="9" s="1"/>
  <c r="O1431" i="6"/>
  <c r="A2132" i="9"/>
  <c r="O2132" i="6"/>
  <c r="D115" i="6"/>
  <c r="B115" i="9"/>
  <c r="C115" i="9" s="1"/>
  <c r="M115" i="6"/>
  <c r="N115" i="6"/>
  <c r="M1424" i="6"/>
  <c r="I1424" i="9" s="1"/>
  <c r="L1424" i="6"/>
  <c r="D1424" i="9" s="1"/>
  <c r="N1424" i="6"/>
  <c r="N1635" i="6"/>
  <c r="D1635" i="6"/>
  <c r="F1635" i="6" s="1"/>
  <c r="D1335" i="6"/>
  <c r="L1335" i="6"/>
  <c r="D1335" i="9" s="1"/>
  <c r="B1335" i="9"/>
  <c r="C1335" i="9" s="1"/>
  <c r="M1335" i="6"/>
  <c r="I1335" i="9" s="1"/>
  <c r="J468" i="6"/>
  <c r="K468" i="6" s="1"/>
  <c r="N723" i="6"/>
  <c r="L723" i="6"/>
  <c r="B723" i="9"/>
  <c r="C723" i="9" s="1"/>
  <c r="D723" i="6"/>
  <c r="E723" i="6" s="1"/>
  <c r="N1873" i="6"/>
  <c r="M1873" i="6"/>
  <c r="I1873" i="9" s="1"/>
  <c r="L1873" i="6"/>
  <c r="D1873" i="9" s="1"/>
  <c r="J539" i="6"/>
  <c r="A695" i="9"/>
  <c r="H695" i="6"/>
  <c r="J695" i="6" s="1"/>
  <c r="A731" i="9"/>
  <c r="H731" i="6"/>
  <c r="I731" i="6" s="1"/>
  <c r="H767" i="6"/>
  <c r="I767" i="6" s="1"/>
  <c r="O767" i="6"/>
  <c r="N586" i="6"/>
  <c r="B586" i="9"/>
  <c r="C586" i="9" s="1"/>
  <c r="L1683" i="6"/>
  <c r="D1683" i="9" s="1"/>
  <c r="B1683" i="9"/>
  <c r="C1683" i="9" s="1"/>
  <c r="J2007" i="6"/>
  <c r="I2007" i="6"/>
  <c r="K2007" i="6"/>
  <c r="N1117" i="6"/>
  <c r="D1117" i="6"/>
  <c r="F1117" i="6" s="1"/>
  <c r="B158" i="9"/>
  <c r="C158" i="9" s="1"/>
  <c r="D158" i="6"/>
  <c r="A2228" i="9"/>
  <c r="M2228" i="6"/>
  <c r="I2228" i="9" s="1"/>
  <c r="N1118" i="6"/>
  <c r="D1118" i="6"/>
  <c r="F1118" i="6" s="1"/>
  <c r="B1118" i="9"/>
  <c r="C1118" i="9" s="1"/>
  <c r="A1474" i="9"/>
  <c r="H1474" i="6"/>
  <c r="E316" i="6"/>
  <c r="N302" i="6"/>
  <c r="D302" i="6"/>
  <c r="F302" i="6" s="1"/>
  <c r="B302" i="9"/>
  <c r="C302" i="9" s="1"/>
  <c r="A1275" i="9"/>
  <c r="H1275" i="6"/>
  <c r="J1275" i="6" s="1"/>
  <c r="O1275" i="6"/>
  <c r="N1599" i="6"/>
  <c r="L1599" i="6"/>
  <c r="D1599" i="9" s="1"/>
  <c r="M1599" i="6"/>
  <c r="I1599" i="9" s="1"/>
  <c r="D88" i="6"/>
  <c r="N88" i="6"/>
  <c r="B88" i="9"/>
  <c r="C88" i="9" s="1"/>
  <c r="D128" i="6"/>
  <c r="N128" i="6"/>
  <c r="B200" i="9"/>
  <c r="C200" i="9" s="1"/>
  <c r="N200" i="6"/>
  <c r="D200" i="6"/>
  <c r="F200" i="6" s="1"/>
  <c r="O812" i="6"/>
  <c r="M812" i="6"/>
  <c r="L812" i="6"/>
  <c r="O115" i="6"/>
  <c r="H115" i="6"/>
  <c r="I115" i="6" s="1"/>
  <c r="A115" i="9"/>
  <c r="H1087" i="6"/>
  <c r="O1087" i="6"/>
  <c r="N260" i="6"/>
  <c r="D260" i="6"/>
  <c r="E260" i="6" s="1"/>
  <c r="B260" i="9"/>
  <c r="C260" i="9" s="1"/>
  <c r="A968" i="9"/>
  <c r="M968" i="6"/>
  <c r="H968" i="6"/>
  <c r="D417" i="6"/>
  <c r="F417" i="6" s="1"/>
  <c r="N417" i="6"/>
  <c r="B417" i="9"/>
  <c r="C417" i="9" s="1"/>
  <c r="H535" i="6"/>
  <c r="A535" i="9"/>
  <c r="L535" i="6"/>
  <c r="O535" i="6"/>
  <c r="M535" i="6"/>
  <c r="H1424" i="6"/>
  <c r="O1424" i="6"/>
  <c r="A1424" i="9"/>
  <c r="N441" i="6"/>
  <c r="B441" i="9"/>
  <c r="C441" i="9" s="1"/>
  <c r="D441" i="6"/>
  <c r="F441" i="6" s="1"/>
  <c r="D627" i="6"/>
  <c r="N627" i="6"/>
  <c r="B627" i="9"/>
  <c r="C627" i="9" s="1"/>
  <c r="M627" i="6"/>
  <c r="N1659" i="6"/>
  <c r="B1659" i="9"/>
  <c r="C1659" i="9" s="1"/>
  <c r="D1659" i="6"/>
  <c r="M531" i="6"/>
  <c r="N531" i="6"/>
  <c r="L531" i="6"/>
  <c r="L879" i="6"/>
  <c r="G879" i="9" s="1"/>
  <c r="N879" i="6"/>
  <c r="D879" i="6"/>
  <c r="F879" i="6" s="1"/>
  <c r="M879" i="6"/>
  <c r="B2489" i="9"/>
  <c r="C2489" i="9" s="1"/>
  <c r="M2489" i="6"/>
  <c r="I2489" i="9" s="1"/>
  <c r="D1659" i="9"/>
  <c r="E1659" i="9"/>
  <c r="K2464" i="6"/>
  <c r="J2464" i="6"/>
  <c r="I2464" i="6"/>
  <c r="D1522" i="6"/>
  <c r="L1522" i="6"/>
  <c r="D1522" i="9" s="1"/>
  <c r="M1587" i="6"/>
  <c r="I1587" i="9" s="1"/>
  <c r="B1587" i="9"/>
  <c r="C1587" i="9" s="1"/>
  <c r="D1767" i="6"/>
  <c r="E1767" i="6" s="1"/>
  <c r="B1767" i="9"/>
  <c r="C1767" i="9" s="1"/>
  <c r="I1657" i="6"/>
  <c r="J1657" i="6"/>
  <c r="J2161" i="6"/>
  <c r="I2161" i="6"/>
  <c r="J1670" i="6"/>
  <c r="I1670" i="6"/>
  <c r="K1670" i="6"/>
  <c r="B63" i="9"/>
  <c r="C63" i="9" s="1"/>
  <c r="D63" i="6"/>
  <c r="N63" i="6"/>
  <c r="A1911" i="9"/>
  <c r="L1911" i="6"/>
  <c r="D1911" i="9" s="1"/>
  <c r="M1911" i="6"/>
  <c r="I1911" i="9" s="1"/>
  <c r="H1911" i="6"/>
  <c r="K1911" i="6" s="1"/>
  <c r="M890" i="6"/>
  <c r="D890" i="6"/>
  <c r="B890" i="9"/>
  <c r="C890" i="9" s="1"/>
  <c r="N890" i="6"/>
  <c r="J1098" i="6"/>
  <c r="I1098" i="6"/>
  <c r="K1098" i="6"/>
  <c r="N1755" i="6"/>
  <c r="B1755" i="9"/>
  <c r="C1755" i="9" s="1"/>
  <c r="D1755" i="6"/>
  <c r="E1755" i="6" s="1"/>
  <c r="D123" i="6"/>
  <c r="N123" i="6"/>
  <c r="B123" i="9"/>
  <c r="C123" i="9" s="1"/>
  <c r="N579" i="6"/>
  <c r="D579" i="6"/>
  <c r="F579" i="6" s="1"/>
  <c r="D891" i="6"/>
  <c r="B891" i="9"/>
  <c r="C891" i="9" s="1"/>
  <c r="O1155" i="6"/>
  <c r="L1155" i="6"/>
  <c r="D1155" i="9" s="1"/>
  <c r="H1155" i="6"/>
  <c r="I1155" i="6" s="1"/>
  <c r="A1155" i="9"/>
  <c r="A1599" i="9"/>
  <c r="H1599" i="6"/>
  <c r="O1599" i="6"/>
  <c r="A772" i="9"/>
  <c r="H772" i="6"/>
  <c r="O772" i="6"/>
  <c r="N189" i="6"/>
  <c r="D189" i="6"/>
  <c r="F189" i="6" s="1"/>
  <c r="L735" i="6"/>
  <c r="G735" i="9" s="1"/>
  <c r="D735" i="6"/>
  <c r="E735" i="6" s="1"/>
  <c r="N867" i="6"/>
  <c r="L867" i="6"/>
  <c r="G867" i="9" s="1"/>
  <c r="M867" i="6"/>
  <c r="B867" i="9"/>
  <c r="C867" i="9" s="1"/>
  <c r="D867" i="6"/>
  <c r="N2372" i="6"/>
  <c r="L2372" i="6"/>
  <c r="D2372" i="9" s="1"/>
  <c r="M2372" i="6"/>
  <c r="I2372" i="9" s="1"/>
  <c r="B2384" i="9"/>
  <c r="C2384" i="9" s="1"/>
  <c r="M2384" i="6"/>
  <c r="I2384" i="9" s="1"/>
  <c r="L2384" i="6"/>
  <c r="D2384" i="9" s="1"/>
  <c r="D1676" i="6"/>
  <c r="E1676" i="6" s="1"/>
  <c r="B1676" i="9"/>
  <c r="C1676" i="9" s="1"/>
  <c r="J2248" i="6"/>
  <c r="I2248" i="6"/>
  <c r="B193" i="9"/>
  <c r="C193" i="9" s="1"/>
  <c r="D193" i="6"/>
  <c r="E193" i="6" s="1"/>
  <c r="N193" i="6"/>
  <c r="N194" i="6"/>
  <c r="B194" i="9"/>
  <c r="C194" i="9" s="1"/>
  <c r="A2199" i="9"/>
  <c r="H2199" i="6"/>
  <c r="I2199" i="6" s="1"/>
  <c r="N1897" i="6"/>
  <c r="D1897" i="6"/>
  <c r="E1897" i="6" s="1"/>
  <c r="M1897" i="6"/>
  <c r="I1897" i="9" s="1"/>
  <c r="L1897" i="6"/>
  <c r="D1897" i="9" s="1"/>
  <c r="B1142" i="9"/>
  <c r="C1142" i="9" s="1"/>
  <c r="L1142" i="6"/>
  <c r="L1238" i="6"/>
  <c r="E1238" i="9" s="1"/>
  <c r="N1238" i="6"/>
  <c r="M1238" i="6"/>
  <c r="I1238" i="9" s="1"/>
  <c r="B1238" i="9"/>
  <c r="C1238" i="9" s="1"/>
  <c r="D1238" i="6"/>
  <c r="E1238" i="6" s="1"/>
  <c r="H1490" i="6"/>
  <c r="M1490" i="6"/>
  <c r="I1490" i="9" s="1"/>
  <c r="A1718" i="9"/>
  <c r="H1718" i="6"/>
  <c r="I1718" i="6" s="1"/>
  <c r="D147" i="6"/>
  <c r="B147" i="9"/>
  <c r="C147" i="9" s="1"/>
  <c r="N147" i="6"/>
  <c r="L579" i="6"/>
  <c r="I2389" i="6"/>
  <c r="J2389" i="6"/>
  <c r="N1029" i="6"/>
  <c r="B1029" i="9"/>
  <c r="C1029" i="9" s="1"/>
  <c r="D1029" i="6"/>
  <c r="G1029" i="6" s="1"/>
  <c r="M1029" i="6"/>
  <c r="I1029" i="9" s="1"/>
  <c r="J2332" i="6"/>
  <c r="I2332" i="6"/>
  <c r="K2332" i="6"/>
  <c r="J1564" i="6"/>
  <c r="K1564" i="6"/>
  <c r="J1696" i="6"/>
  <c r="I1696" i="6"/>
  <c r="K1696" i="6"/>
  <c r="B1272" i="9"/>
  <c r="C1272" i="9" s="1"/>
  <c r="J762" i="6"/>
  <c r="L2043" i="6"/>
  <c r="D2043" i="9" s="1"/>
  <c r="A1087" i="9"/>
  <c r="O539" i="6"/>
  <c r="B579" i="9"/>
  <c r="C579" i="9" s="1"/>
  <c r="B1897" i="9"/>
  <c r="C1897" i="9" s="1"/>
  <c r="O2161" i="6"/>
  <c r="D573" i="6"/>
  <c r="F573" i="6" s="1"/>
  <c r="B573" i="9"/>
  <c r="C573" i="9" s="1"/>
  <c r="M1659" i="6"/>
  <c r="I1659" i="9" s="1"/>
  <c r="N1275" i="6"/>
  <c r="D531" i="6"/>
  <c r="E531" i="6" s="1"/>
  <c r="L1040" i="6"/>
  <c r="D1040" i="9" s="1"/>
  <c r="D1040" i="6"/>
  <c r="F1040" i="6" s="1"/>
  <c r="I2404" i="6"/>
  <c r="J2404" i="6"/>
  <c r="K2404" i="6"/>
  <c r="M735" i="6"/>
  <c r="A2161" i="9"/>
  <c r="N387" i="6"/>
  <c r="N1927" i="6"/>
  <c r="D1927" i="6"/>
  <c r="E1927" i="6" s="1"/>
  <c r="L1927" i="6"/>
  <c r="D1927" i="9" s="1"/>
  <c r="B1927" i="9"/>
  <c r="C1927" i="9" s="1"/>
  <c r="D909" i="6"/>
  <c r="E909" i="6" s="1"/>
  <c r="O695" i="6"/>
  <c r="M1801" i="6"/>
  <c r="I1801" i="9" s="1"/>
  <c r="N2130" i="6"/>
  <c r="D2130" i="6"/>
  <c r="E2130" i="6" s="1"/>
  <c r="B2382" i="9"/>
  <c r="C2382" i="9" s="1"/>
  <c r="M2382" i="6"/>
  <c r="I2382" i="9" s="1"/>
  <c r="N2478" i="6"/>
  <c r="D2478" i="6"/>
  <c r="G2478" i="6" s="1"/>
  <c r="B2478" i="9"/>
  <c r="C2478" i="9" s="1"/>
  <c r="D2000" i="6"/>
  <c r="E2000" i="6" s="1"/>
  <c r="L2000" i="6"/>
  <c r="D2000" i="9" s="1"/>
  <c r="O1911" i="6"/>
  <c r="O1474" i="6"/>
  <c r="A812" i="9"/>
  <c r="K1647" i="6"/>
  <c r="I1647" i="6"/>
  <c r="I2019" i="6"/>
  <c r="K2019" i="6"/>
  <c r="N177" i="6"/>
  <c r="B177" i="9"/>
  <c r="C177" i="9" s="1"/>
  <c r="B2401" i="9"/>
  <c r="C2401" i="9" s="1"/>
  <c r="B1737" i="9"/>
  <c r="C1737" i="9" s="1"/>
  <c r="L421" i="6"/>
  <c r="A421" i="9"/>
  <c r="D1873" i="6"/>
  <c r="G1873" i="6" s="1"/>
  <c r="M2464" i="6"/>
  <c r="I2464" i="9" s="1"/>
  <c r="B2464" i="9"/>
  <c r="C2464" i="9" s="1"/>
  <c r="D2464" i="6"/>
  <c r="E2464" i="6" s="1"/>
  <c r="L2464" i="6"/>
  <c r="D2464" i="9" s="1"/>
  <c r="N728" i="6"/>
  <c r="B728" i="9"/>
  <c r="C728" i="9" s="1"/>
  <c r="D194" i="6"/>
  <c r="B1083" i="9"/>
  <c r="C1083" i="9" s="1"/>
  <c r="I2205" i="6"/>
  <c r="J2205" i="6"/>
  <c r="N2102" i="6"/>
  <c r="D2102" i="6"/>
  <c r="E2102" i="6" s="1"/>
  <c r="B2102" i="9"/>
  <c r="C2102" i="9" s="1"/>
  <c r="N1982" i="6"/>
  <c r="M1982" i="6"/>
  <c r="I1982" i="9" s="1"/>
  <c r="I1630" i="6"/>
  <c r="J1630" i="6"/>
  <c r="D881" i="6"/>
  <c r="F881" i="6" s="1"/>
  <c r="B881" i="9"/>
  <c r="C881" i="9" s="1"/>
  <c r="B1673" i="9"/>
  <c r="C1673" i="9" s="1"/>
  <c r="D1673" i="6"/>
  <c r="F1673" i="6" s="1"/>
  <c r="K2050" i="6"/>
  <c r="L2286" i="6"/>
  <c r="D2286" i="9" s="1"/>
  <c r="M43" i="6"/>
  <c r="J43" i="9" s="1"/>
  <c r="D1599" i="6"/>
  <c r="F1599" i="6" s="1"/>
  <c r="B992" i="9"/>
  <c r="C992" i="9" s="1"/>
  <c r="B1242" i="9"/>
  <c r="C1242" i="9" s="1"/>
  <c r="D1242" i="6"/>
  <c r="E1242" i="6" s="1"/>
  <c r="N630" i="6"/>
  <c r="L630" i="6"/>
  <c r="J1299" i="6"/>
  <c r="K1299" i="6"/>
  <c r="M1994" i="6"/>
  <c r="I1994" i="9" s="1"/>
  <c r="N1994" i="6"/>
  <c r="L1994" i="6"/>
  <c r="D1994" i="9" s="1"/>
  <c r="M1430" i="6"/>
  <c r="I1430" i="9" s="1"/>
  <c r="B1430" i="9"/>
  <c r="C1430" i="9" s="1"/>
  <c r="N1430" i="6"/>
  <c r="L1430" i="6"/>
  <c r="D1430" i="9" s="1"/>
  <c r="N1529" i="6"/>
  <c r="B1529" i="9"/>
  <c r="C1529" i="9" s="1"/>
  <c r="L1118" i="6"/>
  <c r="D1118" i="9" s="1"/>
  <c r="D1436" i="6"/>
  <c r="F1436" i="6" s="1"/>
  <c r="B879" i="9"/>
  <c r="C879" i="9" s="1"/>
  <c r="N1676" i="6"/>
  <c r="L2318" i="6"/>
  <c r="D2318" i="9" s="1"/>
  <c r="B2318" i="9"/>
  <c r="C2318" i="9" s="1"/>
  <c r="M752" i="6"/>
  <c r="B752" i="9"/>
  <c r="C752" i="9" s="1"/>
  <c r="L43" i="6"/>
  <c r="I2008" i="6"/>
  <c r="K2008" i="6"/>
  <c r="I1809" i="6"/>
  <c r="K1809" i="6"/>
  <c r="D1502" i="6"/>
  <c r="M1502" i="6"/>
  <c r="I1502" i="9" s="1"/>
  <c r="L1502" i="6"/>
  <c r="D1502" i="9" s="1"/>
  <c r="B1502" i="9"/>
  <c r="C1502" i="9" s="1"/>
  <c r="N1502" i="6"/>
  <c r="N329" i="6"/>
  <c r="B329" i="9"/>
  <c r="C329" i="9" s="1"/>
  <c r="I539" i="6"/>
  <c r="A2286" i="9"/>
  <c r="L115" i="6"/>
  <c r="J1744" i="6"/>
  <c r="B1117" i="9"/>
  <c r="C1117" i="9" s="1"/>
  <c r="B1274" i="9"/>
  <c r="C1274" i="9" s="1"/>
  <c r="F316" i="6"/>
  <c r="D1698" i="6"/>
  <c r="E1698" i="6" s="1"/>
  <c r="N2144" i="6"/>
  <c r="L2144" i="6"/>
  <c r="D2144" i="9" s="1"/>
  <c r="M2144" i="6"/>
  <c r="I2144" i="9" s="1"/>
  <c r="M1654" i="6"/>
  <c r="I1654" i="9" s="1"/>
  <c r="B1654" i="9"/>
  <c r="C1654" i="9" s="1"/>
  <c r="N836" i="6"/>
  <c r="D836" i="6"/>
  <c r="F836" i="6" s="1"/>
  <c r="B836" i="9"/>
  <c r="C836" i="9" s="1"/>
  <c r="N735" i="6"/>
  <c r="I1586" i="6"/>
  <c r="J1586" i="6"/>
  <c r="K1586" i="6"/>
  <c r="N743" i="6"/>
  <c r="D743" i="6"/>
  <c r="E743" i="6" s="1"/>
  <c r="A947" i="9"/>
  <c r="H947" i="6"/>
  <c r="J947" i="6" s="1"/>
  <c r="N1257" i="6"/>
  <c r="D1257" i="6"/>
  <c r="F1257" i="6" s="1"/>
  <c r="N2168" i="6"/>
  <c r="N2427" i="6"/>
  <c r="D2427" i="6"/>
  <c r="G2427" i="6" s="1"/>
  <c r="B2427" i="9"/>
  <c r="C2427" i="9" s="1"/>
  <c r="N2378" i="6"/>
  <c r="L2378" i="6"/>
  <c r="E2378" i="9" s="1"/>
  <c r="J729" i="6"/>
  <c r="I729" i="6"/>
  <c r="A2067" i="9"/>
  <c r="L2067" i="6"/>
  <c r="D2067" i="9" s="1"/>
  <c r="D114" i="6"/>
  <c r="B114" i="9"/>
  <c r="C114" i="9" s="1"/>
  <c r="D254" i="6"/>
  <c r="E254" i="6" s="1"/>
  <c r="B254" i="9"/>
  <c r="C254" i="9" s="1"/>
  <c r="N254" i="6"/>
  <c r="D710" i="6"/>
  <c r="N710" i="6"/>
  <c r="N1094" i="6"/>
  <c r="B1094" i="9"/>
  <c r="C1094" i="9" s="1"/>
  <c r="L1094" i="6"/>
  <c r="D1094" i="9" s="1"/>
  <c r="O1179" i="6"/>
  <c r="L1179" i="6"/>
  <c r="D1179" i="9" s="1"/>
  <c r="M685" i="6"/>
  <c r="N685" i="6"/>
  <c r="B685" i="9"/>
  <c r="C685" i="9" s="1"/>
  <c r="L685" i="6"/>
  <c r="N1251" i="6"/>
  <c r="B1251" i="9"/>
  <c r="C1251" i="9" s="1"/>
  <c r="D1299" i="6"/>
  <c r="B1299" i="9"/>
  <c r="C1299" i="9" s="1"/>
  <c r="L1299" i="6"/>
  <c r="D1299" i="9" s="1"/>
  <c r="D1467" i="6"/>
  <c r="N1467" i="6"/>
  <c r="K1462" i="6"/>
  <c r="I1306" i="6"/>
  <c r="L1838" i="6"/>
  <c r="D1838" i="9" s="1"/>
  <c r="L2393" i="6"/>
  <c r="D2393" i="9" s="1"/>
  <c r="L2229" i="6"/>
  <c r="D2229" i="9" s="1"/>
  <c r="O599" i="6"/>
  <c r="L1306" i="6"/>
  <c r="D1306" i="9" s="1"/>
  <c r="M745" i="6"/>
  <c r="L2366" i="6"/>
  <c r="D2366" i="9" s="1"/>
  <c r="N2304" i="6"/>
  <c r="B2304" i="9"/>
  <c r="C2304" i="9" s="1"/>
  <c r="N897" i="6"/>
  <c r="L897" i="6"/>
  <c r="D2331" i="6"/>
  <c r="F2331" i="6" s="1"/>
  <c r="B2331" i="9"/>
  <c r="C2331" i="9" s="1"/>
  <c r="L2132" i="6"/>
  <c r="D2132" i="9" s="1"/>
  <c r="M1814" i="6"/>
  <c r="I1814" i="9" s="1"/>
  <c r="L1814" i="6"/>
  <c r="D1814" i="9" s="1"/>
  <c r="N1066" i="6"/>
  <c r="M1066" i="6"/>
  <c r="I1066" i="9" s="1"/>
  <c r="H2067" i="6"/>
  <c r="I2067" i="6" s="1"/>
  <c r="N1564" i="6"/>
  <c r="D1564" i="6"/>
  <c r="G1564" i="6" s="1"/>
  <c r="L1564" i="6"/>
  <c r="E1564" i="9" s="1"/>
  <c r="B94" i="9"/>
  <c r="C94" i="9" s="1"/>
  <c r="N94" i="6"/>
  <c r="J706" i="6"/>
  <c r="K706" i="6" s="1"/>
  <c r="B205" i="9"/>
  <c r="C205" i="9" s="1"/>
  <c r="N205" i="6"/>
  <c r="A2223" i="9"/>
  <c r="O2223" i="6"/>
  <c r="H2223" i="6"/>
  <c r="K2223" i="6" s="1"/>
  <c r="D962" i="6"/>
  <c r="B962" i="9"/>
  <c r="C962" i="9" s="1"/>
  <c r="D458" i="6"/>
  <c r="N458" i="6"/>
  <c r="B458" i="9"/>
  <c r="C458" i="9" s="1"/>
  <c r="B842" i="9"/>
  <c r="C842" i="9" s="1"/>
  <c r="D842" i="6"/>
  <c r="E842" i="6" s="1"/>
  <c r="D1202" i="6"/>
  <c r="G1202" i="6" s="1"/>
  <c r="N1202" i="6"/>
  <c r="N1382" i="6"/>
  <c r="B1382" i="9"/>
  <c r="C1382" i="9" s="1"/>
  <c r="A1934" i="9"/>
  <c r="O1934" i="6"/>
  <c r="M2300" i="6"/>
  <c r="I2300" i="9" s="1"/>
  <c r="B2300" i="9"/>
  <c r="C2300" i="9" s="1"/>
  <c r="L55" i="6"/>
  <c r="M55" i="6"/>
  <c r="D1610" i="6"/>
  <c r="B1610" i="9"/>
  <c r="C1610" i="9" s="1"/>
  <c r="O2479" i="6"/>
  <c r="A2479" i="9"/>
  <c r="K2119" i="6"/>
  <c r="L2427" i="6"/>
  <c r="D2427" i="9" s="1"/>
  <c r="I2313" i="6"/>
  <c r="G1412" i="6"/>
  <c r="B2378" i="9"/>
  <c r="C2378" i="9" s="1"/>
  <c r="D1719" i="6"/>
  <c r="E1719" i="6" s="1"/>
  <c r="B1719" i="9"/>
  <c r="C1719" i="9" s="1"/>
  <c r="A1899" i="9"/>
  <c r="L1899" i="6"/>
  <c r="D1899" i="9" s="1"/>
  <c r="F265" i="6"/>
  <c r="E265" i="6"/>
  <c r="N829" i="6"/>
  <c r="D829" i="6"/>
  <c r="F829" i="6" s="1"/>
  <c r="B829" i="9"/>
  <c r="C829" i="9" s="1"/>
  <c r="I2209" i="6"/>
  <c r="J2209" i="6"/>
  <c r="A2235" i="9"/>
  <c r="O2235" i="6"/>
  <c r="D1701" i="6"/>
  <c r="E1701" i="6" s="1"/>
  <c r="B1701" i="9"/>
  <c r="C1701" i="9" s="1"/>
  <c r="N1740" i="6"/>
  <c r="B1740" i="9"/>
  <c r="C1740" i="9" s="1"/>
  <c r="N1592" i="6"/>
  <c r="D1592" i="6"/>
  <c r="E1592" i="6" s="1"/>
  <c r="B1318" i="9"/>
  <c r="C1318" i="9" s="1"/>
  <c r="L1318" i="6"/>
  <c r="D1318" i="9" s="1"/>
  <c r="N2103" i="6"/>
  <c r="D2103" i="6"/>
  <c r="E2103" i="6" s="1"/>
  <c r="B2103" i="9"/>
  <c r="C2103" i="9" s="1"/>
  <c r="L2103" i="6"/>
  <c r="D2103" i="9" s="1"/>
  <c r="K1570" i="6"/>
  <c r="J1904" i="6"/>
  <c r="J2119" i="6"/>
  <c r="J1162" i="6"/>
  <c r="K1678" i="6"/>
  <c r="I1780" i="6"/>
  <c r="K2437" i="6"/>
  <c r="A688" i="9"/>
  <c r="E1412" i="6"/>
  <c r="D164" i="6"/>
  <c r="E164" i="6" s="1"/>
  <c r="B2265" i="9"/>
  <c r="C2265" i="9" s="1"/>
  <c r="O2119" i="6"/>
  <c r="A911" i="9"/>
  <c r="L1251" i="6"/>
  <c r="D1251" i="9" s="1"/>
  <c r="L1362" i="6"/>
  <c r="D1362" i="9" s="1"/>
  <c r="M2377" i="6"/>
  <c r="I2377" i="9" s="1"/>
  <c r="D2378" i="6"/>
  <c r="E2378" i="6" s="1"/>
  <c r="B710" i="9"/>
  <c r="C710" i="9" s="1"/>
  <c r="D707" i="6"/>
  <c r="E707" i="6" s="1"/>
  <c r="D685" i="6"/>
  <c r="E685" i="6" s="1"/>
  <c r="N755" i="6"/>
  <c r="D755" i="6"/>
  <c r="E755" i="6" s="1"/>
  <c r="B2256" i="9"/>
  <c r="C2256" i="9" s="1"/>
  <c r="M2256" i="6"/>
  <c r="I2256" i="9" s="1"/>
  <c r="B1161" i="9"/>
  <c r="C1161" i="9" s="1"/>
  <c r="N826" i="6"/>
  <c r="B826" i="9"/>
  <c r="C826" i="9" s="1"/>
  <c r="D826" i="6"/>
  <c r="F826" i="6" s="1"/>
  <c r="M2355" i="6"/>
  <c r="I2355" i="9" s="1"/>
  <c r="L2355" i="6"/>
  <c r="D2355" i="9" s="1"/>
  <c r="M1251" i="6"/>
  <c r="I1251" i="9" s="1"/>
  <c r="H1803" i="6"/>
  <c r="K1803" i="6" s="1"/>
  <c r="D104" i="6"/>
  <c r="N104" i="6"/>
  <c r="N1462" i="6"/>
  <c r="M1462" i="6"/>
  <c r="I1462" i="9" s="1"/>
  <c r="I1570" i="6"/>
  <c r="I1162" i="6"/>
  <c r="K1430" i="6"/>
  <c r="L2235" i="6"/>
  <c r="D2235" i="9" s="1"/>
  <c r="L1610" i="6"/>
  <c r="D1610" i="9" s="1"/>
  <c r="B2457" i="9"/>
  <c r="C2457" i="9" s="1"/>
  <c r="M276" i="6"/>
  <c r="N2022" i="6"/>
  <c r="D2022" i="6"/>
  <c r="F2022" i="6" s="1"/>
  <c r="D2250" i="6"/>
  <c r="F2250" i="6" s="1"/>
  <c r="M2250" i="6"/>
  <c r="I2250" i="9" s="1"/>
  <c r="D1161" i="6"/>
  <c r="L1474" i="6"/>
  <c r="D1474" i="9" s="1"/>
  <c r="O1803" i="6"/>
  <c r="O2067" i="6"/>
  <c r="N934" i="6"/>
  <c r="D934" i="6"/>
  <c r="E934" i="6" s="1"/>
  <c r="D29" i="6"/>
  <c r="F29" i="6" s="1"/>
  <c r="N29" i="6"/>
  <c r="B164" i="9"/>
  <c r="C164" i="9" s="1"/>
  <c r="N1184" i="6"/>
  <c r="M1184" i="6"/>
  <c r="I1184" i="9" s="1"/>
  <c r="B1184" i="9"/>
  <c r="C1184" i="9" s="1"/>
  <c r="N670" i="6"/>
  <c r="L670" i="6"/>
  <c r="I2476" i="6"/>
  <c r="G2306" i="6"/>
  <c r="E2306" i="6"/>
  <c r="F2306" i="6"/>
  <c r="D1028" i="6"/>
  <c r="B1028" i="9"/>
  <c r="C1028" i="9" s="1"/>
  <c r="F1868" i="6"/>
  <c r="G1868" i="6"/>
  <c r="E1868" i="6"/>
  <c r="D2048" i="6"/>
  <c r="N2048" i="6"/>
  <c r="B2048" i="9"/>
  <c r="C2048" i="9" s="1"/>
  <c r="G2276" i="6"/>
  <c r="E2276" i="6"/>
  <c r="N1454" i="6"/>
  <c r="D1454" i="6"/>
  <c r="F1454" i="6" s="1"/>
  <c r="M1454" i="6"/>
  <c r="I1454" i="9" s="1"/>
  <c r="L1454" i="6"/>
  <c r="D1454" i="9" s="1"/>
  <c r="D584" i="6"/>
  <c r="F584" i="6" s="1"/>
  <c r="N584" i="6"/>
  <c r="N574" i="6"/>
  <c r="L574" i="6"/>
  <c r="L1087" i="6"/>
  <c r="D1087" i="9" s="1"/>
  <c r="B1682" i="9"/>
  <c r="C1682" i="9" s="1"/>
  <c r="B2218" i="9"/>
  <c r="C2218" i="9" s="1"/>
  <c r="M2218" i="6"/>
  <c r="I2218" i="9" s="1"/>
  <c r="B2469" i="9"/>
  <c r="C2469" i="9" s="1"/>
  <c r="M2474" i="6"/>
  <c r="I2474" i="9" s="1"/>
  <c r="K1233" i="6"/>
  <c r="L1113" i="6"/>
  <c r="D1113" i="9" s="1"/>
  <c r="D1076" i="6"/>
  <c r="E1076" i="6" s="1"/>
  <c r="I1678" i="6"/>
  <c r="L2133" i="6"/>
  <c r="D2133" i="9" s="1"/>
  <c r="O55" i="6"/>
  <c r="O1919" i="6"/>
  <c r="B841" i="9"/>
  <c r="C841" i="9" s="1"/>
  <c r="D841" i="6"/>
  <c r="L2218" i="6"/>
  <c r="D2218" i="9" s="1"/>
  <c r="N1746" i="6"/>
  <c r="D1746" i="6"/>
  <c r="G1746" i="6" s="1"/>
  <c r="B2106" i="9"/>
  <c r="C2106" i="9" s="1"/>
  <c r="D2106" i="6"/>
  <c r="F2106" i="6" s="1"/>
  <c r="B2430" i="9"/>
  <c r="C2430" i="9" s="1"/>
  <c r="L2430" i="6"/>
  <c r="D2430" i="9" s="1"/>
  <c r="D144" i="6"/>
  <c r="E144" i="6" s="1"/>
  <c r="B144" i="9"/>
  <c r="C144" i="9" s="1"/>
  <c r="K1335" i="6"/>
  <c r="J1335" i="6"/>
  <c r="D1898" i="6"/>
  <c r="B1898" i="9"/>
  <c r="C1898" i="9" s="1"/>
  <c r="D1336" i="6"/>
  <c r="F1336" i="6" s="1"/>
  <c r="B278" i="9"/>
  <c r="C278" i="9" s="1"/>
  <c r="B1681" i="9"/>
  <c r="C1681" i="9" s="1"/>
  <c r="M911" i="6"/>
  <c r="M1395" i="6"/>
  <c r="I1395" i="9" s="1"/>
  <c r="B1124" i="9"/>
  <c r="C1124" i="9" s="1"/>
  <c r="N400" i="6"/>
  <c r="G1124" i="6"/>
  <c r="L1455" i="6"/>
  <c r="D1455" i="9" s="1"/>
  <c r="M740" i="6"/>
  <c r="A1197" i="9"/>
  <c r="M1442" i="6"/>
  <c r="I1442" i="9" s="1"/>
  <c r="L2119" i="6"/>
  <c r="D2119" i="9" s="1"/>
  <c r="D1395" i="6"/>
  <c r="G1395" i="6" s="1"/>
  <c r="B363" i="9"/>
  <c r="C363" i="9" s="1"/>
  <c r="L537" i="6"/>
  <c r="L1336" i="6"/>
  <c r="D1336" i="9" s="1"/>
  <c r="M675" i="6"/>
  <c r="B1455" i="9"/>
  <c r="C1455" i="9" s="1"/>
  <c r="M1934" i="6"/>
  <c r="I1934" i="9" s="1"/>
  <c r="L2383" i="6"/>
  <c r="D2383" i="9" s="1"/>
  <c r="L702" i="6"/>
  <c r="F1124" i="6"/>
  <c r="N1419" i="6"/>
  <c r="B500" i="9"/>
  <c r="C500" i="9" s="1"/>
  <c r="O1383" i="6"/>
  <c r="L927" i="6"/>
  <c r="B196" i="9"/>
  <c r="C196" i="9" s="1"/>
  <c r="D1310" i="6"/>
  <c r="E1310" i="6" s="1"/>
  <c r="L295" i="6"/>
  <c r="M421" i="6"/>
  <c r="M1167" i="6"/>
  <c r="I1167" i="9" s="1"/>
  <c r="N1124" i="6"/>
  <c r="E400" i="6"/>
  <c r="G400" i="6" s="1"/>
  <c r="D500" i="6"/>
  <c r="E500" i="6" s="1"/>
  <c r="B440" i="9"/>
  <c r="C440" i="9" s="1"/>
  <c r="N418" i="6"/>
  <c r="L2199" i="6"/>
  <c r="E2199" i="9" s="1"/>
  <c r="M621" i="6"/>
  <c r="D1167" i="6"/>
  <c r="M1107" i="6"/>
  <c r="I1107" i="9" s="1"/>
  <c r="L992" i="6"/>
  <c r="D418" i="6"/>
  <c r="E418" i="6" s="1"/>
  <c r="H1383" i="6"/>
  <c r="K1383" i="6" s="1"/>
  <c r="O1707" i="6"/>
  <c r="H927" i="6"/>
  <c r="I927" i="6" s="1"/>
  <c r="L760" i="6"/>
  <c r="L698" i="6"/>
  <c r="M567" i="6"/>
  <c r="K2091" i="6"/>
  <c r="I2091" i="6"/>
  <c r="J2091" i="6"/>
  <c r="L1026" i="6"/>
  <c r="D1026" i="9" s="1"/>
  <c r="L1460" i="6"/>
  <c r="D1460" i="9" s="1"/>
  <c r="B1915" i="9"/>
  <c r="C1915" i="9" s="1"/>
  <c r="J1471" i="6"/>
  <c r="L1248" i="6"/>
  <c r="E1248" i="9" s="1"/>
  <c r="M1882" i="6"/>
  <c r="I1882" i="9" s="1"/>
  <c r="B224" i="9"/>
  <c r="C224" i="9" s="1"/>
  <c r="M2067" i="6"/>
  <c r="I2067" i="9" s="1"/>
  <c r="D700" i="6"/>
  <c r="E700" i="6" s="1"/>
  <c r="M1018" i="6"/>
  <c r="I1018" i="9" s="1"/>
  <c r="M2008" i="6"/>
  <c r="I2008" i="9" s="1"/>
  <c r="B165" i="9"/>
  <c r="C165" i="9" s="1"/>
  <c r="M1862" i="6"/>
  <c r="I1862" i="9" s="1"/>
  <c r="M1564" i="6"/>
  <c r="I1564" i="9" s="1"/>
  <c r="K1399" i="6"/>
  <c r="J2280" i="6"/>
  <c r="L988" i="6"/>
  <c r="D1265" i="6"/>
  <c r="F1265" i="6" s="1"/>
  <c r="H2460" i="6"/>
  <c r="J2460" i="6" s="1"/>
  <c r="L1583" i="6"/>
  <c r="D1583" i="9" s="1"/>
  <c r="B1001" i="9"/>
  <c r="C1001" i="9" s="1"/>
  <c r="B2424" i="9"/>
  <c r="C2424" i="9" s="1"/>
  <c r="B1858" i="9"/>
  <c r="C1858" i="9" s="1"/>
  <c r="N2454" i="6"/>
  <c r="L1542" i="6"/>
  <c r="D1542" i="9" s="1"/>
  <c r="L1770" i="6"/>
  <c r="E1770" i="9" s="1"/>
  <c r="L1914" i="6"/>
  <c r="D1914" i="9" s="1"/>
  <c r="L2058" i="6"/>
  <c r="D2058" i="9" s="1"/>
  <c r="M2130" i="6"/>
  <c r="I2130" i="9" s="1"/>
  <c r="M1292" i="6"/>
  <c r="I1292" i="9" s="1"/>
  <c r="L2088" i="6"/>
  <c r="D2088" i="9" s="1"/>
  <c r="L1354" i="6"/>
  <c r="D1354" i="9" s="1"/>
  <c r="L1562" i="6"/>
  <c r="D1562" i="9" s="1"/>
  <c r="L634" i="6"/>
  <c r="M826" i="6"/>
  <c r="H560" i="6"/>
  <c r="I1027" i="6"/>
  <c r="D275" i="6"/>
  <c r="E275" i="6" s="1"/>
  <c r="H599" i="6"/>
  <c r="J599" i="6" s="1"/>
  <c r="B2369" i="9"/>
  <c r="C2369" i="9" s="1"/>
  <c r="B565" i="9"/>
  <c r="C565" i="9" s="1"/>
  <c r="L2155" i="6"/>
  <c r="E2155" i="9" s="1"/>
  <c r="M2141" i="6"/>
  <c r="I2141" i="9" s="1"/>
  <c r="L366" i="6"/>
  <c r="N1610" i="6"/>
  <c r="N165" i="6"/>
  <c r="D358" i="6"/>
  <c r="F358" i="6" s="1"/>
  <c r="O1899" i="6"/>
  <c r="O1923" i="6"/>
  <c r="D296" i="6"/>
  <c r="F296" i="6" s="1"/>
  <c r="N440" i="6"/>
  <c r="A1887" i="9"/>
  <c r="O2115" i="6"/>
  <c r="H2115" i="6"/>
  <c r="I2115" i="6" s="1"/>
  <c r="H1107" i="6"/>
  <c r="H2235" i="6"/>
  <c r="J2235" i="6" s="1"/>
  <c r="N1839" i="6"/>
  <c r="N357" i="6"/>
  <c r="L1544" i="6"/>
  <c r="D1544" i="9" s="1"/>
  <c r="L2076" i="6"/>
  <c r="D2076" i="9" s="1"/>
  <c r="O2075" i="6"/>
  <c r="A827" i="9"/>
  <c r="D2076" i="6"/>
  <c r="F2076" i="6" s="1"/>
  <c r="D2021" i="6"/>
  <c r="E2021" i="6" s="1"/>
  <c r="B944" i="9"/>
  <c r="C944" i="9" s="1"/>
  <c r="B54" i="9"/>
  <c r="C54" i="9" s="1"/>
  <c r="N2008" i="6"/>
  <c r="N265" i="6"/>
  <c r="N362" i="6"/>
  <c r="O927" i="6"/>
  <c r="H1982" i="6"/>
  <c r="K1982" i="6" s="1"/>
  <c r="D357" i="6"/>
  <c r="M1976" i="6"/>
  <c r="I1976" i="9" s="1"/>
  <c r="D28" i="6"/>
  <c r="M1226" i="6"/>
  <c r="I1226" i="9" s="1"/>
  <c r="M674" i="6"/>
  <c r="M842" i="6"/>
  <c r="M1250" i="6"/>
  <c r="I1250" i="9" s="1"/>
  <c r="L1382" i="6"/>
  <c r="D1382" i="9" s="1"/>
  <c r="M644" i="6"/>
  <c r="M692" i="6"/>
  <c r="L1759" i="6"/>
  <c r="E1759" i="9" s="1"/>
  <c r="M1719" i="6"/>
  <c r="I1719" i="9" s="1"/>
  <c r="L2022" i="6"/>
  <c r="D2022" i="9" s="1"/>
  <c r="M2166" i="6"/>
  <c r="I2166" i="9" s="1"/>
  <c r="M2262" i="6"/>
  <c r="I2262" i="9" s="1"/>
  <c r="M2346" i="6"/>
  <c r="I2346" i="9" s="1"/>
  <c r="D1555" i="6"/>
  <c r="F1555" i="6" s="1"/>
  <c r="D630" i="6"/>
  <c r="F630" i="6" s="1"/>
  <c r="L78" i="6"/>
  <c r="B1592" i="9"/>
  <c r="C1592" i="9" s="1"/>
  <c r="N1522" i="6"/>
  <c r="B362" i="9"/>
  <c r="C362" i="9" s="1"/>
  <c r="F362" i="6"/>
  <c r="E362" i="6"/>
  <c r="O2247" i="6"/>
  <c r="O1863" i="6"/>
  <c r="O150" i="6"/>
  <c r="H1899" i="6"/>
  <c r="J1899" i="6" s="1"/>
  <c r="B2466" i="9"/>
  <c r="C2466" i="9" s="1"/>
  <c r="O573" i="6"/>
  <c r="O1197" i="6"/>
  <c r="H2132" i="6"/>
  <c r="K2132" i="6" s="1"/>
  <c r="O968" i="6"/>
  <c r="A1680" i="9"/>
  <c r="M1680" i="6"/>
  <c r="I1680" i="9" s="1"/>
  <c r="N1095" i="6"/>
  <c r="D1095" i="6"/>
  <c r="F1095" i="6" s="1"/>
  <c r="B1095" i="9"/>
  <c r="C1095" i="9" s="1"/>
  <c r="L1095" i="6"/>
  <c r="M1095" i="6"/>
  <c r="I1095" i="9" s="1"/>
  <c r="H127" i="6"/>
  <c r="O127" i="6"/>
  <c r="M2356" i="6"/>
  <c r="I2356" i="9" s="1"/>
  <c r="D2356" i="6"/>
  <c r="F2356" i="6" s="1"/>
  <c r="B195" i="9"/>
  <c r="C195" i="9" s="1"/>
  <c r="N195" i="6"/>
  <c r="D195" i="6"/>
  <c r="E195" i="6" s="1"/>
  <c r="O1635" i="6"/>
  <c r="L1635" i="6"/>
  <c r="D1635" i="9" s="1"/>
  <c r="M1635" i="6"/>
  <c r="I1635" i="9" s="1"/>
  <c r="A1635" i="9"/>
  <c r="N1166" i="6"/>
  <c r="M1166" i="6"/>
  <c r="I1166" i="9" s="1"/>
  <c r="D1166" i="6"/>
  <c r="G1166" i="6" s="1"/>
  <c r="L842" i="6"/>
  <c r="D1977" i="6"/>
  <c r="E1977" i="6" s="1"/>
  <c r="B1977" i="9"/>
  <c r="C1977" i="9" s="1"/>
  <c r="D177" i="6"/>
  <c r="E177" i="6" s="1"/>
  <c r="A127" i="9"/>
  <c r="L1383" i="6"/>
  <c r="D638" i="6"/>
  <c r="E638" i="6" s="1"/>
  <c r="D494" i="6"/>
  <c r="N494" i="6"/>
  <c r="B494" i="9"/>
  <c r="C494" i="9" s="1"/>
  <c r="L866" i="6"/>
  <c r="G866" i="9" s="1"/>
  <c r="M866" i="6"/>
  <c r="M998" i="6"/>
  <c r="B998" i="9"/>
  <c r="C998" i="9" s="1"/>
  <c r="M1178" i="6"/>
  <c r="I1178" i="9" s="1"/>
  <c r="L1178" i="6"/>
  <c r="D1178" i="9" s="1"/>
  <c r="N1322" i="6"/>
  <c r="B1322" i="9"/>
  <c r="C1322" i="9" s="1"/>
  <c r="M518" i="6"/>
  <c r="K1150" i="6"/>
  <c r="J1150" i="6"/>
  <c r="D711" i="9"/>
  <c r="E711" i="9"/>
  <c r="N536" i="6"/>
  <c r="D536" i="6"/>
  <c r="E536" i="6" s="1"/>
  <c r="B536" i="9"/>
  <c r="C536" i="9" s="1"/>
  <c r="N124" i="6"/>
  <c r="B124" i="9"/>
  <c r="C124" i="9" s="1"/>
  <c r="A681" i="9"/>
  <c r="O681" i="6"/>
  <c r="H681" i="6"/>
  <c r="L1154" i="6"/>
  <c r="M1154" i="6"/>
  <c r="I1154" i="9" s="1"/>
  <c r="D225" i="6"/>
  <c r="N225" i="6"/>
  <c r="B225" i="9"/>
  <c r="C225" i="9" s="1"/>
  <c r="M1382" i="6"/>
  <c r="I1382" i="9" s="1"/>
  <c r="H1680" i="6"/>
  <c r="I1680" i="6" s="1"/>
  <c r="M127" i="6"/>
  <c r="B2356" i="9"/>
  <c r="C2356" i="9" s="1"/>
  <c r="O1680" i="6"/>
  <c r="B2492" i="9"/>
  <c r="C2492" i="9" s="1"/>
  <c r="L1226" i="6"/>
  <c r="D1226" i="9" s="1"/>
  <c r="M1783" i="6"/>
  <c r="I1783" i="9" s="1"/>
  <c r="A2431" i="9"/>
  <c r="H2431" i="6"/>
  <c r="J2431" i="6" s="1"/>
  <c r="O2431" i="6"/>
  <c r="N1604" i="6"/>
  <c r="D1604" i="6"/>
  <c r="E1604" i="6" s="1"/>
  <c r="B1604" i="9"/>
  <c r="C1604" i="9" s="1"/>
  <c r="N1700" i="6"/>
  <c r="D1700" i="6"/>
  <c r="E1700" i="6" s="1"/>
  <c r="B1700" i="9"/>
  <c r="C1700" i="9" s="1"/>
  <c r="A1916" i="9"/>
  <c r="L1916" i="6"/>
  <c r="D1916" i="9" s="1"/>
  <c r="H1635" i="6"/>
  <c r="J1635" i="6" s="1"/>
  <c r="N102" i="6"/>
  <c r="D102" i="6"/>
  <c r="A2028" i="9"/>
  <c r="L2028" i="6"/>
  <c r="D2028" i="9" s="1"/>
  <c r="L1680" i="6"/>
  <c r="D1680" i="9" s="1"/>
  <c r="D176" i="6"/>
  <c r="E176" i="6" s="1"/>
  <c r="B1653" i="9"/>
  <c r="C1653" i="9" s="1"/>
  <c r="L1653" i="6"/>
  <c r="D1653" i="9" s="1"/>
  <c r="F2100" i="6"/>
  <c r="G2100" i="6"/>
  <c r="M638" i="6"/>
  <c r="B2036" i="9"/>
  <c r="C2036" i="9" s="1"/>
  <c r="L1166" i="6"/>
  <c r="D1166" i="9" s="1"/>
  <c r="A1135" i="9"/>
  <c r="L1135" i="6"/>
  <c r="D1135" i="9" s="1"/>
  <c r="H1639" i="6"/>
  <c r="I1639" i="6" s="1"/>
  <c r="A1639" i="9"/>
  <c r="L2054" i="6"/>
  <c r="E2054" i="9" s="1"/>
  <c r="M2054" i="6"/>
  <c r="I2054" i="9" s="1"/>
  <c r="M1298" i="6"/>
  <c r="I1298" i="9" s="1"/>
  <c r="N1353" i="6"/>
  <c r="M1353" i="6"/>
  <c r="I1353" i="9" s="1"/>
  <c r="N1852" i="6"/>
  <c r="B1852" i="9"/>
  <c r="C1852" i="9" s="1"/>
  <c r="O1382" i="6"/>
  <c r="K1964" i="6"/>
  <c r="J1964" i="6"/>
  <c r="I1964" i="6"/>
  <c r="M2060" i="6"/>
  <c r="I2060" i="9" s="1"/>
  <c r="N2060" i="6"/>
  <c r="D308" i="6"/>
  <c r="E308" i="6" s="1"/>
  <c r="N308" i="6"/>
  <c r="B308" i="9"/>
  <c r="C308" i="9" s="1"/>
  <c r="A692" i="9"/>
  <c r="N261" i="6"/>
  <c r="B261" i="9"/>
  <c r="C261" i="9" s="1"/>
  <c r="I2000" i="6"/>
  <c r="J2000" i="6"/>
  <c r="K2000" i="6"/>
  <c r="I1968" i="6"/>
  <c r="J1968" i="6"/>
  <c r="L2016" i="6"/>
  <c r="D2016" i="9" s="1"/>
  <c r="H2016" i="6"/>
  <c r="I2016" i="6" s="1"/>
  <c r="A1323" i="9"/>
  <c r="O1323" i="6"/>
  <c r="H1323" i="6"/>
  <c r="J1323" i="6" s="1"/>
  <c r="N1203" i="6"/>
  <c r="D1203" i="6"/>
  <c r="G1203" i="6" s="1"/>
  <c r="L1203" i="6"/>
  <c r="E1203" i="9" s="1"/>
  <c r="M1203" i="6"/>
  <c r="I1203" i="9" s="1"/>
  <c r="D1671" i="6"/>
  <c r="E1671" i="6" s="1"/>
  <c r="B1671" i="9"/>
  <c r="C1671" i="9" s="1"/>
  <c r="N1671" i="6"/>
  <c r="D806" i="6"/>
  <c r="N806" i="6"/>
  <c r="M806" i="6"/>
  <c r="L806" i="6"/>
  <c r="D1250" i="6"/>
  <c r="B1250" i="9"/>
  <c r="C1250" i="9" s="1"/>
  <c r="L1250" i="6"/>
  <c r="N1250" i="6"/>
  <c r="N159" i="6"/>
  <c r="D159" i="6"/>
  <c r="E159" i="6" s="1"/>
  <c r="B159" i="9"/>
  <c r="C159" i="9" s="1"/>
  <c r="B1383" i="9"/>
  <c r="C1383" i="9" s="1"/>
  <c r="M1383" i="6"/>
  <c r="I1383" i="9" s="1"/>
  <c r="N1383" i="6"/>
  <c r="N117" i="6"/>
  <c r="B117" i="9"/>
  <c r="C117" i="9" s="1"/>
  <c r="D117" i="6"/>
  <c r="E117" i="6" s="1"/>
  <c r="N1779" i="6"/>
  <c r="M1779" i="6"/>
  <c r="I1779" i="9" s="1"/>
  <c r="L1779" i="6"/>
  <c r="B1779" i="9"/>
  <c r="C1779" i="9" s="1"/>
  <c r="E1430" i="6"/>
  <c r="F1430" i="6"/>
  <c r="N1768" i="6"/>
  <c r="D1768" i="6"/>
  <c r="E1768" i="6" s="1"/>
  <c r="B1768" i="9"/>
  <c r="C1768" i="9" s="1"/>
  <c r="M530" i="6"/>
  <c r="N530" i="6"/>
  <c r="D530" i="6"/>
  <c r="F530" i="6" s="1"/>
  <c r="N770" i="6"/>
  <c r="D770" i="6"/>
  <c r="L770" i="6"/>
  <c r="M770" i="6"/>
  <c r="B1106" i="9"/>
  <c r="C1106" i="9" s="1"/>
  <c r="D1106" i="6"/>
  <c r="E1106" i="6" s="1"/>
  <c r="L1106" i="6"/>
  <c r="D1106" i="9" s="1"/>
  <c r="N1106" i="6"/>
  <c r="N1346" i="6"/>
  <c r="D1346" i="6"/>
  <c r="E1346" i="6" s="1"/>
  <c r="A1826" i="9"/>
  <c r="O1826" i="6"/>
  <c r="H1826" i="6"/>
  <c r="J1826" i="6" s="1"/>
  <c r="O1606" i="6"/>
  <c r="M1606" i="6"/>
  <c r="I1606" i="9" s="1"/>
  <c r="L1606" i="6"/>
  <c r="D1606" i="9" s="1"/>
  <c r="H1606" i="6"/>
  <c r="J1606" i="6" s="1"/>
  <c r="B770" i="9"/>
  <c r="C770" i="9" s="1"/>
  <c r="M947" i="6"/>
  <c r="L947" i="6"/>
  <c r="J1092" i="6"/>
  <c r="K1092" i="6"/>
  <c r="I1092" i="6"/>
  <c r="B2308" i="9"/>
  <c r="C2308" i="9" s="1"/>
  <c r="L2308" i="6"/>
  <c r="D2308" i="9" s="1"/>
  <c r="M579" i="6"/>
  <c r="B1166" i="9"/>
  <c r="C1166" i="9" s="1"/>
  <c r="B1346" i="9"/>
  <c r="C1346" i="9" s="1"/>
  <c r="B2244" i="9"/>
  <c r="C2244" i="9" s="1"/>
  <c r="D2244" i="6"/>
  <c r="E2244" i="6" s="1"/>
  <c r="L2244" i="6"/>
  <c r="D2244" i="9" s="1"/>
  <c r="N2278" i="6"/>
  <c r="M2278" i="6"/>
  <c r="I2278" i="9" s="1"/>
  <c r="D2278" i="6"/>
  <c r="E2278" i="6" s="1"/>
  <c r="N2402" i="6"/>
  <c r="D2402" i="6"/>
  <c r="G2402" i="6" s="1"/>
  <c r="L2402" i="6"/>
  <c r="D2402" i="9" s="1"/>
  <c r="O1658" i="6"/>
  <c r="N2139" i="6"/>
  <c r="B2139" i="9"/>
  <c r="C2139" i="9" s="1"/>
  <c r="L2139" i="6"/>
  <c r="D2139" i="9" s="1"/>
  <c r="D2175" i="6"/>
  <c r="L2175" i="6"/>
  <c r="D2175" i="9" s="1"/>
  <c r="O1442" i="6"/>
  <c r="M729" i="6"/>
  <c r="D729" i="6"/>
  <c r="F729" i="6" s="1"/>
  <c r="B729" i="9"/>
  <c r="C729" i="9" s="1"/>
  <c r="M669" i="6"/>
  <c r="D669" i="6"/>
  <c r="E669" i="6" s="1"/>
  <c r="L669" i="6"/>
  <c r="A1755" i="9"/>
  <c r="L1755" i="6"/>
  <c r="D1755" i="9" s="1"/>
  <c r="H1755" i="6"/>
  <c r="K1755" i="6" s="1"/>
  <c r="L1202" i="6"/>
  <c r="D1202" i="9" s="1"/>
  <c r="M1202" i="6"/>
  <c r="I1202" i="9" s="1"/>
  <c r="I831" i="6"/>
  <c r="J831" i="6"/>
  <c r="J531" i="6"/>
  <c r="I531" i="6"/>
  <c r="B1245" i="9"/>
  <c r="C1245" i="9" s="1"/>
  <c r="M1827" i="6"/>
  <c r="I1827" i="9" s="1"/>
  <c r="M891" i="6"/>
  <c r="L891" i="6"/>
  <c r="L710" i="6"/>
  <c r="M710" i="6"/>
  <c r="A918" i="9"/>
  <c r="H918" i="6"/>
  <c r="O918" i="6"/>
  <c r="B806" i="9"/>
  <c r="C806" i="9" s="1"/>
  <c r="D602" i="6"/>
  <c r="M602" i="6"/>
  <c r="B602" i="9"/>
  <c r="C602" i="9" s="1"/>
  <c r="N602" i="6"/>
  <c r="L602" i="6"/>
  <c r="G602" i="9" s="1"/>
  <c r="N902" i="6"/>
  <c r="L902" i="6"/>
  <c r="B902" i="9"/>
  <c r="C902" i="9" s="1"/>
  <c r="A1754" i="9"/>
  <c r="H1754" i="6"/>
  <c r="I1754" i="6" s="1"/>
  <c r="L795" i="6"/>
  <c r="G795" i="9" s="1"/>
  <c r="D795" i="6"/>
  <c r="B795" i="9"/>
  <c r="C795" i="9" s="1"/>
  <c r="N795" i="6"/>
  <c r="M795" i="6"/>
  <c r="B291" i="9"/>
  <c r="C291" i="9" s="1"/>
  <c r="N291" i="6"/>
  <c r="D291" i="6"/>
  <c r="E291" i="6" s="1"/>
  <c r="A1479" i="9"/>
  <c r="H1479" i="6"/>
  <c r="K1479" i="6" s="1"/>
  <c r="L1479" i="6"/>
  <c r="D1479" i="9" s="1"/>
  <c r="B771" i="9"/>
  <c r="C771" i="9" s="1"/>
  <c r="N771" i="6"/>
  <c r="D771" i="6"/>
  <c r="F771" i="6" s="1"/>
  <c r="B1227" i="9"/>
  <c r="C1227" i="9" s="1"/>
  <c r="N1227" i="6"/>
  <c r="D1227" i="6"/>
  <c r="F1227" i="6" s="1"/>
  <c r="N1539" i="6"/>
  <c r="L1539" i="6"/>
  <c r="D1539" i="9" s="1"/>
  <c r="D1539" i="6"/>
  <c r="E1539" i="6" s="1"/>
  <c r="B172" i="9"/>
  <c r="C172" i="9" s="1"/>
  <c r="D172" i="6"/>
  <c r="N172" i="6"/>
  <c r="A585" i="9"/>
  <c r="O585" i="6"/>
  <c r="H585" i="6"/>
  <c r="H163" i="6"/>
  <c r="M163" i="6"/>
  <c r="H644" i="6"/>
  <c r="L644" i="6"/>
  <c r="D56" i="6"/>
  <c r="N56" i="6"/>
  <c r="O1592" i="6"/>
  <c r="L1592" i="6"/>
  <c r="D1592" i="9" s="1"/>
  <c r="I868" i="6"/>
  <c r="J868" i="6"/>
  <c r="N1226" i="6"/>
  <c r="B1226" i="9"/>
  <c r="C1226" i="9" s="1"/>
  <c r="D758" i="9"/>
  <c r="E758" i="9"/>
  <c r="I1526" i="6"/>
  <c r="J1526" i="6"/>
  <c r="K1526" i="6"/>
  <c r="B411" i="9"/>
  <c r="C411" i="9" s="1"/>
  <c r="N411" i="6"/>
  <c r="A1970" i="9"/>
  <c r="O1970" i="6"/>
  <c r="H1970" i="6"/>
  <c r="J1970" i="6" s="1"/>
  <c r="E111" i="6"/>
  <c r="D32" i="6"/>
  <c r="B32" i="9"/>
  <c r="C32" i="9" s="1"/>
  <c r="N32" i="6"/>
  <c r="N353" i="6"/>
  <c r="B353" i="9"/>
  <c r="C353" i="9" s="1"/>
  <c r="D353" i="6"/>
  <c r="F353" i="6" s="1"/>
  <c r="N287" i="6"/>
  <c r="D287" i="6"/>
  <c r="B287" i="9"/>
  <c r="C287" i="9" s="1"/>
  <c r="N2493" i="6"/>
  <c r="D2493" i="6"/>
  <c r="F2493" i="6" s="1"/>
  <c r="N27" i="6"/>
  <c r="D27" i="6"/>
  <c r="E27" i="6" s="1"/>
  <c r="B27" i="9"/>
  <c r="C27" i="9" s="1"/>
  <c r="M1755" i="6"/>
  <c r="I1755" i="9" s="1"/>
  <c r="K1438" i="6"/>
  <c r="I1438" i="6"/>
  <c r="J1438" i="6"/>
  <c r="M938" i="6"/>
  <c r="L938" i="6"/>
  <c r="G938" i="9" s="1"/>
  <c r="I543" i="6"/>
  <c r="J543" i="6"/>
  <c r="L687" i="6"/>
  <c r="G687" i="9" s="1"/>
  <c r="B687" i="9"/>
  <c r="C687" i="9" s="1"/>
  <c r="N687" i="6"/>
  <c r="M687" i="6"/>
  <c r="N57" i="6"/>
  <c r="D57" i="6"/>
  <c r="F57" i="6" s="1"/>
  <c r="N854" i="6"/>
  <c r="D854" i="6"/>
  <c r="F854" i="6" s="1"/>
  <c r="B854" i="9"/>
  <c r="C854" i="9" s="1"/>
  <c r="L854" i="6"/>
  <c r="A2258" i="9"/>
  <c r="H2258" i="6"/>
  <c r="J2258" i="6" s="1"/>
  <c r="L1227" i="6"/>
  <c r="D1227" i="9" s="1"/>
  <c r="L1323" i="6"/>
  <c r="D1323" i="9" s="1"/>
  <c r="I1173" i="6"/>
  <c r="K1173" i="6"/>
  <c r="D748" i="6"/>
  <c r="E748" i="6" s="1"/>
  <c r="B748" i="9"/>
  <c r="C748" i="9" s="1"/>
  <c r="I843" i="6"/>
  <c r="K843" i="6" s="1"/>
  <c r="D1205" i="6"/>
  <c r="G1205" i="6" s="1"/>
  <c r="B571" i="9"/>
  <c r="C571" i="9" s="1"/>
  <c r="D571" i="6"/>
  <c r="E571" i="6" s="1"/>
  <c r="N655" i="6"/>
  <c r="B655" i="9"/>
  <c r="C655" i="9" s="1"/>
  <c r="D655" i="6"/>
  <c r="E655" i="6" s="1"/>
  <c r="N1903" i="6"/>
  <c r="D1903" i="6"/>
  <c r="G1903" i="6" s="1"/>
  <c r="M1479" i="6"/>
  <c r="I1479" i="9" s="1"/>
  <c r="M1323" i="6"/>
  <c r="I1323" i="9" s="1"/>
  <c r="B1392" i="9"/>
  <c r="C1392" i="9" s="1"/>
  <c r="D1392" i="6"/>
  <c r="G1392" i="6" s="1"/>
  <c r="I2494" i="6"/>
  <c r="K2494" i="6"/>
  <c r="K2343" i="6"/>
  <c r="J2343" i="6"/>
  <c r="I2343" i="6"/>
  <c r="B1534" i="9"/>
  <c r="C1534" i="9" s="1"/>
  <c r="M1534" i="6"/>
  <c r="I1534" i="9" s="1"/>
  <c r="O1479" i="6"/>
  <c r="I2134" i="6"/>
  <c r="J2134" i="6"/>
  <c r="D2307" i="6"/>
  <c r="B2307" i="9"/>
  <c r="C2307" i="9" s="1"/>
  <c r="N190" i="6"/>
  <c r="B190" i="9"/>
  <c r="C190" i="9" s="1"/>
  <c r="M823" i="6"/>
  <c r="B823" i="9"/>
  <c r="C823" i="9" s="1"/>
  <c r="D823" i="6"/>
  <c r="A1443" i="9"/>
  <c r="O1443" i="6"/>
  <c r="L1443" i="6"/>
  <c r="D1443" i="9" s="1"/>
  <c r="M1443" i="6"/>
  <c r="I1443" i="9" s="1"/>
  <c r="H1443" i="6"/>
  <c r="I1443" i="6" s="1"/>
  <c r="B674" i="9"/>
  <c r="C674" i="9" s="1"/>
  <c r="N674" i="6"/>
  <c r="L674" i="6"/>
  <c r="D674" i="6"/>
  <c r="F674" i="6" s="1"/>
  <c r="L1286" i="6"/>
  <c r="O1286" i="6"/>
  <c r="D591" i="6"/>
  <c r="M591" i="6"/>
  <c r="L591" i="6"/>
  <c r="G591" i="9" s="1"/>
  <c r="N591" i="6"/>
  <c r="O1012" i="6"/>
  <c r="H1012" i="6"/>
  <c r="K1012" i="6" s="1"/>
  <c r="K1260" i="6"/>
  <c r="J1260" i="6"/>
  <c r="I1260" i="6"/>
  <c r="K1882" i="6"/>
  <c r="I1882" i="6"/>
  <c r="D722" i="6"/>
  <c r="L722" i="6"/>
  <c r="N722" i="6"/>
  <c r="M1214" i="6"/>
  <c r="I1214" i="9" s="1"/>
  <c r="D1214" i="6"/>
  <c r="E1214" i="6" s="1"/>
  <c r="B1214" i="9"/>
  <c r="C1214" i="9" s="1"/>
  <c r="N1214" i="6"/>
  <c r="L1214" i="6"/>
  <c r="D1214" i="9" s="1"/>
  <c r="N416" i="6"/>
  <c r="B416" i="9"/>
  <c r="C416" i="9" s="1"/>
  <c r="I910" i="6"/>
  <c r="J910" i="6"/>
  <c r="M915" i="6"/>
  <c r="I2415" i="6"/>
  <c r="D2465" i="6"/>
  <c r="G2465" i="6" s="1"/>
  <c r="M758" i="6"/>
  <c r="B1385" i="9"/>
  <c r="C1385" i="9" s="1"/>
  <c r="D687" i="6"/>
  <c r="E687" i="6" s="1"/>
  <c r="D902" i="6"/>
  <c r="F902" i="6" s="1"/>
  <c r="D1226" i="6"/>
  <c r="G1226" i="6" s="1"/>
  <c r="B1203" i="9"/>
  <c r="C1203" i="9" s="1"/>
  <c r="B176" i="9"/>
  <c r="C176" i="9" s="1"/>
  <c r="B1539" i="9"/>
  <c r="C1539" i="9" s="1"/>
  <c r="B60" i="9"/>
  <c r="C60" i="9" s="1"/>
  <c r="D60" i="6"/>
  <c r="B852" i="9"/>
  <c r="C852" i="9" s="1"/>
  <c r="M852" i="6"/>
  <c r="A1956" i="9"/>
  <c r="O1956" i="6"/>
  <c r="H1956" i="6"/>
  <c r="J1956" i="6" s="1"/>
  <c r="N1827" i="6"/>
  <c r="I2302" i="6"/>
  <c r="K2302" i="6"/>
  <c r="J2302" i="6"/>
  <c r="O1754" i="6"/>
  <c r="N638" i="6"/>
  <c r="H1957" i="6"/>
  <c r="O1957" i="6"/>
  <c r="J805" i="6"/>
  <c r="D1141" i="6"/>
  <c r="L1141" i="6"/>
  <c r="D1141" i="9" s="1"/>
  <c r="N1141" i="6"/>
  <c r="M1141" i="6"/>
  <c r="I1141" i="9" s="1"/>
  <c r="B1141" i="9"/>
  <c r="C1141" i="9" s="1"/>
  <c r="K1903" i="6"/>
  <c r="L1767" i="6"/>
  <c r="D1767" i="9" s="1"/>
  <c r="N549" i="6"/>
  <c r="M549" i="6"/>
  <c r="N1044" i="6"/>
  <c r="B1044" i="9"/>
  <c r="C1044" i="9" s="1"/>
  <c r="A2055" i="9"/>
  <c r="H2055" i="6"/>
  <c r="J2055" i="6" s="1"/>
  <c r="J2284" i="6"/>
  <c r="M1376" i="6"/>
  <c r="I1376" i="9" s="1"/>
  <c r="D549" i="6"/>
  <c r="E549" i="6" s="1"/>
  <c r="L1272" i="6"/>
  <c r="D1272" i="9" s="1"/>
  <c r="A1272" i="9"/>
  <c r="M1520" i="6"/>
  <c r="I1520" i="9" s="1"/>
  <c r="D1520" i="6"/>
  <c r="F1520" i="6" s="1"/>
  <c r="N1887" i="6"/>
  <c r="M1887" i="6"/>
  <c r="I1887" i="9" s="1"/>
  <c r="N352" i="6"/>
  <c r="B352" i="9"/>
  <c r="C352" i="9" s="1"/>
  <c r="J1648" i="6"/>
  <c r="I1648" i="6"/>
  <c r="N101" i="6"/>
  <c r="B101" i="9"/>
  <c r="C101" i="9" s="1"/>
  <c r="N161" i="6"/>
  <c r="B161" i="9"/>
  <c r="C161" i="9" s="1"/>
  <c r="D161" i="6"/>
  <c r="F161" i="6" s="1"/>
  <c r="D221" i="6"/>
  <c r="N221" i="6"/>
  <c r="K1615" i="6"/>
  <c r="L2026" i="6"/>
  <c r="E2026" i="9" s="1"/>
  <c r="I805" i="6"/>
  <c r="K805" i="6" s="1"/>
  <c r="B625" i="9"/>
  <c r="C625" i="9" s="1"/>
  <c r="K2248" i="6"/>
  <c r="O2364" i="6"/>
  <c r="D738" i="6"/>
  <c r="E738" i="6" s="1"/>
  <c r="E3" i="6"/>
  <c r="G3" i="6" s="1"/>
  <c r="B221" i="9"/>
  <c r="C221" i="9" s="1"/>
  <c r="B707" i="9"/>
  <c r="C707" i="9" s="1"/>
  <c r="N2178" i="6"/>
  <c r="M2178" i="6"/>
  <c r="I2178" i="9" s="1"/>
  <c r="N2223" i="6"/>
  <c r="L2223" i="6"/>
  <c r="D2223" i="9" s="1"/>
  <c r="D837" i="6"/>
  <c r="E837" i="6" s="1"/>
  <c r="L837" i="6"/>
  <c r="H601" i="6"/>
  <c r="O601" i="6"/>
  <c r="N422" i="6"/>
  <c r="B422" i="9"/>
  <c r="C422" i="9" s="1"/>
  <c r="D422" i="6"/>
  <c r="N1394" i="6"/>
  <c r="B1394" i="9"/>
  <c r="C1394" i="9" s="1"/>
  <c r="L976" i="6"/>
  <c r="M2088" i="6"/>
  <c r="I2088" i="9" s="1"/>
  <c r="L2462" i="6"/>
  <c r="D2462" i="9" s="1"/>
  <c r="M1394" i="6"/>
  <c r="I1394" i="9" s="1"/>
  <c r="B1570" i="9"/>
  <c r="C1570" i="9" s="1"/>
  <c r="M1570" i="6"/>
  <c r="I1570" i="9" s="1"/>
  <c r="H55" i="6"/>
  <c r="A55" i="9"/>
  <c r="L1442" i="6"/>
  <c r="D1442" i="9" s="1"/>
  <c r="N1442" i="6"/>
  <c r="I1366" i="6"/>
  <c r="J1366" i="6"/>
  <c r="H1815" i="6"/>
  <c r="M1815" i="6"/>
  <c r="I1815" i="9" s="1"/>
  <c r="M1393" i="6"/>
  <c r="I1393" i="9" s="1"/>
  <c r="L1393" i="6"/>
  <c r="L1462" i="6"/>
  <c r="D1462" i="9" s="1"/>
  <c r="M1294" i="6"/>
  <c r="I1294" i="9" s="1"/>
  <c r="N1294" i="6"/>
  <c r="D824" i="6"/>
  <c r="E824" i="6" s="1"/>
  <c r="L824" i="6"/>
  <c r="M550" i="6"/>
  <c r="L550" i="6"/>
  <c r="N405" i="6"/>
  <c r="D405" i="6"/>
  <c r="F405" i="6" s="1"/>
  <c r="N170" i="6"/>
  <c r="B170" i="9"/>
  <c r="C170" i="9" s="1"/>
  <c r="A2127" i="9"/>
  <c r="H2127" i="6"/>
  <c r="I2127" i="6" s="1"/>
  <c r="D470" i="6"/>
  <c r="B470" i="9"/>
  <c r="C470" i="9" s="1"/>
  <c r="D986" i="6"/>
  <c r="N986" i="6"/>
  <c r="B986" i="9"/>
  <c r="C986" i="9" s="1"/>
  <c r="M986" i="6"/>
  <c r="H1590" i="6"/>
  <c r="A1590" i="9"/>
  <c r="O1590" i="6"/>
  <c r="B915" i="9"/>
  <c r="C915" i="9" s="1"/>
  <c r="L915" i="6"/>
  <c r="G915" i="9" s="1"/>
  <c r="D915" i="6"/>
  <c r="E915" i="6" s="1"/>
  <c r="J1454" i="6"/>
  <c r="D1462" i="6"/>
  <c r="G1462" i="6" s="1"/>
  <c r="B1310" i="9"/>
  <c r="C1310" i="9" s="1"/>
  <c r="L1090" i="6"/>
  <c r="D1090" i="9" s="1"/>
  <c r="K2084" i="6"/>
  <c r="M829" i="6"/>
  <c r="L1091" i="6"/>
  <c r="D1091" i="9" s="1"/>
  <c r="D170" i="6"/>
  <c r="D352" i="6"/>
  <c r="E352" i="6" s="1"/>
  <c r="B1090" i="9"/>
  <c r="C1090" i="9" s="1"/>
  <c r="M1310" i="6"/>
  <c r="I1310" i="9" s="1"/>
  <c r="D671" i="6"/>
  <c r="E671" i="6" s="1"/>
  <c r="M2418" i="6"/>
  <c r="I2418" i="9" s="1"/>
  <c r="B2418" i="9"/>
  <c r="C2418" i="9" s="1"/>
  <c r="L1394" i="6"/>
  <c r="D1394" i="9" s="1"/>
  <c r="B1514" i="9"/>
  <c r="C1514" i="9" s="1"/>
  <c r="M1514" i="6"/>
  <c r="I1514" i="9" s="1"/>
  <c r="L1514" i="6"/>
  <c r="D1514" i="6"/>
  <c r="F1514" i="6" s="1"/>
  <c r="B1731" i="9"/>
  <c r="C1731" i="9" s="1"/>
  <c r="N1731" i="6"/>
  <c r="B1462" i="9"/>
  <c r="C1462" i="9" s="1"/>
  <c r="A551" i="9"/>
  <c r="O551" i="6"/>
  <c r="J1027" i="6"/>
  <c r="J2084" i="6"/>
  <c r="L829" i="6"/>
  <c r="H815" i="6"/>
  <c r="B1376" i="9"/>
  <c r="C1376" i="9" s="1"/>
  <c r="B1665" i="9"/>
  <c r="C1665" i="9" s="1"/>
  <c r="L1310" i="6"/>
  <c r="D1310" i="9" s="1"/>
  <c r="B671" i="9"/>
  <c r="C671" i="9" s="1"/>
  <c r="N1207" i="6"/>
  <c r="D1207" i="6"/>
  <c r="F1207" i="6" s="1"/>
  <c r="B1855" i="9"/>
  <c r="C1855" i="9" s="1"/>
  <c r="L1855" i="6"/>
  <c r="D1855" i="9" s="1"/>
  <c r="D1278" i="6"/>
  <c r="E1278" i="6" s="1"/>
  <c r="B1278" i="9"/>
  <c r="C1278" i="9" s="1"/>
  <c r="B405" i="9"/>
  <c r="C405" i="9" s="1"/>
  <c r="D1394" i="6"/>
  <c r="O2055" i="6"/>
  <c r="N927" i="6"/>
  <c r="M927" i="6"/>
  <c r="O2091" i="6"/>
  <c r="A2091" i="9"/>
  <c r="L2091" i="6"/>
  <c r="D2091" i="9" s="1"/>
  <c r="L1563" i="6"/>
  <c r="D1563" i="9" s="1"/>
  <c r="H1563" i="6"/>
  <c r="B369" i="9"/>
  <c r="C369" i="9" s="1"/>
  <c r="N369" i="6"/>
  <c r="D140" i="6"/>
  <c r="N140" i="6"/>
  <c r="B140" i="9"/>
  <c r="C140" i="9" s="1"/>
  <c r="L764" i="6"/>
  <c r="M764" i="6"/>
  <c r="D764" i="6"/>
  <c r="E764" i="6" s="1"/>
  <c r="O1628" i="6"/>
  <c r="H1628" i="6"/>
  <c r="N31" i="6"/>
  <c r="M31" i="6"/>
  <c r="B31" i="9"/>
  <c r="C31" i="9" s="1"/>
  <c r="N1791" i="6"/>
  <c r="L1791" i="6"/>
  <c r="D1791" i="9" s="1"/>
  <c r="M1791" i="6"/>
  <c r="I1791" i="9" s="1"/>
  <c r="N819" i="6"/>
  <c r="L819" i="6"/>
  <c r="N220" i="6"/>
  <c r="B220" i="9"/>
  <c r="C220" i="9" s="1"/>
  <c r="D220" i="6"/>
  <c r="E220" i="6" s="1"/>
  <c r="B1647" i="9"/>
  <c r="C1647" i="9" s="1"/>
  <c r="N1647" i="6"/>
  <c r="M1647" i="6"/>
  <c r="I1647" i="9" s="1"/>
  <c r="D1695" i="6"/>
  <c r="N1695" i="6"/>
  <c r="M513" i="6"/>
  <c r="L692" i="6"/>
  <c r="G692" i="9" s="1"/>
  <c r="L102" i="6"/>
  <c r="L1781" i="6"/>
  <c r="D1781" i="9" s="1"/>
  <c r="L1829" i="6"/>
  <c r="D1829" i="9" s="1"/>
  <c r="L2129" i="6"/>
  <c r="D2129" i="9" s="1"/>
  <c r="L234" i="6"/>
  <c r="L1941" i="6"/>
  <c r="D1941" i="9" s="1"/>
  <c r="L2085" i="6"/>
  <c r="D2085" i="9" s="1"/>
  <c r="L1275" i="6"/>
  <c r="D1275" i="9" s="1"/>
  <c r="D2189" i="6"/>
  <c r="E2189" i="6" s="1"/>
  <c r="L1889" i="6"/>
  <c r="D1889" i="9" s="1"/>
  <c r="L2228" i="6"/>
  <c r="D2228" i="9" s="1"/>
  <c r="M596" i="6"/>
  <c r="M1026" i="6"/>
  <c r="I1026" i="9" s="1"/>
  <c r="L1557" i="6"/>
  <c r="E1557" i="9" s="1"/>
  <c r="M2133" i="6"/>
  <c r="I2133" i="9" s="1"/>
  <c r="L480" i="6"/>
  <c r="G1724" i="6"/>
  <c r="M542" i="6"/>
  <c r="M686" i="6"/>
  <c r="L519" i="6"/>
  <c r="F1737" i="6"/>
  <c r="E1737" i="6"/>
  <c r="F1080" i="6"/>
  <c r="E1080" i="6"/>
  <c r="E1731" i="6"/>
  <c r="F1731" i="6"/>
  <c r="N1484" i="6"/>
  <c r="D1778" i="6"/>
  <c r="N1778" i="6"/>
  <c r="M1778" i="6"/>
  <c r="I1778" i="9" s="1"/>
  <c r="D1762" i="6"/>
  <c r="G1762" i="6" s="1"/>
  <c r="L1762" i="6"/>
  <c r="D1762" i="9" s="1"/>
  <c r="B1762" i="9"/>
  <c r="C1762" i="9" s="1"/>
  <c r="M1762" i="6"/>
  <c r="I1762" i="9" s="1"/>
  <c r="D118" i="6"/>
  <c r="B118" i="9"/>
  <c r="C118" i="9" s="1"/>
  <c r="D730" i="6"/>
  <c r="N730" i="6"/>
  <c r="O1719" i="6"/>
  <c r="L1719" i="6"/>
  <c r="L265" i="6"/>
  <c r="M265" i="6"/>
  <c r="N274" i="6"/>
  <c r="D1574" i="6"/>
  <c r="F1574" i="6" s="1"/>
  <c r="M1574" i="6"/>
  <c r="I1574" i="9" s="1"/>
  <c r="D1922" i="6"/>
  <c r="N1922" i="6"/>
  <c r="B1922" i="9"/>
  <c r="C1922" i="9" s="1"/>
  <c r="M1922" i="6"/>
  <c r="I1922" i="9" s="1"/>
  <c r="D1976" i="6"/>
  <c r="E1976" i="6" s="1"/>
  <c r="N1976" i="6"/>
  <c r="A1815" i="9"/>
  <c r="O1815" i="6"/>
  <c r="A1923" i="9"/>
  <c r="L1923" i="6"/>
  <c r="D1923" i="9" s="1"/>
  <c r="H1923" i="6"/>
  <c r="D1765" i="6"/>
  <c r="B1765" i="9"/>
  <c r="C1765" i="9" s="1"/>
  <c r="A2468" i="9"/>
  <c r="H2468" i="6"/>
  <c r="J2468" i="6" s="1"/>
  <c r="O79" i="6"/>
  <c r="H79" i="6"/>
  <c r="L2253" i="6"/>
  <c r="D2253" i="9" s="1"/>
  <c r="M1586" i="6"/>
  <c r="I1586" i="9" s="1"/>
  <c r="N2296" i="6"/>
  <c r="D1748" i="6"/>
  <c r="L1748" i="6"/>
  <c r="D1748" i="9" s="1"/>
  <c r="L2276" i="6"/>
  <c r="D2276" i="9" s="1"/>
  <c r="L2151" i="6"/>
  <c r="D2151" i="9" s="1"/>
  <c r="A596" i="9"/>
  <c r="H596" i="6"/>
  <c r="O596" i="6"/>
  <c r="N320" i="6"/>
  <c r="D320" i="6"/>
  <c r="B320" i="9"/>
  <c r="C320" i="9" s="1"/>
  <c r="D188" i="6"/>
  <c r="E188" i="6" s="1"/>
  <c r="N188" i="6"/>
  <c r="H1508" i="6"/>
  <c r="A1508" i="9"/>
  <c r="O1508" i="6"/>
  <c r="D1650" i="6"/>
  <c r="B1650" i="9"/>
  <c r="C1650" i="9" s="1"/>
  <c r="B1586" i="9"/>
  <c r="C1586" i="9" s="1"/>
  <c r="M1152" i="6"/>
  <c r="I1152" i="9" s="1"/>
  <c r="N1580" i="6"/>
  <c r="B1580" i="9"/>
  <c r="C1580" i="9" s="1"/>
  <c r="N1150" i="6"/>
  <c r="D1150" i="6"/>
  <c r="G1150" i="6" s="1"/>
  <c r="B1150" i="9"/>
  <c r="C1150" i="9" s="1"/>
  <c r="D742" i="6"/>
  <c r="M742" i="6"/>
  <c r="L1634" i="6"/>
  <c r="D1634" i="6"/>
  <c r="E1634" i="6" s="1"/>
  <c r="B1371" i="9"/>
  <c r="C1371" i="9" s="1"/>
  <c r="N1371" i="6"/>
  <c r="D1371" i="6"/>
  <c r="E1371" i="6" s="1"/>
  <c r="A1827" i="9"/>
  <c r="L1827" i="6"/>
  <c r="B471" i="9"/>
  <c r="C471" i="9" s="1"/>
  <c r="N471" i="6"/>
  <c r="O771" i="6"/>
  <c r="A771" i="9"/>
  <c r="H771" i="6"/>
  <c r="M771" i="6"/>
  <c r="A1539" i="9"/>
  <c r="O1539" i="6"/>
  <c r="H1539" i="6"/>
  <c r="J1539" i="6" s="1"/>
  <c r="A1671" i="9"/>
  <c r="L1671" i="6"/>
  <c r="D1671" i="9" s="1"/>
  <c r="M1671" i="6"/>
  <c r="I1671" i="9" s="1"/>
  <c r="O1671" i="6"/>
  <c r="A1544" i="9"/>
  <c r="H1544" i="6"/>
  <c r="J1544" i="6" s="1"/>
  <c r="N779" i="6"/>
  <c r="B779" i="9"/>
  <c r="C779" i="9" s="1"/>
  <c r="N1688" i="6"/>
  <c r="B1688" i="9"/>
  <c r="C1688" i="9" s="1"/>
  <c r="D2343" i="6"/>
  <c r="L2343" i="6"/>
  <c r="D2343" i="9" s="1"/>
  <c r="N1990" i="6"/>
  <c r="L1990" i="6"/>
  <c r="B1850" i="9"/>
  <c r="C1850" i="9" s="1"/>
  <c r="N1850" i="6"/>
  <c r="D1850" i="6"/>
  <c r="G1850" i="6" s="1"/>
  <c r="A1450" i="9"/>
  <c r="O1450" i="6"/>
  <c r="H1450" i="6"/>
  <c r="I1450" i="6" s="1"/>
  <c r="N317" i="6"/>
  <c r="D317" i="6"/>
  <c r="M781" i="6"/>
  <c r="D781" i="6"/>
  <c r="F781" i="6" s="1"/>
  <c r="B98" i="9"/>
  <c r="C98" i="9" s="1"/>
  <c r="D98" i="6"/>
  <c r="N98" i="6"/>
  <c r="B42" i="9"/>
  <c r="C42" i="9" s="1"/>
  <c r="D42" i="6"/>
  <c r="F42" i="6" s="1"/>
  <c r="M42" i="6"/>
  <c r="D1347" i="6"/>
  <c r="L1347" i="6"/>
  <c r="D1347" i="9" s="1"/>
  <c r="M1347" i="6"/>
  <c r="I1347" i="9" s="1"/>
  <c r="N1347" i="6"/>
  <c r="L699" i="6"/>
  <c r="G699" i="9" s="1"/>
  <c r="M699" i="6"/>
  <c r="D1959" i="6"/>
  <c r="L1959" i="6"/>
  <c r="D1959" i="9" s="1"/>
  <c r="N1959" i="6"/>
  <c r="A603" i="9"/>
  <c r="O603" i="6"/>
  <c r="H603" i="6"/>
  <c r="L603" i="6"/>
  <c r="G603" i="9" s="1"/>
  <c r="M603" i="6"/>
  <c r="O699" i="6"/>
  <c r="H699" i="6"/>
  <c r="A699" i="9"/>
  <c r="L783" i="6"/>
  <c r="G783" i="9" s="1"/>
  <c r="N783" i="6"/>
  <c r="A1227" i="9"/>
  <c r="M1227" i="6"/>
  <c r="I1227" i="9" s="1"/>
  <c r="B45" i="9"/>
  <c r="C45" i="9" s="1"/>
  <c r="D45" i="6"/>
  <c r="A1149" i="9"/>
  <c r="H1149" i="6"/>
  <c r="O1149" i="6"/>
  <c r="H692" i="6"/>
  <c r="O692" i="6"/>
  <c r="H1592" i="6"/>
  <c r="A1592" i="9"/>
  <c r="D1352" i="6"/>
  <c r="F1352" i="6" s="1"/>
  <c r="B1352" i="9"/>
  <c r="C1352" i="9" s="1"/>
  <c r="B2006" i="9"/>
  <c r="C2006" i="9" s="1"/>
  <c r="N2006" i="6"/>
  <c r="M1052" i="6"/>
  <c r="I1052" i="9" s="1"/>
  <c r="N153" i="6"/>
  <c r="B153" i="9"/>
  <c r="C153" i="9" s="1"/>
  <c r="D153" i="6"/>
  <c r="N1683" i="6"/>
  <c r="M1683" i="6"/>
  <c r="I1683" i="9" s="1"/>
  <c r="A1743" i="9"/>
  <c r="H1743" i="6"/>
  <c r="J1743" i="6" s="1"/>
  <c r="O1743" i="6"/>
  <c r="M1743" i="6"/>
  <c r="I1743" i="9" s="1"/>
  <c r="L1743" i="6"/>
  <c r="D1743" i="9" s="1"/>
  <c r="A2007" i="9"/>
  <c r="O2007" i="6"/>
  <c r="N805" i="6"/>
  <c r="M805" i="6"/>
  <c r="A2355" i="9"/>
  <c r="H2355" i="6"/>
  <c r="O2355" i="6"/>
  <c r="B70" i="9"/>
  <c r="C70" i="9" s="1"/>
  <c r="D70" i="6"/>
  <c r="E70" i="6" s="1"/>
  <c r="A1778" i="9"/>
  <c r="O1778" i="6"/>
  <c r="O934" i="6"/>
  <c r="M934" i="6"/>
  <c r="B807" i="9"/>
  <c r="C807" i="9" s="1"/>
  <c r="L807" i="6"/>
  <c r="D807" i="6"/>
  <c r="E807" i="6" s="1"/>
  <c r="O2103" i="6"/>
  <c r="M2103" i="6"/>
  <c r="I2103" i="9" s="1"/>
  <c r="O519" i="6"/>
  <c r="A519" i="9"/>
  <c r="H519" i="6"/>
  <c r="M519" i="6"/>
  <c r="O783" i="6"/>
  <c r="A783" i="9"/>
  <c r="H783" i="6"/>
  <c r="N1023" i="6"/>
  <c r="M1023" i="6"/>
  <c r="I1023" i="9" s="1"/>
  <c r="B1023" i="9"/>
  <c r="C1023" i="9" s="1"/>
  <c r="D1023" i="6"/>
  <c r="L1023" i="6"/>
  <c r="D1023" i="9" s="1"/>
  <c r="D1239" i="6"/>
  <c r="N1239" i="6"/>
  <c r="A1395" i="9"/>
  <c r="H1395" i="6"/>
  <c r="N212" i="6"/>
  <c r="B212" i="9"/>
  <c r="C212" i="9" s="1"/>
  <c r="H1772" i="6"/>
  <c r="O1772" i="6"/>
  <c r="D201" i="6"/>
  <c r="B201" i="9"/>
  <c r="C201" i="9" s="1"/>
  <c r="N201" i="6"/>
  <c r="O139" i="6"/>
  <c r="H139" i="6"/>
  <c r="D1994" i="6"/>
  <c r="B1994" i="9"/>
  <c r="C1994" i="9" s="1"/>
  <c r="N2210" i="6"/>
  <c r="D2210" i="6"/>
  <c r="B2210" i="9"/>
  <c r="C2210" i="9" s="1"/>
  <c r="D484" i="6"/>
  <c r="N484" i="6"/>
  <c r="D388" i="6"/>
  <c r="N388" i="6"/>
  <c r="D1587" i="6"/>
  <c r="N1587" i="6"/>
  <c r="N1767" i="6"/>
  <c r="M1767" i="6"/>
  <c r="I1767" i="9" s="1"/>
  <c r="L1707" i="6"/>
  <c r="D1707" i="9" s="1"/>
  <c r="N1707" i="6"/>
  <c r="O2228" i="6"/>
  <c r="H2228" i="6"/>
  <c r="B374" i="9"/>
  <c r="C374" i="9" s="1"/>
  <c r="N374" i="6"/>
  <c r="D434" i="6"/>
  <c r="B434" i="9"/>
  <c r="C434" i="9" s="1"/>
  <c r="D614" i="6"/>
  <c r="N614" i="6"/>
  <c r="B698" i="9"/>
  <c r="C698" i="9" s="1"/>
  <c r="N698" i="6"/>
  <c r="D698" i="6"/>
  <c r="M698" i="6"/>
  <c r="D830" i="6"/>
  <c r="M830" i="6"/>
  <c r="M914" i="6"/>
  <c r="L914" i="6"/>
  <c r="D998" i="6"/>
  <c r="N998" i="6"/>
  <c r="M1262" i="6"/>
  <c r="I1262" i="9" s="1"/>
  <c r="O1262" i="6"/>
  <c r="D1406" i="6"/>
  <c r="B1406" i="9"/>
  <c r="C1406" i="9" s="1"/>
  <c r="A1694" i="9"/>
  <c r="H1694" i="6"/>
  <c r="I1694" i="6" s="1"/>
  <c r="L1694" i="6"/>
  <c r="D1694" i="9" s="1"/>
  <c r="O1023" i="6"/>
  <c r="H1023" i="6"/>
  <c r="H1131" i="6"/>
  <c r="O1131" i="6"/>
  <c r="H1239" i="6"/>
  <c r="O1239" i="6"/>
  <c r="A1239" i="9"/>
  <c r="A1563" i="9"/>
  <c r="O1563" i="6"/>
  <c r="O78" i="6"/>
  <c r="A78" i="9"/>
  <c r="H78" i="6"/>
  <c r="B273" i="9"/>
  <c r="C273" i="9" s="1"/>
  <c r="D273" i="6"/>
  <c r="N273" i="6"/>
  <c r="A1376" i="9"/>
  <c r="H1376" i="6"/>
  <c r="D676" i="6"/>
  <c r="B676" i="9"/>
  <c r="C676" i="9" s="1"/>
  <c r="L652" i="6"/>
  <c r="D952" i="6"/>
  <c r="F952" i="6" s="1"/>
  <c r="B952" i="9"/>
  <c r="C952" i="9" s="1"/>
  <c r="M1179" i="6"/>
  <c r="I1179" i="9" s="1"/>
  <c r="N1179" i="6"/>
  <c r="E39" i="6"/>
  <c r="F39" i="6"/>
  <c r="A639" i="9"/>
  <c r="O639" i="6"/>
  <c r="H639" i="6"/>
  <c r="O711" i="6"/>
  <c r="A711" i="9"/>
  <c r="H711" i="6"/>
  <c r="M711" i="6"/>
  <c r="N1263" i="6"/>
  <c r="M1263" i="6"/>
  <c r="I1263" i="9" s="1"/>
  <c r="A1407" i="9"/>
  <c r="L1407" i="6"/>
  <c r="D1407" i="9" s="1"/>
  <c r="H1407" i="6"/>
  <c r="K1407" i="6" s="1"/>
  <c r="N1575" i="6"/>
  <c r="M1575" i="6"/>
  <c r="I1575" i="9" s="1"/>
  <c r="N129" i="6"/>
  <c r="B129" i="9"/>
  <c r="C129" i="9" s="1"/>
  <c r="D129" i="6"/>
  <c r="G1934" i="6"/>
  <c r="L2460" i="6"/>
  <c r="D2460" i="9" s="1"/>
  <c r="H863" i="6"/>
  <c r="J863" i="6" s="1"/>
  <c r="A767" i="9"/>
  <c r="O947" i="6"/>
  <c r="B1687" i="9"/>
  <c r="C1687" i="9" s="1"/>
  <c r="D1172" i="6"/>
  <c r="B1172" i="9"/>
  <c r="C1172" i="9" s="1"/>
  <c r="M1172" i="6"/>
  <c r="I1172" i="9" s="1"/>
  <c r="L1172" i="6"/>
  <c r="L620" i="6"/>
  <c r="M620" i="6"/>
  <c r="A1804" i="9"/>
  <c r="H1804" i="6"/>
  <c r="K1804" i="6" s="1"/>
  <c r="O1804" i="6"/>
  <c r="B186" i="9"/>
  <c r="C186" i="9" s="1"/>
  <c r="M186" i="6"/>
  <c r="D186" i="6"/>
  <c r="E186" i="6" s="1"/>
  <c r="N186" i="6"/>
  <c r="L186" i="6"/>
  <c r="D1359" i="6"/>
  <c r="B1359" i="9"/>
  <c r="C1359" i="9" s="1"/>
  <c r="N1359" i="6"/>
  <c r="L1359" i="6"/>
  <c r="A1035" i="9"/>
  <c r="O1035" i="6"/>
  <c r="H1035" i="6"/>
  <c r="J1035" i="6" s="1"/>
  <c r="M1035" i="6"/>
  <c r="I1035" i="9" s="1"/>
  <c r="A1263" i="9"/>
  <c r="H1263" i="6"/>
  <c r="A1575" i="9"/>
  <c r="O1575" i="6"/>
  <c r="D412" i="6"/>
  <c r="B412" i="9"/>
  <c r="C412" i="9" s="1"/>
  <c r="N412" i="6"/>
  <c r="A654" i="9"/>
  <c r="O654" i="6"/>
  <c r="H654" i="6"/>
  <c r="D884" i="6"/>
  <c r="L884" i="6"/>
  <c r="G884" i="9" s="1"/>
  <c r="M884" i="6"/>
  <c r="K1968" i="6"/>
  <c r="I343" i="6"/>
  <c r="D883" i="6"/>
  <c r="E883" i="6" s="1"/>
  <c r="B883" i="9"/>
  <c r="C883" i="9" s="1"/>
  <c r="E1560" i="6"/>
  <c r="F1094" i="6"/>
  <c r="B366" i="9"/>
  <c r="C366" i="9" s="1"/>
  <c r="B2364" i="9"/>
  <c r="C2364" i="9" s="1"/>
  <c r="J1354" i="6"/>
  <c r="J1730" i="6"/>
  <c r="I2252" i="6"/>
  <c r="K2205" i="6"/>
  <c r="M2282" i="6"/>
  <c r="I2282" i="9" s="1"/>
  <c r="L1221" i="6"/>
  <c r="D1221" i="9" s="1"/>
  <c r="D895" i="6"/>
  <c r="F895" i="6" s="1"/>
  <c r="D1411" i="6"/>
  <c r="E1411" i="6" s="1"/>
  <c r="I1564" i="6"/>
  <c r="O1092" i="6"/>
  <c r="I1353" i="6"/>
  <c r="J1959" i="6"/>
  <c r="O2443" i="6"/>
  <c r="A139" i="9"/>
  <c r="L815" i="6"/>
  <c r="B2278" i="9"/>
  <c r="C2278" i="9" s="1"/>
  <c r="H1919" i="6"/>
  <c r="J1919" i="6" s="1"/>
  <c r="E1094" i="6"/>
  <c r="B39" i="9"/>
  <c r="C39" i="9" s="1"/>
  <c r="D1687" i="6"/>
  <c r="E1687" i="6" s="1"/>
  <c r="B617" i="9"/>
  <c r="C617" i="9" s="1"/>
  <c r="B740" i="9"/>
  <c r="C740" i="9" s="1"/>
  <c r="D366" i="6"/>
  <c r="B1549" i="9"/>
  <c r="C1549" i="9" s="1"/>
  <c r="B1728" i="9"/>
  <c r="C1728" i="9" s="1"/>
  <c r="B2309" i="9"/>
  <c r="C2309" i="9" s="1"/>
  <c r="L1778" i="6"/>
  <c r="D1778" i="9" s="1"/>
  <c r="D2364" i="6"/>
  <c r="E2364" i="6" s="1"/>
  <c r="B2145" i="9"/>
  <c r="C2145" i="9" s="1"/>
  <c r="B1814" i="9"/>
  <c r="C1814" i="9" s="1"/>
  <c r="B2013" i="9"/>
  <c r="C2013" i="9" s="1"/>
  <c r="D1683" i="6"/>
  <c r="E1683" i="6" s="1"/>
  <c r="L2444" i="6"/>
  <c r="D2444" i="9" s="1"/>
  <c r="B2144" i="9"/>
  <c r="C2144" i="9" s="1"/>
  <c r="D1665" i="6"/>
  <c r="E1665" i="6" s="1"/>
  <c r="B2301" i="9"/>
  <c r="C2301" i="9" s="1"/>
  <c r="M782" i="6"/>
  <c r="D1148" i="6"/>
  <c r="E1148" i="6" s="1"/>
  <c r="D1682" i="6"/>
  <c r="G1682" i="6" s="1"/>
  <c r="B805" i="9"/>
  <c r="C805" i="9" s="1"/>
  <c r="B57" i="9"/>
  <c r="C57" i="9" s="1"/>
  <c r="D416" i="6"/>
  <c r="E416" i="6" s="1"/>
  <c r="D212" i="6"/>
  <c r="N2162" i="6"/>
  <c r="N830" i="6"/>
  <c r="N525" i="6"/>
  <c r="B525" i="9"/>
  <c r="C525" i="9" s="1"/>
  <c r="L1508" i="6"/>
  <c r="D1508" i="9" s="1"/>
  <c r="B358" i="9"/>
  <c r="C358" i="9" s="1"/>
  <c r="H1863" i="6"/>
  <c r="J1863" i="6" s="1"/>
  <c r="H1227" i="6"/>
  <c r="H1778" i="6"/>
  <c r="D284" i="6"/>
  <c r="B284" i="9"/>
  <c r="C284" i="9" s="1"/>
  <c r="N386" i="6"/>
  <c r="B386" i="9"/>
  <c r="C386" i="9" s="1"/>
  <c r="D1142" i="6"/>
  <c r="M1142" i="6"/>
  <c r="I1142" i="9" s="1"/>
  <c r="N1274" i="6"/>
  <c r="D1274" i="6"/>
  <c r="E1274" i="6" s="1"/>
  <c r="M1274" i="6"/>
  <c r="I1274" i="9" s="1"/>
  <c r="A1490" i="9"/>
  <c r="O1490" i="6"/>
  <c r="L1490" i="6"/>
  <c r="D1490" i="9" s="1"/>
  <c r="A1294" i="9"/>
  <c r="O1294" i="6"/>
  <c r="H1294" i="6"/>
  <c r="I1294" i="6" s="1"/>
  <c r="O723" i="6"/>
  <c r="H723" i="6"/>
  <c r="D1083" i="6"/>
  <c r="E1083" i="6" s="1"/>
  <c r="M1083" i="6"/>
  <c r="I1083" i="9" s="1"/>
  <c r="O1143" i="6"/>
  <c r="H1143" i="6"/>
  <c r="I1143" i="6" s="1"/>
  <c r="A1431" i="9"/>
  <c r="M1431" i="6"/>
  <c r="I1431" i="9" s="1"/>
  <c r="M639" i="6"/>
  <c r="N93" i="6"/>
  <c r="B93" i="9"/>
  <c r="C93" i="9" s="1"/>
  <c r="D93" i="6"/>
  <c r="F1934" i="6"/>
  <c r="I271" i="6"/>
  <c r="D1753" i="6"/>
  <c r="E1753" i="6" s="1"/>
  <c r="M743" i="6"/>
  <c r="K2420" i="6"/>
  <c r="K1353" i="6"/>
  <c r="K2146" i="6"/>
  <c r="J1054" i="6"/>
  <c r="I1498" i="6"/>
  <c r="I2458" i="6"/>
  <c r="K2161" i="6"/>
  <c r="L2451" i="6"/>
  <c r="D2451" i="9" s="1"/>
  <c r="K2134" i="6"/>
  <c r="B895" i="9"/>
  <c r="C895" i="9" s="1"/>
  <c r="K1252" i="6"/>
  <c r="I1150" i="6"/>
  <c r="A1557" i="9"/>
  <c r="A1092" i="9"/>
  <c r="D699" i="6"/>
  <c r="E699" i="6" s="1"/>
  <c r="B2334" i="9"/>
  <c r="C2334" i="9" s="1"/>
  <c r="F543" i="6"/>
  <c r="G543" i="6" s="1"/>
  <c r="A163" i="9"/>
  <c r="M2162" i="6"/>
  <c r="I2162" i="9" s="1"/>
  <c r="B2343" i="9"/>
  <c r="C2343" i="9" s="1"/>
  <c r="B2022" i="9"/>
  <c r="C2022" i="9" s="1"/>
  <c r="L740" i="6"/>
  <c r="B1838" i="9"/>
  <c r="C1838" i="9" s="1"/>
  <c r="B392" i="9"/>
  <c r="C392" i="9" s="1"/>
  <c r="B1982" i="9"/>
  <c r="C1982" i="9" s="1"/>
  <c r="D1728" i="6"/>
  <c r="E1728" i="6" s="1"/>
  <c r="M2040" i="6"/>
  <c r="I2040" i="9" s="1"/>
  <c r="L1148" i="6"/>
  <c r="D1148" i="9" s="1"/>
  <c r="B2454" i="9"/>
  <c r="C2454" i="9" s="1"/>
  <c r="L1239" i="6"/>
  <c r="D1239" i="9" s="1"/>
  <c r="B678" i="9"/>
  <c r="C678" i="9" s="1"/>
  <c r="B2079" i="9"/>
  <c r="C2079" i="9" s="1"/>
  <c r="M2091" i="6"/>
  <c r="I2091" i="9" s="1"/>
  <c r="B2235" i="9"/>
  <c r="C2235" i="9" s="1"/>
  <c r="D2444" i="6"/>
  <c r="F2444" i="6" s="1"/>
  <c r="D2144" i="6"/>
  <c r="E2144" i="6" s="1"/>
  <c r="D1887" i="6"/>
  <c r="E1887" i="6" s="1"/>
  <c r="L1768" i="6"/>
  <c r="D1768" i="9" s="1"/>
  <c r="B1707" i="9"/>
  <c r="C1707" i="9" s="1"/>
  <c r="D2301" i="6"/>
  <c r="E2301" i="6" s="1"/>
  <c r="L782" i="6"/>
  <c r="B1425" i="9"/>
  <c r="C1425" i="9" s="1"/>
  <c r="B994" i="9"/>
  <c r="C994" i="9" s="1"/>
  <c r="L805" i="6"/>
  <c r="B489" i="9"/>
  <c r="C489" i="9" s="1"/>
  <c r="N158" i="6"/>
  <c r="D2319" i="6"/>
  <c r="F2319" i="6" s="1"/>
  <c r="M1131" i="6"/>
  <c r="I1131" i="9" s="1"/>
  <c r="N1497" i="6"/>
  <c r="B1497" i="9"/>
  <c r="C1497" i="9" s="1"/>
  <c r="D344" i="6"/>
  <c r="F344" i="6" s="1"/>
  <c r="B484" i="9"/>
  <c r="C484" i="9" s="1"/>
  <c r="L830" i="6"/>
  <c r="G830" i="9" s="1"/>
  <c r="O2211" i="6"/>
  <c r="N992" i="6"/>
  <c r="N952" i="6"/>
  <c r="O2319" i="6"/>
  <c r="O1827" i="6"/>
  <c r="N1765" i="6"/>
  <c r="A740" i="9"/>
  <c r="B66" i="9"/>
  <c r="C66" i="9" s="1"/>
  <c r="D66" i="6"/>
  <c r="N66" i="6"/>
  <c r="N567" i="6"/>
  <c r="M1117" i="6"/>
  <c r="I1117" i="9" s="1"/>
  <c r="B56" i="9"/>
  <c r="C56" i="9" s="1"/>
  <c r="N1652" i="6"/>
  <c r="D1652" i="6"/>
  <c r="E1652" i="6" s="1"/>
  <c r="B1652" i="9"/>
  <c r="C1652" i="9" s="1"/>
  <c r="H2211" i="6"/>
  <c r="I2211" i="6" s="1"/>
  <c r="D2008" i="6"/>
  <c r="L2008" i="6"/>
  <c r="D2008" i="9" s="1"/>
  <c r="B1562" i="9"/>
  <c r="C1562" i="9" s="1"/>
  <c r="N1562" i="6"/>
  <c r="D1562" i="6"/>
  <c r="G1562" i="6" s="1"/>
  <c r="O644" i="6"/>
  <c r="N858" i="6"/>
  <c r="D858" i="6"/>
  <c r="E858" i="6" s="1"/>
  <c r="B858" i="9"/>
  <c r="C858" i="9" s="1"/>
  <c r="D326" i="6"/>
  <c r="F326" i="6" s="1"/>
  <c r="B326" i="9"/>
  <c r="C326" i="9" s="1"/>
  <c r="B506" i="9"/>
  <c r="C506" i="9" s="1"/>
  <c r="N506" i="6"/>
  <c r="D626" i="6"/>
  <c r="B626" i="9"/>
  <c r="C626" i="9" s="1"/>
  <c r="M626" i="6"/>
  <c r="L626" i="6"/>
  <c r="H1362" i="6"/>
  <c r="A1362" i="9"/>
  <c r="O1362" i="6"/>
  <c r="I1615" i="6"/>
  <c r="L2262" i="6"/>
  <c r="D2262" i="9" s="1"/>
  <c r="L348" i="6"/>
  <c r="K1471" i="6"/>
  <c r="J1882" i="6"/>
  <c r="I1360" i="6"/>
  <c r="J2146" i="6"/>
  <c r="I1054" i="6"/>
  <c r="K1630" i="6"/>
  <c r="I2484" i="6"/>
  <c r="K1102" i="6"/>
  <c r="J1071" i="6"/>
  <c r="I1252" i="6"/>
  <c r="K1460" i="6"/>
  <c r="I1791" i="6"/>
  <c r="M1838" i="6"/>
  <c r="I1838" i="9" s="1"/>
  <c r="L596" i="6"/>
  <c r="L2079" i="6"/>
  <c r="D2079" i="9" s="1"/>
  <c r="B7" i="9"/>
  <c r="C7" i="9" s="1"/>
  <c r="B243" i="9"/>
  <c r="C243" i="9" s="1"/>
  <c r="B699" i="9"/>
  <c r="C699" i="9" s="1"/>
  <c r="D1740" i="6"/>
  <c r="F1740" i="6" s="1"/>
  <c r="B2319" i="9"/>
  <c r="C2319" i="9" s="1"/>
  <c r="F2138" i="6"/>
  <c r="L163" i="6"/>
  <c r="M2402" i="6"/>
  <c r="I2402" i="9" s="1"/>
  <c r="M2210" i="6"/>
  <c r="I2210" i="9" s="1"/>
  <c r="B2391" i="9"/>
  <c r="C2391" i="9" s="1"/>
  <c r="B2200" i="9"/>
  <c r="C2200" i="9" s="1"/>
  <c r="B2068" i="9"/>
  <c r="C2068" i="9" s="1"/>
  <c r="D392" i="6"/>
  <c r="F392" i="6" s="1"/>
  <c r="D1578" i="6"/>
  <c r="G1578" i="6" s="1"/>
  <c r="D1982" i="6"/>
  <c r="E1982" i="6" s="1"/>
  <c r="D1026" i="6"/>
  <c r="G1026" i="6" s="1"/>
  <c r="L1765" i="6"/>
  <c r="D1765" i="9" s="1"/>
  <c r="M2079" i="6"/>
  <c r="I2079" i="9" s="1"/>
  <c r="B2402" i="9"/>
  <c r="C2402" i="9" s="1"/>
  <c r="L1887" i="6"/>
  <c r="D1887" i="9" s="1"/>
  <c r="M1768" i="6"/>
  <c r="I1768" i="9" s="1"/>
  <c r="M1707" i="6"/>
  <c r="I1707" i="9" s="1"/>
  <c r="B782" i="9"/>
  <c r="C782" i="9" s="1"/>
  <c r="D1425" i="6"/>
  <c r="B1131" i="9"/>
  <c r="C1131" i="9" s="1"/>
  <c r="M1407" i="6"/>
  <c r="I1407" i="9" s="1"/>
  <c r="B549" i="9"/>
  <c r="C549" i="9" s="1"/>
  <c r="B1436" i="9"/>
  <c r="C1436" i="9" s="1"/>
  <c r="B743" i="9"/>
  <c r="C743" i="9" s="1"/>
  <c r="L361" i="6"/>
  <c r="D805" i="6"/>
  <c r="F805" i="6" s="1"/>
  <c r="D489" i="6"/>
  <c r="E489" i="6" s="1"/>
  <c r="B744" i="9"/>
  <c r="C744" i="9" s="1"/>
  <c r="B482" i="9"/>
  <c r="C482" i="9" s="1"/>
  <c r="L1131" i="6"/>
  <c r="D1952" i="6"/>
  <c r="G1952" i="6" s="1"/>
  <c r="B1952" i="9"/>
  <c r="C1952" i="9" s="1"/>
  <c r="B344" i="9"/>
  <c r="C344" i="9" s="1"/>
  <c r="L2040" i="6"/>
  <c r="D2040" i="9" s="1"/>
  <c r="N742" i="6"/>
  <c r="N118" i="6"/>
  <c r="L1587" i="6"/>
  <c r="D1587" i="9" s="1"/>
  <c r="D860" i="6"/>
  <c r="E860" i="6" s="1"/>
  <c r="B860" i="9"/>
  <c r="C860" i="9" s="1"/>
  <c r="D567" i="6"/>
  <c r="O1544" i="6"/>
  <c r="H1976" i="6"/>
  <c r="B1532" i="9"/>
  <c r="C1532" i="9" s="1"/>
  <c r="D1532" i="6"/>
  <c r="L1137" i="6"/>
  <c r="E1137" i="9" s="1"/>
  <c r="M814" i="6"/>
  <c r="H2175" i="6"/>
  <c r="J2175" i="6" s="1"/>
  <c r="A1107" i="9"/>
  <c r="H1827" i="6"/>
  <c r="O1694" i="6"/>
  <c r="A1131" i="9"/>
  <c r="D1936" i="6"/>
  <c r="G1936" i="6" s="1"/>
  <c r="M1936" i="6"/>
  <c r="I1936" i="9" s="1"/>
  <c r="N2354" i="6"/>
  <c r="B2354" i="9"/>
  <c r="C2354" i="9" s="1"/>
  <c r="A644" i="9"/>
  <c r="M1118" i="6"/>
  <c r="I1118" i="9" s="1"/>
  <c r="D74" i="6"/>
  <c r="B74" i="9"/>
  <c r="C74" i="9" s="1"/>
  <c r="N74" i="6"/>
  <c r="D350" i="6"/>
  <c r="N350" i="6"/>
  <c r="D1286" i="6"/>
  <c r="M1286" i="6"/>
  <c r="I1286" i="9" s="1"/>
  <c r="N1286" i="6"/>
  <c r="A1814" i="9"/>
  <c r="H1814" i="6"/>
  <c r="J1814" i="6" s="1"/>
  <c r="A567" i="9"/>
  <c r="O567" i="6"/>
  <c r="H567" i="6"/>
  <c r="H855" i="6"/>
  <c r="O855" i="6"/>
  <c r="A690" i="9"/>
  <c r="H690" i="6"/>
  <c r="B213" i="9"/>
  <c r="C213" i="9" s="1"/>
  <c r="N213" i="6"/>
  <c r="D213" i="6"/>
  <c r="B1522" i="9"/>
  <c r="C1522" i="9" s="1"/>
  <c r="L1880" i="6"/>
  <c r="D1880" i="9" s="1"/>
  <c r="L826" i="6"/>
  <c r="A675" i="9"/>
  <c r="O675" i="6"/>
  <c r="H675" i="6"/>
  <c r="O1083" i="6"/>
  <c r="A1083" i="9"/>
  <c r="O31" i="6"/>
  <c r="H31" i="6"/>
  <c r="B585" i="9"/>
  <c r="C585" i="9" s="1"/>
  <c r="N2307" i="6"/>
  <c r="M1694" i="6"/>
  <c r="I1694" i="9" s="1"/>
  <c r="O1880" i="6"/>
  <c r="L1400" i="6"/>
  <c r="D1400" i="9" s="1"/>
  <c r="L1604" i="6"/>
  <c r="D1604" i="9" s="1"/>
  <c r="L1784" i="6"/>
  <c r="D1784" i="9" s="1"/>
  <c r="O1767" i="6"/>
  <c r="H1658" i="6"/>
  <c r="L934" i="6"/>
  <c r="M1161" i="6"/>
  <c r="I1161" i="9" s="1"/>
  <c r="L592" i="6"/>
  <c r="L598" i="6"/>
  <c r="M193" i="6"/>
  <c r="O690" i="6"/>
  <c r="A579" i="9"/>
  <c r="O579" i="6"/>
  <c r="H579" i="6"/>
  <c r="A747" i="9"/>
  <c r="H747" i="6"/>
  <c r="O747" i="6"/>
  <c r="A891" i="9"/>
  <c r="O891" i="6"/>
  <c r="H891" i="6"/>
  <c r="D333" i="6"/>
  <c r="N333" i="6"/>
  <c r="B333" i="9"/>
  <c r="C333" i="9" s="1"/>
  <c r="L139" i="6"/>
  <c r="M601" i="6"/>
  <c r="M300" i="6"/>
  <c r="L852" i="6"/>
  <c r="N2464" i="6"/>
  <c r="M1522" i="6"/>
  <c r="I1522" i="9" s="1"/>
  <c r="B824" i="9"/>
  <c r="C824" i="9" s="1"/>
  <c r="N1880" i="6"/>
  <c r="L1434" i="6"/>
  <c r="D1434" i="9" s="1"/>
  <c r="M944" i="6"/>
  <c r="O2199" i="6"/>
  <c r="L664" i="6"/>
  <c r="M102" i="6"/>
  <c r="L818" i="6"/>
  <c r="G818" i="9" s="1"/>
  <c r="A1298" i="9"/>
  <c r="H1298" i="6"/>
  <c r="A1095" i="9"/>
  <c r="H1095" i="6"/>
  <c r="A1179" i="9"/>
  <c r="H1179" i="6"/>
  <c r="A537" i="9"/>
  <c r="H537" i="6"/>
  <c r="L789" i="6"/>
  <c r="L1212" i="6"/>
  <c r="D1212" i="9" s="1"/>
  <c r="M1658" i="6"/>
  <c r="I1658" i="9" s="1"/>
  <c r="N501" i="6"/>
  <c r="M1544" i="6"/>
  <c r="I1544" i="9" s="1"/>
  <c r="A591" i="9"/>
  <c r="O591" i="6"/>
  <c r="H591" i="6"/>
  <c r="O687" i="6"/>
  <c r="H687" i="6"/>
  <c r="A687" i="9"/>
  <c r="L771" i="6"/>
  <c r="G771" i="9" s="1"/>
  <c r="O915" i="6"/>
  <c r="H915" i="6"/>
  <c r="M1155" i="6"/>
  <c r="I1155" i="9" s="1"/>
  <c r="L747" i="6"/>
  <c r="G747" i="9" s="1"/>
  <c r="O43" i="6"/>
  <c r="H43" i="6"/>
  <c r="D465" i="6"/>
  <c r="N465" i="6"/>
  <c r="B465" i="9"/>
  <c r="C465" i="9" s="1"/>
  <c r="A524" i="9"/>
  <c r="O524" i="6"/>
  <c r="H524" i="6"/>
  <c r="L675" i="6"/>
  <c r="G675" i="9" s="1"/>
  <c r="B1864" i="9"/>
  <c r="C1864" i="9" s="1"/>
  <c r="N1864" i="6"/>
  <c r="N125" i="6"/>
  <c r="D125" i="6"/>
  <c r="A1731" i="9"/>
  <c r="O1731" i="6"/>
  <c r="M1731" i="6"/>
  <c r="I1731" i="9" s="1"/>
  <c r="H1731" i="6"/>
  <c r="I1731" i="6" s="1"/>
  <c r="N86" i="6"/>
  <c r="B86" i="9"/>
  <c r="C86" i="9" s="1"/>
  <c r="O198" i="6"/>
  <c r="A198" i="9"/>
  <c r="H198" i="6"/>
  <c r="A2480" i="9"/>
  <c r="L2480" i="6"/>
  <c r="D2480" i="9" s="1"/>
  <c r="H2480" i="6"/>
  <c r="J2480" i="6" s="1"/>
  <c r="N878" i="6"/>
  <c r="D878" i="6"/>
  <c r="F878" i="6" s="1"/>
  <c r="B878" i="9"/>
  <c r="C878" i="9" s="1"/>
  <c r="L878" i="6"/>
  <c r="M878" i="6"/>
  <c r="D1010" i="6"/>
  <c r="L1010" i="6"/>
  <c r="D1010" i="9" s="1"/>
  <c r="N1010" i="6"/>
  <c r="M1010" i="6"/>
  <c r="I1010" i="9" s="1"/>
  <c r="B1334" i="9"/>
  <c r="C1334" i="9" s="1"/>
  <c r="M1334" i="6"/>
  <c r="I1334" i="9" s="1"/>
  <c r="L1334" i="6"/>
  <c r="D1334" i="9" s="1"/>
  <c r="N919" i="6"/>
  <c r="D919" i="6"/>
  <c r="E919" i="6" s="1"/>
  <c r="N1951" i="6"/>
  <c r="D1951" i="6"/>
  <c r="E1951" i="6" s="1"/>
  <c r="N1334" i="6"/>
  <c r="N1244" i="6"/>
  <c r="D1244" i="6"/>
  <c r="F1244" i="6" s="1"/>
  <c r="B1244" i="9"/>
  <c r="C1244" i="9" s="1"/>
  <c r="G1736" i="6"/>
  <c r="F1736" i="6"/>
  <c r="N694" i="6"/>
  <c r="B694" i="9"/>
  <c r="C694" i="9" s="1"/>
  <c r="M694" i="6"/>
  <c r="N1450" i="6"/>
  <c r="M1450" i="6"/>
  <c r="I1450" i="9" s="1"/>
  <c r="L1450" i="6"/>
  <c r="D1450" i="9" s="1"/>
  <c r="N1162" i="6"/>
  <c r="D1162" i="6"/>
  <c r="F1162" i="6" s="1"/>
  <c r="B1162" i="9"/>
  <c r="C1162" i="9" s="1"/>
  <c r="L1162" i="6"/>
  <c r="E1162" i="9" s="1"/>
  <c r="K1846" i="6"/>
  <c r="J2265" i="6"/>
  <c r="K2185" i="6"/>
  <c r="J2392" i="6"/>
  <c r="B919" i="9"/>
  <c r="C919" i="9" s="1"/>
  <c r="A2151" i="9"/>
  <c r="B1941" i="9"/>
  <c r="C1941" i="9" s="1"/>
  <c r="M2479" i="6"/>
  <c r="I2479" i="9" s="1"/>
  <c r="N1836" i="6"/>
  <c r="L1836" i="6"/>
  <c r="D1836" i="9" s="1"/>
  <c r="N1968" i="6"/>
  <c r="M1968" i="6"/>
  <c r="I1968" i="9" s="1"/>
  <c r="A1728" i="9"/>
  <c r="H1728" i="6"/>
  <c r="J1728" i="6" s="1"/>
  <c r="O1728" i="6"/>
  <c r="L1728" i="6"/>
  <c r="D1728" i="9" s="1"/>
  <c r="L1788" i="6"/>
  <c r="D1788" i="9" s="1"/>
  <c r="M1788" i="6"/>
  <c r="I1788" i="9" s="1"/>
  <c r="D1788" i="6"/>
  <c r="G1788" i="6" s="1"/>
  <c r="B996" i="9"/>
  <c r="C996" i="9" s="1"/>
  <c r="D996" i="6"/>
  <c r="F996" i="6" s="1"/>
  <c r="N1642" i="6"/>
  <c r="M1642" i="6"/>
  <c r="I1642" i="9" s="1"/>
  <c r="D1642" i="6"/>
  <c r="G1642" i="6" s="1"/>
  <c r="L1642" i="6"/>
  <c r="D1642" i="9" s="1"/>
  <c r="B1642" i="9"/>
  <c r="C1642" i="9" s="1"/>
  <c r="N2252" i="6"/>
  <c r="D2252" i="6"/>
  <c r="E2252" i="6" s="1"/>
  <c r="B2252" i="9"/>
  <c r="C2252" i="9" s="1"/>
  <c r="L2252" i="6"/>
  <c r="E2252" i="9" s="1"/>
  <c r="N1110" i="6"/>
  <c r="D1110" i="6"/>
  <c r="E1110" i="6" s="1"/>
  <c r="B1110" i="9"/>
  <c r="C1110" i="9" s="1"/>
  <c r="M1473" i="6"/>
  <c r="I1473" i="9" s="1"/>
  <c r="N1924" i="6"/>
  <c r="B1924" i="9"/>
  <c r="C1924" i="9" s="1"/>
  <c r="D1924" i="6"/>
  <c r="E1924" i="6" s="1"/>
  <c r="L1924" i="6"/>
  <c r="D1924" i="9" s="1"/>
  <c r="N268" i="6"/>
  <c r="D268" i="6"/>
  <c r="F268" i="6" s="1"/>
  <c r="O1839" i="6"/>
  <c r="L1839" i="6"/>
  <c r="H1839" i="6"/>
  <c r="A1839" i="9"/>
  <c r="M1839" i="6"/>
  <c r="I1839" i="9" s="1"/>
  <c r="N690" i="6"/>
  <c r="B690" i="9"/>
  <c r="C690" i="9" s="1"/>
  <c r="M690" i="6"/>
  <c r="D690" i="6"/>
  <c r="E690" i="6" s="1"/>
  <c r="L690" i="6"/>
  <c r="D1334" i="6"/>
  <c r="E1334" i="6" s="1"/>
  <c r="N521" i="6"/>
  <c r="D521" i="6"/>
  <c r="F521" i="6" s="1"/>
  <c r="N1867" i="6"/>
  <c r="D1867" i="6"/>
  <c r="E1867" i="6" s="1"/>
  <c r="D1730" i="6"/>
  <c r="G1730" i="6" s="1"/>
  <c r="L1825" i="6"/>
  <c r="D1825" i="9" s="1"/>
  <c r="O1825" i="6"/>
  <c r="B1010" i="9"/>
  <c r="C1010" i="9" s="1"/>
  <c r="N1845" i="6"/>
  <c r="B1845" i="9"/>
  <c r="C1845" i="9" s="1"/>
  <c r="N1440" i="6"/>
  <c r="B1440" i="9"/>
  <c r="C1440" i="9" s="1"/>
  <c r="D1440" i="6"/>
  <c r="F1440" i="6" s="1"/>
  <c r="L1440" i="6"/>
  <c r="D1440" i="9" s="1"/>
  <c r="N1812" i="6"/>
  <c r="D1812" i="6"/>
  <c r="E1812" i="6" s="1"/>
  <c r="B1812" i="9"/>
  <c r="C1812" i="9" s="1"/>
  <c r="A1968" i="9"/>
  <c r="O1968" i="6"/>
  <c r="G2064" i="6"/>
  <c r="F2064" i="6"/>
  <c r="L984" i="6"/>
  <c r="B984" i="9"/>
  <c r="C984" i="9" s="1"/>
  <c r="B1800" i="9"/>
  <c r="C1800" i="9" s="1"/>
  <c r="M1800" i="6"/>
  <c r="I1800" i="9" s="1"/>
  <c r="M2468" i="6"/>
  <c r="I2468" i="9" s="1"/>
  <c r="D2468" i="6"/>
  <c r="G2468" i="6" s="1"/>
  <c r="L2468" i="6"/>
  <c r="D2468" i="9" s="1"/>
  <c r="B2468" i="9"/>
  <c r="C2468" i="9" s="1"/>
  <c r="N980" i="6"/>
  <c r="B980" i="9"/>
  <c r="C980" i="9" s="1"/>
  <c r="I2444" i="6"/>
  <c r="K2444" i="6"/>
  <c r="J2444" i="6"/>
  <c r="B2055" i="9"/>
  <c r="C2055" i="9" s="1"/>
  <c r="L2055" i="6"/>
  <c r="J2188" i="6"/>
  <c r="I2188" i="6"/>
  <c r="G2031" i="6"/>
  <c r="E2031" i="6"/>
  <c r="F2031" i="6"/>
  <c r="D100" i="6"/>
  <c r="B100" i="9"/>
  <c r="C100" i="9" s="1"/>
  <c r="D760" i="6"/>
  <c r="M760" i="6"/>
  <c r="B760" i="9"/>
  <c r="C760" i="9" s="1"/>
  <c r="N760" i="6"/>
  <c r="N256" i="6"/>
  <c r="B256" i="9"/>
  <c r="C256" i="9" s="1"/>
  <c r="D844" i="6"/>
  <c r="F844" i="6" s="1"/>
  <c r="N844" i="6"/>
  <c r="M844" i="6"/>
  <c r="L844" i="6"/>
  <c r="N1084" i="6"/>
  <c r="D1084" i="6"/>
  <c r="F1084" i="6" s="1"/>
  <c r="B1084" i="9"/>
  <c r="C1084" i="9" s="1"/>
  <c r="A1852" i="9"/>
  <c r="H1852" i="6"/>
  <c r="I1852" i="6" s="1"/>
  <c r="O1852" i="6"/>
  <c r="A2317" i="9"/>
  <c r="H2317" i="6"/>
  <c r="O2317" i="6"/>
  <c r="A402" i="9"/>
  <c r="H402" i="6"/>
  <c r="O402" i="6"/>
  <c r="J1802" i="6"/>
  <c r="B1590" i="9"/>
  <c r="C1590" i="9" s="1"/>
  <c r="D1590" i="6"/>
  <c r="E1590" i="6" s="1"/>
  <c r="J2206" i="6"/>
  <c r="I2206" i="6"/>
  <c r="N1942" i="6"/>
  <c r="D1942" i="6"/>
  <c r="B1942" i="9"/>
  <c r="C1942" i="9" s="1"/>
  <c r="A1756" i="9"/>
  <c r="O1756" i="6"/>
  <c r="H1756" i="6"/>
  <c r="J1756" i="6" s="1"/>
  <c r="M2119" i="6"/>
  <c r="I2119" i="9" s="1"/>
  <c r="B2119" i="9"/>
  <c r="C2119" i="9" s="1"/>
  <c r="K2265" i="6"/>
  <c r="I2185" i="6"/>
  <c r="A1770" i="9"/>
  <c r="J2102" i="6"/>
  <c r="M2317" i="6"/>
  <c r="I2317" i="9" s="1"/>
  <c r="O2311" i="6"/>
  <c r="M2311" i="6"/>
  <c r="I2311" i="9" s="1"/>
  <c r="B637" i="9"/>
  <c r="C637" i="9" s="1"/>
  <c r="L637" i="6"/>
  <c r="M2486" i="6"/>
  <c r="I2486" i="9" s="1"/>
  <c r="L2486" i="6"/>
  <c r="D2486" i="9" s="1"/>
  <c r="B2486" i="9"/>
  <c r="C2486" i="9" s="1"/>
  <c r="N1621" i="6"/>
  <c r="D1621" i="6"/>
  <c r="E1621" i="6" s="1"/>
  <c r="N2097" i="6"/>
  <c r="L2097" i="6"/>
  <c r="D2097" i="9" s="1"/>
  <c r="M2169" i="6"/>
  <c r="I2169" i="9" s="1"/>
  <c r="L2169" i="6"/>
  <c r="D2169" i="9" s="1"/>
  <c r="N2181" i="6"/>
  <c r="B2181" i="9"/>
  <c r="C2181" i="9" s="1"/>
  <c r="N2274" i="6"/>
  <c r="L2274" i="6"/>
  <c r="D2274" i="9" s="1"/>
  <c r="D1542" i="6"/>
  <c r="F1542" i="6" s="1"/>
  <c r="B1542" i="9"/>
  <c r="C1542" i="9" s="1"/>
  <c r="L2382" i="6"/>
  <c r="E2382" i="9" s="1"/>
  <c r="N969" i="6"/>
  <c r="M969" i="6"/>
  <c r="I1575" i="6"/>
  <c r="J1575" i="6"/>
  <c r="A598" i="9"/>
  <c r="M1648" i="6"/>
  <c r="I1648" i="9" s="1"/>
  <c r="N1648" i="6"/>
  <c r="B1648" i="9"/>
  <c r="C1648" i="9" s="1"/>
  <c r="N364" i="6"/>
  <c r="B364" i="9"/>
  <c r="C364" i="9" s="1"/>
  <c r="D364" i="6"/>
  <c r="B628" i="9"/>
  <c r="C628" i="9" s="1"/>
  <c r="D628" i="6"/>
  <c r="E628" i="6" s="1"/>
  <c r="N628" i="6"/>
  <c r="D292" i="6"/>
  <c r="B292" i="9"/>
  <c r="C292" i="9" s="1"/>
  <c r="B238" i="9"/>
  <c r="C238" i="9" s="1"/>
  <c r="D238" i="6"/>
  <c r="N238" i="6"/>
  <c r="L1582" i="6"/>
  <c r="E1582" i="9" s="1"/>
  <c r="M1582" i="6"/>
  <c r="I1582" i="9" s="1"/>
  <c r="B90" i="9"/>
  <c r="C90" i="9" s="1"/>
  <c r="M90" i="6"/>
  <c r="D90" i="6"/>
  <c r="E90" i="6" s="1"/>
  <c r="N90" i="6"/>
  <c r="A258" i="9"/>
  <c r="O258" i="6"/>
  <c r="H258" i="6"/>
  <c r="M258" i="6"/>
  <c r="L258" i="6"/>
  <c r="B214" i="9"/>
  <c r="C214" i="9" s="1"/>
  <c r="N214" i="6"/>
  <c r="D214" i="6"/>
  <c r="A554" i="9"/>
  <c r="H554" i="6"/>
  <c r="O554" i="6"/>
  <c r="M554" i="6"/>
  <c r="L554" i="6"/>
  <c r="N746" i="6"/>
  <c r="L746" i="6"/>
  <c r="B746" i="9"/>
  <c r="C746" i="9" s="1"/>
  <c r="M746" i="6"/>
  <c r="D746" i="6"/>
  <c r="H1082" i="6"/>
  <c r="O1082" i="6"/>
  <c r="A1082" i="9"/>
  <c r="L1082" i="6"/>
  <c r="D1082" i="9" s="1"/>
  <c r="M1082" i="6"/>
  <c r="I1082" i="9" s="1"/>
  <c r="D1370" i="6"/>
  <c r="N1370" i="6"/>
  <c r="L1370" i="6"/>
  <c r="E1370" i="9" s="1"/>
  <c r="B1718" i="9"/>
  <c r="C1718" i="9" s="1"/>
  <c r="L1718" i="6"/>
  <c r="D1718" i="9" s="1"/>
  <c r="D1718" i="6"/>
  <c r="F1718" i="6" s="1"/>
  <c r="N1718" i="6"/>
  <c r="K1921" i="6"/>
  <c r="I2282" i="6"/>
  <c r="K2282" i="6"/>
  <c r="N2004" i="6"/>
  <c r="L2004" i="6"/>
  <c r="D2004" i="9" s="1"/>
  <c r="B642" i="9"/>
  <c r="C642" i="9" s="1"/>
  <c r="L642" i="6"/>
  <c r="M642" i="6"/>
  <c r="N1941" i="6"/>
  <c r="M1941" i="6"/>
  <c r="I1941" i="9" s="1"/>
  <c r="D1941" i="6"/>
  <c r="G1941" i="6" s="1"/>
  <c r="N2217" i="6"/>
  <c r="L2217" i="6"/>
  <c r="D2217" i="9" s="1"/>
  <c r="D2217" i="6"/>
  <c r="E2217" i="6" s="1"/>
  <c r="B2217" i="9"/>
  <c r="C2217" i="9" s="1"/>
  <c r="M2217" i="6"/>
  <c r="I2217" i="9" s="1"/>
  <c r="A2478" i="9"/>
  <c r="H2478" i="6"/>
  <c r="I2478" i="6" s="1"/>
  <c r="B762" i="9"/>
  <c r="C762" i="9" s="1"/>
  <c r="L762" i="6"/>
  <c r="N762" i="6"/>
  <c r="D762" i="6"/>
  <c r="F762" i="6" s="1"/>
  <c r="M762" i="6"/>
  <c r="J2103" i="6"/>
  <c r="I2103" i="6"/>
  <c r="J1695" i="6"/>
  <c r="I1922" i="6"/>
  <c r="I1430" i="6"/>
  <c r="I1921" i="6"/>
  <c r="K2469" i="6"/>
  <c r="K2206" i="6"/>
  <c r="M1914" i="6"/>
  <c r="I1914" i="9" s="1"/>
  <c r="D1568" i="6"/>
  <c r="E1568" i="6" s="1"/>
  <c r="J1846" i="6"/>
  <c r="D86" i="6"/>
  <c r="M2004" i="6"/>
  <c r="I2004" i="9" s="1"/>
  <c r="M2480" i="6"/>
  <c r="I2480" i="9" s="1"/>
  <c r="D716" i="6"/>
  <c r="E716" i="6" s="1"/>
  <c r="L716" i="6"/>
  <c r="G716" i="9" s="1"/>
  <c r="M716" i="6"/>
  <c r="L1426" i="6"/>
  <c r="D1426" i="9" s="1"/>
  <c r="B1426" i="9"/>
  <c r="C1426" i="9" s="1"/>
  <c r="K1922" i="6"/>
  <c r="I2469" i="6"/>
  <c r="L745" i="6"/>
  <c r="L2449" i="6"/>
  <c r="D2449" i="9" s="1"/>
  <c r="N1805" i="6"/>
  <c r="B1805" i="9"/>
  <c r="C1805" i="9" s="1"/>
  <c r="D2153" i="6"/>
  <c r="B2153" i="9"/>
  <c r="C2153" i="9" s="1"/>
  <c r="N248" i="6"/>
  <c r="D248" i="6"/>
  <c r="E248" i="6" s="1"/>
  <c r="N81" i="6"/>
  <c r="D81" i="6"/>
  <c r="F81" i="6" s="1"/>
  <c r="B81" i="9"/>
  <c r="C81" i="9" s="1"/>
  <c r="D142" i="6"/>
  <c r="B142" i="9"/>
  <c r="C142" i="9" s="1"/>
  <c r="N142" i="6"/>
  <c r="B262" i="9"/>
  <c r="C262" i="9" s="1"/>
  <c r="N262" i="6"/>
  <c r="B574" i="9"/>
  <c r="C574" i="9" s="1"/>
  <c r="M574" i="6"/>
  <c r="D574" i="6"/>
  <c r="E574" i="6" s="1"/>
  <c r="A1126" i="9"/>
  <c r="H1126" i="6"/>
  <c r="O1126" i="6"/>
  <c r="A1935" i="9"/>
  <c r="O1935" i="6"/>
  <c r="H1935" i="6"/>
  <c r="K1935" i="6" s="1"/>
  <c r="L1935" i="6"/>
  <c r="D1935" i="9" s="1"/>
  <c r="L2205" i="6"/>
  <c r="D2205" i="9" s="1"/>
  <c r="M2205" i="6"/>
  <c r="I2205" i="9" s="1"/>
  <c r="N2085" i="6"/>
  <c r="D2085" i="6"/>
  <c r="G2085" i="6" s="1"/>
  <c r="B2085" i="9"/>
  <c r="C2085" i="9" s="1"/>
  <c r="D586" i="6"/>
  <c r="B521" i="9"/>
  <c r="C521" i="9" s="1"/>
  <c r="O2480" i="6"/>
  <c r="L752" i="6"/>
  <c r="D752" i="6"/>
  <c r="M1910" i="6"/>
  <c r="I1910" i="9" s="1"/>
  <c r="D1910" i="6"/>
  <c r="E1910" i="6" s="1"/>
  <c r="B382" i="9"/>
  <c r="C382" i="9" s="1"/>
  <c r="N382" i="6"/>
  <c r="D382" i="6"/>
  <c r="D242" i="6"/>
  <c r="N242" i="6"/>
  <c r="N314" i="6"/>
  <c r="B314" i="9"/>
  <c r="C314" i="9" s="1"/>
  <c r="D314" i="6"/>
  <c r="E314" i="6" s="1"/>
  <c r="B446" i="9"/>
  <c r="C446" i="9" s="1"/>
  <c r="D446" i="6"/>
  <c r="N446" i="6"/>
  <c r="H614" i="6"/>
  <c r="O614" i="6"/>
  <c r="A614" i="9"/>
  <c r="L614" i="6"/>
  <c r="D662" i="6"/>
  <c r="N662" i="6"/>
  <c r="M662" i="6"/>
  <c r="L662" i="6"/>
  <c r="A734" i="9"/>
  <c r="H734" i="6"/>
  <c r="O734" i="6"/>
  <c r="L734" i="6"/>
  <c r="M734" i="6"/>
  <c r="A782" i="9"/>
  <c r="O782" i="6"/>
  <c r="H782" i="6"/>
  <c r="O962" i="6"/>
  <c r="A962" i="9"/>
  <c r="H962" i="6"/>
  <c r="L962" i="6"/>
  <c r="G962" i="9" s="1"/>
  <c r="A998" i="9"/>
  <c r="H998" i="6"/>
  <c r="O998" i="6"/>
  <c r="L998" i="6"/>
  <c r="G998" i="9" s="1"/>
  <c r="O1130" i="6"/>
  <c r="H1130" i="6"/>
  <c r="M1130" i="6"/>
  <c r="I1130" i="9" s="1"/>
  <c r="L1130" i="6"/>
  <c r="D1130" i="9" s="1"/>
  <c r="B1190" i="9"/>
  <c r="C1190" i="9" s="1"/>
  <c r="M1190" i="6"/>
  <c r="I1190" i="9" s="1"/>
  <c r="L1190" i="6"/>
  <c r="D1190" i="9" s="1"/>
  <c r="N1190" i="6"/>
  <c r="D1190" i="6"/>
  <c r="G1190" i="6" s="1"/>
  <c r="A1226" i="9"/>
  <c r="O1226" i="6"/>
  <c r="H1226" i="6"/>
  <c r="O1322" i="6"/>
  <c r="H1322" i="6"/>
  <c r="A1322" i="9"/>
  <c r="M1322" i="6"/>
  <c r="I1322" i="9" s="1"/>
  <c r="L1322" i="6"/>
  <c r="D1322" i="9" s="1"/>
  <c r="O1406" i="6"/>
  <c r="H1406" i="6"/>
  <c r="M1406" i="6"/>
  <c r="I1406" i="9" s="1"/>
  <c r="L1406" i="6"/>
  <c r="A1406" i="9"/>
  <c r="A1478" i="9"/>
  <c r="O1478" i="6"/>
  <c r="H1478" i="6"/>
  <c r="A1598" i="9"/>
  <c r="O1598" i="6"/>
  <c r="M1598" i="6"/>
  <c r="I1598" i="9" s="1"/>
  <c r="L1598" i="6"/>
  <c r="H1598" i="6"/>
  <c r="I1598" i="6" s="1"/>
  <c r="O1790" i="6"/>
  <c r="L1790" i="6"/>
  <c r="D1790" i="9" s="1"/>
  <c r="A1790" i="9"/>
  <c r="H1790" i="6"/>
  <c r="K1790" i="6" s="1"/>
  <c r="A2090" i="9"/>
  <c r="O2090" i="6"/>
  <c r="O2151" i="6"/>
  <c r="H2151" i="6"/>
  <c r="I2151" i="6" s="1"/>
  <c r="M926" i="6"/>
  <c r="N926" i="6"/>
  <c r="B926" i="9"/>
  <c r="C926" i="9" s="1"/>
  <c r="D926" i="6"/>
  <c r="E926" i="6" s="1"/>
  <c r="L926" i="6"/>
  <c r="K1622" i="6"/>
  <c r="J2086" i="6"/>
  <c r="E1826" i="6"/>
  <c r="F1826" i="6"/>
  <c r="N2432" i="6"/>
  <c r="M2432" i="6"/>
  <c r="I2432" i="9" s="1"/>
  <c r="B2432" i="9"/>
  <c r="C2432" i="9" s="1"/>
  <c r="M2360" i="6"/>
  <c r="I2360" i="9" s="1"/>
  <c r="B2360" i="9"/>
  <c r="C2360" i="9" s="1"/>
  <c r="B621" i="9"/>
  <c r="C621" i="9" s="1"/>
  <c r="D621" i="6"/>
  <c r="E621" i="6" s="1"/>
  <c r="M622" i="6"/>
  <c r="L622" i="6"/>
  <c r="G622" i="9" s="1"/>
  <c r="M1370" i="6"/>
  <c r="I1370" i="9" s="1"/>
  <c r="L1958" i="6"/>
  <c r="D1958" i="9" s="1"/>
  <c r="M1958" i="6"/>
  <c r="I1958" i="9" s="1"/>
  <c r="J2097" i="6"/>
  <c r="K2097" i="6"/>
  <c r="D1551" i="6"/>
  <c r="M1551" i="6"/>
  <c r="I1551" i="9" s="1"/>
  <c r="N1551" i="6"/>
  <c r="D1863" i="6"/>
  <c r="N1863" i="6"/>
  <c r="M1863" i="6"/>
  <c r="I1863" i="9" s="1"/>
  <c r="B1863" i="9"/>
  <c r="C1863" i="9" s="1"/>
  <c r="L1863" i="6"/>
  <c r="D1863" i="9" s="1"/>
  <c r="D2007" i="6"/>
  <c r="M2007" i="6"/>
  <c r="I2007" i="9" s="1"/>
  <c r="N2007" i="6"/>
  <c r="L2007" i="6"/>
  <c r="D2007" i="9" s="1"/>
  <c r="B2007" i="9"/>
  <c r="C2007" i="9" s="1"/>
  <c r="L325" i="6"/>
  <c r="M325" i="6"/>
  <c r="N325" i="6"/>
  <c r="D325" i="6"/>
  <c r="E325" i="6" s="1"/>
  <c r="L781" i="6"/>
  <c r="G781" i="9" s="1"/>
  <c r="N781" i="6"/>
  <c r="B781" i="9"/>
  <c r="C781" i="9" s="1"/>
  <c r="O913" i="6"/>
  <c r="H913" i="6"/>
  <c r="A913" i="9"/>
  <c r="M913" i="6"/>
  <c r="A2319" i="9"/>
  <c r="M2319" i="6"/>
  <c r="I2319" i="9" s="1"/>
  <c r="L2319" i="6"/>
  <c r="D2319" i="9" s="1"/>
  <c r="A126" i="9"/>
  <c r="H126" i="6"/>
  <c r="O126" i="6"/>
  <c r="M126" i="6"/>
  <c r="A138" i="9"/>
  <c r="H138" i="6"/>
  <c r="O138" i="6"/>
  <c r="A774" i="9"/>
  <c r="O774" i="6"/>
  <c r="H774" i="6"/>
  <c r="I1622" i="6"/>
  <c r="J2194" i="6"/>
  <c r="K1802" i="6"/>
  <c r="K970" i="6"/>
  <c r="L2432" i="6"/>
  <c r="D2432" i="9" s="1"/>
  <c r="B125" i="9"/>
  <c r="C125" i="9" s="1"/>
  <c r="D1450" i="6"/>
  <c r="F1450" i="6" s="1"/>
  <c r="N2054" i="6"/>
  <c r="D2054" i="6"/>
  <c r="E2054" i="6" s="1"/>
  <c r="L1921" i="6"/>
  <c r="D1921" i="9" s="1"/>
  <c r="M1921" i="6"/>
  <c r="I1921" i="9" s="1"/>
  <c r="M1993" i="6"/>
  <c r="I1993" i="9" s="1"/>
  <c r="N2221" i="6"/>
  <c r="M2221" i="6"/>
  <c r="I2221" i="9" s="1"/>
  <c r="L2221" i="6"/>
  <c r="D2221" i="9" s="1"/>
  <c r="M2293" i="6"/>
  <c r="I2293" i="9" s="1"/>
  <c r="L2293" i="6"/>
  <c r="D2293" i="9" s="1"/>
  <c r="N2453" i="6"/>
  <c r="B2453" i="9"/>
  <c r="C2453" i="9" s="1"/>
  <c r="E1443" i="6"/>
  <c r="F1443" i="6"/>
  <c r="L969" i="6"/>
  <c r="L1731" i="6"/>
  <c r="D1731" i="9" s="1"/>
  <c r="M2420" i="6"/>
  <c r="I2420" i="9" s="1"/>
  <c r="L2420" i="6"/>
  <c r="D2420" i="9" s="1"/>
  <c r="I1850" i="6"/>
  <c r="K1850" i="6"/>
  <c r="O205" i="6"/>
  <c r="A205" i="9"/>
  <c r="H205" i="6"/>
  <c r="A589" i="9"/>
  <c r="O589" i="6"/>
  <c r="H589" i="6"/>
  <c r="A817" i="9"/>
  <c r="H817" i="6"/>
  <c r="O817" i="6"/>
  <c r="A1873" i="9"/>
  <c r="O1873" i="6"/>
  <c r="H1873" i="6"/>
  <c r="A2197" i="9"/>
  <c r="H2197" i="6"/>
  <c r="A234" i="9"/>
  <c r="H234" i="6"/>
  <c r="A450" i="9"/>
  <c r="O450" i="6"/>
  <c r="H450" i="6"/>
  <c r="A1106" i="9"/>
  <c r="H1106" i="6"/>
  <c r="O1106" i="6"/>
  <c r="A1346" i="9"/>
  <c r="H1346" i="6"/>
  <c r="M402" i="6"/>
  <c r="L1126" i="6"/>
  <c r="E1126" i="9" s="1"/>
  <c r="A1357" i="9"/>
  <c r="O1357" i="6"/>
  <c r="H1357" i="6"/>
  <c r="A2485" i="9"/>
  <c r="H2485" i="6"/>
  <c r="O174" i="6"/>
  <c r="A174" i="9"/>
  <c r="H174" i="6"/>
  <c r="A318" i="9"/>
  <c r="H318" i="6"/>
  <c r="O318" i="6"/>
  <c r="H530" i="6"/>
  <c r="A530" i="9"/>
  <c r="O530" i="6"/>
  <c r="A602" i="9"/>
  <c r="O602" i="6"/>
  <c r="H602" i="6"/>
  <c r="A638" i="9"/>
  <c r="O638" i="6"/>
  <c r="H638" i="6"/>
  <c r="A902" i="9"/>
  <c r="H902" i="6"/>
  <c r="O902" i="6"/>
  <c r="O986" i="6"/>
  <c r="A986" i="9"/>
  <c r="H986" i="6"/>
  <c r="A1166" i="9"/>
  <c r="O1166" i="6"/>
  <c r="H1166" i="6"/>
  <c r="A1250" i="9"/>
  <c r="H1250" i="6"/>
  <c r="A1310" i="9"/>
  <c r="H1310" i="6"/>
  <c r="A1562" i="9"/>
  <c r="H1562" i="6"/>
  <c r="A1682" i="9"/>
  <c r="H1682" i="6"/>
  <c r="A1494" i="9"/>
  <c r="H1494" i="6"/>
  <c r="L2473" i="6"/>
  <c r="D2473" i="9" s="1"/>
  <c r="L2489" i="6"/>
  <c r="E2489" i="9" s="1"/>
  <c r="M599" i="6"/>
  <c r="M1326" i="6"/>
  <c r="I1326" i="9" s="1"/>
  <c r="L1746" i="6"/>
  <c r="D1746" i="9" s="1"/>
  <c r="L2190" i="6"/>
  <c r="D2190" i="9" s="1"/>
  <c r="M2358" i="6"/>
  <c r="I2358" i="9" s="1"/>
  <c r="M2430" i="6"/>
  <c r="I2430" i="9" s="1"/>
  <c r="L54" i="6"/>
  <c r="G54" i="9" s="1"/>
  <c r="L680" i="6"/>
  <c r="A1719" i="9"/>
  <c r="H1719" i="6"/>
  <c r="A73" i="9"/>
  <c r="O73" i="6"/>
  <c r="H73" i="6"/>
  <c r="A265" i="9"/>
  <c r="H265" i="6"/>
  <c r="O265" i="6"/>
  <c r="H829" i="6"/>
  <c r="O829" i="6"/>
  <c r="O1753" i="6"/>
  <c r="H1753" i="6"/>
  <c r="A750" i="9"/>
  <c r="O750" i="6"/>
  <c r="H750" i="6"/>
  <c r="A102" i="9"/>
  <c r="O102" i="6"/>
  <c r="H102" i="6"/>
  <c r="A1014" i="9"/>
  <c r="H1014" i="6"/>
  <c r="A722" i="9"/>
  <c r="H722" i="6"/>
  <c r="O722" i="6"/>
  <c r="O770" i="6"/>
  <c r="A770" i="9"/>
  <c r="H770" i="6"/>
  <c r="A854" i="9"/>
  <c r="O854" i="6"/>
  <c r="H854" i="6"/>
  <c r="A950" i="9"/>
  <c r="O950" i="6"/>
  <c r="H950" i="6"/>
  <c r="A1214" i="9"/>
  <c r="H1214" i="6"/>
  <c r="A1394" i="9"/>
  <c r="H1394" i="6"/>
  <c r="M1060" i="6"/>
  <c r="I1060" i="9" s="1"/>
  <c r="L2256" i="6"/>
  <c r="D2256" i="9" s="1"/>
  <c r="M870" i="6"/>
  <c r="L1165" i="6"/>
  <c r="D1165" i="9" s="1"/>
  <c r="L2069" i="6"/>
  <c r="E2069" i="9" s="1"/>
  <c r="L2261" i="6"/>
  <c r="E2261" i="9" s="1"/>
  <c r="L1533" i="6"/>
  <c r="D1533" i="9" s="1"/>
  <c r="N2343" i="6"/>
  <c r="M962" i="6"/>
  <c r="M538" i="6"/>
  <c r="O234" i="6"/>
  <c r="A1393" i="9"/>
  <c r="O1393" i="6"/>
  <c r="H1393" i="6"/>
  <c r="M114" i="6"/>
  <c r="O186" i="6"/>
  <c r="A186" i="9"/>
  <c r="H186" i="6"/>
  <c r="A246" i="9"/>
  <c r="O246" i="6"/>
  <c r="H246" i="6"/>
  <c r="A726" i="9"/>
  <c r="H726" i="6"/>
  <c r="A814" i="9"/>
  <c r="H814" i="6"/>
  <c r="O542" i="6"/>
  <c r="H542" i="6"/>
  <c r="A542" i="9"/>
  <c r="H650" i="6"/>
  <c r="A650" i="9"/>
  <c r="O650" i="6"/>
  <c r="A686" i="9"/>
  <c r="O686" i="6"/>
  <c r="H686" i="6"/>
  <c r="O818" i="6"/>
  <c r="H818" i="6"/>
  <c r="A818" i="9"/>
  <c r="A1118" i="9"/>
  <c r="H1118" i="6"/>
  <c r="O1118" i="6"/>
  <c r="A1358" i="9"/>
  <c r="H1358" i="6"/>
  <c r="A1466" i="9"/>
  <c r="H1466" i="6"/>
  <c r="A1574" i="9"/>
  <c r="H1574" i="6"/>
  <c r="B870" i="9"/>
  <c r="C870" i="9" s="1"/>
  <c r="L1423" i="6"/>
  <c r="D1423" i="9" s="1"/>
  <c r="M2011" i="6"/>
  <c r="I2011" i="9" s="1"/>
  <c r="A325" i="9"/>
  <c r="H325" i="6"/>
  <c r="O325" i="6"/>
  <c r="A709" i="9"/>
  <c r="O709" i="6"/>
  <c r="H709" i="6"/>
  <c r="A1765" i="9"/>
  <c r="O1765" i="6"/>
  <c r="H1765" i="6"/>
  <c r="O114" i="6"/>
  <c r="A114" i="9"/>
  <c r="H114" i="6"/>
  <c r="A1038" i="9"/>
  <c r="H1038" i="6"/>
  <c r="M614" i="6"/>
  <c r="O866" i="6"/>
  <c r="A866" i="9"/>
  <c r="H866" i="6"/>
  <c r="A914" i="9"/>
  <c r="O914" i="6"/>
  <c r="H914" i="6"/>
  <c r="A1178" i="9"/>
  <c r="O1178" i="6"/>
  <c r="H1178" i="6"/>
  <c r="A1262" i="9"/>
  <c r="H1262" i="6"/>
  <c r="A2250" i="9"/>
  <c r="H2250" i="6"/>
  <c r="M2460" i="6"/>
  <c r="I2460" i="9" s="1"/>
  <c r="H1767" i="6"/>
  <c r="L193" i="6"/>
  <c r="G193" i="9" s="1"/>
  <c r="A781" i="9"/>
  <c r="O781" i="6"/>
  <c r="H781" i="6"/>
  <c r="L1117" i="6"/>
  <c r="A1525" i="9"/>
  <c r="O1525" i="6"/>
  <c r="H1525" i="6"/>
  <c r="A2377" i="9"/>
  <c r="H2377" i="6"/>
  <c r="H270" i="6"/>
  <c r="O270" i="6"/>
  <c r="A270" i="9"/>
  <c r="A414" i="9"/>
  <c r="O414" i="6"/>
  <c r="H414" i="6"/>
  <c r="A594" i="9"/>
  <c r="H594" i="6"/>
  <c r="A1158" i="9"/>
  <c r="H1158" i="6"/>
  <c r="A662" i="9"/>
  <c r="H662" i="6"/>
  <c r="O662" i="6"/>
  <c r="O698" i="6"/>
  <c r="A698" i="9"/>
  <c r="H698" i="6"/>
  <c r="A830" i="9"/>
  <c r="O830" i="6"/>
  <c r="H830" i="6"/>
  <c r="A878" i="9"/>
  <c r="O878" i="6"/>
  <c r="H878" i="6"/>
  <c r="O926" i="6"/>
  <c r="H926" i="6"/>
  <c r="A926" i="9"/>
  <c r="A1190" i="9"/>
  <c r="H1190" i="6"/>
  <c r="O1190" i="6"/>
  <c r="A1370" i="9"/>
  <c r="H1370" i="6"/>
  <c r="A2274" i="9"/>
  <c r="H2274" i="6"/>
  <c r="H1887" i="6"/>
  <c r="J1887" i="6" s="1"/>
  <c r="M1935" i="6"/>
  <c r="I1935" i="9" s="1"/>
  <c r="M1084" i="6"/>
  <c r="I1084" i="9" s="1"/>
  <c r="L1864" i="6"/>
  <c r="D1864" i="9" s="1"/>
  <c r="A361" i="9"/>
  <c r="O361" i="6"/>
  <c r="H361" i="6"/>
  <c r="A1117" i="9"/>
  <c r="O1117" i="6"/>
  <c r="H1117" i="6"/>
  <c r="A1801" i="9"/>
  <c r="H1801" i="6"/>
  <c r="A486" i="9"/>
  <c r="O486" i="6"/>
  <c r="H486" i="6"/>
  <c r="A210" i="9"/>
  <c r="O210" i="6"/>
  <c r="H210" i="6"/>
  <c r="A858" i="9"/>
  <c r="O858" i="6"/>
  <c r="H858" i="6"/>
  <c r="M1357" i="6"/>
  <c r="I1357" i="9" s="1"/>
  <c r="O746" i="6"/>
  <c r="A746" i="9"/>
  <c r="H746" i="6"/>
  <c r="A794" i="9"/>
  <c r="H794" i="6"/>
  <c r="O794" i="6"/>
  <c r="M974" i="6"/>
  <c r="O1010" i="6"/>
  <c r="H1010" i="6"/>
  <c r="A1010" i="9"/>
  <c r="A1142" i="9"/>
  <c r="O1142" i="6"/>
  <c r="H1142" i="6"/>
  <c r="O1274" i="6"/>
  <c r="H1274" i="6"/>
  <c r="H1334" i="6"/>
  <c r="O1334" i="6"/>
  <c r="O1418" i="6"/>
  <c r="H1418" i="6"/>
  <c r="L836" i="6"/>
  <c r="A42" i="9"/>
  <c r="O42" i="6"/>
  <c r="H42" i="6"/>
  <c r="A642" i="9"/>
  <c r="O642" i="6"/>
  <c r="H642" i="6"/>
  <c r="A622" i="9"/>
  <c r="H622" i="6"/>
  <c r="O626" i="6"/>
  <c r="A626" i="9"/>
  <c r="H626" i="6"/>
  <c r="O890" i="6"/>
  <c r="H890" i="6"/>
  <c r="A890" i="9"/>
  <c r="A974" i="9"/>
  <c r="O974" i="6"/>
  <c r="H974" i="6"/>
  <c r="A1094" i="9"/>
  <c r="H1094" i="6"/>
  <c r="O1094" i="6"/>
  <c r="A1238" i="9"/>
  <c r="H1238" i="6"/>
  <c r="O1238" i="6"/>
  <c r="A1514" i="9"/>
  <c r="H1514" i="6"/>
  <c r="A1742" i="9"/>
  <c r="H1742" i="6"/>
  <c r="L1650" i="6"/>
  <c r="D1650" i="9" s="1"/>
  <c r="L1722" i="6"/>
  <c r="D1722" i="9" s="1"/>
  <c r="L1794" i="6"/>
  <c r="D1794" i="9" s="1"/>
  <c r="L2082" i="6"/>
  <c r="D2082" i="9" s="1"/>
  <c r="L909" i="6"/>
  <c r="L748" i="6"/>
  <c r="A193" i="9"/>
  <c r="H193" i="6"/>
  <c r="O193" i="6"/>
  <c r="A961" i="9"/>
  <c r="O961" i="6"/>
  <c r="H961" i="6"/>
  <c r="A1837" i="9"/>
  <c r="H1837" i="6"/>
  <c r="A2173" i="9"/>
  <c r="H2173" i="6"/>
  <c r="A702" i="9"/>
  <c r="H702" i="6"/>
  <c r="A222" i="9"/>
  <c r="H222" i="6"/>
  <c r="O222" i="6"/>
  <c r="A282" i="9"/>
  <c r="O282" i="6"/>
  <c r="H282" i="6"/>
  <c r="A518" i="9"/>
  <c r="O518" i="6"/>
  <c r="H518" i="6"/>
  <c r="H710" i="6"/>
  <c r="A710" i="9"/>
  <c r="O710" i="6"/>
  <c r="H758" i="6"/>
  <c r="A758" i="9"/>
  <c r="O758" i="6"/>
  <c r="H842" i="6"/>
  <c r="O842" i="6"/>
  <c r="A842" i="9"/>
  <c r="A938" i="9"/>
  <c r="H938" i="6"/>
  <c r="O938" i="6"/>
  <c r="O1154" i="6"/>
  <c r="H1154" i="6"/>
  <c r="A1154" i="9"/>
  <c r="A1202" i="9"/>
  <c r="O1202" i="6"/>
  <c r="H1202" i="6"/>
  <c r="A1286" i="9"/>
  <c r="H1286" i="6"/>
  <c r="A1382" i="9"/>
  <c r="H1382" i="6"/>
  <c r="A2178" i="9"/>
  <c r="H2178" i="6"/>
  <c r="L1596" i="6"/>
  <c r="D1596" i="9" s="1"/>
  <c r="L1380" i="6"/>
  <c r="D1380" i="9" s="1"/>
  <c r="O1604" i="6"/>
  <c r="O622" i="6"/>
  <c r="L1928" i="6"/>
  <c r="M514" i="6"/>
  <c r="L1096" i="6"/>
  <c r="D1096" i="9" s="1"/>
  <c r="M1576" i="6"/>
  <c r="I1576" i="9" s="1"/>
  <c r="O594" i="6"/>
  <c r="L530" i="6"/>
  <c r="G530" i="9" s="1"/>
  <c r="L638" i="6"/>
  <c r="G638" i="9" s="1"/>
  <c r="A674" i="9"/>
  <c r="O674" i="6"/>
  <c r="H674" i="6"/>
  <c r="O806" i="6"/>
  <c r="H806" i="6"/>
  <c r="A806" i="9"/>
  <c r="M854" i="6"/>
  <c r="M902" i="6"/>
  <c r="L1346" i="6"/>
  <c r="A1442" i="9"/>
  <c r="H1442" i="6"/>
  <c r="I1776" i="6"/>
  <c r="J1776" i="6"/>
  <c r="J1870" i="6"/>
  <c r="K1870" i="6"/>
  <c r="I1870" i="6"/>
  <c r="K2474" i="6"/>
  <c r="I2474" i="6"/>
  <c r="L1044" i="6"/>
  <c r="E1044" i="9" s="1"/>
  <c r="M1044" i="6"/>
  <c r="I1044" i="9" s="1"/>
  <c r="J2044" i="6"/>
  <c r="I2044" i="6"/>
  <c r="A1439" i="9"/>
  <c r="H1439" i="6"/>
  <c r="I1439" i="6" s="1"/>
  <c r="J2474" i="6"/>
  <c r="J2224" i="6"/>
  <c r="J1716" i="6"/>
  <c r="L2364" i="6"/>
  <c r="E2364" i="9" s="1"/>
  <c r="M295" i="6"/>
  <c r="L2358" i="6"/>
  <c r="D2358" i="9" s="1"/>
  <c r="I2295" i="6"/>
  <c r="L1351" i="6"/>
  <c r="D1351" i="9" s="1"/>
  <c r="O91" i="6"/>
  <c r="A2011" i="9"/>
  <c r="L779" i="6"/>
  <c r="I2162" i="6"/>
  <c r="J2162" i="6"/>
  <c r="L599" i="6"/>
  <c r="D1858" i="9"/>
  <c r="E1858" i="9"/>
  <c r="I2098" i="6"/>
  <c r="J2098" i="6"/>
  <c r="K2098" i="6"/>
  <c r="L704" i="6"/>
  <c r="M704" i="6"/>
  <c r="M1700" i="6"/>
  <c r="I1700" i="9" s="1"/>
  <c r="L1700" i="6"/>
  <c r="D1700" i="9" s="1"/>
  <c r="K1390" i="6"/>
  <c r="J1390" i="6"/>
  <c r="J1414" i="6"/>
  <c r="I1414" i="6"/>
  <c r="A576" i="9"/>
  <c r="M576" i="6"/>
  <c r="L576" i="6"/>
  <c r="J1760" i="6"/>
  <c r="I1760" i="6"/>
  <c r="K1760" i="6"/>
  <c r="I752" i="6"/>
  <c r="K752" i="6" s="1"/>
  <c r="I1844" i="6"/>
  <c r="K1954" i="6"/>
  <c r="K2224" i="6"/>
  <c r="J2074" i="6"/>
  <c r="I2014" i="6"/>
  <c r="L2010" i="6"/>
  <c r="E2010" i="9" s="1"/>
  <c r="K1716" i="6"/>
  <c r="K2456" i="6"/>
  <c r="I2074" i="6"/>
  <c r="K1796" i="6"/>
  <c r="A295" i="9"/>
  <c r="A2358" i="9"/>
  <c r="H2418" i="6"/>
  <c r="K2418" i="6" s="1"/>
  <c r="M779" i="6"/>
  <c r="L2334" i="6"/>
  <c r="D2334" i="9" s="1"/>
  <c r="L2448" i="6"/>
  <c r="D2448" i="9" s="1"/>
  <c r="O1980" i="6"/>
  <c r="I713" i="6"/>
  <c r="J713" i="6"/>
  <c r="J2290" i="6"/>
  <c r="K2290" i="6"/>
  <c r="J1927" i="6"/>
  <c r="I1927" i="6"/>
  <c r="M1320" i="6"/>
  <c r="I1320" i="9" s="1"/>
  <c r="L1320" i="6"/>
  <c r="D1320" i="9" s="1"/>
  <c r="A1320" i="9"/>
  <c r="K1816" i="6"/>
  <c r="I1816" i="6"/>
  <c r="A1920" i="9"/>
  <c r="O1920" i="6"/>
  <c r="L2436" i="6"/>
  <c r="E2436" i="9" s="1"/>
  <c r="M2436" i="6"/>
  <c r="I2436" i="9" s="1"/>
  <c r="I2037" i="6"/>
  <c r="K2037" i="6"/>
  <c r="J2037" i="6"/>
  <c r="J1270" i="6"/>
  <c r="I1270" i="6"/>
  <c r="O1546" i="6"/>
  <c r="L1546" i="6"/>
  <c r="D1546" i="9" s="1"/>
  <c r="K1828" i="6"/>
  <c r="I1828" i="6"/>
  <c r="J1828" i="6"/>
  <c r="I1072" i="6"/>
  <c r="K1072" i="6"/>
  <c r="J1072" i="6"/>
  <c r="I1730" i="6"/>
  <c r="J1816" i="6"/>
  <c r="A1380" i="9"/>
  <c r="L856" i="6"/>
  <c r="J1824" i="6"/>
  <c r="K1824" i="6"/>
  <c r="L749" i="6"/>
  <c r="L2285" i="6"/>
  <c r="D2285" i="9" s="1"/>
  <c r="H671" i="6"/>
  <c r="M671" i="6"/>
  <c r="L671" i="6"/>
  <c r="M707" i="6"/>
  <c r="L707" i="6"/>
  <c r="G707" i="9" s="1"/>
  <c r="O707" i="6"/>
  <c r="A707" i="9"/>
  <c r="H743" i="6"/>
  <c r="O743" i="6"/>
  <c r="K1091" i="6"/>
  <c r="I1091" i="6"/>
  <c r="A1950" i="9"/>
  <c r="M1950" i="6"/>
  <c r="I1950" i="9" s="1"/>
  <c r="M2094" i="6"/>
  <c r="I2094" i="9" s="1"/>
  <c r="A2094" i="9"/>
  <c r="L2094" i="6"/>
  <c r="E2094" i="9" s="1"/>
  <c r="A2324" i="9"/>
  <c r="L2324" i="6"/>
  <c r="D2324" i="9" s="1"/>
  <c r="L444" i="6"/>
  <c r="O2292" i="6"/>
  <c r="A2292" i="9"/>
  <c r="I1419" i="6"/>
  <c r="J1419" i="6"/>
  <c r="J1947" i="6"/>
  <c r="K1947" i="6"/>
  <c r="A2318" i="9"/>
  <c r="M2318" i="6"/>
  <c r="I2318" i="9" s="1"/>
  <c r="O2318" i="6"/>
  <c r="H1529" i="6"/>
  <c r="L1529" i="6"/>
  <c r="D1529" i="9" s="1"/>
  <c r="L2136" i="6"/>
  <c r="D2136" i="9" s="1"/>
  <c r="A2136" i="9"/>
  <c r="O1320" i="6"/>
  <c r="J1796" i="6"/>
  <c r="O635" i="6"/>
  <c r="L880" i="6"/>
  <c r="A1583" i="9"/>
  <c r="H1583" i="6"/>
  <c r="I1583" i="6" s="1"/>
  <c r="O1818" i="6"/>
  <c r="M1818" i="6"/>
  <c r="I1818" i="9" s="1"/>
  <c r="A1818" i="9"/>
  <c r="L1257" i="6"/>
  <c r="D1257" i="9" s="1"/>
  <c r="M1257" i="6"/>
  <c r="I1257" i="9" s="1"/>
  <c r="A1608" i="9"/>
  <c r="L1608" i="6"/>
  <c r="D1608" i="9" s="1"/>
  <c r="H1608" i="6"/>
  <c r="K1608" i="6" s="1"/>
  <c r="I91" i="6"/>
  <c r="J91" i="6"/>
  <c r="J2344" i="6"/>
  <c r="K2344" i="6"/>
  <c r="I2344" i="6"/>
  <c r="O1912" i="6"/>
  <c r="J2296" i="6"/>
  <c r="K2296" i="6"/>
  <c r="I2296" i="6"/>
  <c r="J1659" i="6"/>
  <c r="I1659" i="6"/>
  <c r="K1659" i="6"/>
  <c r="I2356" i="6"/>
  <c r="J2356" i="6"/>
  <c r="K2356" i="6"/>
  <c r="J1785" i="6"/>
  <c r="K1785" i="6"/>
  <c r="I1785" i="6"/>
  <c r="A2264" i="9"/>
  <c r="L2264" i="6"/>
  <c r="D2264" i="9" s="1"/>
  <c r="I1412" i="6"/>
  <c r="J1412" i="6"/>
  <c r="K1412" i="6"/>
  <c r="O526" i="6"/>
  <c r="A526" i="9"/>
  <c r="H526" i="6"/>
  <c r="A682" i="9"/>
  <c r="L682" i="6"/>
  <c r="I812" i="6"/>
  <c r="J812" i="6"/>
  <c r="L2154" i="6"/>
  <c r="D2154" i="9" s="1"/>
  <c r="M2154" i="6"/>
  <c r="I2154" i="9" s="1"/>
  <c r="A1078" i="9"/>
  <c r="H1078" i="6"/>
  <c r="H1320" i="6"/>
  <c r="J1320" i="6" s="1"/>
  <c r="M2406" i="6"/>
  <c r="I2406" i="9" s="1"/>
  <c r="A515" i="9"/>
  <c r="O515" i="6"/>
  <c r="D90" i="9"/>
  <c r="I1762" i="6"/>
  <c r="J1762" i="6"/>
  <c r="K1762" i="6"/>
  <c r="K1587" i="6"/>
  <c r="I1587" i="6"/>
  <c r="J1587" i="6"/>
  <c r="K1221" i="6"/>
  <c r="I1221" i="6"/>
  <c r="J1006" i="6"/>
  <c r="I1006" i="6"/>
  <c r="I1555" i="6"/>
  <c r="A635" i="9"/>
  <c r="H1279" i="6"/>
  <c r="M1279" i="6"/>
  <c r="I1279" i="9" s="1"/>
  <c r="L1279" i="6"/>
  <c r="D1279" i="9" s="1"/>
  <c r="H1495" i="6"/>
  <c r="O1495" i="6"/>
  <c r="L1495" i="6"/>
  <c r="D1495" i="9" s="1"/>
  <c r="A1711" i="9"/>
  <c r="L1711" i="6"/>
  <c r="D1711" i="9" s="1"/>
  <c r="A2234" i="9"/>
  <c r="H2234" i="6"/>
  <c r="J2234" i="6" s="1"/>
  <c r="A1704" i="9"/>
  <c r="H1704" i="6"/>
  <c r="I1704" i="6" s="1"/>
  <c r="O1704" i="6"/>
  <c r="I2374" i="6"/>
  <c r="K2374" i="6"/>
  <c r="A2306" i="9"/>
  <c r="L2306" i="6"/>
  <c r="D2306" i="9" s="1"/>
  <c r="M2306" i="6"/>
  <c r="I2306" i="9" s="1"/>
  <c r="O1868" i="6"/>
  <c r="L1868" i="6"/>
  <c r="D1868" i="9" s="1"/>
  <c r="J2140" i="6"/>
  <c r="I2140" i="6"/>
  <c r="I2307" i="6"/>
  <c r="K2307" i="6"/>
  <c r="I2294" i="6"/>
  <c r="K2294" i="6"/>
  <c r="J2294" i="6"/>
  <c r="I2176" i="6"/>
  <c r="K2176" i="6"/>
  <c r="I2073" i="6"/>
  <c r="K2073" i="6"/>
  <c r="J2073" i="6"/>
  <c r="I2181" i="6"/>
  <c r="K2181" i="6"/>
  <c r="K1330" i="6"/>
  <c r="J1330" i="6"/>
  <c r="I1640" i="6"/>
  <c r="K1640" i="6"/>
  <c r="J1640" i="6"/>
  <c r="J832" i="6"/>
  <c r="K832" i="6" s="1"/>
  <c r="I2290" i="6"/>
  <c r="K1917" i="6"/>
  <c r="J2295" i="6"/>
  <c r="I1351" i="6"/>
  <c r="J1351" i="6"/>
  <c r="H1567" i="6"/>
  <c r="M1567" i="6"/>
  <c r="I1567" i="9" s="1"/>
  <c r="O2083" i="6"/>
  <c r="H2083" i="6"/>
  <c r="K2083" i="6" s="1"/>
  <c r="L1841" i="6"/>
  <c r="D1841" i="9" s="1"/>
  <c r="A1841" i="9"/>
  <c r="J1954" i="6"/>
  <c r="K1927" i="6"/>
  <c r="K1006" i="6"/>
  <c r="K2044" i="6"/>
  <c r="K1270" i="6"/>
  <c r="J1844" i="6"/>
  <c r="A2430" i="9"/>
  <c r="L1296" i="6"/>
  <c r="E1296" i="9" s="1"/>
  <c r="H1818" i="6"/>
  <c r="I1818" i="6" s="1"/>
  <c r="L2311" i="6"/>
  <c r="D2311" i="9" s="1"/>
  <c r="M1855" i="6"/>
  <c r="I1855" i="9" s="1"/>
  <c r="A671" i="9"/>
  <c r="A863" i="9"/>
  <c r="O2473" i="6"/>
  <c r="H2257" i="6"/>
  <c r="O2257" i="6"/>
  <c r="M1336" i="6"/>
  <c r="I1336" i="9" s="1"/>
  <c r="J2300" i="6"/>
  <c r="I2300" i="6"/>
  <c r="O1161" i="6"/>
  <c r="M1521" i="6"/>
  <c r="I1521" i="9" s="1"/>
  <c r="L1521" i="6"/>
  <c r="D1521" i="9" s="1"/>
  <c r="K2439" i="6"/>
  <c r="I2439" i="6"/>
  <c r="J2439" i="6"/>
  <c r="K1047" i="6"/>
  <c r="J1047" i="6"/>
  <c r="I2283" i="6"/>
  <c r="K2283" i="6"/>
  <c r="J2200" i="6"/>
  <c r="I2200" i="6"/>
  <c r="K1083" i="6"/>
  <c r="J1083" i="6"/>
  <c r="I1593" i="6"/>
  <c r="J1593" i="6"/>
  <c r="I813" i="6"/>
  <c r="K813" i="6" s="1"/>
  <c r="K2222" i="6"/>
  <c r="I2222" i="6"/>
  <c r="J2222" i="6"/>
  <c r="I1030" i="6"/>
  <c r="K1030" i="6"/>
  <c r="I2338" i="6"/>
  <c r="J2338" i="6"/>
  <c r="K2338" i="6"/>
  <c r="L1888" i="6"/>
  <c r="D1888" i="9" s="1"/>
  <c r="H2136" i="6"/>
  <c r="J2136" i="6" s="1"/>
  <c r="O2238" i="6"/>
  <c r="M2238" i="6"/>
  <c r="I2238" i="9" s="1"/>
  <c r="A1776" i="9"/>
  <c r="O1776" i="6"/>
  <c r="J1689" i="6"/>
  <c r="K1689" i="6"/>
  <c r="J946" i="6"/>
  <c r="K946" i="6" s="1"/>
  <c r="A1870" i="9"/>
  <c r="O1870" i="6"/>
  <c r="H2253" i="6"/>
  <c r="A2253" i="9"/>
  <c r="O2136" i="6"/>
  <c r="M749" i="6"/>
  <c r="A749" i="9"/>
  <c r="I1936" i="6"/>
  <c r="J1936" i="6"/>
  <c r="J1545" i="6"/>
  <c r="I1545" i="6"/>
  <c r="J1377" i="6"/>
  <c r="K1377" i="6"/>
  <c r="I1917" i="6"/>
  <c r="M2010" i="6"/>
  <c r="I2010" i="9" s="1"/>
  <c r="I2038" i="6"/>
  <c r="J2038" i="6"/>
  <c r="O1078" i="6"/>
  <c r="K2452" i="6"/>
  <c r="J2452" i="6"/>
  <c r="D639" i="9"/>
  <c r="E639" i="9"/>
  <c r="L1688" i="6"/>
  <c r="E1688" i="9" s="1"/>
  <c r="A1688" i="9"/>
  <c r="O2096" i="6"/>
  <c r="L2096" i="6"/>
  <c r="D2096" i="9" s="1"/>
  <c r="J2331" i="6"/>
  <c r="K2331" i="6"/>
  <c r="I2319" i="6"/>
  <c r="J2319" i="6"/>
  <c r="H1872" i="6"/>
  <c r="I1872" i="6" s="1"/>
  <c r="L2406" i="6"/>
  <c r="D2406" i="9" s="1"/>
  <c r="O2143" i="6"/>
  <c r="A2143" i="9"/>
  <c r="H2467" i="6"/>
  <c r="A2467" i="9"/>
  <c r="J1311" i="6"/>
  <c r="I1311" i="6"/>
  <c r="J1551" i="6"/>
  <c r="I1551" i="6"/>
  <c r="I2320" i="6"/>
  <c r="J2320" i="6"/>
  <c r="H1912" i="6"/>
  <c r="I1689" i="6"/>
  <c r="J2169" i="6"/>
  <c r="K2014" i="6"/>
  <c r="K1351" i="6"/>
  <c r="M2364" i="6"/>
  <c r="I2364" i="9" s="1"/>
  <c r="K2415" i="6"/>
  <c r="A2418" i="9"/>
  <c r="M2277" i="6"/>
  <c r="I2277" i="9" s="1"/>
  <c r="A91" i="9"/>
  <c r="L743" i="6"/>
  <c r="O911" i="6"/>
  <c r="M1920" i="6"/>
  <c r="I1920" i="9" s="1"/>
  <c r="M2136" i="6"/>
  <c r="I2136" i="9" s="1"/>
  <c r="L863" i="6"/>
  <c r="O611" i="6"/>
  <c r="A611" i="9"/>
  <c r="O839" i="6"/>
  <c r="H839" i="6"/>
  <c r="I839" i="6" s="1"/>
  <c r="I1990" i="6"/>
  <c r="K1990" i="6"/>
  <c r="L1292" i="6"/>
  <c r="E1292" i="9" s="1"/>
  <c r="J2367" i="6"/>
  <c r="K2367" i="6"/>
  <c r="K1671" i="6"/>
  <c r="J1671" i="6"/>
  <c r="K1371" i="6"/>
  <c r="I1371" i="6"/>
  <c r="J1792" i="6"/>
  <c r="J1197" i="6"/>
  <c r="K1197" i="6"/>
  <c r="L676" i="6"/>
  <c r="J1984" i="6"/>
  <c r="A2384" i="9"/>
  <c r="J1610" i="6"/>
  <c r="J1768" i="6"/>
  <c r="L1594" i="6"/>
  <c r="D1594" i="9" s="1"/>
  <c r="K1280" i="6"/>
  <c r="J1101" i="6"/>
  <c r="J934" i="6"/>
  <c r="K934" i="6" s="1"/>
  <c r="L892" i="6"/>
  <c r="L1616" i="6"/>
  <c r="D1616" i="9" s="1"/>
  <c r="L1808" i="6"/>
  <c r="D1808" i="9" s="1"/>
  <c r="L1940" i="6"/>
  <c r="D1940" i="9" s="1"/>
  <c r="K1101" i="6"/>
  <c r="L904" i="6"/>
  <c r="M1156" i="6"/>
  <c r="I1156" i="9" s="1"/>
  <c r="M1825" i="6"/>
  <c r="I1825" i="9" s="1"/>
  <c r="M664" i="6"/>
  <c r="M598" i="6"/>
  <c r="L916" i="6"/>
  <c r="L776" i="6"/>
  <c r="A2056" i="9"/>
  <c r="H2056" i="6"/>
  <c r="O2056" i="6"/>
  <c r="M2400" i="6"/>
  <c r="I2400" i="9" s="1"/>
  <c r="L2400" i="6"/>
  <c r="D2400" i="9" s="1"/>
  <c r="D1670" i="6"/>
  <c r="L1670" i="6"/>
  <c r="N1670" i="6"/>
  <c r="M1670" i="6"/>
  <c r="I1670" i="9" s="1"/>
  <c r="B1670" i="9"/>
  <c r="C1670" i="9" s="1"/>
  <c r="K2396" i="6"/>
  <c r="K1114" i="6"/>
  <c r="B1712" i="9"/>
  <c r="C1712" i="9" s="1"/>
  <c r="I1683" i="6"/>
  <c r="K2254" i="6"/>
  <c r="J1822" i="6"/>
  <c r="J2164" i="6"/>
  <c r="B932" i="9"/>
  <c r="C932" i="9" s="1"/>
  <c r="K2020" i="6"/>
  <c r="E649" i="9"/>
  <c r="L2121" i="6"/>
  <c r="D2121" i="9" s="1"/>
  <c r="M2121" i="6"/>
  <c r="I2121" i="9" s="1"/>
  <c r="M1596" i="6"/>
  <c r="I1596" i="9" s="1"/>
  <c r="D2061" i="6"/>
  <c r="D2431" i="6"/>
  <c r="L2431" i="6"/>
  <c r="E2431" i="9" s="1"/>
  <c r="B2431" i="9"/>
  <c r="C2431" i="9" s="1"/>
  <c r="M2431" i="6"/>
  <c r="I2431" i="9" s="1"/>
  <c r="B237" i="9"/>
  <c r="C237" i="9" s="1"/>
  <c r="N237" i="6"/>
  <c r="D237" i="6"/>
  <c r="N2259" i="6"/>
  <c r="M2259" i="6"/>
  <c r="I2259" i="9" s="1"/>
  <c r="D2259" i="6"/>
  <c r="G2259" i="6" s="1"/>
  <c r="B2259" i="9"/>
  <c r="C2259" i="9" s="1"/>
  <c r="N496" i="6"/>
  <c r="D496" i="6"/>
  <c r="B496" i="9"/>
  <c r="C496" i="9" s="1"/>
  <c r="A580" i="9"/>
  <c r="H580" i="6"/>
  <c r="O580" i="6"/>
  <c r="A1672" i="9"/>
  <c r="O1672" i="6"/>
  <c r="M1672" i="6"/>
  <c r="I1672" i="9" s="1"/>
  <c r="I2052" i="6"/>
  <c r="N1012" i="6"/>
  <c r="D1012" i="6"/>
  <c r="F1012" i="6" s="1"/>
  <c r="B1012" i="9"/>
  <c r="C1012" i="9" s="1"/>
  <c r="L1012" i="6"/>
  <c r="D1012" i="9" s="1"/>
  <c r="O1156" i="6"/>
  <c r="H1156" i="6"/>
  <c r="N425" i="6"/>
  <c r="B425" i="9"/>
  <c r="C425" i="9" s="1"/>
  <c r="D425" i="6"/>
  <c r="F425" i="6" s="1"/>
  <c r="L2259" i="6"/>
  <c r="D2259" i="9" s="1"/>
  <c r="B1616" i="9"/>
  <c r="C1616" i="9" s="1"/>
  <c r="M2253" i="6"/>
  <c r="I2253" i="9" s="1"/>
  <c r="N954" i="6"/>
  <c r="D954" i="6"/>
  <c r="F954" i="6" s="1"/>
  <c r="M2301" i="6"/>
  <c r="I2301" i="9" s="1"/>
  <c r="L2301" i="6"/>
  <c r="D2301" i="9" s="1"/>
  <c r="H1380" i="6"/>
  <c r="O1380" i="6"/>
  <c r="I2218" i="6"/>
  <c r="J2218" i="6"/>
  <c r="B232" i="9"/>
  <c r="C232" i="9" s="1"/>
  <c r="D232" i="6"/>
  <c r="E232" i="6" s="1"/>
  <c r="N232" i="6"/>
  <c r="A628" i="9"/>
  <c r="H628" i="6"/>
  <c r="O628" i="6"/>
  <c r="M628" i="6"/>
  <c r="L628" i="6"/>
  <c r="G628" i="9" s="1"/>
  <c r="A1120" i="9"/>
  <c r="H1120" i="6"/>
  <c r="O1120" i="6"/>
  <c r="A700" i="9"/>
  <c r="O700" i="6"/>
  <c r="H700" i="6"/>
  <c r="M700" i="6"/>
  <c r="L700" i="6"/>
  <c r="K1048" i="6"/>
  <c r="J1048" i="6"/>
  <c r="H1084" i="6"/>
  <c r="O1084" i="6"/>
  <c r="O1276" i="6"/>
  <c r="H1276" i="6"/>
  <c r="A1276" i="9"/>
  <c r="N281" i="6"/>
  <c r="D281" i="6"/>
  <c r="F281" i="6" s="1"/>
  <c r="N89" i="6"/>
  <c r="D89" i="6"/>
  <c r="B89" i="9"/>
  <c r="C89" i="9" s="1"/>
  <c r="J1807" i="6"/>
  <c r="M1012" i="6"/>
  <c r="I1012" i="9" s="1"/>
  <c r="A1084" i="9"/>
  <c r="N2169" i="6"/>
  <c r="B2169" i="9"/>
  <c r="C2169" i="9" s="1"/>
  <c r="D2169" i="6"/>
  <c r="F2169" i="6" s="1"/>
  <c r="N1668" i="6"/>
  <c r="D1668" i="6"/>
  <c r="G1668" i="6" s="1"/>
  <c r="A2016" i="9"/>
  <c r="O2016" i="6"/>
  <c r="A1908" i="9"/>
  <c r="H1908" i="6"/>
  <c r="I1908" i="6" s="1"/>
  <c r="N1524" i="6"/>
  <c r="B1524" i="9"/>
  <c r="C1524" i="9" s="1"/>
  <c r="N1824" i="6"/>
  <c r="M1824" i="6"/>
  <c r="I1824" i="9" s="1"/>
  <c r="L1824" i="6"/>
  <c r="D1824" i="9" s="1"/>
  <c r="D1824" i="6"/>
  <c r="E1824" i="6" s="1"/>
  <c r="N1056" i="6"/>
  <c r="B1056" i="9"/>
  <c r="C1056" i="9" s="1"/>
  <c r="D1056" i="6"/>
  <c r="E1056" i="6" s="1"/>
  <c r="L1884" i="6"/>
  <c r="D1884" i="9" s="1"/>
  <c r="D1582" i="6"/>
  <c r="G1582" i="6" s="1"/>
  <c r="N1582" i="6"/>
  <c r="M1844" i="6"/>
  <c r="I1844" i="9" s="1"/>
  <c r="D1844" i="6"/>
  <c r="F1844" i="6" s="1"/>
  <c r="L1844" i="6"/>
  <c r="B1844" i="9"/>
  <c r="C1844" i="9" s="1"/>
  <c r="N1844" i="6"/>
  <c r="B1940" i="9"/>
  <c r="C1940" i="9" s="1"/>
  <c r="M850" i="6"/>
  <c r="D850" i="6"/>
  <c r="E850" i="6" s="1"/>
  <c r="N2080" i="6"/>
  <c r="D2080" i="6"/>
  <c r="G2080" i="6" s="1"/>
  <c r="M2080" i="6"/>
  <c r="I2080" i="9" s="1"/>
  <c r="B2080" i="9"/>
  <c r="C2080" i="9" s="1"/>
  <c r="A964" i="9"/>
  <c r="H964" i="6"/>
  <c r="O964" i="6"/>
  <c r="A838" i="9"/>
  <c r="H838" i="6"/>
  <c r="M838" i="6"/>
  <c r="A1180" i="9"/>
  <c r="H1180" i="6"/>
  <c r="O1180" i="6"/>
  <c r="L552" i="6"/>
  <c r="A1300" i="9"/>
  <c r="H1300" i="6"/>
  <c r="O1300" i="6"/>
  <c r="B2297" i="9"/>
  <c r="C2297" i="9" s="1"/>
  <c r="M2297" i="6"/>
  <c r="I2297" i="9" s="1"/>
  <c r="N527" i="6"/>
  <c r="D527" i="6"/>
  <c r="E527" i="6" s="1"/>
  <c r="J1683" i="6"/>
  <c r="I1807" i="6"/>
  <c r="J1173" i="6"/>
  <c r="K1822" i="6"/>
  <c r="L1712" i="6"/>
  <c r="D1712" i="9" s="1"/>
  <c r="L964" i="6"/>
  <c r="L573" i="6"/>
  <c r="K2148" i="6"/>
  <c r="I2148" i="6"/>
  <c r="H2436" i="6"/>
  <c r="A2436" i="9"/>
  <c r="N436" i="6"/>
  <c r="B436" i="9"/>
  <c r="C436" i="9" s="1"/>
  <c r="D436" i="6"/>
  <c r="E436" i="6" s="1"/>
  <c r="A856" i="9"/>
  <c r="H856" i="6"/>
  <c r="O856" i="6"/>
  <c r="D724" i="6"/>
  <c r="N724" i="6"/>
  <c r="M724" i="6"/>
  <c r="L724" i="6"/>
  <c r="G724" i="9" s="1"/>
  <c r="B724" i="9"/>
  <c r="C724" i="9" s="1"/>
  <c r="O1864" i="6"/>
  <c r="H1864" i="6"/>
  <c r="A1864" i="9"/>
  <c r="N449" i="6"/>
  <c r="B449" i="9"/>
  <c r="C449" i="9" s="1"/>
  <c r="A1888" i="9"/>
  <c r="H1888" i="6"/>
  <c r="O1888" i="6"/>
  <c r="I2396" i="6"/>
  <c r="K2169" i="6"/>
  <c r="K2218" i="6"/>
  <c r="J1090" i="6"/>
  <c r="K1090" i="6"/>
  <c r="L1084" i="6"/>
  <c r="D1084" i="9" s="1"/>
  <c r="K2107" i="6"/>
  <c r="N2295" i="6"/>
  <c r="D2295" i="6"/>
  <c r="E2295" i="6" s="1"/>
  <c r="L2295" i="6"/>
  <c r="E2295" i="9" s="1"/>
  <c r="B2295" i="9"/>
  <c r="C2295" i="9" s="1"/>
  <c r="D682" i="6"/>
  <c r="N682" i="6"/>
  <c r="M682" i="6"/>
  <c r="B682" i="9"/>
  <c r="C682" i="9" s="1"/>
  <c r="B2078" i="9"/>
  <c r="C2078" i="9" s="1"/>
  <c r="M2078" i="6"/>
  <c r="I2078" i="9" s="1"/>
  <c r="L2078" i="6"/>
  <c r="D2078" i="9" s="1"/>
  <c r="D2108" i="6"/>
  <c r="E2108" i="6" s="1"/>
  <c r="B2108" i="9"/>
  <c r="C2108" i="9" s="1"/>
  <c r="D2348" i="6"/>
  <c r="F2348" i="6" s="1"/>
  <c r="B2348" i="9"/>
  <c r="C2348" i="9" s="1"/>
  <c r="N1100" i="6"/>
  <c r="M1100" i="6"/>
  <c r="I1100" i="9" s="1"/>
  <c r="D1100" i="6"/>
  <c r="E1100" i="6" s="1"/>
  <c r="N1304" i="6"/>
  <c r="D1304" i="6"/>
  <c r="E1304" i="6" s="1"/>
  <c r="B1304" i="9"/>
  <c r="C1304" i="9" s="1"/>
  <c r="L1304" i="6"/>
  <c r="D1304" i="9" s="1"/>
  <c r="N1616" i="6"/>
  <c r="D1616" i="6"/>
  <c r="M1616" i="6"/>
  <c r="I1616" i="9" s="1"/>
  <c r="B1808" i="9"/>
  <c r="C1808" i="9" s="1"/>
  <c r="D1808" i="6"/>
  <c r="N2156" i="6"/>
  <c r="D2156" i="6"/>
  <c r="B2156" i="9"/>
  <c r="C2156" i="9" s="1"/>
  <c r="D1366" i="6"/>
  <c r="G1366" i="6" s="1"/>
  <c r="M1366" i="6"/>
  <c r="I1366" i="9" s="1"/>
  <c r="B1366" i="9"/>
  <c r="C1366" i="9" s="1"/>
  <c r="L1366" i="6"/>
  <c r="D1366" i="9" s="1"/>
  <c r="E652" i="6"/>
  <c r="F652" i="6"/>
  <c r="I635" i="6"/>
  <c r="N304" i="6"/>
  <c r="D304" i="6"/>
  <c r="B304" i="9"/>
  <c r="C304" i="9" s="1"/>
  <c r="A1144" i="9"/>
  <c r="H1144" i="6"/>
  <c r="A520" i="9"/>
  <c r="O520" i="6"/>
  <c r="H520" i="6"/>
  <c r="A1708" i="9"/>
  <c r="H1708" i="6"/>
  <c r="O1708" i="6"/>
  <c r="G1611" i="6"/>
  <c r="F1611" i="6"/>
  <c r="N2312" i="6"/>
  <c r="B2312" i="9"/>
  <c r="C2312" i="9" s="1"/>
  <c r="B58" i="9"/>
  <c r="C58" i="9" s="1"/>
  <c r="N58" i="6"/>
  <c r="O1144" i="6"/>
  <c r="D454" i="6"/>
  <c r="N454" i="6"/>
  <c r="O688" i="6"/>
  <c r="H688" i="6"/>
  <c r="M688" i="6"/>
  <c r="A2068" i="9"/>
  <c r="L2068" i="6"/>
  <c r="D2068" i="9" s="1"/>
  <c r="O2068" i="6"/>
  <c r="H2068" i="6"/>
  <c r="O797" i="6"/>
  <c r="H797" i="6"/>
  <c r="A797" i="9"/>
  <c r="A1540" i="9"/>
  <c r="H1540" i="6"/>
  <c r="O1540" i="6"/>
  <c r="I931" i="6"/>
  <c r="J931" i="6"/>
  <c r="B454" i="9"/>
  <c r="C454" i="9" s="1"/>
  <c r="O838" i="6"/>
  <c r="N2066" i="6"/>
  <c r="B2066" i="9"/>
  <c r="C2066" i="9" s="1"/>
  <c r="D1646" i="6"/>
  <c r="M1646" i="6"/>
  <c r="I1646" i="9" s="1"/>
  <c r="L1646" i="6"/>
  <c r="N1646" i="6"/>
  <c r="B1646" i="9"/>
  <c r="C1646" i="9" s="1"/>
  <c r="D550" i="6"/>
  <c r="B550" i="9"/>
  <c r="C550" i="9" s="1"/>
  <c r="N550" i="6"/>
  <c r="H1672" i="6"/>
  <c r="K2433" i="6"/>
  <c r="L1156" i="6"/>
  <c r="D1156" i="9" s="1"/>
  <c r="B293" i="9"/>
  <c r="C293" i="9" s="1"/>
  <c r="F2450" i="6"/>
  <c r="O2107" i="6"/>
  <c r="A2107" i="9"/>
  <c r="M2066" i="6"/>
  <c r="I2066" i="9" s="1"/>
  <c r="B850" i="9"/>
  <c r="C850" i="9" s="1"/>
  <c r="N850" i="6"/>
  <c r="N150" i="6"/>
  <c r="L150" i="6"/>
  <c r="D150" i="6"/>
  <c r="F150" i="6" s="1"/>
  <c r="B150" i="9"/>
  <c r="C150" i="9" s="1"/>
  <c r="L1124" i="6"/>
  <c r="D1124" i="9" s="1"/>
  <c r="M1124" i="6"/>
  <c r="I1124" i="9" s="1"/>
  <c r="M802" i="6"/>
  <c r="L802" i="6"/>
  <c r="G802" i="9" s="1"/>
  <c r="B1102" i="9"/>
  <c r="C1102" i="9" s="1"/>
  <c r="M1102" i="6"/>
  <c r="I1102" i="9" s="1"/>
  <c r="K1347" i="6"/>
  <c r="J1347" i="6"/>
  <c r="D1658" i="6"/>
  <c r="L1658" i="6"/>
  <c r="D368" i="6"/>
  <c r="F368" i="6" s="1"/>
  <c r="N368" i="6"/>
  <c r="N1114" i="6"/>
  <c r="M1114" i="6"/>
  <c r="I1114" i="9" s="1"/>
  <c r="B1114" i="9"/>
  <c r="C1114" i="9" s="1"/>
  <c r="A610" i="9"/>
  <c r="H610" i="6"/>
  <c r="O610" i="6"/>
  <c r="N305" i="6"/>
  <c r="B305" i="9"/>
  <c r="C305" i="9" s="1"/>
  <c r="D305" i="6"/>
  <c r="A940" i="9"/>
  <c r="O940" i="6"/>
  <c r="H940" i="6"/>
  <c r="A952" i="9"/>
  <c r="O952" i="6"/>
  <c r="H952" i="6"/>
  <c r="M952" i="6"/>
  <c r="D293" i="6"/>
  <c r="F293" i="6" s="1"/>
  <c r="N222" i="6"/>
  <c r="M222" i="6"/>
  <c r="D222" i="6"/>
  <c r="E222" i="6" s="1"/>
  <c r="M610" i="6"/>
  <c r="D442" i="6"/>
  <c r="N442" i="6"/>
  <c r="B442" i="9"/>
  <c r="C442" i="9" s="1"/>
  <c r="J2433" i="6"/>
  <c r="D2258" i="6"/>
  <c r="N2258" i="6"/>
  <c r="B2258" i="9"/>
  <c r="C2258" i="9" s="1"/>
  <c r="M2258" i="6"/>
  <c r="I2258" i="9" s="1"/>
  <c r="L2258" i="6"/>
  <c r="D2258" i="9" s="1"/>
  <c r="M1766" i="6"/>
  <c r="I1766" i="9" s="1"/>
  <c r="D1766" i="6"/>
  <c r="G1766" i="6" s="1"/>
  <c r="N1766" i="6"/>
  <c r="L1766" i="6"/>
  <c r="D1766" i="9" s="1"/>
  <c r="N480" i="6"/>
  <c r="D480" i="6"/>
  <c r="F480" i="6" s="1"/>
  <c r="N862" i="6"/>
  <c r="D862" i="6"/>
  <c r="B862" i="9"/>
  <c r="C862" i="9" s="1"/>
  <c r="N800" i="6"/>
  <c r="L800" i="6"/>
  <c r="G800" i="9" s="1"/>
  <c r="B800" i="9"/>
  <c r="C800" i="9" s="1"/>
  <c r="N922" i="6"/>
  <c r="L922" i="6"/>
  <c r="G922" i="9" s="1"/>
  <c r="B922" i="9"/>
  <c r="C922" i="9" s="1"/>
  <c r="D922" i="6"/>
  <c r="D712" i="6"/>
  <c r="E712" i="6" s="1"/>
  <c r="M712" i="6"/>
  <c r="N712" i="6"/>
  <c r="A784" i="9"/>
  <c r="H784" i="6"/>
  <c r="O784" i="6"/>
  <c r="M784" i="6"/>
  <c r="L784" i="6"/>
  <c r="A1588" i="9"/>
  <c r="H1588" i="6"/>
  <c r="O1588" i="6"/>
  <c r="D2019" i="6"/>
  <c r="N2019" i="6"/>
  <c r="B2019" i="9"/>
  <c r="C2019" i="9" s="1"/>
  <c r="M2019" i="6"/>
  <c r="I2019" i="9" s="1"/>
  <c r="D604" i="6"/>
  <c r="L604" i="6"/>
  <c r="M604" i="6"/>
  <c r="B604" i="9"/>
  <c r="C604" i="9" s="1"/>
  <c r="A1240" i="9"/>
  <c r="H1240" i="6"/>
  <c r="O1240" i="6"/>
  <c r="L712" i="6"/>
  <c r="G2450" i="6"/>
  <c r="I619" i="6"/>
  <c r="K619" i="6" s="1"/>
  <c r="J1075" i="6"/>
  <c r="K1075" i="6"/>
  <c r="D58" i="6"/>
  <c r="N1622" i="6"/>
  <c r="L1622" i="6"/>
  <c r="D1622" i="9" s="1"/>
  <c r="D1622" i="6"/>
  <c r="B1622" i="9"/>
  <c r="C1622" i="9" s="1"/>
  <c r="N668" i="6"/>
  <c r="L668" i="6"/>
  <c r="D668" i="6"/>
  <c r="E668" i="6" s="1"/>
  <c r="N1875" i="6"/>
  <c r="D1875" i="6"/>
  <c r="E1875" i="6" s="1"/>
  <c r="L1875" i="6"/>
  <c r="D1875" i="9" s="1"/>
  <c r="M1875" i="6"/>
  <c r="I1875" i="9" s="1"/>
  <c r="D2400" i="6"/>
  <c r="G2400" i="6" s="1"/>
  <c r="M1940" i="6"/>
  <c r="I1940" i="9" s="1"/>
  <c r="I1114" i="6"/>
  <c r="A1156" i="9"/>
  <c r="D1712" i="6"/>
  <c r="E1712" i="6" s="1"/>
  <c r="M1380" i="6"/>
  <c r="I1380" i="9" s="1"/>
  <c r="B2061" i="9"/>
  <c r="C2061" i="9" s="1"/>
  <c r="L1100" i="6"/>
  <c r="D1100" i="9" s="1"/>
  <c r="M150" i="6"/>
  <c r="F460" i="6"/>
  <c r="N2084" i="6"/>
  <c r="B2084" i="9"/>
  <c r="C2084" i="9" s="1"/>
  <c r="D2084" i="6"/>
  <c r="D800" i="6"/>
  <c r="E380" i="6"/>
  <c r="F380" i="6"/>
  <c r="N428" i="6"/>
  <c r="B428" i="9"/>
  <c r="C428" i="9" s="1"/>
  <c r="D428" i="6"/>
  <c r="F428" i="6" s="1"/>
  <c r="O2192" i="6"/>
  <c r="L2192" i="6"/>
  <c r="D2192" i="9" s="1"/>
  <c r="D285" i="6"/>
  <c r="F285" i="6" s="1"/>
  <c r="N285" i="6"/>
  <c r="N453" i="6"/>
  <c r="D453" i="6"/>
  <c r="E453" i="6" s="1"/>
  <c r="B453" i="9"/>
  <c r="C453" i="9" s="1"/>
  <c r="D154" i="6"/>
  <c r="N154" i="6"/>
  <c r="B154" i="9"/>
  <c r="C154" i="9" s="1"/>
  <c r="B466" i="9"/>
  <c r="C466" i="9" s="1"/>
  <c r="N466" i="6"/>
  <c r="O586" i="6"/>
  <c r="L586" i="6"/>
  <c r="D790" i="6"/>
  <c r="N790" i="6"/>
  <c r="B790" i="9"/>
  <c r="C790" i="9" s="1"/>
  <c r="D1546" i="6"/>
  <c r="F1546" i="6" s="1"/>
  <c r="N1546" i="6"/>
  <c r="B1546" i="9"/>
  <c r="C1546" i="9" s="1"/>
  <c r="M1546" i="6"/>
  <c r="I1546" i="9" s="1"/>
  <c r="B1932" i="9"/>
  <c r="C1932" i="9" s="1"/>
  <c r="L1932" i="6"/>
  <c r="D1932" i="9" s="1"/>
  <c r="B610" i="9"/>
  <c r="C610" i="9" s="1"/>
  <c r="M2031" i="6"/>
  <c r="I2031" i="9" s="1"/>
  <c r="N1904" i="6"/>
  <c r="L1904" i="6"/>
  <c r="N777" i="6"/>
  <c r="B777" i="9"/>
  <c r="C777" i="9" s="1"/>
  <c r="N945" i="6"/>
  <c r="D945" i="6"/>
  <c r="E945" i="6" s="1"/>
  <c r="N838" i="6"/>
  <c r="L838" i="6"/>
  <c r="D2199" i="6"/>
  <c r="B2199" i="9"/>
  <c r="C2199" i="9" s="1"/>
  <c r="N2055" i="6"/>
  <c r="M2055" i="6"/>
  <c r="I2055" i="9" s="1"/>
  <c r="B1316" i="9"/>
  <c r="C1316" i="9" s="1"/>
  <c r="N1316" i="6"/>
  <c r="A1378" i="9"/>
  <c r="O1378" i="6"/>
  <c r="H1378" i="6"/>
  <c r="A1690" i="9"/>
  <c r="H1690" i="6"/>
  <c r="O1690" i="6"/>
  <c r="L952" i="6"/>
  <c r="G952" i="9" s="1"/>
  <c r="D956" i="6"/>
  <c r="B956" i="9"/>
  <c r="C956" i="9" s="1"/>
  <c r="N898" i="6"/>
  <c r="M898" i="6"/>
  <c r="B898" i="9"/>
  <c r="C898" i="9" s="1"/>
  <c r="L898" i="6"/>
  <c r="G898" i="9" s="1"/>
  <c r="D598" i="6"/>
  <c r="D958" i="6"/>
  <c r="N958" i="6"/>
  <c r="L958" i="6"/>
  <c r="G958" i="9" s="1"/>
  <c r="M1634" i="6"/>
  <c r="I1634" i="9" s="1"/>
  <c r="N1634" i="6"/>
  <c r="L1947" i="6"/>
  <c r="D1947" i="6"/>
  <c r="E1947" i="6" s="1"/>
  <c r="M1947" i="6"/>
  <c r="I1947" i="9" s="1"/>
  <c r="A2364" i="9"/>
  <c r="L1834" i="6"/>
  <c r="D1834" i="9" s="1"/>
  <c r="A1091" i="9"/>
  <c r="L2093" i="6"/>
  <c r="D2093" i="9" s="1"/>
  <c r="J886" i="6"/>
  <c r="K886" i="6" s="1"/>
  <c r="M2310" i="6"/>
  <c r="I2310" i="9" s="1"/>
  <c r="L2418" i="6"/>
  <c r="E2418" i="9" s="1"/>
  <c r="D599" i="6"/>
  <c r="E599" i="6" s="1"/>
  <c r="B897" i="9"/>
  <c r="C897" i="9" s="1"/>
  <c r="O791" i="6"/>
  <c r="M1351" i="6"/>
  <c r="I1351" i="9" s="1"/>
  <c r="L2083" i="6"/>
  <c r="D2083" i="9" s="1"/>
  <c r="O671" i="6"/>
  <c r="E1467" i="9"/>
  <c r="H779" i="6"/>
  <c r="O2306" i="6"/>
  <c r="O2154" i="6"/>
  <c r="D1838" i="6"/>
  <c r="F1838" i="6" s="1"/>
  <c r="B1564" i="9"/>
  <c r="C1564" i="9" s="1"/>
  <c r="H1980" i="6"/>
  <c r="J1980" i="6" s="1"/>
  <c r="L1672" i="6"/>
  <c r="D1672" i="9" s="1"/>
  <c r="D1805" i="6"/>
  <c r="F1805" i="6" s="1"/>
  <c r="L1749" i="6"/>
  <c r="D1749" i="9" s="1"/>
  <c r="B1257" i="9"/>
  <c r="C1257" i="9" s="1"/>
  <c r="B1920" i="9"/>
  <c r="C1920" i="9" s="1"/>
  <c r="D2148" i="6"/>
  <c r="E2148" i="6" s="1"/>
  <c r="B2288" i="9"/>
  <c r="C2288" i="9" s="1"/>
  <c r="D1397" i="6"/>
  <c r="E1397" i="6" s="1"/>
  <c r="D94" i="6"/>
  <c r="B664" i="9"/>
  <c r="C664" i="9" s="1"/>
  <c r="B1904" i="9"/>
  <c r="C1904" i="9" s="1"/>
  <c r="D946" i="6"/>
  <c r="F946" i="6" s="1"/>
  <c r="L1966" i="6"/>
  <c r="D1966" i="9" s="1"/>
  <c r="L1690" i="6"/>
  <c r="L1977" i="6"/>
  <c r="D2055" i="6"/>
  <c r="E2055" i="6" s="1"/>
  <c r="N2076" i="6"/>
  <c r="B2076" i="9"/>
  <c r="C2076" i="9" s="1"/>
  <c r="D898" i="6"/>
  <c r="F898" i="6" s="1"/>
  <c r="N2094" i="6"/>
  <c r="B2094" i="9"/>
  <c r="C2094" i="9" s="1"/>
  <c r="N2346" i="6"/>
  <c r="B2346" i="9"/>
  <c r="C2346" i="9" s="1"/>
  <c r="N300" i="6"/>
  <c r="L300" i="6"/>
  <c r="D300" i="6"/>
  <c r="E300" i="6" s="1"/>
  <c r="A2088" i="9"/>
  <c r="O2088" i="6"/>
  <c r="H2088" i="6"/>
  <c r="J2088" i="6" s="1"/>
  <c r="M958" i="6"/>
  <c r="D2240" i="6"/>
  <c r="M2240" i="6"/>
  <c r="I2240" i="9" s="1"/>
  <c r="L956" i="6"/>
  <c r="N1040" i="6"/>
  <c r="B1040" i="9"/>
  <c r="C1040" i="9" s="1"/>
  <c r="N1112" i="6"/>
  <c r="B1112" i="9"/>
  <c r="C1112" i="9" s="1"/>
  <c r="N1220" i="6"/>
  <c r="B1220" i="9"/>
  <c r="C1220" i="9" s="1"/>
  <c r="L1220" i="6"/>
  <c r="D1220" i="9" s="1"/>
  <c r="N1820" i="6"/>
  <c r="B1820" i="9"/>
  <c r="C1820" i="9" s="1"/>
  <c r="D2043" i="6"/>
  <c r="M2043" i="6"/>
  <c r="I2043" i="9" s="1"/>
  <c r="D754" i="6"/>
  <c r="E754" i="6" s="1"/>
  <c r="M754" i="6"/>
  <c r="M1054" i="6"/>
  <c r="I1054" i="9" s="1"/>
  <c r="B1054" i="9"/>
  <c r="C1054" i="9" s="1"/>
  <c r="E478" i="6"/>
  <c r="F478" i="6"/>
  <c r="B717" i="9"/>
  <c r="C717" i="9" s="1"/>
  <c r="D717" i="6"/>
  <c r="N717" i="6"/>
  <c r="L717" i="6"/>
  <c r="G717" i="9" s="1"/>
  <c r="N1730" i="6"/>
  <c r="L1730" i="6"/>
  <c r="E1730" i="9" s="1"/>
  <c r="M1730" i="6"/>
  <c r="I1730" i="9" s="1"/>
  <c r="N1754" i="6"/>
  <c r="D1754" i="6"/>
  <c r="E1754" i="6" s="1"/>
  <c r="L1754" i="6"/>
  <c r="D1754" i="9" s="1"/>
  <c r="N968" i="6"/>
  <c r="L968" i="6"/>
  <c r="N380" i="6"/>
  <c r="B380" i="9"/>
  <c r="C380" i="9" s="1"/>
  <c r="B716" i="9"/>
  <c r="C716" i="9" s="1"/>
  <c r="N716" i="6"/>
  <c r="N1052" i="6"/>
  <c r="B1052" i="9"/>
  <c r="C1052" i="9" s="1"/>
  <c r="D1052" i="6"/>
  <c r="E1052" i="6" s="1"/>
  <c r="L1052" i="6"/>
  <c r="D1052" i="9" s="1"/>
  <c r="N249" i="6"/>
  <c r="D249" i="6"/>
  <c r="D429" i="6"/>
  <c r="B429" i="9"/>
  <c r="C429" i="9" s="1"/>
  <c r="N406" i="6"/>
  <c r="B406" i="9"/>
  <c r="C406" i="9" s="1"/>
  <c r="N1426" i="6"/>
  <c r="D1426" i="6"/>
  <c r="G1426" i="6" s="1"/>
  <c r="L1822" i="6"/>
  <c r="D1822" i="9" s="1"/>
  <c r="M1822" i="6"/>
  <c r="I1822" i="9" s="1"/>
  <c r="M1760" i="6"/>
  <c r="I1760" i="9" s="1"/>
  <c r="B1760" i="9"/>
  <c r="C1760" i="9" s="1"/>
  <c r="N2450" i="6"/>
  <c r="B2450" i="9"/>
  <c r="C2450" i="9" s="1"/>
  <c r="M2127" i="6"/>
  <c r="I2127" i="9" s="1"/>
  <c r="N2127" i="6"/>
  <c r="B2127" i="9"/>
  <c r="C2127" i="9" s="1"/>
  <c r="D2139" i="6"/>
  <c r="M2139" i="6"/>
  <c r="I2139" i="9" s="1"/>
  <c r="D1478" i="6"/>
  <c r="F1478" i="6" s="1"/>
  <c r="L1478" i="6"/>
  <c r="M1478" i="6"/>
  <c r="I1478" i="9" s="1"/>
  <c r="D1742" i="6"/>
  <c r="G1742" i="6" s="1"/>
  <c r="N1742" i="6"/>
  <c r="D1958" i="6"/>
  <c r="B1958" i="9"/>
  <c r="C1958" i="9" s="1"/>
  <c r="N1958" i="6"/>
  <c r="M1526" i="6"/>
  <c r="I1526" i="9" s="1"/>
  <c r="D1526" i="6"/>
  <c r="G1526" i="6" s="1"/>
  <c r="L1526" i="6"/>
  <c r="D236" i="6"/>
  <c r="B236" i="9"/>
  <c r="C236" i="9" s="1"/>
  <c r="N236" i="6"/>
  <c r="B113" i="9"/>
  <c r="C113" i="9" s="1"/>
  <c r="N113" i="6"/>
  <c r="B148" i="9"/>
  <c r="C148" i="9" s="1"/>
  <c r="N148" i="6"/>
  <c r="D148" i="6"/>
  <c r="F148" i="6" s="1"/>
  <c r="D280" i="6"/>
  <c r="B280" i="9"/>
  <c r="C280" i="9" s="1"/>
  <c r="N280" i="6"/>
  <c r="O676" i="6"/>
  <c r="H676" i="6"/>
  <c r="M676" i="6"/>
  <c r="B964" i="9"/>
  <c r="C964" i="9" s="1"/>
  <c r="M964" i="6"/>
  <c r="A808" i="9"/>
  <c r="O808" i="6"/>
  <c r="H808" i="6"/>
  <c r="O1096" i="6"/>
  <c r="A1096" i="9"/>
  <c r="H1096" i="6"/>
  <c r="M1096" i="6"/>
  <c r="I1096" i="9" s="1"/>
  <c r="A1282" i="9"/>
  <c r="H1282" i="6"/>
  <c r="J1282" i="6" s="1"/>
  <c r="O1282" i="6"/>
  <c r="B472" i="9"/>
  <c r="C472" i="9" s="1"/>
  <c r="D472" i="6"/>
  <c r="F472" i="6" s="1"/>
  <c r="M652" i="6"/>
  <c r="B652" i="9"/>
  <c r="C652" i="9" s="1"/>
  <c r="A904" i="9"/>
  <c r="H904" i="6"/>
  <c r="O904" i="6"/>
  <c r="A1108" i="9"/>
  <c r="O1108" i="6"/>
  <c r="H1108" i="6"/>
  <c r="A1168" i="9"/>
  <c r="H1168" i="6"/>
  <c r="O1228" i="6"/>
  <c r="H1228" i="6"/>
  <c r="A1228" i="9"/>
  <c r="O1288" i="6"/>
  <c r="H1288" i="6"/>
  <c r="A1576" i="9"/>
  <c r="H1576" i="6"/>
  <c r="O1576" i="6"/>
  <c r="A1684" i="9"/>
  <c r="H1684" i="6"/>
  <c r="H737" i="6"/>
  <c r="O737" i="6"/>
  <c r="A1894" i="9"/>
  <c r="O1894" i="6"/>
  <c r="O1516" i="6"/>
  <c r="H1516" i="6"/>
  <c r="A1516" i="9"/>
  <c r="N384" i="6"/>
  <c r="D384" i="6"/>
  <c r="F384" i="6" s="1"/>
  <c r="B456" i="9"/>
  <c r="C456" i="9" s="1"/>
  <c r="D456" i="6"/>
  <c r="N1560" i="6"/>
  <c r="M1560" i="6"/>
  <c r="I1560" i="9" s="1"/>
  <c r="B1560" i="9"/>
  <c r="C1560" i="9" s="1"/>
  <c r="N2463" i="6"/>
  <c r="L2463" i="6"/>
  <c r="D2463" i="9" s="1"/>
  <c r="N2122" i="6"/>
  <c r="D2122" i="6"/>
  <c r="B726" i="9"/>
  <c r="C726" i="9" s="1"/>
  <c r="M726" i="6"/>
  <c r="D2222" i="6"/>
  <c r="B2222" i="9"/>
  <c r="C2222" i="9" s="1"/>
  <c r="N1856" i="6"/>
  <c r="B1856" i="9"/>
  <c r="C1856" i="9" s="1"/>
  <c r="L980" i="6"/>
  <c r="M980" i="6"/>
  <c r="D1618" i="6"/>
  <c r="G1618" i="6" s="1"/>
  <c r="B1618" i="9"/>
  <c r="C1618" i="9" s="1"/>
  <c r="D1282" i="6"/>
  <c r="G1282" i="6" s="1"/>
  <c r="L1282" i="6"/>
  <c r="D1282" i="9" s="1"/>
  <c r="O1168" i="6"/>
  <c r="B460" i="9"/>
  <c r="C460" i="9" s="1"/>
  <c r="N460" i="6"/>
  <c r="A916" i="9"/>
  <c r="H916" i="6"/>
  <c r="O916" i="6"/>
  <c r="N772" i="6"/>
  <c r="B772" i="9"/>
  <c r="C772" i="9" s="1"/>
  <c r="D772" i="6"/>
  <c r="F772" i="6" s="1"/>
  <c r="M772" i="6"/>
  <c r="M556" i="6"/>
  <c r="B556" i="9"/>
  <c r="C556" i="9" s="1"/>
  <c r="N556" i="6"/>
  <c r="O652" i="6"/>
  <c r="A652" i="9"/>
  <c r="H652" i="6"/>
  <c r="A1972" i="9"/>
  <c r="H1972" i="6"/>
  <c r="K1972" i="6" s="1"/>
  <c r="N173" i="6"/>
  <c r="B173" i="9"/>
  <c r="C173" i="9" s="1"/>
  <c r="D173" i="6"/>
  <c r="A1924" i="9"/>
  <c r="H1924" i="6"/>
  <c r="N1434" i="6"/>
  <c r="D1434" i="6"/>
  <c r="E1434" i="6" s="1"/>
  <c r="A712" i="9"/>
  <c r="O712" i="6"/>
  <c r="H712" i="6"/>
  <c r="A1000" i="9"/>
  <c r="H1000" i="6"/>
  <c r="O1000" i="6"/>
  <c r="A1132" i="9"/>
  <c r="O1132" i="6"/>
  <c r="H1132" i="6"/>
  <c r="H616" i="6"/>
  <c r="A616" i="9"/>
  <c r="O616" i="6"/>
  <c r="A820" i="9"/>
  <c r="O820" i="6"/>
  <c r="H820" i="6"/>
  <c r="A874" i="9"/>
  <c r="H874" i="6"/>
  <c r="O874" i="6"/>
  <c r="A754" i="9"/>
  <c r="H754" i="6"/>
  <c r="O556" i="6"/>
  <c r="A556" i="9"/>
  <c r="H556" i="6"/>
  <c r="A1504" i="9"/>
  <c r="H1504" i="6"/>
  <c r="L1504" i="6"/>
  <c r="A1696" i="9"/>
  <c r="O1696" i="6"/>
  <c r="N2250" i="6"/>
  <c r="B2250" i="9"/>
  <c r="C2250" i="9" s="1"/>
  <c r="L1437" i="6"/>
  <c r="B1437" i="9"/>
  <c r="C1437" i="9" s="1"/>
  <c r="N1368" i="6"/>
  <c r="B1368" i="9"/>
  <c r="C1368" i="9" s="1"/>
  <c r="N1910" i="6"/>
  <c r="B1910" i="9"/>
  <c r="C1910" i="9" s="1"/>
  <c r="B969" i="9"/>
  <c r="C969" i="9" s="1"/>
  <c r="D969" i="6"/>
  <c r="F969" i="6" s="1"/>
  <c r="D1041" i="6"/>
  <c r="F1041" i="6" s="1"/>
  <c r="B1041" i="9"/>
  <c r="C1041" i="9" s="1"/>
  <c r="N994" i="6"/>
  <c r="D994" i="6"/>
  <c r="F994" i="6" s="1"/>
  <c r="M994" i="6"/>
  <c r="D2186" i="6"/>
  <c r="B2186" i="9"/>
  <c r="C2186" i="9" s="1"/>
  <c r="N1348" i="6"/>
  <c r="B1348" i="9"/>
  <c r="C1348" i="9" s="1"/>
  <c r="L1348" i="6"/>
  <c r="D1348" i="9" s="1"/>
  <c r="D1348" i="6"/>
  <c r="F1348" i="6" s="1"/>
  <c r="M1348" i="6"/>
  <c r="I1348" i="9" s="1"/>
  <c r="D1036" i="6"/>
  <c r="L1036" i="6"/>
  <c r="D1036" i="9" s="1"/>
  <c r="B1036" i="9"/>
  <c r="C1036" i="9" s="1"/>
  <c r="L640" i="6"/>
  <c r="G640" i="9" s="1"/>
  <c r="N640" i="6"/>
  <c r="D634" i="6"/>
  <c r="N634" i="6"/>
  <c r="A976" i="9"/>
  <c r="H976" i="6"/>
  <c r="O976" i="6"/>
  <c r="D226" i="6"/>
  <c r="N226" i="6"/>
  <c r="B598" i="9"/>
  <c r="C598" i="9" s="1"/>
  <c r="N598" i="6"/>
  <c r="B568" i="9"/>
  <c r="C568" i="9" s="1"/>
  <c r="L568" i="6"/>
  <c r="M568" i="6"/>
  <c r="A736" i="9"/>
  <c r="H736" i="6"/>
  <c r="O736" i="6"/>
  <c r="L736" i="6"/>
  <c r="A1192" i="9"/>
  <c r="H1192" i="6"/>
  <c r="O1192" i="6"/>
  <c r="A1312" i="9"/>
  <c r="H1312" i="6"/>
  <c r="A1612" i="9"/>
  <c r="H1612" i="6"/>
  <c r="A1732" i="9"/>
  <c r="H1732" i="6"/>
  <c r="O1732" i="6"/>
  <c r="A2116" i="9"/>
  <c r="O2116" i="6"/>
  <c r="H2116" i="6"/>
  <c r="B461" i="9"/>
  <c r="C461" i="9" s="1"/>
  <c r="N461" i="6"/>
  <c r="N365" i="6"/>
  <c r="D365" i="6"/>
  <c r="B365" i="9"/>
  <c r="C365" i="9" s="1"/>
  <c r="B1486" i="9"/>
  <c r="C1486" i="9" s="1"/>
  <c r="D1486" i="6"/>
  <c r="N2318" i="6"/>
  <c r="D2318" i="6"/>
  <c r="A1892" i="9"/>
  <c r="L1892" i="6"/>
  <c r="D1892" i="9" s="1"/>
  <c r="N2151" i="6"/>
  <c r="M2151" i="6"/>
  <c r="I2151" i="9" s="1"/>
  <c r="D2151" i="6"/>
  <c r="E2151" i="6" s="1"/>
  <c r="N2235" i="6"/>
  <c r="M2235" i="6"/>
  <c r="I2235" i="9" s="1"/>
  <c r="O1924" i="6"/>
  <c r="N2163" i="6"/>
  <c r="D2163" i="6"/>
  <c r="E2163" i="6" s="1"/>
  <c r="M2163" i="6"/>
  <c r="I2163" i="9" s="1"/>
  <c r="M1036" i="6"/>
  <c r="I1036" i="9" s="1"/>
  <c r="N1574" i="6"/>
  <c r="B1574" i="9"/>
  <c r="C1574" i="9" s="1"/>
  <c r="L1826" i="6"/>
  <c r="D1826" i="9" s="1"/>
  <c r="M1826" i="6"/>
  <c r="I1826" i="9" s="1"/>
  <c r="B1826" i="9"/>
  <c r="C1826" i="9" s="1"/>
  <c r="O725" i="6"/>
  <c r="M2186" i="6"/>
  <c r="I2186" i="9" s="1"/>
  <c r="L1510" i="6"/>
  <c r="E1510" i="9" s="1"/>
  <c r="B1411" i="9"/>
  <c r="C1411" i="9" s="1"/>
  <c r="D1699" i="6"/>
  <c r="E1699" i="6" s="1"/>
  <c r="I725" i="6"/>
  <c r="K725" i="6" s="1"/>
  <c r="L2115" i="6"/>
  <c r="D2115" i="9" s="1"/>
  <c r="M1618" i="6"/>
  <c r="I1618" i="9" s="1"/>
  <c r="M630" i="6"/>
  <c r="I1581" i="6"/>
  <c r="O659" i="6"/>
  <c r="O2287" i="6"/>
  <c r="O779" i="6"/>
  <c r="M1711" i="6"/>
  <c r="I1711" i="9" s="1"/>
  <c r="A743" i="9"/>
  <c r="O731" i="6"/>
  <c r="L2454" i="6"/>
  <c r="D2454" i="9" s="1"/>
  <c r="L2346" i="6"/>
  <c r="D2346" i="9" s="1"/>
  <c r="L2130" i="6"/>
  <c r="E2130" i="9" s="1"/>
  <c r="B2285" i="9"/>
  <c r="C2285" i="9" s="1"/>
  <c r="L1852" i="6"/>
  <c r="D1852" i="9" s="1"/>
  <c r="M592" i="6"/>
  <c r="B340" i="9"/>
  <c r="C340" i="9" s="1"/>
  <c r="H2412" i="6"/>
  <c r="I2412" i="6" s="1"/>
  <c r="M1776" i="6"/>
  <c r="I1776" i="9" s="1"/>
  <c r="L1776" i="6"/>
  <c r="D1776" i="9" s="1"/>
  <c r="D726" i="6"/>
  <c r="E726" i="6" s="1"/>
  <c r="D1760" i="6"/>
  <c r="G1760" i="6" s="1"/>
  <c r="B371" i="9"/>
  <c r="C371" i="9" s="1"/>
  <c r="L1930" i="6"/>
  <c r="D1930" i="9" s="1"/>
  <c r="M1529" i="6"/>
  <c r="I1529" i="9" s="1"/>
  <c r="B644" i="9"/>
  <c r="C644" i="9" s="1"/>
  <c r="M1378" i="6"/>
  <c r="I1378" i="9" s="1"/>
  <c r="D838" i="6"/>
  <c r="F838" i="6" s="1"/>
  <c r="B2031" i="9"/>
  <c r="C2031" i="9" s="1"/>
  <c r="M2122" i="6"/>
  <c r="I2122" i="9" s="1"/>
  <c r="N1618" i="6"/>
  <c r="D2127" i="6"/>
  <c r="N420" i="6"/>
  <c r="B420" i="9"/>
  <c r="C420" i="9" s="1"/>
  <c r="D1917" i="6"/>
  <c r="F1917" i="6" s="1"/>
  <c r="B1917" i="9"/>
  <c r="C1917" i="9" s="1"/>
  <c r="M1562" i="6"/>
  <c r="I1562" i="9" s="1"/>
  <c r="L754" i="6"/>
  <c r="M1904" i="6"/>
  <c r="I1904" i="9" s="1"/>
  <c r="M1852" i="6"/>
  <c r="I1852" i="9" s="1"/>
  <c r="M1504" i="6"/>
  <c r="I1504" i="9" s="1"/>
  <c r="B106" i="9"/>
  <c r="C106" i="9" s="1"/>
  <c r="L1576" i="6"/>
  <c r="D1576" i="9" s="1"/>
  <c r="D2282" i="6"/>
  <c r="B2282" i="9"/>
  <c r="C2282" i="9" s="1"/>
  <c r="D1318" i="6"/>
  <c r="N1318" i="6"/>
  <c r="M1318" i="6"/>
  <c r="I1318" i="9" s="1"/>
  <c r="E219" i="6"/>
  <c r="F219" i="6"/>
  <c r="N2175" i="6"/>
  <c r="M2175" i="6"/>
  <c r="I2175" i="9" s="1"/>
  <c r="B2175" i="9"/>
  <c r="C2175" i="9" s="1"/>
  <c r="A725" i="9"/>
  <c r="N652" i="6"/>
  <c r="D2060" i="6"/>
  <c r="B2060" i="9"/>
  <c r="C2060" i="9" s="1"/>
  <c r="L2060" i="6"/>
  <c r="N680" i="6"/>
  <c r="D680" i="6"/>
  <c r="E680" i="6" s="1"/>
  <c r="B680" i="9"/>
  <c r="C680" i="9" s="1"/>
  <c r="D393" i="6"/>
  <c r="B393" i="9"/>
  <c r="C393" i="9" s="1"/>
  <c r="H1161" i="6"/>
  <c r="A1161" i="9"/>
  <c r="L1161" i="6"/>
  <c r="D178" i="6"/>
  <c r="N178" i="6"/>
  <c r="B178" i="9"/>
  <c r="C178" i="9" s="1"/>
  <c r="D1066" i="6"/>
  <c r="L1066" i="6"/>
  <c r="O1504" i="6"/>
  <c r="B1458" i="9"/>
  <c r="C1458" i="9" s="1"/>
  <c r="D1458" i="6"/>
  <c r="N2100" i="6"/>
  <c r="B2100" i="9"/>
  <c r="C2100" i="9" s="1"/>
  <c r="D1496" i="6"/>
  <c r="N1496" i="6"/>
  <c r="M1864" i="6"/>
  <c r="I1864" i="9" s="1"/>
  <c r="O1928" i="6"/>
  <c r="M1928" i="6"/>
  <c r="I1928" i="9" s="1"/>
  <c r="M2192" i="6"/>
  <c r="I2192" i="9" s="1"/>
  <c r="N298" i="6"/>
  <c r="B298" i="9"/>
  <c r="C298" i="9" s="1"/>
  <c r="O1024" i="6"/>
  <c r="H1024" i="6"/>
  <c r="A694" i="9"/>
  <c r="H694" i="6"/>
  <c r="A568" i="9"/>
  <c r="O568" i="6"/>
  <c r="H568" i="6"/>
  <c r="A1324" i="9"/>
  <c r="H1324" i="6"/>
  <c r="O1348" i="6"/>
  <c r="H1348" i="6"/>
  <c r="A1348" i="9"/>
  <c r="L515" i="6"/>
  <c r="M1525" i="6"/>
  <c r="I1525" i="9" s="1"/>
  <c r="D1525" i="6"/>
  <c r="F1525" i="6" s="1"/>
  <c r="N1862" i="6"/>
  <c r="M2307" i="6"/>
  <c r="I2307" i="9" s="1"/>
  <c r="N2187" i="6"/>
  <c r="M2187" i="6"/>
  <c r="I2187" i="9" s="1"/>
  <c r="M1150" i="6"/>
  <c r="I1150" i="9" s="1"/>
  <c r="L1150" i="6"/>
  <c r="N1682" i="6"/>
  <c r="L1682" i="6"/>
  <c r="E718" i="6"/>
  <c r="F718" i="6"/>
  <c r="N881" i="6"/>
  <c r="L881" i="6"/>
  <c r="D92" i="6"/>
  <c r="B92" i="9"/>
  <c r="C92" i="9" s="1"/>
  <c r="F165" i="6"/>
  <c r="G165" i="6" s="1"/>
  <c r="N1576" i="6"/>
  <c r="D1576" i="6"/>
  <c r="E1576" i="6" s="1"/>
  <c r="A724" i="9"/>
  <c r="H724" i="6"/>
  <c r="O724" i="6"/>
  <c r="N748" i="6"/>
  <c r="M748" i="6"/>
  <c r="A880" i="9"/>
  <c r="H880" i="6"/>
  <c r="O880" i="6"/>
  <c r="A766" i="9"/>
  <c r="H766" i="6"/>
  <c r="B394" i="9"/>
  <c r="C394" i="9" s="1"/>
  <c r="D394" i="6"/>
  <c r="A604" i="9"/>
  <c r="H604" i="6"/>
  <c r="O604" i="6"/>
  <c r="O1216" i="6"/>
  <c r="H1216" i="6"/>
  <c r="A1336" i="9"/>
  <c r="H1336" i="6"/>
  <c r="A1552" i="9"/>
  <c r="H1552" i="6"/>
  <c r="A1372" i="9"/>
  <c r="H1372" i="6"/>
  <c r="O1372" i="6"/>
  <c r="N1494" i="6"/>
  <c r="L1494" i="6"/>
  <c r="D1494" i="9" s="1"/>
  <c r="D262" i="6"/>
  <c r="M824" i="6"/>
  <c r="N1460" i="6"/>
  <c r="B1460" i="9"/>
  <c r="C1460" i="9" s="1"/>
  <c r="N2218" i="6"/>
  <c r="D2218" i="6"/>
  <c r="F2218" i="6" s="1"/>
  <c r="N1030" i="6"/>
  <c r="L1030" i="6"/>
  <c r="D1030" i="9" s="1"/>
  <c r="D1814" i="6"/>
  <c r="N1814" i="6"/>
  <c r="G1880" i="6"/>
  <c r="F1880" i="6"/>
  <c r="B297" i="9"/>
  <c r="C297" i="9" s="1"/>
  <c r="N297" i="6"/>
  <c r="N18" i="6"/>
  <c r="D18" i="6"/>
  <c r="E1484" i="6"/>
  <c r="F1484" i="6"/>
  <c r="D1882" i="6"/>
  <c r="B1882" i="9"/>
  <c r="C1882" i="9" s="1"/>
  <c r="N2355" i="6"/>
  <c r="B2355" i="9"/>
  <c r="C2355" i="9" s="1"/>
  <c r="D1630" i="6"/>
  <c r="L1630" i="6"/>
  <c r="A1426" i="9"/>
  <c r="O1426" i="6"/>
  <c r="N1935" i="6"/>
  <c r="B1935" i="9"/>
  <c r="C1935" i="9" s="1"/>
  <c r="N1024" i="6"/>
  <c r="B1024" i="9"/>
  <c r="C1024" i="9" s="1"/>
  <c r="H592" i="6"/>
  <c r="O592" i="6"/>
  <c r="A592" i="9"/>
  <c r="M736" i="6"/>
  <c r="D736" i="6"/>
  <c r="E736" i="6" s="1"/>
  <c r="N736" i="6"/>
  <c r="O598" i="6"/>
  <c r="H598" i="6"/>
  <c r="O982" i="6"/>
  <c r="H982" i="6"/>
  <c r="O826" i="6"/>
  <c r="H826" i="6"/>
  <c r="A826" i="9"/>
  <c r="O1060" i="6"/>
  <c r="H1060" i="6"/>
  <c r="O1264" i="6"/>
  <c r="H1264" i="6"/>
  <c r="A1264" i="9"/>
  <c r="D413" i="6"/>
  <c r="N413" i="6"/>
  <c r="B1484" i="9"/>
  <c r="C1484" i="9" s="1"/>
  <c r="L729" i="6"/>
  <c r="G729" i="9" s="1"/>
  <c r="B736" i="9"/>
  <c r="C736" i="9" s="1"/>
  <c r="N100" i="6"/>
  <c r="N1004" i="6"/>
  <c r="M1004" i="6"/>
  <c r="I1004" i="9" s="1"/>
  <c r="M1076" i="6"/>
  <c r="I1076" i="9" s="1"/>
  <c r="M1756" i="6"/>
  <c r="I1756" i="9" s="1"/>
  <c r="H1426" i="6"/>
  <c r="J1426" i="6" s="1"/>
  <c r="B388" i="9"/>
  <c r="C388" i="9" s="1"/>
  <c r="B1934" i="9"/>
  <c r="C1934" i="9" s="1"/>
  <c r="N1934" i="6"/>
  <c r="D1442" i="6"/>
  <c r="B1442" i="9"/>
  <c r="C1442" i="9" s="1"/>
  <c r="E1628" i="6"/>
  <c r="G1628" i="6"/>
  <c r="D620" i="6"/>
  <c r="B620" i="9"/>
  <c r="C620" i="9" s="1"/>
  <c r="N1018" i="6"/>
  <c r="B1018" i="9"/>
  <c r="C1018" i="9" s="1"/>
  <c r="M1078" i="6"/>
  <c r="I1078" i="9" s="1"/>
  <c r="O892" i="6"/>
  <c r="H892" i="6"/>
  <c r="A748" i="9"/>
  <c r="O748" i="6"/>
  <c r="H748" i="6"/>
  <c r="A1876" i="9"/>
  <c r="H1876" i="6"/>
  <c r="A1660" i="9"/>
  <c r="H1660" i="6"/>
  <c r="A760" i="9"/>
  <c r="H760" i="6"/>
  <c r="O760" i="6"/>
  <c r="A1036" i="9"/>
  <c r="O1036" i="6"/>
  <c r="H1036" i="6"/>
  <c r="O640" i="6"/>
  <c r="A640" i="9"/>
  <c r="H640" i="6"/>
  <c r="A664" i="9"/>
  <c r="H664" i="6"/>
  <c r="O664" i="6"/>
  <c r="A844" i="9"/>
  <c r="H844" i="6"/>
  <c r="O844" i="6"/>
  <c r="A1204" i="9"/>
  <c r="H1204" i="6"/>
  <c r="A1528" i="9"/>
  <c r="H1528" i="6"/>
  <c r="A1636" i="9"/>
  <c r="H1636" i="6"/>
  <c r="D497" i="6"/>
  <c r="B497" i="9"/>
  <c r="C497" i="9" s="1"/>
  <c r="N497" i="6"/>
  <c r="A1600" i="9"/>
  <c r="H1600" i="6"/>
  <c r="B65" i="9"/>
  <c r="C65" i="9" s="1"/>
  <c r="N65" i="6"/>
  <c r="D1845" i="6"/>
  <c r="L2084" i="6"/>
  <c r="D2084" i="9" s="1"/>
  <c r="B301" i="9"/>
  <c r="C301" i="9" s="1"/>
  <c r="E75" i="6"/>
  <c r="G75" i="6" s="1"/>
  <c r="G2168" i="6"/>
  <c r="B1896" i="9"/>
  <c r="C1896" i="9" s="1"/>
  <c r="B1103" i="9"/>
  <c r="C1103" i="9" s="1"/>
  <c r="M1880" i="6"/>
  <c r="I1880" i="9" s="1"/>
  <c r="B1867" i="9"/>
  <c r="C1867" i="9" s="1"/>
  <c r="B2054" i="9"/>
  <c r="C2054" i="9" s="1"/>
  <c r="N1760" i="6"/>
  <c r="M355" i="6"/>
  <c r="L2179" i="6"/>
  <c r="E2179" i="9" s="1"/>
  <c r="M680" i="6"/>
  <c r="K2318" i="6"/>
  <c r="H2359" i="6"/>
  <c r="I2359" i="6" s="1"/>
  <c r="H2035" i="6"/>
  <c r="J2035" i="6" s="1"/>
  <c r="O1963" i="6"/>
  <c r="L790" i="6"/>
  <c r="H2287" i="6"/>
  <c r="J2287" i="6" s="1"/>
  <c r="L2390" i="6"/>
  <c r="E2390" i="9" s="1"/>
  <c r="M668" i="6"/>
  <c r="L862" i="6"/>
  <c r="G1826" i="6"/>
  <c r="L1797" i="6"/>
  <c r="D1797" i="9" s="1"/>
  <c r="A2359" i="9"/>
  <c r="A1807" i="9"/>
  <c r="K1195" i="6"/>
  <c r="M1594" i="6"/>
  <c r="I1594" i="9" s="1"/>
  <c r="A1914" i="9"/>
  <c r="L2131" i="6"/>
  <c r="D2131" i="9" s="1"/>
  <c r="L2214" i="6"/>
  <c r="D2214" i="9" s="1"/>
  <c r="H1752" i="6"/>
  <c r="J1752" i="6" s="1"/>
  <c r="O862" i="6"/>
  <c r="K1920" i="6"/>
  <c r="A1170" i="9"/>
  <c r="L2478" i="6"/>
  <c r="D2478" i="9" s="1"/>
  <c r="A1306" i="9"/>
  <c r="K1339" i="6"/>
  <c r="I967" i="6"/>
  <c r="K967" i="6" s="1"/>
  <c r="J1339" i="6"/>
  <c r="I1195" i="6"/>
  <c r="A1771" i="9"/>
  <c r="J2310" i="6"/>
  <c r="M1051" i="6"/>
  <c r="I1051" i="9" s="1"/>
  <c r="O1752" i="6"/>
  <c r="O1280" i="6"/>
  <c r="A1280" i="9"/>
  <c r="K2078" i="6"/>
  <c r="K1771" i="6"/>
  <c r="O2310" i="6"/>
  <c r="M1207" i="6"/>
  <c r="I1207" i="9" s="1"/>
  <c r="M1306" i="6"/>
  <c r="I1306" i="9" s="1"/>
  <c r="J1771" i="6"/>
  <c r="H2384" i="6"/>
  <c r="I575" i="6"/>
  <c r="K575" i="6" s="1"/>
  <c r="I1267" i="6"/>
  <c r="J1555" i="6"/>
  <c r="K1776" i="6"/>
  <c r="A2310" i="9"/>
  <c r="M2214" i="6"/>
  <c r="I2214" i="9" s="1"/>
  <c r="O1306" i="6"/>
  <c r="J1920" i="6"/>
  <c r="J2078" i="6"/>
  <c r="L2310" i="6"/>
  <c r="E2310" i="9" s="1"/>
  <c r="L1771" i="6"/>
  <c r="D1771" i="9" s="1"/>
  <c r="K2310" i="6"/>
  <c r="A2382" i="9"/>
  <c r="A1351" i="9"/>
  <c r="O1884" i="6"/>
  <c r="I583" i="6"/>
  <c r="J583" i="6"/>
  <c r="E106" i="6"/>
  <c r="D2334" i="6"/>
  <c r="E2334" i="6" s="1"/>
  <c r="M1784" i="6"/>
  <c r="I1784" i="9" s="1"/>
  <c r="M1604" i="6"/>
  <c r="I1604" i="9" s="1"/>
  <c r="N1724" i="6"/>
  <c r="N106" i="6"/>
  <c r="M922" i="6"/>
  <c r="L2011" i="6"/>
  <c r="D2011" i="9" s="1"/>
  <c r="B250" i="9"/>
  <c r="C250" i="9" s="1"/>
  <c r="N250" i="6"/>
  <c r="L1344" i="6"/>
  <c r="D1344" i="9" s="1"/>
  <c r="N1532" i="6"/>
  <c r="E1724" i="6"/>
  <c r="E2168" i="6"/>
  <c r="B1582" i="9"/>
  <c r="C1582" i="9" s="1"/>
  <c r="E250" i="6"/>
  <c r="M1630" i="6"/>
  <c r="I1630" i="9" s="1"/>
  <c r="D1472" i="9"/>
  <c r="E1472" i="9"/>
  <c r="O1567" i="6"/>
  <c r="H1963" i="6"/>
  <c r="J1963" i="6" s="1"/>
  <c r="L751" i="6"/>
  <c r="A539" i="9"/>
  <c r="M1472" i="6"/>
  <c r="I1472" i="9" s="1"/>
  <c r="M790" i="6"/>
  <c r="J2402" i="6"/>
  <c r="K2052" i="6"/>
  <c r="O1807" i="6"/>
  <c r="M1495" i="6"/>
  <c r="I1495" i="9" s="1"/>
  <c r="A2215" i="9"/>
  <c r="H659" i="6"/>
  <c r="I659" i="6" s="1"/>
  <c r="O2264" i="6"/>
  <c r="O790" i="6"/>
  <c r="A1495" i="9"/>
  <c r="H2215" i="6"/>
  <c r="K2215" i="6" s="1"/>
  <c r="L1567" i="6"/>
  <c r="D1567" i="9" s="1"/>
  <c r="O2467" i="6"/>
  <c r="J2004" i="6"/>
  <c r="L1207" i="6"/>
  <c r="D1207" i="9" s="1"/>
  <c r="A1567" i="9"/>
  <c r="H2264" i="6"/>
  <c r="K2402" i="6"/>
  <c r="J2107" i="6"/>
  <c r="A1279" i="9"/>
  <c r="A2083" i="9"/>
  <c r="B1658" i="9"/>
  <c r="C1658" i="9" s="1"/>
  <c r="M1426" i="6"/>
  <c r="I1426" i="9" s="1"/>
  <c r="M1400" i="6"/>
  <c r="I1400" i="9" s="1"/>
  <c r="N512" i="6"/>
  <c r="F250" i="6"/>
  <c r="L2487" i="6"/>
  <c r="D2487" i="9" s="1"/>
  <c r="M2462" i="6"/>
  <c r="I2462" i="9" s="1"/>
  <c r="L584" i="6"/>
  <c r="L1316" i="6"/>
  <c r="D1316" i="9" s="1"/>
  <c r="N692" i="6"/>
  <c r="D910" i="6"/>
  <c r="L932" i="6"/>
  <c r="L2305" i="6"/>
  <c r="D2305" i="9" s="1"/>
  <c r="B670" i="9"/>
  <c r="C670" i="9" s="1"/>
  <c r="L1326" i="6"/>
  <c r="D1326" i="9" s="1"/>
  <c r="L1422" i="6"/>
  <c r="D1422" i="9" s="1"/>
  <c r="M1518" i="6"/>
  <c r="I1518" i="9" s="1"/>
  <c r="L1602" i="6"/>
  <c r="D1602" i="9" s="1"/>
  <c r="L1674" i="6"/>
  <c r="D1674" i="9" s="1"/>
  <c r="M1746" i="6"/>
  <c r="I1746" i="9" s="1"/>
  <c r="L2034" i="6"/>
  <c r="D2034" i="9" s="1"/>
  <c r="M2190" i="6"/>
  <c r="I2190" i="9" s="1"/>
  <c r="M2343" i="6"/>
  <c r="I2343" i="9" s="1"/>
  <c r="E62" i="6"/>
  <c r="E2367" i="6"/>
  <c r="F2367" i="6"/>
  <c r="G2367" i="6"/>
  <c r="L1014" i="6"/>
  <c r="D1014" i="9" s="1"/>
  <c r="F512" i="6"/>
  <c r="G512" i="6" s="1"/>
  <c r="L1574" i="6"/>
  <c r="L66" i="6"/>
  <c r="L1102" i="6"/>
  <c r="D1102" i="9" s="1"/>
  <c r="D1483" i="6"/>
  <c r="E1483" i="6" s="1"/>
  <c r="B1014" i="9"/>
  <c r="C1014" i="9" s="1"/>
  <c r="B1698" i="9"/>
  <c r="C1698" i="9" s="1"/>
  <c r="B512" i="9"/>
  <c r="C512" i="9" s="1"/>
  <c r="N1520" i="6"/>
  <c r="N2012" i="6"/>
  <c r="M1592" i="6"/>
  <c r="I1592" i="9" s="1"/>
  <c r="N656" i="6"/>
  <c r="N1898" i="6"/>
  <c r="B2323" i="9"/>
  <c r="C2323" i="9" s="1"/>
  <c r="M1402" i="6"/>
  <c r="I1402" i="9" s="1"/>
  <c r="L1152" i="6"/>
  <c r="D1152" i="9" s="1"/>
  <c r="N874" i="6"/>
  <c r="N1826" i="6"/>
  <c r="M608" i="6"/>
  <c r="L730" i="6"/>
  <c r="B1627" i="9"/>
  <c r="C1627" i="9" s="1"/>
  <c r="B730" i="9"/>
  <c r="C730" i="9" s="1"/>
  <c r="O1102" i="6"/>
  <c r="N224" i="6"/>
  <c r="M730" i="6"/>
  <c r="M874" i="6"/>
  <c r="M718" i="6"/>
  <c r="A875" i="9"/>
  <c r="O2462" i="6"/>
  <c r="L1518" i="6"/>
  <c r="D1518" i="9" s="1"/>
  <c r="M1316" i="6"/>
  <c r="I1316" i="9" s="1"/>
  <c r="L2342" i="6"/>
  <c r="D2342" i="9" s="1"/>
  <c r="O683" i="6"/>
  <c r="L647" i="6"/>
  <c r="I755" i="6"/>
  <c r="K755" i="6" s="1"/>
  <c r="H875" i="6"/>
  <c r="A683" i="9"/>
  <c r="I683" i="6"/>
  <c r="K683" i="6" s="1"/>
  <c r="A2227" i="9"/>
  <c r="A719" i="9"/>
  <c r="M2342" i="6"/>
  <c r="I2342" i="9" s="1"/>
  <c r="I719" i="6"/>
  <c r="K719" i="6" s="1"/>
  <c r="O719" i="6"/>
  <c r="O2190" i="6"/>
  <c r="M66" i="6"/>
  <c r="L718" i="6"/>
  <c r="G718" i="9" s="1"/>
  <c r="O2182" i="6"/>
  <c r="H647" i="6"/>
  <c r="J647" i="6" s="1"/>
  <c r="O755" i="6"/>
  <c r="O647" i="6"/>
  <c r="H2064" i="6"/>
  <c r="I2064" i="6" s="1"/>
  <c r="O1173" i="6"/>
  <c r="A755" i="9"/>
  <c r="O2064" i="6"/>
  <c r="L2064" i="6"/>
  <c r="D2064" i="9" s="1"/>
  <c r="A1173" i="9"/>
  <c r="H2491" i="6"/>
  <c r="J2491" i="6" s="1"/>
  <c r="J2484" i="6"/>
  <c r="H2155" i="6"/>
  <c r="J2155" i="6" s="1"/>
  <c r="M2312" i="6"/>
  <c r="I2312" i="9" s="1"/>
  <c r="D2312" i="6"/>
  <c r="L2353" i="6"/>
  <c r="D2353" i="9" s="1"/>
  <c r="G1911" i="6"/>
  <c r="E1611" i="6"/>
  <c r="B1207" i="9"/>
  <c r="C1207" i="9" s="1"/>
  <c r="L907" i="6"/>
  <c r="F1911" i="6"/>
  <c r="B1279" i="9"/>
  <c r="C1279" i="9" s="1"/>
  <c r="M1615" i="6"/>
  <c r="I1615" i="9" s="1"/>
  <c r="D1693" i="6"/>
  <c r="E1693" i="6" s="1"/>
  <c r="O2167" i="6"/>
  <c r="M2059" i="6"/>
  <c r="I2059" i="9" s="1"/>
  <c r="B978" i="9"/>
  <c r="C978" i="9" s="1"/>
  <c r="L2380" i="6"/>
  <c r="D2380" i="9" s="1"/>
  <c r="M2022" i="6"/>
  <c r="I2022" i="9" s="1"/>
  <c r="F1306" i="6"/>
  <c r="L1244" i="6"/>
  <c r="E1244" i="9" s="1"/>
  <c r="L1436" i="6"/>
  <c r="D1436" i="9" s="1"/>
  <c r="M1532" i="6"/>
  <c r="I1532" i="9" s="1"/>
  <c r="M1724" i="6"/>
  <c r="I1724" i="9" s="1"/>
  <c r="L1820" i="6"/>
  <c r="D1820" i="9" s="1"/>
  <c r="M2168" i="6"/>
  <c r="I2168" i="9" s="1"/>
  <c r="L1188" i="6"/>
  <c r="D1188" i="9" s="1"/>
  <c r="L1729" i="6"/>
  <c r="E1729" i="9" s="1"/>
  <c r="L1849" i="6"/>
  <c r="D1849" i="9" s="1"/>
  <c r="N1658" i="6"/>
  <c r="M1644" i="6"/>
  <c r="I1644" i="9" s="1"/>
  <c r="M1056" i="6"/>
  <c r="I1056" i="9" s="1"/>
  <c r="M1476" i="6"/>
  <c r="I1476" i="9" s="1"/>
  <c r="M956" i="6"/>
  <c r="M800" i="6"/>
  <c r="M1110" i="6"/>
  <c r="I1110" i="9" s="1"/>
  <c r="L619" i="6"/>
  <c r="M775" i="6"/>
  <c r="M931" i="6"/>
  <c r="L1075" i="6"/>
  <c r="D1075" i="9" s="1"/>
  <c r="L1447" i="6"/>
  <c r="D1447" i="9" s="1"/>
  <c r="L1663" i="6"/>
  <c r="D1663" i="9" s="1"/>
  <c r="L1879" i="6"/>
  <c r="D1879" i="9" s="1"/>
  <c r="L595" i="6"/>
  <c r="M439" i="6"/>
  <c r="L1425" i="6"/>
  <c r="E1425" i="9" s="1"/>
  <c r="L1737" i="6"/>
  <c r="D1737" i="9" s="1"/>
  <c r="M512" i="6"/>
  <c r="M932" i="6"/>
  <c r="L2352" i="6"/>
  <c r="D2352" i="9" s="1"/>
  <c r="M1496" i="6"/>
  <c r="I1496" i="9" s="1"/>
  <c r="L1963" i="6"/>
  <c r="D1963" i="9" s="1"/>
  <c r="F1973" i="6"/>
  <c r="B2270" i="9"/>
  <c r="C2270" i="9" s="1"/>
  <c r="D185" i="6"/>
  <c r="N185" i="6"/>
  <c r="B185" i="9"/>
  <c r="C185" i="9" s="1"/>
  <c r="D257" i="6"/>
  <c r="B257" i="9"/>
  <c r="C257" i="9" s="1"/>
  <c r="N257" i="6"/>
  <c r="D473" i="6"/>
  <c r="N473" i="6"/>
  <c r="B473" i="9"/>
  <c r="C473" i="9" s="1"/>
  <c r="A584" i="9"/>
  <c r="H584" i="6"/>
  <c r="O584" i="6"/>
  <c r="A1316" i="9"/>
  <c r="H1316" i="6"/>
  <c r="A561" i="9"/>
  <c r="H561" i="6"/>
  <c r="O561" i="6"/>
  <c r="D334" i="6"/>
  <c r="B334" i="9"/>
  <c r="C334" i="9" s="1"/>
  <c r="A538" i="9"/>
  <c r="O538" i="6"/>
  <c r="H538" i="6"/>
  <c r="O718" i="6"/>
  <c r="A718" i="9"/>
  <c r="H718" i="6"/>
  <c r="E1973" i="6"/>
  <c r="M1963" i="6"/>
  <c r="I1963" i="9" s="1"/>
  <c r="D2270" i="6"/>
  <c r="F2270" i="6" s="1"/>
  <c r="M2068" i="6"/>
  <c r="I2068" i="9" s="1"/>
  <c r="B608" i="9"/>
  <c r="C608" i="9" s="1"/>
  <c r="N608" i="6"/>
  <c r="L608" i="6"/>
  <c r="G608" i="9" s="1"/>
  <c r="A932" i="9"/>
  <c r="O932" i="6"/>
  <c r="H932" i="6"/>
  <c r="D321" i="6"/>
  <c r="N321" i="6"/>
  <c r="A922" i="9"/>
  <c r="H922" i="6"/>
  <c r="O1402" i="6"/>
  <c r="H1402" i="6"/>
  <c r="B319" i="9"/>
  <c r="C319" i="9" s="1"/>
  <c r="D1182" i="6"/>
  <c r="E1182" i="6" s="1"/>
  <c r="M1506" i="6"/>
  <c r="I1506" i="9" s="1"/>
  <c r="L1734" i="6"/>
  <c r="D1734" i="9" s="1"/>
  <c r="L2166" i="6"/>
  <c r="D2166" i="9" s="1"/>
  <c r="M897" i="6"/>
  <c r="N2067" i="6"/>
  <c r="O1689" i="6"/>
  <c r="B53" i="9"/>
  <c r="C53" i="9" s="1"/>
  <c r="D53" i="6"/>
  <c r="N53" i="6"/>
  <c r="D197" i="6"/>
  <c r="B197" i="9"/>
  <c r="C197" i="9" s="1"/>
  <c r="N197" i="6"/>
  <c r="D485" i="6"/>
  <c r="N485" i="6"/>
  <c r="B485" i="9"/>
  <c r="C485" i="9" s="1"/>
  <c r="A833" i="9"/>
  <c r="H833" i="6"/>
  <c r="O833" i="6"/>
  <c r="A608" i="9"/>
  <c r="O608" i="6"/>
  <c r="H608" i="6"/>
  <c r="A800" i="9"/>
  <c r="O800" i="6"/>
  <c r="H800" i="6"/>
  <c r="A1364" i="9"/>
  <c r="H1364" i="6"/>
  <c r="A562" i="9"/>
  <c r="H562" i="6"/>
  <c r="D319" i="6"/>
  <c r="E319" i="6" s="1"/>
  <c r="B217" i="9"/>
  <c r="C217" i="9" s="1"/>
  <c r="B547" i="9"/>
  <c r="C547" i="9" s="1"/>
  <c r="L1496" i="6"/>
  <c r="D1496" i="9" s="1"/>
  <c r="M1742" i="6"/>
  <c r="I1742" i="9" s="1"/>
  <c r="N1478" i="6"/>
  <c r="M560" i="6"/>
  <c r="L1088" i="6"/>
  <c r="A1689" i="9"/>
  <c r="A716" i="9"/>
  <c r="H716" i="6"/>
  <c r="A1052" i="9"/>
  <c r="O1052" i="6"/>
  <c r="H1052" i="6"/>
  <c r="A730" i="9"/>
  <c r="H730" i="6"/>
  <c r="D1231" i="6"/>
  <c r="E1231" i="6" s="1"/>
  <c r="D547" i="6"/>
  <c r="F547" i="6" s="1"/>
  <c r="L2484" i="6"/>
  <c r="D2484" i="9" s="1"/>
  <c r="B1836" i="9"/>
  <c r="C1836" i="9" s="1"/>
  <c r="L910" i="6"/>
  <c r="G910" i="9" s="1"/>
  <c r="N910" i="6"/>
  <c r="M1942" i="6"/>
  <c r="I1942" i="9" s="1"/>
  <c r="H2182" i="6"/>
  <c r="N932" i="6"/>
  <c r="D209" i="6"/>
  <c r="B209" i="9"/>
  <c r="C209" i="9" s="1"/>
  <c r="N209" i="6"/>
  <c r="D377" i="6"/>
  <c r="B377" i="9"/>
  <c r="C377" i="9" s="1"/>
  <c r="N377" i="6"/>
  <c r="B509" i="9"/>
  <c r="C509" i="9" s="1"/>
  <c r="N509" i="6"/>
  <c r="A845" i="9"/>
  <c r="O845" i="6"/>
  <c r="H845" i="6"/>
  <c r="E345" i="6"/>
  <c r="F345" i="6"/>
  <c r="A574" i="9"/>
  <c r="H574" i="6"/>
  <c r="B1231" i="9"/>
  <c r="C1231" i="9" s="1"/>
  <c r="D1836" i="6"/>
  <c r="N729" i="6"/>
  <c r="M1754" i="6"/>
  <c r="I1754" i="9" s="1"/>
  <c r="B910" i="9"/>
  <c r="C910" i="9" s="1"/>
  <c r="D77" i="6"/>
  <c r="N77" i="6"/>
  <c r="B77" i="9"/>
  <c r="C77" i="9" s="1"/>
  <c r="A1928" i="9"/>
  <c r="H1928" i="6"/>
  <c r="A1172" i="9"/>
  <c r="O1172" i="6"/>
  <c r="H1172" i="6"/>
  <c r="O620" i="6"/>
  <c r="H620" i="6"/>
  <c r="A620" i="9"/>
  <c r="O740" i="6"/>
  <c r="H740" i="6"/>
  <c r="O778" i="6"/>
  <c r="A778" i="9"/>
  <c r="H778" i="6"/>
  <c r="A1018" i="9"/>
  <c r="H1018" i="6"/>
  <c r="A1138" i="9"/>
  <c r="H1138" i="6"/>
  <c r="D389" i="6"/>
  <c r="N389" i="6"/>
  <c r="B389" i="9"/>
  <c r="C389" i="9" s="1"/>
  <c r="A836" i="9"/>
  <c r="H836" i="6"/>
  <c r="O836" i="6"/>
  <c r="A2192" i="9"/>
  <c r="H2192" i="6"/>
  <c r="A633" i="9"/>
  <c r="H633" i="6"/>
  <c r="A586" i="9"/>
  <c r="H586" i="6"/>
  <c r="B2484" i="9"/>
  <c r="C2484" i="9" s="1"/>
  <c r="L1742" i="6"/>
  <c r="N669" i="6"/>
  <c r="F106" i="6"/>
  <c r="M881" i="6"/>
  <c r="D466" i="6"/>
  <c r="A881" i="9"/>
  <c r="O881" i="6"/>
  <c r="H881" i="6"/>
  <c r="A1472" i="9"/>
  <c r="O1472" i="6"/>
  <c r="H1472" i="6"/>
  <c r="D310" i="6"/>
  <c r="N310" i="6"/>
  <c r="A790" i="9"/>
  <c r="H790" i="6"/>
  <c r="A1546" i="9"/>
  <c r="H1546" i="6"/>
  <c r="L1735" i="6"/>
  <c r="D1735" i="9" s="1"/>
  <c r="M2107" i="6"/>
  <c r="I2107" i="9" s="1"/>
  <c r="L2035" i="6"/>
  <c r="D2035" i="9" s="1"/>
  <c r="B1591" i="9"/>
  <c r="C1591" i="9" s="1"/>
  <c r="N2282" i="6"/>
  <c r="D233" i="6"/>
  <c r="N233" i="6"/>
  <c r="B233" i="9"/>
  <c r="C233" i="9" s="1"/>
  <c r="O848" i="6"/>
  <c r="H848" i="6"/>
  <c r="D381" i="6"/>
  <c r="N381" i="6"/>
  <c r="O657" i="6"/>
  <c r="A657" i="9"/>
  <c r="H657" i="6"/>
  <c r="O514" i="6"/>
  <c r="H514" i="6"/>
  <c r="O670" i="6"/>
  <c r="H670" i="6"/>
  <c r="L2107" i="6"/>
  <c r="D2107" i="9" s="1"/>
  <c r="D1591" i="6"/>
  <c r="G1591" i="6" s="1"/>
  <c r="D2107" i="6"/>
  <c r="F2107" i="6" s="1"/>
  <c r="M1892" i="6"/>
  <c r="I1892" i="9" s="1"/>
  <c r="O929" i="6"/>
  <c r="H929" i="6"/>
  <c r="A929" i="9"/>
  <c r="A1880" i="9"/>
  <c r="H1880" i="6"/>
  <c r="O668" i="6"/>
  <c r="A668" i="9"/>
  <c r="H668" i="6"/>
  <c r="A776" i="9"/>
  <c r="H776" i="6"/>
  <c r="O776" i="6"/>
  <c r="D322" i="6"/>
  <c r="N322" i="6"/>
  <c r="A862" i="9"/>
  <c r="H862" i="6"/>
  <c r="A1042" i="9"/>
  <c r="H1042" i="6"/>
  <c r="O1042" i="6"/>
  <c r="A1594" i="9"/>
  <c r="H1594" i="6"/>
  <c r="B175" i="9"/>
  <c r="C175" i="9" s="1"/>
  <c r="D859" i="6"/>
  <c r="F859" i="6" s="1"/>
  <c r="D54" i="6"/>
  <c r="L512" i="6"/>
  <c r="G512" i="9" s="1"/>
  <c r="N245" i="6"/>
  <c r="B245" i="9"/>
  <c r="C245" i="9" s="1"/>
  <c r="D245" i="6"/>
  <c r="E461" i="6"/>
  <c r="F461" i="6"/>
  <c r="H548" i="6"/>
  <c r="O548" i="6"/>
  <c r="A548" i="9"/>
  <c r="A872" i="9"/>
  <c r="O872" i="6"/>
  <c r="H872" i="6"/>
  <c r="B309" i="9"/>
  <c r="C309" i="9" s="1"/>
  <c r="D309" i="6"/>
  <c r="N309" i="6"/>
  <c r="O549" i="6"/>
  <c r="H549" i="6"/>
  <c r="O682" i="6"/>
  <c r="H682" i="6"/>
  <c r="D175" i="6"/>
  <c r="B859" i="9"/>
  <c r="C859" i="9" s="1"/>
  <c r="D2424" i="6"/>
  <c r="M2492" i="6"/>
  <c r="I2492" i="9" s="1"/>
  <c r="B669" i="9"/>
  <c r="C669" i="9" s="1"/>
  <c r="L525" i="6"/>
  <c r="B285" i="9"/>
  <c r="C285" i="9" s="1"/>
  <c r="D341" i="6"/>
  <c r="N341" i="6"/>
  <c r="B341" i="9"/>
  <c r="C341" i="9" s="1"/>
  <c r="A2060" i="9"/>
  <c r="H2060" i="6"/>
  <c r="M584" i="6"/>
  <c r="O680" i="6"/>
  <c r="A680" i="9"/>
  <c r="H680" i="6"/>
  <c r="O788" i="6"/>
  <c r="A788" i="9"/>
  <c r="H788" i="6"/>
  <c r="A1066" i="9"/>
  <c r="H1066" i="6"/>
  <c r="B925" i="9"/>
  <c r="C925" i="9" s="1"/>
  <c r="N2240" i="6"/>
  <c r="M2252" i="6"/>
  <c r="I2252" i="9" s="1"/>
  <c r="L1051" i="6"/>
  <c r="D1051" i="9" s="1"/>
  <c r="M979" i="6"/>
  <c r="J2282" i="6"/>
  <c r="L849" i="6"/>
  <c r="H2227" i="6"/>
  <c r="K2227" i="6" s="1"/>
  <c r="M679" i="6"/>
  <c r="H2232" i="6"/>
  <c r="I2232" i="6" s="1"/>
  <c r="M2448" i="6"/>
  <c r="I2448" i="9" s="1"/>
  <c r="M367" i="6"/>
  <c r="M751" i="6"/>
  <c r="O2491" i="6"/>
  <c r="L511" i="6"/>
  <c r="L835" i="6"/>
  <c r="M1092" i="6"/>
  <c r="I1092" i="9" s="1"/>
  <c r="M1416" i="6"/>
  <c r="I1416" i="9" s="1"/>
  <c r="L1500" i="6"/>
  <c r="D1500" i="9" s="1"/>
  <c r="M1836" i="6"/>
  <c r="I1836" i="9" s="1"/>
  <c r="L505" i="6"/>
  <c r="L912" i="6"/>
  <c r="L1061" i="6"/>
  <c r="D1061" i="9" s="1"/>
  <c r="L1133" i="6"/>
  <c r="D1133" i="9" s="1"/>
  <c r="L1493" i="6"/>
  <c r="D1493" i="9" s="1"/>
  <c r="M1565" i="6"/>
  <c r="I1565" i="9" s="1"/>
  <c r="L2453" i="6"/>
  <c r="D2453" i="9" s="1"/>
  <c r="L653" i="6"/>
  <c r="D1342" i="9"/>
  <c r="E1342" i="9"/>
  <c r="E1978" i="6"/>
  <c r="F1978" i="6"/>
  <c r="G1978" i="6"/>
  <c r="K2229" i="6"/>
  <c r="L1402" i="6"/>
  <c r="E1402" i="9" s="1"/>
  <c r="J903" i="6"/>
  <c r="K903" i="6" s="1"/>
  <c r="A1188" i="9"/>
  <c r="A2453" i="9"/>
  <c r="K2032" i="6"/>
  <c r="E2138" i="6"/>
  <c r="L2143" i="6"/>
  <c r="D2143" i="9" s="1"/>
  <c r="M1956" i="6"/>
  <c r="I1956" i="9" s="1"/>
  <c r="M1980" i="6"/>
  <c r="I1980" i="9" s="1"/>
  <c r="L1724" i="6"/>
  <c r="D1724" i="9" s="1"/>
  <c r="B597" i="9"/>
  <c r="C597" i="9" s="1"/>
  <c r="M1280" i="6"/>
  <c r="I1280" i="9" s="1"/>
  <c r="N2330" i="6"/>
  <c r="L848" i="6"/>
  <c r="G1383" i="6"/>
  <c r="M1364" i="6"/>
  <c r="I1364" i="9" s="1"/>
  <c r="F1280" i="6"/>
  <c r="M1652" i="6"/>
  <c r="I1652" i="9" s="1"/>
  <c r="B814" i="9"/>
  <c r="C814" i="9" s="1"/>
  <c r="J2362" i="6"/>
  <c r="J2229" i="6"/>
  <c r="L526" i="6"/>
  <c r="J2475" i="6"/>
  <c r="H2453" i="6"/>
  <c r="K2453" i="6" s="1"/>
  <c r="B2211" i="9"/>
  <c r="C2211" i="9" s="1"/>
  <c r="M967" i="6"/>
  <c r="M2294" i="6"/>
  <c r="I2294" i="9" s="1"/>
  <c r="O1644" i="6"/>
  <c r="D1758" i="6"/>
  <c r="G1758" i="6" s="1"/>
  <c r="L1056" i="6"/>
  <c r="D1056" i="9" s="1"/>
  <c r="L1532" i="6"/>
  <c r="D1532" i="9" s="1"/>
  <c r="L1138" i="6"/>
  <c r="F1383" i="6"/>
  <c r="L1280" i="6"/>
  <c r="N1138" i="6"/>
  <c r="B848" i="9"/>
  <c r="C848" i="9" s="1"/>
  <c r="D656" i="6"/>
  <c r="I2362" i="6"/>
  <c r="K1942" i="6"/>
  <c r="E468" i="9"/>
  <c r="I2043" i="6"/>
  <c r="L2211" i="6"/>
  <c r="D2211" i="9" s="1"/>
  <c r="L572" i="6"/>
  <c r="B849" i="9"/>
  <c r="C849" i="9" s="1"/>
  <c r="L2377" i="6"/>
  <c r="D2377" i="9" s="1"/>
  <c r="B2138" i="9"/>
  <c r="C2138" i="9" s="1"/>
  <c r="G1358" i="6"/>
  <c r="O1860" i="6"/>
  <c r="D814" i="6"/>
  <c r="M1978" i="6"/>
  <c r="I1978" i="9" s="1"/>
  <c r="M1436" i="6"/>
  <c r="I1436" i="9" s="1"/>
  <c r="D1342" i="6"/>
  <c r="E1342" i="6" s="1"/>
  <c r="L766" i="6"/>
  <c r="M1666" i="6"/>
  <c r="I1666" i="9" s="1"/>
  <c r="B1138" i="9"/>
  <c r="C1138" i="9" s="1"/>
  <c r="B572" i="9"/>
  <c r="C572" i="9" s="1"/>
  <c r="B526" i="9"/>
  <c r="C526" i="9" s="1"/>
  <c r="M1820" i="6"/>
  <c r="I1820" i="9" s="1"/>
  <c r="L1978" i="6"/>
  <c r="L814" i="6"/>
  <c r="G814" i="9" s="1"/>
  <c r="E627" i="9"/>
  <c r="I2391" i="6"/>
  <c r="I1942" i="6"/>
  <c r="L2138" i="6"/>
  <c r="D2138" i="9" s="1"/>
  <c r="B2499" i="9"/>
  <c r="C2499" i="9" s="1"/>
  <c r="L2330" i="6"/>
  <c r="E2330" i="9" s="1"/>
  <c r="O2492" i="6"/>
  <c r="D849" i="6"/>
  <c r="F849" i="6" s="1"/>
  <c r="B2330" i="9"/>
  <c r="C2330" i="9" s="1"/>
  <c r="A851" i="9"/>
  <c r="M2138" i="6"/>
  <c r="I2138" i="9" s="1"/>
  <c r="L896" i="6"/>
  <c r="G896" i="9" s="1"/>
  <c r="B702" i="9"/>
  <c r="C702" i="9" s="1"/>
  <c r="B2298" i="9"/>
  <c r="C2298" i="9" s="1"/>
  <c r="B1978" i="9"/>
  <c r="C1978" i="9" s="1"/>
  <c r="D1209" i="6"/>
  <c r="B1342" i="9"/>
  <c r="C1342" i="9" s="1"/>
  <c r="M766" i="6"/>
  <c r="N1666" i="6"/>
  <c r="L1666" i="6"/>
  <c r="N1978" i="6"/>
  <c r="N526" i="6"/>
  <c r="E1280" i="6"/>
  <c r="L2494" i="6"/>
  <c r="D2494" i="9" s="1"/>
  <c r="L1092" i="6"/>
  <c r="D1092" i="9" s="1"/>
  <c r="K2475" i="6"/>
  <c r="B204" i="9"/>
  <c r="C204" i="9" s="1"/>
  <c r="M2313" i="6"/>
  <c r="I2313" i="9" s="1"/>
  <c r="L2313" i="6"/>
  <c r="D2313" i="9" s="1"/>
  <c r="L67" i="6"/>
  <c r="G1820" i="6"/>
  <c r="B2274" i="9"/>
  <c r="C2274" i="9" s="1"/>
  <c r="B766" i="9"/>
  <c r="C766" i="9" s="1"/>
  <c r="B1089" i="9"/>
  <c r="C1089" i="9" s="1"/>
  <c r="E386" i="6"/>
  <c r="G386" i="6" s="1"/>
  <c r="N2138" i="6"/>
  <c r="K2271" i="6"/>
  <c r="J2032" i="6"/>
  <c r="I1029" i="6"/>
  <c r="K1029" i="6"/>
  <c r="I1359" i="6"/>
  <c r="K2043" i="6"/>
  <c r="L1652" i="6"/>
  <c r="E1652" i="9" s="1"/>
  <c r="A2492" i="9"/>
  <c r="F2330" i="6"/>
  <c r="F1820" i="6"/>
  <c r="M2330" i="6"/>
  <c r="I2330" i="9" s="1"/>
  <c r="B2118" i="9"/>
  <c r="C2118" i="9" s="1"/>
  <c r="D2274" i="6"/>
  <c r="E2274" i="6" s="1"/>
  <c r="D766" i="6"/>
  <c r="B1446" i="9"/>
  <c r="C1446" i="9" s="1"/>
  <c r="D1089" i="6"/>
  <c r="F1089" i="6" s="1"/>
  <c r="N849" i="6"/>
  <c r="F526" i="6"/>
  <c r="G526" i="6" s="1"/>
  <c r="N572" i="6"/>
  <c r="N1508" i="6"/>
  <c r="L2492" i="6"/>
  <c r="D2492" i="9" s="1"/>
  <c r="I2271" i="6"/>
  <c r="J2080" i="6"/>
  <c r="J1359" i="6"/>
  <c r="H2492" i="6"/>
  <c r="K2492" i="6" s="1"/>
  <c r="E2330" i="6"/>
  <c r="L91" i="6"/>
  <c r="D91" i="6"/>
  <c r="H2352" i="6"/>
  <c r="J2352" i="6" s="1"/>
  <c r="L1644" i="6"/>
  <c r="D1644" i="9" s="1"/>
  <c r="B1209" i="9"/>
  <c r="C1209" i="9" s="1"/>
  <c r="B2098" i="9"/>
  <c r="C2098" i="9" s="1"/>
  <c r="M1425" i="6"/>
  <c r="I1425" i="9" s="1"/>
  <c r="B1364" i="9"/>
  <c r="C1364" i="9" s="1"/>
  <c r="B1666" i="9"/>
  <c r="C1666" i="9" s="1"/>
  <c r="G1674" i="6"/>
  <c r="L2294" i="6"/>
  <c r="D2294" i="9" s="1"/>
  <c r="B1350" i="9"/>
  <c r="C1350" i="9" s="1"/>
  <c r="B91" i="9"/>
  <c r="C91" i="9" s="1"/>
  <c r="D2202" i="6"/>
  <c r="E2202" i="6" s="1"/>
  <c r="H1860" i="6"/>
  <c r="L1860" i="6"/>
  <c r="D1860" i="9" s="1"/>
  <c r="L2271" i="6"/>
  <c r="D2271" i="9" s="1"/>
  <c r="M1133" i="6"/>
  <c r="I1133" i="9" s="1"/>
  <c r="D1364" i="6"/>
  <c r="G1364" i="6" s="1"/>
  <c r="B378" i="9"/>
  <c r="C378" i="9" s="1"/>
  <c r="M2211" i="6"/>
  <c r="I2211" i="9" s="1"/>
  <c r="K2080" i="6"/>
  <c r="K1810" i="6"/>
  <c r="K2124" i="6"/>
  <c r="J2386" i="6"/>
  <c r="F1674" i="6"/>
  <c r="B921" i="9"/>
  <c r="C921" i="9" s="1"/>
  <c r="G1064" i="6"/>
  <c r="M2274" i="6"/>
  <c r="I2274" i="9" s="1"/>
  <c r="D1350" i="6"/>
  <c r="F1350" i="6" s="1"/>
  <c r="B2202" i="9"/>
  <c r="C2202" i="9" s="1"/>
  <c r="B1953" i="9"/>
  <c r="C1953" i="9" s="1"/>
  <c r="L1956" i="6"/>
  <c r="D1956" i="9" s="1"/>
  <c r="B1956" i="9"/>
  <c r="C1956" i="9" s="1"/>
  <c r="B2271" i="9"/>
  <c r="C2271" i="9" s="1"/>
  <c r="D1138" i="6"/>
  <c r="G1138" i="6" s="1"/>
  <c r="B1508" i="9"/>
  <c r="C1508" i="9" s="1"/>
  <c r="B1260" i="9"/>
  <c r="C1260" i="9" s="1"/>
  <c r="D378" i="6"/>
  <c r="D2211" i="6"/>
  <c r="N2271" i="6"/>
  <c r="I2066" i="6"/>
  <c r="I1810" i="6"/>
  <c r="J2124" i="6"/>
  <c r="I2386" i="6"/>
  <c r="M2453" i="6"/>
  <c r="I2453" i="9" s="1"/>
  <c r="G2271" i="6"/>
  <c r="D921" i="6"/>
  <c r="E921" i="6" s="1"/>
  <c r="M526" i="6"/>
  <c r="F1064" i="6"/>
  <c r="M91" i="6"/>
  <c r="B288" i="9"/>
  <c r="C288" i="9" s="1"/>
  <c r="L1980" i="6"/>
  <c r="D1980" i="9" s="1"/>
  <c r="M1860" i="6"/>
  <c r="I1860" i="9" s="1"/>
  <c r="B1686" i="9"/>
  <c r="C1686" i="9" s="1"/>
  <c r="D1956" i="6"/>
  <c r="E1956" i="6" s="1"/>
  <c r="B1280" i="9"/>
  <c r="C1280" i="9" s="1"/>
  <c r="M1508" i="6"/>
  <c r="I1508" i="9" s="1"/>
  <c r="D1260" i="6"/>
  <c r="F1260" i="6" s="1"/>
  <c r="B2294" i="9"/>
  <c r="C2294" i="9" s="1"/>
  <c r="B1064" i="9"/>
  <c r="C1064" i="9" s="1"/>
  <c r="M1244" i="6"/>
  <c r="I1244" i="9" s="1"/>
  <c r="E572" i="6"/>
  <c r="G572" i="6" s="1"/>
  <c r="M1220" i="6"/>
  <c r="I1220" i="9" s="1"/>
  <c r="L777" i="6"/>
  <c r="G777" i="9" s="1"/>
  <c r="J2391" i="6"/>
  <c r="J2066" i="6"/>
  <c r="B2188" i="9"/>
  <c r="C2188" i="9" s="1"/>
  <c r="B1753" i="9"/>
  <c r="C1753" i="9" s="1"/>
  <c r="M1872" i="6"/>
  <c r="I1872" i="9" s="1"/>
  <c r="D1508" i="6"/>
  <c r="E1508" i="6" s="1"/>
  <c r="M1231" i="6"/>
  <c r="I1231" i="9" s="1"/>
  <c r="M1375" i="6"/>
  <c r="I1375" i="9" s="1"/>
  <c r="D432" i="6"/>
  <c r="D2294" i="6"/>
  <c r="M1061" i="6"/>
  <c r="I1061" i="9" s="1"/>
  <c r="L2168" i="6"/>
  <c r="N2222" i="6"/>
  <c r="O1820" i="6"/>
  <c r="N1064" i="6"/>
  <c r="M1717" i="6"/>
  <c r="I1717" i="9" s="1"/>
  <c r="M835" i="6"/>
  <c r="M1807" i="6"/>
  <c r="I1807" i="9" s="1"/>
  <c r="L1886" i="6"/>
  <c r="D1886" i="9" s="1"/>
  <c r="M1388" i="6"/>
  <c r="I1388" i="9" s="1"/>
  <c r="M1423" i="6"/>
  <c r="I1423" i="9" s="1"/>
  <c r="L1639" i="6"/>
  <c r="D1639" i="9" s="1"/>
  <c r="M396" i="6"/>
  <c r="M619" i="6"/>
  <c r="L367" i="6"/>
  <c r="L1303" i="6"/>
  <c r="D1303" i="9" s="1"/>
  <c r="M1591" i="6"/>
  <c r="I1591" i="9" s="1"/>
  <c r="L979" i="6"/>
  <c r="L439" i="6"/>
  <c r="M1440" i="6"/>
  <c r="I1440" i="9" s="1"/>
  <c r="L378" i="6"/>
  <c r="M572" i="6"/>
  <c r="L597" i="6"/>
  <c r="L768" i="6"/>
  <c r="L2232" i="6"/>
  <c r="D2232" i="9" s="1"/>
  <c r="L1268" i="6"/>
  <c r="L2277" i="6"/>
  <c r="D2277" i="9" s="1"/>
  <c r="M18" i="6"/>
  <c r="J18" i="9" s="1"/>
  <c r="L1473" i="6"/>
  <c r="M223" i="6"/>
  <c r="M511" i="6"/>
  <c r="M595" i="6"/>
  <c r="L679" i="6"/>
  <c r="M1135" i="6"/>
  <c r="I1135" i="9" s="1"/>
  <c r="L1993" i="6"/>
  <c r="D1993" i="9" s="1"/>
  <c r="M2449" i="6"/>
  <c r="I2449" i="9" s="1"/>
  <c r="L2297" i="6"/>
  <c r="D2297" i="9" s="1"/>
  <c r="M1392" i="6"/>
  <c r="I1392" i="9" s="1"/>
  <c r="M1740" i="6"/>
  <c r="I1740" i="9" s="1"/>
  <c r="N1278" i="6"/>
  <c r="M1278" i="6"/>
  <c r="I1278" i="9" s="1"/>
  <c r="N1245" i="6"/>
  <c r="L1245" i="6"/>
  <c r="D1245" i="9" s="1"/>
  <c r="N837" i="6"/>
  <c r="B837" i="9"/>
  <c r="C837" i="9" s="1"/>
  <c r="N444" i="6"/>
  <c r="B444" i="9"/>
  <c r="C444" i="9" s="1"/>
  <c r="M444" i="6"/>
  <c r="D444" i="6"/>
  <c r="F444" i="6" s="1"/>
  <c r="D528" i="6"/>
  <c r="B528" i="9"/>
  <c r="C528" i="9" s="1"/>
  <c r="D696" i="6"/>
  <c r="M696" i="6"/>
  <c r="N852" i="6"/>
  <c r="D852" i="6"/>
  <c r="F852" i="6" s="1"/>
  <c r="D681" i="6"/>
  <c r="B681" i="9"/>
  <c r="C681" i="9" s="1"/>
  <c r="M681" i="6"/>
  <c r="L681" i="6"/>
  <c r="B788" i="9"/>
  <c r="C788" i="9" s="1"/>
  <c r="L788" i="6"/>
  <c r="G788" i="9" s="1"/>
  <c r="H1255" i="6"/>
  <c r="I1255" i="6" s="1"/>
  <c r="A1255" i="9"/>
  <c r="A2299" i="9"/>
  <c r="M2299" i="6"/>
  <c r="I2299" i="9" s="1"/>
  <c r="N2367" i="6"/>
  <c r="M2367" i="6"/>
  <c r="I2367" i="9" s="1"/>
  <c r="B2367" i="9"/>
  <c r="C2367" i="9" s="1"/>
  <c r="N2141" i="6"/>
  <c r="D2141" i="6"/>
  <c r="E2141" i="6" s="1"/>
  <c r="N1290" i="6"/>
  <c r="B1290" i="9"/>
  <c r="C1290" i="9" s="1"/>
  <c r="N2064" i="6"/>
  <c r="M2064" i="6"/>
  <c r="I2064" i="9" s="1"/>
  <c r="B2064" i="9"/>
  <c r="C2064" i="9" s="1"/>
  <c r="D970" i="6"/>
  <c r="M970" i="6"/>
  <c r="N970" i="6"/>
  <c r="L970" i="6"/>
  <c r="G970" i="9" s="1"/>
  <c r="N610" i="6"/>
  <c r="D610" i="6"/>
  <c r="E610" i="6" s="1"/>
  <c r="L610" i="6"/>
  <c r="G610" i="9" s="1"/>
  <c r="N1846" i="6"/>
  <c r="B1846" i="9"/>
  <c r="C1846" i="9" s="1"/>
  <c r="L1846" i="6"/>
  <c r="M1846" i="6"/>
  <c r="I1846" i="9" s="1"/>
  <c r="B538" i="9"/>
  <c r="C538" i="9" s="1"/>
  <c r="L538" i="6"/>
  <c r="N538" i="6"/>
  <c r="D1534" i="6"/>
  <c r="N1534" i="6"/>
  <c r="N1378" i="6"/>
  <c r="L1378" i="6"/>
  <c r="H1483" i="6"/>
  <c r="L1483" i="6"/>
  <c r="D1483" i="9" s="1"/>
  <c r="N505" i="6"/>
  <c r="D505" i="6"/>
  <c r="E505" i="6" s="1"/>
  <c r="B505" i="9"/>
  <c r="C505" i="9" s="1"/>
  <c r="N1026" i="6"/>
  <c r="B1026" i="9"/>
  <c r="C1026" i="9" s="1"/>
  <c r="N1320" i="6"/>
  <c r="D1320" i="6"/>
  <c r="E1320" i="6" s="1"/>
  <c r="B1320" i="9"/>
  <c r="C1320" i="9" s="1"/>
  <c r="L1783" i="6"/>
  <c r="D1783" i="9" s="1"/>
  <c r="N1939" i="6"/>
  <c r="L1939" i="6"/>
  <c r="D1939" i="9" s="1"/>
  <c r="N683" i="6"/>
  <c r="D683" i="6"/>
  <c r="F683" i="6" s="1"/>
  <c r="N642" i="6"/>
  <c r="D642" i="6"/>
  <c r="F490" i="6"/>
  <c r="E490" i="6"/>
  <c r="B1341" i="9"/>
  <c r="C1341" i="9" s="1"/>
  <c r="L1341" i="6"/>
  <c r="H1423" i="6"/>
  <c r="O1423" i="6"/>
  <c r="N1949" i="6"/>
  <c r="D1949" i="6"/>
  <c r="F1949" i="6" s="1"/>
  <c r="B1949" i="9"/>
  <c r="C1949" i="9" s="1"/>
  <c r="A1247" i="9"/>
  <c r="O1247" i="6"/>
  <c r="B1113" i="9"/>
  <c r="C1113" i="9" s="1"/>
  <c r="N1113" i="6"/>
  <c r="M1148" i="6"/>
  <c r="I1148" i="9" s="1"/>
  <c r="N1148" i="6"/>
  <c r="D920" i="6"/>
  <c r="N920" i="6"/>
  <c r="M920" i="6"/>
  <c r="L920" i="6"/>
  <c r="G920" i="9" s="1"/>
  <c r="B920" i="9"/>
  <c r="C920" i="9" s="1"/>
  <c r="D1016" i="6"/>
  <c r="M1016" i="6"/>
  <c r="I1016" i="9" s="1"/>
  <c r="L1016" i="6"/>
  <c r="N1016" i="6"/>
  <c r="M1484" i="6"/>
  <c r="I1484" i="9" s="1"/>
  <c r="L1484" i="6"/>
  <c r="O1484" i="6"/>
  <c r="A1580" i="9"/>
  <c r="L1580" i="6"/>
  <c r="D1580" i="9" s="1"/>
  <c r="O2048" i="6"/>
  <c r="M2048" i="6"/>
  <c r="I2048" i="9" s="1"/>
  <c r="O2276" i="6"/>
  <c r="M2276" i="6"/>
  <c r="I2276" i="9" s="1"/>
  <c r="N1137" i="6"/>
  <c r="M1137" i="6"/>
  <c r="I1137" i="9" s="1"/>
  <c r="N2124" i="6"/>
  <c r="D2124" i="6"/>
  <c r="B2124" i="9"/>
  <c r="C2124" i="9" s="1"/>
  <c r="N2200" i="6"/>
  <c r="D2200" i="6"/>
  <c r="F2200" i="6" s="1"/>
  <c r="M2200" i="6"/>
  <c r="I2200" i="9" s="1"/>
  <c r="D2474" i="6"/>
  <c r="E2474" i="6" s="1"/>
  <c r="N2474" i="6"/>
  <c r="N258" i="6"/>
  <c r="D258" i="6"/>
  <c r="E258" i="6" s="1"/>
  <c r="B258" i="9"/>
  <c r="C258" i="9" s="1"/>
  <c r="M882" i="6"/>
  <c r="L882" i="6"/>
  <c r="G882" i="9" s="1"/>
  <c r="H2305" i="6"/>
  <c r="A2305" i="9"/>
  <c r="N1121" i="6"/>
  <c r="D1121" i="6"/>
  <c r="F1121" i="6" s="1"/>
  <c r="N2256" i="6"/>
  <c r="D2256" i="6"/>
  <c r="N2328" i="6"/>
  <c r="D2328" i="6"/>
  <c r="B2328" i="9"/>
  <c r="C2328" i="9" s="1"/>
  <c r="E51" i="6"/>
  <c r="G51" i="6" s="1"/>
  <c r="N1989" i="6"/>
  <c r="B1989" i="9"/>
  <c r="C1989" i="9" s="1"/>
  <c r="D1185" i="6"/>
  <c r="F1185" i="6" s="1"/>
  <c r="B1185" i="9"/>
  <c r="C1185" i="9" s="1"/>
  <c r="N1197" i="6"/>
  <c r="M1197" i="6"/>
  <c r="I1197" i="9" s="1"/>
  <c r="N1756" i="6"/>
  <c r="L1756" i="6"/>
  <c r="D1756" i="6"/>
  <c r="G1756" i="6" s="1"/>
  <c r="N1270" i="6"/>
  <c r="M1270" i="6"/>
  <c r="I1270" i="9" s="1"/>
  <c r="B1270" i="9"/>
  <c r="C1270" i="9" s="1"/>
  <c r="L1270" i="6"/>
  <c r="D1270" i="6"/>
  <c r="F1270" i="6" s="1"/>
  <c r="D706" i="6"/>
  <c r="L706" i="6"/>
  <c r="N706" i="6"/>
  <c r="B706" i="9"/>
  <c r="C706" i="9" s="1"/>
  <c r="M706" i="6"/>
  <c r="D1330" i="6"/>
  <c r="M1330" i="6"/>
  <c r="I1330" i="9" s="1"/>
  <c r="N1330" i="6"/>
  <c r="L1330" i="6"/>
  <c r="N1786" i="6"/>
  <c r="D1786" i="6"/>
  <c r="G1786" i="6" s="1"/>
  <c r="B1786" i="9"/>
  <c r="C1786" i="9" s="1"/>
  <c r="L1786" i="6"/>
  <c r="D1786" i="9" s="1"/>
  <c r="M1786" i="6"/>
  <c r="I1786" i="9" s="1"/>
  <c r="N1006" i="6"/>
  <c r="M1006" i="6"/>
  <c r="I1006" i="9" s="1"/>
  <c r="L1006" i="6"/>
  <c r="B1006" i="9"/>
  <c r="C1006" i="9" s="1"/>
  <c r="B502" i="9"/>
  <c r="C502" i="9" s="1"/>
  <c r="N502" i="6"/>
  <c r="D502" i="6"/>
  <c r="M2132" i="6"/>
  <c r="I2132" i="9" s="1"/>
  <c r="N2132" i="6"/>
  <c r="D2132" i="6"/>
  <c r="F2132" i="6" s="1"/>
  <c r="O1279" i="6"/>
  <c r="O1639" i="6"/>
  <c r="A1423" i="9"/>
  <c r="M1639" i="6"/>
  <c r="I1639" i="9" s="1"/>
  <c r="A1921" i="9"/>
  <c r="A703" i="9"/>
  <c r="M703" i="6"/>
  <c r="H1003" i="6"/>
  <c r="M1003" i="6"/>
  <c r="I1003" i="9" s="1"/>
  <c r="H1735" i="6"/>
  <c r="A1735" i="9"/>
  <c r="H1879" i="6"/>
  <c r="O1879" i="6"/>
  <c r="A2035" i="9"/>
  <c r="M2035" i="6"/>
  <c r="I2035" i="9" s="1"/>
  <c r="N2148" i="6"/>
  <c r="B2148" i="9"/>
  <c r="C2148" i="9" s="1"/>
  <c r="M1678" i="6"/>
  <c r="I1678" i="9" s="1"/>
  <c r="D1678" i="6"/>
  <c r="E1678" i="6" s="1"/>
  <c r="M2288" i="6"/>
  <c r="I2288" i="9" s="1"/>
  <c r="N2288" i="6"/>
  <c r="L2288" i="6"/>
  <c r="D2288" i="9" s="1"/>
  <c r="N2152" i="6"/>
  <c r="L2152" i="6"/>
  <c r="D2152" i="9" s="1"/>
  <c r="D2152" i="6"/>
  <c r="O1351" i="6"/>
  <c r="M1939" i="6"/>
  <c r="I1939" i="9" s="1"/>
  <c r="D2323" i="6"/>
  <c r="E2323" i="6" s="1"/>
  <c r="O1921" i="6"/>
  <c r="N2241" i="6"/>
  <c r="D2241" i="6"/>
  <c r="E2241" i="6" s="1"/>
  <c r="B2241" i="9"/>
  <c r="C2241" i="9" s="1"/>
  <c r="N2331" i="6"/>
  <c r="M2331" i="6"/>
  <c r="I2331" i="9" s="1"/>
  <c r="L2331" i="6"/>
  <c r="D2331" i="9" s="1"/>
  <c r="N1073" i="6"/>
  <c r="B1073" i="9"/>
  <c r="C1073" i="9" s="1"/>
  <c r="L1112" i="6"/>
  <c r="D1112" i="9" s="1"/>
  <c r="M1112" i="6"/>
  <c r="I1112" i="9" s="1"/>
  <c r="M1808" i="6"/>
  <c r="I1808" i="9" s="1"/>
  <c r="O1808" i="6"/>
  <c r="L945" i="6"/>
  <c r="M945" i="6"/>
  <c r="N1065" i="6"/>
  <c r="L1065" i="6"/>
  <c r="M1065" i="6"/>
  <c r="I1065" i="9" s="1"/>
  <c r="L1041" i="6"/>
  <c r="D1041" i="9" s="1"/>
  <c r="L2356" i="6"/>
  <c r="D2356" i="9" s="1"/>
  <c r="A2257" i="9"/>
  <c r="M2475" i="6"/>
  <c r="I2475" i="9" s="1"/>
  <c r="B480" i="9"/>
  <c r="C480" i="9" s="1"/>
  <c r="D396" i="6"/>
  <c r="F396" i="6" s="1"/>
  <c r="D1966" i="6"/>
  <c r="M862" i="6"/>
  <c r="M54" i="6"/>
  <c r="M586" i="6"/>
  <c r="N1412" i="6"/>
  <c r="N2247" i="6"/>
  <c r="N1556" i="6"/>
  <c r="N2199" i="6"/>
  <c r="M1232" i="6"/>
  <c r="I1232" i="9" s="1"/>
  <c r="L1004" i="6"/>
  <c r="D1004" i="9" s="1"/>
  <c r="D1114" i="6"/>
  <c r="E1114" i="6" s="1"/>
  <c r="L1184" i="6"/>
  <c r="D1184" i="9" s="1"/>
  <c r="D1232" i="6"/>
  <c r="M1990" i="6"/>
  <c r="I1990" i="9" s="1"/>
  <c r="L1114" i="6"/>
  <c r="D1114" i="9" s="1"/>
  <c r="M1688" i="6"/>
  <c r="I1688" i="9" s="1"/>
  <c r="N1054" i="6"/>
  <c r="M1556" i="6"/>
  <c r="I1556" i="9" s="1"/>
  <c r="N1630" i="6"/>
  <c r="M946" i="6"/>
  <c r="M982" i="6"/>
  <c r="B753" i="9"/>
  <c r="C753" i="9" s="1"/>
  <c r="B1630" i="9"/>
  <c r="C1630" i="9" s="1"/>
  <c r="D1688" i="6"/>
  <c r="E1688" i="6" s="1"/>
  <c r="E406" i="6"/>
  <c r="G406" i="6" s="1"/>
  <c r="M753" i="6"/>
  <c r="N2415" i="6"/>
  <c r="B1930" i="9"/>
  <c r="C1930" i="9" s="1"/>
  <c r="M2199" i="6"/>
  <c r="I2199" i="9" s="1"/>
  <c r="M1028" i="6"/>
  <c r="I1028" i="9" s="1"/>
  <c r="B1496" i="9"/>
  <c r="C1496" i="9" s="1"/>
  <c r="L1028" i="6"/>
  <c r="B1637" i="9"/>
  <c r="C1637" i="9" s="1"/>
  <c r="D753" i="6"/>
  <c r="E753" i="6" s="1"/>
  <c r="L946" i="6"/>
  <c r="M1412" i="6"/>
  <c r="I1412" i="9" s="1"/>
  <c r="L753" i="6"/>
  <c r="G753" i="9" s="1"/>
  <c r="M2415" i="6"/>
  <c r="I2415" i="9" s="1"/>
  <c r="B1412" i="9"/>
  <c r="C1412" i="9" s="1"/>
  <c r="L1936" i="6"/>
  <c r="N1028" i="6"/>
  <c r="D1637" i="6"/>
  <c r="E1637" i="6" s="1"/>
  <c r="B946" i="9"/>
  <c r="C946" i="9" s="1"/>
  <c r="M1966" i="6"/>
  <c r="I1966" i="9" s="1"/>
  <c r="L1412" i="6"/>
  <c r="L1476" i="6"/>
  <c r="B1905" i="9"/>
  <c r="C1905" i="9" s="1"/>
  <c r="B1004" i="9"/>
  <c r="C1004" i="9" s="1"/>
  <c r="F76" i="6"/>
  <c r="G76" i="6" s="1"/>
  <c r="M1282" i="6"/>
  <c r="I1282" i="9" s="1"/>
  <c r="B1282" i="9"/>
  <c r="C1282" i="9" s="1"/>
  <c r="N754" i="6"/>
  <c r="M836" i="6"/>
  <c r="M1924" i="6"/>
  <c r="I1924" i="9" s="1"/>
  <c r="M2247" i="6"/>
  <c r="I2247" i="9" s="1"/>
  <c r="N2306" i="6"/>
  <c r="M2271" i="6"/>
  <c r="I2271" i="9" s="1"/>
  <c r="L2109" i="6"/>
  <c r="D2109" i="9" s="1"/>
  <c r="M480" i="6"/>
  <c r="M1748" i="6"/>
  <c r="I1748" i="9" s="1"/>
  <c r="M728" i="6"/>
  <c r="L2413" i="6"/>
  <c r="D2413" i="9" s="1"/>
  <c r="L2165" i="6"/>
  <c r="E2165" i="9" s="1"/>
  <c r="M2417" i="6"/>
  <c r="I2417" i="9" s="1"/>
  <c r="M1973" i="6"/>
  <c r="I1973" i="9" s="1"/>
  <c r="L2213" i="6"/>
  <c r="D2213" i="9" s="1"/>
  <c r="M2108" i="6"/>
  <c r="I2108" i="9" s="1"/>
  <c r="L1524" i="6"/>
  <c r="D1524" i="9" s="1"/>
  <c r="L1110" i="6"/>
  <c r="O2232" i="6"/>
  <c r="M551" i="6"/>
  <c r="M2232" i="6"/>
  <c r="I2232" i="9" s="1"/>
  <c r="M1868" i="6"/>
  <c r="I1868" i="9" s="1"/>
  <c r="M2213" i="6"/>
  <c r="I2213" i="9" s="1"/>
  <c r="L2417" i="6"/>
  <c r="M1752" i="6"/>
  <c r="I1752" i="9" s="1"/>
  <c r="O2168" i="6"/>
  <c r="E1716" i="9"/>
  <c r="M378" i="6"/>
  <c r="M636" i="6"/>
  <c r="L997" i="6"/>
  <c r="L1549" i="6"/>
  <c r="D1549" i="9" s="1"/>
  <c r="L1717" i="6"/>
  <c r="D1717" i="9" s="1"/>
  <c r="M2049" i="6"/>
  <c r="I2049" i="9" s="1"/>
  <c r="L1998" i="6"/>
  <c r="D1998" i="9" s="1"/>
  <c r="L2395" i="6"/>
  <c r="D2395" i="9" s="1"/>
  <c r="L860" i="6"/>
  <c r="G860" i="9" s="1"/>
  <c r="M1712" i="6"/>
  <c r="I1712" i="9" s="1"/>
  <c r="N312" i="6"/>
  <c r="L2156" i="6"/>
  <c r="M2156" i="6"/>
  <c r="I2156" i="9" s="1"/>
  <c r="N1808" i="6"/>
  <c r="M525" i="6"/>
  <c r="N802" i="6"/>
  <c r="L1064" i="6"/>
  <c r="D1064" i="9" s="1"/>
  <c r="M1089" i="6"/>
  <c r="I1089" i="9" s="1"/>
  <c r="M2002" i="6"/>
  <c r="I2002" i="9" s="1"/>
  <c r="B1329" i="9"/>
  <c r="C1329" i="9" s="1"/>
  <c r="D312" i="6"/>
  <c r="F312" i="6" s="1"/>
  <c r="L2408" i="6"/>
  <c r="D2408" i="9" s="1"/>
  <c r="M1856" i="6"/>
  <c r="I1856" i="9" s="1"/>
  <c r="M860" i="6"/>
  <c r="L1134" i="6"/>
  <c r="E1134" i="9" s="1"/>
  <c r="M1448" i="6"/>
  <c r="I1448" i="9" s="1"/>
  <c r="L1856" i="6"/>
  <c r="D1856" i="6"/>
  <c r="L1080" i="6"/>
  <c r="D1080" i="9" s="1"/>
  <c r="M886" i="6"/>
  <c r="N860" i="6"/>
  <c r="L1001" i="6"/>
  <c r="L534" i="6"/>
  <c r="M1218" i="6"/>
  <c r="I1218" i="9" s="1"/>
  <c r="L1290" i="6"/>
  <c r="D1290" i="9" s="1"/>
  <c r="L1758" i="6"/>
  <c r="D1758" i="9" s="1"/>
  <c r="L2370" i="6"/>
  <c r="D2370" i="9" s="1"/>
  <c r="L2336" i="6"/>
  <c r="D2336" i="9" s="1"/>
  <c r="L1209" i="6"/>
  <c r="E1209" i="9" s="1"/>
  <c r="L432" i="6"/>
  <c r="L1512" i="6"/>
  <c r="D1512" i="9" s="1"/>
  <c r="M1452" i="6"/>
  <c r="I1452" i="9" s="1"/>
  <c r="N1390" i="6"/>
  <c r="M536" i="6"/>
  <c r="N886" i="6"/>
  <c r="L2112" i="6"/>
  <c r="D2112" i="9" s="1"/>
  <c r="M2165" i="6"/>
  <c r="I2165" i="9" s="1"/>
  <c r="M1304" i="6"/>
  <c r="I1304" i="9" s="1"/>
  <c r="A1448" i="9"/>
  <c r="J2328" i="6"/>
  <c r="M1692" i="6"/>
  <c r="I1692" i="9" s="1"/>
  <c r="J2240" i="6"/>
  <c r="K2187" i="6"/>
  <c r="K2266" i="6"/>
  <c r="J611" i="6"/>
  <c r="K2026" i="6"/>
  <c r="L1908" i="6"/>
  <c r="D1908" i="9" s="1"/>
  <c r="L1740" i="6"/>
  <c r="D1740" i="9" s="1"/>
  <c r="K1582" i="6"/>
  <c r="K1932" i="6"/>
  <c r="A2311" i="9"/>
  <c r="O2395" i="6"/>
  <c r="M2493" i="6"/>
  <c r="I2493" i="9" s="1"/>
  <c r="J2187" i="6"/>
  <c r="J2266" i="6"/>
  <c r="I2328" i="6"/>
  <c r="I2410" i="6"/>
  <c r="I2026" i="6"/>
  <c r="J2283" i="6"/>
  <c r="I2398" i="6"/>
  <c r="A1758" i="9"/>
  <c r="I1582" i="6"/>
  <c r="K1851" i="6"/>
  <c r="E1119" i="9"/>
  <c r="M2395" i="6"/>
  <c r="I2395" i="9" s="1"/>
  <c r="A2239" i="9"/>
  <c r="M283" i="6"/>
  <c r="M739" i="6"/>
  <c r="H2395" i="6"/>
  <c r="I2395" i="6" s="1"/>
  <c r="H1812" i="6"/>
  <c r="A1692" i="9"/>
  <c r="M1209" i="6"/>
  <c r="I1209" i="9" s="1"/>
  <c r="I2002" i="6"/>
  <c r="J2482" i="6"/>
  <c r="K2410" i="6"/>
  <c r="I1932" i="6"/>
  <c r="K2280" i="6"/>
  <c r="M2239" i="6"/>
  <c r="I2239" i="9" s="1"/>
  <c r="O583" i="6"/>
  <c r="M1812" i="6"/>
  <c r="I1812" i="9" s="1"/>
  <c r="M851" i="6"/>
  <c r="K2440" i="6"/>
  <c r="L921" i="6"/>
  <c r="J1692" i="6"/>
  <c r="K2446" i="6"/>
  <c r="L2239" i="6"/>
  <c r="D2239" i="9" s="1"/>
  <c r="M2100" i="6"/>
  <c r="I2100" i="9" s="1"/>
  <c r="L1692" i="6"/>
  <c r="D1692" i="9" s="1"/>
  <c r="H851" i="6"/>
  <c r="J2002" i="6"/>
  <c r="J1851" i="6"/>
  <c r="J2308" i="6"/>
  <c r="J2278" i="6"/>
  <c r="I1692" i="6"/>
  <c r="M921" i="6"/>
  <c r="I2446" i="6"/>
  <c r="L2005" i="6"/>
  <c r="H2100" i="6"/>
  <c r="K2100" i="6" s="1"/>
  <c r="O2100" i="6"/>
  <c r="J1467" i="6"/>
  <c r="K2482" i="6"/>
  <c r="L1452" i="6"/>
  <c r="D1452" i="9" s="1"/>
  <c r="H2311" i="6"/>
  <c r="I2311" i="6" s="1"/>
  <c r="H2304" i="6"/>
  <c r="O2304" i="6"/>
  <c r="M432" i="6"/>
  <c r="L2376" i="6"/>
  <c r="E2376" i="9" s="1"/>
  <c r="J1654" i="6"/>
  <c r="I1467" i="6"/>
  <c r="K1666" i="6"/>
  <c r="K2488" i="6"/>
  <c r="A1218" i="9"/>
  <c r="K2103" i="6"/>
  <c r="I2424" i="6"/>
  <c r="K2004" i="6"/>
  <c r="H2239" i="6"/>
  <c r="J2239" i="6" s="1"/>
  <c r="A2395" i="9"/>
  <c r="M2167" i="6"/>
  <c r="I2167" i="9" s="1"/>
  <c r="M2298" i="6"/>
  <c r="I2298" i="9" s="1"/>
  <c r="L2304" i="6"/>
  <c r="M1290" i="6"/>
  <c r="I1290" i="9" s="1"/>
  <c r="J2488" i="6"/>
  <c r="L2167" i="6"/>
  <c r="D2167" i="9" s="1"/>
  <c r="L1218" i="6"/>
  <c r="D1218" i="9" s="1"/>
  <c r="E1942" i="9"/>
  <c r="H2167" i="6"/>
  <c r="I2167" i="6" s="1"/>
  <c r="O1908" i="6"/>
  <c r="L1605" i="6"/>
  <c r="D1605" i="9" s="1"/>
  <c r="J1666" i="6"/>
  <c r="K1071" i="6"/>
  <c r="J2424" i="6"/>
  <c r="A1740" i="9"/>
  <c r="K2398" i="6"/>
  <c r="I1486" i="6"/>
  <c r="L2493" i="6"/>
  <c r="D2493" i="9" s="1"/>
  <c r="M1908" i="6"/>
  <c r="I1908" i="9" s="1"/>
  <c r="O1812" i="6"/>
  <c r="O1692" i="6"/>
  <c r="K2240" i="6"/>
  <c r="I2440" i="6"/>
  <c r="K1522" i="6"/>
  <c r="K2278" i="6"/>
  <c r="I2308" i="6"/>
  <c r="J1486" i="6"/>
  <c r="K2200" i="6"/>
  <c r="E543" i="9"/>
  <c r="L2100" i="6"/>
  <c r="L1812" i="6"/>
  <c r="D1812" i="9" s="1"/>
  <c r="L103" i="6"/>
  <c r="D1798" i="9"/>
  <c r="E1798" i="9"/>
  <c r="D2268" i="9"/>
  <c r="E2268" i="9"/>
  <c r="D1821" i="9"/>
  <c r="E1821" i="9"/>
  <c r="G1645" i="6"/>
  <c r="E1645" i="6"/>
  <c r="F1645" i="6"/>
  <c r="E1464" i="6"/>
  <c r="F1464" i="6"/>
  <c r="G1464" i="6"/>
  <c r="F1713" i="6"/>
  <c r="G1713" i="6"/>
  <c r="E1713" i="6"/>
  <c r="K2330" i="6"/>
  <c r="K2434" i="6"/>
  <c r="L1867" i="6"/>
  <c r="D1867" i="9" s="1"/>
  <c r="K2086" i="6"/>
  <c r="K1774" i="6"/>
  <c r="E850" i="9"/>
  <c r="E1736" i="6"/>
  <c r="H2490" i="6"/>
  <c r="J2490" i="6" s="1"/>
  <c r="M2496" i="6"/>
  <c r="I2496" i="9" s="1"/>
  <c r="L1772" i="6"/>
  <c r="E1772" i="9" s="1"/>
  <c r="L1136" i="6"/>
  <c r="D1136" i="9" s="1"/>
  <c r="B1464" i="9"/>
  <c r="C1464" i="9" s="1"/>
  <c r="M342" i="6"/>
  <c r="D1494" i="6"/>
  <c r="E1494" i="6" s="1"/>
  <c r="L1869" i="6"/>
  <c r="D1869" i="9" s="1"/>
  <c r="N1005" i="6"/>
  <c r="B1736" i="9"/>
  <c r="C1736" i="9" s="1"/>
  <c r="M1736" i="6"/>
  <c r="I1736" i="9" s="1"/>
  <c r="N632" i="6"/>
  <c r="N1772" i="6"/>
  <c r="M2296" i="6"/>
  <c r="I2296" i="9" s="1"/>
  <c r="N1736" i="6"/>
  <c r="D694" i="6"/>
  <c r="L694" i="6"/>
  <c r="G694" i="9" s="1"/>
  <c r="I515" i="6"/>
  <c r="G2355" i="6"/>
  <c r="M2090" i="6"/>
  <c r="I2090" i="9" s="1"/>
  <c r="L2341" i="6"/>
  <c r="D2341" i="9" s="1"/>
  <c r="B1165" i="9"/>
  <c r="C1165" i="9" s="1"/>
  <c r="L1448" i="6"/>
  <c r="D1448" i="9" s="1"/>
  <c r="M2268" i="6"/>
  <c r="I2268" i="9" s="1"/>
  <c r="B1593" i="9"/>
  <c r="C1593" i="9" s="1"/>
  <c r="M2254" i="6"/>
  <c r="I2254" i="9" s="1"/>
  <c r="B1401" i="9"/>
  <c r="C1401" i="9" s="1"/>
  <c r="D1772" i="6"/>
  <c r="E1772" i="6" s="1"/>
  <c r="M2216" i="6"/>
  <c r="I2216" i="9" s="1"/>
  <c r="L342" i="6"/>
  <c r="G342" i="9" s="1"/>
  <c r="L908" i="6"/>
  <c r="M463" i="6"/>
  <c r="B874" i="9"/>
  <c r="C874" i="9" s="1"/>
  <c r="N1796" i="6"/>
  <c r="F1796" i="6"/>
  <c r="D1102" i="6"/>
  <c r="N1102" i="6"/>
  <c r="K2422" i="6"/>
  <c r="B2376" i="9"/>
  <c r="C2376" i="9" s="1"/>
  <c r="D1448" i="6"/>
  <c r="F1448" i="6" s="1"/>
  <c r="M2376" i="6"/>
  <c r="I2376" i="9" s="1"/>
  <c r="L611" i="6"/>
  <c r="B2115" i="9"/>
  <c r="C2115" i="9" s="1"/>
  <c r="M1488" i="6"/>
  <c r="I1488" i="9" s="1"/>
  <c r="M1136" i="6"/>
  <c r="I1136" i="9" s="1"/>
  <c r="D2216" i="6"/>
  <c r="E2216" i="6" s="1"/>
  <c r="B908" i="9"/>
  <c r="C908" i="9" s="1"/>
  <c r="B1042" i="9"/>
  <c r="C1042" i="9" s="1"/>
  <c r="L1042" i="6"/>
  <c r="M656" i="6"/>
  <c r="N1402" i="6"/>
  <c r="D1402" i="6"/>
  <c r="B1402" i="9"/>
  <c r="C1402" i="9" s="1"/>
  <c r="M1342" i="6"/>
  <c r="I1342" i="9" s="1"/>
  <c r="N1342" i="6"/>
  <c r="D562" i="6"/>
  <c r="M562" i="6"/>
  <c r="N562" i="6"/>
  <c r="B562" i="9"/>
  <c r="C562" i="9" s="1"/>
  <c r="O1782" i="6"/>
  <c r="M2275" i="6"/>
  <c r="I2275" i="9" s="1"/>
  <c r="B1448" i="9"/>
  <c r="C1448" i="9" s="1"/>
  <c r="H2028" i="6"/>
  <c r="J2028" i="6" s="1"/>
  <c r="L2073" i="6"/>
  <c r="D2073" i="9" s="1"/>
  <c r="D1136" i="6"/>
  <c r="F1136" i="6" s="1"/>
  <c r="L1736" i="6"/>
  <c r="D1736" i="9" s="1"/>
  <c r="B1664" i="9"/>
  <c r="C1664" i="9" s="1"/>
  <c r="M1005" i="6"/>
  <c r="I1005" i="9" s="1"/>
  <c r="B693" i="9"/>
  <c r="C693" i="9" s="1"/>
  <c r="G1042" i="6"/>
  <c r="F1664" i="6"/>
  <c r="G1664" i="6"/>
  <c r="K2275" i="6"/>
  <c r="K307" i="6"/>
  <c r="H1782" i="6"/>
  <c r="I1782" i="6" s="1"/>
  <c r="J1774" i="6"/>
  <c r="E1629" i="6"/>
  <c r="A2275" i="9"/>
  <c r="L2090" i="6"/>
  <c r="D2090" i="9" s="1"/>
  <c r="O2490" i="6"/>
  <c r="M2394" i="6"/>
  <c r="I2394" i="9" s="1"/>
  <c r="L2296" i="6"/>
  <c r="D2296" i="9" s="1"/>
  <c r="L1713" i="6"/>
  <c r="M1957" i="6"/>
  <c r="I1957" i="9" s="1"/>
  <c r="B1821" i="9"/>
  <c r="C1821" i="9" s="1"/>
  <c r="M1832" i="6"/>
  <c r="I1832" i="9" s="1"/>
  <c r="B1136" i="9"/>
  <c r="C1136" i="9" s="1"/>
  <c r="D1368" i="6"/>
  <c r="F1368" i="6" s="1"/>
  <c r="M1664" i="6"/>
  <c r="I1664" i="9" s="1"/>
  <c r="M1256" i="6"/>
  <c r="I1256" i="9" s="1"/>
  <c r="M1640" i="6"/>
  <c r="I1640" i="9" s="1"/>
  <c r="L1464" i="6"/>
  <c r="M2115" i="6"/>
  <c r="I2115" i="9" s="1"/>
  <c r="L1005" i="6"/>
  <c r="N693" i="6"/>
  <c r="E874" i="6"/>
  <c r="F874" i="6"/>
  <c r="M992" i="6"/>
  <c r="L1078" i="6"/>
  <c r="N1078" i="6"/>
  <c r="I2428" i="6"/>
  <c r="J2275" i="6"/>
  <c r="L885" i="6"/>
  <c r="L873" i="6"/>
  <c r="G1629" i="6"/>
  <c r="F2235" i="6"/>
  <c r="O2347" i="6"/>
  <c r="L2347" i="6"/>
  <c r="D2347" i="9" s="1"/>
  <c r="B2268" i="9"/>
  <c r="C2268" i="9" s="1"/>
  <c r="D2296" i="6"/>
  <c r="E2296" i="6" s="1"/>
  <c r="B1713" i="9"/>
  <c r="C1713" i="9" s="1"/>
  <c r="F1666" i="6"/>
  <c r="L1089" i="6"/>
  <c r="D1089" i="9" s="1"/>
  <c r="L1488" i="6"/>
  <c r="D1488" i="9" s="1"/>
  <c r="B1640" i="9"/>
  <c r="C1640" i="9" s="1"/>
  <c r="L1832" i="6"/>
  <c r="D1832" i="9" s="1"/>
  <c r="M1368" i="6"/>
  <c r="I1368" i="9" s="1"/>
  <c r="D1798" i="6"/>
  <c r="E1798" i="6" s="1"/>
  <c r="B1256" i="9"/>
  <c r="C1256" i="9" s="1"/>
  <c r="D1640" i="6"/>
  <c r="M1869" i="6"/>
  <c r="I1869" i="9" s="1"/>
  <c r="D2115" i="6"/>
  <c r="E2115" i="6" s="1"/>
  <c r="D1005" i="6"/>
  <c r="E1005" i="6" s="1"/>
  <c r="M693" i="6"/>
  <c r="N1664" i="6"/>
  <c r="M1064" i="6"/>
  <c r="I1064" i="9" s="1"/>
  <c r="M1042" i="6"/>
  <c r="I1042" i="9" s="1"/>
  <c r="M2026" i="6"/>
  <c r="I2026" i="9" s="1"/>
  <c r="E1042" i="6"/>
  <c r="M2012" i="6"/>
  <c r="I2012" i="9" s="1"/>
  <c r="D670" i="6"/>
  <c r="M670" i="6"/>
  <c r="D622" i="6"/>
  <c r="B622" i="9"/>
  <c r="C622" i="9" s="1"/>
  <c r="N622" i="6"/>
  <c r="D1414" i="6"/>
  <c r="N1414" i="6"/>
  <c r="K2131" i="6"/>
  <c r="I1723" i="6"/>
  <c r="J2330" i="6"/>
  <c r="D611" i="6"/>
  <c r="A2347" i="9"/>
  <c r="M611" i="6"/>
  <c r="E1666" i="6"/>
  <c r="M2028" i="6"/>
  <c r="I2028" i="9" s="1"/>
  <c r="L1704" i="6"/>
  <c r="D1704" i="9" s="1"/>
  <c r="B1752" i="9"/>
  <c r="C1752" i="9" s="1"/>
  <c r="B1494" i="9"/>
  <c r="C1494" i="9" s="1"/>
  <c r="D908" i="6"/>
  <c r="E908" i="6" s="1"/>
  <c r="B1832" i="9"/>
  <c r="C1832" i="9" s="1"/>
  <c r="L1368" i="6"/>
  <c r="D1368" i="9" s="1"/>
  <c r="B1798" i="9"/>
  <c r="C1798" i="9" s="1"/>
  <c r="D1256" i="6"/>
  <c r="G1256" i="6" s="1"/>
  <c r="L2012" i="6"/>
  <c r="D2012" i="9" s="1"/>
  <c r="D606" i="6"/>
  <c r="F606" i="6" s="1"/>
  <c r="M606" i="6"/>
  <c r="L693" i="6"/>
  <c r="G693" i="9" s="1"/>
  <c r="L874" i="6"/>
  <c r="G874" i="9" s="1"/>
  <c r="L1256" i="6"/>
  <c r="D1256" i="9" s="1"/>
  <c r="B1354" i="9"/>
  <c r="C1354" i="9" s="1"/>
  <c r="D1354" i="6"/>
  <c r="J2131" i="6"/>
  <c r="K1170" i="6"/>
  <c r="J1510" i="6"/>
  <c r="B2216" i="9"/>
  <c r="C2216" i="9" s="1"/>
  <c r="B611" i="9"/>
  <c r="C611" i="9" s="1"/>
  <c r="M103" i="6"/>
  <c r="M2226" i="6"/>
  <c r="I2226" i="9" s="1"/>
  <c r="B1605" i="9"/>
  <c r="C1605" i="9" s="1"/>
  <c r="B2140" i="9"/>
  <c r="C2140" i="9" s="1"/>
  <c r="O2028" i="6"/>
  <c r="L1752" i="6"/>
  <c r="D1752" i="9" s="1"/>
  <c r="D1832" i="6"/>
  <c r="M1340" i="6"/>
  <c r="I1340" i="9" s="1"/>
  <c r="D1401" i="6"/>
  <c r="B2012" i="9"/>
  <c r="C2012" i="9" s="1"/>
  <c r="L606" i="6"/>
  <c r="K2062" i="6"/>
  <c r="I1510" i="6"/>
  <c r="L2216" i="6"/>
  <c r="E2216" i="9" s="1"/>
  <c r="L1414" i="6"/>
  <c r="D1414" i="9" s="1"/>
  <c r="D1605" i="6"/>
  <c r="G1605" i="6" s="1"/>
  <c r="D2140" i="6"/>
  <c r="L633" i="6"/>
  <c r="G633" i="9" s="1"/>
  <c r="B606" i="9"/>
  <c r="C606" i="9" s="1"/>
  <c r="B1796" i="9"/>
  <c r="C1796" i="9" s="1"/>
  <c r="L1796" i="6"/>
  <c r="L1664" i="6"/>
  <c r="L632" i="6"/>
  <c r="G632" i="9" s="1"/>
  <c r="N1042" i="6"/>
  <c r="M1568" i="6"/>
  <c r="I1568" i="9" s="1"/>
  <c r="D1126" i="6"/>
  <c r="M1126" i="6"/>
  <c r="I1126" i="9" s="1"/>
  <c r="B1126" i="9"/>
  <c r="C1126" i="9" s="1"/>
  <c r="N1126" i="6"/>
  <c r="E581" i="9"/>
  <c r="K2023" i="6"/>
  <c r="I1170" i="6"/>
  <c r="J2062" i="6"/>
  <c r="J2434" i="6"/>
  <c r="B1645" i="9"/>
  <c r="C1645" i="9" s="1"/>
  <c r="L1340" i="6"/>
  <c r="D1340" i="9" s="1"/>
  <c r="B793" i="9"/>
  <c r="C793" i="9" s="1"/>
  <c r="M2140" i="6"/>
  <c r="I2140" i="9" s="1"/>
  <c r="M633" i="6"/>
  <c r="D632" i="6"/>
  <c r="M1772" i="6"/>
  <c r="I1772" i="9" s="1"/>
  <c r="M908" i="6"/>
  <c r="G1796" i="6"/>
  <c r="M1796" i="6"/>
  <c r="I1796" i="9" s="1"/>
  <c r="M1414" i="6"/>
  <c r="I1414" i="9" s="1"/>
  <c r="B1568" i="9"/>
  <c r="C1568" i="9" s="1"/>
  <c r="O1170" i="6"/>
  <c r="M2073" i="6"/>
  <c r="I2073" i="9" s="1"/>
  <c r="H2095" i="6"/>
  <c r="J2095" i="6" s="1"/>
  <c r="D2257" i="6"/>
  <c r="G2257" i="6" s="1"/>
  <c r="B1340" i="9"/>
  <c r="C1340" i="9" s="1"/>
  <c r="D793" i="6"/>
  <c r="F793" i="6" s="1"/>
  <c r="M1494" i="6"/>
  <c r="I1494" i="9" s="1"/>
  <c r="L2140" i="6"/>
  <c r="D2140" i="9" s="1"/>
  <c r="L492" i="6"/>
  <c r="M804" i="6"/>
  <c r="L960" i="6"/>
  <c r="L1568" i="6"/>
  <c r="L562" i="6"/>
  <c r="G562" i="9" s="1"/>
  <c r="D1498" i="6"/>
  <c r="N1498" i="6"/>
  <c r="M1498" i="6"/>
  <c r="I1498" i="9" s="1"/>
  <c r="M1268" i="6"/>
  <c r="I1268" i="9" s="1"/>
  <c r="L1352" i="6"/>
  <c r="D1352" i="9" s="1"/>
  <c r="L728" i="6"/>
  <c r="G728" i="9" s="1"/>
  <c r="M1886" i="6"/>
  <c r="I1886" i="9" s="1"/>
  <c r="L536" i="6"/>
  <c r="G536" i="9" s="1"/>
  <c r="M777" i="6"/>
  <c r="M1328" i="6"/>
  <c r="I1328" i="9" s="1"/>
  <c r="M1434" i="6"/>
  <c r="I1434" i="9" s="1"/>
  <c r="B426" i="9"/>
  <c r="C426" i="9" s="1"/>
  <c r="E608" i="6"/>
  <c r="M1676" i="6"/>
  <c r="I1676" i="9" s="1"/>
  <c r="L656" i="6"/>
  <c r="G656" i="9" s="1"/>
  <c r="M1580" i="6"/>
  <c r="I1580" i="9" s="1"/>
  <c r="L944" i="6"/>
  <c r="G944" i="9" s="1"/>
  <c r="N426" i="6"/>
  <c r="F608" i="6"/>
  <c r="N2431" i="6"/>
  <c r="E2148" i="9"/>
  <c r="N596" i="6"/>
  <c r="B1886" i="9"/>
  <c r="C1886" i="9" s="1"/>
  <c r="G1560" i="6"/>
  <c r="L1364" i="6"/>
  <c r="N752" i="6"/>
  <c r="N848" i="6"/>
  <c r="N1268" i="6"/>
  <c r="N1748" i="6"/>
  <c r="B2158" i="9"/>
  <c r="C2158" i="9" s="1"/>
  <c r="L539" i="6"/>
  <c r="N2276" i="6"/>
  <c r="M632" i="6"/>
  <c r="M849" i="6"/>
  <c r="M2383" i="6"/>
  <c r="I2383" i="9" s="1"/>
  <c r="B2383" i="9"/>
  <c r="C2383" i="9" s="1"/>
  <c r="N704" i="6"/>
  <c r="N1868" i="6"/>
  <c r="E1922" i="9"/>
  <c r="D1896" i="6"/>
  <c r="G1896" i="6" s="1"/>
  <c r="O1910" i="6"/>
  <c r="H1910" i="6"/>
  <c r="B524" i="9"/>
  <c r="C524" i="9" s="1"/>
  <c r="M524" i="6"/>
  <c r="D513" i="6"/>
  <c r="N513" i="6"/>
  <c r="L513" i="6"/>
  <c r="G513" i="9" s="1"/>
  <c r="B513" i="9"/>
  <c r="C513" i="9" s="1"/>
  <c r="A954" i="9"/>
  <c r="O954" i="6"/>
  <c r="H954" i="6"/>
  <c r="A1088" i="9"/>
  <c r="O1088" i="6"/>
  <c r="H1088" i="6"/>
  <c r="A1160" i="9"/>
  <c r="O1160" i="6"/>
  <c r="H1160" i="6"/>
  <c r="A1388" i="9"/>
  <c r="O1388" i="6"/>
  <c r="H1388" i="6"/>
  <c r="A1496" i="9"/>
  <c r="H1496" i="6"/>
  <c r="O1496" i="6"/>
  <c r="H1688" i="6"/>
  <c r="O1688" i="6"/>
  <c r="O1892" i="6"/>
  <c r="H1892" i="6"/>
  <c r="A2096" i="9"/>
  <c r="H2096" i="6"/>
  <c r="A753" i="9"/>
  <c r="O753" i="6"/>
  <c r="H753" i="6"/>
  <c r="M1041" i="6"/>
  <c r="I1041" i="9" s="1"/>
  <c r="N1041" i="6"/>
  <c r="D1473" i="6"/>
  <c r="N1473" i="6"/>
  <c r="B127" i="9"/>
  <c r="C127" i="9" s="1"/>
  <c r="L127" i="6"/>
  <c r="G127" i="9" s="1"/>
  <c r="N127" i="6"/>
  <c r="A66" i="9"/>
  <c r="O66" i="6"/>
  <c r="H66" i="6"/>
  <c r="O512" i="6"/>
  <c r="A512" i="9"/>
  <c r="H512" i="6"/>
  <c r="O728" i="6"/>
  <c r="A728" i="9"/>
  <c r="H728" i="6"/>
  <c r="A513" i="9"/>
  <c r="O513" i="6"/>
  <c r="H513" i="6"/>
  <c r="A944" i="9"/>
  <c r="O944" i="6"/>
  <c r="H944" i="6"/>
  <c r="H1028" i="6"/>
  <c r="A1028" i="9"/>
  <c r="O1028" i="6"/>
  <c r="B1196" i="9"/>
  <c r="C1196" i="9" s="1"/>
  <c r="N1196" i="6"/>
  <c r="D1196" i="6"/>
  <c r="L1196" i="6"/>
  <c r="M1196" i="6"/>
  <c r="I1196" i="9" s="1"/>
  <c r="N1292" i="6"/>
  <c r="B1292" i="9"/>
  <c r="C1292" i="9" s="1"/>
  <c r="D1400" i="6"/>
  <c r="N1400" i="6"/>
  <c r="M1916" i="6"/>
  <c r="I1916" i="9" s="1"/>
  <c r="A1041" i="9"/>
  <c r="O1041" i="6"/>
  <c r="H1041" i="6"/>
  <c r="A1473" i="9"/>
  <c r="O1473" i="6"/>
  <c r="H1473" i="6"/>
  <c r="L282" i="6"/>
  <c r="G282" i="9" s="1"/>
  <c r="N282" i="6"/>
  <c r="M282" i="6"/>
  <c r="O1026" i="6"/>
  <c r="H1026" i="6"/>
  <c r="A1100" i="9"/>
  <c r="O1100" i="6"/>
  <c r="H1100" i="6"/>
  <c r="A1196" i="9"/>
  <c r="O1196" i="6"/>
  <c r="H1196" i="6"/>
  <c r="A1292" i="9"/>
  <c r="H1292" i="6"/>
  <c r="O1292" i="6"/>
  <c r="O1400" i="6"/>
  <c r="H1400" i="6"/>
  <c r="A1604" i="9"/>
  <c r="H1604" i="6"/>
  <c r="A1700" i="9"/>
  <c r="O1700" i="6"/>
  <c r="H1700" i="6"/>
  <c r="A1784" i="9"/>
  <c r="O1784" i="6"/>
  <c r="H1784" i="6"/>
  <c r="O1916" i="6"/>
  <c r="H1916" i="6"/>
  <c r="O765" i="6"/>
  <c r="H765" i="6"/>
  <c r="A765" i="9"/>
  <c r="O897" i="6"/>
  <c r="A897" i="9"/>
  <c r="H897" i="6"/>
  <c r="D43" i="6"/>
  <c r="B43" i="9"/>
  <c r="C43" i="9" s="1"/>
  <c r="N43" i="6"/>
  <c r="D788" i="6"/>
  <c r="M788" i="6"/>
  <c r="N788" i="6"/>
  <c r="A536" i="9"/>
  <c r="O536" i="6"/>
  <c r="H536" i="6"/>
  <c r="H860" i="6"/>
  <c r="O860" i="6"/>
  <c r="A860" i="9"/>
  <c r="A525" i="9"/>
  <c r="O525" i="6"/>
  <c r="H525" i="6"/>
  <c r="A2454" i="9"/>
  <c r="H2454" i="6"/>
  <c r="O956" i="6"/>
  <c r="H956" i="6"/>
  <c r="A956" i="9"/>
  <c r="D1940" i="6"/>
  <c r="N1940" i="6"/>
  <c r="A1053" i="9"/>
  <c r="O1053" i="6"/>
  <c r="H1053" i="6"/>
  <c r="A1521" i="9"/>
  <c r="O1521" i="6"/>
  <c r="H1521" i="6"/>
  <c r="N67" i="6"/>
  <c r="B67" i="9"/>
  <c r="C67" i="9" s="1"/>
  <c r="D67" i="6"/>
  <c r="F848" i="6"/>
  <c r="D896" i="6"/>
  <c r="N896" i="6"/>
  <c r="M896" i="6"/>
  <c r="M597" i="6"/>
  <c r="N597" i="6"/>
  <c r="A1040" i="9"/>
  <c r="O1040" i="6"/>
  <c r="H1040" i="6"/>
  <c r="A1112" i="9"/>
  <c r="O1112" i="6"/>
  <c r="H1112" i="6"/>
  <c r="A1220" i="9"/>
  <c r="O1220" i="6"/>
  <c r="H1220" i="6"/>
  <c r="A1304" i="9"/>
  <c r="H1304" i="6"/>
  <c r="O1304" i="6"/>
  <c r="A1616" i="9"/>
  <c r="H1616" i="6"/>
  <c r="O1616" i="6"/>
  <c r="A1712" i="9"/>
  <c r="O1712" i="6"/>
  <c r="H1712" i="6"/>
  <c r="A1808" i="9"/>
  <c r="H1808" i="6"/>
  <c r="A1940" i="9"/>
  <c r="H1940" i="6"/>
  <c r="A2156" i="9"/>
  <c r="O2156" i="6"/>
  <c r="H2156" i="6"/>
  <c r="A777" i="9"/>
  <c r="O777" i="6"/>
  <c r="H777" i="6"/>
  <c r="A945" i="9"/>
  <c r="H945" i="6"/>
  <c r="O945" i="6"/>
  <c r="B596" i="9"/>
  <c r="C596" i="9" s="1"/>
  <c r="D596" i="6"/>
  <c r="O378" i="6"/>
  <c r="A378" i="9"/>
  <c r="H378" i="6"/>
  <c r="H572" i="6"/>
  <c r="O572" i="6"/>
  <c r="A572" i="9"/>
  <c r="A896" i="9"/>
  <c r="H896" i="6"/>
  <c r="O896" i="6"/>
  <c r="A597" i="9"/>
  <c r="H597" i="6"/>
  <c r="O597" i="6"/>
  <c r="F639" i="6"/>
  <c r="E639" i="6"/>
  <c r="F535" i="6"/>
  <c r="G535" i="6" s="1"/>
  <c r="A1110" i="9"/>
  <c r="H1110" i="6"/>
  <c r="O1110" i="6"/>
  <c r="E202" i="6"/>
  <c r="F202" i="6"/>
  <c r="A980" i="9"/>
  <c r="O980" i="6"/>
  <c r="H980" i="6"/>
  <c r="D1328" i="6"/>
  <c r="L1328" i="6"/>
  <c r="N1328" i="6"/>
  <c r="O1065" i="6"/>
  <c r="H1065" i="6"/>
  <c r="A1065" i="9"/>
  <c r="L548" i="6"/>
  <c r="G548" i="9" s="1"/>
  <c r="M548" i="6"/>
  <c r="N548" i="6"/>
  <c r="D103" i="6"/>
  <c r="N103" i="6"/>
  <c r="B103" i="9"/>
  <c r="C103" i="9" s="1"/>
  <c r="A1124" i="9"/>
  <c r="H1124" i="6"/>
  <c r="O1124" i="6"/>
  <c r="H1244" i="6"/>
  <c r="A1244" i="9"/>
  <c r="O1244" i="6"/>
  <c r="O1328" i="6"/>
  <c r="A1328" i="9"/>
  <c r="H1328" i="6"/>
  <c r="O1436" i="6"/>
  <c r="H1436" i="6"/>
  <c r="A1436" i="9"/>
  <c r="A1532" i="9"/>
  <c r="O1532" i="6"/>
  <c r="H1532" i="6"/>
  <c r="O1652" i="6"/>
  <c r="H1652" i="6"/>
  <c r="A1724" i="9"/>
  <c r="O1724" i="6"/>
  <c r="H1724" i="6"/>
  <c r="A1820" i="9"/>
  <c r="H1820" i="6"/>
  <c r="A2168" i="9"/>
  <c r="H2168" i="6"/>
  <c r="N585" i="6"/>
  <c r="M585" i="6"/>
  <c r="L585" i="6"/>
  <c r="G585" i="9" s="1"/>
  <c r="L726" i="6"/>
  <c r="G726" i="9" s="1"/>
  <c r="N726" i="6"/>
  <c r="L138" i="6"/>
  <c r="G138" i="9" s="1"/>
  <c r="N138" i="6"/>
  <c r="M138" i="6"/>
  <c r="A606" i="9"/>
  <c r="O606" i="6"/>
  <c r="H606" i="6"/>
  <c r="A103" i="9"/>
  <c r="H103" i="6"/>
  <c r="O103" i="6"/>
  <c r="A632" i="9"/>
  <c r="H632" i="6"/>
  <c r="O632" i="6"/>
  <c r="A693" i="9"/>
  <c r="O693" i="6"/>
  <c r="H693" i="6"/>
  <c r="A1134" i="9"/>
  <c r="O1134" i="6"/>
  <c r="H1134" i="6"/>
  <c r="A992" i="9"/>
  <c r="O992" i="6"/>
  <c r="H992" i="6"/>
  <c r="A1064" i="9"/>
  <c r="H1064" i="6"/>
  <c r="O1064" i="6"/>
  <c r="A849" i="9"/>
  <c r="O849" i="6"/>
  <c r="H849" i="6"/>
  <c r="A1089" i="9"/>
  <c r="O1089" i="6"/>
  <c r="H1089" i="6"/>
  <c r="B872" i="9"/>
  <c r="C872" i="9" s="1"/>
  <c r="L872" i="6"/>
  <c r="G872" i="9" s="1"/>
  <c r="N872" i="6"/>
  <c r="M872" i="6"/>
  <c r="O1838" i="6"/>
  <c r="H1838" i="6"/>
  <c r="D163" i="6"/>
  <c r="N163" i="6"/>
  <c r="D882" i="6"/>
  <c r="N882" i="6"/>
  <c r="D30" i="6"/>
  <c r="M30" i="6"/>
  <c r="L30" i="6"/>
  <c r="G30" i="9" s="1"/>
  <c r="B30" i="9"/>
  <c r="C30" i="9" s="1"/>
  <c r="N30" i="6"/>
  <c r="H908" i="6"/>
  <c r="O908" i="6"/>
  <c r="A908" i="9"/>
  <c r="L1076" i="6"/>
  <c r="N1076" i="6"/>
  <c r="H1136" i="6"/>
  <c r="O1136" i="6"/>
  <c r="A1136" i="9"/>
  <c r="A1256" i="9"/>
  <c r="H1256" i="6"/>
  <c r="O1256" i="6"/>
  <c r="A1340" i="9"/>
  <c r="O1340" i="6"/>
  <c r="H1340" i="6"/>
  <c r="O1448" i="6"/>
  <c r="H1448" i="6"/>
  <c r="A1568" i="9"/>
  <c r="O1568" i="6"/>
  <c r="H1568" i="6"/>
  <c r="A1664" i="9"/>
  <c r="H1664" i="6"/>
  <c r="A1736" i="9"/>
  <c r="H1736" i="6"/>
  <c r="O1736" i="6"/>
  <c r="A1832" i="9"/>
  <c r="H1832" i="6"/>
  <c r="A2012" i="9"/>
  <c r="H2012" i="6"/>
  <c r="O2012" i="6"/>
  <c r="A2216" i="9"/>
  <c r="H2216" i="6"/>
  <c r="N681" i="6"/>
  <c r="D1886" i="6"/>
  <c r="N1886" i="6"/>
  <c r="A18" i="9"/>
  <c r="O18" i="6"/>
  <c r="H18" i="6"/>
  <c r="A882" i="9"/>
  <c r="H882" i="6"/>
  <c r="O882" i="6"/>
  <c r="O656" i="6"/>
  <c r="A656" i="9"/>
  <c r="H656" i="6"/>
  <c r="O1004" i="6"/>
  <c r="H1004" i="6"/>
  <c r="A1004" i="9"/>
  <c r="D1268" i="6"/>
  <c r="B1268" i="9"/>
  <c r="C1268" i="9" s="1"/>
  <c r="N1352" i="6"/>
  <c r="M1352" i="6"/>
  <c r="I1352" i="9" s="1"/>
  <c r="A861" i="9"/>
  <c r="H861" i="6"/>
  <c r="O861" i="6"/>
  <c r="A1005" i="9"/>
  <c r="O1005" i="6"/>
  <c r="H1005" i="6"/>
  <c r="O1125" i="6"/>
  <c r="A1125" i="9"/>
  <c r="H1125" i="6"/>
  <c r="L524" i="6"/>
  <c r="G524" i="9" s="1"/>
  <c r="E848" i="6"/>
  <c r="A1886" i="9"/>
  <c r="H1886" i="6"/>
  <c r="L7" i="6"/>
  <c r="E7" i="9" s="1"/>
  <c r="O1076" i="6"/>
  <c r="H1076" i="6"/>
  <c r="A1076" i="9"/>
  <c r="O1148" i="6"/>
  <c r="A1148" i="9"/>
  <c r="H1148" i="6"/>
  <c r="A1268" i="9"/>
  <c r="O1268" i="6"/>
  <c r="H1268" i="6"/>
  <c r="A1352" i="9"/>
  <c r="H1352" i="6"/>
  <c r="O1352" i="6"/>
  <c r="A1484" i="9"/>
  <c r="H1484" i="6"/>
  <c r="O1580" i="6"/>
  <c r="H1580" i="6"/>
  <c r="A1676" i="9"/>
  <c r="H1676" i="6"/>
  <c r="A1748" i="9"/>
  <c r="H1748" i="6"/>
  <c r="O1748" i="6"/>
  <c r="A1868" i="9"/>
  <c r="H1868" i="6"/>
  <c r="A2048" i="9"/>
  <c r="H2048" i="6"/>
  <c r="A2276" i="9"/>
  <c r="H2276" i="6"/>
  <c r="M848" i="6"/>
  <c r="A54" i="9"/>
  <c r="H54" i="6"/>
  <c r="O54" i="6"/>
  <c r="A7" i="9"/>
  <c r="O7" i="6"/>
  <c r="H7" i="6"/>
  <c r="H704" i="6"/>
  <c r="O704" i="6"/>
  <c r="A704" i="9"/>
  <c r="E369" i="6"/>
  <c r="F369" i="6"/>
  <c r="D609" i="6"/>
  <c r="B609" i="9"/>
  <c r="C609" i="9" s="1"/>
  <c r="M609" i="6"/>
  <c r="L609" i="6"/>
  <c r="G609" i="9" s="1"/>
  <c r="N609" i="6"/>
  <c r="A1434" i="9"/>
  <c r="O1434" i="6"/>
  <c r="H1434" i="6"/>
  <c r="A920" i="9"/>
  <c r="H920" i="6"/>
  <c r="O920" i="6"/>
  <c r="O1016" i="6"/>
  <c r="A1016" i="9"/>
  <c r="H1016" i="6"/>
  <c r="D1160" i="6"/>
  <c r="N1160" i="6"/>
  <c r="L1160" i="6"/>
  <c r="D1388" i="6"/>
  <c r="N1388" i="6"/>
  <c r="L1388" i="6"/>
  <c r="D1892" i="6"/>
  <c r="N1892" i="6"/>
  <c r="M2096" i="6"/>
  <c r="I2096" i="9" s="1"/>
  <c r="A873" i="9"/>
  <c r="O873" i="6"/>
  <c r="H873" i="6"/>
  <c r="A1017" i="9"/>
  <c r="O1017" i="6"/>
  <c r="H1017" i="6"/>
  <c r="A1137" i="9"/>
  <c r="O1137" i="6"/>
  <c r="H1137" i="6"/>
  <c r="D2228" i="6"/>
  <c r="N2228" i="6"/>
  <c r="M2001" i="6"/>
  <c r="I2001" i="9" s="1"/>
  <c r="L1723" i="6"/>
  <c r="E1723" i="9" s="1"/>
  <c r="M2095" i="6"/>
  <c r="I2095" i="9" s="1"/>
  <c r="M13" i="6"/>
  <c r="J13" i="9" s="1"/>
  <c r="L793" i="6"/>
  <c r="M1645" i="6"/>
  <c r="I1645" i="9" s="1"/>
  <c r="M1777" i="6"/>
  <c r="I1777" i="9" s="1"/>
  <c r="M1885" i="6"/>
  <c r="I1885" i="9" s="1"/>
  <c r="L1614" i="6"/>
  <c r="D1614" i="9" s="1"/>
  <c r="L1482" i="6"/>
  <c r="D1482" i="9" s="1"/>
  <c r="E1586" i="9"/>
  <c r="M1111" i="6"/>
  <c r="I1111" i="9" s="1"/>
  <c r="L2298" i="6"/>
  <c r="D2298" i="9" s="1"/>
  <c r="E1357" i="9"/>
  <c r="A1399" i="9"/>
  <c r="L803" i="6"/>
  <c r="L1981" i="6"/>
  <c r="D1981" i="9" s="1"/>
  <c r="L1946" i="6"/>
  <c r="D1946" i="9" s="1"/>
  <c r="E1378" i="6"/>
  <c r="M2097" i="6"/>
  <c r="I2097" i="9" s="1"/>
  <c r="B2097" i="9"/>
  <c r="C2097" i="9" s="1"/>
  <c r="M863" i="6"/>
  <c r="D539" i="6"/>
  <c r="E539" i="6" s="1"/>
  <c r="M539" i="6"/>
  <c r="M2155" i="6"/>
  <c r="I2155" i="9" s="1"/>
  <c r="L2227" i="6"/>
  <c r="D2227" i="9" s="1"/>
  <c r="L2281" i="6"/>
  <c r="D2281" i="9" s="1"/>
  <c r="M2413" i="6"/>
  <c r="I2413" i="9" s="1"/>
  <c r="L2501" i="6"/>
  <c r="E2501" i="9" s="1"/>
  <c r="L2021" i="6"/>
  <c r="E2021" i="9" s="1"/>
  <c r="L2357" i="6"/>
  <c r="D2357" i="9" s="1"/>
  <c r="N2468" i="6"/>
  <c r="G14" i="6"/>
  <c r="M175" i="6"/>
  <c r="M247" i="6"/>
  <c r="M391" i="6"/>
  <c r="L463" i="6"/>
  <c r="M547" i="6"/>
  <c r="L775" i="6"/>
  <c r="M859" i="6"/>
  <c r="M1159" i="6"/>
  <c r="I1159" i="9" s="1"/>
  <c r="L1231" i="6"/>
  <c r="E1231" i="9" s="1"/>
  <c r="L1177" i="6"/>
  <c r="D1177" i="9" s="1"/>
  <c r="M1909" i="6"/>
  <c r="I1909" i="9" s="1"/>
  <c r="L2273" i="6"/>
  <c r="D2273" i="9" s="1"/>
  <c r="L1805" i="6"/>
  <c r="D1805" i="9" s="1"/>
  <c r="L1853" i="6"/>
  <c r="D1853" i="9" s="1"/>
  <c r="M1949" i="6"/>
  <c r="I1949" i="9" s="1"/>
  <c r="L1997" i="6"/>
  <c r="D1997" i="9" s="1"/>
  <c r="L2081" i="6"/>
  <c r="E2081" i="9" s="1"/>
  <c r="L1953" i="6"/>
  <c r="D1953" i="9" s="1"/>
  <c r="M2109" i="6"/>
  <c r="I2109" i="9" s="1"/>
  <c r="M2241" i="6"/>
  <c r="I2241" i="9" s="1"/>
  <c r="L1497" i="6"/>
  <c r="D1497" i="9" s="1"/>
  <c r="L1617" i="6"/>
  <c r="D1617" i="9" s="1"/>
  <c r="L1236" i="6"/>
  <c r="D1236" i="9" s="1"/>
  <c r="M1848" i="6"/>
  <c r="I1848" i="9" s="1"/>
  <c r="L996" i="6"/>
  <c r="L1572" i="6"/>
  <c r="D1572" i="9" s="1"/>
  <c r="M2281" i="6"/>
  <c r="I2281" i="9" s="1"/>
  <c r="L2465" i="6"/>
  <c r="D2465" i="9" s="1"/>
  <c r="L1965" i="6"/>
  <c r="D1965" i="9" s="1"/>
  <c r="M211" i="6"/>
  <c r="L355" i="6"/>
  <c r="L1039" i="6"/>
  <c r="D1039" i="9" s="1"/>
  <c r="L521" i="6"/>
  <c r="L1457" i="6"/>
  <c r="D1457" i="9" s="1"/>
  <c r="L1601" i="6"/>
  <c r="D1601" i="9" s="1"/>
  <c r="M623" i="6"/>
  <c r="L1686" i="6"/>
  <c r="D1686" i="9" s="1"/>
  <c r="L2046" i="6"/>
  <c r="D2046" i="9" s="1"/>
  <c r="M2118" i="6"/>
  <c r="I2118" i="9" s="1"/>
  <c r="M2202" i="6"/>
  <c r="I2202" i="9" s="1"/>
  <c r="M2370" i="6"/>
  <c r="I2370" i="9" s="1"/>
  <c r="M2442" i="6"/>
  <c r="I2442" i="9" s="1"/>
  <c r="L2120" i="6"/>
  <c r="D2120" i="9" s="1"/>
  <c r="L801" i="6"/>
  <c r="L384" i="6"/>
  <c r="M456" i="6"/>
  <c r="M612" i="6"/>
  <c r="M780" i="6"/>
  <c r="L936" i="6"/>
  <c r="L1224" i="6"/>
  <c r="D1224" i="9" s="1"/>
  <c r="B2107" i="9"/>
  <c r="C2107" i="9" s="1"/>
  <c r="L1309" i="6"/>
  <c r="D1309" i="9" s="1"/>
  <c r="L1861" i="6"/>
  <c r="D1861" i="9" s="1"/>
  <c r="L1374" i="6"/>
  <c r="E1374" i="9" s="1"/>
  <c r="L1458" i="6"/>
  <c r="D1458" i="9" s="1"/>
  <c r="M1698" i="6"/>
  <c r="I1698" i="9" s="1"/>
  <c r="L1986" i="6"/>
  <c r="E1986" i="9" s="1"/>
  <c r="G1846" i="6"/>
  <c r="L2061" i="6"/>
  <c r="D2061" i="9" s="1"/>
  <c r="L2193" i="6"/>
  <c r="D2193" i="9" s="1"/>
  <c r="L2025" i="6"/>
  <c r="D2025" i="9" s="1"/>
  <c r="L1284" i="6"/>
  <c r="D1284" i="9" s="1"/>
  <c r="G1852" i="6"/>
  <c r="M691" i="6"/>
  <c r="L2455" i="6"/>
  <c r="D2455" i="9" s="1"/>
  <c r="L1985" i="6"/>
  <c r="E1985" i="9" s="1"/>
  <c r="M2069" i="6"/>
  <c r="I2069" i="9" s="1"/>
  <c r="L2141" i="6"/>
  <c r="D2141" i="9" s="1"/>
  <c r="J2450" i="6"/>
  <c r="A1617" i="9"/>
  <c r="L2241" i="6"/>
  <c r="D2241" i="9" s="1"/>
  <c r="H2426" i="6"/>
  <c r="O1909" i="6"/>
  <c r="O1896" i="6"/>
  <c r="M936" i="6"/>
  <c r="L1949" i="6"/>
  <c r="A923" i="9"/>
  <c r="O1608" i="6"/>
  <c r="M923" i="6"/>
  <c r="M2340" i="6"/>
  <c r="I2340" i="9" s="1"/>
  <c r="M521" i="6"/>
  <c r="M1301" i="6"/>
  <c r="I1301" i="9" s="1"/>
  <c r="L1865" i="6"/>
  <c r="D1865" i="9" s="1"/>
  <c r="I2450" i="6"/>
  <c r="K2220" i="6"/>
  <c r="A559" i="9"/>
  <c r="L527" i="6"/>
  <c r="M2321" i="6"/>
  <c r="I2321" i="9" s="1"/>
  <c r="E913" i="9"/>
  <c r="H587" i="6"/>
  <c r="L923" i="6"/>
  <c r="O1872" i="6"/>
  <c r="M1497" i="6"/>
  <c r="I1497" i="9" s="1"/>
  <c r="A1848" i="9"/>
  <c r="L1848" i="6"/>
  <c r="E1848" i="9" s="1"/>
  <c r="A527" i="9"/>
  <c r="L2321" i="6"/>
  <c r="D2321" i="9" s="1"/>
  <c r="E2200" i="9"/>
  <c r="E794" i="9"/>
  <c r="M2426" i="6"/>
  <c r="I2426" i="9" s="1"/>
  <c r="L2426" i="6"/>
  <c r="D2426" i="9" s="1"/>
  <c r="L2442" i="6"/>
  <c r="D2442" i="9" s="1"/>
  <c r="H923" i="6"/>
  <c r="L2246" i="6"/>
  <c r="D2246" i="9" s="1"/>
  <c r="L1896" i="6"/>
  <c r="O1944" i="6"/>
  <c r="M1944" i="6"/>
  <c r="I1944" i="9" s="1"/>
  <c r="L109" i="6"/>
  <c r="H899" i="6"/>
  <c r="I899" i="6" s="1"/>
  <c r="H1764" i="6"/>
  <c r="I1764" i="6" s="1"/>
  <c r="J2350" i="6"/>
  <c r="L2340" i="6"/>
  <c r="E2340" i="9" s="1"/>
  <c r="L1944" i="6"/>
  <c r="D1944" i="9" s="1"/>
  <c r="H1944" i="6"/>
  <c r="O2436" i="6"/>
  <c r="M1805" i="6"/>
  <c r="I1805" i="9" s="1"/>
  <c r="M379" i="6"/>
  <c r="M451" i="6"/>
  <c r="L607" i="6"/>
  <c r="L763" i="6"/>
  <c r="L1507" i="6"/>
  <c r="D1507" i="9" s="1"/>
  <c r="K1858" i="6"/>
  <c r="J2342" i="6"/>
  <c r="A587" i="9"/>
  <c r="M1170" i="6"/>
  <c r="I1170" i="9" s="1"/>
  <c r="O2340" i="6"/>
  <c r="M1554" i="6"/>
  <c r="I1554" i="9" s="1"/>
  <c r="L2142" i="6"/>
  <c r="E2142" i="9" s="1"/>
  <c r="L2322" i="6"/>
  <c r="D2322" i="9" s="1"/>
  <c r="J1858" i="6"/>
  <c r="L259" i="6"/>
  <c r="L1170" i="6"/>
  <c r="D1170" i="9" s="1"/>
  <c r="H623" i="6"/>
  <c r="I623" i="6" s="1"/>
  <c r="L2202" i="6"/>
  <c r="D2202" i="9" s="1"/>
  <c r="L1764" i="6"/>
  <c r="D1764" i="9" s="1"/>
  <c r="O1764" i="6"/>
  <c r="M899" i="6"/>
  <c r="M527" i="6"/>
  <c r="I2220" i="6"/>
  <c r="K2350" i="6"/>
  <c r="M259" i="6"/>
  <c r="L623" i="6"/>
  <c r="H527" i="6"/>
  <c r="I527" i="6" s="1"/>
  <c r="H2340" i="6"/>
  <c r="I2340" i="6" s="1"/>
  <c r="M1608" i="6"/>
  <c r="I1608" i="9" s="1"/>
  <c r="M587" i="6"/>
  <c r="M2215" i="6"/>
  <c r="I2215" i="9" s="1"/>
  <c r="M2287" i="6"/>
  <c r="I2287" i="9" s="1"/>
  <c r="L875" i="6"/>
  <c r="O2426" i="6"/>
  <c r="M1764" i="6"/>
  <c r="I1764" i="9" s="1"/>
  <c r="L1872" i="6"/>
  <c r="D1872" i="9" s="1"/>
  <c r="H1896" i="6"/>
  <c r="L1789" i="6"/>
  <c r="D1789" i="9" s="1"/>
  <c r="F1661" i="6"/>
  <c r="E1661" i="6"/>
  <c r="F1817" i="6"/>
  <c r="G1817" i="6"/>
  <c r="E1817" i="6"/>
  <c r="E2009" i="6"/>
  <c r="F2009" i="6"/>
  <c r="G2009" i="6"/>
  <c r="I2347" i="6"/>
  <c r="K2347" i="6"/>
  <c r="J2347" i="6"/>
  <c r="I827" i="6"/>
  <c r="K827" i="6" s="1"/>
  <c r="J379" i="6"/>
  <c r="L2292" i="6"/>
  <c r="D2292" i="9" s="1"/>
  <c r="H1946" i="6"/>
  <c r="J1946" i="6" s="1"/>
  <c r="M2143" i="6"/>
  <c r="I2143" i="9" s="1"/>
  <c r="A2131" i="9"/>
  <c r="M2347" i="6"/>
  <c r="I2347" i="9" s="1"/>
  <c r="L2467" i="6"/>
  <c r="D2467" i="9" s="1"/>
  <c r="L2412" i="6"/>
  <c r="L2394" i="6"/>
  <c r="H1992" i="6"/>
  <c r="M1589" i="6"/>
  <c r="I1589" i="9" s="1"/>
  <c r="L827" i="6"/>
  <c r="M2467" i="6"/>
  <c r="I2467" i="9" s="1"/>
  <c r="A791" i="9"/>
  <c r="A1103" i="9"/>
  <c r="M875" i="6"/>
  <c r="M2322" i="6"/>
  <c r="I2322" i="9" s="1"/>
  <c r="B683" i="9"/>
  <c r="C683" i="9" s="1"/>
  <c r="D1589" i="6"/>
  <c r="G1589" i="6" s="1"/>
  <c r="M885" i="6"/>
  <c r="L804" i="6"/>
  <c r="M1221" i="6"/>
  <c r="I1221" i="9" s="1"/>
  <c r="D847" i="6"/>
  <c r="E847" i="6" s="1"/>
  <c r="D1233" i="6"/>
  <c r="E1233" i="6" s="1"/>
  <c r="B960" i="9"/>
  <c r="C960" i="9" s="1"/>
  <c r="I2203" i="6"/>
  <c r="M2193" i="6"/>
  <c r="I2193" i="9" s="1"/>
  <c r="O827" i="6"/>
  <c r="L2275" i="6"/>
  <c r="D2275" i="9" s="1"/>
  <c r="H1951" i="6"/>
  <c r="L2359" i="6"/>
  <c r="D2359" i="9" s="1"/>
  <c r="L683" i="6"/>
  <c r="M2126" i="6"/>
  <c r="I2126" i="9" s="1"/>
  <c r="M2316" i="6"/>
  <c r="I2316" i="9" s="1"/>
  <c r="D2037" i="6"/>
  <c r="F2037" i="6" s="1"/>
  <c r="D2181" i="6"/>
  <c r="F2181" i="6" s="1"/>
  <c r="L954" i="6"/>
  <c r="B755" i="9"/>
  <c r="C755" i="9" s="1"/>
  <c r="B563" i="9"/>
  <c r="C563" i="9" s="1"/>
  <c r="L1817" i="6"/>
  <c r="D1817" i="9" s="1"/>
  <c r="L2369" i="6"/>
  <c r="D2369" i="9" s="1"/>
  <c r="J451" i="6"/>
  <c r="A1867" i="9"/>
  <c r="B847" i="9"/>
  <c r="C847" i="9" s="1"/>
  <c r="I379" i="6"/>
  <c r="M1998" i="6"/>
  <c r="I1998" i="9" s="1"/>
  <c r="M2181" i="6"/>
  <c r="I2181" i="9" s="1"/>
  <c r="M719" i="6"/>
  <c r="B1661" i="9"/>
  <c r="C1661" i="9" s="1"/>
  <c r="B1309" i="9"/>
  <c r="C1309" i="9" s="1"/>
  <c r="D2024" i="6"/>
  <c r="G2024" i="6" s="1"/>
  <c r="H1668" i="6"/>
  <c r="O2412" i="6"/>
  <c r="L1992" i="6"/>
  <c r="B1651" i="9"/>
  <c r="C1651" i="9" s="1"/>
  <c r="M954" i="6"/>
  <c r="D563" i="6"/>
  <c r="F563" i="6" s="1"/>
  <c r="D2394" i="6"/>
  <c r="G2394" i="6" s="1"/>
  <c r="L24" i="6"/>
  <c r="G24" i="9" s="1"/>
  <c r="N2356" i="6"/>
  <c r="J1795" i="6"/>
  <c r="I2210" i="6"/>
  <c r="I451" i="6"/>
  <c r="M2142" i="6"/>
  <c r="I2142" i="9" s="1"/>
  <c r="B885" i="9"/>
  <c r="C885" i="9" s="1"/>
  <c r="K2203" i="6"/>
  <c r="M2359" i="6"/>
  <c r="I2359" i="9" s="1"/>
  <c r="L2287" i="6"/>
  <c r="M683" i="6"/>
  <c r="L2226" i="6"/>
  <c r="D2226" i="9" s="1"/>
  <c r="G2066" i="6"/>
  <c r="L2126" i="6"/>
  <c r="D2126" i="9" s="1"/>
  <c r="L1661" i="6"/>
  <c r="D1661" i="9" s="1"/>
  <c r="D1309" i="6"/>
  <c r="E1309" i="6" s="1"/>
  <c r="B2024" i="9"/>
  <c r="C2024" i="9" s="1"/>
  <c r="O1668" i="6"/>
  <c r="L1668" i="6"/>
  <c r="B2287" i="9"/>
  <c r="C2287" i="9" s="1"/>
  <c r="B2033" i="9"/>
  <c r="C2033" i="9" s="1"/>
  <c r="D1651" i="6"/>
  <c r="E1651" i="6" s="1"/>
  <c r="B954" i="9"/>
  <c r="C954" i="9" s="1"/>
  <c r="B719" i="9"/>
  <c r="C719" i="9" s="1"/>
  <c r="I1795" i="6"/>
  <c r="L1301" i="6"/>
  <c r="D1301" i="9" s="1"/>
  <c r="D885" i="6"/>
  <c r="O2131" i="6"/>
  <c r="L2203" i="6"/>
  <c r="D2203" i="9" s="1"/>
  <c r="L719" i="6"/>
  <c r="G719" i="9" s="1"/>
  <c r="F2066" i="6"/>
  <c r="B1363" i="9"/>
  <c r="C1363" i="9" s="1"/>
  <c r="L1741" i="6"/>
  <c r="D1741" i="9" s="1"/>
  <c r="H2316" i="6"/>
  <c r="H2292" i="6"/>
  <c r="M791" i="6"/>
  <c r="L2009" i="6"/>
  <c r="M1933" i="6"/>
  <c r="I1933" i="9" s="1"/>
  <c r="L2233" i="6"/>
  <c r="D2233" i="9" s="1"/>
  <c r="M2461" i="6"/>
  <c r="I2461" i="9" s="1"/>
  <c r="L654" i="6"/>
  <c r="G654" i="9" s="1"/>
  <c r="I1651" i="6"/>
  <c r="K2210" i="6"/>
  <c r="J791" i="6"/>
  <c r="K791" i="6" s="1"/>
  <c r="I235" i="6"/>
  <c r="I523" i="6"/>
  <c r="K523" i="6" s="1"/>
  <c r="K1507" i="6"/>
  <c r="L587" i="6"/>
  <c r="B1063" i="9"/>
  <c r="C1063" i="9" s="1"/>
  <c r="B151" i="9"/>
  <c r="C151" i="9" s="1"/>
  <c r="E1611" i="9"/>
  <c r="L2181" i="6"/>
  <c r="D2181" i="9" s="1"/>
  <c r="L532" i="6"/>
  <c r="O2203" i="6"/>
  <c r="M2203" i="6"/>
  <c r="I2203" i="9" s="1"/>
  <c r="M563" i="6"/>
  <c r="L2490" i="6"/>
  <c r="D2490" i="9" s="1"/>
  <c r="H1727" i="6"/>
  <c r="H2198" i="6"/>
  <c r="O2498" i="6"/>
  <c r="B2204" i="9"/>
  <c r="C2204" i="9" s="1"/>
  <c r="D1363" i="6"/>
  <c r="G1363" i="6" s="1"/>
  <c r="B1405" i="9"/>
  <c r="C1405" i="9" s="1"/>
  <c r="O1992" i="6"/>
  <c r="B2009" i="9"/>
  <c r="C2009" i="9" s="1"/>
  <c r="B1861" i="9"/>
  <c r="C1861" i="9" s="1"/>
  <c r="N462" i="6"/>
  <c r="J1651" i="6"/>
  <c r="L2038" i="6"/>
  <c r="D2038" i="9" s="1"/>
  <c r="J1507" i="6"/>
  <c r="J2174" i="6"/>
  <c r="D1063" i="6"/>
  <c r="E1063" i="6" s="1"/>
  <c r="D960" i="6"/>
  <c r="L2316" i="6"/>
  <c r="D2316" i="9" s="1"/>
  <c r="O2275" i="6"/>
  <c r="H1103" i="6"/>
  <c r="I1103" i="6" s="1"/>
  <c r="A235" i="9"/>
  <c r="M1651" i="6"/>
  <c r="I1651" i="9" s="1"/>
  <c r="A2203" i="9"/>
  <c r="O1727" i="6"/>
  <c r="A563" i="9"/>
  <c r="M755" i="6"/>
  <c r="L1405" i="6"/>
  <c r="D1405" i="9" s="1"/>
  <c r="B1477" i="9"/>
  <c r="C1477" i="9" s="1"/>
  <c r="M1741" i="6"/>
  <c r="I1741" i="9" s="1"/>
  <c r="M1981" i="6"/>
  <c r="I1981" i="9" s="1"/>
  <c r="M1668" i="6"/>
  <c r="I1668" i="9" s="1"/>
  <c r="M618" i="6"/>
  <c r="M1194" i="6"/>
  <c r="I1194" i="9" s="1"/>
  <c r="M1062" i="6"/>
  <c r="I1062" i="9" s="1"/>
  <c r="M462" i="6"/>
  <c r="M2352" i="6"/>
  <c r="I2352" i="9" s="1"/>
  <c r="N1678" i="6"/>
  <c r="D545" i="6"/>
  <c r="E545" i="6" s="1"/>
  <c r="G2264" i="6"/>
  <c r="M1782" i="6"/>
  <c r="I1782" i="9" s="1"/>
  <c r="E2037" i="9"/>
  <c r="M2131" i="6"/>
  <c r="I2131" i="9" s="1"/>
  <c r="L2215" i="6"/>
  <c r="D2215" i="9" s="1"/>
  <c r="M2455" i="6"/>
  <c r="I2455" i="9" s="1"/>
  <c r="H563" i="6"/>
  <c r="I563" i="6" s="1"/>
  <c r="L563" i="6"/>
  <c r="G563" i="9" s="1"/>
  <c r="L2070" i="6"/>
  <c r="D2070" i="9" s="1"/>
  <c r="D1405" i="6"/>
  <c r="G1405" i="6" s="1"/>
  <c r="L1477" i="6"/>
  <c r="D1477" i="9" s="1"/>
  <c r="B2126" i="9"/>
  <c r="C2126" i="9" s="1"/>
  <c r="D2369" i="6"/>
  <c r="G2369" i="6" s="1"/>
  <c r="D492" i="6"/>
  <c r="F492" i="6" s="1"/>
  <c r="B618" i="9"/>
  <c r="C618" i="9" s="1"/>
  <c r="L1194" i="6"/>
  <c r="D1194" i="9" s="1"/>
  <c r="B2004" i="9"/>
  <c r="C2004" i="9" s="1"/>
  <c r="L738" i="6"/>
  <c r="G738" i="9" s="1"/>
  <c r="L2029" i="6"/>
  <c r="D2029" i="9" s="1"/>
  <c r="D462" i="6"/>
  <c r="E462" i="6" s="1"/>
  <c r="J2023" i="6"/>
  <c r="O1946" i="6"/>
  <c r="F2264" i="6"/>
  <c r="B1194" i="9"/>
  <c r="C1194" i="9" s="1"/>
  <c r="E1989" i="9"/>
  <c r="M2061" i="6"/>
  <c r="I2061" i="9" s="1"/>
  <c r="O307" i="6"/>
  <c r="A2455" i="9"/>
  <c r="L755" i="6"/>
  <c r="M827" i="6"/>
  <c r="M1477" i="6"/>
  <c r="I1477" i="9" s="1"/>
  <c r="B1221" i="9"/>
  <c r="C1221" i="9" s="1"/>
  <c r="D1477" i="6"/>
  <c r="G1477" i="6" s="1"/>
  <c r="O2316" i="6"/>
  <c r="L618" i="6"/>
  <c r="G618" i="9" s="1"/>
  <c r="L1589" i="6"/>
  <c r="D2004" i="6"/>
  <c r="L462" i="6"/>
  <c r="G462" i="9" s="1"/>
  <c r="L1678" i="6"/>
  <c r="J235" i="6"/>
  <c r="K1723" i="6"/>
  <c r="M2292" i="6"/>
  <c r="I2292" i="9" s="1"/>
  <c r="L1782" i="6"/>
  <c r="E1782" i="9" s="1"/>
  <c r="D1194" i="6"/>
  <c r="E1194" i="6" s="1"/>
  <c r="O1795" i="6"/>
  <c r="A307" i="9"/>
  <c r="H2498" i="6"/>
  <c r="J2498" i="6" s="1"/>
  <c r="M1405" i="6"/>
  <c r="I1405" i="9" s="1"/>
  <c r="D1221" i="6"/>
  <c r="E1221" i="6" s="1"/>
  <c r="D2052" i="6"/>
  <c r="E2052" i="6" s="1"/>
  <c r="L2024" i="6"/>
  <c r="D618" i="6"/>
  <c r="E618" i="6" s="1"/>
  <c r="B1589" i="9"/>
  <c r="C1589" i="9" s="1"/>
  <c r="M1729" i="6"/>
  <c r="I1729" i="9" s="1"/>
  <c r="L294" i="6"/>
  <c r="L426" i="6"/>
  <c r="M1344" i="6"/>
  <c r="I1344" i="9" s="1"/>
  <c r="E894" i="6"/>
  <c r="F894" i="6"/>
  <c r="D1964" i="9"/>
  <c r="E1964" i="9"/>
  <c r="G2070" i="6"/>
  <c r="E2070" i="6"/>
  <c r="F2070" i="6"/>
  <c r="D2242" i="6"/>
  <c r="N2242" i="6"/>
  <c r="D2254" i="6"/>
  <c r="N2254" i="6"/>
  <c r="I2354" i="6"/>
  <c r="K1848" i="6"/>
  <c r="O1039" i="6"/>
  <c r="M499" i="6"/>
  <c r="L967" i="6"/>
  <c r="A1195" i="9"/>
  <c r="A1483" i="9"/>
  <c r="M1627" i="6"/>
  <c r="I1627" i="9" s="1"/>
  <c r="A1999" i="9"/>
  <c r="L1777" i="6"/>
  <c r="M2257" i="6"/>
  <c r="I2257" i="9" s="1"/>
  <c r="B311" i="9"/>
  <c r="C311" i="9" s="1"/>
  <c r="B1344" i="9"/>
  <c r="C1344" i="9" s="1"/>
  <c r="K2354" i="6"/>
  <c r="I1848" i="6"/>
  <c r="G1430" i="6"/>
  <c r="M1039" i="6"/>
  <c r="I1039" i="9" s="1"/>
  <c r="O1483" i="6"/>
  <c r="M1195" i="6"/>
  <c r="I1195" i="9" s="1"/>
  <c r="L1999" i="6"/>
  <c r="D1999" i="9" s="1"/>
  <c r="M1411" i="6"/>
  <c r="I1411" i="9" s="1"/>
  <c r="L1885" i="6"/>
  <c r="L1656" i="6"/>
  <c r="D1656" i="9" s="1"/>
  <c r="D311" i="6"/>
  <c r="L301" i="6"/>
  <c r="L397" i="6"/>
  <c r="D1344" i="6"/>
  <c r="E1344" i="6" s="1"/>
  <c r="B1964" i="9"/>
  <c r="C1964" i="9" s="1"/>
  <c r="L780" i="6"/>
  <c r="G780" i="9" s="1"/>
  <c r="B1606" i="9"/>
  <c r="C1606" i="9" s="1"/>
  <c r="D1606" i="6"/>
  <c r="N1606" i="6"/>
  <c r="J2256" i="6"/>
  <c r="A499" i="9"/>
  <c r="O1771" i="6"/>
  <c r="M2234" i="6"/>
  <c r="I2234" i="9" s="1"/>
  <c r="H2150" i="6"/>
  <c r="O1885" i="6"/>
  <c r="L1219" i="6"/>
  <c r="D1219" i="9" s="1"/>
  <c r="M1579" i="6"/>
  <c r="I1579" i="9" s="1"/>
  <c r="M384" i="6"/>
  <c r="L1917" i="6"/>
  <c r="L1073" i="6"/>
  <c r="E1073" i="9" s="1"/>
  <c r="M2304" i="6"/>
  <c r="I2304" i="9" s="1"/>
  <c r="L2049" i="6"/>
  <c r="E2049" i="9" s="1"/>
  <c r="L2157" i="6"/>
  <c r="D2157" i="9" s="1"/>
  <c r="N2001" i="6"/>
  <c r="J499" i="6"/>
  <c r="K499" i="6" s="1"/>
  <c r="G2283" i="6"/>
  <c r="O1411" i="6"/>
  <c r="L1915" i="6"/>
  <c r="D1915" i="9" s="1"/>
  <c r="L2299" i="6"/>
  <c r="D2299" i="9" s="1"/>
  <c r="M815" i="6"/>
  <c r="L2174" i="6"/>
  <c r="D2174" i="9" s="1"/>
  <c r="D1230" i="6"/>
  <c r="G1230" i="6" s="1"/>
  <c r="B2070" i="9"/>
  <c r="C2070" i="9" s="1"/>
  <c r="D2304" i="6"/>
  <c r="M1401" i="6"/>
  <c r="I1401" i="9" s="1"/>
  <c r="D1654" i="6"/>
  <c r="N1654" i="6"/>
  <c r="D1822" i="6"/>
  <c r="N1822" i="6"/>
  <c r="I2306" i="6"/>
  <c r="E1681" i="9"/>
  <c r="O1339" i="6"/>
  <c r="L811" i="6"/>
  <c r="G811" i="9" s="1"/>
  <c r="L1411" i="6"/>
  <c r="D1411" i="9" s="1"/>
  <c r="M1555" i="6"/>
  <c r="I1555" i="9" s="1"/>
  <c r="L1699" i="6"/>
  <c r="D1699" i="9" s="1"/>
  <c r="M1915" i="6"/>
  <c r="I1915" i="9" s="1"/>
  <c r="L2234" i="6"/>
  <c r="D2234" i="9" s="1"/>
  <c r="B2341" i="9"/>
  <c r="C2341" i="9" s="1"/>
  <c r="B2029" i="9"/>
  <c r="C2029" i="9" s="1"/>
  <c r="B1230" i="9"/>
  <c r="C1230" i="9" s="1"/>
  <c r="L1375" i="6"/>
  <c r="D1375" i="9" s="1"/>
  <c r="M1519" i="6"/>
  <c r="I1519" i="9" s="1"/>
  <c r="M1663" i="6"/>
  <c r="I1663" i="9" s="1"/>
  <c r="L2254" i="6"/>
  <c r="N1798" i="6"/>
  <c r="M1798" i="6"/>
  <c r="I1798" i="9" s="1"/>
  <c r="D1858" i="6"/>
  <c r="N1858" i="6"/>
  <c r="M1858" i="6"/>
  <c r="I1858" i="9" s="1"/>
  <c r="K2256" i="6"/>
  <c r="K2306" i="6"/>
  <c r="L2414" i="6"/>
  <c r="D2414" i="9" s="1"/>
  <c r="A623" i="9"/>
  <c r="L1555" i="6"/>
  <c r="D1555" i="9" s="1"/>
  <c r="L2071" i="6"/>
  <c r="D2071" i="9" s="1"/>
  <c r="M2174" i="6"/>
  <c r="I2174" i="9" s="1"/>
  <c r="L1237" i="6"/>
  <c r="D1237" i="9" s="1"/>
  <c r="D2341" i="6"/>
  <c r="G2341" i="6" s="1"/>
  <c r="M2029" i="6"/>
  <c r="I2029" i="9" s="1"/>
  <c r="L1926" i="6"/>
  <c r="L1389" i="6"/>
  <c r="L2001" i="6"/>
  <c r="M2242" i="6"/>
  <c r="I2242" i="9" s="1"/>
  <c r="D1906" i="6"/>
  <c r="N1906" i="6"/>
  <c r="J1627" i="6"/>
  <c r="L1267" i="6"/>
  <c r="D1267" i="9" s="1"/>
  <c r="M2071" i="6"/>
  <c r="I2071" i="9" s="1"/>
  <c r="B1237" i="9"/>
  <c r="C1237" i="9" s="1"/>
  <c r="D815" i="6"/>
  <c r="E815" i="6" s="1"/>
  <c r="D1554" i="6"/>
  <c r="E1554" i="6" s="1"/>
  <c r="M1985" i="6"/>
  <c r="I1985" i="9" s="1"/>
  <c r="L1857" i="6"/>
  <c r="L1560" i="6"/>
  <c r="D1560" i="9" s="1"/>
  <c r="B2001" i="9"/>
  <c r="C2001" i="9" s="1"/>
  <c r="D1570" i="6"/>
  <c r="N1570" i="6"/>
  <c r="D1930" i="6"/>
  <c r="N1930" i="6"/>
  <c r="I2496" i="6"/>
  <c r="K2126" i="6"/>
  <c r="A355" i="9"/>
  <c r="G2221" i="6"/>
  <c r="B2317" i="9"/>
  <c r="C2317" i="9" s="1"/>
  <c r="H2071" i="6"/>
  <c r="I2071" i="6" s="1"/>
  <c r="L583" i="6"/>
  <c r="A2071" i="9"/>
  <c r="O623" i="6"/>
  <c r="A899" i="9"/>
  <c r="B815" i="9"/>
  <c r="C815" i="9" s="1"/>
  <c r="M1857" i="6"/>
  <c r="I1857" i="9" s="1"/>
  <c r="L1665" i="6"/>
  <c r="L659" i="6"/>
  <c r="D1438" i="6"/>
  <c r="N1438" i="6"/>
  <c r="M1438" i="6"/>
  <c r="I1438" i="9" s="1"/>
  <c r="D1702" i="6"/>
  <c r="N1702" i="6"/>
  <c r="N2050" i="6"/>
  <c r="M2050" i="6"/>
  <c r="I2050" i="9" s="1"/>
  <c r="J2496" i="6"/>
  <c r="J2126" i="6"/>
  <c r="J2148" i="6"/>
  <c r="F2221" i="6"/>
  <c r="K1627" i="6"/>
  <c r="B2227" i="9"/>
  <c r="C2227" i="9" s="1"/>
  <c r="M895" i="6"/>
  <c r="L2150" i="6"/>
  <c r="D2150" i="9" s="1"/>
  <c r="L2257" i="6"/>
  <c r="D2257" i="9" s="1"/>
  <c r="B2490" i="9"/>
  <c r="C2490" i="9" s="1"/>
  <c r="B894" i="9"/>
  <c r="C894" i="9" s="1"/>
  <c r="B1857" i="9"/>
  <c r="C1857" i="9" s="1"/>
  <c r="M1665" i="6"/>
  <c r="I1665" i="9" s="1"/>
  <c r="B1957" i="9"/>
  <c r="C1957" i="9" s="1"/>
  <c r="L655" i="6"/>
  <c r="L727" i="6"/>
  <c r="L799" i="6"/>
  <c r="M883" i="6"/>
  <c r="L1831" i="6"/>
  <c r="D1831" i="9" s="1"/>
  <c r="N1344" i="6"/>
  <c r="L1109" i="6"/>
  <c r="D1109" i="9" s="1"/>
  <c r="D1474" i="6"/>
  <c r="M1474" i="6"/>
  <c r="I1474" i="9" s="1"/>
  <c r="B1474" i="9"/>
  <c r="C1474" i="9" s="1"/>
  <c r="N1474" i="6"/>
  <c r="M1486" i="6"/>
  <c r="I1486" i="9" s="1"/>
  <c r="N1486" i="6"/>
  <c r="D2098" i="6"/>
  <c r="N2098" i="6"/>
  <c r="M583" i="6"/>
  <c r="M1483" i="6"/>
  <c r="I1483" i="9" s="1"/>
  <c r="L1957" i="6"/>
  <c r="D1957" i="9" s="1"/>
  <c r="B2257" i="9"/>
  <c r="C2257" i="9" s="1"/>
  <c r="M2341" i="6"/>
  <c r="I2341" i="9" s="1"/>
  <c r="D1857" i="6"/>
  <c r="F1857" i="6" s="1"/>
  <c r="D1957" i="6"/>
  <c r="B2394" i="9"/>
  <c r="C2394" i="9" s="1"/>
  <c r="L708" i="6"/>
  <c r="D2026" i="6"/>
  <c r="N2026" i="6"/>
  <c r="M1945" i="6"/>
  <c r="I1945" i="9" s="1"/>
  <c r="M2017" i="6"/>
  <c r="I2017" i="9" s="1"/>
  <c r="M2245" i="6"/>
  <c r="I2245" i="9" s="1"/>
  <c r="E2328" i="9"/>
  <c r="E2001" i="6"/>
  <c r="F2001" i="6"/>
  <c r="G2001" i="6"/>
  <c r="E306" i="6"/>
  <c r="F306" i="6"/>
  <c r="O571" i="6"/>
  <c r="L1987" i="6"/>
  <c r="D1987" i="9" s="1"/>
  <c r="G1575" i="6"/>
  <c r="M1789" i="6"/>
  <c r="I1789" i="9" s="1"/>
  <c r="L2245" i="6"/>
  <c r="D2381" i="6"/>
  <c r="L1401" i="6"/>
  <c r="L1698" i="6"/>
  <c r="K1543" i="6"/>
  <c r="O1399" i="6"/>
  <c r="L1027" i="6"/>
  <c r="E1027" i="9" s="1"/>
  <c r="L1471" i="6"/>
  <c r="D1471" i="9" s="1"/>
  <c r="L1687" i="6"/>
  <c r="D1687" i="9" s="1"/>
  <c r="M647" i="6"/>
  <c r="M803" i="6"/>
  <c r="F1575" i="6"/>
  <c r="M2329" i="6"/>
  <c r="I2329" i="9" s="1"/>
  <c r="O2388" i="6"/>
  <c r="B2155" i="9"/>
  <c r="C2155" i="9" s="1"/>
  <c r="B2329" i="9"/>
  <c r="C2329" i="9" s="1"/>
  <c r="D2492" i="6"/>
  <c r="D1197" i="6"/>
  <c r="F1197" i="6" s="1"/>
  <c r="L1329" i="6"/>
  <c r="D1329" i="9" s="1"/>
  <c r="L312" i="6"/>
  <c r="M708" i="6"/>
  <c r="J487" i="6"/>
  <c r="K487" i="6" s="1"/>
  <c r="J1543" i="6"/>
  <c r="A343" i="9"/>
  <c r="L2329" i="6"/>
  <c r="D2329" i="6"/>
  <c r="E2329" i="6" s="1"/>
  <c r="M2451" i="6"/>
  <c r="I2451" i="9" s="1"/>
  <c r="B108" i="9"/>
  <c r="C108" i="9" s="1"/>
  <c r="D744" i="6"/>
  <c r="E744" i="6" s="1"/>
  <c r="M2264" i="6"/>
  <c r="I2264" i="9" s="1"/>
  <c r="N2264" i="6"/>
  <c r="K2090" i="6"/>
  <c r="I1399" i="6"/>
  <c r="K2472" i="6"/>
  <c r="L1972" i="6"/>
  <c r="E1972" i="9" s="1"/>
  <c r="O1327" i="6"/>
  <c r="H887" i="6"/>
  <c r="L199" i="6"/>
  <c r="L487" i="6"/>
  <c r="M727" i="6"/>
  <c r="L847" i="6"/>
  <c r="M1363" i="6"/>
  <c r="I1363" i="9" s="1"/>
  <c r="A1579" i="9"/>
  <c r="M1723" i="6"/>
  <c r="I1723" i="9" s="1"/>
  <c r="L1903" i="6"/>
  <c r="E1903" i="9" s="1"/>
  <c r="M659" i="6"/>
  <c r="L695" i="6"/>
  <c r="O2478" i="6"/>
  <c r="L2017" i="6"/>
  <c r="D2017" i="9" s="1"/>
  <c r="L1909" i="6"/>
  <c r="D1909" i="9" s="1"/>
  <c r="F1846" i="6"/>
  <c r="M2324" i="6"/>
  <c r="I2324" i="9" s="1"/>
  <c r="B2451" i="9"/>
  <c r="C2451" i="9" s="1"/>
  <c r="B797" i="9"/>
  <c r="C797" i="9" s="1"/>
  <c r="D108" i="6"/>
  <c r="F780" i="6"/>
  <c r="G780" i="6" s="1"/>
  <c r="B1872" i="9"/>
  <c r="C1872" i="9" s="1"/>
  <c r="F15" i="6"/>
  <c r="G15" i="6" s="1"/>
  <c r="K1958" i="6"/>
  <c r="K271" i="6"/>
  <c r="I2472" i="6"/>
  <c r="O1831" i="6"/>
  <c r="O1471" i="6"/>
  <c r="M199" i="6"/>
  <c r="H803" i="6"/>
  <c r="J803" i="6" s="1"/>
  <c r="B2491" i="9"/>
  <c r="C2491" i="9" s="1"/>
  <c r="B2324" i="9"/>
  <c r="C2324" i="9" s="1"/>
  <c r="D2451" i="6"/>
  <c r="B306" i="9"/>
  <c r="C306" i="9" s="1"/>
  <c r="L2309" i="6"/>
  <c r="D2309" i="9" s="1"/>
  <c r="D1872" i="6"/>
  <c r="M492" i="6"/>
  <c r="F82" i="6"/>
  <c r="G82" i="6" s="1"/>
  <c r="I571" i="6"/>
  <c r="K571" i="6" s="1"/>
  <c r="J2244" i="6"/>
  <c r="K2268" i="6"/>
  <c r="L883" i="6"/>
  <c r="G883" i="9" s="1"/>
  <c r="L1945" i="6"/>
  <c r="D2324" i="6"/>
  <c r="L420" i="6"/>
  <c r="G420" i="9" s="1"/>
  <c r="G1731" i="6"/>
  <c r="M801" i="6"/>
  <c r="D708" i="6"/>
  <c r="F708" i="6" s="1"/>
  <c r="K1327" i="6"/>
  <c r="H2059" i="6"/>
  <c r="I2059" i="6" s="1"/>
  <c r="O235" i="6"/>
  <c r="O379" i="6"/>
  <c r="M955" i="6"/>
  <c r="A887" i="9"/>
  <c r="O575" i="6"/>
  <c r="L2388" i="6"/>
  <c r="D2126" i="6"/>
  <c r="H2388" i="6"/>
  <c r="M2036" i="6"/>
  <c r="I2036" i="9" s="1"/>
  <c r="B1693" i="9"/>
  <c r="C1693" i="9" s="1"/>
  <c r="M1073" i="6"/>
  <c r="I1073" i="9" s="1"/>
  <c r="M420" i="6"/>
  <c r="D2432" i="6"/>
  <c r="F556" i="6"/>
  <c r="G556" i="6" s="1"/>
  <c r="L1185" i="6"/>
  <c r="D1185" i="9" s="1"/>
  <c r="M108" i="6"/>
  <c r="M744" i="6"/>
  <c r="L816" i="6"/>
  <c r="K2143" i="6"/>
  <c r="K1111" i="6"/>
  <c r="M415" i="6"/>
  <c r="A575" i="9"/>
  <c r="L767" i="6"/>
  <c r="M1693" i="6"/>
  <c r="I1693" i="9" s="1"/>
  <c r="M2157" i="6"/>
  <c r="I2157" i="9" s="1"/>
  <c r="L2036" i="6"/>
  <c r="L1197" i="6"/>
  <c r="M1677" i="6"/>
  <c r="I1677" i="9" s="1"/>
  <c r="D420" i="6"/>
  <c r="F420" i="6" s="1"/>
  <c r="D801" i="6"/>
  <c r="J2268" i="6"/>
  <c r="I2143" i="6"/>
  <c r="K343" i="6"/>
  <c r="J199" i="6"/>
  <c r="K199" i="6" s="1"/>
  <c r="I955" i="6"/>
  <c r="I2076" i="6"/>
  <c r="J1111" i="6"/>
  <c r="F2283" i="6"/>
  <c r="E2278" i="9"/>
  <c r="O271" i="6"/>
  <c r="A415" i="9"/>
  <c r="A655" i="9"/>
  <c r="L1543" i="6"/>
  <c r="D1543" i="9" s="1"/>
  <c r="M1831" i="6"/>
  <c r="I1831" i="9" s="1"/>
  <c r="M767" i="6"/>
  <c r="O2198" i="6"/>
  <c r="H2382" i="6"/>
  <c r="I2382" i="6" s="1"/>
  <c r="M2478" i="6"/>
  <c r="I2478" i="9" s="1"/>
  <c r="F1014" i="6"/>
  <c r="B539" i="9"/>
  <c r="C539" i="9" s="1"/>
  <c r="B1621" i="9"/>
  <c r="C1621" i="9" s="1"/>
  <c r="M2388" i="6"/>
  <c r="I2388" i="9" s="1"/>
  <c r="L2381" i="6"/>
  <c r="D2036" i="6"/>
  <c r="E2036" i="6" s="1"/>
  <c r="F137" i="6"/>
  <c r="G137" i="6" s="1"/>
  <c r="B1105" i="9"/>
  <c r="C1105" i="9" s="1"/>
  <c r="M1182" i="6"/>
  <c r="I1182" i="9" s="1"/>
  <c r="B1677" i="9"/>
  <c r="C1677" i="9" s="1"/>
  <c r="B708" i="9"/>
  <c r="C708" i="9" s="1"/>
  <c r="F448" i="6"/>
  <c r="G448" i="6" s="1"/>
  <c r="B801" i="9"/>
  <c r="C801" i="9" s="1"/>
  <c r="J955" i="6"/>
  <c r="J2076" i="6"/>
  <c r="J415" i="6"/>
  <c r="I1903" i="6"/>
  <c r="O803" i="6"/>
  <c r="M139" i="6"/>
  <c r="A799" i="9"/>
  <c r="L1183" i="6"/>
  <c r="D1183" i="9" s="1"/>
  <c r="L2479" i="6"/>
  <c r="D2479" i="9" s="1"/>
  <c r="E1014" i="6"/>
  <c r="B2371" i="9"/>
  <c r="C2371" i="9" s="1"/>
  <c r="L1693" i="6"/>
  <c r="B1801" i="9"/>
  <c r="C1801" i="9" s="1"/>
  <c r="M2381" i="6"/>
  <c r="I2381" i="9" s="1"/>
  <c r="L1182" i="6"/>
  <c r="L1677" i="6"/>
  <c r="J2090" i="6"/>
  <c r="I415" i="6"/>
  <c r="L2092" i="6"/>
  <c r="D2092" i="9" s="1"/>
  <c r="K1183" i="6"/>
  <c r="E2240" i="9"/>
  <c r="E1905" i="9"/>
  <c r="O955" i="6"/>
  <c r="M571" i="6"/>
  <c r="L1291" i="6"/>
  <c r="D1291" i="9" s="1"/>
  <c r="L1435" i="6"/>
  <c r="D1435" i="9" s="1"/>
  <c r="L1651" i="6"/>
  <c r="D1651" i="9" s="1"/>
  <c r="L1801" i="6"/>
  <c r="M1932" i="6"/>
  <c r="I1932" i="9" s="1"/>
  <c r="B2381" i="9"/>
  <c r="C2381" i="9" s="1"/>
  <c r="B1182" i="9"/>
  <c r="C1182" i="9" s="1"/>
  <c r="D1677" i="6"/>
  <c r="E1677" i="6" s="1"/>
  <c r="D816" i="6"/>
  <c r="B816" i="9"/>
  <c r="C816" i="9" s="1"/>
  <c r="M1974" i="6"/>
  <c r="I1974" i="9" s="1"/>
  <c r="L636" i="6"/>
  <c r="F152" i="6"/>
  <c r="E152" i="6"/>
  <c r="F297" i="6"/>
  <c r="E297" i="6"/>
  <c r="L1242" i="6"/>
  <c r="E1242" i="9" s="1"/>
  <c r="L1625" i="6"/>
  <c r="E1625" i="9" s="1"/>
  <c r="L2177" i="6"/>
  <c r="D2177" i="9" s="1"/>
  <c r="D2290" i="6"/>
  <c r="B2290" i="9"/>
  <c r="C2290" i="9" s="1"/>
  <c r="M2290" i="6"/>
  <c r="I2290" i="9" s="1"/>
  <c r="N2290" i="6"/>
  <c r="D2499" i="6"/>
  <c r="M2499" i="6"/>
  <c r="I2499" i="9" s="1"/>
  <c r="N2499" i="6"/>
  <c r="F110" i="6"/>
  <c r="E110" i="6"/>
  <c r="M505" i="6"/>
  <c r="L1969" i="6"/>
  <c r="E1969" i="9" s="1"/>
  <c r="F180" i="6"/>
  <c r="M151" i="6"/>
  <c r="J151" i="9" s="1"/>
  <c r="M607" i="6"/>
  <c r="L691" i="6"/>
  <c r="M763" i="6"/>
  <c r="M919" i="6"/>
  <c r="L991" i="6"/>
  <c r="L1063" i="6"/>
  <c r="D1063" i="9" s="1"/>
  <c r="M1219" i="6"/>
  <c r="I1219" i="9" s="1"/>
  <c r="L1579" i="6"/>
  <c r="D1579" i="9" s="1"/>
  <c r="L2095" i="6"/>
  <c r="D2095" i="9" s="1"/>
  <c r="M2444" i="6"/>
  <c r="I2444" i="9" s="1"/>
  <c r="N2444" i="6"/>
  <c r="E180" i="6"/>
  <c r="M1989" i="6"/>
  <c r="I1989" i="9" s="1"/>
  <c r="D1989" i="6"/>
  <c r="D2391" i="6"/>
  <c r="N2391" i="6"/>
  <c r="L559" i="6"/>
  <c r="L1747" i="6"/>
  <c r="D1747" i="9" s="1"/>
  <c r="L1819" i="6"/>
  <c r="D1819" i="9" s="1"/>
  <c r="L2189" i="6"/>
  <c r="E2189" i="9" s="1"/>
  <c r="L1721" i="6"/>
  <c r="D1721" i="9" s="1"/>
  <c r="G2191" i="6"/>
  <c r="E2191" i="6"/>
  <c r="F2191" i="6"/>
  <c r="I611" i="6"/>
  <c r="K2342" i="6"/>
  <c r="K2102" i="6"/>
  <c r="G2235" i="6"/>
  <c r="M1987" i="6"/>
  <c r="I1987" i="9" s="1"/>
  <c r="O1183" i="6"/>
  <c r="O1255" i="6"/>
  <c r="O1075" i="6"/>
  <c r="A151" i="9"/>
  <c r="M307" i="6"/>
  <c r="O487" i="6"/>
  <c r="L547" i="6"/>
  <c r="L703" i="6"/>
  <c r="L859" i="6"/>
  <c r="G859" i="9" s="1"/>
  <c r="M1027" i="6"/>
  <c r="I1027" i="9" s="1"/>
  <c r="L1111" i="6"/>
  <c r="D1111" i="9" s="1"/>
  <c r="M1291" i="6"/>
  <c r="I1291" i="9" s="1"/>
  <c r="M1447" i="6"/>
  <c r="I1447" i="9" s="1"/>
  <c r="M1507" i="6"/>
  <c r="I1507" i="9" s="1"/>
  <c r="M1735" i="6"/>
  <c r="I1735" i="9" s="1"/>
  <c r="L2472" i="6"/>
  <c r="O2366" i="6"/>
  <c r="O2461" i="6"/>
  <c r="H2448" i="6"/>
  <c r="K2448" i="6" s="1"/>
  <c r="D1834" i="6"/>
  <c r="E1834" i="6" s="1"/>
  <c r="E2288" i="6"/>
  <c r="D1001" i="6"/>
  <c r="M426" i="6"/>
  <c r="D2439" i="6"/>
  <c r="N2439" i="6"/>
  <c r="O931" i="6"/>
  <c r="O1615" i="6"/>
  <c r="L235" i="6"/>
  <c r="L307" i="6"/>
  <c r="G307" i="9" s="1"/>
  <c r="L379" i="6"/>
  <c r="G379" i="9" s="1"/>
  <c r="A451" i="9"/>
  <c r="A571" i="9"/>
  <c r="M655" i="6"/>
  <c r="A727" i="9"/>
  <c r="M799" i="6"/>
  <c r="A1219" i="9"/>
  <c r="L1519" i="6"/>
  <c r="D1519" i="9" s="1"/>
  <c r="A1651" i="9"/>
  <c r="B941" i="9"/>
  <c r="C941" i="9" s="1"/>
  <c r="D2491" i="6"/>
  <c r="F2491" i="6" s="1"/>
  <c r="M2233" i="6"/>
  <c r="I2233" i="9" s="1"/>
  <c r="L1933" i="6"/>
  <c r="L2333" i="6"/>
  <c r="L2371" i="6"/>
  <c r="D2371" i="9" s="1"/>
  <c r="L1273" i="6"/>
  <c r="D1273" i="9" s="1"/>
  <c r="M1537" i="6"/>
  <c r="I1537" i="9" s="1"/>
  <c r="M1705" i="6"/>
  <c r="I1705" i="9" s="1"/>
  <c r="D1158" i="6"/>
  <c r="F1158" i="6" s="1"/>
  <c r="M2034" i="6"/>
  <c r="I2034" i="9" s="1"/>
  <c r="M312" i="6"/>
  <c r="D2300" i="6"/>
  <c r="N2300" i="6"/>
  <c r="A1183" i="9"/>
  <c r="O1903" i="6"/>
  <c r="O1027" i="6"/>
  <c r="A919" i="9"/>
  <c r="O1543" i="6"/>
  <c r="O2095" i="6"/>
  <c r="M235" i="6"/>
  <c r="M319" i="6"/>
  <c r="A379" i="9"/>
  <c r="L451" i="6"/>
  <c r="O523" i="6"/>
  <c r="A883" i="9"/>
  <c r="M991" i="6"/>
  <c r="A1063" i="9"/>
  <c r="L1147" i="6"/>
  <c r="A1231" i="9"/>
  <c r="M1303" i="6"/>
  <c r="I1303" i="9" s="1"/>
  <c r="L1399" i="6"/>
  <c r="D1399" i="9" s="1"/>
  <c r="A1471" i="9"/>
  <c r="L1591" i="6"/>
  <c r="D1591" i="9" s="1"/>
  <c r="A1663" i="9"/>
  <c r="L1795" i="6"/>
  <c r="D1795" i="9" s="1"/>
  <c r="M1879" i="6"/>
  <c r="I1879" i="9" s="1"/>
  <c r="L2023" i="6"/>
  <c r="D2023" i="9" s="1"/>
  <c r="A1159" i="9"/>
  <c r="L2461" i="6"/>
  <c r="D2461" i="9" s="1"/>
  <c r="D1109" i="6"/>
  <c r="G1109" i="6" s="1"/>
  <c r="D2371" i="6"/>
  <c r="G2371" i="6" s="1"/>
  <c r="O2233" i="6"/>
  <c r="M2114" i="6"/>
  <c r="I2114" i="9" s="1"/>
  <c r="D941" i="6"/>
  <c r="E941" i="6" s="1"/>
  <c r="L108" i="6"/>
  <c r="G108" i="9" s="1"/>
  <c r="M2106" i="6"/>
  <c r="I2106" i="9" s="1"/>
  <c r="L744" i="6"/>
  <c r="G744" i="9" s="1"/>
  <c r="L2425" i="6"/>
  <c r="D2425" i="9" s="1"/>
  <c r="G1737" i="6"/>
  <c r="B2472" i="9"/>
  <c r="C2472" i="9" s="1"/>
  <c r="O1507" i="6"/>
  <c r="O1111" i="6"/>
  <c r="A1327" i="9"/>
  <c r="L1615" i="6"/>
  <c r="D1615" i="9" s="1"/>
  <c r="H1867" i="6"/>
  <c r="O1723" i="6"/>
  <c r="L2443" i="6"/>
  <c r="D2443" i="9" s="1"/>
  <c r="A175" i="9"/>
  <c r="A247" i="9"/>
  <c r="A391" i="9"/>
  <c r="O451" i="6"/>
  <c r="A523" i="9"/>
  <c r="A991" i="9"/>
  <c r="M1063" i="6"/>
  <c r="I1063" i="9" s="1"/>
  <c r="M1147" i="6"/>
  <c r="I1147" i="9" s="1"/>
  <c r="L1327" i="6"/>
  <c r="D1327" i="9" s="1"/>
  <c r="M1399" i="6"/>
  <c r="I1399" i="9" s="1"/>
  <c r="M1471" i="6"/>
  <c r="I1471" i="9" s="1"/>
  <c r="M1543" i="6"/>
  <c r="I1543" i="9" s="1"/>
  <c r="M1795" i="6"/>
  <c r="I1795" i="9" s="1"/>
  <c r="A1879" i="9"/>
  <c r="M1951" i="6"/>
  <c r="I1951" i="9" s="1"/>
  <c r="A2023" i="9"/>
  <c r="M2371" i="6"/>
  <c r="I2371" i="9" s="1"/>
  <c r="L2491" i="6"/>
  <c r="D2491" i="9" s="1"/>
  <c r="B1069" i="9"/>
  <c r="C1069" i="9" s="1"/>
  <c r="M2005" i="6"/>
  <c r="I2005" i="9" s="1"/>
  <c r="B2114" i="9"/>
  <c r="C2114" i="9" s="1"/>
  <c r="E1760" i="9"/>
  <c r="A1951" i="9"/>
  <c r="O1651" i="6"/>
  <c r="M343" i="6"/>
  <c r="A463" i="9"/>
  <c r="M523" i="6"/>
  <c r="L931" i="6"/>
  <c r="G931" i="9" s="1"/>
  <c r="M1183" i="6"/>
  <c r="I1183" i="9" s="1"/>
  <c r="M1255" i="6"/>
  <c r="I1255" i="9" s="1"/>
  <c r="M1327" i="6"/>
  <c r="I1327" i="9" s="1"/>
  <c r="A1543" i="9"/>
  <c r="M1687" i="6"/>
  <c r="I1687" i="9" s="1"/>
  <c r="A1795" i="9"/>
  <c r="L1951" i="6"/>
  <c r="D1951" i="9" s="1"/>
  <c r="M2023" i="6"/>
  <c r="I2023" i="9" s="1"/>
  <c r="M2491" i="6"/>
  <c r="I2491" i="9" s="1"/>
  <c r="L919" i="6"/>
  <c r="G919" i="9" s="1"/>
  <c r="M2366" i="6"/>
  <c r="I2366" i="9" s="1"/>
  <c r="H2366" i="6"/>
  <c r="I2366" i="6" s="1"/>
  <c r="L1753" i="6"/>
  <c r="D1753" i="9" s="1"/>
  <c r="D2114" i="6"/>
  <c r="M1397" i="6"/>
  <c r="I1397" i="9" s="1"/>
  <c r="B2190" i="9"/>
  <c r="C2190" i="9" s="1"/>
  <c r="M816" i="6"/>
  <c r="I2244" i="6"/>
  <c r="F2355" i="6"/>
  <c r="L1255" i="6"/>
  <c r="D1255" i="9" s="1"/>
  <c r="A199" i="9"/>
  <c r="L271" i="6"/>
  <c r="O343" i="6"/>
  <c r="L415" i="6"/>
  <c r="G415" i="9" s="1"/>
  <c r="A691" i="9"/>
  <c r="A931" i="9"/>
  <c r="A1003" i="9"/>
  <c r="A1075" i="9"/>
  <c r="A1615" i="9"/>
  <c r="L1807" i="6"/>
  <c r="D1807" i="9" s="1"/>
  <c r="M1903" i="6"/>
  <c r="I1903" i="9" s="1"/>
  <c r="L2059" i="6"/>
  <c r="D2059" i="9" s="1"/>
  <c r="H2486" i="6"/>
  <c r="L2114" i="6"/>
  <c r="D2114" i="9" s="1"/>
  <c r="B1397" i="9"/>
  <c r="C1397" i="9" s="1"/>
  <c r="M1469" i="6"/>
  <c r="I1469" i="9" s="1"/>
  <c r="D1073" i="6"/>
  <c r="G1073" i="6" s="1"/>
  <c r="D2190" i="6"/>
  <c r="J1183" i="6"/>
  <c r="J1327" i="6"/>
  <c r="L523" i="6"/>
  <c r="M1435" i="6"/>
  <c r="I1435" i="9" s="1"/>
  <c r="O2023" i="6"/>
  <c r="O199" i="6"/>
  <c r="A271" i="9"/>
  <c r="L343" i="6"/>
  <c r="O415" i="6"/>
  <c r="M487" i="6"/>
  <c r="O619" i="6"/>
  <c r="A763" i="9"/>
  <c r="M847" i="6"/>
  <c r="A955" i="9"/>
  <c r="L1003" i="6"/>
  <c r="M1075" i="6"/>
  <c r="I1075" i="9" s="1"/>
  <c r="L1363" i="6"/>
  <c r="D1363" i="9" s="1"/>
  <c r="A1903" i="9"/>
  <c r="A1987" i="9"/>
  <c r="A2059" i="9"/>
  <c r="O1933" i="6"/>
  <c r="L1705" i="6"/>
  <c r="B2395" i="9"/>
  <c r="C2395" i="9" s="1"/>
  <c r="L1397" i="6"/>
  <c r="B1469" i="9"/>
  <c r="C1469" i="9" s="1"/>
  <c r="E460" i="6"/>
  <c r="G460" i="6" s="1"/>
  <c r="L791" i="6"/>
  <c r="G791" i="9" s="1"/>
  <c r="M1753" i="6"/>
  <c r="I1753" i="9" s="1"/>
  <c r="O2448" i="6"/>
  <c r="D2395" i="6"/>
  <c r="G2288" i="6"/>
  <c r="B2358" i="9"/>
  <c r="C2358" i="9" s="1"/>
  <c r="M2490" i="6"/>
  <c r="I2490" i="9" s="1"/>
  <c r="M1389" i="6"/>
  <c r="I1389" i="9" s="1"/>
  <c r="L1845" i="6"/>
  <c r="D1845" i="9" s="1"/>
  <c r="J635" i="6"/>
  <c r="H1987" i="6"/>
  <c r="J1987" i="6" s="1"/>
  <c r="O1003" i="6"/>
  <c r="A487" i="9"/>
  <c r="A619" i="9"/>
  <c r="L955" i="6"/>
  <c r="G955" i="9" s="1"/>
  <c r="A1027" i="9"/>
  <c r="A1111" i="9"/>
  <c r="A1507" i="9"/>
  <c r="A1723" i="9"/>
  <c r="M1867" i="6"/>
  <c r="I1867" i="9" s="1"/>
  <c r="O2486" i="6"/>
  <c r="O2305" i="6"/>
  <c r="M2305" i="6"/>
  <c r="I2305" i="9" s="1"/>
  <c r="M1896" i="6"/>
  <c r="I1896" i="9" s="1"/>
  <c r="B1834" i="9"/>
  <c r="C1834" i="9" s="1"/>
  <c r="M1001" i="6"/>
  <c r="D2358" i="6"/>
  <c r="D2490" i="6"/>
  <c r="L894" i="6"/>
  <c r="L1230" i="6"/>
  <c r="F1580" i="6"/>
  <c r="G1580" i="6"/>
  <c r="E1580" i="6"/>
  <c r="M1946" i="6"/>
  <c r="I1946" i="9" s="1"/>
  <c r="B1946" i="9"/>
  <c r="C1946" i="9" s="1"/>
  <c r="N1970" i="6"/>
  <c r="D1970" i="6"/>
  <c r="M1970" i="6"/>
  <c r="I1970" i="9" s="1"/>
  <c r="B1970" i="9"/>
  <c r="C1970" i="9" s="1"/>
  <c r="L1970" i="6"/>
  <c r="D1970" i="9" s="1"/>
  <c r="D157" i="6"/>
  <c r="B157" i="9"/>
  <c r="C157" i="9" s="1"/>
  <c r="M157" i="6"/>
  <c r="L445" i="6"/>
  <c r="G445" i="9" s="1"/>
  <c r="D445" i="6"/>
  <c r="L2198" i="6"/>
  <c r="D2198" i="9" s="1"/>
  <c r="M2198" i="6"/>
  <c r="I2198" i="9" s="1"/>
  <c r="B2198" i="9"/>
  <c r="C2198" i="9" s="1"/>
  <c r="N2390" i="6"/>
  <c r="M2390" i="6"/>
  <c r="I2390" i="9" s="1"/>
  <c r="D2390" i="6"/>
  <c r="B2390" i="9"/>
  <c r="C2390" i="9" s="1"/>
  <c r="M2498" i="6"/>
  <c r="I2498" i="9" s="1"/>
  <c r="L2498" i="6"/>
  <c r="D2498" i="9" s="1"/>
  <c r="M941" i="6"/>
  <c r="L941" i="6"/>
  <c r="G941" i="9" s="1"/>
  <c r="O1813" i="6"/>
  <c r="M1813" i="6"/>
  <c r="I1813" i="9" s="1"/>
  <c r="L1813" i="6"/>
  <c r="M1837" i="6"/>
  <c r="I1837" i="9" s="1"/>
  <c r="B1837" i="9"/>
  <c r="C1837" i="9" s="1"/>
  <c r="L1837" i="6"/>
  <c r="G2309" i="6"/>
  <c r="F2309" i="6"/>
  <c r="N871" i="6"/>
  <c r="B871" i="9"/>
  <c r="C871" i="9" s="1"/>
  <c r="D871" i="6"/>
  <c r="N1015" i="6"/>
  <c r="B1015" i="9"/>
  <c r="C1015" i="9" s="1"/>
  <c r="D1015" i="6"/>
  <c r="F1015" i="6" s="1"/>
  <c r="N1531" i="6"/>
  <c r="D1531" i="6"/>
  <c r="G1531" i="6" s="1"/>
  <c r="B1531" i="9"/>
  <c r="C1531" i="9" s="1"/>
  <c r="M1891" i="6"/>
  <c r="I1891" i="9" s="1"/>
  <c r="B1891" i="9"/>
  <c r="C1891" i="9" s="1"/>
  <c r="D1785" i="9"/>
  <c r="E1785" i="9"/>
  <c r="F2118" i="6"/>
  <c r="G2118" i="6"/>
  <c r="E2118" i="6"/>
  <c r="E113" i="6"/>
  <c r="F113" i="6"/>
  <c r="M1121" i="6"/>
  <c r="I1121" i="9" s="1"/>
  <c r="L1121" i="6"/>
  <c r="L631" i="6"/>
  <c r="M631" i="6"/>
  <c r="H2179" i="6"/>
  <c r="A2179" i="9"/>
  <c r="M2179" i="6"/>
  <c r="I2179" i="9" s="1"/>
  <c r="O2179" i="6"/>
  <c r="A2251" i="9"/>
  <c r="M2251" i="6"/>
  <c r="I2251" i="9" s="1"/>
  <c r="L2251" i="6"/>
  <c r="O2323" i="6"/>
  <c r="L2323" i="6"/>
  <c r="D2323" i="9" s="1"/>
  <c r="A2323" i="9"/>
  <c r="M2323" i="6"/>
  <c r="I2323" i="9" s="1"/>
  <c r="H2323" i="6"/>
  <c r="K2323" i="6" s="1"/>
  <c r="O2407" i="6"/>
  <c r="A2407" i="9"/>
  <c r="L2407" i="6"/>
  <c r="D2407" i="9" s="1"/>
  <c r="H2407" i="6"/>
  <c r="J2400" i="6"/>
  <c r="I2400" i="6"/>
  <c r="L2269" i="6"/>
  <c r="D2269" i="9" s="1"/>
  <c r="O2269" i="6"/>
  <c r="M2269" i="6"/>
  <c r="I2269" i="9" s="1"/>
  <c r="O2401" i="6"/>
  <c r="L2401" i="6"/>
  <c r="D2401" i="9" s="1"/>
  <c r="L2437" i="6"/>
  <c r="D2437" i="9" s="1"/>
  <c r="B1840" i="9"/>
  <c r="C1840" i="9" s="1"/>
  <c r="L1840" i="6"/>
  <c r="D1840" i="9" s="1"/>
  <c r="F1707" i="6"/>
  <c r="G1707" i="6"/>
  <c r="E1707" i="6"/>
  <c r="F2057" i="6"/>
  <c r="G2057" i="6"/>
  <c r="E2057" i="6"/>
  <c r="L1537" i="6"/>
  <c r="L2389" i="6"/>
  <c r="D2389" i="9" s="1"/>
  <c r="B2389" i="9"/>
  <c r="C2389" i="9" s="1"/>
  <c r="L575" i="6"/>
  <c r="G575" i="9" s="1"/>
  <c r="M731" i="6"/>
  <c r="L2317" i="6"/>
  <c r="D2317" i="9" s="1"/>
  <c r="M2052" i="6"/>
  <c r="I2052" i="9" s="1"/>
  <c r="B1614" i="9"/>
  <c r="C1614" i="9" s="1"/>
  <c r="D1686" i="6"/>
  <c r="G1686" i="6" s="1"/>
  <c r="D1627" i="6"/>
  <c r="L2204" i="6"/>
  <c r="D2298" i="6"/>
  <c r="E2298" i="6" s="1"/>
  <c r="B767" i="9"/>
  <c r="C767" i="9" s="1"/>
  <c r="M1350" i="6"/>
  <c r="I1350" i="9" s="1"/>
  <c r="L1446" i="6"/>
  <c r="M24" i="6"/>
  <c r="B561" i="9"/>
  <c r="C561" i="9" s="1"/>
  <c r="L561" i="6"/>
  <c r="G561" i="9" s="1"/>
  <c r="N561" i="6"/>
  <c r="M561" i="6"/>
  <c r="D633" i="6"/>
  <c r="N633" i="6"/>
  <c r="D657" i="6"/>
  <c r="B657" i="9"/>
  <c r="C657" i="9" s="1"/>
  <c r="M657" i="6"/>
  <c r="L657" i="6"/>
  <c r="G657" i="9" s="1"/>
  <c r="N657" i="6"/>
  <c r="D1365" i="6"/>
  <c r="M1365" i="6"/>
  <c r="I1365" i="9" s="1"/>
  <c r="L1365" i="6"/>
  <c r="N1365" i="6"/>
  <c r="A2024" i="9"/>
  <c r="O2024" i="6"/>
  <c r="H2024" i="6"/>
  <c r="A2204" i="9"/>
  <c r="H2204" i="6"/>
  <c r="O2204" i="6"/>
  <c r="A2408" i="9"/>
  <c r="H2408" i="6"/>
  <c r="O2408" i="6"/>
  <c r="A645" i="9"/>
  <c r="H645" i="6"/>
  <c r="O645" i="6"/>
  <c r="H885" i="6"/>
  <c r="O885" i="6"/>
  <c r="A1077" i="9"/>
  <c r="H1077" i="6"/>
  <c r="O1077" i="6"/>
  <c r="D873" i="6"/>
  <c r="M873" i="6"/>
  <c r="N873" i="6"/>
  <c r="A24" i="9"/>
  <c r="H24" i="6"/>
  <c r="O24" i="6"/>
  <c r="A96" i="9"/>
  <c r="H96" i="6"/>
  <c r="O96" i="6"/>
  <c r="A180" i="9"/>
  <c r="O180" i="6"/>
  <c r="H180" i="6"/>
  <c r="A252" i="9"/>
  <c r="H252" i="6"/>
  <c r="O252" i="6"/>
  <c r="A336" i="9"/>
  <c r="O336" i="6"/>
  <c r="H336" i="6"/>
  <c r="A408" i="9"/>
  <c r="O408" i="6"/>
  <c r="H408" i="6"/>
  <c r="A492" i="9"/>
  <c r="O492" i="6"/>
  <c r="H492" i="6"/>
  <c r="O564" i="6"/>
  <c r="A564" i="9"/>
  <c r="H564" i="6"/>
  <c r="A660" i="9"/>
  <c r="O660" i="6"/>
  <c r="H660" i="6"/>
  <c r="A732" i="9"/>
  <c r="O732" i="6"/>
  <c r="H732" i="6"/>
  <c r="H804" i="6"/>
  <c r="O804" i="6"/>
  <c r="A888" i="9"/>
  <c r="H888" i="6"/>
  <c r="O888" i="6"/>
  <c r="A960" i="9"/>
  <c r="O960" i="6"/>
  <c r="H960" i="6"/>
  <c r="D1485" i="6"/>
  <c r="B1485" i="9"/>
  <c r="C1485" i="9" s="1"/>
  <c r="M1485" i="6"/>
  <c r="I1485" i="9" s="1"/>
  <c r="N1485" i="6"/>
  <c r="L1485" i="6"/>
  <c r="M1605" i="6"/>
  <c r="I1605" i="9" s="1"/>
  <c r="N1605" i="6"/>
  <c r="N1713" i="6"/>
  <c r="M1713" i="6"/>
  <c r="I1713" i="9" s="1"/>
  <c r="D1869" i="6"/>
  <c r="N1869" i="6"/>
  <c r="B1704" i="9"/>
  <c r="C1704" i="9" s="1"/>
  <c r="N1704" i="6"/>
  <c r="M1704" i="6"/>
  <c r="I1704" i="9" s="1"/>
  <c r="D1548" i="6"/>
  <c r="L1548" i="6"/>
  <c r="B1548" i="9"/>
  <c r="C1548" i="9" s="1"/>
  <c r="M1548" i="6"/>
  <c r="I1548" i="9" s="1"/>
  <c r="N1548" i="6"/>
  <c r="D2376" i="6"/>
  <c r="N2376" i="6"/>
  <c r="M1464" i="6"/>
  <c r="I1464" i="9" s="1"/>
  <c r="N1464" i="6"/>
  <c r="D1752" i="6"/>
  <c r="N1752" i="6"/>
  <c r="A1524" i="9"/>
  <c r="O1524" i="6"/>
  <c r="H1524" i="6"/>
  <c r="A1080" i="9"/>
  <c r="H1080" i="6"/>
  <c r="O1080" i="6"/>
  <c r="A1584" i="9"/>
  <c r="H1584" i="6"/>
  <c r="O1584" i="6"/>
  <c r="D1092" i="6"/>
  <c r="B1092" i="9"/>
  <c r="C1092" i="9" s="1"/>
  <c r="N1092" i="6"/>
  <c r="D1416" i="6"/>
  <c r="B1416" i="9"/>
  <c r="C1416" i="9" s="1"/>
  <c r="L1416" i="6"/>
  <c r="N1416" i="6"/>
  <c r="M839" i="6"/>
  <c r="L731" i="6"/>
  <c r="M2412" i="6"/>
  <c r="I2412" i="9" s="1"/>
  <c r="M1686" i="6"/>
  <c r="I1686" i="9" s="1"/>
  <c r="D2133" i="6"/>
  <c r="F2133" i="6" s="1"/>
  <c r="D767" i="6"/>
  <c r="E767" i="6" s="1"/>
  <c r="L1350" i="6"/>
  <c r="D1446" i="6"/>
  <c r="E1446" i="6" s="1"/>
  <c r="D24" i="6"/>
  <c r="L1974" i="6"/>
  <c r="M1524" i="6"/>
  <c r="I1524" i="9" s="1"/>
  <c r="D1101" i="6"/>
  <c r="L1101" i="6"/>
  <c r="B1101" i="9"/>
  <c r="C1101" i="9" s="1"/>
  <c r="M1101" i="6"/>
  <c r="I1101" i="9" s="1"/>
  <c r="N1101" i="6"/>
  <c r="B705" i="9"/>
  <c r="C705" i="9" s="1"/>
  <c r="M705" i="6"/>
  <c r="D705" i="6"/>
  <c r="L705" i="6"/>
  <c r="G705" i="9" s="1"/>
  <c r="N705" i="6"/>
  <c r="M909" i="6"/>
  <c r="N909" i="6"/>
  <c r="N1185" i="6"/>
  <c r="M1185" i="6"/>
  <c r="I1185" i="9" s="1"/>
  <c r="D36" i="6"/>
  <c r="M36" i="6"/>
  <c r="B36" i="9"/>
  <c r="C36" i="9" s="1"/>
  <c r="L36" i="6"/>
  <c r="G36" i="9" s="1"/>
  <c r="N36" i="6"/>
  <c r="D192" i="6"/>
  <c r="B192" i="9"/>
  <c r="C192" i="9" s="1"/>
  <c r="L192" i="6"/>
  <c r="G192" i="9" s="1"/>
  <c r="N192" i="6"/>
  <c r="M192" i="6"/>
  <c r="D264" i="6"/>
  <c r="M264" i="6"/>
  <c r="B264" i="9"/>
  <c r="C264" i="9" s="1"/>
  <c r="L264" i="6"/>
  <c r="G264" i="9" s="1"/>
  <c r="N264" i="6"/>
  <c r="B348" i="9"/>
  <c r="C348" i="9" s="1"/>
  <c r="N348" i="6"/>
  <c r="M348" i="6"/>
  <c r="B504" i="9"/>
  <c r="C504" i="9" s="1"/>
  <c r="L504" i="6"/>
  <c r="G504" i="9" s="1"/>
  <c r="M504" i="6"/>
  <c r="N504" i="6"/>
  <c r="B576" i="9"/>
  <c r="C576" i="9" s="1"/>
  <c r="N576" i="6"/>
  <c r="D672" i="6"/>
  <c r="B672" i="9"/>
  <c r="C672" i="9" s="1"/>
  <c r="M672" i="6"/>
  <c r="N672" i="6"/>
  <c r="L672" i="6"/>
  <c r="G672" i="9" s="1"/>
  <c r="D900" i="6"/>
  <c r="M900" i="6"/>
  <c r="N900" i="6"/>
  <c r="L900" i="6"/>
  <c r="G900" i="9" s="1"/>
  <c r="D972" i="6"/>
  <c r="L972" i="6"/>
  <c r="G972" i="9" s="1"/>
  <c r="N972" i="6"/>
  <c r="B972" i="9"/>
  <c r="C972" i="9" s="1"/>
  <c r="M972" i="6"/>
  <c r="D1581" i="6"/>
  <c r="B1581" i="9"/>
  <c r="C1581" i="9" s="1"/>
  <c r="M1581" i="6"/>
  <c r="I1581" i="9" s="1"/>
  <c r="N1581" i="6"/>
  <c r="A1401" i="9"/>
  <c r="H1401" i="6"/>
  <c r="O1401" i="6"/>
  <c r="A1485" i="9"/>
  <c r="O1485" i="6"/>
  <c r="H1485" i="6"/>
  <c r="A1605" i="9"/>
  <c r="H1605" i="6"/>
  <c r="O1605" i="6"/>
  <c r="A1713" i="9"/>
  <c r="O1713" i="6"/>
  <c r="H1713" i="6"/>
  <c r="A1869" i="9"/>
  <c r="H1869" i="6"/>
  <c r="O1869" i="6"/>
  <c r="A1368" i="9"/>
  <c r="O1368" i="6"/>
  <c r="H1368" i="6"/>
  <c r="A1548" i="9"/>
  <c r="H1548" i="6"/>
  <c r="O1548" i="6"/>
  <c r="A2376" i="9"/>
  <c r="H2376" i="6"/>
  <c r="A1464" i="9"/>
  <c r="O1464" i="6"/>
  <c r="H1464" i="6"/>
  <c r="D1644" i="6"/>
  <c r="B1644" i="9"/>
  <c r="C1644" i="9" s="1"/>
  <c r="N1644" i="6"/>
  <c r="E141" i="6"/>
  <c r="F141" i="6"/>
  <c r="A1416" i="9"/>
  <c r="O1416" i="6"/>
  <c r="H1416" i="6"/>
  <c r="B2133" i="9"/>
  <c r="C2133" i="9" s="1"/>
  <c r="M1849" i="6"/>
  <c r="I1849" i="9" s="1"/>
  <c r="D1524" i="6"/>
  <c r="D1125" i="6"/>
  <c r="M1125" i="6"/>
  <c r="I1125" i="9" s="1"/>
  <c r="L1125" i="6"/>
  <c r="N1125" i="6"/>
  <c r="D765" i="6"/>
  <c r="M765" i="6"/>
  <c r="B765" i="9"/>
  <c r="C765" i="9" s="1"/>
  <c r="L765" i="6"/>
  <c r="G765" i="9" s="1"/>
  <c r="N765" i="6"/>
  <c r="A2036" i="9"/>
  <c r="O2036" i="6"/>
  <c r="H2036" i="6"/>
  <c r="H2324" i="6"/>
  <c r="O2324" i="6"/>
  <c r="A705" i="9"/>
  <c r="H705" i="6"/>
  <c r="O705" i="6"/>
  <c r="A909" i="9"/>
  <c r="H909" i="6"/>
  <c r="O909" i="6"/>
  <c r="A1185" i="9"/>
  <c r="O1185" i="6"/>
  <c r="H1185" i="6"/>
  <c r="A36" i="9"/>
  <c r="O36" i="6"/>
  <c r="H36" i="6"/>
  <c r="A108" i="9"/>
  <c r="O108" i="6"/>
  <c r="H108" i="6"/>
  <c r="A192" i="9"/>
  <c r="O192" i="6"/>
  <c r="H192" i="6"/>
  <c r="A264" i="9"/>
  <c r="O264" i="6"/>
  <c r="H264" i="6"/>
  <c r="A348" i="9"/>
  <c r="O348" i="6"/>
  <c r="H348" i="6"/>
  <c r="A420" i="9"/>
  <c r="O420" i="6"/>
  <c r="H420" i="6"/>
  <c r="A504" i="9"/>
  <c r="O504" i="6"/>
  <c r="H504" i="6"/>
  <c r="O576" i="6"/>
  <c r="H576" i="6"/>
  <c r="A672" i="9"/>
  <c r="H672" i="6"/>
  <c r="O672" i="6"/>
  <c r="A744" i="9"/>
  <c r="O744" i="6"/>
  <c r="H744" i="6"/>
  <c r="A816" i="9"/>
  <c r="O816" i="6"/>
  <c r="H816" i="6"/>
  <c r="A900" i="9"/>
  <c r="O900" i="6"/>
  <c r="H900" i="6"/>
  <c r="A972" i="9"/>
  <c r="O972" i="6"/>
  <c r="H972" i="6"/>
  <c r="B156" i="9"/>
  <c r="C156" i="9" s="1"/>
  <c r="D156" i="6"/>
  <c r="M156" i="6"/>
  <c r="N156" i="6"/>
  <c r="L1413" i="6"/>
  <c r="M1413" i="6"/>
  <c r="I1413" i="9" s="1"/>
  <c r="N1413" i="6"/>
  <c r="D1617" i="6"/>
  <c r="M1617" i="6"/>
  <c r="I1617" i="9" s="1"/>
  <c r="N1617" i="6"/>
  <c r="D1725" i="6"/>
  <c r="M1725" i="6"/>
  <c r="I1725" i="9" s="1"/>
  <c r="L1725" i="6"/>
  <c r="N1725" i="6"/>
  <c r="N1881" i="6"/>
  <c r="M1881" i="6"/>
  <c r="I1881" i="9" s="1"/>
  <c r="L1881" i="6"/>
  <c r="L1428" i="6"/>
  <c r="M1428" i="6"/>
  <c r="I1428" i="9" s="1"/>
  <c r="N1428" i="6"/>
  <c r="D1764" i="6"/>
  <c r="B1764" i="9"/>
  <c r="C1764" i="9" s="1"/>
  <c r="N1764" i="6"/>
  <c r="D1944" i="6"/>
  <c r="N1944" i="6"/>
  <c r="D1236" i="6"/>
  <c r="M1236" i="6"/>
  <c r="I1236" i="9" s="1"/>
  <c r="N1236" i="6"/>
  <c r="D1608" i="6"/>
  <c r="N1608" i="6"/>
  <c r="D1848" i="6"/>
  <c r="N1848" i="6"/>
  <c r="A1644" i="9"/>
  <c r="H1644" i="6"/>
  <c r="M1260" i="6"/>
  <c r="I1260" i="9" s="1"/>
  <c r="N1260" i="6"/>
  <c r="A1152" i="9"/>
  <c r="O1152" i="6"/>
  <c r="H1152" i="6"/>
  <c r="D1164" i="6"/>
  <c r="M1164" i="6"/>
  <c r="I1164" i="9" s="1"/>
  <c r="N1164" i="6"/>
  <c r="L1164" i="6"/>
  <c r="D1488" i="6"/>
  <c r="N1488" i="6"/>
  <c r="B1017" i="9"/>
  <c r="C1017" i="9" s="1"/>
  <c r="M1017" i="6"/>
  <c r="I1017" i="9" s="1"/>
  <c r="D1017" i="6"/>
  <c r="N1017" i="6"/>
  <c r="L1017" i="6"/>
  <c r="D2072" i="6"/>
  <c r="L2072" i="6"/>
  <c r="M2072" i="6"/>
  <c r="I2072" i="9" s="1"/>
  <c r="N2072" i="6"/>
  <c r="D2336" i="6"/>
  <c r="M2336" i="6"/>
  <c r="I2336" i="9" s="1"/>
  <c r="N2336" i="6"/>
  <c r="L741" i="6"/>
  <c r="G741" i="9" s="1"/>
  <c r="D741" i="6"/>
  <c r="M741" i="6"/>
  <c r="N741" i="6"/>
  <c r="B741" i="9"/>
  <c r="C741" i="9" s="1"/>
  <c r="B48" i="9"/>
  <c r="C48" i="9" s="1"/>
  <c r="M48" i="6"/>
  <c r="D48" i="6"/>
  <c r="L48" i="6"/>
  <c r="G48" i="9" s="1"/>
  <c r="N48" i="6"/>
  <c r="B120" i="9"/>
  <c r="C120" i="9" s="1"/>
  <c r="N120" i="6"/>
  <c r="M120" i="6"/>
  <c r="D120" i="6"/>
  <c r="L120" i="6"/>
  <c r="G120" i="9" s="1"/>
  <c r="L204" i="6"/>
  <c r="G204" i="9" s="1"/>
  <c r="M204" i="6"/>
  <c r="N204" i="6"/>
  <c r="L288" i="6"/>
  <c r="G288" i="9" s="1"/>
  <c r="M288" i="6"/>
  <c r="N288" i="6"/>
  <c r="D360" i="6"/>
  <c r="B360" i="9"/>
  <c r="C360" i="9" s="1"/>
  <c r="L360" i="6"/>
  <c r="G360" i="9" s="1"/>
  <c r="M360" i="6"/>
  <c r="N360" i="6"/>
  <c r="D516" i="6"/>
  <c r="B516" i="9"/>
  <c r="C516" i="9" s="1"/>
  <c r="M516" i="6"/>
  <c r="L516" i="6"/>
  <c r="G516" i="9" s="1"/>
  <c r="N516" i="6"/>
  <c r="B588" i="9"/>
  <c r="C588" i="9" s="1"/>
  <c r="M588" i="6"/>
  <c r="L588" i="6"/>
  <c r="G588" i="9" s="1"/>
  <c r="N588" i="6"/>
  <c r="L684" i="6"/>
  <c r="G684" i="9" s="1"/>
  <c r="D684" i="6"/>
  <c r="M684" i="6"/>
  <c r="B684" i="9"/>
  <c r="C684" i="9" s="1"/>
  <c r="N684" i="6"/>
  <c r="D756" i="6"/>
  <c r="B756" i="9"/>
  <c r="C756" i="9" s="1"/>
  <c r="L756" i="6"/>
  <c r="G756" i="9" s="1"/>
  <c r="N756" i="6"/>
  <c r="M756" i="6"/>
  <c r="D840" i="6"/>
  <c r="B840" i="9"/>
  <c r="C840" i="9" s="1"/>
  <c r="L840" i="6"/>
  <c r="G840" i="9" s="1"/>
  <c r="M840" i="6"/>
  <c r="N840" i="6"/>
  <c r="D912" i="6"/>
  <c r="B912" i="9"/>
  <c r="C912" i="9" s="1"/>
  <c r="M912" i="6"/>
  <c r="N912" i="6"/>
  <c r="A1413" i="9"/>
  <c r="O1413" i="6"/>
  <c r="H1413" i="6"/>
  <c r="A1497" i="9"/>
  <c r="O1497" i="6"/>
  <c r="H1497" i="6"/>
  <c r="O1617" i="6"/>
  <c r="H1617" i="6"/>
  <c r="A1725" i="9"/>
  <c r="H1725" i="6"/>
  <c r="O1725" i="6"/>
  <c r="A1881" i="9"/>
  <c r="O1881" i="6"/>
  <c r="H1881" i="6"/>
  <c r="H1428" i="6"/>
  <c r="A1428" i="9"/>
  <c r="O1428" i="6"/>
  <c r="A1236" i="9"/>
  <c r="H1236" i="6"/>
  <c r="O1236" i="6"/>
  <c r="F648" i="6"/>
  <c r="E648" i="6"/>
  <c r="D984" i="6"/>
  <c r="M984" i="6"/>
  <c r="N984" i="6"/>
  <c r="D1176" i="6"/>
  <c r="N1176" i="6"/>
  <c r="D1800" i="6"/>
  <c r="N1800" i="6"/>
  <c r="A1164" i="9"/>
  <c r="O1164" i="6"/>
  <c r="H1164" i="6"/>
  <c r="A1488" i="9"/>
  <c r="H1488" i="6"/>
  <c r="O1488" i="6"/>
  <c r="L283" i="6"/>
  <c r="L427" i="6"/>
  <c r="M667" i="6"/>
  <c r="L739" i="6"/>
  <c r="L1843" i="6"/>
  <c r="D1843" i="9" s="1"/>
  <c r="D732" i="6"/>
  <c r="L1952" i="6"/>
  <c r="M1952" i="6"/>
  <c r="I1952" i="9" s="1"/>
  <c r="N1952" i="6"/>
  <c r="L1149" i="6"/>
  <c r="M1149" i="6"/>
  <c r="I1149" i="9" s="1"/>
  <c r="B1149" i="9"/>
  <c r="C1149" i="9" s="1"/>
  <c r="N1149" i="6"/>
  <c r="D1149" i="6"/>
  <c r="L1053" i="6"/>
  <c r="D1053" i="6"/>
  <c r="B1053" i="9"/>
  <c r="C1053" i="9" s="1"/>
  <c r="M1053" i="6"/>
  <c r="I1053" i="9" s="1"/>
  <c r="N1053" i="6"/>
  <c r="A2072" i="9"/>
  <c r="O2072" i="6"/>
  <c r="H2072" i="6"/>
  <c r="A2336" i="9"/>
  <c r="H2336" i="6"/>
  <c r="O2336" i="6"/>
  <c r="A741" i="9"/>
  <c r="O741" i="6"/>
  <c r="H741" i="6"/>
  <c r="O921" i="6"/>
  <c r="H921" i="6"/>
  <c r="A1209" i="9"/>
  <c r="O1209" i="6"/>
  <c r="H1209" i="6"/>
  <c r="D1377" i="6"/>
  <c r="M1377" i="6"/>
  <c r="I1377" i="9" s="1"/>
  <c r="L1377" i="6"/>
  <c r="N1377" i="6"/>
  <c r="A48" i="9"/>
  <c r="O48" i="6"/>
  <c r="H48" i="6"/>
  <c r="A120" i="9"/>
  <c r="O120" i="6"/>
  <c r="H120" i="6"/>
  <c r="A204" i="9"/>
  <c r="O204" i="6"/>
  <c r="H204" i="6"/>
  <c r="A288" i="9"/>
  <c r="O288" i="6"/>
  <c r="H288" i="6"/>
  <c r="A360" i="9"/>
  <c r="H360" i="6"/>
  <c r="O360" i="6"/>
  <c r="A432" i="9"/>
  <c r="O432" i="6"/>
  <c r="H432" i="6"/>
  <c r="A516" i="9"/>
  <c r="O516" i="6"/>
  <c r="H516" i="6"/>
  <c r="A588" i="9"/>
  <c r="H588" i="6"/>
  <c r="O588" i="6"/>
  <c r="O684" i="6"/>
  <c r="A684" i="9"/>
  <c r="H684" i="6"/>
  <c r="A756" i="9"/>
  <c r="O756" i="6"/>
  <c r="H756" i="6"/>
  <c r="A840" i="9"/>
  <c r="H840" i="6"/>
  <c r="O840" i="6"/>
  <c r="A912" i="9"/>
  <c r="O912" i="6"/>
  <c r="H912" i="6"/>
  <c r="E267" i="6"/>
  <c r="D1905" i="6"/>
  <c r="M1905" i="6"/>
  <c r="I1905" i="9" s="1"/>
  <c r="N1905" i="6"/>
  <c r="D1509" i="6"/>
  <c r="L1509" i="6"/>
  <c r="M1509" i="6"/>
  <c r="I1509" i="9" s="1"/>
  <c r="N1509" i="6"/>
  <c r="D1641" i="6"/>
  <c r="B1641" i="9"/>
  <c r="C1641" i="9" s="1"/>
  <c r="M1641" i="6"/>
  <c r="I1641" i="9" s="1"/>
  <c r="N1641" i="6"/>
  <c r="L1641" i="6"/>
  <c r="M1737" i="6"/>
  <c r="I1737" i="9" s="1"/>
  <c r="N1737" i="6"/>
  <c r="L1893" i="6"/>
  <c r="M1893" i="6"/>
  <c r="I1893" i="9" s="1"/>
  <c r="N1893" i="6"/>
  <c r="D1404" i="6"/>
  <c r="B1404" i="9"/>
  <c r="C1404" i="9" s="1"/>
  <c r="L1404" i="6"/>
  <c r="M1404" i="6"/>
  <c r="I1404" i="9" s="1"/>
  <c r="N1404" i="6"/>
  <c r="F688" i="6"/>
  <c r="E688" i="6"/>
  <c r="A984" i="9"/>
  <c r="O984" i="6"/>
  <c r="H984" i="6"/>
  <c r="A1176" i="9"/>
  <c r="H1176" i="6"/>
  <c r="O1176" i="6"/>
  <c r="N996" i="6"/>
  <c r="M996" i="6"/>
  <c r="D1200" i="6"/>
  <c r="M1200" i="6"/>
  <c r="I1200" i="9" s="1"/>
  <c r="N1200" i="6"/>
  <c r="L1200" i="6"/>
  <c r="D1572" i="6"/>
  <c r="N1572" i="6"/>
  <c r="M1572" i="6"/>
  <c r="I1572" i="9" s="1"/>
  <c r="B2177" i="9"/>
  <c r="C2177" i="9" s="1"/>
  <c r="B2434" i="9"/>
  <c r="C2434" i="9" s="1"/>
  <c r="D2178" i="6"/>
  <c r="M2024" i="6"/>
  <c r="I2024" i="9" s="1"/>
  <c r="D731" i="6"/>
  <c r="M1845" i="6"/>
  <c r="I1845" i="9" s="1"/>
  <c r="N1988" i="6"/>
  <c r="M1988" i="6"/>
  <c r="I1988" i="9" s="1"/>
  <c r="E376" i="6"/>
  <c r="F376" i="6"/>
  <c r="D1173" i="6"/>
  <c r="B1173" i="9"/>
  <c r="C1173" i="9" s="1"/>
  <c r="L1173" i="6"/>
  <c r="N1173" i="6"/>
  <c r="M1173" i="6"/>
  <c r="I1173" i="9" s="1"/>
  <c r="L2108" i="6"/>
  <c r="N2108" i="6"/>
  <c r="M2348" i="6"/>
  <c r="I2348" i="9" s="1"/>
  <c r="N2348" i="6"/>
  <c r="L2348" i="6"/>
  <c r="M789" i="6"/>
  <c r="N789" i="6"/>
  <c r="B933" i="9"/>
  <c r="C933" i="9" s="1"/>
  <c r="D933" i="6"/>
  <c r="M933" i="6"/>
  <c r="L933" i="6"/>
  <c r="G933" i="9" s="1"/>
  <c r="N933" i="6"/>
  <c r="D2384" i="6"/>
  <c r="N2384" i="6"/>
  <c r="L60" i="6"/>
  <c r="G60" i="9" s="1"/>
  <c r="M60" i="6"/>
  <c r="N60" i="6"/>
  <c r="L132" i="6"/>
  <c r="G132" i="9" s="1"/>
  <c r="M132" i="6"/>
  <c r="B132" i="9"/>
  <c r="C132" i="9" s="1"/>
  <c r="D132" i="6"/>
  <c r="N132" i="6"/>
  <c r="B216" i="9"/>
  <c r="C216" i="9" s="1"/>
  <c r="L216" i="6"/>
  <c r="G216" i="9" s="1"/>
  <c r="D216" i="6"/>
  <c r="M216" i="6"/>
  <c r="N216" i="6"/>
  <c r="M372" i="6"/>
  <c r="L372" i="6"/>
  <c r="G372" i="9" s="1"/>
  <c r="D372" i="6"/>
  <c r="N372" i="6"/>
  <c r="B372" i="9"/>
  <c r="C372" i="9" s="1"/>
  <c r="L528" i="6"/>
  <c r="G528" i="9" s="1"/>
  <c r="M528" i="6"/>
  <c r="N528" i="6"/>
  <c r="D600" i="6"/>
  <c r="L600" i="6"/>
  <c r="G600" i="9" s="1"/>
  <c r="B600" i="9"/>
  <c r="C600" i="9" s="1"/>
  <c r="M600" i="6"/>
  <c r="N600" i="6"/>
  <c r="L696" i="6"/>
  <c r="G696" i="9" s="1"/>
  <c r="B696" i="9"/>
  <c r="C696" i="9" s="1"/>
  <c r="N696" i="6"/>
  <c r="M768" i="6"/>
  <c r="B768" i="9"/>
  <c r="C768" i="9" s="1"/>
  <c r="N768" i="6"/>
  <c r="B924" i="9"/>
  <c r="C924" i="9" s="1"/>
  <c r="L924" i="6"/>
  <c r="G924" i="9" s="1"/>
  <c r="M924" i="6"/>
  <c r="N924" i="6"/>
  <c r="E1460" i="6"/>
  <c r="F1460" i="6"/>
  <c r="G1460" i="6"/>
  <c r="L276" i="6"/>
  <c r="G276" i="9" s="1"/>
  <c r="N276" i="6"/>
  <c r="B276" i="9"/>
  <c r="C276" i="9" s="1"/>
  <c r="A1425" i="9"/>
  <c r="H1425" i="6"/>
  <c r="O1425" i="6"/>
  <c r="A1509" i="9"/>
  <c r="O1509" i="6"/>
  <c r="H1509" i="6"/>
  <c r="A1641" i="9"/>
  <c r="O1641" i="6"/>
  <c r="H1641" i="6"/>
  <c r="A1737" i="9"/>
  <c r="O1737" i="6"/>
  <c r="H1737" i="6"/>
  <c r="A1893" i="9"/>
  <c r="H1893" i="6"/>
  <c r="O1893" i="6"/>
  <c r="A1440" i="9"/>
  <c r="O1440" i="6"/>
  <c r="H1440" i="6"/>
  <c r="D1512" i="6"/>
  <c r="M1512" i="6"/>
  <c r="I1512" i="9" s="1"/>
  <c r="N1512" i="6"/>
  <c r="A1404" i="9"/>
  <c r="H1404" i="6"/>
  <c r="O1404" i="6"/>
  <c r="O1740" i="6"/>
  <c r="H1740" i="6"/>
  <c r="D1008" i="6"/>
  <c r="B1008" i="9"/>
  <c r="C1008" i="9" s="1"/>
  <c r="L1008" i="6"/>
  <c r="N1008" i="6"/>
  <c r="M1008" i="6"/>
  <c r="I1008" i="9" s="1"/>
  <c r="B1212" i="9"/>
  <c r="C1212" i="9" s="1"/>
  <c r="M1212" i="6"/>
  <c r="I1212" i="9" s="1"/>
  <c r="N1212" i="6"/>
  <c r="D1212" i="6"/>
  <c r="D2136" i="6"/>
  <c r="N2136" i="6"/>
  <c r="A996" i="9"/>
  <c r="O996" i="6"/>
  <c r="H996" i="6"/>
  <c r="A1200" i="9"/>
  <c r="H1200" i="6"/>
  <c r="O1200" i="6"/>
  <c r="A1572" i="9"/>
  <c r="O1572" i="6"/>
  <c r="H1572" i="6"/>
  <c r="L2405" i="6"/>
  <c r="D2405" i="9" s="1"/>
  <c r="M2013" i="6"/>
  <c r="I2013" i="9" s="1"/>
  <c r="B1843" i="9"/>
  <c r="C1843" i="9" s="1"/>
  <c r="M925" i="6"/>
  <c r="B408" i="9"/>
  <c r="C408" i="9" s="1"/>
  <c r="L1321" i="6"/>
  <c r="E1321" i="9" s="1"/>
  <c r="A2108" i="9"/>
  <c r="H2108" i="6"/>
  <c r="O2108" i="6"/>
  <c r="A2348" i="9"/>
  <c r="O2348" i="6"/>
  <c r="H2348" i="6"/>
  <c r="F818" i="6"/>
  <c r="E818" i="6"/>
  <c r="A789" i="9"/>
  <c r="O789" i="6"/>
  <c r="H789" i="6"/>
  <c r="A933" i="9"/>
  <c r="O933" i="6"/>
  <c r="H933" i="6"/>
  <c r="A1257" i="9"/>
  <c r="H1257" i="6"/>
  <c r="O1257" i="6"/>
  <c r="A60" i="9"/>
  <c r="O60" i="6"/>
  <c r="H60" i="6"/>
  <c r="A132" i="9"/>
  <c r="H132" i="6"/>
  <c r="O132" i="6"/>
  <c r="A216" i="9"/>
  <c r="O216" i="6"/>
  <c r="H216" i="6"/>
  <c r="A300" i="9"/>
  <c r="O300" i="6"/>
  <c r="H300" i="6"/>
  <c r="A372" i="9"/>
  <c r="H372" i="6"/>
  <c r="O372" i="6"/>
  <c r="A444" i="9"/>
  <c r="O444" i="6"/>
  <c r="H444" i="6"/>
  <c r="A528" i="9"/>
  <c r="H528" i="6"/>
  <c r="O528" i="6"/>
  <c r="O600" i="6"/>
  <c r="A600" i="9"/>
  <c r="H600" i="6"/>
  <c r="A696" i="9"/>
  <c r="O696" i="6"/>
  <c r="H696" i="6"/>
  <c r="A768" i="9"/>
  <c r="O768" i="6"/>
  <c r="H768" i="6"/>
  <c r="A852" i="9"/>
  <c r="H852" i="6"/>
  <c r="O852" i="6"/>
  <c r="A924" i="9"/>
  <c r="H924" i="6"/>
  <c r="O924" i="6"/>
  <c r="E1112" i="6"/>
  <c r="F1112" i="6"/>
  <c r="G1112" i="6"/>
  <c r="D1437" i="6"/>
  <c r="M1437" i="6"/>
  <c r="I1437" i="9" s="1"/>
  <c r="N1437" i="6"/>
  <c r="D1533" i="6"/>
  <c r="M1533" i="6"/>
  <c r="I1533" i="9" s="1"/>
  <c r="N1533" i="6"/>
  <c r="D1653" i="6"/>
  <c r="N1653" i="6"/>
  <c r="M1653" i="6"/>
  <c r="I1653" i="9" s="1"/>
  <c r="B1749" i="9"/>
  <c r="C1749" i="9" s="1"/>
  <c r="M1749" i="6"/>
  <c r="I1749" i="9" s="1"/>
  <c r="N1749" i="6"/>
  <c r="M1977" i="6"/>
  <c r="I1977" i="9" s="1"/>
  <c r="N1977" i="6"/>
  <c r="E1292" i="6"/>
  <c r="F1292" i="6"/>
  <c r="G1292" i="6"/>
  <c r="D1188" i="6"/>
  <c r="M1188" i="6"/>
  <c r="I1188" i="9" s="1"/>
  <c r="N1188" i="6"/>
  <c r="B1536" i="9"/>
  <c r="C1536" i="9" s="1"/>
  <c r="L1536" i="6"/>
  <c r="D1536" i="6"/>
  <c r="N1536" i="6"/>
  <c r="M1536" i="6"/>
  <c r="I1536" i="9" s="1"/>
  <c r="D1860" i="6"/>
  <c r="N1860" i="6"/>
  <c r="A1512" i="9"/>
  <c r="O1512" i="6"/>
  <c r="H1512" i="6"/>
  <c r="D1500" i="6"/>
  <c r="M1500" i="6"/>
  <c r="I1500" i="9" s="1"/>
  <c r="N1500" i="6"/>
  <c r="D1272" i="6"/>
  <c r="N1272" i="6"/>
  <c r="D2088" i="6"/>
  <c r="N2088" i="6"/>
  <c r="A1008" i="9"/>
  <c r="O1008" i="6"/>
  <c r="H1008" i="6"/>
  <c r="A1212" i="9"/>
  <c r="O1212" i="6"/>
  <c r="H1212" i="6"/>
  <c r="B1020" i="9"/>
  <c r="C1020" i="9" s="1"/>
  <c r="M1020" i="6"/>
  <c r="I1020" i="9" s="1"/>
  <c r="L1020" i="6"/>
  <c r="N1020" i="6"/>
  <c r="M1248" i="6"/>
  <c r="I1248" i="9" s="1"/>
  <c r="N1248" i="6"/>
  <c r="D1680" i="6"/>
  <c r="N1680" i="6"/>
  <c r="B1680" i="9"/>
  <c r="C1680" i="9" s="1"/>
  <c r="D2013" i="6"/>
  <c r="G2013" i="6" s="1"/>
  <c r="D1902" i="6"/>
  <c r="E1902" i="6" s="1"/>
  <c r="D1843" i="6"/>
  <c r="G1843" i="6" s="1"/>
  <c r="L408" i="6"/>
  <c r="G408" i="9" s="1"/>
  <c r="M573" i="6"/>
  <c r="N573" i="6"/>
  <c r="D1341" i="6"/>
  <c r="N1341" i="6"/>
  <c r="M1341" i="6"/>
  <c r="I1341" i="9" s="1"/>
  <c r="D2120" i="6"/>
  <c r="M2120" i="6"/>
  <c r="I2120" i="9" s="1"/>
  <c r="N2120" i="6"/>
  <c r="D2360" i="6"/>
  <c r="N2360" i="6"/>
  <c r="B957" i="9"/>
  <c r="C957" i="9" s="1"/>
  <c r="L957" i="6"/>
  <c r="G957" i="9" s="1"/>
  <c r="N957" i="6"/>
  <c r="M957" i="6"/>
  <c r="M1329" i="6"/>
  <c r="I1329" i="9" s="1"/>
  <c r="N1329" i="6"/>
  <c r="D72" i="6"/>
  <c r="N72" i="6"/>
  <c r="L72" i="6"/>
  <c r="G72" i="9" s="1"/>
  <c r="M72" i="6"/>
  <c r="L144" i="6"/>
  <c r="G144" i="9" s="1"/>
  <c r="M144" i="6"/>
  <c r="N144" i="6"/>
  <c r="D228" i="6"/>
  <c r="L228" i="6"/>
  <c r="G228" i="9" s="1"/>
  <c r="N228" i="6"/>
  <c r="B228" i="9"/>
  <c r="C228" i="9" s="1"/>
  <c r="M228" i="6"/>
  <c r="N456" i="6"/>
  <c r="L456" i="6"/>
  <c r="G456" i="9" s="1"/>
  <c r="D540" i="6"/>
  <c r="M540" i="6"/>
  <c r="L540" i="6"/>
  <c r="G540" i="9" s="1"/>
  <c r="N540" i="6"/>
  <c r="B540" i="9"/>
  <c r="C540" i="9" s="1"/>
  <c r="B612" i="9"/>
  <c r="C612" i="9" s="1"/>
  <c r="N612" i="6"/>
  <c r="L612" i="6"/>
  <c r="G612" i="9" s="1"/>
  <c r="B780" i="9"/>
  <c r="C780" i="9" s="1"/>
  <c r="N780" i="6"/>
  <c r="D864" i="6"/>
  <c r="L864" i="6"/>
  <c r="G864" i="9" s="1"/>
  <c r="M864" i="6"/>
  <c r="B864" i="9"/>
  <c r="C864" i="9" s="1"/>
  <c r="N864" i="6"/>
  <c r="A1437" i="9"/>
  <c r="O1437" i="6"/>
  <c r="H1437" i="6"/>
  <c r="A1533" i="9"/>
  <c r="H1533" i="6"/>
  <c r="O1533" i="6"/>
  <c r="A1653" i="9"/>
  <c r="O1653" i="6"/>
  <c r="H1653" i="6"/>
  <c r="A1749" i="9"/>
  <c r="H1749" i="6"/>
  <c r="O1749" i="6"/>
  <c r="A1977" i="9"/>
  <c r="H1977" i="6"/>
  <c r="O1977" i="6"/>
  <c r="O1188" i="6"/>
  <c r="H1188" i="6"/>
  <c r="A1536" i="9"/>
  <c r="H1536" i="6"/>
  <c r="O1536" i="6"/>
  <c r="A1500" i="9"/>
  <c r="H1500" i="6"/>
  <c r="O1500" i="6"/>
  <c r="A1836" i="9"/>
  <c r="O1836" i="6"/>
  <c r="H1836" i="6"/>
  <c r="H1272" i="6"/>
  <c r="O1272" i="6"/>
  <c r="D1224" i="6"/>
  <c r="M1224" i="6"/>
  <c r="I1224" i="9" s="1"/>
  <c r="N1224" i="6"/>
  <c r="D1332" i="6"/>
  <c r="M1332" i="6"/>
  <c r="I1332" i="9" s="1"/>
  <c r="B1332" i="9"/>
  <c r="C1332" i="9" s="1"/>
  <c r="L1332" i="6"/>
  <c r="N1332" i="6"/>
  <c r="D1032" i="6"/>
  <c r="B1032" i="9"/>
  <c r="C1032" i="9" s="1"/>
  <c r="M1032" i="6"/>
  <c r="I1032" i="9" s="1"/>
  <c r="L1032" i="6"/>
  <c r="N1032" i="6"/>
  <c r="D1380" i="6"/>
  <c r="B1380" i="9"/>
  <c r="C1380" i="9" s="1"/>
  <c r="N1380" i="6"/>
  <c r="D2436" i="6"/>
  <c r="N2436" i="6"/>
  <c r="A1020" i="9"/>
  <c r="O1020" i="6"/>
  <c r="H1020" i="6"/>
  <c r="A1248" i="9"/>
  <c r="H1248" i="6"/>
  <c r="O1248" i="6"/>
  <c r="M695" i="6"/>
  <c r="M1758" i="6"/>
  <c r="I1758" i="9" s="1"/>
  <c r="L2013" i="6"/>
  <c r="M1230" i="6"/>
  <c r="I1230" i="9" s="1"/>
  <c r="D408" i="6"/>
  <c r="F408" i="6" s="1"/>
  <c r="G1080" i="6"/>
  <c r="B888" i="9"/>
  <c r="C888" i="9" s="1"/>
  <c r="D1964" i="6"/>
  <c r="M1964" i="6"/>
  <c r="I1964" i="9" s="1"/>
  <c r="N1964" i="6"/>
  <c r="B1389" i="9"/>
  <c r="C1389" i="9" s="1"/>
  <c r="N1389" i="6"/>
  <c r="A2120" i="9"/>
  <c r="H2120" i="6"/>
  <c r="O2120" i="6"/>
  <c r="H2360" i="6"/>
  <c r="O2360" i="6"/>
  <c r="A801" i="9"/>
  <c r="H801" i="6"/>
  <c r="O801" i="6"/>
  <c r="A957" i="9"/>
  <c r="O957" i="6"/>
  <c r="H957" i="6"/>
  <c r="A1329" i="9"/>
  <c r="O1329" i="6"/>
  <c r="H1329" i="6"/>
  <c r="A72" i="9"/>
  <c r="O72" i="6"/>
  <c r="H72" i="6"/>
  <c r="A144" i="9"/>
  <c r="H144" i="6"/>
  <c r="O144" i="6"/>
  <c r="A228" i="9"/>
  <c r="O228" i="6"/>
  <c r="H228" i="6"/>
  <c r="A312" i="9"/>
  <c r="O312" i="6"/>
  <c r="H312" i="6"/>
  <c r="A384" i="9"/>
  <c r="O384" i="6"/>
  <c r="H384" i="6"/>
  <c r="A456" i="9"/>
  <c r="O456" i="6"/>
  <c r="H456" i="6"/>
  <c r="O540" i="6"/>
  <c r="A540" i="9"/>
  <c r="H540" i="6"/>
  <c r="A612" i="9"/>
  <c r="O612" i="6"/>
  <c r="H612" i="6"/>
  <c r="A708" i="9"/>
  <c r="H708" i="6"/>
  <c r="O708" i="6"/>
  <c r="A780" i="9"/>
  <c r="O780" i="6"/>
  <c r="H780" i="6"/>
  <c r="A864" i="9"/>
  <c r="O864" i="6"/>
  <c r="H864" i="6"/>
  <c r="A936" i="9"/>
  <c r="H936" i="6"/>
  <c r="O936" i="6"/>
  <c r="M1917" i="6"/>
  <c r="I1917" i="9" s="1"/>
  <c r="N1917" i="6"/>
  <c r="B1449" i="9"/>
  <c r="C1449" i="9" s="1"/>
  <c r="M1449" i="6"/>
  <c r="I1449" i="9" s="1"/>
  <c r="L1449" i="6"/>
  <c r="N1449" i="6"/>
  <c r="M1557" i="6"/>
  <c r="I1557" i="9" s="1"/>
  <c r="N1557" i="6"/>
  <c r="M1797" i="6"/>
  <c r="I1797" i="9" s="1"/>
  <c r="N1797" i="6"/>
  <c r="D1308" i="6"/>
  <c r="L1308" i="6"/>
  <c r="M1308" i="6"/>
  <c r="I1308" i="9" s="1"/>
  <c r="N1308" i="6"/>
  <c r="D1980" i="6"/>
  <c r="N1980" i="6"/>
  <c r="D1908" i="6"/>
  <c r="N1908" i="6"/>
  <c r="D1452" i="6"/>
  <c r="N1452" i="6"/>
  <c r="A1224" i="9"/>
  <c r="H1224" i="6"/>
  <c r="O1224" i="6"/>
  <c r="O1332" i="6"/>
  <c r="A1332" i="9"/>
  <c r="H1332" i="6"/>
  <c r="F693" i="6"/>
  <c r="G693" i="6" s="1"/>
  <c r="A1032" i="9"/>
  <c r="H1032" i="6"/>
  <c r="O1032" i="6"/>
  <c r="D1296" i="6"/>
  <c r="N1296" i="6"/>
  <c r="M1296" i="6"/>
  <c r="I1296" i="9" s="1"/>
  <c r="D1776" i="6"/>
  <c r="N1776" i="6"/>
  <c r="M575" i="6"/>
  <c r="E1565" i="6"/>
  <c r="B1758" i="9"/>
  <c r="C1758" i="9" s="1"/>
  <c r="L391" i="6"/>
  <c r="M408" i="6"/>
  <c r="B695" i="9"/>
  <c r="C695" i="9" s="1"/>
  <c r="N24" i="6"/>
  <c r="B2000" i="9"/>
  <c r="C2000" i="9" s="1"/>
  <c r="N2000" i="6"/>
  <c r="M2000" i="6"/>
  <c r="I2000" i="9" s="1"/>
  <c r="D2180" i="6"/>
  <c r="L2180" i="6"/>
  <c r="M2180" i="6"/>
  <c r="I2180" i="9" s="1"/>
  <c r="N2180" i="6"/>
  <c r="L621" i="6"/>
  <c r="G621" i="9" s="1"/>
  <c r="N621" i="6"/>
  <c r="D825" i="6"/>
  <c r="L825" i="6"/>
  <c r="G825" i="9" s="1"/>
  <c r="M825" i="6"/>
  <c r="B825" i="9"/>
  <c r="C825" i="9" s="1"/>
  <c r="N825" i="6"/>
  <c r="D981" i="6"/>
  <c r="M981" i="6"/>
  <c r="B981" i="9"/>
  <c r="C981" i="9" s="1"/>
  <c r="L981" i="6"/>
  <c r="G981" i="9" s="1"/>
  <c r="N981" i="6"/>
  <c r="D12" i="6"/>
  <c r="L12" i="6"/>
  <c r="E12" i="9" s="1"/>
  <c r="M12" i="6"/>
  <c r="B12" i="9"/>
  <c r="C12" i="9" s="1"/>
  <c r="N12" i="6"/>
  <c r="D84" i="6"/>
  <c r="B84" i="9"/>
  <c r="C84" i="9" s="1"/>
  <c r="L84" i="6"/>
  <c r="G84" i="9" s="1"/>
  <c r="M84" i="6"/>
  <c r="N84" i="6"/>
  <c r="D168" i="6"/>
  <c r="L168" i="6"/>
  <c r="G168" i="9" s="1"/>
  <c r="M168" i="6"/>
  <c r="B168" i="9"/>
  <c r="C168" i="9" s="1"/>
  <c r="N168" i="6"/>
  <c r="L240" i="6"/>
  <c r="G240" i="9" s="1"/>
  <c r="M240" i="6"/>
  <c r="D240" i="6"/>
  <c r="B240" i="9"/>
  <c r="C240" i="9" s="1"/>
  <c r="N240" i="6"/>
  <c r="B324" i="9"/>
  <c r="C324" i="9" s="1"/>
  <c r="D324" i="6"/>
  <c r="M324" i="6"/>
  <c r="L324" i="6"/>
  <c r="G324" i="9" s="1"/>
  <c r="N324" i="6"/>
  <c r="L396" i="6"/>
  <c r="G396" i="9" s="1"/>
  <c r="N396" i="6"/>
  <c r="M552" i="6"/>
  <c r="N552" i="6"/>
  <c r="B552" i="9"/>
  <c r="C552" i="9" s="1"/>
  <c r="B636" i="9"/>
  <c r="C636" i="9" s="1"/>
  <c r="N636" i="6"/>
  <c r="D720" i="6"/>
  <c r="B720" i="9"/>
  <c r="C720" i="9" s="1"/>
  <c r="M720" i="6"/>
  <c r="N720" i="6"/>
  <c r="L720" i="6"/>
  <c r="G720" i="9" s="1"/>
  <c r="D792" i="6"/>
  <c r="M792" i="6"/>
  <c r="L792" i="6"/>
  <c r="G792" i="9" s="1"/>
  <c r="N792" i="6"/>
  <c r="D876" i="6"/>
  <c r="L876" i="6"/>
  <c r="G876" i="9" s="1"/>
  <c r="N876" i="6"/>
  <c r="B876" i="9"/>
  <c r="C876" i="9" s="1"/>
  <c r="M876" i="6"/>
  <c r="D948" i="6"/>
  <c r="B948" i="9"/>
  <c r="C948" i="9" s="1"/>
  <c r="M948" i="6"/>
  <c r="N948" i="6"/>
  <c r="L948" i="6"/>
  <c r="G948" i="9" s="1"/>
  <c r="A1449" i="9"/>
  <c r="H1449" i="6"/>
  <c r="O1449" i="6"/>
  <c r="O1557" i="6"/>
  <c r="H1557" i="6"/>
  <c r="A1665" i="9"/>
  <c r="H1665" i="6"/>
  <c r="O1665" i="6"/>
  <c r="A1797" i="9"/>
  <c r="H1797" i="6"/>
  <c r="O1797" i="6"/>
  <c r="A2001" i="9"/>
  <c r="O2001" i="6"/>
  <c r="H2001" i="6"/>
  <c r="A1308" i="9"/>
  <c r="H1308" i="6"/>
  <c r="O1308" i="6"/>
  <c r="A1560" i="9"/>
  <c r="O1560" i="6"/>
  <c r="H1560" i="6"/>
  <c r="B2016" i="9"/>
  <c r="C2016" i="9" s="1"/>
  <c r="M2016" i="6"/>
  <c r="I2016" i="9" s="1"/>
  <c r="N2016" i="6"/>
  <c r="A1452" i="9"/>
  <c r="H1452" i="6"/>
  <c r="O1452" i="6"/>
  <c r="L1392" i="6"/>
  <c r="N1392" i="6"/>
  <c r="B1788" i="9"/>
  <c r="C1788" i="9" s="1"/>
  <c r="N1788" i="6"/>
  <c r="D1476" i="6"/>
  <c r="B1476" i="9"/>
  <c r="C1476" i="9" s="1"/>
  <c r="N1476" i="6"/>
  <c r="D1716" i="6"/>
  <c r="B1716" i="9"/>
  <c r="C1716" i="9" s="1"/>
  <c r="N1716" i="6"/>
  <c r="A1044" i="9"/>
  <c r="O1044" i="6"/>
  <c r="H1044" i="6"/>
  <c r="H1296" i="6"/>
  <c r="O1296" i="6"/>
  <c r="D695" i="6"/>
  <c r="F695" i="6" s="1"/>
  <c r="M1446" i="6"/>
  <c r="I1446" i="9" s="1"/>
  <c r="M1969" i="6"/>
  <c r="I1969" i="9" s="1"/>
  <c r="M2041" i="6"/>
  <c r="I2041" i="9" s="1"/>
  <c r="D813" i="6"/>
  <c r="B813" i="9"/>
  <c r="C813" i="9" s="1"/>
  <c r="L813" i="6"/>
  <c r="G813" i="9" s="1"/>
  <c r="N813" i="6"/>
  <c r="M813" i="6"/>
  <c r="D861" i="6"/>
  <c r="M861" i="6"/>
  <c r="L861" i="6"/>
  <c r="G861" i="9" s="1"/>
  <c r="N861" i="6"/>
  <c r="A2180" i="9"/>
  <c r="H2180" i="6"/>
  <c r="O2180" i="6"/>
  <c r="A2372" i="9"/>
  <c r="O2372" i="6"/>
  <c r="H2372" i="6"/>
  <c r="A621" i="9"/>
  <c r="O621" i="6"/>
  <c r="H621" i="6"/>
  <c r="A825" i="9"/>
  <c r="O825" i="6"/>
  <c r="H825" i="6"/>
  <c r="A981" i="9"/>
  <c r="H981" i="6"/>
  <c r="O981" i="6"/>
  <c r="A12" i="9"/>
  <c r="O12" i="6"/>
  <c r="H12" i="6"/>
  <c r="O84" i="6"/>
  <c r="H84" i="6"/>
  <c r="A84" i="9"/>
  <c r="A168" i="9"/>
  <c r="O168" i="6"/>
  <c r="H168" i="6"/>
  <c r="A240" i="9"/>
  <c r="O240" i="6"/>
  <c r="H240" i="6"/>
  <c r="A324" i="9"/>
  <c r="O324" i="6"/>
  <c r="H324" i="6"/>
  <c r="A396" i="9"/>
  <c r="O396" i="6"/>
  <c r="H396" i="6"/>
  <c r="A480" i="9"/>
  <c r="O480" i="6"/>
  <c r="H480" i="6"/>
  <c r="A552" i="9"/>
  <c r="O552" i="6"/>
  <c r="H552" i="6"/>
  <c r="A636" i="9"/>
  <c r="O636" i="6"/>
  <c r="H636" i="6"/>
  <c r="A720" i="9"/>
  <c r="H720" i="6"/>
  <c r="O720" i="6"/>
  <c r="A792" i="9"/>
  <c r="O792" i="6"/>
  <c r="H792" i="6"/>
  <c r="A876" i="9"/>
  <c r="O876" i="6"/>
  <c r="H876" i="6"/>
  <c r="A948" i="9"/>
  <c r="H948" i="6"/>
  <c r="O948" i="6"/>
  <c r="L828" i="6"/>
  <c r="G828" i="9" s="1"/>
  <c r="B828" i="9"/>
  <c r="C828" i="9" s="1"/>
  <c r="D828" i="6"/>
  <c r="M828" i="6"/>
  <c r="N828" i="6"/>
  <c r="F777" i="6"/>
  <c r="E777" i="6"/>
  <c r="D1461" i="6"/>
  <c r="L1461" i="6"/>
  <c r="M1461" i="6"/>
  <c r="I1461" i="9" s="1"/>
  <c r="B1461" i="9"/>
  <c r="C1461" i="9" s="1"/>
  <c r="N1461" i="6"/>
  <c r="D1569" i="6"/>
  <c r="M1569" i="6"/>
  <c r="I1569" i="9" s="1"/>
  <c r="L1569" i="6"/>
  <c r="N1569" i="6"/>
  <c r="L1701" i="6"/>
  <c r="M1701" i="6"/>
  <c r="I1701" i="9" s="1"/>
  <c r="N1701" i="6"/>
  <c r="D2025" i="6"/>
  <c r="B2025" i="9"/>
  <c r="C2025" i="9" s="1"/>
  <c r="N2025" i="6"/>
  <c r="D1356" i="6"/>
  <c r="M1356" i="6"/>
  <c r="I1356" i="9" s="1"/>
  <c r="L1356" i="6"/>
  <c r="N1356" i="6"/>
  <c r="D1992" i="6"/>
  <c r="M1992" i="6"/>
  <c r="I1992" i="9" s="1"/>
  <c r="N1992" i="6"/>
  <c r="B2292" i="9"/>
  <c r="C2292" i="9" s="1"/>
  <c r="N2292" i="6"/>
  <c r="D1284" i="6"/>
  <c r="M1284" i="6"/>
  <c r="I1284" i="9" s="1"/>
  <c r="N1284" i="6"/>
  <c r="D2316" i="6"/>
  <c r="N2316" i="6"/>
  <c r="D2040" i="6"/>
  <c r="B2040" i="9"/>
  <c r="C2040" i="9" s="1"/>
  <c r="N2040" i="6"/>
  <c r="D1596" i="6"/>
  <c r="N1596" i="6"/>
  <c r="B1596" i="9"/>
  <c r="C1596" i="9" s="1"/>
  <c r="A1392" i="9"/>
  <c r="H1392" i="6"/>
  <c r="O1392" i="6"/>
  <c r="A2301" i="9"/>
  <c r="H2301" i="6"/>
  <c r="O2301" i="6"/>
  <c r="A1788" i="9"/>
  <c r="H1788" i="6"/>
  <c r="A1056" i="9"/>
  <c r="H1056" i="6"/>
  <c r="O1056" i="6"/>
  <c r="A1476" i="9"/>
  <c r="H1476" i="6"/>
  <c r="O1476" i="6"/>
  <c r="D1068" i="6"/>
  <c r="M1068" i="6"/>
  <c r="I1068" i="9" s="1"/>
  <c r="B1068" i="9"/>
  <c r="C1068" i="9" s="1"/>
  <c r="L1068" i="6"/>
  <c r="N1068" i="6"/>
  <c r="D1884" i="6"/>
  <c r="M1884" i="6"/>
  <c r="I1884" i="9" s="1"/>
  <c r="N1884" i="6"/>
  <c r="D537" i="6"/>
  <c r="M537" i="6"/>
  <c r="N537" i="6"/>
  <c r="B537" i="9"/>
  <c r="C537" i="9" s="1"/>
  <c r="F519" i="6"/>
  <c r="D993" i="6"/>
  <c r="L993" i="6"/>
  <c r="G993" i="9" s="1"/>
  <c r="M993" i="6"/>
  <c r="B993" i="9"/>
  <c r="C993" i="9" s="1"/>
  <c r="N993" i="6"/>
  <c r="M2204" i="6"/>
  <c r="I2204" i="9" s="1"/>
  <c r="N2204" i="6"/>
  <c r="D2408" i="6"/>
  <c r="M2408" i="6"/>
  <c r="I2408" i="9" s="1"/>
  <c r="N2408" i="6"/>
  <c r="D645" i="6"/>
  <c r="M645" i="6"/>
  <c r="L645" i="6"/>
  <c r="G645" i="9" s="1"/>
  <c r="B645" i="9"/>
  <c r="C645" i="9" s="1"/>
  <c r="N645" i="6"/>
  <c r="D1077" i="6"/>
  <c r="N1077" i="6"/>
  <c r="B1077" i="9"/>
  <c r="C1077" i="9" s="1"/>
  <c r="L1077" i="6"/>
  <c r="M1077" i="6"/>
  <c r="I1077" i="9" s="1"/>
  <c r="L1233" i="6"/>
  <c r="M1233" i="6"/>
  <c r="I1233" i="9" s="1"/>
  <c r="N1233" i="6"/>
  <c r="D96" i="6"/>
  <c r="M96" i="6"/>
  <c r="B96" i="9"/>
  <c r="C96" i="9" s="1"/>
  <c r="L96" i="6"/>
  <c r="G96" i="9" s="1"/>
  <c r="N96" i="6"/>
  <c r="M180" i="6"/>
  <c r="L180" i="6"/>
  <c r="G180" i="9" s="1"/>
  <c r="B180" i="9"/>
  <c r="C180" i="9" s="1"/>
  <c r="N180" i="6"/>
  <c r="M252" i="6"/>
  <c r="B252" i="9"/>
  <c r="C252" i="9" s="1"/>
  <c r="L252" i="6"/>
  <c r="G252" i="9" s="1"/>
  <c r="D252" i="6"/>
  <c r="N252" i="6"/>
  <c r="D336" i="6"/>
  <c r="L336" i="6"/>
  <c r="G336" i="9" s="1"/>
  <c r="M336" i="6"/>
  <c r="N336" i="6"/>
  <c r="B336" i="9"/>
  <c r="C336" i="9" s="1"/>
  <c r="N492" i="6"/>
  <c r="B492" i="9"/>
  <c r="C492" i="9" s="1"/>
  <c r="B564" i="9"/>
  <c r="C564" i="9" s="1"/>
  <c r="D564" i="6"/>
  <c r="M564" i="6"/>
  <c r="L564" i="6"/>
  <c r="G564" i="9" s="1"/>
  <c r="N564" i="6"/>
  <c r="D660" i="6"/>
  <c r="L660" i="6"/>
  <c r="G660" i="9" s="1"/>
  <c r="N660" i="6"/>
  <c r="M660" i="6"/>
  <c r="M732" i="6"/>
  <c r="L732" i="6"/>
  <c r="G732" i="9" s="1"/>
  <c r="N732" i="6"/>
  <c r="D804" i="6"/>
  <c r="N804" i="6"/>
  <c r="B804" i="9"/>
  <c r="C804" i="9" s="1"/>
  <c r="M888" i="6"/>
  <c r="L888" i="6"/>
  <c r="G888" i="9" s="1"/>
  <c r="N888" i="6"/>
  <c r="M960" i="6"/>
  <c r="N960" i="6"/>
  <c r="A1461" i="9"/>
  <c r="O1461" i="6"/>
  <c r="H1461" i="6"/>
  <c r="A1569" i="9"/>
  <c r="O1569" i="6"/>
  <c r="H1569" i="6"/>
  <c r="A1701" i="9"/>
  <c r="H1701" i="6"/>
  <c r="O1701" i="6"/>
  <c r="A1845" i="9"/>
  <c r="O1845" i="6"/>
  <c r="H1845" i="6"/>
  <c r="A2025" i="9"/>
  <c r="O2025" i="6"/>
  <c r="H2025" i="6"/>
  <c r="O1356" i="6"/>
  <c r="A1356" i="9"/>
  <c r="H1356" i="6"/>
  <c r="O1284" i="6"/>
  <c r="H1284" i="6"/>
  <c r="A2040" i="9"/>
  <c r="H2040" i="6"/>
  <c r="D2028" i="6"/>
  <c r="N2028" i="6"/>
  <c r="B1080" i="9"/>
  <c r="C1080" i="9" s="1"/>
  <c r="N1080" i="6"/>
  <c r="M1080" i="6"/>
  <c r="I1080" i="9" s="1"/>
  <c r="D1584" i="6"/>
  <c r="L1584" i="6"/>
  <c r="N1584" i="6"/>
  <c r="M1584" i="6"/>
  <c r="I1584" i="9" s="1"/>
  <c r="A1068" i="9"/>
  <c r="H1068" i="6"/>
  <c r="O1068" i="6"/>
  <c r="A1344" i="9"/>
  <c r="H1344" i="6"/>
  <c r="O1344" i="6"/>
  <c r="A1884" i="9"/>
  <c r="H1884" i="6"/>
  <c r="I532" i="6"/>
  <c r="J532" i="6"/>
  <c r="E797" i="6"/>
  <c r="F797" i="6"/>
  <c r="F2110" i="6"/>
  <c r="G2110" i="6"/>
  <c r="E1852" i="6"/>
  <c r="I1411" i="6"/>
  <c r="O1195" i="6"/>
  <c r="L175" i="6"/>
  <c r="L319" i="6"/>
  <c r="A667" i="9"/>
  <c r="A967" i="9"/>
  <c r="M1087" i="6"/>
  <c r="I1087" i="9" s="1"/>
  <c r="A1627" i="9"/>
  <c r="M1699" i="6"/>
  <c r="I1699" i="9" s="1"/>
  <c r="M2414" i="6"/>
  <c r="I2414" i="9" s="1"/>
  <c r="F1378" i="6"/>
  <c r="E1358" i="6"/>
  <c r="M2369" i="6"/>
  <c r="I2369" i="9" s="1"/>
  <c r="M1817" i="6"/>
  <c r="I1817" i="9" s="1"/>
  <c r="B2221" i="9"/>
  <c r="C2221" i="9" s="1"/>
  <c r="B1483" i="9"/>
  <c r="C1483" i="9" s="1"/>
  <c r="L1621" i="6"/>
  <c r="D1465" i="6"/>
  <c r="E1465" i="6" s="1"/>
  <c r="M1637" i="6"/>
  <c r="I1637" i="9" s="1"/>
  <c r="D1833" i="6"/>
  <c r="B1833" i="9"/>
  <c r="C1833" i="9" s="1"/>
  <c r="M1833" i="6"/>
  <c r="I1833" i="9" s="1"/>
  <c r="N1833" i="6"/>
  <c r="L1833" i="6"/>
  <c r="D774" i="6"/>
  <c r="M774" i="6"/>
  <c r="N774" i="6"/>
  <c r="L774" i="6"/>
  <c r="G774" i="9" s="1"/>
  <c r="B330" i="9"/>
  <c r="C330" i="9" s="1"/>
  <c r="D330" i="6"/>
  <c r="L330" i="6"/>
  <c r="G330" i="9" s="1"/>
  <c r="M330" i="6"/>
  <c r="N330" i="6"/>
  <c r="D942" i="6"/>
  <c r="B942" i="9"/>
  <c r="C942" i="9" s="1"/>
  <c r="L942" i="6"/>
  <c r="G942" i="9" s="1"/>
  <c r="M942" i="6"/>
  <c r="N942" i="6"/>
  <c r="L1062" i="6"/>
  <c r="B1062" i="9"/>
  <c r="C1062" i="9" s="1"/>
  <c r="N1062" i="6"/>
  <c r="B1266" i="9"/>
  <c r="C1266" i="9" s="1"/>
  <c r="D1266" i="6"/>
  <c r="L1266" i="6"/>
  <c r="M1266" i="6"/>
  <c r="I1266" i="9" s="1"/>
  <c r="N1266" i="6"/>
  <c r="A2061" i="9"/>
  <c r="O2061" i="6"/>
  <c r="H2061" i="6"/>
  <c r="A2193" i="9"/>
  <c r="H2193" i="6"/>
  <c r="O2193" i="6"/>
  <c r="D654" i="6"/>
  <c r="M654" i="6"/>
  <c r="N654" i="6"/>
  <c r="E1024" i="6"/>
  <c r="F1024" i="6"/>
  <c r="G1024" i="6"/>
  <c r="F21" i="6"/>
  <c r="E21" i="6"/>
  <c r="A1386" i="9"/>
  <c r="H1386" i="6"/>
  <c r="O1386" i="6"/>
  <c r="A1470" i="9"/>
  <c r="O1470" i="6"/>
  <c r="H1470" i="6"/>
  <c r="A1554" i="9"/>
  <c r="O1554" i="6"/>
  <c r="H1554" i="6"/>
  <c r="A1638" i="9"/>
  <c r="O1638" i="6"/>
  <c r="H1638" i="6"/>
  <c r="A1710" i="9"/>
  <c r="O1710" i="6"/>
  <c r="H1710" i="6"/>
  <c r="A1926" i="9"/>
  <c r="O1926" i="6"/>
  <c r="H1926" i="6"/>
  <c r="A1998" i="9"/>
  <c r="O1998" i="6"/>
  <c r="H1998" i="6"/>
  <c r="A2070" i="9"/>
  <c r="H2070" i="6"/>
  <c r="O2070" i="6"/>
  <c r="O2142" i="6"/>
  <c r="H2142" i="6"/>
  <c r="A2226" i="9"/>
  <c r="H2226" i="6"/>
  <c r="A2322" i="9"/>
  <c r="H2322" i="6"/>
  <c r="A2394" i="9"/>
  <c r="H2394" i="6"/>
  <c r="L1465" i="6"/>
  <c r="D719" i="6"/>
  <c r="E719" i="6" s="1"/>
  <c r="D1545" i="6"/>
  <c r="M1545" i="6"/>
  <c r="I1545" i="9" s="1"/>
  <c r="B1545" i="9"/>
  <c r="C1545" i="9" s="1"/>
  <c r="N1545" i="6"/>
  <c r="D2352" i="6"/>
  <c r="N2352" i="6"/>
  <c r="D918" i="6"/>
  <c r="B918" i="9"/>
  <c r="C918" i="9" s="1"/>
  <c r="L918" i="6"/>
  <c r="G918" i="9" s="1"/>
  <c r="M918" i="6"/>
  <c r="N918" i="6"/>
  <c r="A330" i="9"/>
  <c r="O330" i="6"/>
  <c r="H330" i="6"/>
  <c r="A462" i="9"/>
  <c r="O462" i="6"/>
  <c r="H462" i="6"/>
  <c r="A618" i="9"/>
  <c r="O618" i="6"/>
  <c r="H618" i="6"/>
  <c r="A942" i="9"/>
  <c r="O942" i="6"/>
  <c r="H942" i="6"/>
  <c r="A1062" i="9"/>
  <c r="O1062" i="6"/>
  <c r="H1062" i="6"/>
  <c r="A1194" i="9"/>
  <c r="O1194" i="6"/>
  <c r="H1194" i="6"/>
  <c r="A1266" i="9"/>
  <c r="H1266" i="6"/>
  <c r="O1266" i="6"/>
  <c r="B1134" i="9"/>
  <c r="C1134" i="9" s="1"/>
  <c r="M1134" i="6"/>
  <c r="I1134" i="9" s="1"/>
  <c r="N1134" i="6"/>
  <c r="L1302" i="6"/>
  <c r="D1302" i="6"/>
  <c r="M1302" i="6"/>
  <c r="I1302" i="9" s="1"/>
  <c r="N1302" i="6"/>
  <c r="B1302" i="9"/>
  <c r="C1302" i="9" s="1"/>
  <c r="D1398" i="6"/>
  <c r="B1398" i="9"/>
  <c r="C1398" i="9" s="1"/>
  <c r="L1398" i="6"/>
  <c r="M1398" i="6"/>
  <c r="I1398" i="9" s="1"/>
  <c r="N1398" i="6"/>
  <c r="D1482" i="6"/>
  <c r="B1482" i="9"/>
  <c r="C1482" i="9" s="1"/>
  <c r="M1482" i="6"/>
  <c r="I1482" i="9" s="1"/>
  <c r="N1482" i="6"/>
  <c r="D1566" i="6"/>
  <c r="L1566" i="6"/>
  <c r="B1566" i="9"/>
  <c r="C1566" i="9" s="1"/>
  <c r="N1566" i="6"/>
  <c r="M1650" i="6"/>
  <c r="I1650" i="9" s="1"/>
  <c r="N1650" i="6"/>
  <c r="M1722" i="6"/>
  <c r="I1722" i="9" s="1"/>
  <c r="N1722" i="6"/>
  <c r="D1794" i="6"/>
  <c r="N1794" i="6"/>
  <c r="D1938" i="6"/>
  <c r="B1938" i="9"/>
  <c r="C1938" i="9" s="1"/>
  <c r="L1938" i="6"/>
  <c r="M1938" i="6"/>
  <c r="I1938" i="9" s="1"/>
  <c r="N1938" i="6"/>
  <c r="M2082" i="6"/>
  <c r="I2082" i="9" s="1"/>
  <c r="N2082" i="6"/>
  <c r="D2154" i="6"/>
  <c r="N2154" i="6"/>
  <c r="D2406" i="6"/>
  <c r="B2406" i="9"/>
  <c r="C2406" i="9" s="1"/>
  <c r="N2406" i="6"/>
  <c r="D2220" i="6"/>
  <c r="N2220" i="6"/>
  <c r="M1629" i="6"/>
  <c r="I1629" i="9" s="1"/>
  <c r="N1629" i="6"/>
  <c r="D174" i="6"/>
  <c r="L174" i="6"/>
  <c r="G174" i="9" s="1"/>
  <c r="B174" i="9"/>
  <c r="C174" i="9" s="1"/>
  <c r="M174" i="6"/>
  <c r="N174" i="6"/>
  <c r="A2352" i="9"/>
  <c r="O2352" i="6"/>
  <c r="D750" i="6"/>
  <c r="M750" i="6"/>
  <c r="L750" i="6"/>
  <c r="G750" i="9" s="1"/>
  <c r="N750" i="6"/>
  <c r="D2229" i="6"/>
  <c r="B2229" i="9"/>
  <c r="C2229" i="9" s="1"/>
  <c r="N2229" i="6"/>
  <c r="E992" i="6"/>
  <c r="F992" i="6"/>
  <c r="B354" i="9"/>
  <c r="C354" i="9" s="1"/>
  <c r="M354" i="6"/>
  <c r="L354" i="6"/>
  <c r="G354" i="9" s="1"/>
  <c r="D354" i="6"/>
  <c r="N354" i="6"/>
  <c r="D474" i="6"/>
  <c r="B474" i="9"/>
  <c r="C474" i="9" s="1"/>
  <c r="L474" i="6"/>
  <c r="G474" i="9" s="1"/>
  <c r="M474" i="6"/>
  <c r="N474" i="6"/>
  <c r="B666" i="9"/>
  <c r="C666" i="9" s="1"/>
  <c r="L666" i="6"/>
  <c r="G666" i="9" s="1"/>
  <c r="N666" i="6"/>
  <c r="M666" i="6"/>
  <c r="D966" i="6"/>
  <c r="L966" i="6"/>
  <c r="G966" i="9" s="1"/>
  <c r="M966" i="6"/>
  <c r="B966" i="9"/>
  <c r="C966" i="9" s="1"/>
  <c r="N966" i="6"/>
  <c r="D1074" i="6"/>
  <c r="B1074" i="9"/>
  <c r="C1074" i="9" s="1"/>
  <c r="M1074" i="6"/>
  <c r="I1074" i="9" s="1"/>
  <c r="L1074" i="6"/>
  <c r="N1074" i="6"/>
  <c r="B1206" i="9"/>
  <c r="C1206" i="9" s="1"/>
  <c r="M1206" i="6"/>
  <c r="I1206" i="9" s="1"/>
  <c r="D1206" i="6"/>
  <c r="N1206" i="6"/>
  <c r="L1206" i="6"/>
  <c r="A1941" i="9"/>
  <c r="H1941" i="6"/>
  <c r="O1941" i="6"/>
  <c r="H2085" i="6"/>
  <c r="O2085" i="6"/>
  <c r="A2217" i="9"/>
  <c r="H2217" i="6"/>
  <c r="E1006" i="6"/>
  <c r="G1006" i="6"/>
  <c r="F1006" i="6"/>
  <c r="D1362" i="6"/>
  <c r="N1362" i="6"/>
  <c r="A1302" i="9"/>
  <c r="H1302" i="6"/>
  <c r="O1302" i="6"/>
  <c r="A1398" i="9"/>
  <c r="H1398" i="6"/>
  <c r="O1398" i="6"/>
  <c r="A1482" i="9"/>
  <c r="O1482" i="6"/>
  <c r="H1482" i="6"/>
  <c r="H1566" i="6"/>
  <c r="A1566" i="9"/>
  <c r="O1566" i="6"/>
  <c r="A1650" i="9"/>
  <c r="O1650" i="6"/>
  <c r="H1650" i="6"/>
  <c r="A1722" i="9"/>
  <c r="H1722" i="6"/>
  <c r="O1722" i="6"/>
  <c r="A1794" i="9"/>
  <c r="O1794" i="6"/>
  <c r="H1794" i="6"/>
  <c r="A1938" i="9"/>
  <c r="H1938" i="6"/>
  <c r="O1938" i="6"/>
  <c r="O2010" i="6"/>
  <c r="H2010" i="6"/>
  <c r="A2082" i="9"/>
  <c r="O2082" i="6"/>
  <c r="H2082" i="6"/>
  <c r="A2154" i="9"/>
  <c r="H2154" i="6"/>
  <c r="A2238" i="9"/>
  <c r="H2238" i="6"/>
  <c r="A2334" i="9"/>
  <c r="H2334" i="6"/>
  <c r="A2406" i="9"/>
  <c r="H2406" i="6"/>
  <c r="E2" i="6"/>
  <c r="F2" i="6"/>
  <c r="G2372" i="6"/>
  <c r="L499" i="6"/>
  <c r="O499" i="6"/>
  <c r="L1195" i="6"/>
  <c r="A1267" i="9"/>
  <c r="M1339" i="6"/>
  <c r="I1339" i="9" s="1"/>
  <c r="L13" i="6"/>
  <c r="L2041" i="6"/>
  <c r="M1656" i="6"/>
  <c r="I1656" i="9" s="1"/>
  <c r="M2244" i="6"/>
  <c r="I2244" i="9" s="1"/>
  <c r="N2244" i="6"/>
  <c r="D1689" i="6"/>
  <c r="B1689" i="9"/>
  <c r="C1689" i="9" s="1"/>
  <c r="L1689" i="6"/>
  <c r="N1689" i="6"/>
  <c r="M1689" i="6"/>
  <c r="I1689" i="9" s="1"/>
  <c r="L210" i="6"/>
  <c r="G210" i="9" s="1"/>
  <c r="M210" i="6"/>
  <c r="D210" i="6"/>
  <c r="B210" i="9"/>
  <c r="C210" i="9" s="1"/>
  <c r="N210" i="6"/>
  <c r="L870" i="6"/>
  <c r="G870" i="9" s="1"/>
  <c r="N870" i="6"/>
  <c r="L450" i="6"/>
  <c r="G450" i="9" s="1"/>
  <c r="B450" i="9"/>
  <c r="C450" i="9" s="1"/>
  <c r="D450" i="6"/>
  <c r="M450" i="6"/>
  <c r="N450" i="6"/>
  <c r="A354" i="9"/>
  <c r="O354" i="6"/>
  <c r="H354" i="6"/>
  <c r="A474" i="9"/>
  <c r="O474" i="6"/>
  <c r="H474" i="6"/>
  <c r="A666" i="9"/>
  <c r="O666" i="6"/>
  <c r="H666" i="6"/>
  <c r="A966" i="9"/>
  <c r="H966" i="6"/>
  <c r="O966" i="6"/>
  <c r="A1074" i="9"/>
  <c r="O1074" i="6"/>
  <c r="H1074" i="6"/>
  <c r="A1206" i="9"/>
  <c r="H1206" i="6"/>
  <c r="O1206" i="6"/>
  <c r="A1278" i="9"/>
  <c r="O1278" i="6"/>
  <c r="H1278" i="6"/>
  <c r="M1953" i="6"/>
  <c r="I1953" i="9" s="1"/>
  <c r="N1953" i="6"/>
  <c r="D2109" i="6"/>
  <c r="N2109" i="6"/>
  <c r="E1389" i="6"/>
  <c r="F1389" i="6"/>
  <c r="G1389" i="6"/>
  <c r="M1314" i="6"/>
  <c r="I1314" i="9" s="1"/>
  <c r="B1314" i="9"/>
  <c r="C1314" i="9" s="1"/>
  <c r="L1314" i="6"/>
  <c r="N1314" i="6"/>
  <c r="D1314" i="6"/>
  <c r="D1410" i="6"/>
  <c r="B1410" i="9"/>
  <c r="C1410" i="9" s="1"/>
  <c r="L1410" i="6"/>
  <c r="M1410" i="6"/>
  <c r="I1410" i="9" s="1"/>
  <c r="N1410" i="6"/>
  <c r="L1506" i="6"/>
  <c r="N1506" i="6"/>
  <c r="M1578" i="6"/>
  <c r="I1578" i="9" s="1"/>
  <c r="L1578" i="6"/>
  <c r="N1578" i="6"/>
  <c r="D1662" i="6"/>
  <c r="L1662" i="6"/>
  <c r="M1662" i="6"/>
  <c r="I1662" i="9" s="1"/>
  <c r="N1662" i="6"/>
  <c r="D1734" i="6"/>
  <c r="N1734" i="6"/>
  <c r="M1734" i="6"/>
  <c r="I1734" i="9" s="1"/>
  <c r="D1806" i="6"/>
  <c r="B1806" i="9"/>
  <c r="C1806" i="9" s="1"/>
  <c r="M1806" i="6"/>
  <c r="I1806" i="9" s="1"/>
  <c r="N1806" i="6"/>
  <c r="D1950" i="6"/>
  <c r="N1950" i="6"/>
  <c r="D2166" i="6"/>
  <c r="N2166" i="6"/>
  <c r="D2262" i="6"/>
  <c r="N2262" i="6"/>
  <c r="D2418" i="6"/>
  <c r="N2418" i="6"/>
  <c r="F2372" i="6"/>
  <c r="E2309" i="6"/>
  <c r="L895" i="6"/>
  <c r="L1123" i="6"/>
  <c r="M1267" i="6"/>
  <c r="I1267" i="9" s="1"/>
  <c r="A1339" i="9"/>
  <c r="M1843" i="6"/>
  <c r="I1843" i="9" s="1"/>
  <c r="O2414" i="6"/>
  <c r="O2234" i="6"/>
  <c r="B2041" i="9"/>
  <c r="C2041" i="9" s="1"/>
  <c r="B2174" i="9"/>
  <c r="C2174" i="9" s="1"/>
  <c r="L1278" i="6"/>
  <c r="B2071" i="9"/>
  <c r="C2071" i="9" s="1"/>
  <c r="M797" i="6"/>
  <c r="D1133" i="6"/>
  <c r="E1133" i="6" s="1"/>
  <c r="B731" i="9"/>
  <c r="C731" i="9" s="1"/>
  <c r="D2097" i="6"/>
  <c r="M1158" i="6"/>
  <c r="I1158" i="9" s="1"/>
  <c r="D2268" i="6"/>
  <c r="N2268" i="6"/>
  <c r="D1821" i="6"/>
  <c r="M1821" i="6"/>
  <c r="I1821" i="9" s="1"/>
  <c r="N1821" i="6"/>
  <c r="D246" i="6"/>
  <c r="L246" i="6"/>
  <c r="G246" i="9" s="1"/>
  <c r="B246" i="9"/>
  <c r="C246" i="9" s="1"/>
  <c r="N246" i="6"/>
  <c r="M246" i="6"/>
  <c r="M366" i="6"/>
  <c r="N366" i="6"/>
  <c r="B534" i="9"/>
  <c r="C534" i="9" s="1"/>
  <c r="M534" i="6"/>
  <c r="N534" i="6"/>
  <c r="L678" i="6"/>
  <c r="G678" i="9" s="1"/>
  <c r="M678" i="6"/>
  <c r="N678" i="6"/>
  <c r="L978" i="6"/>
  <c r="G978" i="9" s="1"/>
  <c r="M978" i="6"/>
  <c r="N978" i="6"/>
  <c r="B1086" i="9"/>
  <c r="C1086" i="9" s="1"/>
  <c r="L1086" i="6"/>
  <c r="M1086" i="6"/>
  <c r="I1086" i="9" s="1"/>
  <c r="N1086" i="6"/>
  <c r="D1218" i="6"/>
  <c r="B1218" i="9"/>
  <c r="C1218" i="9" s="1"/>
  <c r="N1218" i="6"/>
  <c r="D2145" i="6"/>
  <c r="N2145" i="6"/>
  <c r="A1953" i="9"/>
  <c r="O1953" i="6"/>
  <c r="H1953" i="6"/>
  <c r="A2109" i="9"/>
  <c r="H2109" i="6"/>
  <c r="O2109" i="6"/>
  <c r="A2241" i="9"/>
  <c r="O2241" i="6"/>
  <c r="H2241" i="6"/>
  <c r="D570" i="6"/>
  <c r="L570" i="6"/>
  <c r="G570" i="9" s="1"/>
  <c r="M570" i="6"/>
  <c r="B570" i="9"/>
  <c r="C570" i="9" s="1"/>
  <c r="N570" i="6"/>
  <c r="G1004" i="6"/>
  <c r="E1004" i="6"/>
  <c r="F1004" i="6"/>
  <c r="A1314" i="9"/>
  <c r="O1314" i="6"/>
  <c r="H1314" i="6"/>
  <c r="A1410" i="9"/>
  <c r="O1410" i="6"/>
  <c r="H1410" i="6"/>
  <c r="H1506" i="6"/>
  <c r="A1506" i="9"/>
  <c r="O1506" i="6"/>
  <c r="A1578" i="9"/>
  <c r="O1578" i="6"/>
  <c r="H1578" i="6"/>
  <c r="A1662" i="9"/>
  <c r="H1662" i="6"/>
  <c r="O1662" i="6"/>
  <c r="A1734" i="9"/>
  <c r="O1734" i="6"/>
  <c r="H1734" i="6"/>
  <c r="O1806" i="6"/>
  <c r="H1806" i="6"/>
  <c r="H1950" i="6"/>
  <c r="O1950" i="6"/>
  <c r="A2022" i="9"/>
  <c r="O2022" i="6"/>
  <c r="H2022" i="6"/>
  <c r="O2094" i="6"/>
  <c r="H2094" i="6"/>
  <c r="A2166" i="9"/>
  <c r="O2166" i="6"/>
  <c r="H2166" i="6"/>
  <c r="A2262" i="9"/>
  <c r="H2262" i="6"/>
  <c r="O2262" i="6"/>
  <c r="A2346" i="9"/>
  <c r="H2346" i="6"/>
  <c r="E339" i="6"/>
  <c r="F339" i="6"/>
  <c r="J1411" i="6"/>
  <c r="H2371" i="6"/>
  <c r="K2371" i="6" s="1"/>
  <c r="H2299" i="6"/>
  <c r="K2299" i="6" s="1"/>
  <c r="M1123" i="6"/>
  <c r="I1123" i="9" s="1"/>
  <c r="L1339" i="6"/>
  <c r="D1339" i="9" s="1"/>
  <c r="A1411" i="9"/>
  <c r="M2150" i="6"/>
  <c r="I2150" i="9" s="1"/>
  <c r="M965" i="6"/>
  <c r="D2174" i="6"/>
  <c r="M2194" i="6"/>
  <c r="I2194" i="9" s="1"/>
  <c r="D2071" i="6"/>
  <c r="B1133" i="9"/>
  <c r="C1133" i="9" s="1"/>
  <c r="M1566" i="6"/>
  <c r="I1566" i="9" s="1"/>
  <c r="D126" i="6"/>
  <c r="L126" i="6"/>
  <c r="G126" i="9" s="1"/>
  <c r="N126" i="6"/>
  <c r="D1932" i="6"/>
  <c r="N1932" i="6"/>
  <c r="D1593" i="6"/>
  <c r="M1593" i="6"/>
  <c r="I1593" i="9" s="1"/>
  <c r="N1593" i="6"/>
  <c r="D2388" i="6"/>
  <c r="N2388" i="6"/>
  <c r="D1098" i="6"/>
  <c r="B1098" i="9"/>
  <c r="C1098" i="9" s="1"/>
  <c r="N1098" i="6"/>
  <c r="E888" i="6"/>
  <c r="F888" i="6"/>
  <c r="M1014" i="6"/>
  <c r="I1014" i="9" s="1"/>
  <c r="N1014" i="6"/>
  <c r="D1038" i="6"/>
  <c r="B1038" i="9"/>
  <c r="C1038" i="9" s="1"/>
  <c r="M1038" i="6"/>
  <c r="I1038" i="9" s="1"/>
  <c r="L1038" i="6"/>
  <c r="N1038" i="6"/>
  <c r="A366" i="9"/>
  <c r="O366" i="6"/>
  <c r="H366" i="6"/>
  <c r="A534" i="9"/>
  <c r="O534" i="6"/>
  <c r="H534" i="6"/>
  <c r="A678" i="9"/>
  <c r="H678" i="6"/>
  <c r="O678" i="6"/>
  <c r="A978" i="9"/>
  <c r="O978" i="6"/>
  <c r="H978" i="6"/>
  <c r="A1086" i="9"/>
  <c r="H1086" i="6"/>
  <c r="O1086" i="6"/>
  <c r="H1218" i="6"/>
  <c r="O1218" i="6"/>
  <c r="A1290" i="9"/>
  <c r="O1290" i="6"/>
  <c r="H1290" i="6"/>
  <c r="D2457" i="6"/>
  <c r="N2457" i="6"/>
  <c r="D1965" i="6"/>
  <c r="M1965" i="6"/>
  <c r="I1965" i="9" s="1"/>
  <c r="B1965" i="9"/>
  <c r="C1965" i="9" s="1"/>
  <c r="N1965" i="6"/>
  <c r="D2121" i="6"/>
  <c r="N2121" i="6"/>
  <c r="D2253" i="6"/>
  <c r="N2253" i="6"/>
  <c r="D594" i="6"/>
  <c r="L594" i="6"/>
  <c r="G594" i="9" s="1"/>
  <c r="B594" i="9"/>
  <c r="C594" i="9" s="1"/>
  <c r="M594" i="6"/>
  <c r="N594" i="6"/>
  <c r="E794" i="6"/>
  <c r="F794" i="6"/>
  <c r="M1422" i="6"/>
  <c r="I1422" i="9" s="1"/>
  <c r="N1422" i="6"/>
  <c r="D1518" i="6"/>
  <c r="N1518" i="6"/>
  <c r="D1602" i="6"/>
  <c r="M1602" i="6"/>
  <c r="I1602" i="9" s="1"/>
  <c r="N1602" i="6"/>
  <c r="M1674" i="6"/>
  <c r="I1674" i="9" s="1"/>
  <c r="N1674" i="6"/>
  <c r="D1818" i="6"/>
  <c r="B1818" i="9"/>
  <c r="C1818" i="9" s="1"/>
  <c r="N1818" i="6"/>
  <c r="D1962" i="6"/>
  <c r="B1962" i="9"/>
  <c r="C1962" i="9" s="1"/>
  <c r="M1962" i="6"/>
  <c r="I1962" i="9" s="1"/>
  <c r="N1962" i="6"/>
  <c r="L1962" i="6"/>
  <c r="B2034" i="9"/>
  <c r="C2034" i="9" s="1"/>
  <c r="N2034" i="6"/>
  <c r="L2106" i="6"/>
  <c r="N2106" i="6"/>
  <c r="D2286" i="6"/>
  <c r="N2286" i="6"/>
  <c r="D2430" i="6"/>
  <c r="N2430" i="6"/>
  <c r="D162" i="6"/>
  <c r="L162" i="6"/>
  <c r="G162" i="9" s="1"/>
  <c r="M162" i="6"/>
  <c r="B162" i="9"/>
  <c r="C162" i="9" s="1"/>
  <c r="N162" i="6"/>
  <c r="D2205" i="6"/>
  <c r="B2205" i="9"/>
  <c r="C2205" i="9" s="1"/>
  <c r="N2205" i="6"/>
  <c r="D390" i="6"/>
  <c r="B390" i="9"/>
  <c r="C390" i="9" s="1"/>
  <c r="L390" i="6"/>
  <c r="G390" i="9" s="1"/>
  <c r="M390" i="6"/>
  <c r="N390" i="6"/>
  <c r="B546" i="9"/>
  <c r="C546" i="9" s="1"/>
  <c r="M546" i="6"/>
  <c r="L546" i="6"/>
  <c r="G546" i="9" s="1"/>
  <c r="D546" i="6"/>
  <c r="N546" i="6"/>
  <c r="M894" i="6"/>
  <c r="N894" i="6"/>
  <c r="D990" i="6"/>
  <c r="B990" i="9"/>
  <c r="C990" i="9" s="1"/>
  <c r="L990" i="6"/>
  <c r="G990" i="9" s="1"/>
  <c r="M990" i="6"/>
  <c r="N990" i="6"/>
  <c r="B1146" i="9"/>
  <c r="C1146" i="9" s="1"/>
  <c r="L1146" i="6"/>
  <c r="M1146" i="6"/>
  <c r="I1146" i="9" s="1"/>
  <c r="N1146" i="6"/>
  <c r="L402" i="6"/>
  <c r="G402" i="9" s="1"/>
  <c r="N402" i="6"/>
  <c r="H1965" i="6"/>
  <c r="O1965" i="6"/>
  <c r="A1965" i="9"/>
  <c r="A2121" i="9"/>
  <c r="O2121" i="6"/>
  <c r="H2121" i="6"/>
  <c r="A1326" i="9"/>
  <c r="H1326" i="6"/>
  <c r="O1326" i="6"/>
  <c r="A1422" i="9"/>
  <c r="O1422" i="6"/>
  <c r="H1422" i="6"/>
  <c r="A1518" i="9"/>
  <c r="O1518" i="6"/>
  <c r="H1518" i="6"/>
  <c r="A1602" i="9"/>
  <c r="H1602" i="6"/>
  <c r="O1602" i="6"/>
  <c r="A1674" i="9"/>
  <c r="H1674" i="6"/>
  <c r="O1674" i="6"/>
  <c r="A1746" i="9"/>
  <c r="O1746" i="6"/>
  <c r="H1746" i="6"/>
  <c r="A1962" i="9"/>
  <c r="O1962" i="6"/>
  <c r="H1962" i="6"/>
  <c r="A2034" i="9"/>
  <c r="O2034" i="6"/>
  <c r="H2034" i="6"/>
  <c r="A2106" i="9"/>
  <c r="H2106" i="6"/>
  <c r="O2106" i="6"/>
  <c r="A2190" i="9"/>
  <c r="H2190" i="6"/>
  <c r="O2286" i="6"/>
  <c r="H2286" i="6"/>
  <c r="O2358" i="6"/>
  <c r="H2358" i="6"/>
  <c r="O2430" i="6"/>
  <c r="H2430" i="6"/>
  <c r="M1794" i="6"/>
  <c r="I1794" i="9" s="1"/>
  <c r="L270" i="6"/>
  <c r="G270" i="9" s="1"/>
  <c r="D270" i="6"/>
  <c r="B270" i="9"/>
  <c r="C270" i="9" s="1"/>
  <c r="M270" i="6"/>
  <c r="N270" i="6"/>
  <c r="B2052" i="9"/>
  <c r="C2052" i="9" s="1"/>
  <c r="N2052" i="6"/>
  <c r="D1785" i="6"/>
  <c r="B1785" i="9"/>
  <c r="C1785" i="9" s="1"/>
  <c r="N1785" i="6"/>
  <c r="M1785" i="6"/>
  <c r="I1785" i="9" s="1"/>
  <c r="D2412" i="6"/>
  <c r="N2412" i="6"/>
  <c r="G1030" i="6"/>
  <c r="E1030" i="6"/>
  <c r="F1030" i="6"/>
  <c r="D2265" i="6"/>
  <c r="N2265" i="6"/>
  <c r="A390" i="9"/>
  <c r="O390" i="6"/>
  <c r="H390" i="6"/>
  <c r="A546" i="9"/>
  <c r="O546" i="6"/>
  <c r="H546" i="6"/>
  <c r="A894" i="9"/>
  <c r="H894" i="6"/>
  <c r="O894" i="6"/>
  <c r="A990" i="9"/>
  <c r="H990" i="6"/>
  <c r="O990" i="6"/>
  <c r="A1146" i="9"/>
  <c r="H1146" i="6"/>
  <c r="O1146" i="6"/>
  <c r="A1230" i="9"/>
  <c r="O1230" i="6"/>
  <c r="H1230" i="6"/>
  <c r="E135" i="6"/>
  <c r="F135" i="6"/>
  <c r="D2277" i="6"/>
  <c r="N2277" i="6"/>
  <c r="D1530" i="6"/>
  <c r="B1530" i="9"/>
  <c r="C1530" i="9" s="1"/>
  <c r="M1530" i="6"/>
  <c r="I1530" i="9" s="1"/>
  <c r="L1530" i="6"/>
  <c r="N1530" i="6"/>
  <c r="M1614" i="6"/>
  <c r="I1614" i="9" s="1"/>
  <c r="N1614" i="6"/>
  <c r="L1902" i="6"/>
  <c r="M1902" i="6"/>
  <c r="I1902" i="9" s="1"/>
  <c r="N1902" i="6"/>
  <c r="B1974" i="9"/>
  <c r="C1974" i="9" s="1"/>
  <c r="N1974" i="6"/>
  <c r="D2046" i="6"/>
  <c r="M2046" i="6"/>
  <c r="I2046" i="9" s="1"/>
  <c r="N2046" i="6"/>
  <c r="L2118" i="6"/>
  <c r="N2118" i="6"/>
  <c r="D2370" i="6"/>
  <c r="N2370" i="6"/>
  <c r="D2442" i="6"/>
  <c r="N2442" i="6"/>
  <c r="E1329" i="6"/>
  <c r="F1329" i="6"/>
  <c r="G1329" i="6"/>
  <c r="G1722" i="6"/>
  <c r="A583" i="9"/>
  <c r="M1771" i="6"/>
  <c r="I1771" i="9" s="1"/>
  <c r="L2110" i="6"/>
  <c r="L1810" i="6"/>
  <c r="D1810" i="9" s="1"/>
  <c r="B2335" i="9"/>
  <c r="C2335" i="9" s="1"/>
  <c r="L1105" i="6"/>
  <c r="M793" i="6"/>
  <c r="D402" i="6"/>
  <c r="E402" i="6" s="1"/>
  <c r="B402" i="9"/>
  <c r="C402" i="9" s="1"/>
  <c r="B78" i="9"/>
  <c r="C78" i="9" s="1"/>
  <c r="N78" i="6"/>
  <c r="B2037" i="9"/>
  <c r="C2037" i="9" s="1"/>
  <c r="N2037" i="6"/>
  <c r="M2037" i="6"/>
  <c r="I2037" i="9" s="1"/>
  <c r="B1122" i="9"/>
  <c r="C1122" i="9" s="1"/>
  <c r="D1122" i="6"/>
  <c r="L1122" i="6"/>
  <c r="M1122" i="6"/>
  <c r="I1122" i="9" s="1"/>
  <c r="N1122" i="6"/>
  <c r="D2481" i="6"/>
  <c r="M2481" i="6"/>
  <c r="I2481" i="9" s="1"/>
  <c r="N2481" i="6"/>
  <c r="B294" i="9"/>
  <c r="C294" i="9" s="1"/>
  <c r="M294" i="6"/>
  <c r="N294" i="6"/>
  <c r="D558" i="6"/>
  <c r="L558" i="6"/>
  <c r="G558" i="9" s="1"/>
  <c r="B558" i="9"/>
  <c r="C558" i="9" s="1"/>
  <c r="N558" i="6"/>
  <c r="M558" i="6"/>
  <c r="D906" i="6"/>
  <c r="M906" i="6"/>
  <c r="B906" i="9"/>
  <c r="C906" i="9" s="1"/>
  <c r="N906" i="6"/>
  <c r="L906" i="6"/>
  <c r="G906" i="9" s="1"/>
  <c r="D1002" i="6"/>
  <c r="B1002" i="9"/>
  <c r="C1002" i="9" s="1"/>
  <c r="L1002" i="6"/>
  <c r="M1002" i="6"/>
  <c r="I1002" i="9" s="1"/>
  <c r="N1002" i="6"/>
  <c r="B1170" i="9"/>
  <c r="C1170" i="9" s="1"/>
  <c r="D1170" i="6"/>
  <c r="N1170" i="6"/>
  <c r="M1242" i="6"/>
  <c r="I1242" i="9" s="1"/>
  <c r="N1242" i="6"/>
  <c r="A2013" i="9"/>
  <c r="O2013" i="6"/>
  <c r="H2013" i="6"/>
  <c r="A2133" i="9"/>
  <c r="O2133" i="6"/>
  <c r="H2133" i="6"/>
  <c r="H2277" i="6"/>
  <c r="O2277" i="6"/>
  <c r="D2469" i="6"/>
  <c r="N2469" i="6"/>
  <c r="A1350" i="9"/>
  <c r="H1350" i="6"/>
  <c r="O1350" i="6"/>
  <c r="A1446" i="9"/>
  <c r="H1446" i="6"/>
  <c r="O1446" i="6"/>
  <c r="A1530" i="9"/>
  <c r="O1530" i="6"/>
  <c r="H1530" i="6"/>
  <c r="A1614" i="9"/>
  <c r="H1614" i="6"/>
  <c r="O1614" i="6"/>
  <c r="A1686" i="9"/>
  <c r="O1686" i="6"/>
  <c r="H1686" i="6"/>
  <c r="O1758" i="6"/>
  <c r="H1758" i="6"/>
  <c r="A1902" i="9"/>
  <c r="H1902" i="6"/>
  <c r="O1902" i="6"/>
  <c r="A1974" i="9"/>
  <c r="H1974" i="6"/>
  <c r="O1974" i="6"/>
  <c r="A2046" i="9"/>
  <c r="H2046" i="6"/>
  <c r="O2046" i="6"/>
  <c r="A2118" i="9"/>
  <c r="H2118" i="6"/>
  <c r="O2118" i="6"/>
  <c r="A2202" i="9"/>
  <c r="H2202" i="6"/>
  <c r="O2202" i="6"/>
  <c r="A2298" i="9"/>
  <c r="H2298" i="6"/>
  <c r="A2370" i="9"/>
  <c r="H2370" i="6"/>
  <c r="O2370" i="6"/>
  <c r="A2442" i="9"/>
  <c r="H2442" i="6"/>
  <c r="F1722" i="6"/>
  <c r="O967" i="6"/>
  <c r="O1267" i="6"/>
  <c r="O1555" i="6"/>
  <c r="M2227" i="6"/>
  <c r="I2227" i="9" s="1"/>
  <c r="A427" i="9"/>
  <c r="A1555" i="9"/>
  <c r="A2371" i="9"/>
  <c r="B1810" i="9"/>
  <c r="C1810" i="9" s="1"/>
  <c r="D2401" i="6"/>
  <c r="D2335" i="6"/>
  <c r="M1105" i="6"/>
  <c r="I1105" i="9" s="1"/>
  <c r="L965" i="6"/>
  <c r="G965" i="9" s="1"/>
  <c r="D198" i="6"/>
  <c r="B198" i="9"/>
  <c r="C198" i="9" s="1"/>
  <c r="M198" i="6"/>
  <c r="L198" i="6"/>
  <c r="G198" i="9" s="1"/>
  <c r="N198" i="6"/>
  <c r="D2460" i="6"/>
  <c r="N2460" i="6"/>
  <c r="D2073" i="6"/>
  <c r="N2073" i="6"/>
  <c r="L414" i="6"/>
  <c r="G414" i="9" s="1"/>
  <c r="B414" i="9"/>
  <c r="C414" i="9" s="1"/>
  <c r="M414" i="6"/>
  <c r="D414" i="6"/>
  <c r="N414" i="6"/>
  <c r="A294" i="9"/>
  <c r="H294" i="6"/>
  <c r="O294" i="6"/>
  <c r="A426" i="9"/>
  <c r="O426" i="6"/>
  <c r="H426" i="6"/>
  <c r="A558" i="9"/>
  <c r="O558" i="6"/>
  <c r="H558" i="6"/>
  <c r="A906" i="9"/>
  <c r="O906" i="6"/>
  <c r="H906" i="6"/>
  <c r="A1002" i="9"/>
  <c r="O1002" i="6"/>
  <c r="H1002" i="6"/>
  <c r="A1242" i="9"/>
  <c r="H1242" i="6"/>
  <c r="O1242" i="6"/>
  <c r="L1158" i="6"/>
  <c r="N1158" i="6"/>
  <c r="D2049" i="6"/>
  <c r="B2049" i="9"/>
  <c r="C2049" i="9" s="1"/>
  <c r="N2049" i="6"/>
  <c r="D2157" i="6"/>
  <c r="N2157" i="6"/>
  <c r="B342" i="9"/>
  <c r="C342" i="9" s="1"/>
  <c r="N342" i="6"/>
  <c r="M1374" i="6"/>
  <c r="I1374" i="9" s="1"/>
  <c r="B1374" i="9"/>
  <c r="C1374" i="9" s="1"/>
  <c r="N1374" i="6"/>
  <c r="M1458" i="6"/>
  <c r="I1458" i="9" s="1"/>
  <c r="N1458" i="6"/>
  <c r="M1542" i="6"/>
  <c r="I1542" i="9" s="1"/>
  <c r="N1542" i="6"/>
  <c r="D1626" i="6"/>
  <c r="B1626" i="9"/>
  <c r="C1626" i="9" s="1"/>
  <c r="L1626" i="6"/>
  <c r="M1626" i="6"/>
  <c r="I1626" i="9" s="1"/>
  <c r="N1626" i="6"/>
  <c r="D1770" i="6"/>
  <c r="N1770" i="6"/>
  <c r="M1770" i="6"/>
  <c r="I1770" i="9" s="1"/>
  <c r="D1914" i="6"/>
  <c r="B1914" i="9"/>
  <c r="C1914" i="9" s="1"/>
  <c r="N1914" i="6"/>
  <c r="D1986" i="6"/>
  <c r="N1986" i="6"/>
  <c r="M1986" i="6"/>
  <c r="I1986" i="9" s="1"/>
  <c r="D2058" i="6"/>
  <c r="B2058" i="9"/>
  <c r="C2058" i="9" s="1"/>
  <c r="M2058" i="6"/>
  <c r="I2058" i="9" s="1"/>
  <c r="N2058" i="6"/>
  <c r="D2214" i="6"/>
  <c r="N2214" i="6"/>
  <c r="D2310" i="6"/>
  <c r="B2310" i="9"/>
  <c r="C2310" i="9" s="1"/>
  <c r="N2310" i="6"/>
  <c r="D2382" i="6"/>
  <c r="N2382" i="6"/>
  <c r="M427" i="6"/>
  <c r="L667" i="6"/>
  <c r="B1087" i="9"/>
  <c r="C1087" i="9" s="1"/>
  <c r="L2434" i="6"/>
  <c r="D1105" i="6"/>
  <c r="E1105" i="6" s="1"/>
  <c r="B965" i="9"/>
  <c r="C965" i="9" s="1"/>
  <c r="M1465" i="6"/>
  <c r="I1465" i="9" s="1"/>
  <c r="M2334" i="6"/>
  <c r="I2334" i="9" s="1"/>
  <c r="B234" i="9"/>
  <c r="C234" i="9" s="1"/>
  <c r="D234" i="6"/>
  <c r="M234" i="6"/>
  <c r="N234" i="6"/>
  <c r="D486" i="6"/>
  <c r="B486" i="9"/>
  <c r="C486" i="9" s="1"/>
  <c r="M486" i="6"/>
  <c r="N486" i="6"/>
  <c r="L486" i="6"/>
  <c r="G486" i="9" s="1"/>
  <c r="D2313" i="6"/>
  <c r="N2313" i="6"/>
  <c r="D702" i="6"/>
  <c r="M702" i="6"/>
  <c r="N702" i="6"/>
  <c r="L306" i="6"/>
  <c r="G306" i="9" s="1"/>
  <c r="M306" i="6"/>
  <c r="N306" i="6"/>
  <c r="B438" i="9"/>
  <c r="C438" i="9" s="1"/>
  <c r="L438" i="6"/>
  <c r="G438" i="9" s="1"/>
  <c r="D438" i="6"/>
  <c r="N438" i="6"/>
  <c r="M438" i="6"/>
  <c r="D582" i="6"/>
  <c r="L582" i="6"/>
  <c r="G582" i="9" s="1"/>
  <c r="M582" i="6"/>
  <c r="N582" i="6"/>
  <c r="B582" i="9"/>
  <c r="C582" i="9" s="1"/>
  <c r="B930" i="9"/>
  <c r="C930" i="9" s="1"/>
  <c r="M930" i="6"/>
  <c r="N930" i="6"/>
  <c r="L930" i="6"/>
  <c r="G930" i="9" s="1"/>
  <c r="D1050" i="6"/>
  <c r="B1050" i="9"/>
  <c r="C1050" i="9" s="1"/>
  <c r="M1050" i="6"/>
  <c r="I1050" i="9" s="1"/>
  <c r="L1050" i="6"/>
  <c r="N1050" i="6"/>
  <c r="D1254" i="6"/>
  <c r="L1254" i="6"/>
  <c r="B1254" i="9"/>
  <c r="C1254" i="9" s="1"/>
  <c r="N1254" i="6"/>
  <c r="M1254" i="6"/>
  <c r="I1254" i="9" s="1"/>
  <c r="A2049" i="9"/>
  <c r="H2049" i="6"/>
  <c r="O2049" i="6"/>
  <c r="A2157" i="9"/>
  <c r="O2157" i="6"/>
  <c r="H2157" i="6"/>
  <c r="A1374" i="9"/>
  <c r="O1374" i="6"/>
  <c r="H1374" i="6"/>
  <c r="A1458" i="9"/>
  <c r="H1458" i="6"/>
  <c r="O1458" i="6"/>
  <c r="A1542" i="9"/>
  <c r="O1542" i="6"/>
  <c r="H1542" i="6"/>
  <c r="A1626" i="9"/>
  <c r="H1626" i="6"/>
  <c r="O1626" i="6"/>
  <c r="A1698" i="9"/>
  <c r="H1698" i="6"/>
  <c r="O1698" i="6"/>
  <c r="H1770" i="6"/>
  <c r="O1770" i="6"/>
  <c r="O1914" i="6"/>
  <c r="H1914" i="6"/>
  <c r="A1986" i="9"/>
  <c r="O1986" i="6"/>
  <c r="H1986" i="6"/>
  <c r="A2058" i="9"/>
  <c r="O2058" i="6"/>
  <c r="H2058" i="6"/>
  <c r="A2130" i="9"/>
  <c r="O2130" i="6"/>
  <c r="H2130" i="6"/>
  <c r="O2214" i="6"/>
  <c r="H2214" i="6"/>
  <c r="E1935" i="6"/>
  <c r="F1935" i="6"/>
  <c r="G1935" i="6"/>
  <c r="H1999" i="6"/>
  <c r="O1627" i="6"/>
  <c r="L1627" i="6"/>
  <c r="D1627" i="9" s="1"/>
  <c r="A2155" i="9"/>
  <c r="M1999" i="6"/>
  <c r="I1999" i="9" s="1"/>
  <c r="O2150" i="6"/>
  <c r="H2414" i="6"/>
  <c r="I2414" i="6" s="1"/>
  <c r="M2401" i="6"/>
  <c r="I2401" i="9" s="1"/>
  <c r="D965" i="6"/>
  <c r="E965" i="6" s="1"/>
  <c r="M1621" i="6"/>
  <c r="I1621" i="9" s="1"/>
  <c r="B1465" i="9"/>
  <c r="C1465" i="9" s="1"/>
  <c r="L1637" i="6"/>
  <c r="D2453" i="6"/>
  <c r="B2046" i="9"/>
  <c r="C2046" i="9" s="1"/>
  <c r="D1809" i="6"/>
  <c r="L1809" i="6"/>
  <c r="M1809" i="6"/>
  <c r="I1809" i="9" s="1"/>
  <c r="N1809" i="6"/>
  <c r="D1929" i="6"/>
  <c r="M1929" i="6"/>
  <c r="I1929" i="9" s="1"/>
  <c r="N1929" i="6"/>
  <c r="D2280" i="6"/>
  <c r="N2280" i="6"/>
  <c r="D2340" i="6"/>
  <c r="N2340" i="6"/>
  <c r="D714" i="6"/>
  <c r="M714" i="6"/>
  <c r="N714" i="6"/>
  <c r="D2289" i="6"/>
  <c r="B2289" i="9"/>
  <c r="C2289" i="9" s="1"/>
  <c r="N2289" i="6"/>
  <c r="M738" i="6"/>
  <c r="N738" i="6"/>
  <c r="A306" i="9"/>
  <c r="O306" i="6"/>
  <c r="H306" i="6"/>
  <c r="A438" i="9"/>
  <c r="O438" i="6"/>
  <c r="H438" i="6"/>
  <c r="A582" i="9"/>
  <c r="O582" i="6"/>
  <c r="H582" i="6"/>
  <c r="A930" i="9"/>
  <c r="H930" i="6"/>
  <c r="O930" i="6"/>
  <c r="A1050" i="9"/>
  <c r="H1050" i="6"/>
  <c r="O1050" i="6"/>
  <c r="A1182" i="9"/>
  <c r="H1182" i="6"/>
  <c r="O1182" i="6"/>
  <c r="A1254" i="9"/>
  <c r="H1254" i="6"/>
  <c r="O1254" i="6"/>
  <c r="D2193" i="6"/>
  <c r="N2193" i="6"/>
  <c r="L318" i="6"/>
  <c r="G318" i="9" s="1"/>
  <c r="M318" i="6"/>
  <c r="B318" i="9"/>
  <c r="C318" i="9" s="1"/>
  <c r="D318" i="6"/>
  <c r="N318" i="6"/>
  <c r="E69" i="6"/>
  <c r="F69" i="6"/>
  <c r="E6" i="6"/>
  <c r="F6" i="6"/>
  <c r="A2493" i="9"/>
  <c r="H2493" i="6"/>
  <c r="D1386" i="6"/>
  <c r="M1386" i="6"/>
  <c r="I1386" i="9" s="1"/>
  <c r="N1386" i="6"/>
  <c r="L1386" i="6"/>
  <c r="D1470" i="6"/>
  <c r="L1470" i="6"/>
  <c r="M1470" i="6"/>
  <c r="I1470" i="9" s="1"/>
  <c r="B1470" i="9"/>
  <c r="C1470" i="9" s="1"/>
  <c r="N1470" i="6"/>
  <c r="L1554" i="6"/>
  <c r="B1554" i="9"/>
  <c r="C1554" i="9" s="1"/>
  <c r="N1554" i="6"/>
  <c r="D1638" i="6"/>
  <c r="L1638" i="6"/>
  <c r="M1638" i="6"/>
  <c r="I1638" i="9" s="1"/>
  <c r="N1638" i="6"/>
  <c r="D1710" i="6"/>
  <c r="L1710" i="6"/>
  <c r="M1710" i="6"/>
  <c r="I1710" i="9" s="1"/>
  <c r="N1710" i="6"/>
  <c r="D1782" i="6"/>
  <c r="N1782" i="6"/>
  <c r="D1926" i="6"/>
  <c r="M1926" i="6"/>
  <c r="I1926" i="9" s="1"/>
  <c r="N1926" i="6"/>
  <c r="D1998" i="6"/>
  <c r="N1998" i="6"/>
  <c r="M2070" i="6"/>
  <c r="I2070" i="9" s="1"/>
  <c r="N2070" i="6"/>
  <c r="D2142" i="6"/>
  <c r="B2142" i="9"/>
  <c r="C2142" i="9" s="1"/>
  <c r="N2142" i="6"/>
  <c r="D2226" i="6"/>
  <c r="N2226" i="6"/>
  <c r="D2322" i="6"/>
  <c r="B2322" i="9"/>
  <c r="C2322" i="9" s="1"/>
  <c r="N2322" i="6"/>
  <c r="L1590" i="6"/>
  <c r="M1590" i="6"/>
  <c r="I1590" i="9" s="1"/>
  <c r="N1590" i="6"/>
  <c r="D2496" i="6"/>
  <c r="N2496" i="6"/>
  <c r="B2496" i="9"/>
  <c r="C2496" i="9" s="1"/>
  <c r="E561" i="6"/>
  <c r="F561" i="6"/>
  <c r="E9" i="6"/>
  <c r="F9" i="6"/>
  <c r="E597" i="6"/>
  <c r="F597" i="6"/>
  <c r="F504" i="6"/>
  <c r="E504" i="6"/>
  <c r="F1395" i="6"/>
  <c r="E1020" i="6"/>
  <c r="F1020" i="6"/>
  <c r="G1020" i="6"/>
  <c r="L187" i="6"/>
  <c r="L715" i="6"/>
  <c r="M787" i="6"/>
  <c r="M1099" i="6"/>
  <c r="I1099" i="9" s="1"/>
  <c r="G1316" i="6"/>
  <c r="F1316" i="6"/>
  <c r="E1316" i="6"/>
  <c r="E276" i="6"/>
  <c r="F276" i="6"/>
  <c r="E2050" i="6"/>
  <c r="F2050" i="6"/>
  <c r="G2050" i="6"/>
  <c r="E938" i="6"/>
  <c r="F938" i="6"/>
  <c r="E1059" i="6"/>
  <c r="F1059" i="6"/>
  <c r="G1059" i="6"/>
  <c r="B2400" i="9"/>
  <c r="C2400" i="9" s="1"/>
  <c r="N2400" i="6"/>
  <c r="F636" i="6"/>
  <c r="E636" i="6"/>
  <c r="D2194" i="6"/>
  <c r="E957" i="6"/>
  <c r="F957" i="6"/>
  <c r="E1743" i="6"/>
  <c r="F1743" i="6"/>
  <c r="G1743" i="6"/>
  <c r="E1749" i="6"/>
  <c r="F1749" i="6"/>
  <c r="G1749" i="6"/>
  <c r="A2112" i="9"/>
  <c r="H2112" i="6"/>
  <c r="O2112" i="6"/>
  <c r="M2112" i="6"/>
  <c r="I2112" i="9" s="1"/>
  <c r="A2403" i="9"/>
  <c r="O2403" i="6"/>
  <c r="H2403" i="6"/>
  <c r="M73" i="6"/>
  <c r="L73" i="6"/>
  <c r="G73" i="9" s="1"/>
  <c r="N73" i="6"/>
  <c r="D73" i="6"/>
  <c r="E73" i="6" s="1"/>
  <c r="A37" i="9"/>
  <c r="O37" i="6"/>
  <c r="H37" i="6"/>
  <c r="A121" i="9"/>
  <c r="O121" i="6"/>
  <c r="H121" i="6"/>
  <c r="A217" i="9"/>
  <c r="O217" i="6"/>
  <c r="H217" i="6"/>
  <c r="A313" i="9"/>
  <c r="O313" i="6"/>
  <c r="H313" i="6"/>
  <c r="A409" i="9"/>
  <c r="O409" i="6"/>
  <c r="H409" i="6"/>
  <c r="A481" i="9"/>
  <c r="O481" i="6"/>
  <c r="H481" i="6"/>
  <c r="A577" i="9"/>
  <c r="O577" i="6"/>
  <c r="H577" i="6"/>
  <c r="A721" i="9"/>
  <c r="O721" i="6"/>
  <c r="H721" i="6"/>
  <c r="A853" i="9"/>
  <c r="O853" i="6"/>
  <c r="H853" i="6"/>
  <c r="A937" i="9"/>
  <c r="O937" i="6"/>
  <c r="H937" i="6"/>
  <c r="A2270" i="9"/>
  <c r="H2270" i="6"/>
  <c r="O2270" i="6"/>
  <c r="L2270" i="6"/>
  <c r="D2270" i="9" s="1"/>
  <c r="M2270" i="6"/>
  <c r="I2270" i="9" s="1"/>
  <c r="A2438" i="9"/>
  <c r="O2438" i="6"/>
  <c r="H2438" i="6"/>
  <c r="L2438" i="6"/>
  <c r="M2438" i="6"/>
  <c r="I2438" i="9" s="1"/>
  <c r="D601" i="6"/>
  <c r="N601" i="6"/>
  <c r="L601" i="6"/>
  <c r="B601" i="9"/>
  <c r="C601" i="9" s="1"/>
  <c r="D593" i="6"/>
  <c r="B593" i="9"/>
  <c r="C593" i="9" s="1"/>
  <c r="L593" i="6"/>
  <c r="G593" i="9" s="1"/>
  <c r="N593" i="6"/>
  <c r="M593" i="6"/>
  <c r="M2485" i="6"/>
  <c r="I2485" i="9" s="1"/>
  <c r="D2485" i="6"/>
  <c r="E2485" i="6" s="1"/>
  <c r="H2191" i="6"/>
  <c r="O2191" i="6"/>
  <c r="M2191" i="6"/>
  <c r="I2191" i="9" s="1"/>
  <c r="A2191" i="9"/>
  <c r="L2191" i="6"/>
  <c r="O2263" i="6"/>
  <c r="L2263" i="6"/>
  <c r="D2263" i="9" s="1"/>
  <c r="M2263" i="6"/>
  <c r="I2263" i="9" s="1"/>
  <c r="H2263" i="6"/>
  <c r="A2263" i="9"/>
  <c r="O2335" i="6"/>
  <c r="L2335" i="6"/>
  <c r="D2335" i="9" s="1"/>
  <c r="A2335" i="9"/>
  <c r="H2335" i="6"/>
  <c r="J2335" i="6" s="1"/>
  <c r="M2335" i="6"/>
  <c r="I2335" i="9" s="1"/>
  <c r="O2419" i="6"/>
  <c r="A2419" i="9"/>
  <c r="L2419" i="6"/>
  <c r="H2419" i="6"/>
  <c r="D2052" i="9"/>
  <c r="E2052" i="9"/>
  <c r="A187" i="9"/>
  <c r="M187" i="6"/>
  <c r="A331" i="9"/>
  <c r="M331" i="6"/>
  <c r="L331" i="6"/>
  <c r="L403" i="6"/>
  <c r="G403" i="9" s="1"/>
  <c r="M403" i="6"/>
  <c r="A403" i="9"/>
  <c r="A475" i="9"/>
  <c r="L475" i="6"/>
  <c r="M475" i="6"/>
  <c r="H559" i="6"/>
  <c r="M559" i="6"/>
  <c r="L643" i="6"/>
  <c r="M643" i="6"/>
  <c r="A643" i="9"/>
  <c r="M715" i="6"/>
  <c r="A715" i="9"/>
  <c r="A787" i="9"/>
  <c r="L787" i="6"/>
  <c r="G787" i="9" s="1"/>
  <c r="M871" i="6"/>
  <c r="A871" i="9"/>
  <c r="L871" i="6"/>
  <c r="L943" i="6"/>
  <c r="M943" i="6"/>
  <c r="O943" i="6"/>
  <c r="H1015" i="6"/>
  <c r="L1015" i="6"/>
  <c r="A1015" i="9"/>
  <c r="M1015" i="6"/>
  <c r="I1015" i="9" s="1"/>
  <c r="O1015" i="6"/>
  <c r="H1099" i="6"/>
  <c r="L1099" i="6"/>
  <c r="A1099" i="9"/>
  <c r="O1099" i="6"/>
  <c r="H1171" i="6"/>
  <c r="A1171" i="9"/>
  <c r="L1171" i="6"/>
  <c r="M1171" i="6"/>
  <c r="I1171" i="9" s="1"/>
  <c r="O1171" i="6"/>
  <c r="H1243" i="6"/>
  <c r="M1243" i="6"/>
  <c r="I1243" i="9" s="1"/>
  <c r="O1243" i="6"/>
  <c r="L1243" i="6"/>
  <c r="D1243" i="9" s="1"/>
  <c r="A1243" i="9"/>
  <c r="H1315" i="6"/>
  <c r="A1315" i="9"/>
  <c r="O1315" i="6"/>
  <c r="M1315" i="6"/>
  <c r="I1315" i="9" s="1"/>
  <c r="L1315" i="6"/>
  <c r="D1315" i="9" s="1"/>
  <c r="M1387" i="6"/>
  <c r="I1387" i="9" s="1"/>
  <c r="L1387" i="6"/>
  <c r="L1459" i="6"/>
  <c r="D1459" i="9" s="1"/>
  <c r="M1459" i="6"/>
  <c r="I1459" i="9" s="1"/>
  <c r="A1459" i="9"/>
  <c r="A1531" i="9"/>
  <c r="M1531" i="6"/>
  <c r="I1531" i="9" s="1"/>
  <c r="L1531" i="6"/>
  <c r="D1531" i="9" s="1"/>
  <c r="A1603" i="9"/>
  <c r="L1603" i="6"/>
  <c r="M1603" i="6"/>
  <c r="I1603" i="9" s="1"/>
  <c r="O1675" i="6"/>
  <c r="L1675" i="6"/>
  <c r="D1675" i="9" s="1"/>
  <c r="M1675" i="6"/>
  <c r="I1675" i="9" s="1"/>
  <c r="H1747" i="6"/>
  <c r="A1747" i="9"/>
  <c r="M1747" i="6"/>
  <c r="I1747" i="9" s="1"/>
  <c r="O1747" i="6"/>
  <c r="H1819" i="6"/>
  <c r="O1819" i="6"/>
  <c r="M1819" i="6"/>
  <c r="I1819" i="9" s="1"/>
  <c r="O1891" i="6"/>
  <c r="H1891" i="6"/>
  <c r="L1891" i="6"/>
  <c r="D1891" i="9" s="1"/>
  <c r="A1891" i="9"/>
  <c r="L1975" i="6"/>
  <c r="D1975" i="9" s="1"/>
  <c r="O1975" i="6"/>
  <c r="H1975" i="6"/>
  <c r="J1975" i="6" s="1"/>
  <c r="M1975" i="6"/>
  <c r="I1975" i="9" s="1"/>
  <c r="A1975" i="9"/>
  <c r="O2047" i="6"/>
  <c r="L2047" i="6"/>
  <c r="M2047" i="6"/>
  <c r="I2047" i="9" s="1"/>
  <c r="A2047" i="9"/>
  <c r="H2047" i="6"/>
  <c r="I2047" i="6" s="1"/>
  <c r="D1418" i="6"/>
  <c r="B1418" i="9"/>
  <c r="C1418" i="9" s="1"/>
  <c r="M1418" i="6"/>
  <c r="I1418" i="9" s="1"/>
  <c r="L1418" i="6"/>
  <c r="N1418" i="6"/>
  <c r="A85" i="9"/>
  <c r="O85" i="6"/>
  <c r="H85" i="6"/>
  <c r="A157" i="9"/>
  <c r="O157" i="6"/>
  <c r="H157" i="6"/>
  <c r="A253" i="9"/>
  <c r="O253" i="6"/>
  <c r="H253" i="6"/>
  <c r="A373" i="9"/>
  <c r="O373" i="6"/>
  <c r="H373" i="6"/>
  <c r="A445" i="9"/>
  <c r="O445" i="6"/>
  <c r="H445" i="6"/>
  <c r="A517" i="9"/>
  <c r="O517" i="6"/>
  <c r="H517" i="6"/>
  <c r="A661" i="9"/>
  <c r="O661" i="6"/>
  <c r="H661" i="6"/>
  <c r="A757" i="9"/>
  <c r="O757" i="6"/>
  <c r="H757" i="6"/>
  <c r="A889" i="9"/>
  <c r="O889" i="6"/>
  <c r="H889" i="6"/>
  <c r="A2390" i="9"/>
  <c r="O2390" i="6"/>
  <c r="H2390" i="6"/>
  <c r="L545" i="6"/>
  <c r="G545" i="9" s="1"/>
  <c r="M545" i="6"/>
  <c r="N545" i="6"/>
  <c r="L629" i="6"/>
  <c r="G629" i="9" s="1"/>
  <c r="D629" i="6"/>
  <c r="M629" i="6"/>
  <c r="N629" i="6"/>
  <c r="B629" i="9"/>
  <c r="C629" i="9" s="1"/>
  <c r="D701" i="6"/>
  <c r="B701" i="9"/>
  <c r="C701" i="9" s="1"/>
  <c r="L701" i="6"/>
  <c r="G701" i="9" s="1"/>
  <c r="M701" i="6"/>
  <c r="N701" i="6"/>
  <c r="B857" i="9"/>
  <c r="C857" i="9" s="1"/>
  <c r="D857" i="6"/>
  <c r="M857" i="6"/>
  <c r="L857" i="6"/>
  <c r="G857" i="9" s="1"/>
  <c r="N857" i="6"/>
  <c r="D953" i="6"/>
  <c r="B953" i="9"/>
  <c r="C953" i="9" s="1"/>
  <c r="M953" i="6"/>
  <c r="L953" i="6"/>
  <c r="G953" i="9" s="1"/>
  <c r="N953" i="6"/>
  <c r="M997" i="6"/>
  <c r="N997" i="6"/>
  <c r="D1093" i="6"/>
  <c r="B1093" i="9"/>
  <c r="C1093" i="9" s="1"/>
  <c r="M1093" i="6"/>
  <c r="I1093" i="9" s="1"/>
  <c r="L1093" i="6"/>
  <c r="N1093" i="6"/>
  <c r="D1201" i="6"/>
  <c r="L1201" i="6"/>
  <c r="M1201" i="6"/>
  <c r="I1201" i="9" s="1"/>
  <c r="N1201" i="6"/>
  <c r="D1285" i="6"/>
  <c r="B1285" i="9"/>
  <c r="C1285" i="9" s="1"/>
  <c r="L1285" i="6"/>
  <c r="M1285" i="6"/>
  <c r="I1285" i="9" s="1"/>
  <c r="N1285" i="6"/>
  <c r="B1369" i="9"/>
  <c r="C1369" i="9" s="1"/>
  <c r="D1369" i="6"/>
  <c r="M1369" i="6"/>
  <c r="I1369" i="9" s="1"/>
  <c r="L1369" i="6"/>
  <c r="N1369" i="6"/>
  <c r="D1453" i="6"/>
  <c r="B1453" i="9"/>
  <c r="C1453" i="9" s="1"/>
  <c r="L1453" i="6"/>
  <c r="M1453" i="6"/>
  <c r="I1453" i="9" s="1"/>
  <c r="N1453" i="6"/>
  <c r="M1549" i="6"/>
  <c r="I1549" i="9" s="1"/>
  <c r="N1549" i="6"/>
  <c r="D1717" i="6"/>
  <c r="N1717" i="6"/>
  <c r="D1825" i="6"/>
  <c r="B1825" i="9"/>
  <c r="C1825" i="9" s="1"/>
  <c r="N1825" i="6"/>
  <c r="D2029" i="6"/>
  <c r="N2029" i="6"/>
  <c r="A1013" i="9"/>
  <c r="O1013" i="6"/>
  <c r="H1013" i="6"/>
  <c r="A1085" i="9"/>
  <c r="O1085" i="6"/>
  <c r="H1085" i="6"/>
  <c r="A1157" i="9"/>
  <c r="O1157" i="6"/>
  <c r="H1157" i="6"/>
  <c r="A1229" i="9"/>
  <c r="O1229" i="6"/>
  <c r="H1229" i="6"/>
  <c r="O1301" i="6"/>
  <c r="H1301" i="6"/>
  <c r="A1373" i="9"/>
  <c r="O1373" i="6"/>
  <c r="H1373" i="6"/>
  <c r="O1445" i="6"/>
  <c r="A1445" i="9"/>
  <c r="H1445" i="6"/>
  <c r="A1517" i="9"/>
  <c r="O1517" i="6"/>
  <c r="H1517" i="6"/>
  <c r="A1589" i="9"/>
  <c r="O1589" i="6"/>
  <c r="H1589" i="6"/>
  <c r="A1661" i="9"/>
  <c r="O1661" i="6"/>
  <c r="H1661" i="6"/>
  <c r="D2285" i="6"/>
  <c r="M2285" i="6"/>
  <c r="I2285" i="9" s="1"/>
  <c r="N2285" i="6"/>
  <c r="M2021" i="6"/>
  <c r="I2021" i="9" s="1"/>
  <c r="N2021" i="6"/>
  <c r="D2357" i="6"/>
  <c r="M2357" i="6"/>
  <c r="I2357" i="9" s="1"/>
  <c r="N2357" i="6"/>
  <c r="A1697" i="9"/>
  <c r="O1697" i="6"/>
  <c r="H1697" i="6"/>
  <c r="D59" i="6"/>
  <c r="N59" i="6"/>
  <c r="E131" i="6"/>
  <c r="F131" i="6"/>
  <c r="D179" i="6"/>
  <c r="N179" i="6"/>
  <c r="D227" i="6"/>
  <c r="N227" i="6"/>
  <c r="D323" i="6"/>
  <c r="B323" i="9"/>
  <c r="C323" i="9" s="1"/>
  <c r="N323" i="6"/>
  <c r="B419" i="9"/>
  <c r="C419" i="9" s="1"/>
  <c r="D419" i="6"/>
  <c r="N419" i="6"/>
  <c r="B467" i="9"/>
  <c r="C467" i="9" s="1"/>
  <c r="D467" i="6"/>
  <c r="N467" i="6"/>
  <c r="D911" i="6"/>
  <c r="B911" i="9"/>
  <c r="C911" i="9" s="1"/>
  <c r="N911" i="6"/>
  <c r="D1466" i="6"/>
  <c r="B1466" i="9"/>
  <c r="C1466" i="9" s="1"/>
  <c r="L1466" i="6"/>
  <c r="M1466" i="6"/>
  <c r="I1466" i="9" s="1"/>
  <c r="N1466" i="6"/>
  <c r="B2150" i="9"/>
  <c r="C2150" i="9" s="1"/>
  <c r="N2150" i="6"/>
  <c r="D2090" i="6"/>
  <c r="N2090" i="6"/>
  <c r="D13" i="6"/>
  <c r="N13" i="6"/>
  <c r="B97" i="9"/>
  <c r="C97" i="9" s="1"/>
  <c r="D97" i="6"/>
  <c r="M97" i="6"/>
  <c r="L97" i="6"/>
  <c r="G97" i="9" s="1"/>
  <c r="N97" i="6"/>
  <c r="D169" i="6"/>
  <c r="L169" i="6"/>
  <c r="G169" i="9" s="1"/>
  <c r="B169" i="9"/>
  <c r="C169" i="9" s="1"/>
  <c r="M169" i="6"/>
  <c r="N169" i="6"/>
  <c r="L289" i="6"/>
  <c r="G289" i="9" s="1"/>
  <c r="D289" i="6"/>
  <c r="B289" i="9"/>
  <c r="C289" i="9" s="1"/>
  <c r="M289" i="6"/>
  <c r="N289" i="6"/>
  <c r="D385" i="6"/>
  <c r="B385" i="9"/>
  <c r="C385" i="9" s="1"/>
  <c r="L385" i="6"/>
  <c r="G385" i="9" s="1"/>
  <c r="M385" i="6"/>
  <c r="N385" i="6"/>
  <c r="L457" i="6"/>
  <c r="G457" i="9" s="1"/>
  <c r="D457" i="6"/>
  <c r="M457" i="6"/>
  <c r="N457" i="6"/>
  <c r="D529" i="6"/>
  <c r="B529" i="9"/>
  <c r="C529" i="9" s="1"/>
  <c r="M529" i="6"/>
  <c r="L529" i="6"/>
  <c r="G529" i="9" s="1"/>
  <c r="N529" i="6"/>
  <c r="L673" i="6"/>
  <c r="G673" i="9" s="1"/>
  <c r="N673" i="6"/>
  <c r="D673" i="6"/>
  <c r="B673" i="9"/>
  <c r="C673" i="9" s="1"/>
  <c r="M673" i="6"/>
  <c r="D901" i="6"/>
  <c r="L901" i="6"/>
  <c r="G901" i="9" s="1"/>
  <c r="M901" i="6"/>
  <c r="B901" i="9"/>
  <c r="C901" i="9" s="1"/>
  <c r="N901" i="6"/>
  <c r="D2234" i="6"/>
  <c r="N2234" i="6"/>
  <c r="D2414" i="6"/>
  <c r="B2414" i="9"/>
  <c r="C2414" i="9" s="1"/>
  <c r="N2414" i="6"/>
  <c r="D709" i="6"/>
  <c r="M709" i="6"/>
  <c r="B709" i="9"/>
  <c r="C709" i="9" s="1"/>
  <c r="L709" i="6"/>
  <c r="G709" i="9" s="1"/>
  <c r="N709" i="6"/>
  <c r="E41" i="6"/>
  <c r="F41" i="6"/>
  <c r="A545" i="9"/>
  <c r="O545" i="6"/>
  <c r="H545" i="6"/>
  <c r="A629" i="9"/>
  <c r="O629" i="6"/>
  <c r="H629" i="6"/>
  <c r="A701" i="9"/>
  <c r="O701" i="6"/>
  <c r="H701" i="6"/>
  <c r="A857" i="9"/>
  <c r="O857" i="6"/>
  <c r="H857" i="6"/>
  <c r="A953" i="9"/>
  <c r="O953" i="6"/>
  <c r="H953" i="6"/>
  <c r="D553" i="6"/>
  <c r="L553" i="6"/>
  <c r="G553" i="9" s="1"/>
  <c r="M553" i="6"/>
  <c r="N553" i="6"/>
  <c r="A997" i="9"/>
  <c r="O997" i="6"/>
  <c r="H997" i="6"/>
  <c r="A1093" i="9"/>
  <c r="O1093" i="6"/>
  <c r="H1093" i="6"/>
  <c r="A1201" i="9"/>
  <c r="O1201" i="6"/>
  <c r="H1201" i="6"/>
  <c r="A1285" i="9"/>
  <c r="O1285" i="6"/>
  <c r="H1285" i="6"/>
  <c r="A1369" i="9"/>
  <c r="O1369" i="6"/>
  <c r="H1369" i="6"/>
  <c r="A1453" i="9"/>
  <c r="O1453" i="6"/>
  <c r="H1453" i="6"/>
  <c r="A1549" i="9"/>
  <c r="O1549" i="6"/>
  <c r="H1549" i="6"/>
  <c r="O1717" i="6"/>
  <c r="H1717" i="6"/>
  <c r="A1825" i="9"/>
  <c r="H1825" i="6"/>
  <c r="D1489" i="6"/>
  <c r="B1489" i="9"/>
  <c r="C1489" i="9" s="1"/>
  <c r="M1489" i="6"/>
  <c r="I1489" i="9" s="1"/>
  <c r="L1489" i="6"/>
  <c r="N1489" i="6"/>
  <c r="E1357" i="6"/>
  <c r="F1357" i="6"/>
  <c r="G1357" i="6"/>
  <c r="F101" i="6"/>
  <c r="E101" i="6"/>
  <c r="E298" i="6"/>
  <c r="F298" i="6"/>
  <c r="A2029" i="9"/>
  <c r="H2029" i="6"/>
  <c r="A2341" i="9"/>
  <c r="H2341" i="6"/>
  <c r="D1025" i="6"/>
  <c r="L1025" i="6"/>
  <c r="M1025" i="6"/>
  <c r="I1025" i="9" s="1"/>
  <c r="B1025" i="9"/>
  <c r="C1025" i="9" s="1"/>
  <c r="N1025" i="6"/>
  <c r="D1097" i="6"/>
  <c r="B1097" i="9"/>
  <c r="C1097" i="9" s="1"/>
  <c r="L1097" i="6"/>
  <c r="M1097" i="6"/>
  <c r="I1097" i="9" s="1"/>
  <c r="N1097" i="6"/>
  <c r="B1169" i="9"/>
  <c r="C1169" i="9" s="1"/>
  <c r="M1169" i="6"/>
  <c r="I1169" i="9" s="1"/>
  <c r="L1169" i="6"/>
  <c r="N1169" i="6"/>
  <c r="B1241" i="9"/>
  <c r="C1241" i="9" s="1"/>
  <c r="M1241" i="6"/>
  <c r="I1241" i="9" s="1"/>
  <c r="L1241" i="6"/>
  <c r="N1241" i="6"/>
  <c r="B1313" i="9"/>
  <c r="C1313" i="9" s="1"/>
  <c r="L1313" i="6"/>
  <c r="D1313" i="6"/>
  <c r="M1313" i="6"/>
  <c r="I1313" i="9" s="1"/>
  <c r="N1313" i="6"/>
  <c r="L1385" i="6"/>
  <c r="M1385" i="6"/>
  <c r="I1385" i="9" s="1"/>
  <c r="N1385" i="6"/>
  <c r="B1457" i="9"/>
  <c r="C1457" i="9" s="1"/>
  <c r="N1457" i="6"/>
  <c r="M1457" i="6"/>
  <c r="I1457" i="9" s="1"/>
  <c r="D1601" i="6"/>
  <c r="B1601" i="9"/>
  <c r="C1601" i="9" s="1"/>
  <c r="M1601" i="6"/>
  <c r="I1601" i="9" s="1"/>
  <c r="N1601" i="6"/>
  <c r="L1673" i="6"/>
  <c r="M1673" i="6"/>
  <c r="I1673" i="9" s="1"/>
  <c r="N1673" i="6"/>
  <c r="M2309" i="6"/>
  <c r="I2309" i="9" s="1"/>
  <c r="N2309" i="6"/>
  <c r="D2117" i="6"/>
  <c r="B2117" i="9"/>
  <c r="C2117" i="9" s="1"/>
  <c r="L2117" i="6"/>
  <c r="M2117" i="6"/>
  <c r="I2117" i="9" s="1"/>
  <c r="N2117" i="6"/>
  <c r="A2285" i="9"/>
  <c r="O2285" i="6"/>
  <c r="H2285" i="6"/>
  <c r="A2021" i="9"/>
  <c r="O2021" i="6"/>
  <c r="H2021" i="6"/>
  <c r="A2357" i="9"/>
  <c r="O2357" i="6"/>
  <c r="H2357" i="6"/>
  <c r="L2033" i="6"/>
  <c r="M2033" i="6"/>
  <c r="I2033" i="9" s="1"/>
  <c r="N2033" i="6"/>
  <c r="D2345" i="6"/>
  <c r="M2345" i="6"/>
  <c r="I2345" i="9" s="1"/>
  <c r="L2345" i="6"/>
  <c r="N2345" i="6"/>
  <c r="D1709" i="6"/>
  <c r="L1709" i="6"/>
  <c r="M1709" i="6"/>
  <c r="I1709" i="9" s="1"/>
  <c r="N1709" i="6"/>
  <c r="B1709" i="9"/>
  <c r="C1709" i="9" s="1"/>
  <c r="D1769" i="6"/>
  <c r="B1769" i="9"/>
  <c r="C1769" i="9" s="1"/>
  <c r="M1769" i="6"/>
  <c r="I1769" i="9" s="1"/>
  <c r="L1769" i="6"/>
  <c r="N1769" i="6"/>
  <c r="B1817" i="9"/>
  <c r="C1817" i="9" s="1"/>
  <c r="N1817" i="6"/>
  <c r="D1865" i="6"/>
  <c r="M1865" i="6"/>
  <c r="I1865" i="9" s="1"/>
  <c r="B1865" i="9"/>
  <c r="C1865" i="9" s="1"/>
  <c r="N1865" i="6"/>
  <c r="D1961" i="6"/>
  <c r="M1961" i="6"/>
  <c r="I1961" i="9" s="1"/>
  <c r="L1961" i="6"/>
  <c r="N1961" i="6"/>
  <c r="M2009" i="6"/>
  <c r="I2009" i="9" s="1"/>
  <c r="N2009" i="6"/>
  <c r="D2093" i="6"/>
  <c r="M2093" i="6"/>
  <c r="I2093" i="9" s="1"/>
  <c r="N2093" i="6"/>
  <c r="D2201" i="6"/>
  <c r="B2201" i="9"/>
  <c r="C2201" i="9" s="1"/>
  <c r="M2201" i="6"/>
  <c r="I2201" i="9" s="1"/>
  <c r="L2201" i="6"/>
  <c r="N2201" i="6"/>
  <c r="F40" i="6"/>
  <c r="E40" i="6"/>
  <c r="D827" i="6"/>
  <c r="B827" i="9"/>
  <c r="C827" i="9" s="1"/>
  <c r="N827" i="6"/>
  <c r="B1656" i="9"/>
  <c r="C1656" i="9" s="1"/>
  <c r="N1656" i="6"/>
  <c r="A13" i="9"/>
  <c r="O13" i="6"/>
  <c r="H13" i="6"/>
  <c r="A97" i="9"/>
  <c r="O97" i="6"/>
  <c r="H97" i="6"/>
  <c r="A169" i="9"/>
  <c r="O169" i="6"/>
  <c r="H169" i="6"/>
  <c r="A289" i="9"/>
  <c r="O289" i="6"/>
  <c r="H289" i="6"/>
  <c r="A385" i="9"/>
  <c r="O385" i="6"/>
  <c r="H385" i="6"/>
  <c r="A457" i="9"/>
  <c r="O457" i="6"/>
  <c r="H457" i="6"/>
  <c r="A529" i="9"/>
  <c r="O529" i="6"/>
  <c r="H529" i="6"/>
  <c r="A673" i="9"/>
  <c r="O673" i="6"/>
  <c r="H673" i="6"/>
  <c r="A793" i="9"/>
  <c r="O793" i="6"/>
  <c r="H793" i="6"/>
  <c r="A901" i="9"/>
  <c r="O901" i="6"/>
  <c r="H901" i="6"/>
  <c r="B361" i="9"/>
  <c r="C361" i="9" s="1"/>
  <c r="N361" i="6"/>
  <c r="M361" i="6"/>
  <c r="D557" i="6"/>
  <c r="M557" i="6"/>
  <c r="L557" i="6"/>
  <c r="G557" i="9" s="1"/>
  <c r="B557" i="9"/>
  <c r="C557" i="9" s="1"/>
  <c r="N557" i="6"/>
  <c r="B641" i="9"/>
  <c r="C641" i="9" s="1"/>
  <c r="L641" i="6"/>
  <c r="G641" i="9" s="1"/>
  <c r="M641" i="6"/>
  <c r="N641" i="6"/>
  <c r="D641" i="6"/>
  <c r="B749" i="9"/>
  <c r="C749" i="9" s="1"/>
  <c r="N749" i="6"/>
  <c r="D749" i="6"/>
  <c r="D869" i="6"/>
  <c r="L869" i="6"/>
  <c r="G869" i="9" s="1"/>
  <c r="B869" i="9"/>
  <c r="C869" i="9" s="1"/>
  <c r="M869" i="6"/>
  <c r="N869" i="6"/>
  <c r="D1009" i="6"/>
  <c r="M1009" i="6"/>
  <c r="I1009" i="9" s="1"/>
  <c r="B1009" i="9"/>
  <c r="C1009" i="9" s="1"/>
  <c r="L1009" i="6"/>
  <c r="N1009" i="6"/>
  <c r="D1213" i="6"/>
  <c r="L1213" i="6"/>
  <c r="B1213" i="9"/>
  <c r="C1213" i="9" s="1"/>
  <c r="M1213" i="6"/>
  <c r="I1213" i="9" s="1"/>
  <c r="N1213" i="6"/>
  <c r="B1297" i="9"/>
  <c r="C1297" i="9" s="1"/>
  <c r="L1297" i="6"/>
  <c r="M1297" i="6"/>
  <c r="I1297" i="9" s="1"/>
  <c r="N1297" i="6"/>
  <c r="D1381" i="6"/>
  <c r="L1381" i="6"/>
  <c r="M1381" i="6"/>
  <c r="I1381" i="9" s="1"/>
  <c r="B1381" i="9"/>
  <c r="C1381" i="9" s="1"/>
  <c r="N1381" i="6"/>
  <c r="B1729" i="9"/>
  <c r="C1729" i="9" s="1"/>
  <c r="D1729" i="6"/>
  <c r="N1729" i="6"/>
  <c r="D1849" i="6"/>
  <c r="B1849" i="9"/>
  <c r="C1849" i="9" s="1"/>
  <c r="N1849" i="6"/>
  <c r="F146" i="6"/>
  <c r="E146" i="6"/>
  <c r="D1657" i="6"/>
  <c r="L1657" i="6"/>
  <c r="M1657" i="6"/>
  <c r="I1657" i="9" s="1"/>
  <c r="B1657" i="9"/>
  <c r="C1657" i="9" s="1"/>
  <c r="N1657" i="6"/>
  <c r="E768" i="6"/>
  <c r="F768" i="6"/>
  <c r="F1220" i="6"/>
  <c r="G1220" i="6"/>
  <c r="E1220" i="6"/>
  <c r="E1062" i="6"/>
  <c r="F1062" i="6"/>
  <c r="G1062" i="6"/>
  <c r="E1184" i="6"/>
  <c r="F1184" i="6"/>
  <c r="G1184" i="6"/>
  <c r="D1969" i="6"/>
  <c r="B1969" i="9"/>
  <c r="C1969" i="9" s="1"/>
  <c r="N1969" i="6"/>
  <c r="D2041" i="6"/>
  <c r="N2041" i="6"/>
  <c r="D2269" i="6"/>
  <c r="B2269" i="9"/>
  <c r="C2269" i="9" s="1"/>
  <c r="N2269" i="6"/>
  <c r="E10" i="6"/>
  <c r="F10" i="6"/>
  <c r="E449" i="6"/>
  <c r="F449" i="6"/>
  <c r="A1025" i="9"/>
  <c r="O1025" i="6"/>
  <c r="H1025" i="6"/>
  <c r="A1097" i="9"/>
  <c r="O1097" i="6"/>
  <c r="H1097" i="6"/>
  <c r="A1169" i="9"/>
  <c r="O1169" i="6"/>
  <c r="H1169" i="6"/>
  <c r="A1241" i="9"/>
  <c r="O1241" i="6"/>
  <c r="H1241" i="6"/>
  <c r="A1313" i="9"/>
  <c r="O1313" i="6"/>
  <c r="H1313" i="6"/>
  <c r="A1385" i="9"/>
  <c r="O1385" i="6"/>
  <c r="H1385" i="6"/>
  <c r="A1457" i="9"/>
  <c r="O1457" i="6"/>
  <c r="H1457" i="6"/>
  <c r="A1601" i="9"/>
  <c r="O1601" i="6"/>
  <c r="H1601" i="6"/>
  <c r="A1673" i="9"/>
  <c r="O1673" i="6"/>
  <c r="H1673" i="6"/>
  <c r="A2309" i="9"/>
  <c r="O2309" i="6"/>
  <c r="H2309" i="6"/>
  <c r="A2117" i="9"/>
  <c r="O2117" i="6"/>
  <c r="H2117" i="6"/>
  <c r="A2033" i="9"/>
  <c r="O2033" i="6"/>
  <c r="H2033" i="6"/>
  <c r="A2345" i="9"/>
  <c r="O2345" i="6"/>
  <c r="H2345" i="6"/>
  <c r="A1709" i="9"/>
  <c r="O1709" i="6"/>
  <c r="H1709" i="6"/>
  <c r="A1769" i="9"/>
  <c r="O1769" i="6"/>
  <c r="H1769" i="6"/>
  <c r="A1817" i="9"/>
  <c r="O1817" i="6"/>
  <c r="H1817" i="6"/>
  <c r="O1865" i="6"/>
  <c r="H1865" i="6"/>
  <c r="A1961" i="9"/>
  <c r="O1961" i="6"/>
  <c r="H1961" i="6"/>
  <c r="A2009" i="9"/>
  <c r="O2009" i="6"/>
  <c r="H2009" i="6"/>
  <c r="A2093" i="9"/>
  <c r="O2093" i="6"/>
  <c r="H2093" i="6"/>
  <c r="A2201" i="9"/>
  <c r="O2201" i="6"/>
  <c r="H2201" i="6"/>
  <c r="A2369" i="9"/>
  <c r="O2369" i="6"/>
  <c r="H2369" i="6"/>
  <c r="D71" i="6"/>
  <c r="N71" i="6"/>
  <c r="D875" i="6"/>
  <c r="B875" i="9"/>
  <c r="C875" i="9" s="1"/>
  <c r="N875" i="6"/>
  <c r="D2379" i="6"/>
  <c r="B2379" i="9"/>
  <c r="C2379" i="9" s="1"/>
  <c r="L2379" i="6"/>
  <c r="M2379" i="6"/>
  <c r="I2379" i="9" s="1"/>
  <c r="N2379" i="6"/>
  <c r="B25" i="9"/>
  <c r="C25" i="9" s="1"/>
  <c r="M25" i="6"/>
  <c r="L25" i="6"/>
  <c r="G25" i="9" s="1"/>
  <c r="D25" i="6"/>
  <c r="N25" i="6"/>
  <c r="B109" i="9"/>
  <c r="C109" i="9" s="1"/>
  <c r="M109" i="6"/>
  <c r="D109" i="6"/>
  <c r="N109" i="6"/>
  <c r="D181" i="6"/>
  <c r="B181" i="9"/>
  <c r="C181" i="9" s="1"/>
  <c r="L181" i="6"/>
  <c r="G181" i="9" s="1"/>
  <c r="M181" i="6"/>
  <c r="N181" i="6"/>
  <c r="M301" i="6"/>
  <c r="N301" i="6"/>
  <c r="D397" i="6"/>
  <c r="M397" i="6"/>
  <c r="N397" i="6"/>
  <c r="D469" i="6"/>
  <c r="B469" i="9"/>
  <c r="C469" i="9" s="1"/>
  <c r="L469" i="6"/>
  <c r="G469" i="9" s="1"/>
  <c r="M469" i="6"/>
  <c r="N469" i="6"/>
  <c r="B541" i="9"/>
  <c r="C541" i="9" s="1"/>
  <c r="D541" i="6"/>
  <c r="L541" i="6"/>
  <c r="G541" i="9" s="1"/>
  <c r="M541" i="6"/>
  <c r="N541" i="6"/>
  <c r="D697" i="6"/>
  <c r="B697" i="9"/>
  <c r="C697" i="9" s="1"/>
  <c r="L697" i="6"/>
  <c r="G697" i="9" s="1"/>
  <c r="M697" i="6"/>
  <c r="N697" i="6"/>
  <c r="M841" i="6"/>
  <c r="L841" i="6"/>
  <c r="G841" i="9" s="1"/>
  <c r="N841" i="6"/>
  <c r="L925" i="6"/>
  <c r="G925" i="9" s="1"/>
  <c r="N925" i="6"/>
  <c r="D2246" i="6"/>
  <c r="B2246" i="9"/>
  <c r="C2246" i="9" s="1"/>
  <c r="M2246" i="6"/>
  <c r="I2246" i="9" s="1"/>
  <c r="N2246" i="6"/>
  <c r="D2426" i="6"/>
  <c r="N2426" i="6"/>
  <c r="L565" i="6"/>
  <c r="G565" i="9" s="1"/>
  <c r="M565" i="6"/>
  <c r="N565" i="6"/>
  <c r="A557" i="9"/>
  <c r="O557" i="6"/>
  <c r="H557" i="6"/>
  <c r="A641" i="9"/>
  <c r="O641" i="6"/>
  <c r="H641" i="6"/>
  <c r="O749" i="6"/>
  <c r="H749" i="6"/>
  <c r="A869" i="9"/>
  <c r="O869" i="6"/>
  <c r="H869" i="6"/>
  <c r="A965" i="9"/>
  <c r="O965" i="6"/>
  <c r="H965" i="6"/>
  <c r="A1009" i="9"/>
  <c r="O1009" i="6"/>
  <c r="H1009" i="6"/>
  <c r="A1105" i="9"/>
  <c r="O1105" i="6"/>
  <c r="H1105" i="6"/>
  <c r="A1213" i="9"/>
  <c r="O1213" i="6"/>
  <c r="H1213" i="6"/>
  <c r="A1297" i="9"/>
  <c r="O1297" i="6"/>
  <c r="H1297" i="6"/>
  <c r="A1381" i="9"/>
  <c r="O1381" i="6"/>
  <c r="H1381" i="6"/>
  <c r="A1465" i="9"/>
  <c r="O1465" i="6"/>
  <c r="H1465" i="6"/>
  <c r="A1621" i="9"/>
  <c r="O1621" i="6"/>
  <c r="H1621" i="6"/>
  <c r="A1729" i="9"/>
  <c r="O1729" i="6"/>
  <c r="H1729" i="6"/>
  <c r="A1849" i="9"/>
  <c r="O1849" i="6"/>
  <c r="H1849" i="6"/>
  <c r="E477" i="6"/>
  <c r="F477" i="6"/>
  <c r="E1134" i="6"/>
  <c r="F1134" i="6"/>
  <c r="G1134" i="6"/>
  <c r="F1374" i="6"/>
  <c r="E1374" i="6"/>
  <c r="G1374" i="6"/>
  <c r="A1969" i="9"/>
  <c r="O1969" i="6"/>
  <c r="H1969" i="6"/>
  <c r="A2041" i="9"/>
  <c r="O2041" i="6"/>
  <c r="H2041" i="6"/>
  <c r="A2269" i="9"/>
  <c r="H2269" i="6"/>
  <c r="A2401" i="9"/>
  <c r="H2401" i="6"/>
  <c r="L1037" i="6"/>
  <c r="M1037" i="6"/>
  <c r="I1037" i="9" s="1"/>
  <c r="N1037" i="6"/>
  <c r="M1109" i="6"/>
  <c r="I1109" i="9" s="1"/>
  <c r="N1109" i="6"/>
  <c r="M1181" i="6"/>
  <c r="I1181" i="9" s="1"/>
  <c r="L1181" i="6"/>
  <c r="N1181" i="6"/>
  <c r="D1253" i="6"/>
  <c r="L1253" i="6"/>
  <c r="M1253" i="6"/>
  <c r="I1253" i="9" s="1"/>
  <c r="N1253" i="6"/>
  <c r="B1253" i="9"/>
  <c r="C1253" i="9" s="1"/>
  <c r="D1325" i="6"/>
  <c r="L1325" i="6"/>
  <c r="M1325" i="6"/>
  <c r="I1325" i="9" s="1"/>
  <c r="B1325" i="9"/>
  <c r="C1325" i="9" s="1"/>
  <c r="N1325" i="6"/>
  <c r="L1469" i="6"/>
  <c r="N1469" i="6"/>
  <c r="B1541" i="9"/>
  <c r="C1541" i="9" s="1"/>
  <c r="L1541" i="6"/>
  <c r="N1541" i="6"/>
  <c r="M1541" i="6"/>
  <c r="I1541" i="9" s="1"/>
  <c r="D1613" i="6"/>
  <c r="M1613" i="6"/>
  <c r="I1613" i="9" s="1"/>
  <c r="L1613" i="6"/>
  <c r="N1613" i="6"/>
  <c r="B1613" i="9"/>
  <c r="C1613" i="9" s="1"/>
  <c r="D2045" i="6"/>
  <c r="L2045" i="6"/>
  <c r="M2045" i="6"/>
  <c r="I2045" i="9" s="1"/>
  <c r="N2045" i="6"/>
  <c r="D2333" i="6"/>
  <c r="M2333" i="6"/>
  <c r="I2333" i="9" s="1"/>
  <c r="N2333" i="6"/>
  <c r="E426" i="6"/>
  <c r="F426" i="6"/>
  <c r="M2189" i="6"/>
  <c r="I2189" i="9" s="1"/>
  <c r="N2189" i="6"/>
  <c r="D2429" i="6"/>
  <c r="M2429" i="6"/>
  <c r="I2429" i="9" s="1"/>
  <c r="L2429" i="6"/>
  <c r="N2429" i="6"/>
  <c r="D1721" i="6"/>
  <c r="M1721" i="6"/>
  <c r="I1721" i="9" s="1"/>
  <c r="B1721" i="9"/>
  <c r="C1721" i="9" s="1"/>
  <c r="N1721" i="6"/>
  <c r="D143" i="6"/>
  <c r="N143" i="6"/>
  <c r="D191" i="6"/>
  <c r="N191" i="6"/>
  <c r="D239" i="6"/>
  <c r="N239" i="6"/>
  <c r="B335" i="9"/>
  <c r="C335" i="9" s="1"/>
  <c r="N335" i="6"/>
  <c r="B383" i="9"/>
  <c r="C383" i="9" s="1"/>
  <c r="D383" i="6"/>
  <c r="N383" i="6"/>
  <c r="D431" i="6"/>
  <c r="B431" i="9"/>
  <c r="C431" i="9" s="1"/>
  <c r="N431" i="6"/>
  <c r="D479" i="6"/>
  <c r="B479" i="9"/>
  <c r="C479" i="9" s="1"/>
  <c r="N479" i="6"/>
  <c r="E8" i="6"/>
  <c r="F8" i="6"/>
  <c r="A2379" i="9"/>
  <c r="O2379" i="6"/>
  <c r="H2379" i="6"/>
  <c r="A25" i="9"/>
  <c r="O25" i="6"/>
  <c r="H25" i="6"/>
  <c r="O109" i="6"/>
  <c r="H109" i="6"/>
  <c r="A181" i="9"/>
  <c r="O181" i="6"/>
  <c r="H181" i="6"/>
  <c r="A301" i="9"/>
  <c r="O301" i="6"/>
  <c r="H301" i="6"/>
  <c r="A397" i="9"/>
  <c r="O397" i="6"/>
  <c r="H397" i="6"/>
  <c r="A469" i="9"/>
  <c r="O469" i="6"/>
  <c r="H469" i="6"/>
  <c r="A541" i="9"/>
  <c r="O541" i="6"/>
  <c r="H541" i="6"/>
  <c r="A697" i="9"/>
  <c r="O697" i="6"/>
  <c r="H697" i="6"/>
  <c r="A841" i="9"/>
  <c r="O841" i="6"/>
  <c r="H841" i="6"/>
  <c r="A925" i="9"/>
  <c r="O925" i="6"/>
  <c r="H925" i="6"/>
  <c r="A2246" i="9"/>
  <c r="H2246" i="6"/>
  <c r="D569" i="6"/>
  <c r="B569" i="9"/>
  <c r="C569" i="9" s="1"/>
  <c r="L569" i="6"/>
  <c r="G569" i="9" s="1"/>
  <c r="M569" i="6"/>
  <c r="N569" i="6"/>
  <c r="B653" i="9"/>
  <c r="C653" i="9" s="1"/>
  <c r="M653" i="6"/>
  <c r="N653" i="6"/>
  <c r="B761" i="9"/>
  <c r="C761" i="9" s="1"/>
  <c r="D761" i="6"/>
  <c r="L761" i="6"/>
  <c r="G761" i="9" s="1"/>
  <c r="M761" i="6"/>
  <c r="N761" i="6"/>
  <c r="D893" i="6"/>
  <c r="M893" i="6"/>
  <c r="L893" i="6"/>
  <c r="G893" i="9" s="1"/>
  <c r="B893" i="9"/>
  <c r="C893" i="9" s="1"/>
  <c r="N893" i="6"/>
  <c r="D929" i="6"/>
  <c r="B929" i="9"/>
  <c r="C929" i="9" s="1"/>
  <c r="M929" i="6"/>
  <c r="N929" i="6"/>
  <c r="L929" i="6"/>
  <c r="G929" i="9" s="1"/>
  <c r="B1021" i="9"/>
  <c r="C1021" i="9" s="1"/>
  <c r="D1021" i="6"/>
  <c r="M1021" i="6"/>
  <c r="I1021" i="9" s="1"/>
  <c r="L1021" i="6"/>
  <c r="N1021" i="6"/>
  <c r="D1129" i="6"/>
  <c r="L1129" i="6"/>
  <c r="B1129" i="9"/>
  <c r="C1129" i="9" s="1"/>
  <c r="M1129" i="6"/>
  <c r="I1129" i="9" s="1"/>
  <c r="N1129" i="6"/>
  <c r="B1225" i="9"/>
  <c r="C1225" i="9" s="1"/>
  <c r="D1225" i="6"/>
  <c r="L1225" i="6"/>
  <c r="M1225" i="6"/>
  <c r="I1225" i="9" s="1"/>
  <c r="N1225" i="6"/>
  <c r="M1309" i="6"/>
  <c r="I1309" i="9" s="1"/>
  <c r="N1309" i="6"/>
  <c r="B1633" i="9"/>
  <c r="C1633" i="9" s="1"/>
  <c r="L1633" i="6"/>
  <c r="M1633" i="6"/>
  <c r="I1633" i="9" s="1"/>
  <c r="N1633" i="6"/>
  <c r="B1741" i="9"/>
  <c r="C1741" i="9" s="1"/>
  <c r="N1741" i="6"/>
  <c r="D1861" i="6"/>
  <c r="M1861" i="6"/>
  <c r="I1861" i="9" s="1"/>
  <c r="N1861" i="6"/>
  <c r="D1153" i="6"/>
  <c r="B1153" i="9"/>
  <c r="C1153" i="9" s="1"/>
  <c r="N1153" i="6"/>
  <c r="M1153" i="6"/>
  <c r="I1153" i="9" s="1"/>
  <c r="E430" i="6"/>
  <c r="F430" i="6"/>
  <c r="D1981" i="6"/>
  <c r="N1981" i="6"/>
  <c r="D2281" i="6"/>
  <c r="N2281" i="6"/>
  <c r="D2413" i="6"/>
  <c r="N2413" i="6"/>
  <c r="D977" i="6"/>
  <c r="M977" i="6"/>
  <c r="L977" i="6"/>
  <c r="G977" i="9" s="1"/>
  <c r="B977" i="9"/>
  <c r="C977" i="9" s="1"/>
  <c r="N977" i="6"/>
  <c r="A1037" i="9"/>
  <c r="O1037" i="6"/>
  <c r="H1037" i="6"/>
  <c r="A1109" i="9"/>
  <c r="O1109" i="6"/>
  <c r="H1109" i="6"/>
  <c r="A1181" i="9"/>
  <c r="O1181" i="6"/>
  <c r="H1181" i="6"/>
  <c r="A1253" i="9"/>
  <c r="O1253" i="6"/>
  <c r="H1253" i="6"/>
  <c r="A1325" i="9"/>
  <c r="O1325" i="6"/>
  <c r="H1325" i="6"/>
  <c r="A1397" i="9"/>
  <c r="O1397" i="6"/>
  <c r="H1397" i="6"/>
  <c r="A1469" i="9"/>
  <c r="O1469" i="6"/>
  <c r="H1469" i="6"/>
  <c r="A1541" i="9"/>
  <c r="O1541" i="6"/>
  <c r="H1541" i="6"/>
  <c r="A1613" i="9"/>
  <c r="O1613" i="6"/>
  <c r="H1613" i="6"/>
  <c r="D2393" i="6"/>
  <c r="N2393" i="6"/>
  <c r="A2045" i="9"/>
  <c r="O2045" i="6"/>
  <c r="H2045" i="6"/>
  <c r="A2333" i="9"/>
  <c r="O2333" i="6"/>
  <c r="H2333" i="6"/>
  <c r="A2189" i="9"/>
  <c r="O2189" i="6"/>
  <c r="H2189" i="6"/>
  <c r="A2429" i="9"/>
  <c r="O2429" i="6"/>
  <c r="H2429" i="6"/>
  <c r="D2417" i="6"/>
  <c r="N2417" i="6"/>
  <c r="A1721" i="9"/>
  <c r="O1721" i="6"/>
  <c r="H1721" i="6"/>
  <c r="D1781" i="6"/>
  <c r="M1781" i="6"/>
  <c r="I1781" i="9" s="1"/>
  <c r="N1781" i="6"/>
  <c r="D1829" i="6"/>
  <c r="M1829" i="6"/>
  <c r="I1829" i="9" s="1"/>
  <c r="N1829" i="6"/>
  <c r="M1877" i="6"/>
  <c r="I1877" i="9" s="1"/>
  <c r="N1877" i="6"/>
  <c r="L1973" i="6"/>
  <c r="N1973" i="6"/>
  <c r="L2057" i="6"/>
  <c r="M2057" i="6"/>
  <c r="I2057" i="9" s="1"/>
  <c r="N2057" i="6"/>
  <c r="D2129" i="6"/>
  <c r="M2129" i="6"/>
  <c r="I2129" i="9" s="1"/>
  <c r="N2129" i="6"/>
  <c r="D2441" i="6"/>
  <c r="B2441" i="9"/>
  <c r="C2441" i="9" s="1"/>
  <c r="L2441" i="6"/>
  <c r="M2441" i="6"/>
  <c r="I2441" i="9" s="1"/>
  <c r="N2441" i="6"/>
  <c r="F11" i="6"/>
  <c r="E11" i="6"/>
  <c r="D83" i="6"/>
  <c r="N83" i="6"/>
  <c r="F1565" i="6"/>
  <c r="D2112" i="6"/>
  <c r="N2112" i="6"/>
  <c r="D2403" i="6"/>
  <c r="L2403" i="6"/>
  <c r="M2403" i="6"/>
  <c r="I2403" i="9" s="1"/>
  <c r="N2403" i="6"/>
  <c r="D2484" i="6"/>
  <c r="N2484" i="6"/>
  <c r="D37" i="6"/>
  <c r="B37" i="9"/>
  <c r="C37" i="9" s="1"/>
  <c r="M37" i="6"/>
  <c r="L37" i="6"/>
  <c r="G37" i="9" s="1"/>
  <c r="N37" i="6"/>
  <c r="D121" i="6"/>
  <c r="L121" i="6"/>
  <c r="G121" i="9" s="1"/>
  <c r="B121" i="9"/>
  <c r="C121" i="9" s="1"/>
  <c r="M121" i="6"/>
  <c r="N121" i="6"/>
  <c r="L217" i="6"/>
  <c r="G217" i="9" s="1"/>
  <c r="N217" i="6"/>
  <c r="M217" i="6"/>
  <c r="D313" i="6"/>
  <c r="L313" i="6"/>
  <c r="G313" i="9" s="1"/>
  <c r="M313" i="6"/>
  <c r="B313" i="9"/>
  <c r="C313" i="9" s="1"/>
  <c r="N313" i="6"/>
  <c r="L409" i="6"/>
  <c r="G409" i="9" s="1"/>
  <c r="B409" i="9"/>
  <c r="C409" i="9" s="1"/>
  <c r="M409" i="6"/>
  <c r="N409" i="6"/>
  <c r="B481" i="9"/>
  <c r="C481" i="9" s="1"/>
  <c r="M481" i="6"/>
  <c r="L481" i="6"/>
  <c r="G481" i="9" s="1"/>
  <c r="N481" i="6"/>
  <c r="D577" i="6"/>
  <c r="B577" i="9"/>
  <c r="C577" i="9" s="1"/>
  <c r="L577" i="6"/>
  <c r="G577" i="9" s="1"/>
  <c r="M577" i="6"/>
  <c r="N577" i="6"/>
  <c r="B721" i="9"/>
  <c r="C721" i="9" s="1"/>
  <c r="D721" i="6"/>
  <c r="M721" i="6"/>
  <c r="L721" i="6"/>
  <c r="G721" i="9" s="1"/>
  <c r="N721" i="6"/>
  <c r="L853" i="6"/>
  <c r="G853" i="9" s="1"/>
  <c r="D853" i="6"/>
  <c r="B853" i="9"/>
  <c r="C853" i="9" s="1"/>
  <c r="M853" i="6"/>
  <c r="N853" i="6"/>
  <c r="M937" i="6"/>
  <c r="D937" i="6"/>
  <c r="B937" i="9"/>
  <c r="C937" i="9" s="1"/>
  <c r="L937" i="6"/>
  <c r="G937" i="9" s="1"/>
  <c r="N937" i="6"/>
  <c r="D2438" i="6"/>
  <c r="N2438" i="6"/>
  <c r="F585" i="6"/>
  <c r="E585" i="6"/>
  <c r="A569" i="9"/>
  <c r="O569" i="6"/>
  <c r="H569" i="6"/>
  <c r="A653" i="9"/>
  <c r="O653" i="6"/>
  <c r="H653" i="6"/>
  <c r="A761" i="9"/>
  <c r="O761" i="6"/>
  <c r="H761" i="6"/>
  <c r="A893" i="9"/>
  <c r="O893" i="6"/>
  <c r="H893" i="6"/>
  <c r="E509" i="6"/>
  <c r="F509" i="6"/>
  <c r="A1021" i="9"/>
  <c r="O1021" i="6"/>
  <c r="H1021" i="6"/>
  <c r="A1129" i="9"/>
  <c r="O1129" i="6"/>
  <c r="H1129" i="6"/>
  <c r="A1225" i="9"/>
  <c r="O1225" i="6"/>
  <c r="H1225" i="6"/>
  <c r="A1309" i="9"/>
  <c r="O1309" i="6"/>
  <c r="H1309" i="6"/>
  <c r="A1405" i="9"/>
  <c r="O1405" i="6"/>
  <c r="H1405" i="6"/>
  <c r="A1477" i="9"/>
  <c r="O1477" i="6"/>
  <c r="H1477" i="6"/>
  <c r="A1633" i="9"/>
  <c r="O1633" i="6"/>
  <c r="H1633" i="6"/>
  <c r="A1741" i="9"/>
  <c r="H1741" i="6"/>
  <c r="O1861" i="6"/>
  <c r="H1861" i="6"/>
  <c r="E612" i="6"/>
  <c r="F612" i="6"/>
  <c r="A1981" i="9"/>
  <c r="H1981" i="6"/>
  <c r="A2281" i="9"/>
  <c r="O2281" i="6"/>
  <c r="H2281" i="6"/>
  <c r="A2413" i="9"/>
  <c r="O2413" i="6"/>
  <c r="H2413" i="6"/>
  <c r="A977" i="9"/>
  <c r="O977" i="6"/>
  <c r="H977" i="6"/>
  <c r="L1049" i="6"/>
  <c r="D1049" i="6"/>
  <c r="M1049" i="6"/>
  <c r="I1049" i="9" s="1"/>
  <c r="B1049" i="9"/>
  <c r="C1049" i="9" s="1"/>
  <c r="N1049" i="6"/>
  <c r="L1193" i="6"/>
  <c r="M1193" i="6"/>
  <c r="I1193" i="9" s="1"/>
  <c r="N1193" i="6"/>
  <c r="L1265" i="6"/>
  <c r="M1265" i="6"/>
  <c r="I1265" i="9" s="1"/>
  <c r="N1265" i="6"/>
  <c r="D1337" i="6"/>
  <c r="B1337" i="9"/>
  <c r="C1337" i="9" s="1"/>
  <c r="L1337" i="6"/>
  <c r="N1337" i="6"/>
  <c r="M1337" i="6"/>
  <c r="I1337" i="9" s="1"/>
  <c r="B1409" i="9"/>
  <c r="C1409" i="9" s="1"/>
  <c r="D1409" i="6"/>
  <c r="M1409" i="6"/>
  <c r="I1409" i="9" s="1"/>
  <c r="L1409" i="6"/>
  <c r="N1409" i="6"/>
  <c r="D1481" i="6"/>
  <c r="L1481" i="6"/>
  <c r="M1481" i="6"/>
  <c r="I1481" i="9" s="1"/>
  <c r="N1481" i="6"/>
  <c r="D1553" i="6"/>
  <c r="L1553" i="6"/>
  <c r="M1553" i="6"/>
  <c r="I1553" i="9" s="1"/>
  <c r="B1553" i="9"/>
  <c r="C1553" i="9" s="1"/>
  <c r="N1553" i="6"/>
  <c r="B1625" i="9"/>
  <c r="C1625" i="9" s="1"/>
  <c r="M1625" i="6"/>
  <c r="I1625" i="9" s="1"/>
  <c r="N1625" i="6"/>
  <c r="A2381" i="9"/>
  <c r="O2381" i="6"/>
  <c r="H2381" i="6"/>
  <c r="O2393" i="6"/>
  <c r="H2393" i="6"/>
  <c r="A2165" i="9"/>
  <c r="O2165" i="6"/>
  <c r="H2165" i="6"/>
  <c r="A2417" i="9"/>
  <c r="O2417" i="6"/>
  <c r="H2417" i="6"/>
  <c r="D1733" i="6"/>
  <c r="B1733" i="9"/>
  <c r="C1733" i="9" s="1"/>
  <c r="L1733" i="6"/>
  <c r="N1733" i="6"/>
  <c r="M1733" i="6"/>
  <c r="I1733" i="9" s="1"/>
  <c r="A1781" i="9"/>
  <c r="O1781" i="6"/>
  <c r="H1781" i="6"/>
  <c r="A1829" i="9"/>
  <c r="O1829" i="6"/>
  <c r="H1829" i="6"/>
  <c r="A1877" i="9"/>
  <c r="O1877" i="6"/>
  <c r="H1877" i="6"/>
  <c r="A1973" i="9"/>
  <c r="O1973" i="6"/>
  <c r="H1973" i="6"/>
  <c r="A2057" i="9"/>
  <c r="O2057" i="6"/>
  <c r="H2057" i="6"/>
  <c r="A2129" i="9"/>
  <c r="O2129" i="6"/>
  <c r="H2129" i="6"/>
  <c r="A2213" i="9"/>
  <c r="O2213" i="6"/>
  <c r="H2213" i="6"/>
  <c r="A2441" i="9"/>
  <c r="O2441" i="6"/>
  <c r="H2441" i="6"/>
  <c r="B575" i="9"/>
  <c r="C575" i="9" s="1"/>
  <c r="D575" i="6"/>
  <c r="N575" i="6"/>
  <c r="D803" i="6"/>
  <c r="N803" i="6"/>
  <c r="B665" i="9"/>
  <c r="C665" i="9" s="1"/>
  <c r="D665" i="6"/>
  <c r="L665" i="6"/>
  <c r="G665" i="9" s="1"/>
  <c r="M665" i="6"/>
  <c r="N665" i="6"/>
  <c r="D773" i="6"/>
  <c r="B773" i="9"/>
  <c r="C773" i="9" s="1"/>
  <c r="M773" i="6"/>
  <c r="L773" i="6"/>
  <c r="G773" i="9" s="1"/>
  <c r="N773" i="6"/>
  <c r="D905" i="6"/>
  <c r="L905" i="6"/>
  <c r="G905" i="9" s="1"/>
  <c r="M905" i="6"/>
  <c r="B905" i="9"/>
  <c r="C905" i="9" s="1"/>
  <c r="N905" i="6"/>
  <c r="L797" i="6"/>
  <c r="G797" i="9" s="1"/>
  <c r="N797" i="6"/>
  <c r="D1033" i="6"/>
  <c r="L1033" i="6"/>
  <c r="M1033" i="6"/>
  <c r="I1033" i="9" s="1"/>
  <c r="N1033" i="6"/>
  <c r="B1033" i="9"/>
  <c r="C1033" i="9" s="1"/>
  <c r="M1165" i="6"/>
  <c r="I1165" i="9" s="1"/>
  <c r="N1165" i="6"/>
  <c r="D1249" i="6"/>
  <c r="M1249" i="6"/>
  <c r="I1249" i="9" s="1"/>
  <c r="L1249" i="6"/>
  <c r="N1249" i="6"/>
  <c r="D1321" i="6"/>
  <c r="M1321" i="6"/>
  <c r="I1321" i="9" s="1"/>
  <c r="N1321" i="6"/>
  <c r="D1417" i="6"/>
  <c r="L1417" i="6"/>
  <c r="B1417" i="9"/>
  <c r="C1417" i="9" s="1"/>
  <c r="M1417" i="6"/>
  <c r="I1417" i="9" s="1"/>
  <c r="N1417" i="6"/>
  <c r="D1501" i="6"/>
  <c r="L1501" i="6"/>
  <c r="M1501" i="6"/>
  <c r="I1501" i="9" s="1"/>
  <c r="B1501" i="9"/>
  <c r="C1501" i="9" s="1"/>
  <c r="N1501" i="6"/>
  <c r="L1645" i="6"/>
  <c r="N1645" i="6"/>
  <c r="B1777" i="9"/>
  <c r="C1777" i="9" s="1"/>
  <c r="D1777" i="6"/>
  <c r="N1777" i="6"/>
  <c r="D1885" i="6"/>
  <c r="N1885" i="6"/>
  <c r="D1921" i="6"/>
  <c r="B1921" i="9"/>
  <c r="C1921" i="9" s="1"/>
  <c r="N1921" i="6"/>
  <c r="D1993" i="6"/>
  <c r="B1993" i="9"/>
  <c r="C1993" i="9" s="1"/>
  <c r="N1993" i="6"/>
  <c r="B2293" i="9"/>
  <c r="C2293" i="9" s="1"/>
  <c r="N2293" i="6"/>
  <c r="D2449" i="6"/>
  <c r="N2449" i="6"/>
  <c r="A1049" i="9"/>
  <c r="O1049" i="6"/>
  <c r="H1049" i="6"/>
  <c r="A1121" i="9"/>
  <c r="O1121" i="6"/>
  <c r="H1121" i="6"/>
  <c r="A1193" i="9"/>
  <c r="O1193" i="6"/>
  <c r="H1193" i="6"/>
  <c r="A1265" i="9"/>
  <c r="O1265" i="6"/>
  <c r="H1265" i="6"/>
  <c r="A1337" i="9"/>
  <c r="O1337" i="6"/>
  <c r="H1337" i="6"/>
  <c r="A1409" i="9"/>
  <c r="O1409" i="6"/>
  <c r="H1409" i="6"/>
  <c r="A1481" i="9"/>
  <c r="O1481" i="6"/>
  <c r="H1481" i="6"/>
  <c r="A1553" i="9"/>
  <c r="O1553" i="6"/>
  <c r="H1553" i="6"/>
  <c r="A1625" i="9"/>
  <c r="O1625" i="6"/>
  <c r="H1625" i="6"/>
  <c r="D2177" i="6"/>
  <c r="N2177" i="6"/>
  <c r="M2177" i="6"/>
  <c r="I2177" i="9" s="1"/>
  <c r="B2405" i="9"/>
  <c r="C2405" i="9" s="1"/>
  <c r="M2405" i="6"/>
  <c r="I2405" i="9" s="1"/>
  <c r="N2405" i="6"/>
  <c r="D2249" i="6"/>
  <c r="M2249" i="6"/>
  <c r="I2249" i="9" s="1"/>
  <c r="L2249" i="6"/>
  <c r="N2249" i="6"/>
  <c r="D2489" i="6"/>
  <c r="N2489" i="6"/>
  <c r="A1733" i="9"/>
  <c r="O1733" i="6"/>
  <c r="H1733" i="6"/>
  <c r="D23" i="6"/>
  <c r="B23" i="9"/>
  <c r="C23" i="9" s="1"/>
  <c r="N23" i="6"/>
  <c r="D95" i="6"/>
  <c r="N95" i="6"/>
  <c r="D155" i="6"/>
  <c r="N155" i="6"/>
  <c r="D203" i="6"/>
  <c r="N203" i="6"/>
  <c r="D251" i="6"/>
  <c r="N251" i="6"/>
  <c r="D347" i="6"/>
  <c r="B347" i="9"/>
  <c r="C347" i="9" s="1"/>
  <c r="N347" i="6"/>
  <c r="B395" i="9"/>
  <c r="C395" i="9" s="1"/>
  <c r="D395" i="6"/>
  <c r="N395" i="6"/>
  <c r="D443" i="6"/>
  <c r="B443" i="9"/>
  <c r="C443" i="9" s="1"/>
  <c r="N443" i="6"/>
  <c r="D491" i="6"/>
  <c r="B491" i="9"/>
  <c r="C491" i="9" s="1"/>
  <c r="N491" i="6"/>
  <c r="D659" i="6"/>
  <c r="B659" i="9"/>
  <c r="C659" i="9" s="1"/>
  <c r="N659" i="6"/>
  <c r="D2232" i="6"/>
  <c r="B2232" i="9"/>
  <c r="C2232" i="9" s="1"/>
  <c r="N2232" i="6"/>
  <c r="D2487" i="6"/>
  <c r="M2487" i="6"/>
  <c r="I2487" i="9" s="1"/>
  <c r="N2487" i="6"/>
  <c r="B581" i="9"/>
  <c r="C581" i="9" s="1"/>
  <c r="D581" i="6"/>
  <c r="M581" i="6"/>
  <c r="N581" i="6"/>
  <c r="L49" i="6"/>
  <c r="G49" i="9" s="1"/>
  <c r="D49" i="6"/>
  <c r="B49" i="9"/>
  <c r="C49" i="9" s="1"/>
  <c r="M49" i="6"/>
  <c r="N49" i="6"/>
  <c r="D133" i="6"/>
  <c r="B133" i="9"/>
  <c r="C133" i="9" s="1"/>
  <c r="M133" i="6"/>
  <c r="L133" i="6"/>
  <c r="G133" i="9" s="1"/>
  <c r="N133" i="6"/>
  <c r="B229" i="9"/>
  <c r="C229" i="9" s="1"/>
  <c r="D229" i="6"/>
  <c r="L229" i="6"/>
  <c r="G229" i="9" s="1"/>
  <c r="M229" i="6"/>
  <c r="N229" i="6"/>
  <c r="B337" i="9"/>
  <c r="C337" i="9" s="1"/>
  <c r="D337" i="6"/>
  <c r="L337" i="6"/>
  <c r="G337" i="9" s="1"/>
  <c r="M337" i="6"/>
  <c r="N337" i="6"/>
  <c r="B421" i="9"/>
  <c r="C421" i="9" s="1"/>
  <c r="D421" i="6"/>
  <c r="N421" i="6"/>
  <c r="L493" i="6"/>
  <c r="G493" i="9" s="1"/>
  <c r="B493" i="9"/>
  <c r="C493" i="9" s="1"/>
  <c r="M493" i="6"/>
  <c r="N493" i="6"/>
  <c r="L625" i="6"/>
  <c r="G625" i="9" s="1"/>
  <c r="M625" i="6"/>
  <c r="N625" i="6"/>
  <c r="D733" i="6"/>
  <c r="L733" i="6"/>
  <c r="G733" i="9" s="1"/>
  <c r="B733" i="9"/>
  <c r="C733" i="9" s="1"/>
  <c r="M733" i="6"/>
  <c r="N733" i="6"/>
  <c r="D865" i="6"/>
  <c r="B865" i="9"/>
  <c r="C865" i="9" s="1"/>
  <c r="M865" i="6"/>
  <c r="L865" i="6"/>
  <c r="G865" i="9" s="1"/>
  <c r="N865" i="6"/>
  <c r="D949" i="6"/>
  <c r="B949" i="9"/>
  <c r="C949" i="9" s="1"/>
  <c r="L949" i="6"/>
  <c r="G949" i="9" s="1"/>
  <c r="M949" i="6"/>
  <c r="N949" i="6"/>
  <c r="D2342" i="6"/>
  <c r="N2342" i="6"/>
  <c r="D2462" i="6"/>
  <c r="N2462" i="6"/>
  <c r="D725" i="6"/>
  <c r="L725" i="6"/>
  <c r="G725" i="9" s="1"/>
  <c r="B725" i="9"/>
  <c r="C725" i="9" s="1"/>
  <c r="M725" i="6"/>
  <c r="N725" i="6"/>
  <c r="F437" i="6"/>
  <c r="E437" i="6"/>
  <c r="A593" i="9"/>
  <c r="O593" i="6"/>
  <c r="H593" i="6"/>
  <c r="A665" i="9"/>
  <c r="O665" i="6"/>
  <c r="H665" i="6"/>
  <c r="A773" i="9"/>
  <c r="O773" i="6"/>
  <c r="H773" i="6"/>
  <c r="A905" i="9"/>
  <c r="O905" i="6"/>
  <c r="H905" i="6"/>
  <c r="E346" i="6"/>
  <c r="F346" i="6"/>
  <c r="D833" i="6"/>
  <c r="B833" i="9"/>
  <c r="C833" i="9" s="1"/>
  <c r="L833" i="6"/>
  <c r="G833" i="9" s="1"/>
  <c r="M833" i="6"/>
  <c r="N833" i="6"/>
  <c r="A1033" i="9"/>
  <c r="O1033" i="6"/>
  <c r="H1033" i="6"/>
  <c r="A1165" i="9"/>
  <c r="O1165" i="6"/>
  <c r="H1165" i="6"/>
  <c r="A1249" i="9"/>
  <c r="O1249" i="6"/>
  <c r="H1249" i="6"/>
  <c r="A1321" i="9"/>
  <c r="O1321" i="6"/>
  <c r="H1321" i="6"/>
  <c r="A1417" i="9"/>
  <c r="O1417" i="6"/>
  <c r="H1417" i="6"/>
  <c r="A1501" i="9"/>
  <c r="O1501" i="6"/>
  <c r="H1501" i="6"/>
  <c r="A1645" i="9"/>
  <c r="O1645" i="6"/>
  <c r="H1645" i="6"/>
  <c r="A1777" i="9"/>
  <c r="O1777" i="6"/>
  <c r="H1777" i="6"/>
  <c r="A1885" i="9"/>
  <c r="H1885" i="6"/>
  <c r="M1237" i="6"/>
  <c r="I1237" i="9" s="1"/>
  <c r="N1237" i="6"/>
  <c r="F116" i="6"/>
  <c r="E913" i="6"/>
  <c r="F913" i="6"/>
  <c r="A1993" i="9"/>
  <c r="O1993" i="6"/>
  <c r="H1993" i="6"/>
  <c r="A2221" i="9"/>
  <c r="H2221" i="6"/>
  <c r="A2293" i="9"/>
  <c r="O2293" i="6"/>
  <c r="H2293" i="6"/>
  <c r="A2449" i="9"/>
  <c r="H2449" i="6"/>
  <c r="L989" i="6"/>
  <c r="G989" i="9" s="1"/>
  <c r="B989" i="9"/>
  <c r="C989" i="9" s="1"/>
  <c r="M989" i="6"/>
  <c r="N989" i="6"/>
  <c r="D989" i="6"/>
  <c r="B1061" i="9"/>
  <c r="C1061" i="9" s="1"/>
  <c r="N1061" i="6"/>
  <c r="N1205" i="6"/>
  <c r="L1205" i="6"/>
  <c r="M1205" i="6"/>
  <c r="I1205" i="9" s="1"/>
  <c r="D1277" i="6"/>
  <c r="B1277" i="9"/>
  <c r="C1277" i="9" s="1"/>
  <c r="M1277" i="6"/>
  <c r="I1277" i="9" s="1"/>
  <c r="N1277" i="6"/>
  <c r="L1277" i="6"/>
  <c r="D1349" i="6"/>
  <c r="B1349" i="9"/>
  <c r="C1349" i="9" s="1"/>
  <c r="L1349" i="6"/>
  <c r="M1349" i="6"/>
  <c r="I1349" i="9" s="1"/>
  <c r="N1349" i="6"/>
  <c r="D1421" i="6"/>
  <c r="M1421" i="6"/>
  <c r="I1421" i="9" s="1"/>
  <c r="L1421" i="6"/>
  <c r="B1421" i="9"/>
  <c r="C1421" i="9" s="1"/>
  <c r="N1421" i="6"/>
  <c r="D1493" i="6"/>
  <c r="M1493" i="6"/>
  <c r="I1493" i="9" s="1"/>
  <c r="N1493" i="6"/>
  <c r="B1565" i="9"/>
  <c r="C1565" i="9" s="1"/>
  <c r="L1565" i="6"/>
  <c r="N1565" i="6"/>
  <c r="A2177" i="9"/>
  <c r="O2177" i="6"/>
  <c r="H2177" i="6"/>
  <c r="A2405" i="9"/>
  <c r="O2405" i="6"/>
  <c r="H2405" i="6"/>
  <c r="A2249" i="9"/>
  <c r="O2249" i="6"/>
  <c r="H2249" i="6"/>
  <c r="O2489" i="6"/>
  <c r="H2489" i="6"/>
  <c r="D2225" i="6"/>
  <c r="B2225" i="9"/>
  <c r="C2225" i="9" s="1"/>
  <c r="L2225" i="6"/>
  <c r="M2225" i="6"/>
  <c r="I2225" i="9" s="1"/>
  <c r="N2225" i="6"/>
  <c r="D2477" i="6"/>
  <c r="M2477" i="6"/>
  <c r="I2477" i="9" s="1"/>
  <c r="N2477" i="6"/>
  <c r="L2477" i="6"/>
  <c r="D1745" i="6"/>
  <c r="B1745" i="9"/>
  <c r="C1745" i="9" s="1"/>
  <c r="M1745" i="6"/>
  <c r="I1745" i="9" s="1"/>
  <c r="L1745" i="6"/>
  <c r="N1745" i="6"/>
  <c r="D1793" i="6"/>
  <c r="L1793" i="6"/>
  <c r="N1793" i="6"/>
  <c r="M1793" i="6"/>
  <c r="I1793" i="9" s="1"/>
  <c r="D1841" i="6"/>
  <c r="B1841" i="9"/>
  <c r="C1841" i="9" s="1"/>
  <c r="M1841" i="6"/>
  <c r="I1841" i="9" s="1"/>
  <c r="N1841" i="6"/>
  <c r="D1889" i="6"/>
  <c r="B1889" i="9"/>
  <c r="C1889" i="9" s="1"/>
  <c r="M1889" i="6"/>
  <c r="I1889" i="9" s="1"/>
  <c r="N1889" i="6"/>
  <c r="B1985" i="9"/>
  <c r="C1985" i="9" s="1"/>
  <c r="N1985" i="6"/>
  <c r="D2069" i="6"/>
  <c r="N2069" i="6"/>
  <c r="D2261" i="6"/>
  <c r="B2261" i="9"/>
  <c r="C2261" i="9" s="1"/>
  <c r="M2261" i="6"/>
  <c r="I2261" i="9" s="1"/>
  <c r="N2261" i="6"/>
  <c r="L2158" i="6"/>
  <c r="A2487" i="9"/>
  <c r="O2487" i="6"/>
  <c r="H2487" i="6"/>
  <c r="D737" i="6"/>
  <c r="B737" i="9"/>
  <c r="C737" i="9" s="1"/>
  <c r="L737" i="6"/>
  <c r="G737" i="9" s="1"/>
  <c r="M737" i="6"/>
  <c r="N737" i="6"/>
  <c r="A49" i="9"/>
  <c r="O49" i="6"/>
  <c r="H49" i="6"/>
  <c r="A133" i="9"/>
  <c r="O133" i="6"/>
  <c r="H133" i="6"/>
  <c r="A229" i="9"/>
  <c r="O229" i="6"/>
  <c r="H229" i="6"/>
  <c r="A337" i="9"/>
  <c r="O337" i="6"/>
  <c r="H337" i="6"/>
  <c r="O421" i="6"/>
  <c r="H421" i="6"/>
  <c r="A493" i="9"/>
  <c r="O493" i="6"/>
  <c r="H493" i="6"/>
  <c r="A625" i="9"/>
  <c r="O625" i="6"/>
  <c r="H625" i="6"/>
  <c r="A733" i="9"/>
  <c r="O733" i="6"/>
  <c r="H733" i="6"/>
  <c r="A865" i="9"/>
  <c r="O865" i="6"/>
  <c r="H865" i="6"/>
  <c r="A949" i="9"/>
  <c r="O949" i="6"/>
  <c r="H949" i="6"/>
  <c r="A2342" i="9"/>
  <c r="O2342" i="6"/>
  <c r="A2462" i="9"/>
  <c r="H2462" i="6"/>
  <c r="D961" i="6"/>
  <c r="L961" i="6"/>
  <c r="G961" i="9" s="1"/>
  <c r="M961" i="6"/>
  <c r="B961" i="9"/>
  <c r="C961" i="9" s="1"/>
  <c r="N961" i="6"/>
  <c r="D605" i="6"/>
  <c r="M605" i="6"/>
  <c r="B605" i="9"/>
  <c r="C605" i="9" s="1"/>
  <c r="L605" i="6"/>
  <c r="G605" i="9" s="1"/>
  <c r="N605" i="6"/>
  <c r="D677" i="6"/>
  <c r="L677" i="6"/>
  <c r="G677" i="9" s="1"/>
  <c r="M677" i="6"/>
  <c r="B677" i="9"/>
  <c r="C677" i="9" s="1"/>
  <c r="N677" i="6"/>
  <c r="D785" i="6"/>
  <c r="B785" i="9"/>
  <c r="C785" i="9" s="1"/>
  <c r="L785" i="6"/>
  <c r="G785" i="9" s="1"/>
  <c r="M785" i="6"/>
  <c r="N785" i="6"/>
  <c r="D917" i="6"/>
  <c r="L917" i="6"/>
  <c r="G917" i="9" s="1"/>
  <c r="B917" i="9"/>
  <c r="C917" i="9" s="1"/>
  <c r="M917" i="6"/>
  <c r="N917" i="6"/>
  <c r="D589" i="6"/>
  <c r="L589" i="6"/>
  <c r="G589" i="9" s="1"/>
  <c r="B589" i="9"/>
  <c r="C589" i="9" s="1"/>
  <c r="M589" i="6"/>
  <c r="N589" i="6"/>
  <c r="D1057" i="6"/>
  <c r="L1057" i="6"/>
  <c r="B1057" i="9"/>
  <c r="C1057" i="9" s="1"/>
  <c r="M1057" i="6"/>
  <c r="I1057" i="9" s="1"/>
  <c r="N1057" i="6"/>
  <c r="B1177" i="9"/>
  <c r="C1177" i="9" s="1"/>
  <c r="M1177" i="6"/>
  <c r="I1177" i="9" s="1"/>
  <c r="N1177" i="6"/>
  <c r="D1261" i="6"/>
  <c r="L1261" i="6"/>
  <c r="B1261" i="9"/>
  <c r="C1261" i="9" s="1"/>
  <c r="M1261" i="6"/>
  <c r="I1261" i="9" s="1"/>
  <c r="N1261" i="6"/>
  <c r="D1333" i="6"/>
  <c r="B1333" i="9"/>
  <c r="C1333" i="9" s="1"/>
  <c r="L1333" i="6"/>
  <c r="M1333" i="6"/>
  <c r="I1333" i="9" s="1"/>
  <c r="N1333" i="6"/>
  <c r="D1429" i="6"/>
  <c r="B1429" i="9"/>
  <c r="C1429" i="9" s="1"/>
  <c r="L1429" i="6"/>
  <c r="M1429" i="6"/>
  <c r="I1429" i="9" s="1"/>
  <c r="N1429" i="6"/>
  <c r="D1513" i="6"/>
  <c r="L1513" i="6"/>
  <c r="B1513" i="9"/>
  <c r="C1513" i="9" s="1"/>
  <c r="N1513" i="6"/>
  <c r="M1513" i="6"/>
  <c r="I1513" i="9" s="1"/>
  <c r="D1789" i="6"/>
  <c r="B1789" i="9"/>
  <c r="C1789" i="9" s="1"/>
  <c r="N1789" i="6"/>
  <c r="D1909" i="6"/>
  <c r="N1909" i="6"/>
  <c r="F978" i="6"/>
  <c r="E978" i="6"/>
  <c r="D1933" i="6"/>
  <c r="B1933" i="9"/>
  <c r="C1933" i="9" s="1"/>
  <c r="N1933" i="6"/>
  <c r="D2005" i="6"/>
  <c r="N2005" i="6"/>
  <c r="D2233" i="6"/>
  <c r="N2233" i="6"/>
  <c r="D2305" i="6"/>
  <c r="N2305" i="6"/>
  <c r="D2461" i="6"/>
  <c r="N2461" i="6"/>
  <c r="B2461" i="9"/>
  <c r="C2461" i="9" s="1"/>
  <c r="A989" i="9"/>
  <c r="O989" i="6"/>
  <c r="H989" i="6"/>
  <c r="A1061" i="9"/>
  <c r="O1061" i="6"/>
  <c r="H1061" i="6"/>
  <c r="A1133" i="9"/>
  <c r="O1133" i="6"/>
  <c r="H1133" i="6"/>
  <c r="A1205" i="9"/>
  <c r="O1205" i="6"/>
  <c r="H1205" i="6"/>
  <c r="A1277" i="9"/>
  <c r="O1277" i="6"/>
  <c r="H1277" i="6"/>
  <c r="A1349" i="9"/>
  <c r="O1349" i="6"/>
  <c r="H1349" i="6"/>
  <c r="A1421" i="9"/>
  <c r="O1421" i="6"/>
  <c r="H1421" i="6"/>
  <c r="A1493" i="9"/>
  <c r="O1493" i="6"/>
  <c r="H1493" i="6"/>
  <c r="A1565" i="9"/>
  <c r="O1565" i="6"/>
  <c r="H1565" i="6"/>
  <c r="A1637" i="9"/>
  <c r="O1637" i="6"/>
  <c r="H1637" i="6"/>
  <c r="A2225" i="9"/>
  <c r="O2225" i="6"/>
  <c r="H2225" i="6"/>
  <c r="A2477" i="9"/>
  <c r="O2477" i="6"/>
  <c r="H2477" i="6"/>
  <c r="A1745" i="9"/>
  <c r="O1745" i="6"/>
  <c r="H1745" i="6"/>
  <c r="A1793" i="9"/>
  <c r="O1793" i="6"/>
  <c r="H1793" i="6"/>
  <c r="O1841" i="6"/>
  <c r="H1841" i="6"/>
  <c r="A1889" i="9"/>
  <c r="O1889" i="6"/>
  <c r="H1889" i="6"/>
  <c r="A1985" i="9"/>
  <c r="O1985" i="6"/>
  <c r="H1985" i="6"/>
  <c r="A2069" i="9"/>
  <c r="O2069" i="6"/>
  <c r="H2069" i="6"/>
  <c r="A2141" i="9"/>
  <c r="O2141" i="6"/>
  <c r="H2141" i="6"/>
  <c r="A2261" i="9"/>
  <c r="O2261" i="6"/>
  <c r="H2261" i="6"/>
  <c r="D35" i="6"/>
  <c r="B35" i="9"/>
  <c r="C35" i="9" s="1"/>
  <c r="N35" i="6"/>
  <c r="D107" i="6"/>
  <c r="N107" i="6"/>
  <c r="D623" i="6"/>
  <c r="B623" i="9"/>
  <c r="C623" i="9" s="1"/>
  <c r="N623" i="6"/>
  <c r="D2448" i="6"/>
  <c r="N2448" i="6"/>
  <c r="E1428" i="6"/>
  <c r="F1428" i="6"/>
  <c r="G1428" i="6"/>
  <c r="D769" i="6"/>
  <c r="B769" i="9"/>
  <c r="C769" i="9" s="1"/>
  <c r="M769" i="6"/>
  <c r="N769" i="6"/>
  <c r="L769" i="6"/>
  <c r="G769" i="9" s="1"/>
  <c r="D61" i="6"/>
  <c r="L61" i="6"/>
  <c r="G61" i="9" s="1"/>
  <c r="B61" i="9"/>
  <c r="C61" i="9" s="1"/>
  <c r="M61" i="6"/>
  <c r="N61" i="6"/>
  <c r="L145" i="6"/>
  <c r="G145" i="9" s="1"/>
  <c r="D145" i="6"/>
  <c r="B145" i="9"/>
  <c r="C145" i="9" s="1"/>
  <c r="M145" i="6"/>
  <c r="N145" i="6"/>
  <c r="D241" i="6"/>
  <c r="B241" i="9"/>
  <c r="C241" i="9" s="1"/>
  <c r="L241" i="6"/>
  <c r="G241" i="9" s="1"/>
  <c r="M241" i="6"/>
  <c r="N241" i="6"/>
  <c r="D349" i="6"/>
  <c r="B349" i="9"/>
  <c r="C349" i="9" s="1"/>
  <c r="M349" i="6"/>
  <c r="L349" i="6"/>
  <c r="G349" i="9" s="1"/>
  <c r="N349" i="6"/>
  <c r="D433" i="6"/>
  <c r="B433" i="9"/>
  <c r="C433" i="9" s="1"/>
  <c r="L433" i="6"/>
  <c r="G433" i="9" s="1"/>
  <c r="M433" i="6"/>
  <c r="N433" i="6"/>
  <c r="M637" i="6"/>
  <c r="N637" i="6"/>
  <c r="D745" i="6"/>
  <c r="B745" i="9"/>
  <c r="C745" i="9" s="1"/>
  <c r="N745" i="6"/>
  <c r="D877" i="6"/>
  <c r="B877" i="9"/>
  <c r="C877" i="9" s="1"/>
  <c r="L877" i="6"/>
  <c r="G877" i="9" s="1"/>
  <c r="M877" i="6"/>
  <c r="N877" i="6"/>
  <c r="B973" i="9"/>
  <c r="C973" i="9" s="1"/>
  <c r="D973" i="6"/>
  <c r="L973" i="6"/>
  <c r="G973" i="9" s="1"/>
  <c r="M973" i="6"/>
  <c r="N973" i="6"/>
  <c r="D2366" i="6"/>
  <c r="B2366" i="9"/>
  <c r="C2366" i="9" s="1"/>
  <c r="N2366" i="6"/>
  <c r="D2486" i="6"/>
  <c r="N2486" i="6"/>
  <c r="A521" i="9"/>
  <c r="O521" i="6"/>
  <c r="H521" i="6"/>
  <c r="A605" i="9"/>
  <c r="O605" i="6"/>
  <c r="H605" i="6"/>
  <c r="A677" i="9"/>
  <c r="O677" i="6"/>
  <c r="H677" i="6"/>
  <c r="A785" i="9"/>
  <c r="O785" i="6"/>
  <c r="H785" i="6"/>
  <c r="A917" i="9"/>
  <c r="O917" i="6"/>
  <c r="H917" i="6"/>
  <c r="L713" i="6"/>
  <c r="G713" i="9" s="1"/>
  <c r="D713" i="6"/>
  <c r="M713" i="6"/>
  <c r="B713" i="9"/>
  <c r="C713" i="9" s="1"/>
  <c r="N713" i="6"/>
  <c r="A1057" i="9"/>
  <c r="O1057" i="6"/>
  <c r="H1057" i="6"/>
  <c r="A1177" i="9"/>
  <c r="O1177" i="6"/>
  <c r="H1177" i="6"/>
  <c r="A1261" i="9"/>
  <c r="O1261" i="6"/>
  <c r="H1261" i="6"/>
  <c r="A1333" i="9"/>
  <c r="O1333" i="6"/>
  <c r="H1333" i="6"/>
  <c r="A1429" i="9"/>
  <c r="O1429" i="6"/>
  <c r="H1429" i="6"/>
  <c r="A1513" i="9"/>
  <c r="O1513" i="6"/>
  <c r="H1513" i="6"/>
  <c r="A1693" i="9"/>
  <c r="O1693" i="6"/>
  <c r="H1693" i="6"/>
  <c r="A1789" i="9"/>
  <c r="O1789" i="6"/>
  <c r="H1789" i="6"/>
  <c r="A1909" i="9"/>
  <c r="H1909" i="6"/>
  <c r="L1525" i="6"/>
  <c r="N1525" i="6"/>
  <c r="D1801" i="6"/>
  <c r="N1801" i="6"/>
  <c r="E87" i="6"/>
  <c r="F87" i="6"/>
  <c r="A1933" i="9"/>
  <c r="H1933" i="6"/>
  <c r="A2005" i="9"/>
  <c r="H2005" i="6"/>
  <c r="A2233" i="9"/>
  <c r="H2233" i="6"/>
  <c r="A2461" i="9"/>
  <c r="H2461" i="6"/>
  <c r="B1145" i="9"/>
  <c r="C1145" i="9" s="1"/>
  <c r="D1145" i="6"/>
  <c r="M1145" i="6"/>
  <c r="I1145" i="9" s="1"/>
  <c r="L1145" i="6"/>
  <c r="N1145" i="6"/>
  <c r="D1217" i="6"/>
  <c r="L1217" i="6"/>
  <c r="B1217" i="9"/>
  <c r="C1217" i="9" s="1"/>
  <c r="M1217" i="6"/>
  <c r="I1217" i="9" s="1"/>
  <c r="N1217" i="6"/>
  <c r="D1289" i="6"/>
  <c r="L1289" i="6"/>
  <c r="B1289" i="9"/>
  <c r="C1289" i="9" s="1"/>
  <c r="M1289" i="6"/>
  <c r="I1289" i="9" s="1"/>
  <c r="N1289" i="6"/>
  <c r="D1361" i="6"/>
  <c r="B1361" i="9"/>
  <c r="C1361" i="9" s="1"/>
  <c r="L1361" i="6"/>
  <c r="N1361" i="6"/>
  <c r="M1361" i="6"/>
  <c r="I1361" i="9" s="1"/>
  <c r="L1433" i="6"/>
  <c r="M1433" i="6"/>
  <c r="I1433" i="9" s="1"/>
  <c r="D1433" i="6"/>
  <c r="B1433" i="9"/>
  <c r="C1433" i="9" s="1"/>
  <c r="N1433" i="6"/>
  <c r="D1505" i="6"/>
  <c r="B1505" i="9"/>
  <c r="C1505" i="9" s="1"/>
  <c r="L1505" i="6"/>
  <c r="M1505" i="6"/>
  <c r="I1505" i="9" s="1"/>
  <c r="N1505" i="6"/>
  <c r="B1577" i="9"/>
  <c r="C1577" i="9" s="1"/>
  <c r="D1577" i="6"/>
  <c r="L1577" i="6"/>
  <c r="M1577" i="6"/>
  <c r="I1577" i="9" s="1"/>
  <c r="N1577" i="6"/>
  <c r="B1649" i="9"/>
  <c r="C1649" i="9" s="1"/>
  <c r="M1649" i="6"/>
  <c r="I1649" i="9" s="1"/>
  <c r="L1649" i="6"/>
  <c r="N1649" i="6"/>
  <c r="D2237" i="6"/>
  <c r="L2237" i="6"/>
  <c r="B2237" i="9"/>
  <c r="C2237" i="9" s="1"/>
  <c r="N2237" i="6"/>
  <c r="M2237" i="6"/>
  <c r="I2237" i="9" s="1"/>
  <c r="M2465" i="6"/>
  <c r="I2465" i="9" s="1"/>
  <c r="N2465" i="6"/>
  <c r="D2297" i="6"/>
  <c r="N2297" i="6"/>
  <c r="D1685" i="6"/>
  <c r="B1685" i="9"/>
  <c r="C1685" i="9" s="1"/>
  <c r="M1685" i="6"/>
  <c r="I1685" i="9" s="1"/>
  <c r="L1685" i="6"/>
  <c r="N1685" i="6"/>
  <c r="D167" i="6"/>
  <c r="N167" i="6"/>
  <c r="D215" i="6"/>
  <c r="N215" i="6"/>
  <c r="D263" i="6"/>
  <c r="N263" i="6"/>
  <c r="D359" i="6"/>
  <c r="N359" i="6"/>
  <c r="B407" i="9"/>
  <c r="C407" i="9" s="1"/>
  <c r="D407" i="6"/>
  <c r="N407" i="6"/>
  <c r="B455" i="9"/>
  <c r="C455" i="9" s="1"/>
  <c r="D455" i="6"/>
  <c r="N455" i="6"/>
  <c r="B503" i="9"/>
  <c r="C503" i="9" s="1"/>
  <c r="D503" i="6"/>
  <c r="N503" i="6"/>
  <c r="D947" i="6"/>
  <c r="B947" i="9"/>
  <c r="C947" i="9" s="1"/>
  <c r="N947" i="6"/>
  <c r="D821" i="6"/>
  <c r="B821" i="9"/>
  <c r="C821" i="9" s="1"/>
  <c r="L821" i="6"/>
  <c r="G821" i="9" s="1"/>
  <c r="M821" i="6"/>
  <c r="N821" i="6"/>
  <c r="A61" i="9"/>
  <c r="O61" i="6"/>
  <c r="H61" i="6"/>
  <c r="A145" i="9"/>
  <c r="O145" i="6"/>
  <c r="H145" i="6"/>
  <c r="A241" i="9"/>
  <c r="O241" i="6"/>
  <c r="H241" i="6"/>
  <c r="A349" i="9"/>
  <c r="O349" i="6"/>
  <c r="H349" i="6"/>
  <c r="A433" i="9"/>
  <c r="O433" i="6"/>
  <c r="H433" i="6"/>
  <c r="A505" i="9"/>
  <c r="O505" i="6"/>
  <c r="H505" i="6"/>
  <c r="A637" i="9"/>
  <c r="O637" i="6"/>
  <c r="H637" i="6"/>
  <c r="O745" i="6"/>
  <c r="H745" i="6"/>
  <c r="A877" i="9"/>
  <c r="O877" i="6"/>
  <c r="H877" i="6"/>
  <c r="A973" i="9"/>
  <c r="O973" i="6"/>
  <c r="H973" i="6"/>
  <c r="E640" i="6"/>
  <c r="F640" i="6"/>
  <c r="B533" i="9"/>
  <c r="C533" i="9" s="1"/>
  <c r="L533" i="6"/>
  <c r="G533" i="9" s="1"/>
  <c r="D533" i="6"/>
  <c r="M533" i="6"/>
  <c r="N533" i="6"/>
  <c r="L617" i="6"/>
  <c r="G617" i="9" s="1"/>
  <c r="M617" i="6"/>
  <c r="N617" i="6"/>
  <c r="D689" i="6"/>
  <c r="B689" i="9"/>
  <c r="C689" i="9" s="1"/>
  <c r="L689" i="6"/>
  <c r="G689" i="9" s="1"/>
  <c r="N689" i="6"/>
  <c r="M689" i="6"/>
  <c r="L809" i="6"/>
  <c r="G809" i="9" s="1"/>
  <c r="N809" i="6"/>
  <c r="M809" i="6"/>
  <c r="D985" i="6"/>
  <c r="L985" i="6"/>
  <c r="G985" i="9" s="1"/>
  <c r="B985" i="9"/>
  <c r="C985" i="9" s="1"/>
  <c r="N985" i="6"/>
  <c r="M985" i="6"/>
  <c r="M1069" i="6"/>
  <c r="I1069" i="9" s="1"/>
  <c r="L1069" i="6"/>
  <c r="N1069" i="6"/>
  <c r="D1189" i="6"/>
  <c r="L1189" i="6"/>
  <c r="M1189" i="6"/>
  <c r="I1189" i="9" s="1"/>
  <c r="B1189" i="9"/>
  <c r="C1189" i="9" s="1"/>
  <c r="N1189" i="6"/>
  <c r="D1273" i="6"/>
  <c r="M1273" i="6"/>
  <c r="I1273" i="9" s="1"/>
  <c r="N1273" i="6"/>
  <c r="B1345" i="9"/>
  <c r="C1345" i="9" s="1"/>
  <c r="L1345" i="6"/>
  <c r="M1345" i="6"/>
  <c r="I1345" i="9" s="1"/>
  <c r="N1345" i="6"/>
  <c r="B1441" i="9"/>
  <c r="C1441" i="9" s="1"/>
  <c r="D1441" i="6"/>
  <c r="M1441" i="6"/>
  <c r="I1441" i="9" s="1"/>
  <c r="L1441" i="6"/>
  <c r="N1441" i="6"/>
  <c r="D1537" i="6"/>
  <c r="N1537" i="6"/>
  <c r="D1705" i="6"/>
  <c r="N1705" i="6"/>
  <c r="D1813" i="6"/>
  <c r="B1813" i="9"/>
  <c r="C1813" i="9" s="1"/>
  <c r="N1813" i="6"/>
  <c r="D1669" i="6"/>
  <c r="L1669" i="6"/>
  <c r="B1669" i="9"/>
  <c r="C1669" i="9" s="1"/>
  <c r="M1669" i="6"/>
  <c r="I1669" i="9" s="1"/>
  <c r="N1669" i="6"/>
  <c r="F294" i="6"/>
  <c r="E294" i="6"/>
  <c r="G1018" i="6"/>
  <c r="F1018" i="6"/>
  <c r="E1018" i="6"/>
  <c r="D1945" i="6"/>
  <c r="B1945" i="9"/>
  <c r="C1945" i="9" s="1"/>
  <c r="N1945" i="6"/>
  <c r="D2017" i="6"/>
  <c r="B2017" i="9"/>
  <c r="C2017" i="9" s="1"/>
  <c r="N2017" i="6"/>
  <c r="D2245" i="6"/>
  <c r="N2245" i="6"/>
  <c r="D2473" i="6"/>
  <c r="M2473" i="6"/>
  <c r="I2473" i="9" s="1"/>
  <c r="N2473" i="6"/>
  <c r="E329" i="6"/>
  <c r="F329" i="6"/>
  <c r="A1001" i="9"/>
  <c r="O1001" i="6"/>
  <c r="H1001" i="6"/>
  <c r="A1073" i="9"/>
  <c r="O1073" i="6"/>
  <c r="H1073" i="6"/>
  <c r="A1145" i="9"/>
  <c r="O1145" i="6"/>
  <c r="H1145" i="6"/>
  <c r="A1217" i="9"/>
  <c r="O1217" i="6"/>
  <c r="H1217" i="6"/>
  <c r="A1289" i="9"/>
  <c r="O1289" i="6"/>
  <c r="H1289" i="6"/>
  <c r="A1361" i="9"/>
  <c r="O1361" i="6"/>
  <c r="H1361" i="6"/>
  <c r="A1433" i="9"/>
  <c r="O1433" i="6"/>
  <c r="H1433" i="6"/>
  <c r="A1505" i="9"/>
  <c r="O1505" i="6"/>
  <c r="H1505" i="6"/>
  <c r="A1577" i="9"/>
  <c r="O1577" i="6"/>
  <c r="H1577" i="6"/>
  <c r="A1649" i="9"/>
  <c r="O1649" i="6"/>
  <c r="H1649" i="6"/>
  <c r="D2105" i="6"/>
  <c r="L2105" i="6"/>
  <c r="N2105" i="6"/>
  <c r="M2105" i="6"/>
  <c r="I2105" i="9" s="1"/>
  <c r="M2501" i="6"/>
  <c r="I2501" i="9" s="1"/>
  <c r="N2501" i="6"/>
  <c r="A2237" i="9"/>
  <c r="O2237" i="6"/>
  <c r="H2237" i="6"/>
  <c r="A2465" i="9"/>
  <c r="O2465" i="6"/>
  <c r="H2465" i="6"/>
  <c r="A2297" i="9"/>
  <c r="O2297" i="6"/>
  <c r="H2297" i="6"/>
  <c r="D2273" i="6"/>
  <c r="M2273" i="6"/>
  <c r="I2273" i="9" s="1"/>
  <c r="N2273" i="6"/>
  <c r="A1685" i="9"/>
  <c r="O1685" i="6"/>
  <c r="H1685" i="6"/>
  <c r="D1757" i="6"/>
  <c r="B1757" i="9"/>
  <c r="C1757" i="9" s="1"/>
  <c r="M1757" i="6"/>
  <c r="I1757" i="9" s="1"/>
  <c r="L1757" i="6"/>
  <c r="N1757" i="6"/>
  <c r="D1853" i="6"/>
  <c r="M1853" i="6"/>
  <c r="I1853" i="9" s="1"/>
  <c r="N1853" i="6"/>
  <c r="B1997" i="9"/>
  <c r="C1997" i="9" s="1"/>
  <c r="M1997" i="6"/>
  <c r="I1997" i="9" s="1"/>
  <c r="N1997" i="6"/>
  <c r="D2081" i="6"/>
  <c r="B2081" i="9"/>
  <c r="C2081" i="9" s="1"/>
  <c r="M2081" i="6"/>
  <c r="I2081" i="9" s="1"/>
  <c r="N2081" i="6"/>
  <c r="L2153" i="6"/>
  <c r="M2153" i="6"/>
  <c r="I2153" i="9" s="1"/>
  <c r="N2153" i="6"/>
  <c r="D2321" i="6"/>
  <c r="N2321" i="6"/>
  <c r="D47" i="6"/>
  <c r="N47" i="6"/>
  <c r="D119" i="6"/>
  <c r="N119" i="6"/>
  <c r="D1946" i="6"/>
  <c r="N1946" i="6"/>
  <c r="D85" i="6"/>
  <c r="M85" i="6"/>
  <c r="L85" i="6"/>
  <c r="G85" i="9" s="1"/>
  <c r="N85" i="6"/>
  <c r="L157" i="6"/>
  <c r="G157" i="9" s="1"/>
  <c r="N157" i="6"/>
  <c r="B253" i="9"/>
  <c r="C253" i="9" s="1"/>
  <c r="M253" i="6"/>
  <c r="L253" i="6"/>
  <c r="G253" i="9" s="1"/>
  <c r="D253" i="6"/>
  <c r="N253" i="6"/>
  <c r="D373" i="6"/>
  <c r="L373" i="6"/>
  <c r="G373" i="9" s="1"/>
  <c r="B373" i="9"/>
  <c r="C373" i="9" s="1"/>
  <c r="M373" i="6"/>
  <c r="N373" i="6"/>
  <c r="B445" i="9"/>
  <c r="C445" i="9" s="1"/>
  <c r="M445" i="6"/>
  <c r="N445" i="6"/>
  <c r="D517" i="6"/>
  <c r="B517" i="9"/>
  <c r="C517" i="9" s="1"/>
  <c r="M517" i="6"/>
  <c r="L517" i="6"/>
  <c r="G517" i="9" s="1"/>
  <c r="N517" i="6"/>
  <c r="B661" i="9"/>
  <c r="C661" i="9" s="1"/>
  <c r="L661" i="6"/>
  <c r="G661" i="9" s="1"/>
  <c r="D661" i="6"/>
  <c r="M661" i="6"/>
  <c r="N661" i="6"/>
  <c r="D757" i="6"/>
  <c r="M757" i="6"/>
  <c r="B757" i="9"/>
  <c r="C757" i="9" s="1"/>
  <c r="L757" i="6"/>
  <c r="G757" i="9" s="1"/>
  <c r="N757" i="6"/>
  <c r="D889" i="6"/>
  <c r="B889" i="9"/>
  <c r="C889" i="9" s="1"/>
  <c r="N889" i="6"/>
  <c r="L889" i="6"/>
  <c r="G889" i="9" s="1"/>
  <c r="M889" i="6"/>
  <c r="D2198" i="6"/>
  <c r="N2198" i="6"/>
  <c r="D2498" i="6"/>
  <c r="B2498" i="9"/>
  <c r="C2498" i="9" s="1"/>
  <c r="N2498" i="6"/>
  <c r="D845" i="6"/>
  <c r="L845" i="6"/>
  <c r="G845" i="9" s="1"/>
  <c r="M845" i="6"/>
  <c r="N845" i="6"/>
  <c r="A533" i="9"/>
  <c r="O533" i="6"/>
  <c r="H533" i="6"/>
  <c r="A617" i="9"/>
  <c r="O617" i="6"/>
  <c r="H617" i="6"/>
  <c r="A689" i="9"/>
  <c r="O689" i="6"/>
  <c r="H689" i="6"/>
  <c r="A809" i="9"/>
  <c r="O809" i="6"/>
  <c r="H809" i="6"/>
  <c r="A941" i="9"/>
  <c r="O941" i="6"/>
  <c r="H941" i="6"/>
  <c r="A985" i="9"/>
  <c r="O985" i="6"/>
  <c r="H985" i="6"/>
  <c r="A1069" i="9"/>
  <c r="O1069" i="6"/>
  <c r="H1069" i="6"/>
  <c r="A1189" i="9"/>
  <c r="O1189" i="6"/>
  <c r="H1189" i="6"/>
  <c r="A1273" i="9"/>
  <c r="O1273" i="6"/>
  <c r="H1273" i="6"/>
  <c r="A1345" i="9"/>
  <c r="O1345" i="6"/>
  <c r="H1345" i="6"/>
  <c r="A1441" i="9"/>
  <c r="H1441" i="6"/>
  <c r="O1441" i="6"/>
  <c r="A1537" i="9"/>
  <c r="O1537" i="6"/>
  <c r="H1537" i="6"/>
  <c r="A1705" i="9"/>
  <c r="O1705" i="6"/>
  <c r="H1705" i="6"/>
  <c r="A1813" i="9"/>
  <c r="H1813" i="6"/>
  <c r="G1904" i="6"/>
  <c r="E1904" i="6"/>
  <c r="F1904" i="6"/>
  <c r="D1837" i="6"/>
  <c r="N1837" i="6"/>
  <c r="E1045" i="6"/>
  <c r="G1045" i="6"/>
  <c r="F1045" i="6"/>
  <c r="A1945" i="9"/>
  <c r="H1945" i="6"/>
  <c r="A2017" i="9"/>
  <c r="H2017" i="6"/>
  <c r="A2245" i="9"/>
  <c r="O2245" i="6"/>
  <c r="H2245" i="6"/>
  <c r="A2329" i="9"/>
  <c r="H2329" i="6"/>
  <c r="A2473" i="9"/>
  <c r="H2473" i="6"/>
  <c r="D1013" i="6"/>
  <c r="L1013" i="6"/>
  <c r="M1013" i="6"/>
  <c r="I1013" i="9" s="1"/>
  <c r="B1013" i="9"/>
  <c r="C1013" i="9" s="1"/>
  <c r="N1013" i="6"/>
  <c r="D1085" i="6"/>
  <c r="B1085" i="9"/>
  <c r="C1085" i="9" s="1"/>
  <c r="L1085" i="6"/>
  <c r="M1085" i="6"/>
  <c r="I1085" i="9" s="1"/>
  <c r="N1085" i="6"/>
  <c r="D1157" i="6"/>
  <c r="M1157" i="6"/>
  <c r="I1157" i="9" s="1"/>
  <c r="L1157" i="6"/>
  <c r="B1157" i="9"/>
  <c r="C1157" i="9" s="1"/>
  <c r="N1157" i="6"/>
  <c r="L1229" i="6"/>
  <c r="B1229" i="9"/>
  <c r="C1229" i="9" s="1"/>
  <c r="M1229" i="6"/>
  <c r="I1229" i="9" s="1"/>
  <c r="D1229" i="6"/>
  <c r="N1229" i="6"/>
  <c r="D1301" i="6"/>
  <c r="B1301" i="9"/>
  <c r="C1301" i="9" s="1"/>
  <c r="N1301" i="6"/>
  <c r="D1373" i="6"/>
  <c r="L1373" i="6"/>
  <c r="M1373" i="6"/>
  <c r="I1373" i="9" s="1"/>
  <c r="N1373" i="6"/>
  <c r="D1445" i="6"/>
  <c r="M1445" i="6"/>
  <c r="I1445" i="9" s="1"/>
  <c r="L1445" i="6"/>
  <c r="N1445" i="6"/>
  <c r="D1517" i="6"/>
  <c r="B1517" i="9"/>
  <c r="C1517" i="9" s="1"/>
  <c r="M1517" i="6"/>
  <c r="I1517" i="9" s="1"/>
  <c r="L1517" i="6"/>
  <c r="N1517" i="6"/>
  <c r="M1661" i="6"/>
  <c r="I1661" i="9" s="1"/>
  <c r="N1661" i="6"/>
  <c r="A2105" i="9"/>
  <c r="O2105" i="6"/>
  <c r="H2105" i="6"/>
  <c r="A2501" i="9"/>
  <c r="O2501" i="6"/>
  <c r="H2501" i="6"/>
  <c r="A2273" i="9"/>
  <c r="O2273" i="6"/>
  <c r="H2273" i="6"/>
  <c r="D1697" i="6"/>
  <c r="L1697" i="6"/>
  <c r="M1697" i="6"/>
  <c r="I1697" i="9" s="1"/>
  <c r="N1697" i="6"/>
  <c r="A1757" i="9"/>
  <c r="O1757" i="6"/>
  <c r="H1757" i="6"/>
  <c r="A1805" i="9"/>
  <c r="O1805" i="6"/>
  <c r="H1805" i="6"/>
  <c r="O1853" i="6"/>
  <c r="H1853" i="6"/>
  <c r="A1949" i="9"/>
  <c r="O1949" i="6"/>
  <c r="H1949" i="6"/>
  <c r="A1997" i="9"/>
  <c r="O1997" i="6"/>
  <c r="H1997" i="6"/>
  <c r="A2081" i="9"/>
  <c r="O2081" i="6"/>
  <c r="H2081" i="6"/>
  <c r="A2153" i="9"/>
  <c r="O2153" i="6"/>
  <c r="H2153" i="6"/>
  <c r="O2321" i="6"/>
  <c r="H2321" i="6"/>
  <c r="E2158" i="6"/>
  <c r="F2158" i="6"/>
  <c r="G2158" i="6"/>
  <c r="D2194" i="9"/>
  <c r="E2194" i="9"/>
  <c r="E370" i="6"/>
  <c r="F370" i="6"/>
  <c r="A223" i="9"/>
  <c r="O223" i="6"/>
  <c r="H223" i="6"/>
  <c r="O295" i="6"/>
  <c r="H295" i="6"/>
  <c r="O367" i="6"/>
  <c r="H367" i="6"/>
  <c r="O439" i="6"/>
  <c r="H439" i="6"/>
  <c r="H511" i="6"/>
  <c r="O511" i="6"/>
  <c r="O595" i="6"/>
  <c r="H595" i="6"/>
  <c r="H679" i="6"/>
  <c r="O679" i="6"/>
  <c r="O751" i="6"/>
  <c r="H751" i="6"/>
  <c r="O835" i="6"/>
  <c r="H835" i="6"/>
  <c r="A907" i="9"/>
  <c r="H907" i="6"/>
  <c r="O907" i="6"/>
  <c r="O979" i="6"/>
  <c r="H979" i="6"/>
  <c r="O1051" i="6"/>
  <c r="H1051" i="6"/>
  <c r="O1135" i="6"/>
  <c r="H1135" i="6"/>
  <c r="O1207" i="6"/>
  <c r="H1207" i="6"/>
  <c r="H1711" i="6"/>
  <c r="O1711" i="6"/>
  <c r="H1783" i="6"/>
  <c r="O1783" i="6"/>
  <c r="O1855" i="6"/>
  <c r="H1855" i="6"/>
  <c r="O1939" i="6"/>
  <c r="H1939" i="6"/>
  <c r="O2011" i="6"/>
  <c r="H2011" i="6"/>
  <c r="F1449" i="6"/>
  <c r="G1449" i="6"/>
  <c r="E1449" i="6"/>
  <c r="L151" i="6"/>
  <c r="G151" i="9" s="1"/>
  <c r="N151" i="6"/>
  <c r="D235" i="6"/>
  <c r="N235" i="6"/>
  <c r="D307" i="6"/>
  <c r="B307" i="9"/>
  <c r="C307" i="9" s="1"/>
  <c r="N307" i="6"/>
  <c r="B379" i="9"/>
  <c r="C379" i="9" s="1"/>
  <c r="D379" i="6"/>
  <c r="N379" i="6"/>
  <c r="D451" i="6"/>
  <c r="B451" i="9"/>
  <c r="C451" i="9" s="1"/>
  <c r="N451" i="6"/>
  <c r="B523" i="9"/>
  <c r="C523" i="9" s="1"/>
  <c r="D523" i="6"/>
  <c r="N523" i="6"/>
  <c r="B607" i="9"/>
  <c r="C607" i="9" s="1"/>
  <c r="D607" i="6"/>
  <c r="N607" i="6"/>
  <c r="B691" i="9"/>
  <c r="C691" i="9" s="1"/>
  <c r="D691" i="6"/>
  <c r="N691" i="6"/>
  <c r="B763" i="9"/>
  <c r="C763" i="9" s="1"/>
  <c r="D763" i="6"/>
  <c r="N763" i="6"/>
  <c r="B991" i="9"/>
  <c r="C991" i="9" s="1"/>
  <c r="D991" i="6"/>
  <c r="N991" i="6"/>
  <c r="D1147" i="6"/>
  <c r="B1147" i="9"/>
  <c r="C1147" i="9" s="1"/>
  <c r="N1147" i="6"/>
  <c r="D1219" i="6"/>
  <c r="B1219" i="9"/>
  <c r="C1219" i="9" s="1"/>
  <c r="N1219" i="6"/>
  <c r="D1291" i="6"/>
  <c r="B1291" i="9"/>
  <c r="C1291" i="9" s="1"/>
  <c r="N1291" i="6"/>
  <c r="D1435" i="6"/>
  <c r="B1435" i="9"/>
  <c r="C1435" i="9" s="1"/>
  <c r="N1435" i="6"/>
  <c r="D1507" i="6"/>
  <c r="B1507" i="9"/>
  <c r="C1507" i="9" s="1"/>
  <c r="N1507" i="6"/>
  <c r="D1579" i="6"/>
  <c r="N1579" i="6"/>
  <c r="D1723" i="6"/>
  <c r="B1723" i="9"/>
  <c r="C1723" i="9" s="1"/>
  <c r="N1723" i="6"/>
  <c r="D1795" i="6"/>
  <c r="N1795" i="6"/>
  <c r="D2023" i="6"/>
  <c r="B2023" i="9"/>
  <c r="C2023" i="9" s="1"/>
  <c r="N2023" i="6"/>
  <c r="D2095" i="6"/>
  <c r="B2095" i="9"/>
  <c r="C2095" i="9" s="1"/>
  <c r="N2095" i="6"/>
  <c r="D2167" i="6"/>
  <c r="B2167" i="9"/>
  <c r="C2167" i="9" s="1"/>
  <c r="N2167" i="6"/>
  <c r="D2239" i="6"/>
  <c r="N2239" i="6"/>
  <c r="D2311" i="6"/>
  <c r="B2311" i="9"/>
  <c r="C2311" i="9" s="1"/>
  <c r="N2311" i="6"/>
  <c r="O151" i="6"/>
  <c r="H151" i="6"/>
  <c r="A607" i="9"/>
  <c r="H607" i="6"/>
  <c r="O607" i="6"/>
  <c r="H691" i="6"/>
  <c r="O691" i="6"/>
  <c r="O763" i="6"/>
  <c r="H763" i="6"/>
  <c r="H847" i="6"/>
  <c r="O847" i="6"/>
  <c r="H919" i="6"/>
  <c r="O919" i="6"/>
  <c r="O991" i="6"/>
  <c r="H991" i="6"/>
  <c r="H1063" i="6"/>
  <c r="O1063" i="6"/>
  <c r="O1147" i="6"/>
  <c r="H1147" i="6"/>
  <c r="O1219" i="6"/>
  <c r="H1219" i="6"/>
  <c r="O1291" i="6"/>
  <c r="H1291" i="6"/>
  <c r="O1363" i="6"/>
  <c r="H1363" i="6"/>
  <c r="H1435" i="6"/>
  <c r="O1435" i="6"/>
  <c r="O1579" i="6"/>
  <c r="H1579" i="6"/>
  <c r="E644" i="6"/>
  <c r="F644" i="6"/>
  <c r="D247" i="6"/>
  <c r="L247" i="6"/>
  <c r="G247" i="9" s="1"/>
  <c r="B247" i="9"/>
  <c r="C247" i="9" s="1"/>
  <c r="N247" i="6"/>
  <c r="D391" i="6"/>
  <c r="B391" i="9"/>
  <c r="C391" i="9" s="1"/>
  <c r="N391" i="6"/>
  <c r="D463" i="6"/>
  <c r="B463" i="9"/>
  <c r="C463" i="9" s="1"/>
  <c r="N463" i="6"/>
  <c r="D619" i="6"/>
  <c r="B619" i="9"/>
  <c r="C619" i="9" s="1"/>
  <c r="N619" i="6"/>
  <c r="D703" i="6"/>
  <c r="B703" i="9"/>
  <c r="C703" i="9" s="1"/>
  <c r="N703" i="6"/>
  <c r="D775" i="6"/>
  <c r="B775" i="9"/>
  <c r="C775" i="9" s="1"/>
  <c r="N775" i="6"/>
  <c r="B931" i="9"/>
  <c r="C931" i="9" s="1"/>
  <c r="D931" i="6"/>
  <c r="N931" i="6"/>
  <c r="D1003" i="6"/>
  <c r="B1003" i="9"/>
  <c r="C1003" i="9" s="1"/>
  <c r="N1003" i="6"/>
  <c r="D1075" i="6"/>
  <c r="B1075" i="9"/>
  <c r="C1075" i="9" s="1"/>
  <c r="N1075" i="6"/>
  <c r="L1159" i="6"/>
  <c r="B1159" i="9"/>
  <c r="C1159" i="9" s="1"/>
  <c r="D1159" i="6"/>
  <c r="N1159" i="6"/>
  <c r="D1303" i="6"/>
  <c r="N1303" i="6"/>
  <c r="B1375" i="9"/>
  <c r="C1375" i="9" s="1"/>
  <c r="D1375" i="6"/>
  <c r="N1375" i="6"/>
  <c r="B1447" i="9"/>
  <c r="C1447" i="9" s="1"/>
  <c r="D1447" i="6"/>
  <c r="N1447" i="6"/>
  <c r="D1519" i="6"/>
  <c r="B1519" i="9"/>
  <c r="C1519" i="9" s="1"/>
  <c r="N1519" i="6"/>
  <c r="D1663" i="6"/>
  <c r="B1663" i="9"/>
  <c r="C1663" i="9" s="1"/>
  <c r="N1663" i="6"/>
  <c r="D1735" i="6"/>
  <c r="N1735" i="6"/>
  <c r="D1807" i="6"/>
  <c r="N1807" i="6"/>
  <c r="D1879" i="6"/>
  <c r="B1879" i="9"/>
  <c r="C1879" i="9" s="1"/>
  <c r="N1879" i="6"/>
  <c r="D1963" i="6"/>
  <c r="N1963" i="6"/>
  <c r="D2035" i="6"/>
  <c r="N2035" i="6"/>
  <c r="E1178" i="6"/>
  <c r="F1178" i="6"/>
  <c r="G1178" i="6"/>
  <c r="D2179" i="6"/>
  <c r="B2179" i="9"/>
  <c r="C2179" i="9" s="1"/>
  <c r="N2179" i="6"/>
  <c r="D2251" i="6"/>
  <c r="B2251" i="9"/>
  <c r="C2251" i="9" s="1"/>
  <c r="N2251" i="6"/>
  <c r="D2407" i="6"/>
  <c r="M2407" i="6"/>
  <c r="I2407" i="9" s="1"/>
  <c r="N2407" i="6"/>
  <c r="E1177" i="6"/>
  <c r="F1177" i="6"/>
  <c r="G1177" i="6"/>
  <c r="E1988" i="6"/>
  <c r="F1988" i="6"/>
  <c r="G1988" i="6"/>
  <c r="E468" i="6"/>
  <c r="F468" i="6"/>
  <c r="H175" i="6"/>
  <c r="O175" i="6"/>
  <c r="O247" i="6"/>
  <c r="H247" i="6"/>
  <c r="O319" i="6"/>
  <c r="H319" i="6"/>
  <c r="H391" i="6"/>
  <c r="O391" i="6"/>
  <c r="H463" i="6"/>
  <c r="O463" i="6"/>
  <c r="O547" i="6"/>
  <c r="H547" i="6"/>
  <c r="O703" i="6"/>
  <c r="H703" i="6"/>
  <c r="H775" i="6"/>
  <c r="O775" i="6"/>
  <c r="H859" i="6"/>
  <c r="O859" i="6"/>
  <c r="O1159" i="6"/>
  <c r="H1159" i="6"/>
  <c r="H1231" i="6"/>
  <c r="O1231" i="6"/>
  <c r="O1303" i="6"/>
  <c r="H1303" i="6"/>
  <c r="O1375" i="6"/>
  <c r="H1375" i="6"/>
  <c r="O1447" i="6"/>
  <c r="H1447" i="6"/>
  <c r="O1519" i="6"/>
  <c r="H1519" i="6"/>
  <c r="O1591" i="6"/>
  <c r="H1591" i="6"/>
  <c r="H1663" i="6"/>
  <c r="O1663" i="6"/>
  <c r="O2251" i="6"/>
  <c r="H2251" i="6"/>
  <c r="G1690" i="6"/>
  <c r="E1690" i="6"/>
  <c r="F1690" i="6"/>
  <c r="D631" i="6"/>
  <c r="B631" i="9"/>
  <c r="C631" i="9" s="1"/>
  <c r="N631" i="6"/>
  <c r="D187" i="6"/>
  <c r="B187" i="9"/>
  <c r="C187" i="9" s="1"/>
  <c r="N187" i="6"/>
  <c r="B259" i="9"/>
  <c r="C259" i="9" s="1"/>
  <c r="D259" i="6"/>
  <c r="N259" i="6"/>
  <c r="B331" i="9"/>
  <c r="C331" i="9" s="1"/>
  <c r="N331" i="6"/>
  <c r="D403" i="6"/>
  <c r="N403" i="6"/>
  <c r="B403" i="9"/>
  <c r="C403" i="9" s="1"/>
  <c r="D475" i="6"/>
  <c r="B475" i="9"/>
  <c r="C475" i="9" s="1"/>
  <c r="N475" i="6"/>
  <c r="B559" i="9"/>
  <c r="C559" i="9" s="1"/>
  <c r="D559" i="6"/>
  <c r="N559" i="6"/>
  <c r="D643" i="6"/>
  <c r="B643" i="9"/>
  <c r="C643" i="9" s="1"/>
  <c r="N643" i="6"/>
  <c r="B715" i="9"/>
  <c r="C715" i="9" s="1"/>
  <c r="D715" i="6"/>
  <c r="N715" i="6"/>
  <c r="D787" i="6"/>
  <c r="N787" i="6"/>
  <c r="D943" i="6"/>
  <c r="N943" i="6"/>
  <c r="B1099" i="9"/>
  <c r="C1099" i="9" s="1"/>
  <c r="N1099" i="6"/>
  <c r="D1171" i="6"/>
  <c r="B1171" i="9"/>
  <c r="C1171" i="9" s="1"/>
  <c r="N1171" i="6"/>
  <c r="D1243" i="6"/>
  <c r="B1243" i="9"/>
  <c r="C1243" i="9" s="1"/>
  <c r="N1243" i="6"/>
  <c r="D1315" i="6"/>
  <c r="N1315" i="6"/>
  <c r="D1387" i="6"/>
  <c r="B1387" i="9"/>
  <c r="C1387" i="9" s="1"/>
  <c r="N1387" i="6"/>
  <c r="D1459" i="6"/>
  <c r="B1459" i="9"/>
  <c r="C1459" i="9" s="1"/>
  <c r="N1459" i="6"/>
  <c r="D1603" i="6"/>
  <c r="B1603" i="9"/>
  <c r="C1603" i="9" s="1"/>
  <c r="N1603" i="6"/>
  <c r="D1675" i="6"/>
  <c r="N1675" i="6"/>
  <c r="D1747" i="6"/>
  <c r="B1747" i="9"/>
  <c r="C1747" i="9" s="1"/>
  <c r="N1747" i="6"/>
  <c r="D1819" i="6"/>
  <c r="B1819" i="9"/>
  <c r="C1819" i="9" s="1"/>
  <c r="N1819" i="6"/>
  <c r="D1891" i="6"/>
  <c r="N1891" i="6"/>
  <c r="D1975" i="6"/>
  <c r="N1975" i="6"/>
  <c r="D2047" i="6"/>
  <c r="B2047" i="9"/>
  <c r="C2047" i="9" s="1"/>
  <c r="N2047" i="6"/>
  <c r="E1322" i="6"/>
  <c r="F1322" i="6"/>
  <c r="G1322" i="6"/>
  <c r="E244" i="6"/>
  <c r="F244" i="6"/>
  <c r="B2191" i="9"/>
  <c r="C2191" i="9" s="1"/>
  <c r="N2191" i="6"/>
  <c r="D2263" i="6"/>
  <c r="N2263" i="6"/>
  <c r="D2419" i="6"/>
  <c r="M2419" i="6"/>
  <c r="I2419" i="9" s="1"/>
  <c r="B2419" i="9"/>
  <c r="C2419" i="9" s="1"/>
  <c r="N2419" i="6"/>
  <c r="F16" i="6"/>
  <c r="E16" i="6"/>
  <c r="E980" i="6"/>
  <c r="F980" i="6"/>
  <c r="E779" i="6"/>
  <c r="F779" i="6"/>
  <c r="H187" i="6"/>
  <c r="O187" i="6"/>
  <c r="O259" i="6"/>
  <c r="H259" i="6"/>
  <c r="O331" i="6"/>
  <c r="H331" i="6"/>
  <c r="O403" i="6"/>
  <c r="H403" i="6"/>
  <c r="O475" i="6"/>
  <c r="H475" i="6"/>
  <c r="O643" i="6"/>
  <c r="H643" i="6"/>
  <c r="O715" i="6"/>
  <c r="H715" i="6"/>
  <c r="H787" i="6"/>
  <c r="O787" i="6"/>
  <c r="H871" i="6"/>
  <c r="O871" i="6"/>
  <c r="A943" i="9"/>
  <c r="H943" i="6"/>
  <c r="H1387" i="6"/>
  <c r="O1387" i="6"/>
  <c r="O1459" i="6"/>
  <c r="H1459" i="6"/>
  <c r="O1531" i="6"/>
  <c r="H1531" i="6"/>
  <c r="O1603" i="6"/>
  <c r="H1603" i="6"/>
  <c r="A1675" i="9"/>
  <c r="H1675" i="6"/>
  <c r="E122" i="6"/>
  <c r="F122" i="6"/>
  <c r="D199" i="6"/>
  <c r="B199" i="9"/>
  <c r="C199" i="9" s="1"/>
  <c r="N199" i="6"/>
  <c r="M271" i="6"/>
  <c r="D271" i="6"/>
  <c r="B271" i="9"/>
  <c r="C271" i="9" s="1"/>
  <c r="N271" i="6"/>
  <c r="B343" i="9"/>
  <c r="C343" i="9" s="1"/>
  <c r="D343" i="6"/>
  <c r="N343" i="6"/>
  <c r="B415" i="9"/>
  <c r="C415" i="9" s="1"/>
  <c r="N415" i="6"/>
  <c r="D415" i="6"/>
  <c r="B487" i="9"/>
  <c r="C487" i="9" s="1"/>
  <c r="D487" i="6"/>
  <c r="N487" i="6"/>
  <c r="L571" i="6"/>
  <c r="G571" i="9" s="1"/>
  <c r="N571" i="6"/>
  <c r="D727" i="6"/>
  <c r="B727" i="9"/>
  <c r="C727" i="9" s="1"/>
  <c r="N727" i="6"/>
  <c r="D799" i="6"/>
  <c r="B799" i="9"/>
  <c r="C799" i="9" s="1"/>
  <c r="N799" i="6"/>
  <c r="B955" i="9"/>
  <c r="C955" i="9" s="1"/>
  <c r="D955" i="6"/>
  <c r="N955" i="6"/>
  <c r="D1027" i="6"/>
  <c r="B1027" i="9"/>
  <c r="C1027" i="9" s="1"/>
  <c r="N1027" i="6"/>
  <c r="D1111" i="6"/>
  <c r="N1111" i="6"/>
  <c r="B1111" i="9"/>
  <c r="C1111" i="9" s="1"/>
  <c r="B1183" i="9"/>
  <c r="C1183" i="9" s="1"/>
  <c r="D1183" i="6"/>
  <c r="N1183" i="6"/>
  <c r="D1255" i="6"/>
  <c r="N1255" i="6"/>
  <c r="B1327" i="9"/>
  <c r="C1327" i="9" s="1"/>
  <c r="D1327" i="6"/>
  <c r="N1327" i="6"/>
  <c r="D1399" i="6"/>
  <c r="N1399" i="6"/>
  <c r="B1471" i="9"/>
  <c r="C1471" i="9" s="1"/>
  <c r="D1471" i="6"/>
  <c r="N1471" i="6"/>
  <c r="D1543" i="6"/>
  <c r="B1543" i="9"/>
  <c r="C1543" i="9" s="1"/>
  <c r="N1543" i="6"/>
  <c r="D1615" i="6"/>
  <c r="B1615" i="9"/>
  <c r="C1615" i="9" s="1"/>
  <c r="N1615" i="6"/>
  <c r="D1759" i="6"/>
  <c r="M1759" i="6"/>
  <c r="I1759" i="9" s="1"/>
  <c r="B1759" i="9"/>
  <c r="C1759" i="9" s="1"/>
  <c r="N1759" i="6"/>
  <c r="D1831" i="6"/>
  <c r="B1831" i="9"/>
  <c r="C1831" i="9" s="1"/>
  <c r="N1831" i="6"/>
  <c r="D1987" i="6"/>
  <c r="B1987" i="9"/>
  <c r="C1987" i="9" s="1"/>
  <c r="N1987" i="6"/>
  <c r="D2059" i="6"/>
  <c r="B2059" i="9"/>
  <c r="C2059" i="9" s="1"/>
  <c r="N2059" i="6"/>
  <c r="B2131" i="9"/>
  <c r="C2131" i="9" s="1"/>
  <c r="N2131" i="6"/>
  <c r="D2203" i="6"/>
  <c r="N2203" i="6"/>
  <c r="D2275" i="6"/>
  <c r="B2275" i="9"/>
  <c r="C2275" i="9" s="1"/>
  <c r="N2275" i="6"/>
  <c r="D2347" i="6"/>
  <c r="B2347" i="9"/>
  <c r="C2347" i="9" s="1"/>
  <c r="N2347" i="6"/>
  <c r="D2455" i="6"/>
  <c r="B2455" i="9"/>
  <c r="C2455" i="9" s="1"/>
  <c r="N2455" i="6"/>
  <c r="F68" i="6"/>
  <c r="E68" i="6"/>
  <c r="E1241" i="6"/>
  <c r="F1241" i="6"/>
  <c r="G1241" i="6"/>
  <c r="E342" i="6"/>
  <c r="F342" i="6"/>
  <c r="H655" i="6"/>
  <c r="O655" i="6"/>
  <c r="O727" i="6"/>
  <c r="H727" i="6"/>
  <c r="H799" i="6"/>
  <c r="O799" i="6"/>
  <c r="H883" i="6"/>
  <c r="O883" i="6"/>
  <c r="O1687" i="6"/>
  <c r="H1687" i="6"/>
  <c r="A1759" i="9"/>
  <c r="H1759" i="6"/>
  <c r="A1831" i="9"/>
  <c r="H1831" i="6"/>
  <c r="H2455" i="6"/>
  <c r="O2455" i="6"/>
  <c r="B139" i="9"/>
  <c r="C139" i="9" s="1"/>
  <c r="D139" i="6"/>
  <c r="N139" i="6"/>
  <c r="E1706" i="6"/>
  <c r="B211" i="9"/>
  <c r="C211" i="9" s="1"/>
  <c r="L211" i="6"/>
  <c r="G211" i="9" s="1"/>
  <c r="D211" i="6"/>
  <c r="N211" i="6"/>
  <c r="D283" i="6"/>
  <c r="N283" i="6"/>
  <c r="B283" i="9"/>
  <c r="C283" i="9" s="1"/>
  <c r="B355" i="9"/>
  <c r="C355" i="9" s="1"/>
  <c r="D355" i="6"/>
  <c r="N355" i="6"/>
  <c r="D427" i="6"/>
  <c r="B427" i="9"/>
  <c r="C427" i="9" s="1"/>
  <c r="N427" i="6"/>
  <c r="D499" i="6"/>
  <c r="B499" i="9"/>
  <c r="C499" i="9" s="1"/>
  <c r="N499" i="6"/>
  <c r="D583" i="6"/>
  <c r="B583" i="9"/>
  <c r="C583" i="9" s="1"/>
  <c r="N583" i="6"/>
  <c r="B667" i="9"/>
  <c r="C667" i="9" s="1"/>
  <c r="N667" i="6"/>
  <c r="D667" i="6"/>
  <c r="B739" i="9"/>
  <c r="C739" i="9" s="1"/>
  <c r="D739" i="6"/>
  <c r="N739" i="6"/>
  <c r="D811" i="6"/>
  <c r="B811" i="9"/>
  <c r="C811" i="9" s="1"/>
  <c r="M811" i="6"/>
  <c r="N811" i="6"/>
  <c r="D967" i="6"/>
  <c r="B967" i="9"/>
  <c r="C967" i="9" s="1"/>
  <c r="N967" i="6"/>
  <c r="D1039" i="6"/>
  <c r="B1039" i="9"/>
  <c r="C1039" i="9" s="1"/>
  <c r="N1039" i="6"/>
  <c r="D1123" i="6"/>
  <c r="B1123" i="9"/>
  <c r="C1123" i="9" s="1"/>
  <c r="N1123" i="6"/>
  <c r="D1195" i="6"/>
  <c r="B1195" i="9"/>
  <c r="C1195" i="9" s="1"/>
  <c r="N1195" i="6"/>
  <c r="B1267" i="9"/>
  <c r="C1267" i="9" s="1"/>
  <c r="D1267" i="6"/>
  <c r="N1267" i="6"/>
  <c r="D1339" i="6"/>
  <c r="B1339" i="9"/>
  <c r="C1339" i="9" s="1"/>
  <c r="N1339" i="6"/>
  <c r="D1771" i="6"/>
  <c r="B1771" i="9"/>
  <c r="C1771" i="9" s="1"/>
  <c r="N1771" i="6"/>
  <c r="D1999" i="6"/>
  <c r="B1999" i="9"/>
  <c r="C1999" i="9" s="1"/>
  <c r="N1999" i="6"/>
  <c r="D2143" i="6"/>
  <c r="N2143" i="6"/>
  <c r="D2215" i="6"/>
  <c r="B2215" i="9"/>
  <c r="C2215" i="9" s="1"/>
  <c r="N2215" i="6"/>
  <c r="D2287" i="6"/>
  <c r="N2287" i="6"/>
  <c r="D2359" i="6"/>
  <c r="N2359" i="6"/>
  <c r="D2467" i="6"/>
  <c r="N2467" i="6"/>
  <c r="E964" i="6"/>
  <c r="F964" i="6"/>
  <c r="E2016" i="6"/>
  <c r="F2016" i="6"/>
  <c r="G2016" i="6"/>
  <c r="E950" i="6"/>
  <c r="F950" i="6"/>
  <c r="D2119" i="6"/>
  <c r="N2119" i="6"/>
  <c r="D1087" i="6"/>
  <c r="N1087" i="6"/>
  <c r="O211" i="6"/>
  <c r="H211" i="6"/>
  <c r="O283" i="6"/>
  <c r="H283" i="6"/>
  <c r="O355" i="6"/>
  <c r="H355" i="6"/>
  <c r="H427" i="6"/>
  <c r="O427" i="6"/>
  <c r="O667" i="6"/>
  <c r="H667" i="6"/>
  <c r="O739" i="6"/>
  <c r="H739" i="6"/>
  <c r="H811" i="6"/>
  <c r="O811" i="6"/>
  <c r="H895" i="6"/>
  <c r="O895" i="6"/>
  <c r="A1039" i="9"/>
  <c r="H1039" i="6"/>
  <c r="A1123" i="9"/>
  <c r="H1123" i="6"/>
  <c r="O1699" i="6"/>
  <c r="H1699" i="6"/>
  <c r="O1843" i="6"/>
  <c r="H1843" i="6"/>
  <c r="O1915" i="6"/>
  <c r="H1915" i="6"/>
  <c r="E1086" i="6"/>
  <c r="F1086" i="6"/>
  <c r="G1086" i="6"/>
  <c r="L823" i="6"/>
  <c r="G823" i="9" s="1"/>
  <c r="N823" i="6"/>
  <c r="D223" i="6"/>
  <c r="B223" i="9"/>
  <c r="C223" i="9" s="1"/>
  <c r="L223" i="6"/>
  <c r="G223" i="9" s="1"/>
  <c r="N223" i="6"/>
  <c r="D295" i="6"/>
  <c r="N295" i="6"/>
  <c r="B367" i="9"/>
  <c r="C367" i="9" s="1"/>
  <c r="D367" i="6"/>
  <c r="N367" i="6"/>
  <c r="B439" i="9"/>
  <c r="C439" i="9" s="1"/>
  <c r="D439" i="6"/>
  <c r="N439" i="6"/>
  <c r="D511" i="6"/>
  <c r="N511" i="6"/>
  <c r="B511" i="9"/>
  <c r="C511" i="9" s="1"/>
  <c r="D595" i="6"/>
  <c r="B595" i="9"/>
  <c r="C595" i="9" s="1"/>
  <c r="N595" i="6"/>
  <c r="D679" i="6"/>
  <c r="N679" i="6"/>
  <c r="B679" i="9"/>
  <c r="C679" i="9" s="1"/>
  <c r="D751" i="6"/>
  <c r="B751" i="9"/>
  <c r="C751" i="9" s="1"/>
  <c r="N751" i="6"/>
  <c r="B835" i="9"/>
  <c r="C835" i="9" s="1"/>
  <c r="D835" i="6"/>
  <c r="N835" i="6"/>
  <c r="M907" i="6"/>
  <c r="N907" i="6"/>
  <c r="D979" i="6"/>
  <c r="B979" i="9"/>
  <c r="C979" i="9" s="1"/>
  <c r="N979" i="6"/>
  <c r="B1051" i="9"/>
  <c r="C1051" i="9" s="1"/>
  <c r="D1051" i="6"/>
  <c r="N1051" i="6"/>
  <c r="D1135" i="6"/>
  <c r="B1135" i="9"/>
  <c r="C1135" i="9" s="1"/>
  <c r="N1135" i="6"/>
  <c r="D1351" i="6"/>
  <c r="N1351" i="6"/>
  <c r="D1423" i="6"/>
  <c r="B1423" i="9"/>
  <c r="C1423" i="9" s="1"/>
  <c r="N1423" i="6"/>
  <c r="B1495" i="9"/>
  <c r="C1495" i="9" s="1"/>
  <c r="N1495" i="6"/>
  <c r="D1567" i="6"/>
  <c r="B1567" i="9"/>
  <c r="C1567" i="9" s="1"/>
  <c r="N1567" i="6"/>
  <c r="D1639" i="6"/>
  <c r="B1639" i="9"/>
  <c r="C1639" i="9" s="1"/>
  <c r="N1639" i="6"/>
  <c r="D1711" i="6"/>
  <c r="N1711" i="6"/>
  <c r="B1783" i="9"/>
  <c r="C1783" i="9" s="1"/>
  <c r="D1783" i="6"/>
  <c r="N1783" i="6"/>
  <c r="D1855" i="6"/>
  <c r="N1855" i="6"/>
  <c r="D2011" i="6"/>
  <c r="N2011" i="6"/>
  <c r="D2083" i="6"/>
  <c r="N2083" i="6"/>
  <c r="D2155" i="6"/>
  <c r="N2155" i="6"/>
  <c r="D2227" i="6"/>
  <c r="N2227" i="6"/>
  <c r="D2299" i="6"/>
  <c r="N2299" i="6"/>
  <c r="E2038" i="6"/>
  <c r="F2038" i="6"/>
  <c r="G2038" i="6"/>
  <c r="J1656" i="6"/>
  <c r="M796" i="6"/>
  <c r="F19" i="6"/>
  <c r="E19" i="6"/>
  <c r="D1918" i="6"/>
  <c r="B1918" i="9"/>
  <c r="C1918" i="9" s="1"/>
  <c r="M1918" i="6"/>
  <c r="I1918" i="9" s="1"/>
  <c r="N1918" i="6"/>
  <c r="D1774" i="6"/>
  <c r="B1774" i="9"/>
  <c r="C1774" i="9" s="1"/>
  <c r="L1774" i="6"/>
  <c r="M1774" i="6"/>
  <c r="I1774" i="9" s="1"/>
  <c r="N1774" i="6"/>
  <c r="E1495" i="6"/>
  <c r="F1495" i="6"/>
  <c r="G1495" i="6"/>
  <c r="M2038" i="6"/>
  <c r="I2038" i="9" s="1"/>
  <c r="N2038" i="6"/>
  <c r="K1618" i="6"/>
  <c r="M1091" i="6"/>
  <c r="I1091" i="9" s="1"/>
  <c r="I551" i="6"/>
  <c r="K551" i="6" s="1"/>
  <c r="D1894" i="6"/>
  <c r="B1894" i="9"/>
  <c r="C1894" i="9" s="1"/>
  <c r="L1894" i="6"/>
  <c r="M1894" i="6"/>
  <c r="I1894" i="9" s="1"/>
  <c r="N1894" i="6"/>
  <c r="E2131" i="6"/>
  <c r="F2131" i="6"/>
  <c r="G2131" i="6"/>
  <c r="D2146" i="6"/>
  <c r="L2146" i="6"/>
  <c r="B2146" i="9"/>
  <c r="C2146" i="9" s="1"/>
  <c r="N2146" i="6"/>
  <c r="M2146" i="6"/>
  <c r="I2146" i="9" s="1"/>
  <c r="F1044" i="6"/>
  <c r="E1044" i="6"/>
  <c r="G1044" i="6"/>
  <c r="E1469" i="6"/>
  <c r="F1469" i="6"/>
  <c r="G1469" i="6"/>
  <c r="E1353" i="9"/>
  <c r="D1954" i="6"/>
  <c r="L1954" i="6"/>
  <c r="B1954" i="9"/>
  <c r="C1954" i="9" s="1"/>
  <c r="M1954" i="6"/>
  <c r="I1954" i="9" s="1"/>
  <c r="N1954" i="6"/>
  <c r="D2002" i="6"/>
  <c r="L2002" i="6"/>
  <c r="N2002" i="6"/>
  <c r="D2446" i="6"/>
  <c r="L2446" i="6"/>
  <c r="N2446" i="6"/>
  <c r="M2446" i="6"/>
  <c r="I2446" i="9" s="1"/>
  <c r="D2482" i="6"/>
  <c r="L2482" i="6"/>
  <c r="B2482" i="9"/>
  <c r="C2482" i="9" s="1"/>
  <c r="M2482" i="6"/>
  <c r="I2482" i="9" s="1"/>
  <c r="N2482" i="6"/>
  <c r="K1656" i="6"/>
  <c r="G1193" i="6"/>
  <c r="D796" i="6"/>
  <c r="D2074" i="6"/>
  <c r="L2074" i="6"/>
  <c r="M2074" i="6"/>
  <c r="I2074" i="9" s="1"/>
  <c r="N2074" i="6"/>
  <c r="D2014" i="6"/>
  <c r="B2014" i="9"/>
  <c r="C2014" i="9" s="1"/>
  <c r="M2014" i="6"/>
  <c r="I2014" i="9" s="1"/>
  <c r="N2014" i="6"/>
  <c r="L2206" i="6"/>
  <c r="M2206" i="6"/>
  <c r="I2206" i="9" s="1"/>
  <c r="N2206" i="6"/>
  <c r="D2494" i="6"/>
  <c r="N2494" i="6"/>
  <c r="L2404" i="6"/>
  <c r="D2404" i="9" s="1"/>
  <c r="F1193" i="6"/>
  <c r="B796" i="9"/>
  <c r="C796" i="9" s="1"/>
  <c r="D2470" i="6"/>
  <c r="L2470" i="6"/>
  <c r="B2470" i="9"/>
  <c r="C2470" i="9" s="1"/>
  <c r="N2470" i="6"/>
  <c r="M2470" i="6"/>
  <c r="I2470" i="9" s="1"/>
  <c r="D2062" i="6"/>
  <c r="M2062" i="6"/>
  <c r="I2062" i="9" s="1"/>
  <c r="L2062" i="6"/>
  <c r="N2062" i="6"/>
  <c r="B2266" i="9"/>
  <c r="C2266" i="9" s="1"/>
  <c r="M2266" i="6"/>
  <c r="I2266" i="9" s="1"/>
  <c r="L2266" i="6"/>
  <c r="N2266" i="6"/>
  <c r="B2110" i="9"/>
  <c r="C2110" i="9" s="1"/>
  <c r="N2110" i="6"/>
  <c r="M2110" i="6"/>
  <c r="I2110" i="9" s="1"/>
  <c r="E734" i="6"/>
  <c r="F734" i="6"/>
  <c r="L2365" i="6"/>
  <c r="D2365" i="9" s="1"/>
  <c r="M2404" i="6"/>
  <c r="I2404" i="9" s="1"/>
  <c r="E538" i="6"/>
  <c r="F538" i="6"/>
  <c r="D2170" i="6"/>
  <c r="B2170" i="9"/>
  <c r="C2170" i="9" s="1"/>
  <c r="L2170" i="6"/>
  <c r="M2170" i="6"/>
  <c r="I2170" i="9" s="1"/>
  <c r="N2170" i="6"/>
  <c r="F331" i="6"/>
  <c r="E331" i="6"/>
  <c r="F1457" i="6"/>
  <c r="G1457" i="6"/>
  <c r="E1457" i="6"/>
  <c r="B2086" i="9"/>
  <c r="C2086" i="9" s="1"/>
  <c r="D2086" i="6"/>
  <c r="L2086" i="6"/>
  <c r="M2086" i="6"/>
  <c r="I2086" i="9" s="1"/>
  <c r="N2086" i="6"/>
  <c r="F1061" i="6"/>
  <c r="E1061" i="6"/>
  <c r="G1061" i="6"/>
  <c r="B2422" i="9"/>
  <c r="C2422" i="9" s="1"/>
  <c r="M2422" i="6"/>
  <c r="I2422" i="9" s="1"/>
  <c r="L2422" i="6"/>
  <c r="D2422" i="6"/>
  <c r="N2422" i="6"/>
  <c r="E1047" i="6"/>
  <c r="G1047" i="6"/>
  <c r="F1047" i="6"/>
  <c r="E525" i="6"/>
  <c r="F525" i="6"/>
  <c r="E649" i="6"/>
  <c r="F649" i="6"/>
  <c r="D2134" i="6"/>
  <c r="L2134" i="6"/>
  <c r="M2134" i="6"/>
  <c r="I2134" i="9" s="1"/>
  <c r="N2134" i="6"/>
  <c r="J2054" i="6"/>
  <c r="M1714" i="6"/>
  <c r="I1714" i="9" s="1"/>
  <c r="G2204" i="6"/>
  <c r="B1714" i="9"/>
  <c r="C1714" i="9" s="1"/>
  <c r="D2458" i="6"/>
  <c r="B2458" i="9"/>
  <c r="C2458" i="9" s="1"/>
  <c r="L2458" i="6"/>
  <c r="M2458" i="6"/>
  <c r="I2458" i="9" s="1"/>
  <c r="N2458" i="6"/>
  <c r="E1656" i="6"/>
  <c r="F1656" i="6"/>
  <c r="G1656" i="6"/>
  <c r="E686" i="6"/>
  <c r="F686" i="6"/>
  <c r="B1510" i="9"/>
  <c r="C1510" i="9" s="1"/>
  <c r="D1510" i="6"/>
  <c r="N1510" i="6"/>
  <c r="D2182" i="6"/>
  <c r="M2182" i="6"/>
  <c r="I2182" i="9" s="1"/>
  <c r="B2182" i="9"/>
  <c r="C2182" i="9" s="1"/>
  <c r="L2182" i="6"/>
  <c r="N2182" i="6"/>
  <c r="F1326" i="6"/>
  <c r="G1326" i="6"/>
  <c r="E1326" i="6"/>
  <c r="G1497" i="6"/>
  <c r="F1497" i="6"/>
  <c r="E1497" i="6"/>
  <c r="L1714" i="6"/>
  <c r="D1714" i="9" s="1"/>
  <c r="F2204" i="6"/>
  <c r="D1714" i="6"/>
  <c r="F1714" i="6" s="1"/>
  <c r="D1558" i="6"/>
  <c r="B1558" i="9"/>
  <c r="C1558" i="9" s="1"/>
  <c r="L1558" i="6"/>
  <c r="M1558" i="6"/>
  <c r="I1558" i="9" s="1"/>
  <c r="N1558" i="6"/>
  <c r="D2302" i="6"/>
  <c r="B2302" i="9"/>
  <c r="C2302" i="9" s="1"/>
  <c r="M2302" i="6"/>
  <c r="I2302" i="9" s="1"/>
  <c r="L2302" i="6"/>
  <c r="N2302" i="6"/>
  <c r="E758" i="6"/>
  <c r="F758" i="6"/>
  <c r="E925" i="6"/>
  <c r="F925" i="6"/>
  <c r="E1382" i="6"/>
  <c r="F1382" i="6"/>
  <c r="G1382" i="6"/>
  <c r="B1091" i="9"/>
  <c r="C1091" i="9" s="1"/>
  <c r="D2206" i="6"/>
  <c r="E2206" i="6" s="1"/>
  <c r="M2158" i="6"/>
  <c r="I2158" i="9" s="1"/>
  <c r="N2158" i="6"/>
  <c r="N1810" i="6"/>
  <c r="M1810" i="6"/>
  <c r="I1810" i="9" s="1"/>
  <c r="D2434" i="6"/>
  <c r="N2434" i="6"/>
  <c r="E1029" i="6"/>
  <c r="F1029" i="6"/>
  <c r="E1262" i="6"/>
  <c r="F1262" i="6"/>
  <c r="G1262" i="6"/>
  <c r="K2054" i="6"/>
  <c r="L796" i="6"/>
  <c r="D1091" i="6"/>
  <c r="F1091" i="6" s="1"/>
  <c r="B2038" i="9"/>
  <c r="C2038" i="9" s="1"/>
  <c r="B2206" i="9"/>
  <c r="C2206" i="9" s="1"/>
  <c r="B2494" i="9"/>
  <c r="C2494" i="9" s="1"/>
  <c r="B2194" i="9"/>
  <c r="C2194" i="9" s="1"/>
  <c r="N2194" i="6"/>
  <c r="D1870" i="6"/>
  <c r="B1870" i="9"/>
  <c r="C1870" i="9" s="1"/>
  <c r="L1870" i="6"/>
  <c r="M1870" i="6"/>
  <c r="I1870" i="9" s="1"/>
  <c r="N1870" i="6"/>
  <c r="E812" i="6"/>
  <c r="F812" i="6"/>
  <c r="E1741" i="6"/>
  <c r="F1741" i="6"/>
  <c r="G1741" i="6"/>
  <c r="G1592" i="6"/>
  <c r="F1704" i="6"/>
  <c r="G1704" i="6"/>
  <c r="E1704" i="6"/>
  <c r="F1893" i="6"/>
  <c r="G1893" i="6"/>
  <c r="E1893" i="6"/>
  <c r="D2479" i="6"/>
  <c r="B2479" i="9"/>
  <c r="C2479" i="9" s="1"/>
  <c r="N2479" i="6"/>
  <c r="D2383" i="6"/>
  <c r="N2383" i="6"/>
  <c r="F930" i="6"/>
  <c r="E930" i="6"/>
  <c r="D2472" i="6"/>
  <c r="N2472" i="6"/>
  <c r="E1649" i="6"/>
  <c r="F1649" i="6"/>
  <c r="G1649" i="6"/>
  <c r="G1345" i="6"/>
  <c r="F1345" i="6"/>
  <c r="E1345" i="6"/>
  <c r="E678" i="6"/>
  <c r="F678" i="6"/>
  <c r="G2091" i="6"/>
  <c r="E872" i="6"/>
  <c r="F872" i="6"/>
  <c r="G1082" i="6"/>
  <c r="E1082" i="6"/>
  <c r="F1082" i="6"/>
  <c r="E666" i="6"/>
  <c r="F666" i="6"/>
  <c r="G1563" i="6"/>
  <c r="E1297" i="6"/>
  <c r="F1297" i="6"/>
  <c r="G1297" i="6"/>
  <c r="E1985" i="6"/>
  <c r="F1985" i="6"/>
  <c r="G1985" i="6"/>
  <c r="E1625" i="6"/>
  <c r="F1625" i="6"/>
  <c r="G1625" i="6"/>
  <c r="E1586" i="6"/>
  <c r="F1586" i="6"/>
  <c r="G1586" i="6"/>
  <c r="E1594" i="6"/>
  <c r="F1594" i="6"/>
  <c r="G1594" i="6"/>
  <c r="D2443" i="6"/>
  <c r="M2443" i="6"/>
  <c r="I2443" i="9" s="1"/>
  <c r="N2443" i="6"/>
  <c r="E1169" i="6"/>
  <c r="F1169" i="6"/>
  <c r="G1169" i="6"/>
  <c r="E1541" i="6"/>
  <c r="F1541" i="6"/>
  <c r="G1541" i="6"/>
  <c r="E1990" i="6"/>
  <c r="G2464" i="6"/>
  <c r="F2464" i="6"/>
  <c r="E1633" i="6"/>
  <c r="F1633" i="6"/>
  <c r="G1633" i="6"/>
  <c r="B551" i="9"/>
  <c r="C551" i="9" s="1"/>
  <c r="D551" i="6"/>
  <c r="N551" i="6"/>
  <c r="D791" i="6"/>
  <c r="B791" i="9"/>
  <c r="C791" i="9" s="1"/>
  <c r="N791" i="6"/>
  <c r="E653" i="6"/>
  <c r="F653" i="6"/>
  <c r="E576" i="6"/>
  <c r="F576" i="6"/>
  <c r="E409" i="6"/>
  <c r="F409" i="6"/>
  <c r="B899" i="9"/>
  <c r="C899" i="9" s="1"/>
  <c r="D899" i="6"/>
  <c r="N899" i="6"/>
  <c r="B887" i="9"/>
  <c r="C887" i="9" s="1"/>
  <c r="D887" i="6"/>
  <c r="N887" i="6"/>
  <c r="E1113" i="6"/>
  <c r="F1113" i="6"/>
  <c r="G1113" i="6"/>
  <c r="E924" i="6"/>
  <c r="F924" i="6"/>
  <c r="E548" i="6"/>
  <c r="F548" i="6"/>
  <c r="D2365" i="6"/>
  <c r="B2365" i="9"/>
  <c r="C2365" i="9" s="1"/>
  <c r="N2365" i="6"/>
  <c r="E1556" i="6"/>
  <c r="F1556" i="6"/>
  <c r="G1556" i="6"/>
  <c r="D515" i="6"/>
  <c r="B515" i="9"/>
  <c r="C515" i="9" s="1"/>
  <c r="N515" i="6"/>
  <c r="E1146" i="6"/>
  <c r="F1146" i="6"/>
  <c r="G1146" i="6"/>
  <c r="E1099" i="6"/>
  <c r="F1099" i="6"/>
  <c r="G1099" i="6"/>
  <c r="F870" i="6"/>
  <c r="E870" i="6"/>
  <c r="E588" i="6"/>
  <c r="F588" i="6"/>
  <c r="L1103" i="6"/>
  <c r="N1103" i="6"/>
  <c r="B635" i="9"/>
  <c r="C635" i="9" s="1"/>
  <c r="D635" i="6"/>
  <c r="N635" i="6"/>
  <c r="E1290" i="6"/>
  <c r="F1290" i="6"/>
  <c r="G1290" i="6"/>
  <c r="L2483" i="6"/>
  <c r="E2483" i="9" s="1"/>
  <c r="D2437" i="6"/>
  <c r="B2437" i="9"/>
  <c r="C2437" i="9" s="1"/>
  <c r="N2437" i="6"/>
  <c r="F1598" i="6"/>
  <c r="B851" i="9"/>
  <c r="C851" i="9" s="1"/>
  <c r="D851" i="6"/>
  <c r="N851" i="6"/>
  <c r="E2346" i="6"/>
  <c r="F2346" i="6"/>
  <c r="G2346" i="6"/>
  <c r="B923" i="9"/>
  <c r="C923" i="9" s="1"/>
  <c r="D923" i="6"/>
  <c r="N923" i="6"/>
  <c r="D2389" i="6"/>
  <c r="N2389" i="6"/>
  <c r="E1974" i="6"/>
  <c r="F1974" i="6"/>
  <c r="G1974" i="6"/>
  <c r="E1287" i="6"/>
  <c r="F1287" i="6"/>
  <c r="G1287" i="6"/>
  <c r="D1583" i="6"/>
  <c r="N1583" i="6"/>
  <c r="D647" i="6"/>
  <c r="B647" i="9"/>
  <c r="C647" i="9" s="1"/>
  <c r="N647" i="6"/>
  <c r="D2425" i="6"/>
  <c r="B2425" i="9"/>
  <c r="C2425" i="9" s="1"/>
  <c r="N2425" i="6"/>
  <c r="E1614" i="6"/>
  <c r="F1614" i="6"/>
  <c r="G1614" i="6"/>
  <c r="L851" i="6"/>
  <c r="G851" i="9" s="1"/>
  <c r="M1103" i="6"/>
  <c r="I1103" i="9" s="1"/>
  <c r="B863" i="9"/>
  <c r="C863" i="9" s="1"/>
  <c r="D863" i="6"/>
  <c r="N863" i="6"/>
  <c r="E506" i="6"/>
  <c r="F506" i="6"/>
  <c r="E2033" i="6"/>
  <c r="F2033" i="6"/>
  <c r="G2033" i="6"/>
  <c r="L2456" i="6"/>
  <c r="D2456" i="9" s="1"/>
  <c r="K2174" i="6"/>
  <c r="G2480" i="6"/>
  <c r="G1864" i="6"/>
  <c r="G2094" i="6"/>
  <c r="D2317" i="6"/>
  <c r="N2317" i="6"/>
  <c r="N587" i="6"/>
  <c r="D587" i="6"/>
  <c r="B587" i="9"/>
  <c r="C587" i="9" s="1"/>
  <c r="B1168" i="9"/>
  <c r="C1168" i="9" s="1"/>
  <c r="F2480" i="6"/>
  <c r="F1864" i="6"/>
  <c r="L551" i="6"/>
  <c r="L887" i="6"/>
  <c r="G887" i="9" s="1"/>
  <c r="L899" i="6"/>
  <c r="G899" i="9" s="1"/>
  <c r="F2094" i="6"/>
  <c r="M2389" i="6"/>
  <c r="I2389" i="9" s="1"/>
  <c r="D2353" i="6"/>
  <c r="B2353" i="9"/>
  <c r="C2353" i="9" s="1"/>
  <c r="N2353" i="6"/>
  <c r="B839" i="9"/>
  <c r="C839" i="9" s="1"/>
  <c r="D839" i="6"/>
  <c r="N839" i="6"/>
  <c r="D2377" i="6"/>
  <c r="B2377" i="9"/>
  <c r="C2377" i="9" s="1"/>
  <c r="N2377" i="6"/>
  <c r="I1534" i="6"/>
  <c r="I1958" i="6"/>
  <c r="G1661" i="6"/>
  <c r="B1583" i="9"/>
  <c r="C1583" i="9" s="1"/>
  <c r="E714" i="9"/>
  <c r="M1583" i="6"/>
  <c r="I1583" i="9" s="1"/>
  <c r="L635" i="6"/>
  <c r="G635" i="9" s="1"/>
  <c r="B2485" i="9"/>
  <c r="C2485" i="9" s="1"/>
  <c r="N2485" i="6"/>
  <c r="E127" i="6"/>
  <c r="F127" i="6"/>
  <c r="M635" i="6"/>
  <c r="M887" i="6"/>
  <c r="M515" i="6"/>
  <c r="E1393" i="6"/>
  <c r="F1393" i="6"/>
  <c r="G1393" i="6"/>
  <c r="E493" i="6"/>
  <c r="F493" i="6"/>
  <c r="E481" i="6"/>
  <c r="F481" i="6"/>
  <c r="E277" i="6"/>
  <c r="F277" i="6"/>
  <c r="M2483" i="6"/>
  <c r="I2483" i="9" s="1"/>
  <c r="M2447" i="6"/>
  <c r="I2447" i="9" s="1"/>
  <c r="M1019" i="6"/>
  <c r="I1019" i="9" s="1"/>
  <c r="L1751" i="6"/>
  <c r="D1751" i="9" s="1"/>
  <c r="M2387" i="6"/>
  <c r="I2387" i="9" s="1"/>
  <c r="L2459" i="6"/>
  <c r="D2459" i="9" s="1"/>
  <c r="J2318" i="6"/>
  <c r="A2447" i="9"/>
  <c r="L2416" i="6"/>
  <c r="D2416" i="9" s="1"/>
  <c r="L2387" i="6"/>
  <c r="D2387" i="9" s="1"/>
  <c r="M2459" i="6"/>
  <c r="I2459" i="9" s="1"/>
  <c r="L1019" i="6"/>
  <c r="D1019" i="9" s="1"/>
  <c r="K515" i="6"/>
  <c r="G1997" i="6"/>
  <c r="E2102" i="9"/>
  <c r="F1997" i="6"/>
  <c r="G1648" i="6"/>
  <c r="G1953" i="6"/>
  <c r="L1060" i="6"/>
  <c r="D1060" i="9" s="1"/>
  <c r="F1648" i="6"/>
  <c r="F1953" i="6"/>
  <c r="D1888" i="6"/>
  <c r="B1888" i="9"/>
  <c r="C1888" i="9" s="1"/>
  <c r="M1888" i="6"/>
  <c r="I1888" i="9" s="1"/>
  <c r="N1888" i="6"/>
  <c r="G1054" i="6"/>
  <c r="E1054" i="6"/>
  <c r="F1054" i="6"/>
  <c r="G2405" i="6"/>
  <c r="D2092" i="6"/>
  <c r="M2092" i="6"/>
  <c r="I2092" i="9" s="1"/>
  <c r="N2092" i="6"/>
  <c r="D616" i="6"/>
  <c r="B616" i="9"/>
  <c r="C616" i="9" s="1"/>
  <c r="M616" i="6"/>
  <c r="N616" i="6"/>
  <c r="L616" i="6"/>
  <c r="G616" i="9" s="1"/>
  <c r="D1324" i="6"/>
  <c r="B1324" i="9"/>
  <c r="C1324" i="9" s="1"/>
  <c r="L1324" i="6"/>
  <c r="M1324" i="6"/>
  <c r="I1324" i="9" s="1"/>
  <c r="N1324" i="6"/>
  <c r="D904" i="6"/>
  <c r="B904" i="9"/>
  <c r="C904" i="9" s="1"/>
  <c r="M904" i="6"/>
  <c r="N904" i="6"/>
  <c r="D988" i="6"/>
  <c r="B988" i="9"/>
  <c r="C988" i="9" s="1"/>
  <c r="N988" i="6"/>
  <c r="D2032" i="6"/>
  <c r="B2032" i="9"/>
  <c r="C2032" i="9" s="1"/>
  <c r="L2032" i="6"/>
  <c r="M2032" i="6"/>
  <c r="I2032" i="9" s="1"/>
  <c r="N2032" i="6"/>
  <c r="L1600" i="6"/>
  <c r="B1600" i="9"/>
  <c r="C1600" i="9" s="1"/>
  <c r="D1600" i="6"/>
  <c r="M1600" i="6"/>
  <c r="I1600" i="9" s="1"/>
  <c r="N1600" i="6"/>
  <c r="E196" i="6"/>
  <c r="F196" i="6"/>
  <c r="E327" i="6"/>
  <c r="F327" i="6"/>
  <c r="F2405" i="6"/>
  <c r="B2476" i="9"/>
  <c r="C2476" i="9" s="1"/>
  <c r="D2416" i="6"/>
  <c r="N2416" i="6"/>
  <c r="M2416" i="6"/>
  <c r="I2416" i="9" s="1"/>
  <c r="D940" i="6"/>
  <c r="L940" i="6"/>
  <c r="G940" i="9" s="1"/>
  <c r="B940" i="9"/>
  <c r="C940" i="9" s="1"/>
  <c r="N940" i="6"/>
  <c r="M940" i="6"/>
  <c r="D1636" i="6"/>
  <c r="B1636" i="9"/>
  <c r="C1636" i="9" s="1"/>
  <c r="M1636" i="6"/>
  <c r="I1636" i="9" s="1"/>
  <c r="L1636" i="6"/>
  <c r="N1636" i="6"/>
  <c r="B916" i="9"/>
  <c r="C916" i="9" s="1"/>
  <c r="D916" i="6"/>
  <c r="M916" i="6"/>
  <c r="N916" i="6"/>
  <c r="B1060" i="9"/>
  <c r="C1060" i="9" s="1"/>
  <c r="D1060" i="6"/>
  <c r="N1060" i="6"/>
  <c r="D2104" i="6"/>
  <c r="B2104" i="9"/>
  <c r="C2104" i="9" s="1"/>
  <c r="L2104" i="6"/>
  <c r="M2104" i="6"/>
  <c r="I2104" i="9" s="1"/>
  <c r="N2104" i="6"/>
  <c r="D1708" i="6"/>
  <c r="L1708" i="6"/>
  <c r="N1708" i="6"/>
  <c r="B1708" i="9"/>
  <c r="C1708" i="9" s="1"/>
  <c r="M1708" i="6"/>
  <c r="I1708" i="9" s="1"/>
  <c r="E1462" i="6"/>
  <c r="F1462" i="6"/>
  <c r="D832" i="6"/>
  <c r="B832" i="9"/>
  <c r="C832" i="9" s="1"/>
  <c r="M832" i="6"/>
  <c r="N832" i="6"/>
  <c r="I1247" i="6"/>
  <c r="D1120" i="6"/>
  <c r="B1120" i="9"/>
  <c r="C1120" i="9" s="1"/>
  <c r="L1120" i="6"/>
  <c r="N1120" i="6"/>
  <c r="M1120" i="6"/>
  <c r="I1120" i="9" s="1"/>
  <c r="D1108" i="6"/>
  <c r="B1108" i="9"/>
  <c r="C1108" i="9" s="1"/>
  <c r="M1108" i="6"/>
  <c r="I1108" i="9" s="1"/>
  <c r="N1108" i="6"/>
  <c r="L1108" i="6"/>
  <c r="D1984" i="6"/>
  <c r="B1984" i="9"/>
  <c r="C1984" i="9" s="1"/>
  <c r="M1984" i="6"/>
  <c r="I1984" i="9" s="1"/>
  <c r="N1984" i="6"/>
  <c r="D1000" i="6"/>
  <c r="B1000" i="9"/>
  <c r="C1000" i="9" s="1"/>
  <c r="M1000" i="6"/>
  <c r="N1000" i="6"/>
  <c r="N1168" i="6"/>
  <c r="L1168" i="6"/>
  <c r="M1168" i="6"/>
  <c r="I1168" i="9" s="1"/>
  <c r="D1156" i="6"/>
  <c r="B1156" i="9"/>
  <c r="C1156" i="9" s="1"/>
  <c r="N1156" i="6"/>
  <c r="D2224" i="6"/>
  <c r="L2224" i="6"/>
  <c r="B2224" i="9"/>
  <c r="C2224" i="9" s="1"/>
  <c r="M2224" i="6"/>
  <c r="I2224" i="9" s="1"/>
  <c r="N2224" i="6"/>
  <c r="B1792" i="9"/>
  <c r="C1792" i="9" s="1"/>
  <c r="D1792" i="6"/>
  <c r="N1792" i="6"/>
  <c r="M1792" i="6"/>
  <c r="I1792" i="9" s="1"/>
  <c r="L1792" i="6"/>
  <c r="E728" i="6"/>
  <c r="F728" i="6"/>
  <c r="D2440" i="6"/>
  <c r="B2440" i="9"/>
  <c r="C2440" i="9" s="1"/>
  <c r="M2440" i="6"/>
  <c r="I2440" i="9" s="1"/>
  <c r="N2440" i="6"/>
  <c r="B1204" i="9"/>
  <c r="C1204" i="9" s="1"/>
  <c r="D1204" i="6"/>
  <c r="M1204" i="6"/>
  <c r="I1204" i="9" s="1"/>
  <c r="N1204" i="6"/>
  <c r="L1204" i="6"/>
  <c r="L1192" i="6"/>
  <c r="B1192" i="9"/>
  <c r="C1192" i="9" s="1"/>
  <c r="D1192" i="6"/>
  <c r="M1192" i="6"/>
  <c r="I1192" i="9" s="1"/>
  <c r="N1192" i="6"/>
  <c r="D2188" i="6"/>
  <c r="M2188" i="6"/>
  <c r="I2188" i="9" s="1"/>
  <c r="N2188" i="6"/>
  <c r="D1072" i="6"/>
  <c r="B1072" i="9"/>
  <c r="C1072" i="9" s="1"/>
  <c r="M1072" i="6"/>
  <c r="I1072" i="9" s="1"/>
  <c r="N1072" i="6"/>
  <c r="D1240" i="6"/>
  <c r="B1240" i="9"/>
  <c r="C1240" i="9" s="1"/>
  <c r="L1240" i="6"/>
  <c r="M1240" i="6"/>
  <c r="I1240" i="9" s="1"/>
  <c r="N1240" i="6"/>
  <c r="D1540" i="6"/>
  <c r="B1540" i="9"/>
  <c r="C1540" i="9" s="1"/>
  <c r="L1540" i="6"/>
  <c r="M1540" i="6"/>
  <c r="I1540" i="9" s="1"/>
  <c r="N1540" i="6"/>
  <c r="B532" i="9"/>
  <c r="C532" i="9" s="1"/>
  <c r="D532" i="6"/>
  <c r="N532" i="6"/>
  <c r="D2332" i="6"/>
  <c r="L2332" i="6"/>
  <c r="B2332" i="9"/>
  <c r="C2332" i="9" s="1"/>
  <c r="M2332" i="6"/>
  <c r="I2332" i="9" s="1"/>
  <c r="N2332" i="6"/>
  <c r="B2164" i="9"/>
  <c r="C2164" i="9" s="1"/>
  <c r="D2164" i="6"/>
  <c r="L2164" i="6"/>
  <c r="N2164" i="6"/>
  <c r="M2164" i="6"/>
  <c r="I2164" i="9" s="1"/>
  <c r="E552" i="6"/>
  <c r="F552" i="6"/>
  <c r="E1165" i="6"/>
  <c r="F1165" i="6"/>
  <c r="G1165" i="6"/>
  <c r="E208" i="6"/>
  <c r="F208" i="6"/>
  <c r="E866" i="6"/>
  <c r="F866" i="6"/>
  <c r="E854" i="6"/>
  <c r="E1520" i="6"/>
  <c r="D1252" i="6"/>
  <c r="B1252" i="9"/>
  <c r="C1252" i="9" s="1"/>
  <c r="N1252" i="6"/>
  <c r="L1252" i="6"/>
  <c r="M1252" i="6"/>
  <c r="I1252" i="9" s="1"/>
  <c r="D1276" i="6"/>
  <c r="B1276" i="9"/>
  <c r="C1276" i="9" s="1"/>
  <c r="L1276" i="6"/>
  <c r="N1276" i="6"/>
  <c r="M1276" i="6"/>
  <c r="I1276" i="9" s="1"/>
  <c r="B1264" i="9"/>
  <c r="C1264" i="9" s="1"/>
  <c r="L1264" i="6"/>
  <c r="D1264" i="6"/>
  <c r="N1264" i="6"/>
  <c r="M1264" i="6"/>
  <c r="I1264" i="9" s="1"/>
  <c r="D2284" i="6"/>
  <c r="L2284" i="6"/>
  <c r="B2284" i="9"/>
  <c r="C2284" i="9" s="1"/>
  <c r="M2284" i="6"/>
  <c r="I2284" i="9" s="1"/>
  <c r="N2284" i="6"/>
  <c r="D1552" i="6"/>
  <c r="B1552" i="9"/>
  <c r="C1552" i="9" s="1"/>
  <c r="M1552" i="6"/>
  <c r="I1552" i="9" s="1"/>
  <c r="L1552" i="6"/>
  <c r="N1552" i="6"/>
  <c r="D1312" i="6"/>
  <c r="L1312" i="6"/>
  <c r="M1312" i="6"/>
  <c r="I1312" i="9" s="1"/>
  <c r="N1312" i="6"/>
  <c r="B1312" i="9"/>
  <c r="C1312" i="9" s="1"/>
  <c r="D1732" i="6"/>
  <c r="L1732" i="6"/>
  <c r="B1732" i="9"/>
  <c r="C1732" i="9" s="1"/>
  <c r="M1732" i="6"/>
  <c r="I1732" i="9" s="1"/>
  <c r="N1732" i="6"/>
  <c r="D820" i="6"/>
  <c r="B820" i="9"/>
  <c r="C820" i="9" s="1"/>
  <c r="L820" i="6"/>
  <c r="G820" i="9" s="1"/>
  <c r="M820" i="6"/>
  <c r="N820" i="6"/>
  <c r="D520" i="6"/>
  <c r="L520" i="6"/>
  <c r="G520" i="9" s="1"/>
  <c r="M520" i="6"/>
  <c r="B520" i="9"/>
  <c r="C520" i="9" s="1"/>
  <c r="N520" i="6"/>
  <c r="D2380" i="6"/>
  <c r="M2380" i="6"/>
  <c r="I2380" i="9" s="1"/>
  <c r="N2380" i="6"/>
  <c r="B2212" i="9"/>
  <c r="C2212" i="9" s="1"/>
  <c r="D2212" i="6"/>
  <c r="N2212" i="6"/>
  <c r="M2212" i="6"/>
  <c r="I2212" i="9" s="1"/>
  <c r="L2212" i="6"/>
  <c r="E514" i="6"/>
  <c r="F514" i="6"/>
  <c r="D892" i="6"/>
  <c r="B892" i="9"/>
  <c r="C892" i="9" s="1"/>
  <c r="N892" i="6"/>
  <c r="M892" i="6"/>
  <c r="D1360" i="6"/>
  <c r="B1360" i="9"/>
  <c r="C1360" i="9" s="1"/>
  <c r="L1360" i="6"/>
  <c r="N1360" i="6"/>
  <c r="M1360" i="6"/>
  <c r="I1360" i="9" s="1"/>
  <c r="D1660" i="6"/>
  <c r="L1660" i="6"/>
  <c r="B1660" i="9"/>
  <c r="C1660" i="9" s="1"/>
  <c r="N1660" i="6"/>
  <c r="M1660" i="6"/>
  <c r="I1660" i="9" s="1"/>
  <c r="D1744" i="6"/>
  <c r="B1744" i="9"/>
  <c r="C1744" i="9" s="1"/>
  <c r="M1744" i="6"/>
  <c r="I1744" i="9" s="1"/>
  <c r="N1744" i="6"/>
  <c r="L1744" i="6"/>
  <c r="D1624" i="6"/>
  <c r="B1624" i="9"/>
  <c r="C1624" i="9" s="1"/>
  <c r="M1624" i="6"/>
  <c r="I1624" i="9" s="1"/>
  <c r="N1624" i="6"/>
  <c r="L1624" i="6"/>
  <c r="D1828" i="6"/>
  <c r="B1828" i="9"/>
  <c r="C1828" i="9" s="1"/>
  <c r="L1828" i="6"/>
  <c r="M1828" i="6"/>
  <c r="I1828" i="9" s="1"/>
  <c r="N1828" i="6"/>
  <c r="B1144" i="9"/>
  <c r="C1144" i="9" s="1"/>
  <c r="L1144" i="6"/>
  <c r="M1144" i="6"/>
  <c r="I1144" i="9" s="1"/>
  <c r="D1144" i="6"/>
  <c r="N1144" i="6"/>
  <c r="B808" i="9"/>
  <c r="C808" i="9" s="1"/>
  <c r="D808" i="6"/>
  <c r="L808" i="6"/>
  <c r="G808" i="9" s="1"/>
  <c r="M808" i="6"/>
  <c r="N808" i="6"/>
  <c r="D2428" i="6"/>
  <c r="B2428" i="9"/>
  <c r="C2428" i="9" s="1"/>
  <c r="L2428" i="6"/>
  <c r="M2428" i="6"/>
  <c r="I2428" i="9" s="1"/>
  <c r="N2428" i="6"/>
  <c r="D2500" i="6"/>
  <c r="B2500" i="9"/>
  <c r="C2500" i="9" s="1"/>
  <c r="L2500" i="6"/>
  <c r="N2500" i="6"/>
  <c r="M2500" i="6"/>
  <c r="I2500" i="9" s="1"/>
  <c r="E968" i="6"/>
  <c r="F968" i="6"/>
  <c r="E565" i="6"/>
  <c r="F565" i="6"/>
  <c r="E1810" i="6"/>
  <c r="F1810" i="6"/>
  <c r="G1810" i="6"/>
  <c r="E404" i="6"/>
  <c r="F404" i="6"/>
  <c r="E1069" i="6"/>
  <c r="F1069" i="6"/>
  <c r="G1069" i="6"/>
  <c r="E1419" i="6"/>
  <c r="F1419" i="6"/>
  <c r="G1419" i="6"/>
  <c r="D2020" i="6"/>
  <c r="L2020" i="6"/>
  <c r="N2020" i="6"/>
  <c r="M2020" i="6"/>
  <c r="I2020" i="9" s="1"/>
  <c r="D1372" i="6"/>
  <c r="B1372" i="9"/>
  <c r="C1372" i="9" s="1"/>
  <c r="L1372" i="6"/>
  <c r="N1372" i="6"/>
  <c r="M1372" i="6"/>
  <c r="I1372" i="9" s="1"/>
  <c r="D1588" i="6"/>
  <c r="B1588" i="9"/>
  <c r="C1588" i="9" s="1"/>
  <c r="L1588" i="6"/>
  <c r="N1588" i="6"/>
  <c r="M1588" i="6"/>
  <c r="I1588" i="9" s="1"/>
  <c r="D1996" i="6"/>
  <c r="B1996" i="9"/>
  <c r="C1996" i="9" s="1"/>
  <c r="L1996" i="6"/>
  <c r="N1996" i="6"/>
  <c r="M1996" i="6"/>
  <c r="I1996" i="9" s="1"/>
  <c r="D1840" i="6"/>
  <c r="N1840" i="6"/>
  <c r="D1972" i="6"/>
  <c r="M1972" i="6"/>
  <c r="I1972" i="9" s="1"/>
  <c r="N1972" i="6"/>
  <c r="D1900" i="6"/>
  <c r="B1900" i="9"/>
  <c r="C1900" i="9" s="1"/>
  <c r="L1900" i="6"/>
  <c r="M1900" i="6"/>
  <c r="I1900" i="9" s="1"/>
  <c r="N1900" i="6"/>
  <c r="L1228" i="6"/>
  <c r="D1228" i="6"/>
  <c r="B1228" i="9"/>
  <c r="C1228" i="9" s="1"/>
  <c r="M1228" i="6"/>
  <c r="I1228" i="9" s="1"/>
  <c r="N1228" i="6"/>
  <c r="D976" i="6"/>
  <c r="B976" i="9"/>
  <c r="C976" i="9" s="1"/>
  <c r="M976" i="6"/>
  <c r="N976" i="6"/>
  <c r="E65" i="6"/>
  <c r="F65" i="6"/>
  <c r="E997" i="6"/>
  <c r="F997" i="6"/>
  <c r="E740" i="6"/>
  <c r="F740" i="6"/>
  <c r="E914" i="6"/>
  <c r="F914" i="6"/>
  <c r="E288" i="6"/>
  <c r="F288" i="6"/>
  <c r="D2452" i="6"/>
  <c r="B2452" i="9"/>
  <c r="C2452" i="9" s="1"/>
  <c r="L2452" i="6"/>
  <c r="M2452" i="6"/>
  <c r="I2452" i="9" s="1"/>
  <c r="N2452" i="6"/>
  <c r="L832" i="6"/>
  <c r="D1516" i="6"/>
  <c r="N1516" i="6"/>
  <c r="B1516" i="9"/>
  <c r="C1516" i="9" s="1"/>
  <c r="L1516" i="6"/>
  <c r="M1516" i="6"/>
  <c r="I1516" i="9" s="1"/>
  <c r="D1684" i="6"/>
  <c r="B1684" i="9"/>
  <c r="C1684" i="9" s="1"/>
  <c r="L1684" i="6"/>
  <c r="N1684" i="6"/>
  <c r="M1684" i="6"/>
  <c r="I1684" i="9" s="1"/>
  <c r="D2308" i="6"/>
  <c r="N2308" i="6"/>
  <c r="M2308" i="6"/>
  <c r="I2308" i="9" s="1"/>
  <c r="D1912" i="6"/>
  <c r="M1912" i="6"/>
  <c r="I1912" i="9" s="1"/>
  <c r="L1912" i="6"/>
  <c r="N1912" i="6"/>
  <c r="D2260" i="6"/>
  <c r="B2260" i="9"/>
  <c r="C2260" i="9" s="1"/>
  <c r="N2260" i="6"/>
  <c r="D2044" i="6"/>
  <c r="M2044" i="6"/>
  <c r="I2044" i="9" s="1"/>
  <c r="N2044" i="6"/>
  <c r="B2044" i="9"/>
  <c r="C2044" i="9" s="1"/>
  <c r="L2044" i="6"/>
  <c r="D1300" i="6"/>
  <c r="B1300" i="9"/>
  <c r="C1300" i="9" s="1"/>
  <c r="M1300" i="6"/>
  <c r="I1300" i="9" s="1"/>
  <c r="N1300" i="6"/>
  <c r="L1300" i="6"/>
  <c r="D1048" i="6"/>
  <c r="B1048" i="9"/>
  <c r="C1048" i="9" s="1"/>
  <c r="M1048" i="6"/>
  <c r="I1048" i="9" s="1"/>
  <c r="N1048" i="6"/>
  <c r="E328" i="6"/>
  <c r="F328" i="6"/>
  <c r="F1137" i="6"/>
  <c r="G1137" i="6"/>
  <c r="E261" i="6"/>
  <c r="F261" i="6"/>
  <c r="L1288" i="6"/>
  <c r="B1288" i="9"/>
  <c r="C1288" i="9" s="1"/>
  <c r="D1288" i="6"/>
  <c r="N1288" i="6"/>
  <c r="M1288" i="6"/>
  <c r="I1288" i="9" s="1"/>
  <c r="D1696" i="6"/>
  <c r="B1696" i="9"/>
  <c r="C1696" i="9" s="1"/>
  <c r="L1696" i="6"/>
  <c r="M1696" i="6"/>
  <c r="I1696" i="9" s="1"/>
  <c r="N1696" i="6"/>
  <c r="D2320" i="6"/>
  <c r="B2320" i="9"/>
  <c r="C2320" i="9" s="1"/>
  <c r="N2320" i="6"/>
  <c r="L2320" i="6"/>
  <c r="M2320" i="6"/>
  <c r="I2320" i="9" s="1"/>
  <c r="D2404" i="6"/>
  <c r="N2404" i="6"/>
  <c r="D856" i="6"/>
  <c r="B856" i="9"/>
  <c r="C856" i="9" s="1"/>
  <c r="N856" i="6"/>
  <c r="M856" i="6"/>
  <c r="D2056" i="6"/>
  <c r="L2056" i="6"/>
  <c r="B2056" i="9"/>
  <c r="C2056" i="9" s="1"/>
  <c r="M2056" i="6"/>
  <c r="I2056" i="9" s="1"/>
  <c r="N2056" i="6"/>
  <c r="D2344" i="6"/>
  <c r="L2344" i="6"/>
  <c r="B2344" i="9"/>
  <c r="C2344" i="9" s="1"/>
  <c r="N2344" i="6"/>
  <c r="M2344" i="6"/>
  <c r="I2344" i="9" s="1"/>
  <c r="D2116" i="6"/>
  <c r="B2116" i="9"/>
  <c r="C2116" i="9" s="1"/>
  <c r="M2116" i="6"/>
  <c r="I2116" i="9" s="1"/>
  <c r="L2116" i="6"/>
  <c r="N2116" i="6"/>
  <c r="B1612" i="9"/>
  <c r="C1612" i="9" s="1"/>
  <c r="L1612" i="6"/>
  <c r="D1612" i="6"/>
  <c r="M1612" i="6"/>
  <c r="I1612" i="9" s="1"/>
  <c r="N1612" i="6"/>
  <c r="B1528" i="9"/>
  <c r="C1528" i="9" s="1"/>
  <c r="D1528" i="6"/>
  <c r="L1528" i="6"/>
  <c r="M1528" i="6"/>
  <c r="I1528" i="9" s="1"/>
  <c r="N1528" i="6"/>
  <c r="E617" i="6"/>
  <c r="F617" i="6"/>
  <c r="G1179" i="6"/>
  <c r="E1179" i="6"/>
  <c r="F1179" i="6"/>
  <c r="E1251" i="6"/>
  <c r="F1251" i="6"/>
  <c r="G1251" i="6"/>
  <c r="E1237" i="6"/>
  <c r="F1237" i="6"/>
  <c r="G1237" i="6"/>
  <c r="D1780" i="6"/>
  <c r="L1780" i="6"/>
  <c r="B1780" i="9"/>
  <c r="C1780" i="9" s="1"/>
  <c r="N1780" i="6"/>
  <c r="M1780" i="6"/>
  <c r="I1780" i="9" s="1"/>
  <c r="D2368" i="6"/>
  <c r="N2368" i="6"/>
  <c r="L2368" i="6"/>
  <c r="M2368" i="6"/>
  <c r="I2368" i="9" s="1"/>
  <c r="D580" i="6"/>
  <c r="L580" i="6"/>
  <c r="G580" i="9" s="1"/>
  <c r="M580" i="6"/>
  <c r="B580" i="9"/>
  <c r="C580" i="9" s="1"/>
  <c r="N580" i="6"/>
  <c r="D868" i="6"/>
  <c r="B868" i="9"/>
  <c r="C868" i="9" s="1"/>
  <c r="N868" i="6"/>
  <c r="M868" i="6"/>
  <c r="D2128" i="6"/>
  <c r="L2128" i="6"/>
  <c r="N2128" i="6"/>
  <c r="M2128" i="6"/>
  <c r="I2128" i="9" s="1"/>
  <c r="D2392" i="6"/>
  <c r="B2392" i="9"/>
  <c r="C2392" i="9" s="1"/>
  <c r="M2392" i="6"/>
  <c r="I2392" i="9" s="1"/>
  <c r="N2392" i="6"/>
  <c r="D2176" i="6"/>
  <c r="B2176" i="9"/>
  <c r="C2176" i="9" s="1"/>
  <c r="L2176" i="6"/>
  <c r="M2176" i="6"/>
  <c r="I2176" i="9" s="1"/>
  <c r="N2176" i="6"/>
  <c r="D1816" i="6"/>
  <c r="L1816" i="6"/>
  <c r="B1816" i="9"/>
  <c r="C1816" i="9" s="1"/>
  <c r="M1816" i="6"/>
  <c r="I1816" i="9" s="1"/>
  <c r="N1816" i="6"/>
  <c r="D1720" i="6"/>
  <c r="B1720" i="9"/>
  <c r="C1720" i="9" s="1"/>
  <c r="M1720" i="6"/>
  <c r="I1720" i="9" s="1"/>
  <c r="L1720" i="6"/>
  <c r="N1720" i="6"/>
  <c r="B1132" i="9"/>
  <c r="C1132" i="9" s="1"/>
  <c r="D1132" i="6"/>
  <c r="L1132" i="6"/>
  <c r="N1132" i="6"/>
  <c r="M1132" i="6"/>
  <c r="I1132" i="9" s="1"/>
  <c r="E692" i="6"/>
  <c r="E301" i="6"/>
  <c r="F301" i="6"/>
  <c r="D2476" i="6"/>
  <c r="M2476" i="6"/>
  <c r="I2476" i="9" s="1"/>
  <c r="N2476" i="6"/>
  <c r="G1549" i="6"/>
  <c r="E1549" i="6"/>
  <c r="F1549" i="6"/>
  <c r="L2440" i="6"/>
  <c r="D2440" i="9" s="1"/>
  <c r="D1876" i="6"/>
  <c r="L1876" i="6"/>
  <c r="M1876" i="6"/>
  <c r="I1876" i="9" s="1"/>
  <c r="N1876" i="6"/>
  <c r="B1876" i="9"/>
  <c r="C1876" i="9" s="1"/>
  <c r="D2488" i="6"/>
  <c r="L2488" i="6"/>
  <c r="N2488" i="6"/>
  <c r="M2488" i="6"/>
  <c r="I2488" i="9" s="1"/>
  <c r="D1180" i="6"/>
  <c r="B1180" i="9"/>
  <c r="C1180" i="9" s="1"/>
  <c r="L1180" i="6"/>
  <c r="M1180" i="6"/>
  <c r="I1180" i="9" s="1"/>
  <c r="N1180" i="6"/>
  <c r="D880" i="6"/>
  <c r="B880" i="9"/>
  <c r="C880" i="9" s="1"/>
  <c r="M880" i="6"/>
  <c r="N880" i="6"/>
  <c r="D2272" i="6"/>
  <c r="N2272" i="6"/>
  <c r="L2272" i="6"/>
  <c r="M2272" i="6"/>
  <c r="I2272" i="9" s="1"/>
  <c r="D2248" i="6"/>
  <c r="L2248" i="6"/>
  <c r="N2248" i="6"/>
  <c r="M2248" i="6"/>
  <c r="I2248" i="9" s="1"/>
  <c r="L2236" i="6"/>
  <c r="B2236" i="9"/>
  <c r="C2236" i="9" s="1"/>
  <c r="D2236" i="6"/>
  <c r="M2236" i="6"/>
  <c r="I2236" i="9" s="1"/>
  <c r="N2236" i="6"/>
  <c r="D1804" i="6"/>
  <c r="B1804" i="9"/>
  <c r="C1804" i="9" s="1"/>
  <c r="M1804" i="6"/>
  <c r="I1804" i="9" s="1"/>
  <c r="L1804" i="6"/>
  <c r="N1804" i="6"/>
  <c r="B1216" i="9"/>
  <c r="C1216" i="9" s="1"/>
  <c r="D1216" i="6"/>
  <c r="L1216" i="6"/>
  <c r="N1216" i="6"/>
  <c r="M1216" i="6"/>
  <c r="I1216" i="9" s="1"/>
  <c r="E1323" i="6"/>
  <c r="F1323" i="6"/>
  <c r="G1323" i="6"/>
  <c r="E124" i="6"/>
  <c r="F124" i="6"/>
  <c r="J1534" i="6"/>
  <c r="E2210" i="9"/>
  <c r="E2012" i="6"/>
  <c r="F2012" i="6"/>
  <c r="G2012" i="6"/>
  <c r="M959" i="6"/>
  <c r="L1379" i="6"/>
  <c r="D1379" i="9" s="1"/>
  <c r="K2006" i="6"/>
  <c r="I707" i="6"/>
  <c r="K707" i="6" s="1"/>
  <c r="I2114" i="6"/>
  <c r="L959" i="6"/>
  <c r="K2114" i="6"/>
  <c r="A959" i="9"/>
  <c r="K2479" i="6"/>
  <c r="K1247" i="6"/>
  <c r="I2479" i="6"/>
  <c r="I2006" i="6"/>
  <c r="L2495" i="6"/>
  <c r="D2495" i="9" s="1"/>
  <c r="J634" i="6"/>
  <c r="K634" i="6" s="1"/>
  <c r="J1618" i="6"/>
  <c r="E19" i="9"/>
  <c r="I630" i="6"/>
  <c r="K630" i="6" s="1"/>
  <c r="E2265" i="9"/>
  <c r="L1331" i="6"/>
  <c r="D1331" i="9" s="1"/>
  <c r="E2019" i="9"/>
  <c r="E2469" i="9"/>
  <c r="L1367" i="6"/>
  <c r="D1367" i="9" s="1"/>
  <c r="L2471" i="6"/>
  <c r="D2471" i="9" s="1"/>
  <c r="D2396" i="6"/>
  <c r="N2396" i="6"/>
  <c r="B2396" i="9"/>
  <c r="C2396" i="9" s="1"/>
  <c r="L2396" i="6"/>
  <c r="M2396" i="6"/>
  <c r="I2396" i="9" s="1"/>
  <c r="D2456" i="6"/>
  <c r="M2456" i="6"/>
  <c r="I2456" i="9" s="1"/>
  <c r="N2456" i="6"/>
  <c r="G2078" i="6"/>
  <c r="E2078" i="6"/>
  <c r="E2292" i="6"/>
  <c r="F2292" i="6"/>
  <c r="G2292" i="6"/>
  <c r="E2034" i="6"/>
  <c r="F2034" i="6"/>
  <c r="G2034" i="6"/>
  <c r="E2150" i="6"/>
  <c r="F2150" i="6"/>
  <c r="G2150" i="6"/>
  <c r="L1079" i="6"/>
  <c r="D1079" i="9" s="1"/>
  <c r="M2375" i="6"/>
  <c r="I2375" i="9" s="1"/>
  <c r="L2447" i="6"/>
  <c r="D2447" i="9" s="1"/>
  <c r="L2375" i="6"/>
  <c r="D2375" i="9" s="1"/>
  <c r="L1151" i="6"/>
  <c r="D1151" i="9" s="1"/>
  <c r="E2266" i="6"/>
  <c r="F2266" i="6"/>
  <c r="G2266" i="6"/>
  <c r="E2293" i="6"/>
  <c r="F2293" i="6"/>
  <c r="G2293" i="6"/>
  <c r="H1151" i="6"/>
  <c r="K1151" i="6" s="1"/>
  <c r="O1151" i="6"/>
  <c r="E1534" i="9"/>
  <c r="M1151" i="6"/>
  <c r="I1151" i="9" s="1"/>
  <c r="E688" i="9"/>
  <c r="E759" i="9"/>
  <c r="D1260" i="9"/>
  <c r="J550" i="6"/>
  <c r="K550" i="6" s="1"/>
  <c r="E1545" i="9"/>
  <c r="M1079" i="6"/>
  <c r="I1079" i="9" s="1"/>
  <c r="L1960" i="6"/>
  <c r="D1960" i="9" s="1"/>
  <c r="E868" i="9"/>
  <c r="H1079" i="6"/>
  <c r="A1079" i="9"/>
  <c r="L1983" i="6"/>
  <c r="D1983" i="9" s="1"/>
  <c r="L2219" i="6"/>
  <c r="D2219" i="9" s="1"/>
  <c r="D971" i="6"/>
  <c r="B971" i="9"/>
  <c r="C971" i="9" s="1"/>
  <c r="M971" i="6"/>
  <c r="L971" i="6"/>
  <c r="G971" i="9" s="1"/>
  <c r="N971" i="6"/>
  <c r="D1043" i="6"/>
  <c r="B1043" i="9"/>
  <c r="C1043" i="9" s="1"/>
  <c r="L1043" i="6"/>
  <c r="N1043" i="6"/>
  <c r="M1043" i="6"/>
  <c r="I1043" i="9" s="1"/>
  <c r="D1139" i="6"/>
  <c r="L1139" i="6"/>
  <c r="B1139" i="9"/>
  <c r="C1139" i="9" s="1"/>
  <c r="M1139" i="6"/>
  <c r="I1139" i="9" s="1"/>
  <c r="N1139" i="6"/>
  <c r="D1223" i="6"/>
  <c r="B1223" i="9"/>
  <c r="C1223" i="9" s="1"/>
  <c r="M1223" i="6"/>
  <c r="I1223" i="9" s="1"/>
  <c r="L1223" i="6"/>
  <c r="N1223" i="6"/>
  <c r="D1307" i="6"/>
  <c r="B1307" i="9"/>
  <c r="C1307" i="9" s="1"/>
  <c r="L1307" i="6"/>
  <c r="N1307" i="6"/>
  <c r="M1307" i="6"/>
  <c r="I1307" i="9" s="1"/>
  <c r="D1379" i="6"/>
  <c r="M1379" i="6"/>
  <c r="I1379" i="9" s="1"/>
  <c r="B1379" i="9"/>
  <c r="C1379" i="9" s="1"/>
  <c r="N1379" i="6"/>
  <c r="B1463" i="9"/>
  <c r="C1463" i="9" s="1"/>
  <c r="D1463" i="6"/>
  <c r="M1463" i="6"/>
  <c r="I1463" i="9" s="1"/>
  <c r="N1463" i="6"/>
  <c r="L1463" i="6"/>
  <c r="D1535" i="6"/>
  <c r="M1535" i="6"/>
  <c r="I1535" i="9" s="1"/>
  <c r="B1535" i="9"/>
  <c r="C1535" i="9" s="1"/>
  <c r="N1535" i="6"/>
  <c r="L1535" i="6"/>
  <c r="B1619" i="9"/>
  <c r="C1619" i="9" s="1"/>
  <c r="D1619" i="6"/>
  <c r="M1619" i="6"/>
  <c r="I1619" i="9" s="1"/>
  <c r="L1619" i="6"/>
  <c r="N1619" i="6"/>
  <c r="D1775" i="6"/>
  <c r="M1775" i="6"/>
  <c r="I1775" i="9" s="1"/>
  <c r="B1775" i="9"/>
  <c r="C1775" i="9" s="1"/>
  <c r="L1775" i="6"/>
  <c r="N1775" i="6"/>
  <c r="D1847" i="6"/>
  <c r="B1847" i="9"/>
  <c r="C1847" i="9" s="1"/>
  <c r="M1847" i="6"/>
  <c r="I1847" i="9" s="1"/>
  <c r="L1847" i="6"/>
  <c r="N1847" i="6"/>
  <c r="D1931" i="6"/>
  <c r="B1931" i="9"/>
  <c r="C1931" i="9" s="1"/>
  <c r="M1931" i="6"/>
  <c r="I1931" i="9" s="1"/>
  <c r="L1931" i="6"/>
  <c r="N1931" i="6"/>
  <c r="D2003" i="6"/>
  <c r="B2003" i="9"/>
  <c r="C2003" i="9" s="1"/>
  <c r="L2003" i="6"/>
  <c r="M2003" i="6"/>
  <c r="I2003" i="9" s="1"/>
  <c r="N2003" i="6"/>
  <c r="D2087" i="6"/>
  <c r="B2087" i="9"/>
  <c r="C2087" i="9" s="1"/>
  <c r="L2087" i="6"/>
  <c r="M2087" i="6"/>
  <c r="I2087" i="9" s="1"/>
  <c r="N2087" i="6"/>
  <c r="D2159" i="6"/>
  <c r="B2159" i="9"/>
  <c r="C2159" i="9" s="1"/>
  <c r="M2159" i="6"/>
  <c r="I2159" i="9" s="1"/>
  <c r="L2159" i="6"/>
  <c r="N2159" i="6"/>
  <c r="D2339" i="6"/>
  <c r="B2339" i="9"/>
  <c r="C2339" i="9" s="1"/>
  <c r="M2339" i="6"/>
  <c r="I2339" i="9" s="1"/>
  <c r="L2339" i="6"/>
  <c r="N2339" i="6"/>
  <c r="D2411" i="6"/>
  <c r="L2411" i="6"/>
  <c r="B2411" i="9"/>
  <c r="C2411" i="9" s="1"/>
  <c r="M2411" i="6"/>
  <c r="I2411" i="9" s="1"/>
  <c r="N2411" i="6"/>
  <c r="D2483" i="6"/>
  <c r="B2483" i="9"/>
  <c r="C2483" i="9" s="1"/>
  <c r="N2483" i="6"/>
  <c r="F625" i="6"/>
  <c r="E625" i="6"/>
  <c r="E411" i="6"/>
  <c r="F411" i="6"/>
  <c r="D1815" i="9"/>
  <c r="E1815" i="9"/>
  <c r="G1130" i="6"/>
  <c r="E1130" i="6"/>
  <c r="F1130" i="6"/>
  <c r="A971" i="9"/>
  <c r="H971" i="6"/>
  <c r="O971" i="6"/>
  <c r="A1043" i="9"/>
  <c r="H1043" i="6"/>
  <c r="O1043" i="6"/>
  <c r="A1139" i="9"/>
  <c r="O1139" i="6"/>
  <c r="H1139" i="6"/>
  <c r="A1223" i="9"/>
  <c r="H1223" i="6"/>
  <c r="O1223" i="6"/>
  <c r="A1307" i="9"/>
  <c r="H1307" i="6"/>
  <c r="O1307" i="6"/>
  <c r="A1379" i="9"/>
  <c r="H1379" i="6"/>
  <c r="O1379" i="6"/>
  <c r="A1463" i="9"/>
  <c r="H1463" i="6"/>
  <c r="O1463" i="6"/>
  <c r="A1535" i="9"/>
  <c r="H1535" i="6"/>
  <c r="O1535" i="6"/>
  <c r="A1619" i="9"/>
  <c r="O1619" i="6"/>
  <c r="H1619" i="6"/>
  <c r="A1775" i="9"/>
  <c r="O1775" i="6"/>
  <c r="H1775" i="6"/>
  <c r="A1847" i="9"/>
  <c r="O1847" i="6"/>
  <c r="H1847" i="6"/>
  <c r="A1931" i="9"/>
  <c r="H1931" i="6"/>
  <c r="O1931" i="6"/>
  <c r="A2003" i="9"/>
  <c r="O2003" i="6"/>
  <c r="H2003" i="6"/>
  <c r="A2087" i="9"/>
  <c r="H2087" i="6"/>
  <c r="O2087" i="6"/>
  <c r="A2159" i="9"/>
  <c r="H2159" i="6"/>
  <c r="O2159" i="6"/>
  <c r="A2339" i="9"/>
  <c r="H2339" i="6"/>
  <c r="O2339" i="6"/>
  <c r="A2411" i="9"/>
  <c r="O2411" i="6"/>
  <c r="H2411" i="6"/>
  <c r="H2483" i="6"/>
  <c r="O2483" i="6"/>
  <c r="E138" i="6"/>
  <c r="F138" i="6"/>
  <c r="F217" i="6"/>
  <c r="E217" i="6"/>
  <c r="E1103" i="6"/>
  <c r="F1103" i="6"/>
  <c r="G1103" i="6"/>
  <c r="E423" i="6"/>
  <c r="F423" i="6"/>
  <c r="E1791" i="6"/>
  <c r="F1791" i="6"/>
  <c r="G1791" i="6"/>
  <c r="D983" i="6"/>
  <c r="B983" i="9"/>
  <c r="C983" i="9" s="1"/>
  <c r="L983" i="6"/>
  <c r="G983" i="9" s="1"/>
  <c r="M983" i="6"/>
  <c r="N983" i="6"/>
  <c r="D1055" i="6"/>
  <c r="B1055" i="9"/>
  <c r="C1055" i="9" s="1"/>
  <c r="M1055" i="6"/>
  <c r="I1055" i="9" s="1"/>
  <c r="L1055" i="6"/>
  <c r="N1055" i="6"/>
  <c r="D1151" i="6"/>
  <c r="B1151" i="9"/>
  <c r="C1151" i="9" s="1"/>
  <c r="N1151" i="6"/>
  <c r="D1235" i="6"/>
  <c r="B1235" i="9"/>
  <c r="C1235" i="9" s="1"/>
  <c r="M1235" i="6"/>
  <c r="I1235" i="9" s="1"/>
  <c r="L1235" i="6"/>
  <c r="N1235" i="6"/>
  <c r="D1319" i="6"/>
  <c r="M1319" i="6"/>
  <c r="I1319" i="9" s="1"/>
  <c r="L1319" i="6"/>
  <c r="N1319" i="6"/>
  <c r="B1319" i="9"/>
  <c r="C1319" i="9" s="1"/>
  <c r="B1391" i="9"/>
  <c r="C1391" i="9" s="1"/>
  <c r="D1391" i="6"/>
  <c r="M1391" i="6"/>
  <c r="I1391" i="9" s="1"/>
  <c r="L1391" i="6"/>
  <c r="N1391" i="6"/>
  <c r="D1475" i="6"/>
  <c r="B1475" i="9"/>
  <c r="C1475" i="9" s="1"/>
  <c r="L1475" i="6"/>
  <c r="N1475" i="6"/>
  <c r="M1475" i="6"/>
  <c r="I1475" i="9" s="1"/>
  <c r="D1547" i="6"/>
  <c r="M1547" i="6"/>
  <c r="I1547" i="9" s="1"/>
  <c r="B1547" i="9"/>
  <c r="C1547" i="9" s="1"/>
  <c r="L1547" i="6"/>
  <c r="N1547" i="6"/>
  <c r="D1631" i="6"/>
  <c r="B1631" i="9"/>
  <c r="C1631" i="9" s="1"/>
  <c r="L1631" i="6"/>
  <c r="M1631" i="6"/>
  <c r="I1631" i="9" s="1"/>
  <c r="N1631" i="6"/>
  <c r="D1787" i="6"/>
  <c r="B1787" i="9"/>
  <c r="C1787" i="9" s="1"/>
  <c r="L1787" i="6"/>
  <c r="M1787" i="6"/>
  <c r="I1787" i="9" s="1"/>
  <c r="N1787" i="6"/>
  <c r="D1859" i="6"/>
  <c r="B1859" i="9"/>
  <c r="C1859" i="9" s="1"/>
  <c r="L1859" i="6"/>
  <c r="M1859" i="6"/>
  <c r="I1859" i="9" s="1"/>
  <c r="N1859" i="6"/>
  <c r="D1943" i="6"/>
  <c r="B1943" i="9"/>
  <c r="C1943" i="9" s="1"/>
  <c r="M1943" i="6"/>
  <c r="I1943" i="9" s="1"/>
  <c r="L1943" i="6"/>
  <c r="N1943" i="6"/>
  <c r="L2015" i="6"/>
  <c r="D2015" i="6"/>
  <c r="B2015" i="9"/>
  <c r="C2015" i="9" s="1"/>
  <c r="M2015" i="6"/>
  <c r="I2015" i="9" s="1"/>
  <c r="N2015" i="6"/>
  <c r="D2099" i="6"/>
  <c r="L2099" i="6"/>
  <c r="B2099" i="9"/>
  <c r="C2099" i="9" s="1"/>
  <c r="M2099" i="6"/>
  <c r="I2099" i="9" s="1"/>
  <c r="N2099" i="6"/>
  <c r="D2171" i="6"/>
  <c r="M2171" i="6"/>
  <c r="I2171" i="9" s="1"/>
  <c r="L2171" i="6"/>
  <c r="B2171" i="9"/>
  <c r="C2171" i="9" s="1"/>
  <c r="N2171" i="6"/>
  <c r="B2351" i="9"/>
  <c r="C2351" i="9" s="1"/>
  <c r="D2351" i="6"/>
  <c r="M2351" i="6"/>
  <c r="I2351" i="9" s="1"/>
  <c r="L2351" i="6"/>
  <c r="N2351" i="6"/>
  <c r="D2423" i="6"/>
  <c r="L2423" i="6"/>
  <c r="B2423" i="9"/>
  <c r="C2423" i="9" s="1"/>
  <c r="M2423" i="6"/>
  <c r="I2423" i="9" s="1"/>
  <c r="N2423" i="6"/>
  <c r="D2495" i="6"/>
  <c r="M2495" i="6"/>
  <c r="I2495" i="9" s="1"/>
  <c r="B2495" i="9"/>
  <c r="C2495" i="9" s="1"/>
  <c r="N2495" i="6"/>
  <c r="F637" i="6"/>
  <c r="E637" i="6"/>
  <c r="F711" i="6"/>
  <c r="E711" i="6"/>
  <c r="E783" i="6"/>
  <c r="F783" i="6"/>
  <c r="E435" i="6"/>
  <c r="F435" i="6"/>
  <c r="A983" i="9"/>
  <c r="O983" i="6"/>
  <c r="H983" i="6"/>
  <c r="A1055" i="9"/>
  <c r="H1055" i="6"/>
  <c r="O1055" i="6"/>
  <c r="A1235" i="9"/>
  <c r="H1235" i="6"/>
  <c r="O1235" i="6"/>
  <c r="A1319" i="9"/>
  <c r="H1319" i="6"/>
  <c r="O1319" i="6"/>
  <c r="A1391" i="9"/>
  <c r="H1391" i="6"/>
  <c r="O1391" i="6"/>
  <c r="A1475" i="9"/>
  <c r="H1475" i="6"/>
  <c r="O1475" i="6"/>
  <c r="A1547" i="9"/>
  <c r="O1547" i="6"/>
  <c r="H1547" i="6"/>
  <c r="A1631" i="9"/>
  <c r="H1631" i="6"/>
  <c r="O1631" i="6"/>
  <c r="A1787" i="9"/>
  <c r="H1787" i="6"/>
  <c r="O1787" i="6"/>
  <c r="A1859" i="9"/>
  <c r="O1859" i="6"/>
  <c r="H1859" i="6"/>
  <c r="A1943" i="9"/>
  <c r="O1943" i="6"/>
  <c r="H1943" i="6"/>
  <c r="A2015" i="9"/>
  <c r="H2015" i="6"/>
  <c r="O2015" i="6"/>
  <c r="A2099" i="9"/>
  <c r="O2099" i="6"/>
  <c r="H2099" i="6"/>
  <c r="A2171" i="9"/>
  <c r="H2171" i="6"/>
  <c r="O2171" i="6"/>
  <c r="A2351" i="9"/>
  <c r="H2351" i="6"/>
  <c r="O2351" i="6"/>
  <c r="A2423" i="9"/>
  <c r="H2423" i="6"/>
  <c r="O2423" i="6"/>
  <c r="O2495" i="6"/>
  <c r="H2495" i="6"/>
  <c r="E151" i="6"/>
  <c r="F151" i="6"/>
  <c r="F560" i="6"/>
  <c r="D995" i="6"/>
  <c r="B995" i="9"/>
  <c r="C995" i="9" s="1"/>
  <c r="M995" i="6"/>
  <c r="L995" i="6"/>
  <c r="G995" i="9" s="1"/>
  <c r="N995" i="6"/>
  <c r="B1067" i="9"/>
  <c r="C1067" i="9" s="1"/>
  <c r="D1067" i="6"/>
  <c r="L1067" i="6"/>
  <c r="M1067" i="6"/>
  <c r="I1067" i="9" s="1"/>
  <c r="N1067" i="6"/>
  <c r="B1175" i="9"/>
  <c r="C1175" i="9" s="1"/>
  <c r="D1175" i="6"/>
  <c r="M1175" i="6"/>
  <c r="I1175" i="9" s="1"/>
  <c r="L1175" i="6"/>
  <c r="N1175" i="6"/>
  <c r="D1259" i="6"/>
  <c r="L1259" i="6"/>
  <c r="M1259" i="6"/>
  <c r="I1259" i="9" s="1"/>
  <c r="B1259" i="9"/>
  <c r="C1259" i="9" s="1"/>
  <c r="N1259" i="6"/>
  <c r="D1331" i="6"/>
  <c r="N1331" i="6"/>
  <c r="M1331" i="6"/>
  <c r="I1331" i="9" s="1"/>
  <c r="B1331" i="9"/>
  <c r="C1331" i="9" s="1"/>
  <c r="D1403" i="6"/>
  <c r="B1403" i="9"/>
  <c r="C1403" i="9" s="1"/>
  <c r="M1403" i="6"/>
  <c r="I1403" i="9" s="1"/>
  <c r="L1403" i="6"/>
  <c r="N1403" i="6"/>
  <c r="D1487" i="6"/>
  <c r="B1487" i="9"/>
  <c r="C1487" i="9" s="1"/>
  <c r="L1487" i="6"/>
  <c r="M1487" i="6"/>
  <c r="I1487" i="9" s="1"/>
  <c r="N1487" i="6"/>
  <c r="D1559" i="6"/>
  <c r="B1559" i="9"/>
  <c r="C1559" i="9" s="1"/>
  <c r="M1559" i="6"/>
  <c r="I1559" i="9" s="1"/>
  <c r="L1559" i="6"/>
  <c r="N1559" i="6"/>
  <c r="D1715" i="6"/>
  <c r="B1715" i="9"/>
  <c r="C1715" i="9" s="1"/>
  <c r="M1715" i="6"/>
  <c r="I1715" i="9" s="1"/>
  <c r="N1715" i="6"/>
  <c r="L1715" i="6"/>
  <c r="D1799" i="6"/>
  <c r="M1799" i="6"/>
  <c r="I1799" i="9" s="1"/>
  <c r="B1799" i="9"/>
  <c r="C1799" i="9" s="1"/>
  <c r="L1799" i="6"/>
  <c r="N1799" i="6"/>
  <c r="D1871" i="6"/>
  <c r="B1871" i="9"/>
  <c r="C1871" i="9" s="1"/>
  <c r="L1871" i="6"/>
  <c r="M1871" i="6"/>
  <c r="I1871" i="9" s="1"/>
  <c r="N1871" i="6"/>
  <c r="D1955" i="6"/>
  <c r="M1955" i="6"/>
  <c r="I1955" i="9" s="1"/>
  <c r="L1955" i="6"/>
  <c r="B1955" i="9"/>
  <c r="C1955" i="9" s="1"/>
  <c r="N1955" i="6"/>
  <c r="D2027" i="6"/>
  <c r="L2027" i="6"/>
  <c r="B2027" i="9"/>
  <c r="C2027" i="9" s="1"/>
  <c r="M2027" i="6"/>
  <c r="I2027" i="9" s="1"/>
  <c r="N2027" i="6"/>
  <c r="D2111" i="6"/>
  <c r="B2111" i="9"/>
  <c r="C2111" i="9" s="1"/>
  <c r="M2111" i="6"/>
  <c r="I2111" i="9" s="1"/>
  <c r="L2111" i="6"/>
  <c r="N2111" i="6"/>
  <c r="D2183" i="6"/>
  <c r="M2183" i="6"/>
  <c r="I2183" i="9" s="1"/>
  <c r="B2183" i="9"/>
  <c r="C2183" i="9" s="1"/>
  <c r="N2183" i="6"/>
  <c r="L2183" i="6"/>
  <c r="D2363" i="6"/>
  <c r="L2363" i="6"/>
  <c r="M2363" i="6"/>
  <c r="I2363" i="9" s="1"/>
  <c r="B2363" i="9"/>
  <c r="C2363" i="9" s="1"/>
  <c r="N2363" i="6"/>
  <c r="M2435" i="6"/>
  <c r="I2435" i="9" s="1"/>
  <c r="B2435" i="9"/>
  <c r="C2435" i="9" s="1"/>
  <c r="D2435" i="6"/>
  <c r="L2435" i="6"/>
  <c r="N2435" i="6"/>
  <c r="E650" i="6"/>
  <c r="F650" i="6"/>
  <c r="F1779" i="6"/>
  <c r="G1779" i="6"/>
  <c r="E1779" i="6"/>
  <c r="A995" i="9"/>
  <c r="O995" i="6"/>
  <c r="H995" i="6"/>
  <c r="A1067" i="9"/>
  <c r="H1067" i="6"/>
  <c r="O1067" i="6"/>
  <c r="A1175" i="9"/>
  <c r="H1175" i="6"/>
  <c r="O1175" i="6"/>
  <c r="A1259" i="9"/>
  <c r="O1259" i="6"/>
  <c r="H1259" i="6"/>
  <c r="A1331" i="9"/>
  <c r="H1331" i="6"/>
  <c r="O1331" i="6"/>
  <c r="A1403" i="9"/>
  <c r="O1403" i="6"/>
  <c r="H1403" i="6"/>
  <c r="A1487" i="9"/>
  <c r="H1487" i="6"/>
  <c r="O1487" i="6"/>
  <c r="A1559" i="9"/>
  <c r="H1559" i="6"/>
  <c r="O1559" i="6"/>
  <c r="A1715" i="9"/>
  <c r="H1715" i="6"/>
  <c r="O1715" i="6"/>
  <c r="A1799" i="9"/>
  <c r="O1799" i="6"/>
  <c r="H1799" i="6"/>
  <c r="A1871" i="9"/>
  <c r="O1871" i="6"/>
  <c r="H1871" i="6"/>
  <c r="A1955" i="9"/>
  <c r="O1955" i="6"/>
  <c r="H1955" i="6"/>
  <c r="A2027" i="9"/>
  <c r="H2027" i="6"/>
  <c r="O2027" i="6"/>
  <c r="A2111" i="9"/>
  <c r="O2111" i="6"/>
  <c r="H2111" i="6"/>
  <c r="A2183" i="9"/>
  <c r="H2183" i="6"/>
  <c r="O2183" i="6"/>
  <c r="A2363" i="9"/>
  <c r="O2363" i="6"/>
  <c r="H2363" i="6"/>
  <c r="A2435" i="9"/>
  <c r="H2435" i="6"/>
  <c r="O2435" i="6"/>
  <c r="E243" i="6"/>
  <c r="F243" i="6"/>
  <c r="E897" i="6"/>
  <c r="F897" i="6"/>
  <c r="E1413" i="6"/>
  <c r="F1413" i="6"/>
  <c r="G1413" i="6"/>
  <c r="E471" i="6"/>
  <c r="F471" i="6"/>
  <c r="D1007" i="6"/>
  <c r="B1007" i="9"/>
  <c r="C1007" i="9" s="1"/>
  <c r="L1007" i="6"/>
  <c r="M1007" i="6"/>
  <c r="I1007" i="9" s="1"/>
  <c r="N1007" i="6"/>
  <c r="D1079" i="6"/>
  <c r="B1079" i="9"/>
  <c r="C1079" i="9" s="1"/>
  <c r="N1079" i="6"/>
  <c r="B1187" i="9"/>
  <c r="C1187" i="9" s="1"/>
  <c r="D1187" i="6"/>
  <c r="M1187" i="6"/>
  <c r="I1187" i="9" s="1"/>
  <c r="L1187" i="6"/>
  <c r="N1187" i="6"/>
  <c r="B1271" i="9"/>
  <c r="C1271" i="9" s="1"/>
  <c r="D1271" i="6"/>
  <c r="L1271" i="6"/>
  <c r="M1271" i="6"/>
  <c r="I1271" i="9" s="1"/>
  <c r="N1271" i="6"/>
  <c r="D1343" i="6"/>
  <c r="L1343" i="6"/>
  <c r="M1343" i="6"/>
  <c r="I1343" i="9" s="1"/>
  <c r="B1343" i="9"/>
  <c r="C1343" i="9" s="1"/>
  <c r="N1343" i="6"/>
  <c r="D1415" i="6"/>
  <c r="B1415" i="9"/>
  <c r="C1415" i="9" s="1"/>
  <c r="M1415" i="6"/>
  <c r="I1415" i="9" s="1"/>
  <c r="L1415" i="6"/>
  <c r="N1415" i="6"/>
  <c r="B1499" i="9"/>
  <c r="C1499" i="9" s="1"/>
  <c r="L1499" i="6"/>
  <c r="M1499" i="6"/>
  <c r="I1499" i="9" s="1"/>
  <c r="D1499" i="6"/>
  <c r="N1499" i="6"/>
  <c r="B1571" i="9"/>
  <c r="C1571" i="9" s="1"/>
  <c r="D1571" i="6"/>
  <c r="M1571" i="6"/>
  <c r="I1571" i="9" s="1"/>
  <c r="L1571" i="6"/>
  <c r="N1571" i="6"/>
  <c r="D1739" i="6"/>
  <c r="B1739" i="9"/>
  <c r="C1739" i="9" s="1"/>
  <c r="M1739" i="6"/>
  <c r="I1739" i="9" s="1"/>
  <c r="L1739" i="6"/>
  <c r="N1739" i="6"/>
  <c r="D1811" i="6"/>
  <c r="L1811" i="6"/>
  <c r="B1811" i="9"/>
  <c r="C1811" i="9" s="1"/>
  <c r="M1811" i="6"/>
  <c r="I1811" i="9" s="1"/>
  <c r="N1811" i="6"/>
  <c r="D1883" i="6"/>
  <c r="M1883" i="6"/>
  <c r="I1883" i="9" s="1"/>
  <c r="B1883" i="9"/>
  <c r="C1883" i="9" s="1"/>
  <c r="L1883" i="6"/>
  <c r="N1883" i="6"/>
  <c r="D1967" i="6"/>
  <c r="M1967" i="6"/>
  <c r="I1967" i="9" s="1"/>
  <c r="L1967" i="6"/>
  <c r="B1967" i="9"/>
  <c r="C1967" i="9" s="1"/>
  <c r="N1967" i="6"/>
  <c r="D2039" i="6"/>
  <c r="B2039" i="9"/>
  <c r="C2039" i="9" s="1"/>
  <c r="M2039" i="6"/>
  <c r="I2039" i="9" s="1"/>
  <c r="L2039" i="6"/>
  <c r="N2039" i="6"/>
  <c r="D2123" i="6"/>
  <c r="B2123" i="9"/>
  <c r="C2123" i="9" s="1"/>
  <c r="M2123" i="6"/>
  <c r="I2123" i="9" s="1"/>
  <c r="L2123" i="6"/>
  <c r="N2123" i="6"/>
  <c r="D2195" i="6"/>
  <c r="B2195" i="9"/>
  <c r="C2195" i="9" s="1"/>
  <c r="L2195" i="6"/>
  <c r="M2195" i="6"/>
  <c r="I2195" i="9" s="1"/>
  <c r="N2195" i="6"/>
  <c r="D2375" i="6"/>
  <c r="N2375" i="6"/>
  <c r="D2447" i="6"/>
  <c r="B2447" i="9"/>
  <c r="C2447" i="9" s="1"/>
  <c r="N2447" i="6"/>
  <c r="E335" i="6"/>
  <c r="F335" i="6"/>
  <c r="E483" i="6"/>
  <c r="F483" i="6"/>
  <c r="D1439" i="6"/>
  <c r="L1439" i="6"/>
  <c r="M1439" i="6"/>
  <c r="I1439" i="9" s="1"/>
  <c r="B1439" i="9"/>
  <c r="C1439" i="9" s="1"/>
  <c r="N1439" i="6"/>
  <c r="A1007" i="9"/>
  <c r="O1007" i="6"/>
  <c r="H1007" i="6"/>
  <c r="A1187" i="9"/>
  <c r="H1187" i="6"/>
  <c r="O1187" i="6"/>
  <c r="A1271" i="9"/>
  <c r="O1271" i="6"/>
  <c r="H1271" i="6"/>
  <c r="A1343" i="9"/>
  <c r="O1343" i="6"/>
  <c r="H1343" i="6"/>
  <c r="A1415" i="9"/>
  <c r="H1415" i="6"/>
  <c r="O1415" i="6"/>
  <c r="A1499" i="9"/>
  <c r="O1499" i="6"/>
  <c r="H1499" i="6"/>
  <c r="A1571" i="9"/>
  <c r="O1571" i="6"/>
  <c r="H1571" i="6"/>
  <c r="A1739" i="9"/>
  <c r="H1739" i="6"/>
  <c r="O1739" i="6"/>
  <c r="A1811" i="9"/>
  <c r="H1811" i="6"/>
  <c r="O1811" i="6"/>
  <c r="A1883" i="9"/>
  <c r="H1883" i="6"/>
  <c r="O1883" i="6"/>
  <c r="A1967" i="9"/>
  <c r="O1967" i="6"/>
  <c r="H1967" i="6"/>
  <c r="A2039" i="9"/>
  <c r="H2039" i="6"/>
  <c r="O2039" i="6"/>
  <c r="A2123" i="9"/>
  <c r="O2123" i="6"/>
  <c r="H2123" i="6"/>
  <c r="A2195" i="9"/>
  <c r="O2195" i="6"/>
  <c r="H2195" i="6"/>
  <c r="O2375" i="6"/>
  <c r="H2375" i="6"/>
  <c r="O2447" i="6"/>
  <c r="H2447" i="6"/>
  <c r="E256" i="6"/>
  <c r="F256" i="6"/>
  <c r="E348" i="6"/>
  <c r="F348" i="6"/>
  <c r="F495" i="6"/>
  <c r="E495" i="6"/>
  <c r="D1919" i="6"/>
  <c r="L1919" i="6"/>
  <c r="B1919" i="9"/>
  <c r="C1919" i="9" s="1"/>
  <c r="M1919" i="6"/>
  <c r="I1919" i="9" s="1"/>
  <c r="N1919" i="6"/>
  <c r="E1181" i="6"/>
  <c r="F1181" i="6"/>
  <c r="G1181" i="6"/>
  <c r="D935" i="6"/>
  <c r="B935" i="9"/>
  <c r="C935" i="9" s="1"/>
  <c r="M935" i="6"/>
  <c r="L935" i="6"/>
  <c r="G935" i="9" s="1"/>
  <c r="N935" i="6"/>
  <c r="D1019" i="6"/>
  <c r="B1019" i="9"/>
  <c r="C1019" i="9" s="1"/>
  <c r="N1019" i="6"/>
  <c r="D1115" i="6"/>
  <c r="B1115" i="9"/>
  <c r="C1115" i="9" s="1"/>
  <c r="M1115" i="6"/>
  <c r="I1115" i="9" s="1"/>
  <c r="L1115" i="6"/>
  <c r="N1115" i="6"/>
  <c r="B1199" i="9"/>
  <c r="C1199" i="9" s="1"/>
  <c r="D1199" i="6"/>
  <c r="L1199" i="6"/>
  <c r="N1199" i="6"/>
  <c r="M1199" i="6"/>
  <c r="I1199" i="9" s="1"/>
  <c r="D1283" i="6"/>
  <c r="B1283" i="9"/>
  <c r="C1283" i="9" s="1"/>
  <c r="L1283" i="6"/>
  <c r="M1283" i="6"/>
  <c r="I1283" i="9" s="1"/>
  <c r="N1283" i="6"/>
  <c r="D1355" i="6"/>
  <c r="L1355" i="6"/>
  <c r="M1355" i="6"/>
  <c r="I1355" i="9" s="1"/>
  <c r="B1355" i="9"/>
  <c r="C1355" i="9" s="1"/>
  <c r="N1355" i="6"/>
  <c r="D1427" i="6"/>
  <c r="B1427" i="9"/>
  <c r="C1427" i="9" s="1"/>
  <c r="M1427" i="6"/>
  <c r="I1427" i="9" s="1"/>
  <c r="L1427" i="6"/>
  <c r="N1427" i="6"/>
  <c r="B1511" i="9"/>
  <c r="C1511" i="9" s="1"/>
  <c r="D1511" i="6"/>
  <c r="L1511" i="6"/>
  <c r="M1511" i="6"/>
  <c r="I1511" i="9" s="1"/>
  <c r="N1511" i="6"/>
  <c r="D1595" i="6"/>
  <c r="B1595" i="9"/>
  <c r="C1595" i="9" s="1"/>
  <c r="M1595" i="6"/>
  <c r="I1595" i="9" s="1"/>
  <c r="L1595" i="6"/>
  <c r="N1595" i="6"/>
  <c r="D1751" i="6"/>
  <c r="M1751" i="6"/>
  <c r="I1751" i="9" s="1"/>
  <c r="B1751" i="9"/>
  <c r="C1751" i="9" s="1"/>
  <c r="N1751" i="6"/>
  <c r="D1823" i="6"/>
  <c r="B1823" i="9"/>
  <c r="C1823" i="9" s="1"/>
  <c r="M1823" i="6"/>
  <c r="I1823" i="9" s="1"/>
  <c r="N1823" i="6"/>
  <c r="L1823" i="6"/>
  <c r="D1895" i="6"/>
  <c r="L1895" i="6"/>
  <c r="B1895" i="9"/>
  <c r="C1895" i="9" s="1"/>
  <c r="M1895" i="6"/>
  <c r="I1895" i="9" s="1"/>
  <c r="N1895" i="6"/>
  <c r="D1979" i="6"/>
  <c r="L1979" i="6"/>
  <c r="B1979" i="9"/>
  <c r="C1979" i="9" s="1"/>
  <c r="M1979" i="6"/>
  <c r="I1979" i="9" s="1"/>
  <c r="N1979" i="6"/>
  <c r="D2051" i="6"/>
  <c r="B2051" i="9"/>
  <c r="C2051" i="9" s="1"/>
  <c r="M2051" i="6"/>
  <c r="I2051" i="9" s="1"/>
  <c r="L2051" i="6"/>
  <c r="N2051" i="6"/>
  <c r="D2135" i="6"/>
  <c r="B2135" i="9"/>
  <c r="C2135" i="9" s="1"/>
  <c r="L2135" i="6"/>
  <c r="M2135" i="6"/>
  <c r="I2135" i="9" s="1"/>
  <c r="N2135" i="6"/>
  <c r="D2207" i="6"/>
  <c r="B2207" i="9"/>
  <c r="C2207" i="9" s="1"/>
  <c r="L2207" i="6"/>
  <c r="M2207" i="6"/>
  <c r="I2207" i="9" s="1"/>
  <c r="N2207" i="6"/>
  <c r="D2387" i="6"/>
  <c r="B2387" i="9"/>
  <c r="C2387" i="9" s="1"/>
  <c r="N2387" i="6"/>
  <c r="D2459" i="6"/>
  <c r="B2459" i="9"/>
  <c r="C2459" i="9" s="1"/>
  <c r="N2459" i="6"/>
  <c r="E675" i="6"/>
  <c r="F675" i="6"/>
  <c r="E747" i="6"/>
  <c r="F747" i="6"/>
  <c r="F361" i="6"/>
  <c r="E361" i="6"/>
  <c r="F508" i="6"/>
  <c r="E508" i="6"/>
  <c r="E1065" i="6"/>
  <c r="F1065" i="6"/>
  <c r="G1065" i="6"/>
  <c r="D2075" i="6"/>
  <c r="M2075" i="6"/>
  <c r="I2075" i="9" s="1"/>
  <c r="L2075" i="6"/>
  <c r="N2075" i="6"/>
  <c r="B2075" i="9"/>
  <c r="C2075" i="9" s="1"/>
  <c r="B1727" i="9"/>
  <c r="C1727" i="9" s="1"/>
  <c r="M1727" i="6"/>
  <c r="I1727" i="9" s="1"/>
  <c r="D1727" i="6"/>
  <c r="N1727" i="6"/>
  <c r="L1727" i="6"/>
  <c r="E1984" i="9"/>
  <c r="A935" i="9"/>
  <c r="H935" i="6"/>
  <c r="O935" i="6"/>
  <c r="O1019" i="6"/>
  <c r="H1019" i="6"/>
  <c r="A1115" i="9"/>
  <c r="H1115" i="6"/>
  <c r="O1115" i="6"/>
  <c r="A1199" i="9"/>
  <c r="H1199" i="6"/>
  <c r="O1199" i="6"/>
  <c r="A1283" i="9"/>
  <c r="O1283" i="6"/>
  <c r="H1283" i="6"/>
  <c r="A1355" i="9"/>
  <c r="H1355" i="6"/>
  <c r="O1355" i="6"/>
  <c r="A1427" i="9"/>
  <c r="O1427" i="6"/>
  <c r="H1427" i="6"/>
  <c r="A1511" i="9"/>
  <c r="H1511" i="6"/>
  <c r="O1511" i="6"/>
  <c r="A1595" i="9"/>
  <c r="H1595" i="6"/>
  <c r="O1595" i="6"/>
  <c r="O1751" i="6"/>
  <c r="H1751" i="6"/>
  <c r="A1823" i="9"/>
  <c r="O1823" i="6"/>
  <c r="H1823" i="6"/>
  <c r="A1895" i="9"/>
  <c r="H1895" i="6"/>
  <c r="O1895" i="6"/>
  <c r="A1979" i="9"/>
  <c r="H1979" i="6"/>
  <c r="O1979" i="6"/>
  <c r="A2051" i="9"/>
  <c r="O2051" i="6"/>
  <c r="H2051" i="6"/>
  <c r="A2135" i="9"/>
  <c r="O2135" i="6"/>
  <c r="H2135" i="6"/>
  <c r="A2207" i="9"/>
  <c r="O2207" i="6"/>
  <c r="H2207" i="6"/>
  <c r="O2387" i="6"/>
  <c r="H2387" i="6"/>
  <c r="H2459" i="6"/>
  <c r="O2459" i="6"/>
  <c r="F112" i="6"/>
  <c r="E112" i="6"/>
  <c r="E190" i="6"/>
  <c r="F190" i="6"/>
  <c r="F269" i="6"/>
  <c r="E269" i="6"/>
  <c r="E374" i="6"/>
  <c r="F374" i="6"/>
  <c r="D1247" i="6"/>
  <c r="L1247" i="6"/>
  <c r="M1247" i="6"/>
  <c r="I1247" i="9" s="1"/>
  <c r="B1247" i="9"/>
  <c r="C1247" i="9" s="1"/>
  <c r="N1247" i="6"/>
  <c r="E1155" i="6"/>
  <c r="F1155" i="6"/>
  <c r="G1155" i="6"/>
  <c r="D959" i="6"/>
  <c r="B959" i="9"/>
  <c r="C959" i="9" s="1"/>
  <c r="N959" i="6"/>
  <c r="D1031" i="6"/>
  <c r="L1031" i="6"/>
  <c r="M1031" i="6"/>
  <c r="I1031" i="9" s="1"/>
  <c r="B1031" i="9"/>
  <c r="C1031" i="9" s="1"/>
  <c r="N1031" i="6"/>
  <c r="D1127" i="6"/>
  <c r="B1127" i="9"/>
  <c r="C1127" i="9" s="1"/>
  <c r="L1127" i="6"/>
  <c r="N1127" i="6"/>
  <c r="M1127" i="6"/>
  <c r="I1127" i="9" s="1"/>
  <c r="D1211" i="6"/>
  <c r="M1211" i="6"/>
  <c r="I1211" i="9" s="1"/>
  <c r="L1211" i="6"/>
  <c r="B1211" i="9"/>
  <c r="C1211" i="9" s="1"/>
  <c r="N1211" i="6"/>
  <c r="D1295" i="6"/>
  <c r="B1295" i="9"/>
  <c r="C1295" i="9" s="1"/>
  <c r="M1295" i="6"/>
  <c r="I1295" i="9" s="1"/>
  <c r="N1295" i="6"/>
  <c r="L1295" i="6"/>
  <c r="D1367" i="6"/>
  <c r="M1367" i="6"/>
  <c r="I1367" i="9" s="1"/>
  <c r="B1367" i="9"/>
  <c r="C1367" i="9" s="1"/>
  <c r="N1367" i="6"/>
  <c r="D1451" i="6"/>
  <c r="B1451" i="9"/>
  <c r="C1451" i="9" s="1"/>
  <c r="L1451" i="6"/>
  <c r="M1451" i="6"/>
  <c r="I1451" i="9" s="1"/>
  <c r="N1451" i="6"/>
  <c r="D1523" i="6"/>
  <c r="B1523" i="9"/>
  <c r="C1523" i="9" s="1"/>
  <c r="L1523" i="6"/>
  <c r="M1523" i="6"/>
  <c r="I1523" i="9" s="1"/>
  <c r="N1523" i="6"/>
  <c r="D1607" i="6"/>
  <c r="B1607" i="9"/>
  <c r="C1607" i="9" s="1"/>
  <c r="M1607" i="6"/>
  <c r="I1607" i="9" s="1"/>
  <c r="L1607" i="6"/>
  <c r="N1607" i="6"/>
  <c r="D1763" i="6"/>
  <c r="M1763" i="6"/>
  <c r="I1763" i="9" s="1"/>
  <c r="B1763" i="9"/>
  <c r="C1763" i="9" s="1"/>
  <c r="N1763" i="6"/>
  <c r="L1763" i="6"/>
  <c r="D1835" i="6"/>
  <c r="B1835" i="9"/>
  <c r="C1835" i="9" s="1"/>
  <c r="M1835" i="6"/>
  <c r="I1835" i="9" s="1"/>
  <c r="L1835" i="6"/>
  <c r="N1835" i="6"/>
  <c r="D1907" i="6"/>
  <c r="L1907" i="6"/>
  <c r="B1907" i="9"/>
  <c r="C1907" i="9" s="1"/>
  <c r="M1907" i="6"/>
  <c r="I1907" i="9" s="1"/>
  <c r="N1907" i="6"/>
  <c r="D1991" i="6"/>
  <c r="M1991" i="6"/>
  <c r="I1991" i="9" s="1"/>
  <c r="B1991" i="9"/>
  <c r="C1991" i="9" s="1"/>
  <c r="L1991" i="6"/>
  <c r="N1991" i="6"/>
  <c r="D2063" i="6"/>
  <c r="B2063" i="9"/>
  <c r="C2063" i="9" s="1"/>
  <c r="M2063" i="6"/>
  <c r="I2063" i="9" s="1"/>
  <c r="L2063" i="6"/>
  <c r="N2063" i="6"/>
  <c r="D2147" i="6"/>
  <c r="L2147" i="6"/>
  <c r="B2147" i="9"/>
  <c r="C2147" i="9" s="1"/>
  <c r="M2147" i="6"/>
  <c r="I2147" i="9" s="1"/>
  <c r="N2147" i="6"/>
  <c r="L2327" i="6"/>
  <c r="D2327" i="6"/>
  <c r="M2327" i="6"/>
  <c r="I2327" i="9" s="1"/>
  <c r="B2327" i="9"/>
  <c r="C2327" i="9" s="1"/>
  <c r="N2327" i="6"/>
  <c r="D2399" i="6"/>
  <c r="M2399" i="6"/>
  <c r="I2399" i="9" s="1"/>
  <c r="B2399" i="9"/>
  <c r="C2399" i="9" s="1"/>
  <c r="L2399" i="6"/>
  <c r="N2399" i="6"/>
  <c r="D2471" i="6"/>
  <c r="B2471" i="9"/>
  <c r="C2471" i="9" s="1"/>
  <c r="M2471" i="6"/>
  <c r="I2471" i="9" s="1"/>
  <c r="N2471" i="6"/>
  <c r="E759" i="6"/>
  <c r="F759" i="6"/>
  <c r="F534" i="6"/>
  <c r="E534" i="6"/>
  <c r="F1557" i="6"/>
  <c r="G1557" i="6"/>
  <c r="E1557" i="6"/>
  <c r="H959" i="6"/>
  <c r="O959" i="6"/>
  <c r="A1031" i="9"/>
  <c r="O1031" i="6"/>
  <c r="H1031" i="6"/>
  <c r="A1127" i="9"/>
  <c r="O1127" i="6"/>
  <c r="H1127" i="6"/>
  <c r="A1211" i="9"/>
  <c r="H1211" i="6"/>
  <c r="O1211" i="6"/>
  <c r="A1295" i="9"/>
  <c r="H1295" i="6"/>
  <c r="O1295" i="6"/>
  <c r="A1367" i="9"/>
  <c r="H1367" i="6"/>
  <c r="O1367" i="6"/>
  <c r="A1451" i="9"/>
  <c r="O1451" i="6"/>
  <c r="H1451" i="6"/>
  <c r="A1523" i="9"/>
  <c r="O1523" i="6"/>
  <c r="H1523" i="6"/>
  <c r="A1607" i="9"/>
  <c r="H1607" i="6"/>
  <c r="O1607" i="6"/>
  <c r="A1763" i="9"/>
  <c r="H1763" i="6"/>
  <c r="O1763" i="6"/>
  <c r="A1835" i="9"/>
  <c r="O1835" i="6"/>
  <c r="H1835" i="6"/>
  <c r="A1907" i="9"/>
  <c r="H1907" i="6"/>
  <c r="O1907" i="6"/>
  <c r="A1991" i="9"/>
  <c r="O1991" i="6"/>
  <c r="H1991" i="6"/>
  <c r="A2063" i="9"/>
  <c r="H2063" i="6"/>
  <c r="O2063" i="6"/>
  <c r="A2147" i="9"/>
  <c r="O2147" i="6"/>
  <c r="H2147" i="6"/>
  <c r="A2327" i="9"/>
  <c r="O2327" i="6"/>
  <c r="H2327" i="6"/>
  <c r="A2399" i="9"/>
  <c r="H2399" i="6"/>
  <c r="O2399" i="6"/>
  <c r="A2471" i="9"/>
  <c r="H2471" i="6"/>
  <c r="O2471" i="6"/>
  <c r="E204" i="6"/>
  <c r="F204" i="6"/>
  <c r="F282" i="6"/>
  <c r="E282" i="6"/>
  <c r="F1168" i="6"/>
  <c r="G1168" i="6"/>
  <c r="E1168" i="6"/>
  <c r="E1143" i="6"/>
  <c r="F1143" i="6"/>
  <c r="G1143" i="6"/>
  <c r="L1854" i="6"/>
  <c r="D1854" i="9" s="1"/>
  <c r="D2006" i="9"/>
  <c r="E2006" i="9"/>
  <c r="M2466" i="6"/>
  <c r="I2466" i="9" s="1"/>
  <c r="H2466" i="6"/>
  <c r="L2466" i="6"/>
  <c r="A2466" i="9"/>
  <c r="O2466" i="6"/>
  <c r="E2476" i="9"/>
  <c r="L999" i="6"/>
  <c r="D999" i="9" s="1"/>
  <c r="M999" i="6"/>
  <c r="I999" i="9" s="1"/>
  <c r="I663" i="6"/>
  <c r="K663" i="6" s="1"/>
  <c r="M1866" i="6"/>
  <c r="I1866" i="9" s="1"/>
  <c r="M1432" i="6"/>
  <c r="I1432" i="9" s="1"/>
  <c r="L1128" i="6"/>
  <c r="D1128" i="9" s="1"/>
  <c r="D1618" i="9"/>
  <c r="E1618" i="9"/>
  <c r="L2279" i="6"/>
  <c r="D2279" i="9" s="1"/>
  <c r="A1432" i="9"/>
  <c r="L1432" i="6"/>
  <c r="E648" i="9"/>
  <c r="L1866" i="6"/>
  <c r="D2307" i="9"/>
  <c r="E2307" i="9"/>
  <c r="D2187" i="9"/>
  <c r="E2187" i="9"/>
  <c r="D1072" i="9"/>
  <c r="E1072" i="9"/>
  <c r="D1581" i="9"/>
  <c r="E1581" i="9"/>
  <c r="D2163" i="9"/>
  <c r="E2163" i="9"/>
  <c r="D1486" i="9"/>
  <c r="E1486" i="9"/>
  <c r="A1866" i="9"/>
  <c r="D1593" i="9"/>
  <c r="E1593" i="9"/>
  <c r="E2127" i="9"/>
  <c r="D1048" i="9"/>
  <c r="E1048" i="9"/>
  <c r="D1438" i="9"/>
  <c r="E1438" i="9"/>
  <c r="E1426" i="9"/>
  <c r="D1153" i="9"/>
  <c r="E1153" i="9"/>
  <c r="A2279" i="9"/>
  <c r="M1128" i="6"/>
  <c r="I1128" i="9" s="1"/>
  <c r="A1128" i="9"/>
  <c r="D2392" i="9"/>
  <c r="E2392" i="9"/>
  <c r="A2208" i="9"/>
  <c r="H2208" i="6"/>
  <c r="O2208" i="6"/>
  <c r="D2398" i="6"/>
  <c r="B2398" i="9"/>
  <c r="C2398" i="9" s="1"/>
  <c r="M2398" i="6"/>
  <c r="I2398" i="9" s="1"/>
  <c r="L2398" i="6"/>
  <c r="N2398" i="6"/>
  <c r="A1830" i="9"/>
  <c r="O1830" i="6"/>
  <c r="H1830" i="6"/>
  <c r="A786" i="9"/>
  <c r="O786" i="6"/>
  <c r="H786" i="6"/>
  <c r="A1761" i="9"/>
  <c r="O1761" i="6"/>
  <c r="H1761" i="6"/>
  <c r="A1679" i="9"/>
  <c r="H1679" i="6"/>
  <c r="O1679" i="6"/>
  <c r="A1573" i="9"/>
  <c r="O1573" i="6"/>
  <c r="H1573" i="6"/>
  <c r="A2497" i="9"/>
  <c r="H2497" i="6"/>
  <c r="O2497" i="6"/>
  <c r="D1515" i="6"/>
  <c r="B1515" i="9"/>
  <c r="C1515" i="9" s="1"/>
  <c r="L1515" i="6"/>
  <c r="M1515" i="6"/>
  <c r="I1515" i="9" s="1"/>
  <c r="N1515" i="6"/>
  <c r="B578" i="9"/>
  <c r="C578" i="9" s="1"/>
  <c r="D578" i="6"/>
  <c r="L578" i="6"/>
  <c r="G578" i="9" s="1"/>
  <c r="M578" i="6"/>
  <c r="N578" i="6"/>
  <c r="D1420" i="6"/>
  <c r="B1420" i="9"/>
  <c r="C1420" i="9" s="1"/>
  <c r="L1420" i="6"/>
  <c r="M1420" i="6"/>
  <c r="I1420" i="9" s="1"/>
  <c r="N1420" i="6"/>
  <c r="B1492" i="9"/>
  <c r="C1492" i="9" s="1"/>
  <c r="D1492" i="6"/>
  <c r="M1492" i="6"/>
  <c r="I1492" i="9" s="1"/>
  <c r="L1492" i="6"/>
  <c r="N1492" i="6"/>
  <c r="B1338" i="9"/>
  <c r="C1338" i="9" s="1"/>
  <c r="D1338" i="6"/>
  <c r="L1338" i="6"/>
  <c r="M1338" i="6"/>
  <c r="I1338" i="9" s="1"/>
  <c r="N1338" i="6"/>
  <c r="D2385" i="6"/>
  <c r="B2385" i="9"/>
  <c r="C2385" i="9" s="1"/>
  <c r="M2385" i="6"/>
  <c r="I2385" i="9" s="1"/>
  <c r="L2385" i="6"/>
  <c r="N2385" i="6"/>
  <c r="D2243" i="6"/>
  <c r="L2243" i="6"/>
  <c r="B2243" i="9"/>
  <c r="C2243" i="9" s="1"/>
  <c r="M2243" i="6"/>
  <c r="I2243" i="9" s="1"/>
  <c r="N2243" i="6"/>
  <c r="D2314" i="6"/>
  <c r="B2314" i="9"/>
  <c r="C2314" i="9" s="1"/>
  <c r="L2314" i="6"/>
  <c r="M2314" i="6"/>
  <c r="I2314" i="9" s="1"/>
  <c r="N2314" i="6"/>
  <c r="B1317" i="9"/>
  <c r="C1317" i="9" s="1"/>
  <c r="D1317" i="6"/>
  <c r="L1317" i="6"/>
  <c r="M1317" i="6"/>
  <c r="I1317" i="9" s="1"/>
  <c r="N1317" i="6"/>
  <c r="B1022" i="9"/>
  <c r="C1022" i="9" s="1"/>
  <c r="D1022" i="6"/>
  <c r="L1022" i="6"/>
  <c r="M1022" i="6"/>
  <c r="I1022" i="9" s="1"/>
  <c r="N1022" i="6"/>
  <c r="B1104" i="9"/>
  <c r="C1104" i="9" s="1"/>
  <c r="D1104" i="6"/>
  <c r="L1104" i="6"/>
  <c r="M1104" i="6"/>
  <c r="I1104" i="9" s="1"/>
  <c r="N1104" i="6"/>
  <c r="D1186" i="6"/>
  <c r="B1186" i="9"/>
  <c r="C1186" i="9" s="1"/>
  <c r="M1186" i="6"/>
  <c r="I1186" i="9" s="1"/>
  <c r="L1186" i="6"/>
  <c r="N1186" i="6"/>
  <c r="B1258" i="9"/>
  <c r="C1258" i="9" s="1"/>
  <c r="D1258" i="6"/>
  <c r="L1258" i="6"/>
  <c r="M1258" i="6"/>
  <c r="I1258" i="9" s="1"/>
  <c r="N1258" i="6"/>
  <c r="B2113" i="9"/>
  <c r="C2113" i="9" s="1"/>
  <c r="M2113" i="6"/>
  <c r="I2113" i="9" s="1"/>
  <c r="L2113" i="6"/>
  <c r="D2113" i="6"/>
  <c r="N2113" i="6"/>
  <c r="B963" i="9"/>
  <c r="C963" i="9" s="1"/>
  <c r="D963" i="6"/>
  <c r="L963" i="6"/>
  <c r="G963" i="9" s="1"/>
  <c r="M963" i="6"/>
  <c r="N963" i="6"/>
  <c r="D1983" i="6"/>
  <c r="B1983" i="9"/>
  <c r="C1983" i="9" s="1"/>
  <c r="M1983" i="6"/>
  <c r="I1983" i="9" s="1"/>
  <c r="N1983" i="6"/>
  <c r="D2080" i="9"/>
  <c r="E2080" i="9"/>
  <c r="F149" i="6"/>
  <c r="E149" i="6"/>
  <c r="F1424" i="6"/>
  <c r="G1424" i="6"/>
  <c r="E1424" i="6"/>
  <c r="D1913" i="6"/>
  <c r="M1913" i="6"/>
  <c r="I1913" i="9" s="1"/>
  <c r="L1913" i="6"/>
  <c r="B1913" i="9"/>
  <c r="C1913" i="9" s="1"/>
  <c r="N1913" i="6"/>
  <c r="D2188" i="9"/>
  <c r="E2188" i="9"/>
  <c r="D1573" i="6"/>
  <c r="B1573" i="9"/>
  <c r="C1573" i="9" s="1"/>
  <c r="L1573" i="6"/>
  <c r="M1573" i="6"/>
  <c r="I1573" i="9" s="1"/>
  <c r="N1573" i="6"/>
  <c r="A1305" i="9"/>
  <c r="H1305" i="6"/>
  <c r="O1305" i="6"/>
  <c r="A1901" i="9"/>
  <c r="O1901" i="6"/>
  <c r="H1901" i="6"/>
  <c r="D2410" i="6"/>
  <c r="M2410" i="6"/>
  <c r="I2410" i="9" s="1"/>
  <c r="B2410" i="9"/>
  <c r="C2410" i="9" s="1"/>
  <c r="L2410" i="6"/>
  <c r="N2410" i="6"/>
  <c r="D1842" i="6"/>
  <c r="L1842" i="6"/>
  <c r="M1842" i="6"/>
  <c r="I1842" i="9" s="1"/>
  <c r="B1842" i="9"/>
  <c r="C1842" i="9" s="1"/>
  <c r="N1842" i="6"/>
  <c r="D798" i="6"/>
  <c r="B798" i="9"/>
  <c r="C798" i="9" s="1"/>
  <c r="L798" i="6"/>
  <c r="G798" i="9" s="1"/>
  <c r="M798" i="6"/>
  <c r="N798" i="6"/>
  <c r="B1773" i="9"/>
  <c r="C1773" i="9" s="1"/>
  <c r="D1773" i="6"/>
  <c r="M1773" i="6"/>
  <c r="I1773" i="9" s="1"/>
  <c r="L1773" i="6"/>
  <c r="N1773" i="6"/>
  <c r="D1691" i="6"/>
  <c r="B1691" i="9"/>
  <c r="C1691" i="9" s="1"/>
  <c r="L1691" i="6"/>
  <c r="N1691" i="6"/>
  <c r="M1691" i="6"/>
  <c r="I1691" i="9" s="1"/>
  <c r="D1585" i="6"/>
  <c r="B1585" i="9"/>
  <c r="C1585" i="9" s="1"/>
  <c r="L1585" i="6"/>
  <c r="M1585" i="6"/>
  <c r="I1585" i="9" s="1"/>
  <c r="N1585" i="6"/>
  <c r="A1515" i="9"/>
  <c r="O1515" i="6"/>
  <c r="H1515" i="6"/>
  <c r="A578" i="9"/>
  <c r="O578" i="6"/>
  <c r="H578" i="6"/>
  <c r="A1420" i="9"/>
  <c r="O1420" i="6"/>
  <c r="H1420" i="6"/>
  <c r="A1492" i="9"/>
  <c r="O1492" i="6"/>
  <c r="H1492" i="6"/>
  <c r="A1338" i="9"/>
  <c r="O1338" i="6"/>
  <c r="H1338" i="6"/>
  <c r="A2385" i="9"/>
  <c r="H2385" i="6"/>
  <c r="O2385" i="6"/>
  <c r="A2243" i="9"/>
  <c r="H2243" i="6"/>
  <c r="O2243" i="6"/>
  <c r="A2314" i="9"/>
  <c r="O2314" i="6"/>
  <c r="H2314" i="6"/>
  <c r="A1317" i="9"/>
  <c r="H1317" i="6"/>
  <c r="O1317" i="6"/>
  <c r="A1022" i="9"/>
  <c r="O1022" i="6"/>
  <c r="H1022" i="6"/>
  <c r="A1104" i="9"/>
  <c r="H1104" i="6"/>
  <c r="O1104" i="6"/>
  <c r="A1186" i="9"/>
  <c r="H1186" i="6"/>
  <c r="O1186" i="6"/>
  <c r="A1258" i="9"/>
  <c r="H1258" i="6"/>
  <c r="O1258" i="6"/>
  <c r="A2113" i="9"/>
  <c r="H2113" i="6"/>
  <c r="O2113" i="6"/>
  <c r="A963" i="9"/>
  <c r="O963" i="6"/>
  <c r="H963" i="6"/>
  <c r="A1983" i="9"/>
  <c r="O1983" i="6"/>
  <c r="H1983" i="6"/>
  <c r="E907" i="6"/>
  <c r="F907" i="6"/>
  <c r="A1913" i="9"/>
  <c r="H1913" i="6"/>
  <c r="O1913" i="6"/>
  <c r="D2474" i="9"/>
  <c r="E2474" i="9"/>
  <c r="A1408" i="9"/>
  <c r="O1408" i="6"/>
  <c r="H1408" i="6"/>
  <c r="A1971" i="9"/>
  <c r="O1971" i="6"/>
  <c r="H1971" i="6"/>
  <c r="A1842" i="9"/>
  <c r="O1842" i="6"/>
  <c r="H1842" i="6"/>
  <c r="A798" i="9"/>
  <c r="O798" i="6"/>
  <c r="H798" i="6"/>
  <c r="A1773" i="9"/>
  <c r="H1773" i="6"/>
  <c r="O1773" i="6"/>
  <c r="A1691" i="9"/>
  <c r="O1691" i="6"/>
  <c r="H1691" i="6"/>
  <c r="A1585" i="9"/>
  <c r="O1585" i="6"/>
  <c r="H1585" i="6"/>
  <c r="D1527" i="6"/>
  <c r="B1527" i="9"/>
  <c r="C1527" i="9" s="1"/>
  <c r="L1527" i="6"/>
  <c r="M1527" i="6"/>
  <c r="I1527" i="9" s="1"/>
  <c r="N1527" i="6"/>
  <c r="B590" i="9"/>
  <c r="C590" i="9" s="1"/>
  <c r="D590" i="6"/>
  <c r="L590" i="6"/>
  <c r="G590" i="9" s="1"/>
  <c r="M590" i="6"/>
  <c r="N590" i="6"/>
  <c r="D1432" i="6"/>
  <c r="B1432" i="9"/>
  <c r="C1432" i="9" s="1"/>
  <c r="N1432" i="6"/>
  <c r="D498" i="6"/>
  <c r="B498" i="9"/>
  <c r="C498" i="9" s="1"/>
  <c r="M498" i="6"/>
  <c r="L498" i="6"/>
  <c r="G498" i="9" s="1"/>
  <c r="N498" i="6"/>
  <c r="D2325" i="6"/>
  <c r="B2325" i="9"/>
  <c r="C2325" i="9" s="1"/>
  <c r="M2325" i="6"/>
  <c r="I2325" i="9" s="1"/>
  <c r="L2325" i="6"/>
  <c r="N2325" i="6"/>
  <c r="D2397" i="6"/>
  <c r="B2397" i="9"/>
  <c r="C2397" i="9" s="1"/>
  <c r="M2397" i="6"/>
  <c r="I2397" i="9" s="1"/>
  <c r="L2397" i="6"/>
  <c r="N2397" i="6"/>
  <c r="D2255" i="6"/>
  <c r="L2255" i="6"/>
  <c r="B2255" i="9"/>
  <c r="C2255" i="9" s="1"/>
  <c r="M2255" i="6"/>
  <c r="I2255" i="9" s="1"/>
  <c r="N2255" i="6"/>
  <c r="D2445" i="6"/>
  <c r="M2445" i="6"/>
  <c r="I2445" i="9" s="1"/>
  <c r="B2445" i="9"/>
  <c r="C2445" i="9" s="1"/>
  <c r="L2445" i="6"/>
  <c r="N2445" i="6"/>
  <c r="D2160" i="6"/>
  <c r="M2160" i="6"/>
  <c r="I2160" i="9" s="1"/>
  <c r="B2160" i="9"/>
  <c r="C2160" i="9" s="1"/>
  <c r="L2160" i="6"/>
  <c r="N2160" i="6"/>
  <c r="B1034" i="9"/>
  <c r="C1034" i="9" s="1"/>
  <c r="D1034" i="6"/>
  <c r="M1034" i="6"/>
  <c r="I1034" i="9" s="1"/>
  <c r="L1034" i="6"/>
  <c r="N1034" i="6"/>
  <c r="B1116" i="9"/>
  <c r="C1116" i="9" s="1"/>
  <c r="D1116" i="6"/>
  <c r="L1116" i="6"/>
  <c r="M1116" i="6"/>
  <c r="I1116" i="9" s="1"/>
  <c r="N1116" i="6"/>
  <c r="D1198" i="6"/>
  <c r="B1198" i="9"/>
  <c r="C1198" i="9" s="1"/>
  <c r="M1198" i="6"/>
  <c r="I1198" i="9" s="1"/>
  <c r="L1198" i="6"/>
  <c r="N1198" i="6"/>
  <c r="D2053" i="6"/>
  <c r="B2053" i="9"/>
  <c r="C2053" i="9" s="1"/>
  <c r="L2053" i="6"/>
  <c r="M2053" i="6"/>
  <c r="I2053" i="9" s="1"/>
  <c r="N2053" i="6"/>
  <c r="B2125" i="9"/>
  <c r="C2125" i="9" s="1"/>
  <c r="M2125" i="6"/>
  <c r="I2125" i="9" s="1"/>
  <c r="L2125" i="6"/>
  <c r="D2125" i="6"/>
  <c r="N2125" i="6"/>
  <c r="B975" i="9"/>
  <c r="C975" i="9" s="1"/>
  <c r="D975" i="6"/>
  <c r="L975" i="6"/>
  <c r="G975" i="9" s="1"/>
  <c r="M975" i="6"/>
  <c r="N975" i="6"/>
  <c r="D1995" i="6"/>
  <c r="B1995" i="9"/>
  <c r="C1995" i="9" s="1"/>
  <c r="L1995" i="6"/>
  <c r="M1995" i="6"/>
  <c r="I1995" i="9" s="1"/>
  <c r="N1995" i="6"/>
  <c r="E584" i="6"/>
  <c r="E1529" i="6"/>
  <c r="F1529" i="6"/>
  <c r="G1529" i="6"/>
  <c r="B1925" i="9"/>
  <c r="C1925" i="9" s="1"/>
  <c r="D1925" i="6"/>
  <c r="L1925" i="6"/>
  <c r="M1925" i="6"/>
  <c r="I1925" i="9" s="1"/>
  <c r="N1925" i="6"/>
  <c r="D2497" i="6"/>
  <c r="M2497" i="6"/>
  <c r="I2497" i="9" s="1"/>
  <c r="B2497" i="9"/>
  <c r="C2497" i="9" s="1"/>
  <c r="L2497" i="6"/>
  <c r="N2497" i="6"/>
  <c r="A1081" i="9"/>
  <c r="O1081" i="6"/>
  <c r="H1081" i="6"/>
  <c r="D2315" i="6"/>
  <c r="B2315" i="9"/>
  <c r="C2315" i="9" s="1"/>
  <c r="M2315" i="6"/>
  <c r="I2315" i="9" s="1"/>
  <c r="N2315" i="6"/>
  <c r="D1854" i="6"/>
  <c r="B1854" i="9"/>
  <c r="C1854" i="9" s="1"/>
  <c r="N1854" i="6"/>
  <c r="D810" i="6"/>
  <c r="B810" i="9"/>
  <c r="C810" i="9" s="1"/>
  <c r="L810" i="6"/>
  <c r="G810" i="9" s="1"/>
  <c r="M810" i="6"/>
  <c r="N810" i="6"/>
  <c r="D1703" i="6"/>
  <c r="B1703" i="9"/>
  <c r="C1703" i="9" s="1"/>
  <c r="L1703" i="6"/>
  <c r="N1703" i="6"/>
  <c r="M1703" i="6"/>
  <c r="I1703" i="9" s="1"/>
  <c r="D1597" i="6"/>
  <c r="B1597" i="9"/>
  <c r="C1597" i="9" s="1"/>
  <c r="L1597" i="6"/>
  <c r="M1597" i="6"/>
  <c r="I1597" i="9" s="1"/>
  <c r="N1597" i="6"/>
  <c r="A1527" i="9"/>
  <c r="O1527" i="6"/>
  <c r="H1527" i="6"/>
  <c r="A590" i="9"/>
  <c r="O590" i="6"/>
  <c r="H590" i="6"/>
  <c r="O1432" i="6"/>
  <c r="H1432" i="6"/>
  <c r="A498" i="9"/>
  <c r="O498" i="6"/>
  <c r="H498" i="6"/>
  <c r="A2325" i="9"/>
  <c r="H2325" i="6"/>
  <c r="O2325" i="6"/>
  <c r="A2397" i="9"/>
  <c r="H2397" i="6"/>
  <c r="O2397" i="6"/>
  <c r="A2255" i="9"/>
  <c r="H2255" i="6"/>
  <c r="O2255" i="6"/>
  <c r="A2445" i="9"/>
  <c r="O2445" i="6"/>
  <c r="H2445" i="6"/>
  <c r="A2160" i="9"/>
  <c r="H2160" i="6"/>
  <c r="O2160" i="6"/>
  <c r="A1034" i="9"/>
  <c r="O1034" i="6"/>
  <c r="H1034" i="6"/>
  <c r="A1116" i="9"/>
  <c r="H1116" i="6"/>
  <c r="O1116" i="6"/>
  <c r="A1198" i="9"/>
  <c r="H1198" i="6"/>
  <c r="O1198" i="6"/>
  <c r="A2053" i="9"/>
  <c r="H2053" i="6"/>
  <c r="O2053" i="6"/>
  <c r="A2125" i="9"/>
  <c r="H2125" i="6"/>
  <c r="O2125" i="6"/>
  <c r="A975" i="9"/>
  <c r="O975" i="6"/>
  <c r="H975" i="6"/>
  <c r="A1995" i="9"/>
  <c r="O1995" i="6"/>
  <c r="H1995" i="6"/>
  <c r="A1925" i="9"/>
  <c r="O1925" i="6"/>
  <c r="H1925" i="6"/>
  <c r="D1679" i="6"/>
  <c r="L1679" i="6"/>
  <c r="B1679" i="9"/>
  <c r="C1679" i="9" s="1"/>
  <c r="N1679" i="6"/>
  <c r="M1679" i="6"/>
  <c r="I1679" i="9" s="1"/>
  <c r="A2231" i="9"/>
  <c r="H2231" i="6"/>
  <c r="O2231" i="6"/>
  <c r="D2421" i="6"/>
  <c r="M2421" i="6"/>
  <c r="I2421" i="9" s="1"/>
  <c r="L2421" i="6"/>
  <c r="B2421" i="9"/>
  <c r="C2421" i="9" s="1"/>
  <c r="N2421" i="6"/>
  <c r="M2161" i="6"/>
  <c r="I2161" i="9" s="1"/>
  <c r="B2161" i="9"/>
  <c r="C2161" i="9" s="1"/>
  <c r="D2161" i="6"/>
  <c r="L2161" i="6"/>
  <c r="N2161" i="6"/>
  <c r="H1854" i="6"/>
  <c r="O1854" i="6"/>
  <c r="A810" i="9"/>
  <c r="O810" i="6"/>
  <c r="H810" i="6"/>
  <c r="A1703" i="9"/>
  <c r="H1703" i="6"/>
  <c r="O1703" i="6"/>
  <c r="A1597" i="9"/>
  <c r="O1597" i="6"/>
  <c r="H1597" i="6"/>
  <c r="B624" i="9"/>
  <c r="C624" i="9" s="1"/>
  <c r="D624" i="6"/>
  <c r="L624" i="6"/>
  <c r="G624" i="9" s="1"/>
  <c r="M624" i="6"/>
  <c r="N624" i="6"/>
  <c r="D1538" i="6"/>
  <c r="B1538" i="9"/>
  <c r="C1538" i="9" s="1"/>
  <c r="L1538" i="6"/>
  <c r="M1538" i="6"/>
  <c r="I1538" i="9" s="1"/>
  <c r="N1538" i="6"/>
  <c r="D613" i="6"/>
  <c r="B613" i="9"/>
  <c r="C613" i="9" s="1"/>
  <c r="L613" i="6"/>
  <c r="G613" i="9" s="1"/>
  <c r="M613" i="6"/>
  <c r="N613" i="6"/>
  <c r="D1444" i="6"/>
  <c r="B1444" i="9"/>
  <c r="C1444" i="9" s="1"/>
  <c r="M1444" i="6"/>
  <c r="I1444" i="9" s="1"/>
  <c r="L1444" i="6"/>
  <c r="N1444" i="6"/>
  <c r="D510" i="6"/>
  <c r="B510" i="9"/>
  <c r="C510" i="9" s="1"/>
  <c r="L510" i="6"/>
  <c r="G510" i="9" s="1"/>
  <c r="M510" i="6"/>
  <c r="N510" i="6"/>
  <c r="D2337" i="6"/>
  <c r="B2337" i="9"/>
  <c r="C2337" i="9" s="1"/>
  <c r="M2337" i="6"/>
  <c r="I2337" i="9" s="1"/>
  <c r="L2337" i="6"/>
  <c r="N2337" i="6"/>
  <c r="D2409" i="6"/>
  <c r="M2409" i="6"/>
  <c r="I2409" i="9" s="1"/>
  <c r="B2409" i="9"/>
  <c r="C2409" i="9" s="1"/>
  <c r="L2409" i="6"/>
  <c r="N2409" i="6"/>
  <c r="D2267" i="6"/>
  <c r="L2267" i="6"/>
  <c r="M2267" i="6"/>
  <c r="I2267" i="9" s="1"/>
  <c r="B2267" i="9"/>
  <c r="C2267" i="9" s="1"/>
  <c r="N2267" i="6"/>
  <c r="D1269" i="6"/>
  <c r="B1269" i="9"/>
  <c r="C1269" i="9" s="1"/>
  <c r="L1269" i="6"/>
  <c r="M1269" i="6"/>
  <c r="I1269" i="9" s="1"/>
  <c r="N1269" i="6"/>
  <c r="D2172" i="6"/>
  <c r="M2172" i="6"/>
  <c r="I2172" i="9" s="1"/>
  <c r="B2172" i="9"/>
  <c r="C2172" i="9" s="1"/>
  <c r="L2172" i="6"/>
  <c r="N2172" i="6"/>
  <c r="B1046" i="9"/>
  <c r="C1046" i="9" s="1"/>
  <c r="D1046" i="6"/>
  <c r="M1046" i="6"/>
  <c r="I1046" i="9" s="1"/>
  <c r="L1046" i="6"/>
  <c r="N1046" i="6"/>
  <c r="B1128" i="9"/>
  <c r="C1128" i="9" s="1"/>
  <c r="D1128" i="6"/>
  <c r="N1128" i="6"/>
  <c r="D1210" i="6"/>
  <c r="M1210" i="6"/>
  <c r="I1210" i="9" s="1"/>
  <c r="B1210" i="9"/>
  <c r="C1210" i="9" s="1"/>
  <c r="L1210" i="6"/>
  <c r="N1210" i="6"/>
  <c r="B2065" i="9"/>
  <c r="C2065" i="9" s="1"/>
  <c r="D2065" i="6"/>
  <c r="L2065" i="6"/>
  <c r="N2065" i="6"/>
  <c r="M2065" i="6"/>
  <c r="I2065" i="9" s="1"/>
  <c r="B2137" i="9"/>
  <c r="C2137" i="9" s="1"/>
  <c r="L2137" i="6"/>
  <c r="M2137" i="6"/>
  <c r="I2137" i="9" s="1"/>
  <c r="D2137" i="6"/>
  <c r="N2137" i="6"/>
  <c r="B987" i="9"/>
  <c r="C987" i="9" s="1"/>
  <c r="D987" i="6"/>
  <c r="L987" i="6"/>
  <c r="G987" i="9" s="1"/>
  <c r="M987" i="6"/>
  <c r="N987" i="6"/>
  <c r="D2018" i="6"/>
  <c r="B2018" i="9"/>
  <c r="C2018" i="9" s="1"/>
  <c r="L2018" i="6"/>
  <c r="M2018" i="6"/>
  <c r="I2018" i="9" s="1"/>
  <c r="N2018" i="6"/>
  <c r="B1937" i="9"/>
  <c r="C1937" i="9" s="1"/>
  <c r="D1937" i="6"/>
  <c r="L1937" i="6"/>
  <c r="M1937" i="6"/>
  <c r="I1937" i="9" s="1"/>
  <c r="N1937" i="6"/>
  <c r="A566" i="9"/>
  <c r="O566" i="6"/>
  <c r="H566" i="6"/>
  <c r="A951" i="9"/>
  <c r="H951" i="6"/>
  <c r="O951" i="6"/>
  <c r="L1971" i="6"/>
  <c r="D1971" i="9" s="1"/>
  <c r="M1854" i="6"/>
  <c r="I1854" i="9" s="1"/>
  <c r="D2433" i="6"/>
  <c r="L2433" i="6"/>
  <c r="B2433" i="9"/>
  <c r="C2433" i="9" s="1"/>
  <c r="M2433" i="6"/>
  <c r="I2433" i="9" s="1"/>
  <c r="N2433" i="6"/>
  <c r="M2173" i="6"/>
  <c r="I2173" i="9" s="1"/>
  <c r="D2173" i="6"/>
  <c r="B2173" i="9"/>
  <c r="C2173" i="9" s="1"/>
  <c r="L2173" i="6"/>
  <c r="N2173" i="6"/>
  <c r="D1866" i="6"/>
  <c r="B1866" i="9"/>
  <c r="C1866" i="9" s="1"/>
  <c r="N1866" i="6"/>
  <c r="D822" i="6"/>
  <c r="B822" i="9"/>
  <c r="C822" i="9" s="1"/>
  <c r="L822" i="6"/>
  <c r="G822" i="9" s="1"/>
  <c r="M822" i="6"/>
  <c r="N822" i="6"/>
  <c r="D1643" i="6"/>
  <c r="B1643" i="9"/>
  <c r="C1643" i="9" s="1"/>
  <c r="L1643" i="6"/>
  <c r="M1643" i="6"/>
  <c r="I1643" i="9" s="1"/>
  <c r="N1643" i="6"/>
  <c r="B1726" i="9"/>
  <c r="C1726" i="9" s="1"/>
  <c r="D1726" i="6"/>
  <c r="L1726" i="6"/>
  <c r="M1726" i="6"/>
  <c r="I1726" i="9" s="1"/>
  <c r="N1726" i="6"/>
  <c r="D1609" i="6"/>
  <c r="B1609" i="9"/>
  <c r="C1609" i="9" s="1"/>
  <c r="L1609" i="6"/>
  <c r="M1609" i="6"/>
  <c r="I1609" i="9" s="1"/>
  <c r="N1609" i="6"/>
  <c r="A624" i="9"/>
  <c r="H624" i="6"/>
  <c r="O624" i="6"/>
  <c r="A1538" i="9"/>
  <c r="O1538" i="6"/>
  <c r="H1538" i="6"/>
  <c r="A613" i="9"/>
  <c r="H613" i="6"/>
  <c r="O613" i="6"/>
  <c r="A1444" i="9"/>
  <c r="O1444" i="6"/>
  <c r="H1444" i="6"/>
  <c r="A510" i="9"/>
  <c r="O510" i="6"/>
  <c r="H510" i="6"/>
  <c r="A2337" i="9"/>
  <c r="H2337" i="6"/>
  <c r="O2337" i="6"/>
  <c r="A2409" i="9"/>
  <c r="H2409" i="6"/>
  <c r="O2409" i="6"/>
  <c r="A2267" i="9"/>
  <c r="O2267" i="6"/>
  <c r="H2267" i="6"/>
  <c r="A1269" i="9"/>
  <c r="H1269" i="6"/>
  <c r="O1269" i="6"/>
  <c r="A2172" i="9"/>
  <c r="H2172" i="6"/>
  <c r="O2172" i="6"/>
  <c r="A1046" i="9"/>
  <c r="O1046" i="6"/>
  <c r="H1046" i="6"/>
  <c r="H1128" i="6"/>
  <c r="O1128" i="6"/>
  <c r="A1210" i="9"/>
  <c r="H1210" i="6"/>
  <c r="O1210" i="6"/>
  <c r="A2065" i="9"/>
  <c r="H2065" i="6"/>
  <c r="O2065" i="6"/>
  <c r="A2137" i="9"/>
  <c r="H2137" i="6"/>
  <c r="O2137" i="6"/>
  <c r="A987" i="9"/>
  <c r="O987" i="6"/>
  <c r="H987" i="6"/>
  <c r="A2018" i="9"/>
  <c r="O2018" i="6"/>
  <c r="H2018" i="6"/>
  <c r="D2499" i="9"/>
  <c r="E2499" i="9"/>
  <c r="F932" i="6"/>
  <c r="E932" i="6"/>
  <c r="A1937" i="9"/>
  <c r="H1937" i="6"/>
  <c r="O1937" i="6"/>
  <c r="D786" i="6"/>
  <c r="B786" i="9"/>
  <c r="C786" i="9" s="1"/>
  <c r="L786" i="6"/>
  <c r="G786" i="9" s="1"/>
  <c r="M786" i="6"/>
  <c r="N786" i="6"/>
  <c r="A2303" i="9"/>
  <c r="H2303" i="6"/>
  <c r="O2303" i="6"/>
  <c r="D2326" i="6"/>
  <c r="B2326" i="9"/>
  <c r="C2326" i="9" s="1"/>
  <c r="M2326" i="6"/>
  <c r="I2326" i="9" s="1"/>
  <c r="L2326" i="6"/>
  <c r="N2326" i="6"/>
  <c r="D2185" i="6"/>
  <c r="M2185" i="6"/>
  <c r="I2185" i="9" s="1"/>
  <c r="B2185" i="9"/>
  <c r="C2185" i="9" s="1"/>
  <c r="L2185" i="6"/>
  <c r="N2185" i="6"/>
  <c r="O1866" i="6"/>
  <c r="H1866" i="6"/>
  <c r="A822" i="9"/>
  <c r="O822" i="6"/>
  <c r="H822" i="6"/>
  <c r="A1643" i="9"/>
  <c r="O1643" i="6"/>
  <c r="H1643" i="6"/>
  <c r="A1726" i="9"/>
  <c r="O1726" i="6"/>
  <c r="H1726" i="6"/>
  <c r="A1609" i="9"/>
  <c r="O1609" i="6"/>
  <c r="H1609" i="6"/>
  <c r="D646" i="6"/>
  <c r="B646" i="9"/>
  <c r="C646" i="9" s="1"/>
  <c r="L646" i="6"/>
  <c r="G646" i="9" s="1"/>
  <c r="M646" i="6"/>
  <c r="N646" i="6"/>
  <c r="D1550" i="6"/>
  <c r="B1550" i="9"/>
  <c r="C1550" i="9" s="1"/>
  <c r="L1550" i="6"/>
  <c r="M1550" i="6"/>
  <c r="I1550" i="9" s="1"/>
  <c r="N1550" i="6"/>
  <c r="D1384" i="6"/>
  <c r="B1384" i="9"/>
  <c r="C1384" i="9" s="1"/>
  <c r="L1384" i="6"/>
  <c r="M1384" i="6"/>
  <c r="I1384" i="9" s="1"/>
  <c r="N1384" i="6"/>
  <c r="D1456" i="6"/>
  <c r="B1456" i="9"/>
  <c r="C1456" i="9" s="1"/>
  <c r="M1456" i="6"/>
  <c r="I1456" i="9" s="1"/>
  <c r="L1456" i="6"/>
  <c r="N1456" i="6"/>
  <c r="D522" i="6"/>
  <c r="B522" i="9"/>
  <c r="C522" i="9" s="1"/>
  <c r="L522" i="6"/>
  <c r="G522" i="9" s="1"/>
  <c r="M522" i="6"/>
  <c r="N522" i="6"/>
  <c r="D2349" i="6"/>
  <c r="M2349" i="6"/>
  <c r="I2349" i="9" s="1"/>
  <c r="B2349" i="9"/>
  <c r="C2349" i="9" s="1"/>
  <c r="L2349" i="6"/>
  <c r="N2349" i="6"/>
  <c r="D2279" i="6"/>
  <c r="M2279" i="6"/>
  <c r="I2279" i="9" s="1"/>
  <c r="B2279" i="9"/>
  <c r="C2279" i="9" s="1"/>
  <c r="N2279" i="6"/>
  <c r="D1281" i="6"/>
  <c r="B1281" i="9"/>
  <c r="C1281" i="9" s="1"/>
  <c r="L1281" i="6"/>
  <c r="M1281" i="6"/>
  <c r="I1281" i="9" s="1"/>
  <c r="N1281" i="6"/>
  <c r="D2184" i="6"/>
  <c r="M2184" i="6"/>
  <c r="I2184" i="9" s="1"/>
  <c r="B2184" i="9"/>
  <c r="C2184" i="9" s="1"/>
  <c r="L2184" i="6"/>
  <c r="N2184" i="6"/>
  <c r="B1058" i="9"/>
  <c r="C1058" i="9" s="1"/>
  <c r="D1058" i="6"/>
  <c r="M1058" i="6"/>
  <c r="I1058" i="9" s="1"/>
  <c r="L1058" i="6"/>
  <c r="N1058" i="6"/>
  <c r="B1140" i="9"/>
  <c r="C1140" i="9" s="1"/>
  <c r="D1140" i="6"/>
  <c r="L1140" i="6"/>
  <c r="M1140" i="6"/>
  <c r="I1140" i="9" s="1"/>
  <c r="N1140" i="6"/>
  <c r="B1222" i="9"/>
  <c r="C1222" i="9" s="1"/>
  <c r="D1222" i="6"/>
  <c r="L1222" i="6"/>
  <c r="M1222" i="6"/>
  <c r="I1222" i="9" s="1"/>
  <c r="N1222" i="6"/>
  <c r="B2077" i="9"/>
  <c r="C2077" i="9" s="1"/>
  <c r="D2077" i="6"/>
  <c r="L2077" i="6"/>
  <c r="M2077" i="6"/>
  <c r="I2077" i="9" s="1"/>
  <c r="N2077" i="6"/>
  <c r="L2149" i="6"/>
  <c r="M2149" i="6"/>
  <c r="I2149" i="9" s="1"/>
  <c r="B2149" i="9"/>
  <c r="C2149" i="9" s="1"/>
  <c r="D2149" i="6"/>
  <c r="N2149" i="6"/>
  <c r="B999" i="9"/>
  <c r="C999" i="9" s="1"/>
  <c r="D999" i="6"/>
  <c r="N999" i="6"/>
  <c r="D2030" i="6"/>
  <c r="B2030" i="9"/>
  <c r="C2030" i="9" s="1"/>
  <c r="L2030" i="6"/>
  <c r="M2030" i="6"/>
  <c r="I2030" i="9" s="1"/>
  <c r="N2030" i="6"/>
  <c r="D1948" i="6"/>
  <c r="L1948" i="6"/>
  <c r="B1948" i="9"/>
  <c r="C1948" i="9" s="1"/>
  <c r="M1948" i="6"/>
  <c r="I1948" i="9" s="1"/>
  <c r="N1948" i="6"/>
  <c r="A1503" i="9"/>
  <c r="O1503" i="6"/>
  <c r="H1503" i="6"/>
  <c r="A1174" i="9"/>
  <c r="H1174" i="6"/>
  <c r="O1174" i="6"/>
  <c r="D2338" i="6"/>
  <c r="B2338" i="9"/>
  <c r="C2338" i="9" s="1"/>
  <c r="M2338" i="6"/>
  <c r="I2338" i="9" s="1"/>
  <c r="N2338" i="6"/>
  <c r="D2197" i="6"/>
  <c r="M2197" i="6"/>
  <c r="I2197" i="9" s="1"/>
  <c r="B2197" i="9"/>
  <c r="C2197" i="9" s="1"/>
  <c r="L2197" i="6"/>
  <c r="N2197" i="6"/>
  <c r="D1878" i="6"/>
  <c r="B1878" i="9"/>
  <c r="C1878" i="9" s="1"/>
  <c r="L1878" i="6"/>
  <c r="M1878" i="6"/>
  <c r="I1878" i="9" s="1"/>
  <c r="N1878" i="6"/>
  <c r="D834" i="6"/>
  <c r="B834" i="9"/>
  <c r="C834" i="9" s="1"/>
  <c r="L834" i="6"/>
  <c r="G834" i="9" s="1"/>
  <c r="M834" i="6"/>
  <c r="N834" i="6"/>
  <c r="D1655" i="6"/>
  <c r="B1655" i="9"/>
  <c r="C1655" i="9" s="1"/>
  <c r="L1655" i="6"/>
  <c r="N1655" i="6"/>
  <c r="M1655" i="6"/>
  <c r="I1655" i="9" s="1"/>
  <c r="B1738" i="9"/>
  <c r="C1738" i="9" s="1"/>
  <c r="D1738" i="6"/>
  <c r="M1738" i="6"/>
  <c r="I1738" i="9" s="1"/>
  <c r="L1738" i="6"/>
  <c r="N1738" i="6"/>
  <c r="D1620" i="6"/>
  <c r="B1620" i="9"/>
  <c r="C1620" i="9" s="1"/>
  <c r="L1620" i="6"/>
  <c r="M1620" i="6"/>
  <c r="I1620" i="9" s="1"/>
  <c r="N1620" i="6"/>
  <c r="A646" i="9"/>
  <c r="H646" i="6"/>
  <c r="O646" i="6"/>
  <c r="A1550" i="9"/>
  <c r="O1550" i="6"/>
  <c r="H1550" i="6"/>
  <c r="A1384" i="9"/>
  <c r="O1384" i="6"/>
  <c r="H1384" i="6"/>
  <c r="A1456" i="9"/>
  <c r="O1456" i="6"/>
  <c r="H1456" i="6"/>
  <c r="A522" i="9"/>
  <c r="O522" i="6"/>
  <c r="H522" i="6"/>
  <c r="A2349" i="9"/>
  <c r="H2349" i="6"/>
  <c r="O2349" i="6"/>
  <c r="H2279" i="6"/>
  <c r="O2279" i="6"/>
  <c r="A1281" i="9"/>
  <c r="O1281" i="6"/>
  <c r="H1281" i="6"/>
  <c r="A2184" i="9"/>
  <c r="H2184" i="6"/>
  <c r="O2184" i="6"/>
  <c r="A1058" i="9"/>
  <c r="O1058" i="6"/>
  <c r="H1058" i="6"/>
  <c r="A1140" i="9"/>
  <c r="H1140" i="6"/>
  <c r="O1140" i="6"/>
  <c r="A1222" i="9"/>
  <c r="H1222" i="6"/>
  <c r="O1222" i="6"/>
  <c r="A2077" i="9"/>
  <c r="H2077" i="6"/>
  <c r="O2077" i="6"/>
  <c r="A2149" i="9"/>
  <c r="H2149" i="6"/>
  <c r="O2149" i="6"/>
  <c r="O999" i="6"/>
  <c r="H999" i="6"/>
  <c r="A2030" i="9"/>
  <c r="O2030" i="6"/>
  <c r="H2030" i="6"/>
  <c r="E1037" i="6"/>
  <c r="G1037" i="6"/>
  <c r="F1037" i="6"/>
  <c r="A1948" i="9"/>
  <c r="O1948" i="6"/>
  <c r="H1948" i="6"/>
  <c r="B1761" i="9"/>
  <c r="C1761" i="9" s="1"/>
  <c r="D1761" i="6"/>
  <c r="M1761" i="6"/>
  <c r="I1761" i="9" s="1"/>
  <c r="L1761" i="6"/>
  <c r="N1761" i="6"/>
  <c r="A2373" i="9"/>
  <c r="H2373" i="6"/>
  <c r="O2373" i="6"/>
  <c r="D2350" i="6"/>
  <c r="M2350" i="6"/>
  <c r="I2350" i="9" s="1"/>
  <c r="B2350" i="9"/>
  <c r="C2350" i="9" s="1"/>
  <c r="L2350" i="6"/>
  <c r="N2350" i="6"/>
  <c r="M2209" i="6"/>
  <c r="I2209" i="9" s="1"/>
  <c r="B2209" i="9"/>
  <c r="C2209" i="9" s="1"/>
  <c r="L2209" i="6"/>
  <c r="D2209" i="6"/>
  <c r="N2209" i="6"/>
  <c r="A1878" i="9"/>
  <c r="O1878" i="6"/>
  <c r="H1878" i="6"/>
  <c r="A834" i="9"/>
  <c r="O834" i="6"/>
  <c r="H834" i="6"/>
  <c r="A1655" i="9"/>
  <c r="H1655" i="6"/>
  <c r="O1655" i="6"/>
  <c r="A1738" i="9"/>
  <c r="H1738" i="6"/>
  <c r="O1738" i="6"/>
  <c r="A1620" i="9"/>
  <c r="H1620" i="6"/>
  <c r="O1620" i="6"/>
  <c r="D658" i="6"/>
  <c r="B658" i="9"/>
  <c r="C658" i="9" s="1"/>
  <c r="L658" i="6"/>
  <c r="G658" i="9" s="1"/>
  <c r="M658" i="6"/>
  <c r="N658" i="6"/>
  <c r="D1396" i="6"/>
  <c r="B1396" i="9"/>
  <c r="C1396" i="9" s="1"/>
  <c r="L1396" i="6"/>
  <c r="M1396" i="6"/>
  <c r="I1396" i="9" s="1"/>
  <c r="N1396" i="6"/>
  <c r="D1468" i="6"/>
  <c r="B1468" i="9"/>
  <c r="C1468" i="9" s="1"/>
  <c r="M1468" i="6"/>
  <c r="I1468" i="9" s="1"/>
  <c r="L1468" i="6"/>
  <c r="N1468" i="6"/>
  <c r="B544" i="9"/>
  <c r="C544" i="9" s="1"/>
  <c r="D544" i="6"/>
  <c r="M544" i="6"/>
  <c r="L544" i="6"/>
  <c r="G544" i="9" s="1"/>
  <c r="N544" i="6"/>
  <c r="D2361" i="6"/>
  <c r="B2361" i="9"/>
  <c r="C2361" i="9" s="1"/>
  <c r="L2361" i="6"/>
  <c r="M2361" i="6"/>
  <c r="I2361" i="9" s="1"/>
  <c r="N2361" i="6"/>
  <c r="D2219" i="6"/>
  <c r="B2219" i="9"/>
  <c r="C2219" i="9" s="1"/>
  <c r="M2219" i="6"/>
  <c r="I2219" i="9" s="1"/>
  <c r="N2219" i="6"/>
  <c r="D2291" i="6"/>
  <c r="L2291" i="6"/>
  <c r="M2291" i="6"/>
  <c r="I2291" i="9" s="1"/>
  <c r="B2291" i="9"/>
  <c r="C2291" i="9" s="1"/>
  <c r="N2291" i="6"/>
  <c r="B1293" i="9"/>
  <c r="C1293" i="9" s="1"/>
  <c r="D1293" i="6"/>
  <c r="L1293" i="6"/>
  <c r="M1293" i="6"/>
  <c r="I1293" i="9" s="1"/>
  <c r="N1293" i="6"/>
  <c r="D2196" i="6"/>
  <c r="M2196" i="6"/>
  <c r="I2196" i="9" s="1"/>
  <c r="B2196" i="9"/>
  <c r="C2196" i="9" s="1"/>
  <c r="L2196" i="6"/>
  <c r="N2196" i="6"/>
  <c r="D1070" i="6"/>
  <c r="B1070" i="9"/>
  <c r="C1070" i="9" s="1"/>
  <c r="M1070" i="6"/>
  <c r="I1070" i="9" s="1"/>
  <c r="L1070" i="6"/>
  <c r="N1070" i="6"/>
  <c r="D1163" i="6"/>
  <c r="B1163" i="9"/>
  <c r="C1163" i="9" s="1"/>
  <c r="M1163" i="6"/>
  <c r="I1163" i="9" s="1"/>
  <c r="L1163" i="6"/>
  <c r="N1163" i="6"/>
  <c r="B1234" i="9"/>
  <c r="C1234" i="9" s="1"/>
  <c r="D1234" i="6"/>
  <c r="L1234" i="6"/>
  <c r="M1234" i="6"/>
  <c r="I1234" i="9" s="1"/>
  <c r="N1234" i="6"/>
  <c r="B2089" i="9"/>
  <c r="C2089" i="9" s="1"/>
  <c r="D2089" i="6"/>
  <c r="L2089" i="6"/>
  <c r="M2089" i="6"/>
  <c r="I2089" i="9" s="1"/>
  <c r="N2089" i="6"/>
  <c r="B939" i="9"/>
  <c r="C939" i="9" s="1"/>
  <c r="D939" i="6"/>
  <c r="L939" i="6"/>
  <c r="G939" i="9" s="1"/>
  <c r="M939" i="6"/>
  <c r="N939" i="6"/>
  <c r="B1011" i="9"/>
  <c r="C1011" i="9" s="1"/>
  <c r="D1011" i="6"/>
  <c r="L1011" i="6"/>
  <c r="M1011" i="6"/>
  <c r="I1011" i="9" s="1"/>
  <c r="N1011" i="6"/>
  <c r="D2042" i="6"/>
  <c r="B2042" i="9"/>
  <c r="C2042" i="9" s="1"/>
  <c r="L2042" i="6"/>
  <c r="M2042" i="6"/>
  <c r="I2042" i="9" s="1"/>
  <c r="N2042" i="6"/>
  <c r="F31" i="6"/>
  <c r="E31" i="6"/>
  <c r="E1385" i="6"/>
  <c r="F1385" i="6"/>
  <c r="G1385" i="6"/>
  <c r="B928" i="9"/>
  <c r="C928" i="9" s="1"/>
  <c r="D928" i="6"/>
  <c r="L928" i="6"/>
  <c r="G928" i="9" s="1"/>
  <c r="M928" i="6"/>
  <c r="N928" i="6"/>
  <c r="D1960" i="6"/>
  <c r="B1960" i="9"/>
  <c r="C1960" i="9" s="1"/>
  <c r="M1960" i="6"/>
  <c r="I1960" i="9" s="1"/>
  <c r="N1960" i="6"/>
  <c r="D2386" i="6"/>
  <c r="B2386" i="9"/>
  <c r="C2386" i="9" s="1"/>
  <c r="M2386" i="6"/>
  <c r="I2386" i="9" s="1"/>
  <c r="L2386" i="6"/>
  <c r="N2386" i="6"/>
  <c r="A1480" i="9"/>
  <c r="O1480" i="6"/>
  <c r="H1480" i="6"/>
  <c r="A1246" i="9"/>
  <c r="H1246" i="6"/>
  <c r="O1246" i="6"/>
  <c r="D2362" i="6"/>
  <c r="B2362" i="9"/>
  <c r="C2362" i="9" s="1"/>
  <c r="L2362" i="6"/>
  <c r="M2362" i="6"/>
  <c r="I2362" i="9" s="1"/>
  <c r="N2362" i="6"/>
  <c r="D1890" i="6"/>
  <c r="B1890" i="9"/>
  <c r="C1890" i="9" s="1"/>
  <c r="L1890" i="6"/>
  <c r="M1890" i="6"/>
  <c r="I1890" i="9" s="1"/>
  <c r="N1890" i="6"/>
  <c r="D846" i="6"/>
  <c r="B846" i="9"/>
  <c r="C846" i="9" s="1"/>
  <c r="L846" i="6"/>
  <c r="G846" i="9" s="1"/>
  <c r="M846" i="6"/>
  <c r="N846" i="6"/>
  <c r="D1667" i="6"/>
  <c r="B1667" i="9"/>
  <c r="C1667" i="9" s="1"/>
  <c r="L1667" i="6"/>
  <c r="N1667" i="6"/>
  <c r="M1667" i="6"/>
  <c r="I1667" i="9" s="1"/>
  <c r="B1750" i="9"/>
  <c r="C1750" i="9" s="1"/>
  <c r="D1750" i="6"/>
  <c r="M1750" i="6"/>
  <c r="I1750" i="9" s="1"/>
  <c r="L1750" i="6"/>
  <c r="N1750" i="6"/>
  <c r="D1561" i="6"/>
  <c r="B1561" i="9"/>
  <c r="C1561" i="9" s="1"/>
  <c r="L1561" i="6"/>
  <c r="M1561" i="6"/>
  <c r="I1561" i="9" s="1"/>
  <c r="N1561" i="6"/>
  <c r="D1632" i="6"/>
  <c r="B1632" i="9"/>
  <c r="C1632" i="9" s="1"/>
  <c r="L1632" i="6"/>
  <c r="M1632" i="6"/>
  <c r="I1632" i="9" s="1"/>
  <c r="N1632" i="6"/>
  <c r="A658" i="9"/>
  <c r="H658" i="6"/>
  <c r="O658" i="6"/>
  <c r="A1396" i="9"/>
  <c r="O1396" i="6"/>
  <c r="H1396" i="6"/>
  <c r="A1468" i="9"/>
  <c r="O1468" i="6"/>
  <c r="H1468" i="6"/>
  <c r="A544" i="9"/>
  <c r="O544" i="6"/>
  <c r="H544" i="6"/>
  <c r="A2361" i="9"/>
  <c r="O2361" i="6"/>
  <c r="H2361" i="6"/>
  <c r="O2219" i="6"/>
  <c r="H2219" i="6"/>
  <c r="A2291" i="9"/>
  <c r="H2291" i="6"/>
  <c r="O2291" i="6"/>
  <c r="A1293" i="9"/>
  <c r="O1293" i="6"/>
  <c r="H1293" i="6"/>
  <c r="A2196" i="9"/>
  <c r="H2196" i="6"/>
  <c r="O2196" i="6"/>
  <c r="A1070" i="9"/>
  <c r="O1070" i="6"/>
  <c r="H1070" i="6"/>
  <c r="A1163" i="9"/>
  <c r="O1163" i="6"/>
  <c r="H1163" i="6"/>
  <c r="A1234" i="9"/>
  <c r="H1234" i="6"/>
  <c r="O1234" i="6"/>
  <c r="A2089" i="9"/>
  <c r="H2089" i="6"/>
  <c r="O2089" i="6"/>
  <c r="A939" i="9"/>
  <c r="H939" i="6"/>
  <c r="O939" i="6"/>
  <c r="A1011" i="9"/>
  <c r="O1011" i="6"/>
  <c r="H1011" i="6"/>
  <c r="A2042" i="9"/>
  <c r="O2042" i="6"/>
  <c r="H2042" i="6"/>
  <c r="A928" i="9"/>
  <c r="O928" i="6"/>
  <c r="H928" i="6"/>
  <c r="O1960" i="6"/>
  <c r="H1960" i="6"/>
  <c r="D1830" i="6"/>
  <c r="L1830" i="6"/>
  <c r="M1830" i="6"/>
  <c r="I1830" i="9" s="1"/>
  <c r="B1830" i="9"/>
  <c r="C1830" i="9" s="1"/>
  <c r="N1830" i="6"/>
  <c r="A555" i="9"/>
  <c r="O555" i="6"/>
  <c r="H555" i="6"/>
  <c r="A2101" i="9"/>
  <c r="H2101" i="6"/>
  <c r="O2101" i="6"/>
  <c r="D2374" i="6"/>
  <c r="L2374" i="6"/>
  <c r="B2374" i="9"/>
  <c r="C2374" i="9" s="1"/>
  <c r="M2374" i="6"/>
  <c r="I2374" i="9" s="1"/>
  <c r="N2374" i="6"/>
  <c r="A1890" i="9"/>
  <c r="H1890" i="6"/>
  <c r="O1890" i="6"/>
  <c r="A846" i="9"/>
  <c r="O846" i="6"/>
  <c r="H846" i="6"/>
  <c r="A1667" i="9"/>
  <c r="O1667" i="6"/>
  <c r="H1667" i="6"/>
  <c r="A1750" i="9"/>
  <c r="H1750" i="6"/>
  <c r="O1750" i="6"/>
  <c r="A1561" i="9"/>
  <c r="O1561" i="6"/>
  <c r="H1561" i="6"/>
  <c r="A1632" i="9"/>
  <c r="H1632" i="6"/>
  <c r="O1632" i="6"/>
  <c r="D1503" i="6"/>
  <c r="B1503" i="9"/>
  <c r="C1503" i="9" s="1"/>
  <c r="M1503" i="6"/>
  <c r="I1503" i="9" s="1"/>
  <c r="L1503" i="6"/>
  <c r="N1503" i="6"/>
  <c r="B566" i="9"/>
  <c r="C566" i="9" s="1"/>
  <c r="D566" i="6"/>
  <c r="L566" i="6"/>
  <c r="G566" i="9" s="1"/>
  <c r="M566" i="6"/>
  <c r="N566" i="6"/>
  <c r="D1408" i="6"/>
  <c r="B1408" i="9"/>
  <c r="C1408" i="9" s="1"/>
  <c r="L1408" i="6"/>
  <c r="M1408" i="6"/>
  <c r="I1408" i="9" s="1"/>
  <c r="N1408" i="6"/>
  <c r="D1480" i="6"/>
  <c r="M1480" i="6"/>
  <c r="I1480" i="9" s="1"/>
  <c r="B1480" i="9"/>
  <c r="C1480" i="9" s="1"/>
  <c r="L1480" i="6"/>
  <c r="N1480" i="6"/>
  <c r="D555" i="6"/>
  <c r="B555" i="9"/>
  <c r="C555" i="9" s="1"/>
  <c r="L555" i="6"/>
  <c r="G555" i="9" s="1"/>
  <c r="M555" i="6"/>
  <c r="N555" i="6"/>
  <c r="D2373" i="6"/>
  <c r="L2373" i="6"/>
  <c r="B2373" i="9"/>
  <c r="C2373" i="9" s="1"/>
  <c r="M2373" i="6"/>
  <c r="I2373" i="9" s="1"/>
  <c r="N2373" i="6"/>
  <c r="D2231" i="6"/>
  <c r="L2231" i="6"/>
  <c r="B2231" i="9"/>
  <c r="C2231" i="9" s="1"/>
  <c r="M2231" i="6"/>
  <c r="I2231" i="9" s="1"/>
  <c r="N2231" i="6"/>
  <c r="D2303" i="6"/>
  <c r="B2303" i="9"/>
  <c r="C2303" i="9" s="1"/>
  <c r="L2303" i="6"/>
  <c r="M2303" i="6"/>
  <c r="I2303" i="9" s="1"/>
  <c r="N2303" i="6"/>
  <c r="B1305" i="9"/>
  <c r="C1305" i="9" s="1"/>
  <c r="D1305" i="6"/>
  <c r="L1305" i="6"/>
  <c r="M1305" i="6"/>
  <c r="I1305" i="9" s="1"/>
  <c r="N1305" i="6"/>
  <c r="D2208" i="6"/>
  <c r="M2208" i="6"/>
  <c r="I2208" i="9" s="1"/>
  <c r="B2208" i="9"/>
  <c r="C2208" i="9" s="1"/>
  <c r="L2208" i="6"/>
  <c r="N2208" i="6"/>
  <c r="D1081" i="6"/>
  <c r="B1081" i="9"/>
  <c r="C1081" i="9" s="1"/>
  <c r="L1081" i="6"/>
  <c r="M1081" i="6"/>
  <c r="I1081" i="9" s="1"/>
  <c r="N1081" i="6"/>
  <c r="D1174" i="6"/>
  <c r="B1174" i="9"/>
  <c r="C1174" i="9" s="1"/>
  <c r="M1174" i="6"/>
  <c r="I1174" i="9" s="1"/>
  <c r="L1174" i="6"/>
  <c r="N1174" i="6"/>
  <c r="B1246" i="9"/>
  <c r="C1246" i="9" s="1"/>
  <c r="D1246" i="6"/>
  <c r="L1246" i="6"/>
  <c r="M1246" i="6"/>
  <c r="I1246" i="9" s="1"/>
  <c r="N1246" i="6"/>
  <c r="B2101" i="9"/>
  <c r="C2101" i="9" s="1"/>
  <c r="M2101" i="6"/>
  <c r="I2101" i="9" s="1"/>
  <c r="L2101" i="6"/>
  <c r="D2101" i="6"/>
  <c r="N2101" i="6"/>
  <c r="B951" i="9"/>
  <c r="C951" i="9" s="1"/>
  <c r="D951" i="6"/>
  <c r="L951" i="6"/>
  <c r="G951" i="9" s="1"/>
  <c r="M951" i="6"/>
  <c r="N951" i="6"/>
  <c r="D1971" i="6"/>
  <c r="B1971" i="9"/>
  <c r="C1971" i="9" s="1"/>
  <c r="M1971" i="6"/>
  <c r="I1971" i="9" s="1"/>
  <c r="N1971" i="6"/>
  <c r="E44" i="6"/>
  <c r="F44" i="6"/>
  <c r="D1901" i="6"/>
  <c r="M1901" i="6"/>
  <c r="I1901" i="9" s="1"/>
  <c r="L1901" i="6"/>
  <c r="B1901" i="9"/>
  <c r="C1901" i="9" s="1"/>
  <c r="N1901" i="6"/>
  <c r="D2220" i="9"/>
  <c r="E2220" i="9"/>
  <c r="D1570" i="9"/>
  <c r="E1570" i="9"/>
  <c r="D156" i="9"/>
  <c r="E156" i="9"/>
  <c r="D1029" i="9"/>
  <c r="E1029" i="9"/>
  <c r="D2098" i="9"/>
  <c r="E2098" i="9"/>
  <c r="D2315" i="9"/>
  <c r="E2315" i="9"/>
  <c r="D1654" i="9"/>
  <c r="E1654" i="9"/>
  <c r="D2312" i="9"/>
  <c r="E2312" i="9"/>
  <c r="D2496" i="9"/>
  <c r="E2496" i="9"/>
  <c r="E2290" i="9"/>
  <c r="D2282" i="9"/>
  <c r="E2282" i="9"/>
  <c r="D1918" i="9"/>
  <c r="E1918" i="9"/>
  <c r="D2338" i="9"/>
  <c r="E2338" i="9"/>
  <c r="D2014" i="9"/>
  <c r="E2014" i="9"/>
  <c r="D2300" i="9"/>
  <c r="E2300" i="9"/>
  <c r="A6" i="9"/>
  <c r="L6" i="6"/>
  <c r="G6" i="9" s="1"/>
  <c r="M6" i="6"/>
  <c r="O6" i="6"/>
  <c r="H6" i="6"/>
  <c r="A2" i="9"/>
  <c r="L2" i="6"/>
  <c r="G2" i="9" s="1"/>
  <c r="O2" i="6"/>
  <c r="M2" i="6"/>
  <c r="H2" i="6"/>
  <c r="A8" i="9"/>
  <c r="L8" i="6"/>
  <c r="G8" i="9" s="1"/>
  <c r="M8" i="6"/>
  <c r="H8" i="6"/>
  <c r="O8" i="6"/>
  <c r="A80" i="9"/>
  <c r="L80" i="6"/>
  <c r="E80" i="9" s="1"/>
  <c r="M80" i="6"/>
  <c r="H80" i="6"/>
  <c r="O80" i="6"/>
  <c r="A152" i="9"/>
  <c r="L152" i="6"/>
  <c r="E152" i="9" s="1"/>
  <c r="M152" i="6"/>
  <c r="O152" i="6"/>
  <c r="H152" i="6"/>
  <c r="A224" i="9"/>
  <c r="L224" i="6"/>
  <c r="G224" i="9" s="1"/>
  <c r="M224" i="6"/>
  <c r="O224" i="6"/>
  <c r="H224" i="6"/>
  <c r="A296" i="9"/>
  <c r="L296" i="6"/>
  <c r="G296" i="9" s="1"/>
  <c r="M296" i="6"/>
  <c r="H296" i="6"/>
  <c r="O296" i="6"/>
  <c r="A368" i="9"/>
  <c r="L368" i="6"/>
  <c r="G368" i="9" s="1"/>
  <c r="M368" i="6"/>
  <c r="H368" i="6"/>
  <c r="O368" i="6"/>
  <c r="A440" i="9"/>
  <c r="L440" i="6"/>
  <c r="G440" i="9" s="1"/>
  <c r="M440" i="6"/>
  <c r="O440" i="6"/>
  <c r="H440" i="6"/>
  <c r="A2" i="11"/>
  <c r="L3" i="6"/>
  <c r="G3" i="9" s="1"/>
  <c r="A3" i="9"/>
  <c r="M3" i="6"/>
  <c r="O3" i="6"/>
  <c r="H3" i="6"/>
  <c r="L75" i="6"/>
  <c r="E75" i="9" s="1"/>
  <c r="A75" i="9"/>
  <c r="M75" i="6"/>
  <c r="O75" i="6"/>
  <c r="H75" i="6"/>
  <c r="L147" i="6"/>
  <c r="G147" i="9" s="1"/>
  <c r="A147" i="9"/>
  <c r="M147" i="6"/>
  <c r="O147" i="6"/>
  <c r="H147" i="6"/>
  <c r="L219" i="6"/>
  <c r="G219" i="9" s="1"/>
  <c r="A219" i="9"/>
  <c r="M219" i="6"/>
  <c r="O219" i="6"/>
  <c r="H219" i="6"/>
  <c r="L291" i="6"/>
  <c r="G291" i="9" s="1"/>
  <c r="A291" i="9"/>
  <c r="M291" i="6"/>
  <c r="O291" i="6"/>
  <c r="H291" i="6"/>
  <c r="L363" i="6"/>
  <c r="G363" i="9" s="1"/>
  <c r="A363" i="9"/>
  <c r="M363" i="6"/>
  <c r="O363" i="6"/>
  <c r="H363" i="6"/>
  <c r="A435" i="9"/>
  <c r="L435" i="6"/>
  <c r="G435" i="9" s="1"/>
  <c r="M435" i="6"/>
  <c r="O435" i="6"/>
  <c r="H435" i="6"/>
  <c r="A507" i="9"/>
  <c r="L507" i="6"/>
  <c r="G507" i="9" s="1"/>
  <c r="M507" i="6"/>
  <c r="O507" i="6"/>
  <c r="H507" i="6"/>
  <c r="L70" i="6"/>
  <c r="G70" i="9" s="1"/>
  <c r="A70" i="9"/>
  <c r="M70" i="6"/>
  <c r="O70" i="6"/>
  <c r="H70" i="6"/>
  <c r="L142" i="6"/>
  <c r="G142" i="9" s="1"/>
  <c r="A142" i="9"/>
  <c r="M142" i="6"/>
  <c r="O142" i="6"/>
  <c r="H142" i="6"/>
  <c r="L214" i="6"/>
  <c r="G214" i="9" s="1"/>
  <c r="A214" i="9"/>
  <c r="M214" i="6"/>
  <c r="O214" i="6"/>
  <c r="H214" i="6"/>
  <c r="L286" i="6"/>
  <c r="G286" i="9" s="1"/>
  <c r="A286" i="9"/>
  <c r="O286" i="6"/>
  <c r="M286" i="6"/>
  <c r="H286" i="6"/>
  <c r="L358" i="6"/>
  <c r="G358" i="9" s="1"/>
  <c r="A358" i="9"/>
  <c r="O358" i="6"/>
  <c r="M358" i="6"/>
  <c r="H358" i="6"/>
  <c r="A430" i="9"/>
  <c r="L430" i="6"/>
  <c r="G430" i="9" s="1"/>
  <c r="O430" i="6"/>
  <c r="M430" i="6"/>
  <c r="H430" i="6"/>
  <c r="A502" i="9"/>
  <c r="L502" i="6"/>
  <c r="G502" i="9" s="1"/>
  <c r="O502" i="6"/>
  <c r="M502" i="6"/>
  <c r="H502" i="6"/>
  <c r="L65" i="6"/>
  <c r="G65" i="9" s="1"/>
  <c r="A65" i="9"/>
  <c r="M65" i="6"/>
  <c r="O65" i="6"/>
  <c r="H65" i="6"/>
  <c r="L137" i="6"/>
  <c r="E137" i="9" s="1"/>
  <c r="A137" i="9"/>
  <c r="M137" i="6"/>
  <c r="O137" i="6"/>
  <c r="H137" i="6"/>
  <c r="L209" i="6"/>
  <c r="G209" i="9" s="1"/>
  <c r="A209" i="9"/>
  <c r="M209" i="6"/>
  <c r="O209" i="6"/>
  <c r="H209" i="6"/>
  <c r="L281" i="6"/>
  <c r="G281" i="9" s="1"/>
  <c r="A281" i="9"/>
  <c r="M281" i="6"/>
  <c r="O281" i="6"/>
  <c r="H281" i="6"/>
  <c r="L353" i="6"/>
  <c r="G353" i="9" s="1"/>
  <c r="A353" i="9"/>
  <c r="M353" i="6"/>
  <c r="O353" i="6"/>
  <c r="H353" i="6"/>
  <c r="L425" i="6"/>
  <c r="G425" i="9" s="1"/>
  <c r="A425" i="9"/>
  <c r="M425" i="6"/>
  <c r="O425" i="6"/>
  <c r="H425" i="6"/>
  <c r="A497" i="9"/>
  <c r="L497" i="6"/>
  <c r="G497" i="9" s="1"/>
  <c r="M497" i="6"/>
  <c r="O497" i="6"/>
  <c r="H497" i="6"/>
  <c r="A26" i="9"/>
  <c r="L26" i="6"/>
  <c r="G26" i="9" s="1"/>
  <c r="M26" i="6"/>
  <c r="O26" i="6"/>
  <c r="H26" i="6"/>
  <c r="A98" i="9"/>
  <c r="L98" i="6"/>
  <c r="G98" i="9" s="1"/>
  <c r="M98" i="6"/>
  <c r="O98" i="6"/>
  <c r="H98" i="6"/>
  <c r="A170" i="9"/>
  <c r="L170" i="6"/>
  <c r="G170" i="9" s="1"/>
  <c r="M170" i="6"/>
  <c r="O170" i="6"/>
  <c r="H170" i="6"/>
  <c r="A242" i="9"/>
  <c r="L242" i="6"/>
  <c r="G242" i="9" s="1"/>
  <c r="M242" i="6"/>
  <c r="O242" i="6"/>
  <c r="H242" i="6"/>
  <c r="A314" i="9"/>
  <c r="L314" i="6"/>
  <c r="G314" i="9" s="1"/>
  <c r="M314" i="6"/>
  <c r="O314" i="6"/>
  <c r="H314" i="6"/>
  <c r="A386" i="9"/>
  <c r="L386" i="6"/>
  <c r="G386" i="9" s="1"/>
  <c r="M386" i="6"/>
  <c r="O386" i="6"/>
  <c r="H386" i="6"/>
  <c r="A458" i="9"/>
  <c r="L458" i="6"/>
  <c r="G458" i="9" s="1"/>
  <c r="M458" i="6"/>
  <c r="O458" i="6"/>
  <c r="H458" i="6"/>
  <c r="L21" i="6"/>
  <c r="E21" i="9" s="1"/>
  <c r="A21" i="9"/>
  <c r="M21" i="6"/>
  <c r="O21" i="6"/>
  <c r="H21" i="6"/>
  <c r="L93" i="6"/>
  <c r="G93" i="9" s="1"/>
  <c r="A93" i="9"/>
  <c r="M93" i="6"/>
  <c r="O93" i="6"/>
  <c r="H93" i="6"/>
  <c r="L165" i="6"/>
  <c r="G165" i="9" s="1"/>
  <c r="A165" i="9"/>
  <c r="M165" i="6"/>
  <c r="O165" i="6"/>
  <c r="H165" i="6"/>
  <c r="L237" i="6"/>
  <c r="G237" i="9" s="1"/>
  <c r="A237" i="9"/>
  <c r="M237" i="6"/>
  <c r="O237" i="6"/>
  <c r="H237" i="6"/>
  <c r="L309" i="6"/>
  <c r="G309" i="9" s="1"/>
  <c r="A309" i="9"/>
  <c r="M309" i="6"/>
  <c r="O309" i="6"/>
  <c r="H309" i="6"/>
  <c r="L381" i="6"/>
  <c r="G381" i="9" s="1"/>
  <c r="A381" i="9"/>
  <c r="M381" i="6"/>
  <c r="O381" i="6"/>
  <c r="H381" i="6"/>
  <c r="A453" i="9"/>
  <c r="L453" i="6"/>
  <c r="G453" i="9" s="1"/>
  <c r="M453" i="6"/>
  <c r="O453" i="6"/>
  <c r="H453" i="6"/>
  <c r="L16" i="6"/>
  <c r="G16" i="9" s="1"/>
  <c r="A16" i="9"/>
  <c r="M16" i="6"/>
  <c r="O16" i="6"/>
  <c r="H16" i="6"/>
  <c r="L88" i="6"/>
  <c r="G88" i="9" s="1"/>
  <c r="A88" i="9"/>
  <c r="M88" i="6"/>
  <c r="O88" i="6"/>
  <c r="H88" i="6"/>
  <c r="L160" i="6"/>
  <c r="G160" i="9" s="1"/>
  <c r="A160" i="9"/>
  <c r="M160" i="6"/>
  <c r="O160" i="6"/>
  <c r="H160" i="6"/>
  <c r="L232" i="6"/>
  <c r="G232" i="9" s="1"/>
  <c r="A232" i="9"/>
  <c r="O232" i="6"/>
  <c r="M232" i="6"/>
  <c r="H232" i="6"/>
  <c r="L304" i="6"/>
  <c r="G304" i="9" s="1"/>
  <c r="A304" i="9"/>
  <c r="O304" i="6"/>
  <c r="M304" i="6"/>
  <c r="H304" i="6"/>
  <c r="L376" i="6"/>
  <c r="G376" i="9" s="1"/>
  <c r="A376" i="9"/>
  <c r="O376" i="6"/>
  <c r="M376" i="6"/>
  <c r="H376" i="6"/>
  <c r="A448" i="9"/>
  <c r="L448" i="6"/>
  <c r="G448" i="9" s="1"/>
  <c r="O448" i="6"/>
  <c r="M448" i="6"/>
  <c r="H448" i="6"/>
  <c r="L11" i="6"/>
  <c r="G11" i="9" s="1"/>
  <c r="A11" i="9"/>
  <c r="M11" i="6"/>
  <c r="O11" i="6"/>
  <c r="H11" i="6"/>
  <c r="L83" i="6"/>
  <c r="G83" i="9" s="1"/>
  <c r="A83" i="9"/>
  <c r="M83" i="6"/>
  <c r="O83" i="6"/>
  <c r="H83" i="6"/>
  <c r="L155" i="6"/>
  <c r="G155" i="9" s="1"/>
  <c r="A155" i="9"/>
  <c r="M155" i="6"/>
  <c r="O155" i="6"/>
  <c r="H155" i="6"/>
  <c r="L227" i="6"/>
  <c r="G227" i="9" s="1"/>
  <c r="A227" i="9"/>
  <c r="M227" i="6"/>
  <c r="O227" i="6"/>
  <c r="H227" i="6"/>
  <c r="L299" i="6"/>
  <c r="G299" i="9" s="1"/>
  <c r="A299" i="9"/>
  <c r="M299" i="6"/>
  <c r="O299" i="6"/>
  <c r="H299" i="6"/>
  <c r="L371" i="6"/>
  <c r="G371" i="9" s="1"/>
  <c r="A371" i="9"/>
  <c r="O371" i="6"/>
  <c r="M371" i="6"/>
  <c r="H371" i="6"/>
  <c r="A443" i="9"/>
  <c r="L443" i="6"/>
  <c r="G443" i="9" s="1"/>
  <c r="O443" i="6"/>
  <c r="M443" i="6"/>
  <c r="H443" i="6"/>
  <c r="A272" i="9"/>
  <c r="L272" i="6"/>
  <c r="G272" i="9" s="1"/>
  <c r="M272" i="6"/>
  <c r="O272" i="6"/>
  <c r="H272" i="6"/>
  <c r="L123" i="6"/>
  <c r="G123" i="9" s="1"/>
  <c r="A123" i="9"/>
  <c r="M123" i="6"/>
  <c r="O123" i="6"/>
  <c r="H123" i="6"/>
  <c r="L339" i="6"/>
  <c r="G339" i="9" s="1"/>
  <c r="A339" i="9"/>
  <c r="M339" i="6"/>
  <c r="O339" i="6"/>
  <c r="H339" i="6"/>
  <c r="L118" i="6"/>
  <c r="G118" i="9" s="1"/>
  <c r="A118" i="9"/>
  <c r="M118" i="6"/>
  <c r="O118" i="6"/>
  <c r="H118" i="6"/>
  <c r="L334" i="6"/>
  <c r="G334" i="9" s="1"/>
  <c r="A334" i="9"/>
  <c r="O334" i="6"/>
  <c r="M334" i="6"/>
  <c r="H334" i="6"/>
  <c r="A478" i="9"/>
  <c r="L478" i="6"/>
  <c r="G478" i="9" s="1"/>
  <c r="O478" i="6"/>
  <c r="M478" i="6"/>
  <c r="H478" i="6"/>
  <c r="L185" i="6"/>
  <c r="G185" i="9" s="1"/>
  <c r="A185" i="9"/>
  <c r="M185" i="6"/>
  <c r="O185" i="6"/>
  <c r="H185" i="6"/>
  <c r="L401" i="6"/>
  <c r="G401" i="9" s="1"/>
  <c r="A401" i="9"/>
  <c r="M401" i="6"/>
  <c r="O401" i="6"/>
  <c r="H401" i="6"/>
  <c r="A134" i="9"/>
  <c r="L134" i="6"/>
  <c r="G134" i="9" s="1"/>
  <c r="M134" i="6"/>
  <c r="O134" i="6"/>
  <c r="H134" i="6"/>
  <c r="A350" i="9"/>
  <c r="L350" i="6"/>
  <c r="G350" i="9" s="1"/>
  <c r="M350" i="6"/>
  <c r="O350" i="6"/>
  <c r="H350" i="6"/>
  <c r="L57" i="6"/>
  <c r="G57" i="9" s="1"/>
  <c r="A57" i="9"/>
  <c r="M57" i="6"/>
  <c r="O57" i="6"/>
  <c r="H57" i="6"/>
  <c r="L273" i="6"/>
  <c r="G273" i="9" s="1"/>
  <c r="A273" i="9"/>
  <c r="M273" i="6"/>
  <c r="O273" i="6"/>
  <c r="H273" i="6"/>
  <c r="A489" i="9"/>
  <c r="L489" i="6"/>
  <c r="G489" i="9" s="1"/>
  <c r="M489" i="6"/>
  <c r="O489" i="6"/>
  <c r="H489" i="6"/>
  <c r="L124" i="6"/>
  <c r="G124" i="9" s="1"/>
  <c r="A124" i="9"/>
  <c r="M124" i="6"/>
  <c r="O124" i="6"/>
  <c r="H124" i="6"/>
  <c r="L268" i="6"/>
  <c r="G268" i="9" s="1"/>
  <c r="A268" i="9"/>
  <c r="O268" i="6"/>
  <c r="M268" i="6"/>
  <c r="H268" i="6"/>
  <c r="L412" i="6"/>
  <c r="G412" i="9" s="1"/>
  <c r="A412" i="9"/>
  <c r="M412" i="6"/>
  <c r="O412" i="6"/>
  <c r="H412" i="6"/>
  <c r="L119" i="6"/>
  <c r="G119" i="9" s="1"/>
  <c r="A119" i="9"/>
  <c r="M119" i="6"/>
  <c r="O119" i="6"/>
  <c r="H119" i="6"/>
  <c r="L263" i="6"/>
  <c r="G263" i="9" s="1"/>
  <c r="A263" i="9"/>
  <c r="M263" i="6"/>
  <c r="O263" i="6"/>
  <c r="H263" i="6"/>
  <c r="L407" i="6"/>
  <c r="G407" i="9" s="1"/>
  <c r="A407" i="9"/>
  <c r="O407" i="6"/>
  <c r="M407" i="6"/>
  <c r="H407" i="6"/>
  <c r="A146" i="9"/>
  <c r="L146" i="6"/>
  <c r="G146" i="9" s="1"/>
  <c r="M146" i="6"/>
  <c r="O146" i="6"/>
  <c r="H146" i="6"/>
  <c r="A290" i="9"/>
  <c r="L290" i="6"/>
  <c r="G290" i="9" s="1"/>
  <c r="M290" i="6"/>
  <c r="O290" i="6"/>
  <c r="H290" i="6"/>
  <c r="A506" i="9"/>
  <c r="L506" i="6"/>
  <c r="G506" i="9" s="1"/>
  <c r="M506" i="6"/>
  <c r="O506" i="6"/>
  <c r="H506" i="6"/>
  <c r="L141" i="6"/>
  <c r="E141" i="9" s="1"/>
  <c r="A141" i="9"/>
  <c r="M141" i="6"/>
  <c r="O141" i="6"/>
  <c r="H141" i="6"/>
  <c r="L285" i="6"/>
  <c r="G285" i="9" s="1"/>
  <c r="A285" i="9"/>
  <c r="M285" i="6"/>
  <c r="O285" i="6"/>
  <c r="H285" i="6"/>
  <c r="A429" i="9"/>
  <c r="L429" i="6"/>
  <c r="G429" i="9" s="1"/>
  <c r="M429" i="6"/>
  <c r="O429" i="6"/>
  <c r="H429" i="6"/>
  <c r="L280" i="6"/>
  <c r="G280" i="9" s="1"/>
  <c r="A280" i="9"/>
  <c r="M280" i="6"/>
  <c r="O280" i="6"/>
  <c r="H280" i="6"/>
  <c r="A14" i="9"/>
  <c r="L14" i="6"/>
  <c r="G14" i="9" s="1"/>
  <c r="M14" i="6"/>
  <c r="O14" i="6"/>
  <c r="H14" i="6"/>
  <c r="A86" i="9"/>
  <c r="L86" i="6"/>
  <c r="G86" i="9" s="1"/>
  <c r="M86" i="6"/>
  <c r="O86" i="6"/>
  <c r="H86" i="6"/>
  <c r="A158" i="9"/>
  <c r="L158" i="6"/>
  <c r="G158" i="9" s="1"/>
  <c r="M158" i="6"/>
  <c r="O158" i="6"/>
  <c r="H158" i="6"/>
  <c r="A230" i="9"/>
  <c r="L230" i="6"/>
  <c r="G230" i="9" s="1"/>
  <c r="M230" i="6"/>
  <c r="O230" i="6"/>
  <c r="H230" i="6"/>
  <c r="A302" i="9"/>
  <c r="L302" i="6"/>
  <c r="G302" i="9" s="1"/>
  <c r="M302" i="6"/>
  <c r="O302" i="6"/>
  <c r="H302" i="6"/>
  <c r="A374" i="9"/>
  <c r="L374" i="6"/>
  <c r="G374" i="9" s="1"/>
  <c r="M374" i="6"/>
  <c r="O374" i="6"/>
  <c r="H374" i="6"/>
  <c r="A446" i="9"/>
  <c r="L446" i="6"/>
  <c r="G446" i="9" s="1"/>
  <c r="M446" i="6"/>
  <c r="O446" i="6"/>
  <c r="H446" i="6"/>
  <c r="L9" i="6"/>
  <c r="E9" i="9" s="1"/>
  <c r="A9" i="9"/>
  <c r="M9" i="6"/>
  <c r="O9" i="6"/>
  <c r="H9" i="6"/>
  <c r="L81" i="6"/>
  <c r="G81" i="9" s="1"/>
  <c r="A81" i="9"/>
  <c r="M81" i="6"/>
  <c r="O81" i="6"/>
  <c r="H81" i="6"/>
  <c r="L153" i="6"/>
  <c r="G153" i="9" s="1"/>
  <c r="A153" i="9"/>
  <c r="M153" i="6"/>
  <c r="O153" i="6"/>
  <c r="H153" i="6"/>
  <c r="L225" i="6"/>
  <c r="G225" i="9" s="1"/>
  <c r="A225" i="9"/>
  <c r="M225" i="6"/>
  <c r="O225" i="6"/>
  <c r="H225" i="6"/>
  <c r="L297" i="6"/>
  <c r="G297" i="9" s="1"/>
  <c r="A297" i="9"/>
  <c r="M297" i="6"/>
  <c r="O297" i="6"/>
  <c r="H297" i="6"/>
  <c r="L369" i="6"/>
  <c r="G369" i="9" s="1"/>
  <c r="A369" i="9"/>
  <c r="M369" i="6"/>
  <c r="O369" i="6"/>
  <c r="H369" i="6"/>
  <c r="A441" i="9"/>
  <c r="L441" i="6"/>
  <c r="G441" i="9" s="1"/>
  <c r="M441" i="6"/>
  <c r="O441" i="6"/>
  <c r="H441" i="6"/>
  <c r="L4" i="6"/>
  <c r="E4" i="9" s="1"/>
  <c r="A4" i="9"/>
  <c r="M4" i="6"/>
  <c r="O4" i="6"/>
  <c r="H4" i="6"/>
  <c r="L76" i="6"/>
  <c r="E76" i="9" s="1"/>
  <c r="A76" i="9"/>
  <c r="M76" i="6"/>
  <c r="O76" i="6"/>
  <c r="H76" i="6"/>
  <c r="L148" i="6"/>
  <c r="G148" i="9" s="1"/>
  <c r="A148" i="9"/>
  <c r="M148" i="6"/>
  <c r="O148" i="6"/>
  <c r="H148" i="6"/>
  <c r="L220" i="6"/>
  <c r="G220" i="9" s="1"/>
  <c r="A220" i="9"/>
  <c r="M220" i="6"/>
  <c r="O220" i="6"/>
  <c r="H220" i="6"/>
  <c r="L292" i="6"/>
  <c r="G292" i="9" s="1"/>
  <c r="A292" i="9"/>
  <c r="M292" i="6"/>
  <c r="O292" i="6"/>
  <c r="H292" i="6"/>
  <c r="L364" i="6"/>
  <c r="G364" i="9" s="1"/>
  <c r="A364" i="9"/>
  <c r="O364" i="6"/>
  <c r="M364" i="6"/>
  <c r="H364" i="6"/>
  <c r="A436" i="9"/>
  <c r="L436" i="6"/>
  <c r="G436" i="9" s="1"/>
  <c r="O436" i="6"/>
  <c r="M436" i="6"/>
  <c r="H436" i="6"/>
  <c r="A508" i="9"/>
  <c r="L508" i="6"/>
  <c r="G508" i="9" s="1"/>
  <c r="O508" i="6"/>
  <c r="M508" i="6"/>
  <c r="H508" i="6"/>
  <c r="L71" i="6"/>
  <c r="G71" i="9" s="1"/>
  <c r="A71" i="9"/>
  <c r="M71" i="6"/>
  <c r="O71" i="6"/>
  <c r="H71" i="6"/>
  <c r="L143" i="6"/>
  <c r="G143" i="9" s="1"/>
  <c r="A143" i="9"/>
  <c r="M143" i="6"/>
  <c r="O143" i="6"/>
  <c r="H143" i="6"/>
  <c r="L215" i="6"/>
  <c r="G215" i="9" s="1"/>
  <c r="A215" i="9"/>
  <c r="M215" i="6"/>
  <c r="O215" i="6"/>
  <c r="H215" i="6"/>
  <c r="L287" i="6"/>
  <c r="G287" i="9" s="1"/>
  <c r="A287" i="9"/>
  <c r="M287" i="6"/>
  <c r="O287" i="6"/>
  <c r="H287" i="6"/>
  <c r="L359" i="6"/>
  <c r="G359" i="9" s="1"/>
  <c r="A359" i="9"/>
  <c r="O359" i="6"/>
  <c r="M359" i="6"/>
  <c r="H359" i="6"/>
  <c r="A431" i="9"/>
  <c r="L431" i="6"/>
  <c r="G431" i="9" s="1"/>
  <c r="O431" i="6"/>
  <c r="M431" i="6"/>
  <c r="H431" i="6"/>
  <c r="A503" i="9"/>
  <c r="L503" i="6"/>
  <c r="G503" i="9" s="1"/>
  <c r="O503" i="6"/>
  <c r="M503" i="6"/>
  <c r="H503" i="6"/>
  <c r="A20" i="9"/>
  <c r="L20" i="6"/>
  <c r="G20" i="9" s="1"/>
  <c r="M20" i="6"/>
  <c r="O20" i="6"/>
  <c r="H20" i="6"/>
  <c r="A92" i="9"/>
  <c r="L92" i="6"/>
  <c r="G92" i="9" s="1"/>
  <c r="M92" i="6"/>
  <c r="H92" i="6"/>
  <c r="O92" i="6"/>
  <c r="A164" i="9"/>
  <c r="L164" i="6"/>
  <c r="G164" i="9" s="1"/>
  <c r="M164" i="6"/>
  <c r="O164" i="6"/>
  <c r="H164" i="6"/>
  <c r="A236" i="9"/>
  <c r="L236" i="6"/>
  <c r="G236" i="9" s="1"/>
  <c r="M236" i="6"/>
  <c r="H236" i="6"/>
  <c r="O236" i="6"/>
  <c r="A308" i="9"/>
  <c r="L308" i="6"/>
  <c r="G308" i="9" s="1"/>
  <c r="M308" i="6"/>
  <c r="O308" i="6"/>
  <c r="H308" i="6"/>
  <c r="A380" i="9"/>
  <c r="L380" i="6"/>
  <c r="G380" i="9" s="1"/>
  <c r="M380" i="6"/>
  <c r="H380" i="6"/>
  <c r="O380" i="6"/>
  <c r="A452" i="9"/>
  <c r="L452" i="6"/>
  <c r="G452" i="9" s="1"/>
  <c r="M452" i="6"/>
  <c r="O452" i="6"/>
  <c r="H452" i="6"/>
  <c r="L15" i="6"/>
  <c r="G15" i="9" s="1"/>
  <c r="A15" i="9"/>
  <c r="M15" i="6"/>
  <c r="O15" i="6"/>
  <c r="H15" i="6"/>
  <c r="L87" i="6"/>
  <c r="E87" i="9" s="1"/>
  <c r="A87" i="9"/>
  <c r="M87" i="6"/>
  <c r="O87" i="6"/>
  <c r="H87" i="6"/>
  <c r="L159" i="6"/>
  <c r="G159" i="9" s="1"/>
  <c r="A159" i="9"/>
  <c r="M159" i="6"/>
  <c r="O159" i="6"/>
  <c r="H159" i="6"/>
  <c r="L231" i="6"/>
  <c r="G231" i="9" s="1"/>
  <c r="A231" i="9"/>
  <c r="M231" i="6"/>
  <c r="O231" i="6"/>
  <c r="H231" i="6"/>
  <c r="L303" i="6"/>
  <c r="G303" i="9" s="1"/>
  <c r="A303" i="9"/>
  <c r="M303" i="6"/>
  <c r="O303" i="6"/>
  <c r="H303" i="6"/>
  <c r="L375" i="6"/>
  <c r="G375" i="9" s="1"/>
  <c r="A375" i="9"/>
  <c r="M375" i="6"/>
  <c r="O375" i="6"/>
  <c r="H375" i="6"/>
  <c r="A447" i="9"/>
  <c r="L447" i="6"/>
  <c r="G447" i="9" s="1"/>
  <c r="M447" i="6"/>
  <c r="O447" i="6"/>
  <c r="H447" i="6"/>
  <c r="L10" i="6"/>
  <c r="E10" i="9" s="1"/>
  <c r="A10" i="9"/>
  <c r="M10" i="6"/>
  <c r="O10" i="6"/>
  <c r="H10" i="6"/>
  <c r="L82" i="6"/>
  <c r="G82" i="9" s="1"/>
  <c r="A82" i="9"/>
  <c r="M82" i="6"/>
  <c r="O82" i="6"/>
  <c r="H82" i="6"/>
  <c r="L154" i="6"/>
  <c r="G154" i="9" s="1"/>
  <c r="A154" i="9"/>
  <c r="M154" i="6"/>
  <c r="O154" i="6"/>
  <c r="H154" i="6"/>
  <c r="L226" i="6"/>
  <c r="G226" i="9" s="1"/>
  <c r="A226" i="9"/>
  <c r="M226" i="6"/>
  <c r="O226" i="6"/>
  <c r="H226" i="6"/>
  <c r="L298" i="6"/>
  <c r="G298" i="9" s="1"/>
  <c r="A298" i="9"/>
  <c r="O298" i="6"/>
  <c r="M298" i="6"/>
  <c r="H298" i="6"/>
  <c r="L370" i="6"/>
  <c r="G370" i="9" s="1"/>
  <c r="A370" i="9"/>
  <c r="O370" i="6"/>
  <c r="M370" i="6"/>
  <c r="H370" i="6"/>
  <c r="A442" i="9"/>
  <c r="L442" i="6"/>
  <c r="G442" i="9" s="1"/>
  <c r="O442" i="6"/>
  <c r="M442" i="6"/>
  <c r="H442" i="6"/>
  <c r="L5" i="6"/>
  <c r="G5" i="9" s="1"/>
  <c r="A5" i="9"/>
  <c r="M5" i="6"/>
  <c r="O5" i="6"/>
  <c r="H5" i="6"/>
  <c r="L77" i="6"/>
  <c r="G77" i="9" s="1"/>
  <c r="A77" i="9"/>
  <c r="M77" i="6"/>
  <c r="O77" i="6"/>
  <c r="H77" i="6"/>
  <c r="L149" i="6"/>
  <c r="E149" i="9" s="1"/>
  <c r="A149" i="9"/>
  <c r="M149" i="6"/>
  <c r="O149" i="6"/>
  <c r="H149" i="6"/>
  <c r="L221" i="6"/>
  <c r="G221" i="9" s="1"/>
  <c r="A221" i="9"/>
  <c r="M221" i="6"/>
  <c r="O221" i="6"/>
  <c r="H221" i="6"/>
  <c r="L293" i="6"/>
  <c r="G293" i="9" s="1"/>
  <c r="A293" i="9"/>
  <c r="M293" i="6"/>
  <c r="O293" i="6"/>
  <c r="H293" i="6"/>
  <c r="L365" i="6"/>
  <c r="G365" i="9" s="1"/>
  <c r="A365" i="9"/>
  <c r="M365" i="6"/>
  <c r="O365" i="6"/>
  <c r="H365" i="6"/>
  <c r="A437" i="9"/>
  <c r="L437" i="6"/>
  <c r="G437" i="9" s="1"/>
  <c r="M437" i="6"/>
  <c r="O437" i="6"/>
  <c r="H437" i="6"/>
  <c r="A509" i="9"/>
  <c r="L509" i="6"/>
  <c r="G509" i="9" s="1"/>
  <c r="M509" i="6"/>
  <c r="O509" i="6"/>
  <c r="H509" i="6"/>
  <c r="A32" i="9"/>
  <c r="L32" i="6"/>
  <c r="G32" i="9" s="1"/>
  <c r="M32" i="6"/>
  <c r="O32" i="6"/>
  <c r="H32" i="6"/>
  <c r="A104" i="9"/>
  <c r="L104" i="6"/>
  <c r="G104" i="9" s="1"/>
  <c r="M104" i="6"/>
  <c r="O104" i="6"/>
  <c r="H104" i="6"/>
  <c r="A176" i="9"/>
  <c r="L176" i="6"/>
  <c r="G176" i="9" s="1"/>
  <c r="M176" i="6"/>
  <c r="O176" i="6"/>
  <c r="H176" i="6"/>
  <c r="A248" i="9"/>
  <c r="L248" i="6"/>
  <c r="G248" i="9" s="1"/>
  <c r="M248" i="6"/>
  <c r="O248" i="6"/>
  <c r="H248" i="6"/>
  <c r="A320" i="9"/>
  <c r="L320" i="6"/>
  <c r="G320" i="9" s="1"/>
  <c r="M320" i="6"/>
  <c r="O320" i="6"/>
  <c r="H320" i="6"/>
  <c r="A392" i="9"/>
  <c r="L392" i="6"/>
  <c r="G392" i="9" s="1"/>
  <c r="M392" i="6"/>
  <c r="O392" i="6"/>
  <c r="H392" i="6"/>
  <c r="A464" i="9"/>
  <c r="L464" i="6"/>
  <c r="G464" i="9" s="1"/>
  <c r="M464" i="6"/>
  <c r="O464" i="6"/>
  <c r="H464" i="6"/>
  <c r="L27" i="6"/>
  <c r="G27" i="9" s="1"/>
  <c r="A27" i="9"/>
  <c r="M27" i="6"/>
  <c r="O27" i="6"/>
  <c r="H27" i="6"/>
  <c r="L99" i="6"/>
  <c r="G99" i="9" s="1"/>
  <c r="A99" i="9"/>
  <c r="M99" i="6"/>
  <c r="O99" i="6"/>
  <c r="H99" i="6"/>
  <c r="L171" i="6"/>
  <c r="G171" i="9" s="1"/>
  <c r="A171" i="9"/>
  <c r="M171" i="6"/>
  <c r="O171" i="6"/>
  <c r="H171" i="6"/>
  <c r="L243" i="6"/>
  <c r="G243" i="9" s="1"/>
  <c r="A243" i="9"/>
  <c r="M243" i="6"/>
  <c r="O243" i="6"/>
  <c r="H243" i="6"/>
  <c r="L315" i="6"/>
  <c r="G315" i="9" s="1"/>
  <c r="A315" i="9"/>
  <c r="M315" i="6"/>
  <c r="O315" i="6"/>
  <c r="H315" i="6"/>
  <c r="L387" i="6"/>
  <c r="G387" i="9" s="1"/>
  <c r="A387" i="9"/>
  <c r="M387" i="6"/>
  <c r="O387" i="6"/>
  <c r="H387" i="6"/>
  <c r="A459" i="9"/>
  <c r="L459" i="6"/>
  <c r="G459" i="9" s="1"/>
  <c r="M459" i="6"/>
  <c r="O459" i="6"/>
  <c r="H459" i="6"/>
  <c r="L22" i="6"/>
  <c r="E22" i="9" s="1"/>
  <c r="A22" i="9"/>
  <c r="M22" i="6"/>
  <c r="O22" i="6"/>
  <c r="H22" i="6"/>
  <c r="L94" i="6"/>
  <c r="G94" i="9" s="1"/>
  <c r="A94" i="9"/>
  <c r="M94" i="6"/>
  <c r="O94" i="6"/>
  <c r="H94" i="6"/>
  <c r="L166" i="6"/>
  <c r="G166" i="9" s="1"/>
  <c r="A166" i="9"/>
  <c r="M166" i="6"/>
  <c r="O166" i="6"/>
  <c r="H166" i="6"/>
  <c r="L238" i="6"/>
  <c r="G238" i="9" s="1"/>
  <c r="A238" i="9"/>
  <c r="O238" i="6"/>
  <c r="M238" i="6"/>
  <c r="H238" i="6"/>
  <c r="L310" i="6"/>
  <c r="G310" i="9" s="1"/>
  <c r="A310" i="9"/>
  <c r="O310" i="6"/>
  <c r="M310" i="6"/>
  <c r="H310" i="6"/>
  <c r="L382" i="6"/>
  <c r="G382" i="9" s="1"/>
  <c r="A382" i="9"/>
  <c r="O382" i="6"/>
  <c r="M382" i="6"/>
  <c r="H382" i="6"/>
  <c r="A454" i="9"/>
  <c r="L454" i="6"/>
  <c r="G454" i="9" s="1"/>
  <c r="O454" i="6"/>
  <c r="M454" i="6"/>
  <c r="H454" i="6"/>
  <c r="L17" i="6"/>
  <c r="G17" i="9" s="1"/>
  <c r="A17" i="9"/>
  <c r="M17" i="6"/>
  <c r="O17" i="6"/>
  <c r="H17" i="6"/>
  <c r="L89" i="6"/>
  <c r="G89" i="9" s="1"/>
  <c r="A89" i="9"/>
  <c r="M89" i="6"/>
  <c r="O89" i="6"/>
  <c r="H89" i="6"/>
  <c r="L161" i="6"/>
  <c r="G161" i="9" s="1"/>
  <c r="A161" i="9"/>
  <c r="M161" i="6"/>
  <c r="O161" i="6"/>
  <c r="H161" i="6"/>
  <c r="L233" i="6"/>
  <c r="G233" i="9" s="1"/>
  <c r="A233" i="9"/>
  <c r="M233" i="6"/>
  <c r="O233" i="6"/>
  <c r="H233" i="6"/>
  <c r="L305" i="6"/>
  <c r="G305" i="9" s="1"/>
  <c r="A305" i="9"/>
  <c r="M305" i="6"/>
  <c r="O305" i="6"/>
  <c r="H305" i="6"/>
  <c r="L377" i="6"/>
  <c r="G377" i="9" s="1"/>
  <c r="A377" i="9"/>
  <c r="O377" i="6"/>
  <c r="M377" i="6"/>
  <c r="H377" i="6"/>
  <c r="A449" i="9"/>
  <c r="L449" i="6"/>
  <c r="G449" i="9" s="1"/>
  <c r="O449" i="6"/>
  <c r="M449" i="6"/>
  <c r="H449" i="6"/>
  <c r="A44" i="9"/>
  <c r="L44" i="6"/>
  <c r="E44" i="9" s="1"/>
  <c r="M44" i="6"/>
  <c r="O44" i="6"/>
  <c r="H44" i="6"/>
  <c r="A260" i="9"/>
  <c r="L260" i="6"/>
  <c r="G260" i="9" s="1"/>
  <c r="M260" i="6"/>
  <c r="O260" i="6"/>
  <c r="H260" i="6"/>
  <c r="A476" i="9"/>
  <c r="L476" i="6"/>
  <c r="G476" i="9" s="1"/>
  <c r="M476" i="6"/>
  <c r="O476" i="6"/>
  <c r="H476" i="6"/>
  <c r="L183" i="6"/>
  <c r="G183" i="9" s="1"/>
  <c r="A183" i="9"/>
  <c r="M183" i="6"/>
  <c r="O183" i="6"/>
  <c r="H183" i="6"/>
  <c r="L399" i="6"/>
  <c r="G399" i="9" s="1"/>
  <c r="A399" i="9"/>
  <c r="M399" i="6"/>
  <c r="O399" i="6"/>
  <c r="H399" i="6"/>
  <c r="L106" i="6"/>
  <c r="G106" i="9" s="1"/>
  <c r="A106" i="9"/>
  <c r="M106" i="6"/>
  <c r="O106" i="6"/>
  <c r="H106" i="6"/>
  <c r="L322" i="6"/>
  <c r="G322" i="9" s="1"/>
  <c r="A322" i="9"/>
  <c r="M322" i="6"/>
  <c r="O322" i="6"/>
  <c r="H322" i="6"/>
  <c r="A466" i="9"/>
  <c r="L466" i="6"/>
  <c r="G466" i="9" s="1"/>
  <c r="M466" i="6"/>
  <c r="O466" i="6"/>
  <c r="H466" i="6"/>
  <c r="L173" i="6"/>
  <c r="G173" i="9" s="1"/>
  <c r="A173" i="9"/>
  <c r="M173" i="6"/>
  <c r="O173" i="6"/>
  <c r="H173" i="6"/>
  <c r="L389" i="6"/>
  <c r="G389" i="9" s="1"/>
  <c r="A389" i="9"/>
  <c r="M389" i="6"/>
  <c r="O389" i="6"/>
  <c r="H389" i="6"/>
  <c r="A50" i="9"/>
  <c r="L50" i="6"/>
  <c r="E50" i="9" s="1"/>
  <c r="M50" i="6"/>
  <c r="O50" i="6"/>
  <c r="H50" i="6"/>
  <c r="A266" i="9"/>
  <c r="L266" i="6"/>
  <c r="G266" i="9" s="1"/>
  <c r="M266" i="6"/>
  <c r="O266" i="6"/>
  <c r="H266" i="6"/>
  <c r="A482" i="9"/>
  <c r="L482" i="6"/>
  <c r="G482" i="9" s="1"/>
  <c r="M482" i="6"/>
  <c r="O482" i="6"/>
  <c r="H482" i="6"/>
  <c r="L189" i="6"/>
  <c r="G189" i="9" s="1"/>
  <c r="A189" i="9"/>
  <c r="M189" i="6"/>
  <c r="O189" i="6"/>
  <c r="H189" i="6"/>
  <c r="L405" i="6"/>
  <c r="G405" i="9" s="1"/>
  <c r="A405" i="9"/>
  <c r="M405" i="6"/>
  <c r="O405" i="6"/>
  <c r="H405" i="6"/>
  <c r="L112" i="6"/>
  <c r="G112" i="9" s="1"/>
  <c r="A112" i="9"/>
  <c r="M112" i="6"/>
  <c r="O112" i="6"/>
  <c r="H112" i="6"/>
  <c r="L328" i="6"/>
  <c r="G328" i="9" s="1"/>
  <c r="A328" i="9"/>
  <c r="M328" i="6"/>
  <c r="O328" i="6"/>
  <c r="H328" i="6"/>
  <c r="A472" i="9"/>
  <c r="L472" i="6"/>
  <c r="G472" i="9" s="1"/>
  <c r="M472" i="6"/>
  <c r="O472" i="6"/>
  <c r="H472" i="6"/>
  <c r="L179" i="6"/>
  <c r="G179" i="9" s="1"/>
  <c r="A179" i="9"/>
  <c r="M179" i="6"/>
  <c r="O179" i="6"/>
  <c r="H179" i="6"/>
  <c r="L395" i="6"/>
  <c r="G395" i="9" s="1"/>
  <c r="A395" i="9"/>
  <c r="M395" i="6"/>
  <c r="O395" i="6"/>
  <c r="H395" i="6"/>
  <c r="A200" i="9"/>
  <c r="L200" i="6"/>
  <c r="G200" i="9" s="1"/>
  <c r="M200" i="6"/>
  <c r="H200" i="6"/>
  <c r="O200" i="6"/>
  <c r="L51" i="6"/>
  <c r="E51" i="9" s="1"/>
  <c r="A51" i="9"/>
  <c r="M51" i="6"/>
  <c r="O51" i="6"/>
  <c r="H51" i="6"/>
  <c r="L195" i="6"/>
  <c r="G195" i="9" s="1"/>
  <c r="A195" i="9"/>
  <c r="M195" i="6"/>
  <c r="O195" i="6"/>
  <c r="H195" i="6"/>
  <c r="L411" i="6"/>
  <c r="G411" i="9" s="1"/>
  <c r="A411" i="9"/>
  <c r="M411" i="6"/>
  <c r="O411" i="6"/>
  <c r="H411" i="6"/>
  <c r="L190" i="6"/>
  <c r="G190" i="9" s="1"/>
  <c r="A190" i="9"/>
  <c r="M190" i="6"/>
  <c r="O190" i="6"/>
  <c r="H190" i="6"/>
  <c r="L406" i="6"/>
  <c r="G406" i="9" s="1"/>
  <c r="A406" i="9"/>
  <c r="O406" i="6"/>
  <c r="M406" i="6"/>
  <c r="H406" i="6"/>
  <c r="L113" i="6"/>
  <c r="G113" i="9" s="1"/>
  <c r="A113" i="9"/>
  <c r="M113" i="6"/>
  <c r="O113" i="6"/>
  <c r="H113" i="6"/>
  <c r="L329" i="6"/>
  <c r="G329" i="9" s="1"/>
  <c r="A329" i="9"/>
  <c r="M329" i="6"/>
  <c r="O329" i="6"/>
  <c r="H329" i="6"/>
  <c r="A62" i="9"/>
  <c r="L62" i="6"/>
  <c r="G62" i="9" s="1"/>
  <c r="M62" i="6"/>
  <c r="O62" i="6"/>
  <c r="H62" i="6"/>
  <c r="A278" i="9"/>
  <c r="L278" i="6"/>
  <c r="G278" i="9" s="1"/>
  <c r="M278" i="6"/>
  <c r="O278" i="6"/>
  <c r="H278" i="6"/>
  <c r="A494" i="9"/>
  <c r="L494" i="6"/>
  <c r="G494" i="9" s="1"/>
  <c r="M494" i="6"/>
  <c r="O494" i="6"/>
  <c r="H494" i="6"/>
  <c r="L201" i="6"/>
  <c r="G201" i="9" s="1"/>
  <c r="A201" i="9"/>
  <c r="M201" i="6"/>
  <c r="O201" i="6"/>
  <c r="H201" i="6"/>
  <c r="L345" i="6"/>
  <c r="G345" i="9" s="1"/>
  <c r="A345" i="9"/>
  <c r="M345" i="6"/>
  <c r="O345" i="6"/>
  <c r="H345" i="6"/>
  <c r="L52" i="6"/>
  <c r="E52" i="9" s="1"/>
  <c r="A52" i="9"/>
  <c r="M52" i="6"/>
  <c r="O52" i="6"/>
  <c r="H52" i="6"/>
  <c r="L196" i="6"/>
  <c r="G196" i="9" s="1"/>
  <c r="A196" i="9"/>
  <c r="M196" i="6"/>
  <c r="O196" i="6"/>
  <c r="H196" i="6"/>
  <c r="L340" i="6"/>
  <c r="G340" i="9" s="1"/>
  <c r="A340" i="9"/>
  <c r="M340" i="6"/>
  <c r="O340" i="6"/>
  <c r="H340" i="6"/>
  <c r="A484" i="9"/>
  <c r="L484" i="6"/>
  <c r="G484" i="9" s="1"/>
  <c r="M484" i="6"/>
  <c r="O484" i="6"/>
  <c r="H484" i="6"/>
  <c r="L191" i="6"/>
  <c r="G191" i="9" s="1"/>
  <c r="A191" i="9"/>
  <c r="M191" i="6"/>
  <c r="O191" i="6"/>
  <c r="H191" i="6"/>
  <c r="L335" i="6"/>
  <c r="G335" i="9" s="1"/>
  <c r="A335" i="9"/>
  <c r="O335" i="6"/>
  <c r="M335" i="6"/>
  <c r="H335" i="6"/>
  <c r="A479" i="9"/>
  <c r="L479" i="6"/>
  <c r="G479" i="9" s="1"/>
  <c r="O479" i="6"/>
  <c r="M479" i="6"/>
  <c r="H479" i="6"/>
  <c r="A74" i="9"/>
  <c r="L74" i="6"/>
  <c r="G74" i="9" s="1"/>
  <c r="M74" i="6"/>
  <c r="O74" i="6"/>
  <c r="H74" i="6"/>
  <c r="A218" i="9"/>
  <c r="L218" i="6"/>
  <c r="G218" i="9" s="1"/>
  <c r="M218" i="6"/>
  <c r="O218" i="6"/>
  <c r="H218" i="6"/>
  <c r="A362" i="9"/>
  <c r="L362" i="6"/>
  <c r="G362" i="9" s="1"/>
  <c r="M362" i="6"/>
  <c r="O362" i="6"/>
  <c r="H362" i="6"/>
  <c r="A434" i="9"/>
  <c r="L434" i="6"/>
  <c r="G434" i="9" s="1"/>
  <c r="M434" i="6"/>
  <c r="O434" i="6"/>
  <c r="H434" i="6"/>
  <c r="L69" i="6"/>
  <c r="E69" i="9" s="1"/>
  <c r="A69" i="9"/>
  <c r="M69" i="6"/>
  <c r="O69" i="6"/>
  <c r="H69" i="6"/>
  <c r="L213" i="6"/>
  <c r="G213" i="9" s="1"/>
  <c r="A213" i="9"/>
  <c r="M213" i="6"/>
  <c r="O213" i="6"/>
  <c r="H213" i="6"/>
  <c r="L357" i="6"/>
  <c r="G357" i="9" s="1"/>
  <c r="A357" i="9"/>
  <c r="M357" i="6"/>
  <c r="O357" i="6"/>
  <c r="H357" i="6"/>
  <c r="A501" i="9"/>
  <c r="L501" i="6"/>
  <c r="G501" i="9" s="1"/>
  <c r="M501" i="6"/>
  <c r="O501" i="6"/>
  <c r="H501" i="6"/>
  <c r="L64" i="6"/>
  <c r="E64" i="9" s="1"/>
  <c r="A64" i="9"/>
  <c r="M64" i="6"/>
  <c r="O64" i="6"/>
  <c r="H64" i="6"/>
  <c r="L136" i="6"/>
  <c r="G136" i="9" s="1"/>
  <c r="A136" i="9"/>
  <c r="M136" i="6"/>
  <c r="O136" i="6"/>
  <c r="H136" i="6"/>
  <c r="L208" i="6"/>
  <c r="G208" i="9" s="1"/>
  <c r="A208" i="9"/>
  <c r="M208" i="6"/>
  <c r="O208" i="6"/>
  <c r="H208" i="6"/>
  <c r="L352" i="6"/>
  <c r="G352" i="9" s="1"/>
  <c r="A352" i="9"/>
  <c r="M352" i="6"/>
  <c r="O352" i="6"/>
  <c r="H352" i="6"/>
  <c r="L424" i="6"/>
  <c r="G424" i="9" s="1"/>
  <c r="A424" i="9"/>
  <c r="M424" i="6"/>
  <c r="O424" i="6"/>
  <c r="H424" i="6"/>
  <c r="A496" i="9"/>
  <c r="L496" i="6"/>
  <c r="G496" i="9" s="1"/>
  <c r="M496" i="6"/>
  <c r="O496" i="6"/>
  <c r="H496" i="6"/>
  <c r="L59" i="6"/>
  <c r="G59" i="9" s="1"/>
  <c r="A59" i="9"/>
  <c r="M59" i="6"/>
  <c r="O59" i="6"/>
  <c r="H59" i="6"/>
  <c r="L131" i="6"/>
  <c r="E131" i="9" s="1"/>
  <c r="A131" i="9"/>
  <c r="M131" i="6"/>
  <c r="O131" i="6"/>
  <c r="H131" i="6"/>
  <c r="L203" i="6"/>
  <c r="G203" i="9" s="1"/>
  <c r="A203" i="9"/>
  <c r="M203" i="6"/>
  <c r="O203" i="6"/>
  <c r="H203" i="6"/>
  <c r="L275" i="6"/>
  <c r="G275" i="9" s="1"/>
  <c r="A275" i="9"/>
  <c r="M275" i="6"/>
  <c r="O275" i="6"/>
  <c r="H275" i="6"/>
  <c r="L347" i="6"/>
  <c r="G347" i="9" s="1"/>
  <c r="A347" i="9"/>
  <c r="O347" i="6"/>
  <c r="M347" i="6"/>
  <c r="H347" i="6"/>
  <c r="L419" i="6"/>
  <c r="G419" i="9" s="1"/>
  <c r="A419" i="9"/>
  <c r="O419" i="6"/>
  <c r="M419" i="6"/>
  <c r="H419" i="6"/>
  <c r="A491" i="9"/>
  <c r="L491" i="6"/>
  <c r="G491" i="9" s="1"/>
  <c r="O491" i="6"/>
  <c r="M491" i="6"/>
  <c r="H491" i="6"/>
  <c r="A38" i="9"/>
  <c r="L38" i="6"/>
  <c r="G38" i="9" s="1"/>
  <c r="M38" i="6"/>
  <c r="O38" i="6"/>
  <c r="H38" i="6"/>
  <c r="A110" i="9"/>
  <c r="L110" i="6"/>
  <c r="G110" i="9" s="1"/>
  <c r="M110" i="6"/>
  <c r="O110" i="6"/>
  <c r="H110" i="6"/>
  <c r="A182" i="9"/>
  <c r="L182" i="6"/>
  <c r="G182" i="9" s="1"/>
  <c r="M182" i="6"/>
  <c r="O182" i="6"/>
  <c r="H182" i="6"/>
  <c r="A254" i="9"/>
  <c r="L254" i="6"/>
  <c r="G254" i="9" s="1"/>
  <c r="M254" i="6"/>
  <c r="O254" i="6"/>
  <c r="H254" i="6"/>
  <c r="A326" i="9"/>
  <c r="L326" i="6"/>
  <c r="G326" i="9" s="1"/>
  <c r="M326" i="6"/>
  <c r="O326" i="6"/>
  <c r="H326" i="6"/>
  <c r="A398" i="9"/>
  <c r="L398" i="6"/>
  <c r="G398" i="9" s="1"/>
  <c r="M398" i="6"/>
  <c r="O398" i="6"/>
  <c r="H398" i="6"/>
  <c r="A470" i="9"/>
  <c r="L470" i="6"/>
  <c r="G470" i="9" s="1"/>
  <c r="M470" i="6"/>
  <c r="O470" i="6"/>
  <c r="H470" i="6"/>
  <c r="L33" i="6"/>
  <c r="G33" i="9" s="1"/>
  <c r="A33" i="9"/>
  <c r="M33" i="6"/>
  <c r="O33" i="6"/>
  <c r="H33" i="6"/>
  <c r="L105" i="6"/>
  <c r="E105" i="9" s="1"/>
  <c r="A105" i="9"/>
  <c r="M105" i="6"/>
  <c r="O105" i="6"/>
  <c r="H105" i="6"/>
  <c r="L177" i="6"/>
  <c r="G177" i="9" s="1"/>
  <c r="A177" i="9"/>
  <c r="M177" i="6"/>
  <c r="O177" i="6"/>
  <c r="H177" i="6"/>
  <c r="L249" i="6"/>
  <c r="G249" i="9" s="1"/>
  <c r="A249" i="9"/>
  <c r="M249" i="6"/>
  <c r="O249" i="6"/>
  <c r="H249" i="6"/>
  <c r="L321" i="6"/>
  <c r="G321" i="9" s="1"/>
  <c r="A321" i="9"/>
  <c r="M321" i="6"/>
  <c r="O321" i="6"/>
  <c r="H321" i="6"/>
  <c r="L393" i="6"/>
  <c r="G393" i="9" s="1"/>
  <c r="A393" i="9"/>
  <c r="M393" i="6"/>
  <c r="O393" i="6"/>
  <c r="H393" i="6"/>
  <c r="A465" i="9"/>
  <c r="L465" i="6"/>
  <c r="G465" i="9" s="1"/>
  <c r="M465" i="6"/>
  <c r="O465" i="6"/>
  <c r="H465" i="6"/>
  <c r="L28" i="6"/>
  <c r="G28" i="9" s="1"/>
  <c r="A28" i="9"/>
  <c r="M28" i="6"/>
  <c r="O28" i="6"/>
  <c r="H28" i="6"/>
  <c r="L100" i="6"/>
  <c r="G100" i="9" s="1"/>
  <c r="A100" i="9"/>
  <c r="M100" i="6"/>
  <c r="O100" i="6"/>
  <c r="H100" i="6"/>
  <c r="L172" i="6"/>
  <c r="G172" i="9" s="1"/>
  <c r="A172" i="9"/>
  <c r="M172" i="6"/>
  <c r="O172" i="6"/>
  <c r="H172" i="6"/>
  <c r="L244" i="6"/>
  <c r="G244" i="9" s="1"/>
  <c r="A244" i="9"/>
  <c r="M244" i="6"/>
  <c r="O244" i="6"/>
  <c r="H244" i="6"/>
  <c r="L316" i="6"/>
  <c r="G316" i="9" s="1"/>
  <c r="A316" i="9"/>
  <c r="M316" i="6"/>
  <c r="O316" i="6"/>
  <c r="H316" i="6"/>
  <c r="L388" i="6"/>
  <c r="G388" i="9" s="1"/>
  <c r="A388" i="9"/>
  <c r="M388" i="6"/>
  <c r="O388" i="6"/>
  <c r="H388" i="6"/>
  <c r="A460" i="9"/>
  <c r="L460" i="6"/>
  <c r="G460" i="9" s="1"/>
  <c r="M460" i="6"/>
  <c r="O460" i="6"/>
  <c r="H460" i="6"/>
  <c r="L23" i="6"/>
  <c r="G23" i="9" s="1"/>
  <c r="A23" i="9"/>
  <c r="M23" i="6"/>
  <c r="O23" i="6"/>
  <c r="H23" i="6"/>
  <c r="L95" i="6"/>
  <c r="G95" i="9" s="1"/>
  <c r="A95" i="9"/>
  <c r="O95" i="6"/>
  <c r="M95" i="6"/>
  <c r="H95" i="6"/>
  <c r="L167" i="6"/>
  <c r="G167" i="9" s="1"/>
  <c r="A167" i="9"/>
  <c r="O167" i="6"/>
  <c r="M167" i="6"/>
  <c r="H167" i="6"/>
  <c r="L239" i="6"/>
  <c r="G239" i="9" s="1"/>
  <c r="A239" i="9"/>
  <c r="M239" i="6"/>
  <c r="O239" i="6"/>
  <c r="H239" i="6"/>
  <c r="L311" i="6"/>
  <c r="G311" i="9" s="1"/>
  <c r="A311" i="9"/>
  <c r="M311" i="6"/>
  <c r="O311" i="6"/>
  <c r="H311" i="6"/>
  <c r="L383" i="6"/>
  <c r="G383" i="9" s="1"/>
  <c r="A383" i="9"/>
  <c r="O383" i="6"/>
  <c r="M383" i="6"/>
  <c r="H383" i="6"/>
  <c r="A455" i="9"/>
  <c r="L455" i="6"/>
  <c r="G455" i="9" s="1"/>
  <c r="O455" i="6"/>
  <c r="M455" i="6"/>
  <c r="H455" i="6"/>
  <c r="A116" i="9"/>
  <c r="L116" i="6"/>
  <c r="G116" i="9" s="1"/>
  <c r="M116" i="6"/>
  <c r="O116" i="6"/>
  <c r="H116" i="6"/>
  <c r="A332" i="9"/>
  <c r="L332" i="6"/>
  <c r="G332" i="9" s="1"/>
  <c r="M332" i="6"/>
  <c r="O332" i="6"/>
  <c r="H332" i="6"/>
  <c r="L39" i="6"/>
  <c r="G39" i="9" s="1"/>
  <c r="A39" i="9"/>
  <c r="M39" i="6"/>
  <c r="O39" i="6"/>
  <c r="H39" i="6"/>
  <c r="L255" i="6"/>
  <c r="G255" i="9" s="1"/>
  <c r="A255" i="9"/>
  <c r="M255" i="6"/>
  <c r="O255" i="6"/>
  <c r="H255" i="6"/>
  <c r="A471" i="9"/>
  <c r="L471" i="6"/>
  <c r="G471" i="9" s="1"/>
  <c r="M471" i="6"/>
  <c r="O471" i="6"/>
  <c r="H471" i="6"/>
  <c r="L178" i="6"/>
  <c r="G178" i="9" s="1"/>
  <c r="A178" i="9"/>
  <c r="M178" i="6"/>
  <c r="O178" i="6"/>
  <c r="H178" i="6"/>
  <c r="L394" i="6"/>
  <c r="G394" i="9" s="1"/>
  <c r="A394" i="9"/>
  <c r="M394" i="6"/>
  <c r="O394" i="6"/>
  <c r="H394" i="6"/>
  <c r="L101" i="6"/>
  <c r="G101" i="9" s="1"/>
  <c r="A101" i="9"/>
  <c r="M101" i="6"/>
  <c r="O101" i="6"/>
  <c r="H101" i="6"/>
  <c r="L317" i="6"/>
  <c r="G317" i="9" s="1"/>
  <c r="A317" i="9"/>
  <c r="M317" i="6"/>
  <c r="O317" i="6"/>
  <c r="H317" i="6"/>
  <c r="A122" i="9"/>
  <c r="L122" i="6"/>
  <c r="G122" i="9" s="1"/>
  <c r="M122" i="6"/>
  <c r="O122" i="6"/>
  <c r="H122" i="6"/>
  <c r="A338" i="9"/>
  <c r="L338" i="6"/>
  <c r="G338" i="9" s="1"/>
  <c r="M338" i="6"/>
  <c r="O338" i="6"/>
  <c r="H338" i="6"/>
  <c r="L45" i="6"/>
  <c r="G45" i="9" s="1"/>
  <c r="A45" i="9"/>
  <c r="M45" i="6"/>
  <c r="O45" i="6"/>
  <c r="H45" i="6"/>
  <c r="L261" i="6"/>
  <c r="G261" i="9" s="1"/>
  <c r="A261" i="9"/>
  <c r="M261" i="6"/>
  <c r="O261" i="6"/>
  <c r="H261" i="6"/>
  <c r="A477" i="9"/>
  <c r="L477" i="6"/>
  <c r="G477" i="9" s="1"/>
  <c r="M477" i="6"/>
  <c r="O477" i="6"/>
  <c r="H477" i="6"/>
  <c r="L184" i="6"/>
  <c r="G184" i="9" s="1"/>
  <c r="A184" i="9"/>
  <c r="M184" i="6"/>
  <c r="O184" i="6"/>
  <c r="H184" i="6"/>
  <c r="L400" i="6"/>
  <c r="G400" i="9" s="1"/>
  <c r="A400" i="9"/>
  <c r="M400" i="6"/>
  <c r="O400" i="6"/>
  <c r="H400" i="6"/>
  <c r="L107" i="6"/>
  <c r="G107" i="9" s="1"/>
  <c r="A107" i="9"/>
  <c r="M107" i="6"/>
  <c r="O107" i="6"/>
  <c r="H107" i="6"/>
  <c r="L323" i="6"/>
  <c r="G323" i="9" s="1"/>
  <c r="A323" i="9"/>
  <c r="M323" i="6"/>
  <c r="O323" i="6"/>
  <c r="H323" i="6"/>
  <c r="A128" i="9"/>
  <c r="L128" i="6"/>
  <c r="G128" i="9" s="1"/>
  <c r="M128" i="6"/>
  <c r="O128" i="6"/>
  <c r="H128" i="6"/>
  <c r="A416" i="9"/>
  <c r="L416" i="6"/>
  <c r="G416" i="9" s="1"/>
  <c r="M416" i="6"/>
  <c r="H416" i="6"/>
  <c r="O416" i="6"/>
  <c r="A483" i="9"/>
  <c r="L483" i="6"/>
  <c r="G483" i="9" s="1"/>
  <c r="M483" i="6"/>
  <c r="O483" i="6"/>
  <c r="H483" i="6"/>
  <c r="A188" i="9"/>
  <c r="L188" i="6"/>
  <c r="G188" i="9" s="1"/>
  <c r="M188" i="6"/>
  <c r="O188" i="6"/>
  <c r="H188" i="6"/>
  <c r="A404" i="9"/>
  <c r="L404" i="6"/>
  <c r="G404" i="9" s="1"/>
  <c r="M404" i="6"/>
  <c r="O404" i="6"/>
  <c r="H404" i="6"/>
  <c r="L111" i="6"/>
  <c r="G111" i="9" s="1"/>
  <c r="A111" i="9"/>
  <c r="M111" i="6"/>
  <c r="O111" i="6"/>
  <c r="H111" i="6"/>
  <c r="L327" i="6"/>
  <c r="G327" i="9" s="1"/>
  <c r="A327" i="9"/>
  <c r="M327" i="6"/>
  <c r="O327" i="6"/>
  <c r="H327" i="6"/>
  <c r="L34" i="6"/>
  <c r="E34" i="9" s="1"/>
  <c r="A34" i="9"/>
  <c r="M34" i="6"/>
  <c r="O34" i="6"/>
  <c r="H34" i="6"/>
  <c r="L250" i="6"/>
  <c r="G250" i="9" s="1"/>
  <c r="A250" i="9"/>
  <c r="O250" i="6"/>
  <c r="M250" i="6"/>
  <c r="H250" i="6"/>
  <c r="L29" i="6"/>
  <c r="G29" i="9" s="1"/>
  <c r="A29" i="9"/>
  <c r="M29" i="6"/>
  <c r="O29" i="6"/>
  <c r="H29" i="6"/>
  <c r="L245" i="6"/>
  <c r="G245" i="9" s="1"/>
  <c r="A245" i="9"/>
  <c r="M245" i="6"/>
  <c r="O245" i="6"/>
  <c r="H245" i="6"/>
  <c r="A461" i="9"/>
  <c r="L461" i="6"/>
  <c r="G461" i="9" s="1"/>
  <c r="M461" i="6"/>
  <c r="O461" i="6"/>
  <c r="H461" i="6"/>
  <c r="A194" i="9"/>
  <c r="L194" i="6"/>
  <c r="G194" i="9" s="1"/>
  <c r="M194" i="6"/>
  <c r="O194" i="6"/>
  <c r="H194" i="6"/>
  <c r="A410" i="9"/>
  <c r="L410" i="6"/>
  <c r="G410" i="9" s="1"/>
  <c r="M410" i="6"/>
  <c r="O410" i="6"/>
  <c r="H410" i="6"/>
  <c r="L117" i="6"/>
  <c r="G117" i="9" s="1"/>
  <c r="A117" i="9"/>
  <c r="M117" i="6"/>
  <c r="O117" i="6"/>
  <c r="H117" i="6"/>
  <c r="L333" i="6"/>
  <c r="G333" i="9" s="1"/>
  <c r="A333" i="9"/>
  <c r="M333" i="6"/>
  <c r="O333" i="6"/>
  <c r="H333" i="6"/>
  <c r="L40" i="6"/>
  <c r="E40" i="9" s="1"/>
  <c r="A40" i="9"/>
  <c r="M40" i="6"/>
  <c r="O40" i="6"/>
  <c r="H40" i="6"/>
  <c r="L256" i="6"/>
  <c r="G256" i="9" s="1"/>
  <c r="A256" i="9"/>
  <c r="M256" i="6"/>
  <c r="O256" i="6"/>
  <c r="H256" i="6"/>
  <c r="L35" i="6"/>
  <c r="G35" i="9" s="1"/>
  <c r="A35" i="9"/>
  <c r="M35" i="6"/>
  <c r="O35" i="6"/>
  <c r="H35" i="6"/>
  <c r="L251" i="6"/>
  <c r="G251" i="9" s="1"/>
  <c r="A251" i="9"/>
  <c r="M251" i="6"/>
  <c r="O251" i="6"/>
  <c r="H251" i="6"/>
  <c r="A467" i="9"/>
  <c r="L467" i="6"/>
  <c r="G467" i="9" s="1"/>
  <c r="M467" i="6"/>
  <c r="O467" i="6"/>
  <c r="H467" i="6"/>
  <c r="A56" i="9"/>
  <c r="L56" i="6"/>
  <c r="G56" i="9" s="1"/>
  <c r="M56" i="6"/>
  <c r="H56" i="6"/>
  <c r="O56" i="6"/>
  <c r="A344" i="9"/>
  <c r="L344" i="6"/>
  <c r="G344" i="9" s="1"/>
  <c r="M344" i="6"/>
  <c r="O344" i="6"/>
  <c r="H344" i="6"/>
  <c r="A488" i="9"/>
  <c r="L488" i="6"/>
  <c r="G488" i="9" s="1"/>
  <c r="M488" i="6"/>
  <c r="O488" i="6"/>
  <c r="H488" i="6"/>
  <c r="L267" i="6"/>
  <c r="G267" i="9" s="1"/>
  <c r="A267" i="9"/>
  <c r="M267" i="6"/>
  <c r="O267" i="6"/>
  <c r="H267" i="6"/>
  <c r="L46" i="6"/>
  <c r="G46" i="9" s="1"/>
  <c r="A46" i="9"/>
  <c r="M46" i="6"/>
  <c r="O46" i="6"/>
  <c r="H46" i="6"/>
  <c r="L262" i="6"/>
  <c r="G262" i="9" s="1"/>
  <c r="A262" i="9"/>
  <c r="O262" i="6"/>
  <c r="M262" i="6"/>
  <c r="H262" i="6"/>
  <c r="L41" i="6"/>
  <c r="G41" i="9" s="1"/>
  <c r="A41" i="9"/>
  <c r="M41" i="6"/>
  <c r="O41" i="6"/>
  <c r="H41" i="6"/>
  <c r="L257" i="6"/>
  <c r="G257" i="9" s="1"/>
  <c r="A257" i="9"/>
  <c r="M257" i="6"/>
  <c r="O257" i="6"/>
  <c r="H257" i="6"/>
  <c r="A473" i="9"/>
  <c r="L473" i="6"/>
  <c r="G473" i="9" s="1"/>
  <c r="M473" i="6"/>
  <c r="O473" i="6"/>
  <c r="H473" i="6"/>
  <c r="A206" i="9"/>
  <c r="L206" i="6"/>
  <c r="G206" i="9" s="1"/>
  <c r="O206" i="6"/>
  <c r="M206" i="6"/>
  <c r="H206" i="6"/>
  <c r="A422" i="9"/>
  <c r="L422" i="6"/>
  <c r="G422" i="9" s="1"/>
  <c r="M422" i="6"/>
  <c r="O422" i="6"/>
  <c r="H422" i="6"/>
  <c r="L129" i="6"/>
  <c r="G129" i="9" s="1"/>
  <c r="A129" i="9"/>
  <c r="M129" i="6"/>
  <c r="O129" i="6"/>
  <c r="H129" i="6"/>
  <c r="L417" i="6"/>
  <c r="G417" i="9" s="1"/>
  <c r="A417" i="9"/>
  <c r="M417" i="6"/>
  <c r="O417" i="6"/>
  <c r="H417" i="6"/>
  <c r="L47" i="6"/>
  <c r="G47" i="9" s="1"/>
  <c r="A47" i="9"/>
  <c r="M47" i="6"/>
  <c r="O47" i="6"/>
  <c r="H47" i="6"/>
  <c r="A68" i="9"/>
  <c r="L68" i="6"/>
  <c r="G68" i="9" s="1"/>
  <c r="M68" i="6"/>
  <c r="O68" i="6"/>
  <c r="H68" i="6"/>
  <c r="A140" i="9"/>
  <c r="L140" i="6"/>
  <c r="G140" i="9" s="1"/>
  <c r="M140" i="6"/>
  <c r="O140" i="6"/>
  <c r="H140" i="6"/>
  <c r="A212" i="9"/>
  <c r="L212" i="6"/>
  <c r="G212" i="9" s="1"/>
  <c r="M212" i="6"/>
  <c r="O212" i="6"/>
  <c r="H212" i="6"/>
  <c r="A284" i="9"/>
  <c r="L284" i="6"/>
  <c r="G284" i="9" s="1"/>
  <c r="M284" i="6"/>
  <c r="H284" i="6"/>
  <c r="O284" i="6"/>
  <c r="A356" i="9"/>
  <c r="L356" i="6"/>
  <c r="G356" i="9" s="1"/>
  <c r="M356" i="6"/>
  <c r="H356" i="6"/>
  <c r="O356" i="6"/>
  <c r="A428" i="9"/>
  <c r="L428" i="6"/>
  <c r="G428" i="9" s="1"/>
  <c r="M428" i="6"/>
  <c r="H428" i="6"/>
  <c r="O428" i="6"/>
  <c r="A500" i="9"/>
  <c r="L500" i="6"/>
  <c r="G500" i="9" s="1"/>
  <c r="M500" i="6"/>
  <c r="H500" i="6"/>
  <c r="O500" i="6"/>
  <c r="L63" i="6"/>
  <c r="G63" i="9" s="1"/>
  <c r="A63" i="9"/>
  <c r="M63" i="6"/>
  <c r="O63" i="6"/>
  <c r="H63" i="6"/>
  <c r="L135" i="6"/>
  <c r="G135" i="9" s="1"/>
  <c r="A135" i="9"/>
  <c r="M135" i="6"/>
  <c r="O135" i="6"/>
  <c r="H135" i="6"/>
  <c r="L207" i="6"/>
  <c r="G207" i="9" s="1"/>
  <c r="A207" i="9"/>
  <c r="M207" i="6"/>
  <c r="O207" i="6"/>
  <c r="H207" i="6"/>
  <c r="L279" i="6"/>
  <c r="G279" i="9" s="1"/>
  <c r="A279" i="9"/>
  <c r="M279" i="6"/>
  <c r="O279" i="6"/>
  <c r="H279" i="6"/>
  <c r="L351" i="6"/>
  <c r="G351" i="9" s="1"/>
  <c r="A351" i="9"/>
  <c r="M351" i="6"/>
  <c r="O351" i="6"/>
  <c r="H351" i="6"/>
  <c r="L423" i="6"/>
  <c r="G423" i="9" s="1"/>
  <c r="A423" i="9"/>
  <c r="M423" i="6"/>
  <c r="O423" i="6"/>
  <c r="H423" i="6"/>
  <c r="A495" i="9"/>
  <c r="L495" i="6"/>
  <c r="G495" i="9" s="1"/>
  <c r="M495" i="6"/>
  <c r="O495" i="6"/>
  <c r="H495" i="6"/>
  <c r="L58" i="6"/>
  <c r="G58" i="9" s="1"/>
  <c r="A58" i="9"/>
  <c r="M58" i="6"/>
  <c r="O58" i="6"/>
  <c r="H58" i="6"/>
  <c r="L130" i="6"/>
  <c r="E130" i="9" s="1"/>
  <c r="A130" i="9"/>
  <c r="M130" i="6"/>
  <c r="O130" i="6"/>
  <c r="H130" i="6"/>
  <c r="L202" i="6"/>
  <c r="G202" i="9" s="1"/>
  <c r="A202" i="9"/>
  <c r="M202" i="6"/>
  <c r="O202" i="6"/>
  <c r="H202" i="6"/>
  <c r="L274" i="6"/>
  <c r="G274" i="9" s="1"/>
  <c r="A274" i="9"/>
  <c r="O274" i="6"/>
  <c r="M274" i="6"/>
  <c r="H274" i="6"/>
  <c r="L346" i="6"/>
  <c r="G346" i="9" s="1"/>
  <c r="A346" i="9"/>
  <c r="O346" i="6"/>
  <c r="M346" i="6"/>
  <c r="H346" i="6"/>
  <c r="L418" i="6"/>
  <c r="G418" i="9" s="1"/>
  <c r="A418" i="9"/>
  <c r="O418" i="6"/>
  <c r="M418" i="6"/>
  <c r="H418" i="6"/>
  <c r="A490" i="9"/>
  <c r="L490" i="6"/>
  <c r="G490" i="9" s="1"/>
  <c r="O490" i="6"/>
  <c r="M490" i="6"/>
  <c r="H490" i="6"/>
  <c r="L53" i="6"/>
  <c r="G53" i="9" s="1"/>
  <c r="A53" i="9"/>
  <c r="M53" i="6"/>
  <c r="O53" i="6"/>
  <c r="H53" i="6"/>
  <c r="L125" i="6"/>
  <c r="G125" i="9" s="1"/>
  <c r="A125" i="9"/>
  <c r="M125" i="6"/>
  <c r="O125" i="6"/>
  <c r="H125" i="6"/>
  <c r="L197" i="6"/>
  <c r="G197" i="9" s="1"/>
  <c r="A197" i="9"/>
  <c r="M197" i="6"/>
  <c r="O197" i="6"/>
  <c r="H197" i="6"/>
  <c r="L269" i="6"/>
  <c r="G269" i="9" s="1"/>
  <c r="A269" i="9"/>
  <c r="M269" i="6"/>
  <c r="O269" i="6"/>
  <c r="H269" i="6"/>
  <c r="L341" i="6"/>
  <c r="G341" i="9" s="1"/>
  <c r="A341" i="9"/>
  <c r="M341" i="6"/>
  <c r="O341" i="6"/>
  <c r="H341" i="6"/>
  <c r="L413" i="6"/>
  <c r="G413" i="9" s="1"/>
  <c r="A413" i="9"/>
  <c r="M413" i="6"/>
  <c r="O413" i="6"/>
  <c r="H413" i="6"/>
  <c r="A485" i="9"/>
  <c r="L485" i="6"/>
  <c r="G485" i="9" s="1"/>
  <c r="M485" i="6"/>
  <c r="O485" i="6"/>
  <c r="H485" i="6"/>
  <c r="E33" i="6" l="1"/>
  <c r="E1881" i="6"/>
  <c r="F272" i="6"/>
  <c r="E879" i="6"/>
  <c r="F1968" i="6"/>
  <c r="I2247" i="6"/>
  <c r="E1968" i="6"/>
  <c r="F1881" i="6"/>
  <c r="E488" i="6"/>
  <c r="G1672" i="6"/>
  <c r="E189" i="6"/>
  <c r="F1506" i="6"/>
  <c r="F1672" i="6"/>
  <c r="E1599" i="6"/>
  <c r="F482" i="6"/>
  <c r="G1071" i="6"/>
  <c r="F338" i="6"/>
  <c r="E776" i="6"/>
  <c r="F615" i="6"/>
  <c r="F1071" i="6"/>
  <c r="E1071" i="9"/>
  <c r="E1045" i="9"/>
  <c r="E166" i="6"/>
  <c r="E1244" i="6"/>
  <c r="E1506" i="6"/>
  <c r="F663" i="6"/>
  <c r="F184" i="6"/>
  <c r="E38" i="6"/>
  <c r="G1827" i="6"/>
  <c r="F230" i="6"/>
  <c r="E2178" i="9"/>
  <c r="E340" i="6"/>
  <c r="G1040" i="6"/>
  <c r="F1827" i="6"/>
  <c r="E1167" i="9"/>
  <c r="E2354" i="9"/>
  <c r="E99" i="6"/>
  <c r="F130" i="6"/>
  <c r="G1706" i="6"/>
  <c r="J2443" i="6"/>
  <c r="K2443" i="6"/>
  <c r="E2091" i="6"/>
  <c r="E231" i="6"/>
  <c r="E903" i="9"/>
  <c r="D903" i="9"/>
  <c r="F651" i="6"/>
  <c r="G1681" i="6"/>
  <c r="F79" i="6"/>
  <c r="E902" i="6"/>
  <c r="F1591" i="6"/>
  <c r="E363" i="6"/>
  <c r="F299" i="6"/>
  <c r="F183" i="6"/>
  <c r="F518" i="6"/>
  <c r="E1681" i="6"/>
  <c r="E1191" i="6"/>
  <c r="I279" i="9"/>
  <c r="J279" i="9"/>
  <c r="I1000" i="9"/>
  <c r="J1000" i="9"/>
  <c r="D1000" i="9"/>
  <c r="G1000" i="9"/>
  <c r="I961" i="9"/>
  <c r="J961" i="9"/>
  <c r="F5" i="6"/>
  <c r="G5" i="6" s="1"/>
  <c r="G968" i="6"/>
  <c r="I19" i="9"/>
  <c r="D487" i="9"/>
  <c r="G487" i="9"/>
  <c r="I929" i="9"/>
  <c r="J929" i="9"/>
  <c r="D988" i="9"/>
  <c r="G988" i="9"/>
  <c r="I487" i="9"/>
  <c r="J487" i="9"/>
  <c r="E992" i="9"/>
  <c r="G992" i="9"/>
  <c r="I987" i="9"/>
  <c r="J987" i="9"/>
  <c r="I992" i="9"/>
  <c r="J992" i="9"/>
  <c r="I380" i="9"/>
  <c r="J380" i="9"/>
  <c r="G848" i="6"/>
  <c r="I313" i="9"/>
  <c r="J313" i="9"/>
  <c r="I514" i="9"/>
  <c r="J514" i="9"/>
  <c r="E514" i="9"/>
  <c r="G514" i="9"/>
  <c r="F817" i="6"/>
  <c r="G817" i="6" s="1"/>
  <c r="F399" i="6"/>
  <c r="F105" i="6"/>
  <c r="F452" i="6"/>
  <c r="G452" i="6" s="1"/>
  <c r="E1436" i="6"/>
  <c r="F206" i="6"/>
  <c r="G206" i="6" s="1"/>
  <c r="E1598" i="6"/>
  <c r="E2485" i="9"/>
  <c r="E31" i="9"/>
  <c r="F1152" i="6"/>
  <c r="E476" i="6"/>
  <c r="E57" i="6"/>
  <c r="G2096" i="6"/>
  <c r="E46" i="6"/>
  <c r="E1059" i="9"/>
  <c r="F136" i="6"/>
  <c r="G136" i="6" s="1"/>
  <c r="I1596" i="6"/>
  <c r="E90" i="9"/>
  <c r="G794" i="6"/>
  <c r="I928" i="9"/>
  <c r="J928" i="9"/>
  <c r="I506" i="9"/>
  <c r="J506" i="9"/>
  <c r="I335" i="9"/>
  <c r="J335" i="9"/>
  <c r="D355" i="9"/>
  <c r="G355" i="9"/>
  <c r="I355" i="9"/>
  <c r="J355" i="9"/>
  <c r="K910" i="6"/>
  <c r="G932" i="6"/>
  <c r="D943" i="9"/>
  <c r="G943" i="9"/>
  <c r="I949" i="9"/>
  <c r="J949" i="9"/>
  <c r="D927" i="9"/>
  <c r="G927" i="9"/>
  <c r="D277" i="9"/>
  <c r="G277" i="9"/>
  <c r="I942" i="9"/>
  <c r="J942" i="9"/>
  <c r="G812" i="6"/>
  <c r="I927" i="9"/>
  <c r="J927" i="9"/>
  <c r="I943" i="9"/>
  <c r="J943" i="9"/>
  <c r="E2223" i="6"/>
  <c r="G2223" i="6"/>
  <c r="E1392" i="6"/>
  <c r="F1875" i="6"/>
  <c r="G2230" i="6"/>
  <c r="E2230" i="6"/>
  <c r="G208" i="6"/>
  <c r="I946" i="9"/>
  <c r="J946" i="9"/>
  <c r="D986" i="9"/>
  <c r="G986" i="9"/>
  <c r="I945" i="9"/>
  <c r="J945" i="9"/>
  <c r="D945" i="9"/>
  <c r="G945" i="9"/>
  <c r="D947" i="9"/>
  <c r="G947" i="9"/>
  <c r="I990" i="9"/>
  <c r="J990" i="9"/>
  <c r="I994" i="9"/>
  <c r="J994" i="9"/>
  <c r="I947" i="9"/>
  <c r="J947" i="9"/>
  <c r="I995" i="9"/>
  <c r="J995" i="9"/>
  <c r="D946" i="9"/>
  <c r="G946" i="9"/>
  <c r="D994" i="9"/>
  <c r="G994" i="9"/>
  <c r="I986" i="9"/>
  <c r="J986" i="9"/>
  <c r="G818" i="6"/>
  <c r="I972" i="9"/>
  <c r="J972" i="9"/>
  <c r="I597" i="9"/>
  <c r="J597" i="9"/>
  <c r="D932" i="9"/>
  <c r="G932" i="9"/>
  <c r="G734" i="6"/>
  <c r="I594" i="9"/>
  <c r="J594" i="9"/>
  <c r="I262" i="9"/>
  <c r="J262" i="9"/>
  <c r="I991" i="9"/>
  <c r="J991" i="9"/>
  <c r="D597" i="9"/>
  <c r="G597" i="9"/>
  <c r="I225" i="9"/>
  <c r="J225" i="9"/>
  <c r="I192" i="9"/>
  <c r="J192" i="9"/>
  <c r="D960" i="9"/>
  <c r="G960" i="9"/>
  <c r="I976" i="9"/>
  <c r="J976" i="9"/>
  <c r="I940" i="9"/>
  <c r="J940" i="9"/>
  <c r="I960" i="9"/>
  <c r="J960" i="9"/>
  <c r="I561" i="9"/>
  <c r="J561" i="9"/>
  <c r="G913" i="6"/>
  <c r="I593" i="9"/>
  <c r="J593" i="9"/>
  <c r="G636" i="6"/>
  <c r="I563" i="9"/>
  <c r="J563" i="9"/>
  <c r="I261" i="9"/>
  <c r="J261" i="9"/>
  <c r="D991" i="9"/>
  <c r="G991" i="9"/>
  <c r="I935" i="9"/>
  <c r="J935" i="9"/>
  <c r="I944" i="9"/>
  <c r="J944" i="9"/>
  <c r="D982" i="9"/>
  <c r="G982" i="9"/>
  <c r="I166" i="9"/>
  <c r="J166" i="9"/>
  <c r="I925" i="9"/>
  <c r="J925" i="9"/>
  <c r="E976" i="9"/>
  <c r="G976" i="9"/>
  <c r="I932" i="9"/>
  <c r="J932" i="9"/>
  <c r="I975" i="9"/>
  <c r="J975" i="9"/>
  <c r="I930" i="9"/>
  <c r="J930" i="9"/>
  <c r="I981" i="9"/>
  <c r="J981" i="9"/>
  <c r="I982" i="9"/>
  <c r="J982" i="9"/>
  <c r="G615" i="6"/>
  <c r="G964" i="6"/>
  <c r="G768" i="6"/>
  <c r="G914" i="6"/>
  <c r="G783" i="6"/>
  <c r="G897" i="6"/>
  <c r="G950" i="6"/>
  <c r="G907" i="6"/>
  <c r="G925" i="6"/>
  <c r="G666" i="6"/>
  <c r="G930" i="6"/>
  <c r="G997" i="6"/>
  <c r="G866" i="6"/>
  <c r="G980" i="6"/>
  <c r="G992" i="6"/>
  <c r="J543" i="9"/>
  <c r="G902" i="6"/>
  <c r="G514" i="6"/>
  <c r="K955" i="6"/>
  <c r="G874" i="6"/>
  <c r="G924" i="6"/>
  <c r="G938" i="6"/>
  <c r="G957" i="6"/>
  <c r="G461" i="6"/>
  <c r="G686" i="6"/>
  <c r="G978" i="6"/>
  <c r="I983" i="9"/>
  <c r="J983" i="9"/>
  <c r="I993" i="9"/>
  <c r="J993" i="9"/>
  <c r="I282" i="9"/>
  <c r="J282" i="9"/>
  <c r="D984" i="9"/>
  <c r="G984" i="9"/>
  <c r="I973" i="9"/>
  <c r="J973" i="9"/>
  <c r="I438" i="9"/>
  <c r="J438" i="9"/>
  <c r="I354" i="9"/>
  <c r="J354" i="9"/>
  <c r="I924" i="9"/>
  <c r="J924" i="9"/>
  <c r="D974" i="9"/>
  <c r="G974" i="9"/>
  <c r="I977" i="9"/>
  <c r="J977" i="9"/>
  <c r="G276" i="6"/>
  <c r="I948" i="9"/>
  <c r="J948" i="9"/>
  <c r="D596" i="9"/>
  <c r="G596" i="9"/>
  <c r="I337" i="9"/>
  <c r="J337" i="9"/>
  <c r="E979" i="9"/>
  <c r="G979" i="9"/>
  <c r="I980" i="9"/>
  <c r="J980" i="9"/>
  <c r="I933" i="9"/>
  <c r="J933" i="9"/>
  <c r="I970" i="9"/>
  <c r="J970" i="9"/>
  <c r="D980" i="9"/>
  <c r="G980" i="9"/>
  <c r="I164" i="9"/>
  <c r="J164" i="9"/>
  <c r="I958" i="9"/>
  <c r="J958" i="9"/>
  <c r="I971" i="9"/>
  <c r="J971" i="9"/>
  <c r="G640" i="6"/>
  <c r="D914" i="9"/>
  <c r="G914" i="9"/>
  <c r="I588" i="9"/>
  <c r="J588" i="9"/>
  <c r="G639" i="6"/>
  <c r="I979" i="9"/>
  <c r="J979" i="9"/>
  <c r="I974" i="9"/>
  <c r="J974" i="9"/>
  <c r="D934" i="9"/>
  <c r="G934" i="9"/>
  <c r="I914" i="9"/>
  <c r="J914" i="9"/>
  <c r="I934" i="9"/>
  <c r="J934" i="9"/>
  <c r="I938" i="9"/>
  <c r="J938" i="9"/>
  <c r="I968" i="9"/>
  <c r="J968" i="9"/>
  <c r="G663" i="6"/>
  <c r="I985" i="9"/>
  <c r="J985" i="9"/>
  <c r="I937" i="9"/>
  <c r="J937" i="9"/>
  <c r="I978" i="9"/>
  <c r="J978" i="9"/>
  <c r="I922" i="9"/>
  <c r="J922" i="9"/>
  <c r="D968" i="9"/>
  <c r="G968" i="9"/>
  <c r="D969" i="9"/>
  <c r="G969" i="9"/>
  <c r="I249" i="9"/>
  <c r="J249" i="9"/>
  <c r="I939" i="9"/>
  <c r="J939" i="9"/>
  <c r="I989" i="9"/>
  <c r="J989" i="9"/>
  <c r="I966" i="9"/>
  <c r="J966" i="9"/>
  <c r="I984" i="9"/>
  <c r="J984" i="9"/>
  <c r="I596" i="9"/>
  <c r="J596" i="9"/>
  <c r="G316" i="6"/>
  <c r="I332" i="9"/>
  <c r="J332" i="9"/>
  <c r="G637" i="6"/>
  <c r="D923" i="9"/>
  <c r="G923" i="9"/>
  <c r="I923" i="9"/>
  <c r="J923" i="9"/>
  <c r="K931" i="6"/>
  <c r="I969" i="9"/>
  <c r="J969" i="9"/>
  <c r="I965" i="9"/>
  <c r="J965" i="9"/>
  <c r="G688" i="6"/>
  <c r="D727" i="9"/>
  <c r="G727" i="9"/>
  <c r="I956" i="9"/>
  <c r="J956" i="9"/>
  <c r="I926" i="9"/>
  <c r="J926" i="9"/>
  <c r="I236" i="9"/>
  <c r="J236" i="9"/>
  <c r="I521" i="9"/>
  <c r="J521" i="9"/>
  <c r="D521" i="9"/>
  <c r="G521" i="9"/>
  <c r="D511" i="9"/>
  <c r="G511" i="9"/>
  <c r="I382" i="9"/>
  <c r="J382" i="9"/>
  <c r="I963" i="9"/>
  <c r="J963" i="9"/>
  <c r="I997" i="9"/>
  <c r="J997" i="9"/>
  <c r="D967" i="9"/>
  <c r="G967" i="9"/>
  <c r="I609" i="9"/>
  <c r="J609" i="9"/>
  <c r="I921" i="9"/>
  <c r="J921" i="9"/>
  <c r="D921" i="9"/>
  <c r="G921" i="9"/>
  <c r="D595" i="9"/>
  <c r="G595" i="9"/>
  <c r="G506" i="6"/>
  <c r="G525" i="6"/>
  <c r="I941" i="9"/>
  <c r="J941" i="9"/>
  <c r="I499" i="9"/>
  <c r="J499" i="9"/>
  <c r="I954" i="9"/>
  <c r="J954" i="9"/>
  <c r="I996" i="9"/>
  <c r="J996" i="9"/>
  <c r="I967" i="9"/>
  <c r="J967" i="9"/>
  <c r="I950" i="9"/>
  <c r="J950" i="9"/>
  <c r="I953" i="9"/>
  <c r="J953" i="9"/>
  <c r="E492" i="9"/>
  <c r="G492" i="9"/>
  <c r="D1001" i="9"/>
  <c r="G1001" i="9"/>
  <c r="I595" i="9"/>
  <c r="J595" i="9"/>
  <c r="I699" i="9"/>
  <c r="J699" i="9"/>
  <c r="I440" i="9"/>
  <c r="J440" i="9"/>
  <c r="D959" i="9"/>
  <c r="G959" i="9"/>
  <c r="I168" i="9"/>
  <c r="J168" i="9"/>
  <c r="I955" i="9"/>
  <c r="J955" i="9"/>
  <c r="I548" i="9"/>
  <c r="J548" i="9"/>
  <c r="I511" i="9"/>
  <c r="J511" i="9"/>
  <c r="K531" i="6"/>
  <c r="D950" i="9"/>
  <c r="G950" i="9"/>
  <c r="I509" i="9"/>
  <c r="J509" i="9"/>
  <c r="G124" i="6"/>
  <c r="I571" i="9"/>
  <c r="J571" i="9"/>
  <c r="I727" i="9"/>
  <c r="J727" i="9"/>
  <c r="I936" i="9"/>
  <c r="J936" i="9"/>
  <c r="I931" i="9"/>
  <c r="J931" i="9"/>
  <c r="D956" i="9"/>
  <c r="G956" i="9"/>
  <c r="I951" i="9"/>
  <c r="J951" i="9"/>
  <c r="D499" i="9"/>
  <c r="G499" i="9"/>
  <c r="I564" i="9"/>
  <c r="J564" i="9"/>
  <c r="I1001" i="9"/>
  <c r="J1001" i="9"/>
  <c r="I964" i="9"/>
  <c r="J964" i="9"/>
  <c r="D926" i="9"/>
  <c r="G926" i="9"/>
  <c r="I386" i="9"/>
  <c r="J386" i="9"/>
  <c r="G625" i="6"/>
  <c r="G870" i="6"/>
  <c r="I957" i="9"/>
  <c r="J957" i="9"/>
  <c r="E936" i="9"/>
  <c r="G936" i="9"/>
  <c r="E996" i="9"/>
  <c r="G996" i="9"/>
  <c r="I952" i="9"/>
  <c r="J952" i="9"/>
  <c r="G678" i="6"/>
  <c r="I492" i="9"/>
  <c r="J492" i="9"/>
  <c r="D954" i="9"/>
  <c r="G954" i="9"/>
  <c r="D997" i="9"/>
  <c r="G997" i="9"/>
  <c r="E964" i="9"/>
  <c r="G964" i="9"/>
  <c r="I962" i="9"/>
  <c r="J962" i="9"/>
  <c r="K539" i="6"/>
  <c r="I959" i="9"/>
  <c r="J959" i="9"/>
  <c r="I998" i="9"/>
  <c r="J998" i="9"/>
  <c r="G740" i="6"/>
  <c r="G565" i="6"/>
  <c r="G449" i="6"/>
  <c r="G477" i="6"/>
  <c r="G894" i="6"/>
  <c r="G888" i="6"/>
  <c r="K717" i="6"/>
  <c r="G504" i="6"/>
  <c r="G256" i="6"/>
  <c r="G653" i="6"/>
  <c r="J67" i="9"/>
  <c r="I334" i="9"/>
  <c r="J334" i="9"/>
  <c r="I333" i="9"/>
  <c r="J333" i="9"/>
  <c r="G747" i="6"/>
  <c r="G404" i="6"/>
  <c r="I904" i="9"/>
  <c r="J904" i="9"/>
  <c r="G437" i="6"/>
  <c r="I905" i="9"/>
  <c r="J905" i="9"/>
  <c r="G651" i="6"/>
  <c r="I193" i="9"/>
  <c r="J193" i="9"/>
  <c r="I471" i="9"/>
  <c r="J471" i="9"/>
  <c r="I280" i="9"/>
  <c r="J280" i="9"/>
  <c r="I224" i="9"/>
  <c r="J224" i="9"/>
  <c r="I917" i="9"/>
  <c r="J917" i="9"/>
  <c r="D547" i="9"/>
  <c r="G547" i="9"/>
  <c r="I670" i="9"/>
  <c r="J670" i="9"/>
  <c r="I278" i="9"/>
  <c r="J278" i="9"/>
  <c r="I275" i="9"/>
  <c r="J275" i="9"/>
  <c r="I381" i="9"/>
  <c r="J381" i="9"/>
  <c r="G675" i="6"/>
  <c r="G588" i="6"/>
  <c r="G872" i="6"/>
  <c r="I906" i="9"/>
  <c r="J906" i="9"/>
  <c r="I732" i="9"/>
  <c r="J732" i="9"/>
  <c r="D731" i="9"/>
  <c r="G731" i="9"/>
  <c r="I636" i="9"/>
  <c r="J636" i="9"/>
  <c r="D730" i="9"/>
  <c r="G730" i="9"/>
  <c r="I668" i="9"/>
  <c r="J668" i="9"/>
  <c r="I915" i="9"/>
  <c r="J915" i="9"/>
  <c r="I470" i="9"/>
  <c r="J470" i="9"/>
  <c r="I371" i="9"/>
  <c r="J371" i="9"/>
  <c r="I546" i="9"/>
  <c r="J546" i="9"/>
  <c r="I162" i="9"/>
  <c r="J162" i="9"/>
  <c r="G608" i="6"/>
  <c r="D904" i="9"/>
  <c r="G904" i="9"/>
  <c r="D670" i="9"/>
  <c r="G670" i="9"/>
  <c r="K911" i="6"/>
  <c r="D911" i="9"/>
  <c r="G911" i="9"/>
  <c r="I359" i="9"/>
  <c r="J359" i="9"/>
  <c r="I341" i="9"/>
  <c r="J341" i="9"/>
  <c r="I267" i="9"/>
  <c r="J267" i="9"/>
  <c r="I194" i="9"/>
  <c r="J194" i="9"/>
  <c r="I243" i="9"/>
  <c r="J243" i="9"/>
  <c r="G423" i="6"/>
  <c r="I520" i="9"/>
  <c r="J520" i="9"/>
  <c r="I372" i="9"/>
  <c r="J372" i="9"/>
  <c r="I439" i="9"/>
  <c r="J439" i="9"/>
  <c r="D907" i="9"/>
  <c r="G907" i="9"/>
  <c r="K729" i="6"/>
  <c r="I912" i="9"/>
  <c r="J912" i="9"/>
  <c r="D312" i="9"/>
  <c r="G312" i="9"/>
  <c r="I913" i="9"/>
  <c r="J913" i="9"/>
  <c r="I907" i="9"/>
  <c r="J907" i="9"/>
  <c r="I229" i="9"/>
  <c r="J229" i="9"/>
  <c r="I909" i="9"/>
  <c r="J909" i="9"/>
  <c r="I312" i="9"/>
  <c r="J312" i="9"/>
  <c r="D908" i="9"/>
  <c r="G908" i="9"/>
  <c r="D668" i="9"/>
  <c r="G668" i="9"/>
  <c r="I639" i="9"/>
  <c r="J639" i="9"/>
  <c r="I183" i="9"/>
  <c r="J183" i="9"/>
  <c r="I370" i="9"/>
  <c r="J370" i="9"/>
  <c r="I374" i="9"/>
  <c r="J374" i="9"/>
  <c r="I268" i="9"/>
  <c r="J268" i="9"/>
  <c r="G269" i="6"/>
  <c r="G243" i="6"/>
  <c r="I373" i="9"/>
  <c r="J373" i="9"/>
  <c r="G612" i="6"/>
  <c r="I385" i="9"/>
  <c r="J385" i="9"/>
  <c r="I547" i="9"/>
  <c r="J547" i="9"/>
  <c r="E909" i="9"/>
  <c r="G909" i="9"/>
  <c r="I510" i="9"/>
  <c r="J510" i="9"/>
  <c r="I731" i="9"/>
  <c r="J731" i="9"/>
  <c r="D636" i="9"/>
  <c r="G636" i="9"/>
  <c r="I908" i="9"/>
  <c r="J908" i="9"/>
  <c r="D439" i="9"/>
  <c r="G439" i="9"/>
  <c r="D912" i="9"/>
  <c r="G912" i="9"/>
  <c r="I730" i="9"/>
  <c r="J730" i="9"/>
  <c r="I911" i="9"/>
  <c r="J911" i="9"/>
  <c r="I257" i="9"/>
  <c r="J257" i="9"/>
  <c r="I281" i="9"/>
  <c r="J281" i="9"/>
  <c r="G692" i="6"/>
  <c r="I733" i="9"/>
  <c r="J733" i="9"/>
  <c r="E916" i="9"/>
  <c r="G916" i="9"/>
  <c r="I365" i="9"/>
  <c r="J365" i="9"/>
  <c r="I916" i="9"/>
  <c r="J916" i="9"/>
  <c r="I729" i="9"/>
  <c r="J729" i="9"/>
  <c r="I903" i="9"/>
  <c r="J903" i="9"/>
  <c r="I338" i="9"/>
  <c r="J338" i="9"/>
  <c r="I329" i="9"/>
  <c r="J329" i="9"/>
  <c r="I637" i="9"/>
  <c r="J637" i="9"/>
  <c r="I557" i="9"/>
  <c r="J557" i="9"/>
  <c r="I894" i="9"/>
  <c r="J894" i="9"/>
  <c r="I246" i="9"/>
  <c r="J246" i="9"/>
  <c r="I252" i="9"/>
  <c r="J252" i="9"/>
  <c r="I920" i="9"/>
  <c r="J920" i="9"/>
  <c r="D891" i="9"/>
  <c r="G891" i="9"/>
  <c r="I212" i="9"/>
  <c r="J212" i="9"/>
  <c r="G301" i="6"/>
  <c r="G272" i="6"/>
  <c r="I893" i="9"/>
  <c r="J893" i="9"/>
  <c r="D895" i="9"/>
  <c r="G895" i="9"/>
  <c r="I672" i="9"/>
  <c r="J672" i="9"/>
  <c r="I883" i="9"/>
  <c r="J883" i="9"/>
  <c r="I895" i="9"/>
  <c r="J895" i="9"/>
  <c r="I618" i="9"/>
  <c r="J618" i="9"/>
  <c r="I693" i="9"/>
  <c r="J693" i="9"/>
  <c r="G345" i="6"/>
  <c r="G652" i="6"/>
  <c r="I884" i="9"/>
  <c r="J884" i="9"/>
  <c r="I186" i="9"/>
  <c r="J186" i="9"/>
  <c r="I891" i="9"/>
  <c r="J891" i="9"/>
  <c r="I205" i="9"/>
  <c r="J205" i="9"/>
  <c r="I250" i="9"/>
  <c r="J250" i="9"/>
  <c r="I434" i="9"/>
  <c r="J434" i="9"/>
  <c r="I253" i="9"/>
  <c r="J253" i="9"/>
  <c r="I433" i="9"/>
  <c r="J433" i="9"/>
  <c r="I901" i="9"/>
  <c r="J901" i="9"/>
  <c r="I559" i="9"/>
  <c r="J559" i="9"/>
  <c r="I886" i="9"/>
  <c r="J886" i="9"/>
  <c r="D881" i="9"/>
  <c r="G881" i="9"/>
  <c r="D880" i="9"/>
  <c r="G880" i="9"/>
  <c r="D644" i="9"/>
  <c r="G644" i="9"/>
  <c r="I476" i="9"/>
  <c r="J476" i="9"/>
  <c r="I303" i="9"/>
  <c r="J303" i="9"/>
  <c r="I232" i="9"/>
  <c r="J232" i="9"/>
  <c r="I397" i="9"/>
  <c r="J397" i="9"/>
  <c r="I612" i="9"/>
  <c r="J612" i="9"/>
  <c r="I480" i="9"/>
  <c r="J480" i="9"/>
  <c r="I897" i="9"/>
  <c r="J897" i="9"/>
  <c r="I556" i="9"/>
  <c r="J556" i="9"/>
  <c r="D892" i="9"/>
  <c r="G892" i="9"/>
  <c r="I347" i="9"/>
  <c r="J347" i="9"/>
  <c r="I218" i="9"/>
  <c r="J218" i="9"/>
  <c r="I245" i="9"/>
  <c r="J245" i="9"/>
  <c r="I892" i="9"/>
  <c r="J892" i="9"/>
  <c r="I877" i="9"/>
  <c r="J877" i="9"/>
  <c r="I475" i="9"/>
  <c r="J475" i="9"/>
  <c r="I660" i="9"/>
  <c r="J660" i="9"/>
  <c r="I240" i="9"/>
  <c r="J240" i="9"/>
  <c r="I264" i="9"/>
  <c r="J264" i="9"/>
  <c r="I647" i="9"/>
  <c r="J647" i="9"/>
  <c r="I456" i="9"/>
  <c r="J456" i="9"/>
  <c r="I633" i="9"/>
  <c r="J633" i="9"/>
  <c r="I601" i="9"/>
  <c r="J601" i="9"/>
  <c r="I638" i="9"/>
  <c r="J638" i="9"/>
  <c r="I890" i="9"/>
  <c r="J890" i="9"/>
  <c r="D205" i="9"/>
  <c r="G205" i="9"/>
  <c r="I328" i="9"/>
  <c r="J328" i="9"/>
  <c r="I442" i="9"/>
  <c r="J442" i="9"/>
  <c r="G411" i="6"/>
  <c r="D475" i="9"/>
  <c r="G475" i="9"/>
  <c r="I558" i="9"/>
  <c r="J558" i="9"/>
  <c r="G135" i="6"/>
  <c r="I896" i="9"/>
  <c r="J896" i="9"/>
  <c r="I881" i="9"/>
  <c r="J881" i="9"/>
  <c r="D890" i="9"/>
  <c r="G890" i="9"/>
  <c r="I634" i="9"/>
  <c r="J634" i="9"/>
  <c r="I248" i="9"/>
  <c r="J248" i="9"/>
  <c r="I441" i="9"/>
  <c r="J441" i="9"/>
  <c r="I301" i="9"/>
  <c r="J301" i="9"/>
  <c r="I918" i="9"/>
  <c r="J918" i="9"/>
  <c r="I600" i="9"/>
  <c r="J600" i="9"/>
  <c r="I568" i="9"/>
  <c r="J568" i="9"/>
  <c r="D556" i="9"/>
  <c r="G556" i="9"/>
  <c r="I327" i="9"/>
  <c r="J327" i="9"/>
  <c r="I496" i="9"/>
  <c r="J496" i="9"/>
  <c r="I484" i="9"/>
  <c r="J484" i="9"/>
  <c r="I460" i="9"/>
  <c r="J460" i="9"/>
  <c r="I490" i="9"/>
  <c r="J490" i="9"/>
  <c r="I251" i="9"/>
  <c r="J251" i="9"/>
  <c r="I244" i="9"/>
  <c r="J244" i="9"/>
  <c r="I322" i="9"/>
  <c r="J322" i="9"/>
  <c r="I605" i="9"/>
  <c r="J605" i="9"/>
  <c r="I216" i="9"/>
  <c r="J216" i="9"/>
  <c r="I885" i="9"/>
  <c r="J885" i="9"/>
  <c r="I882" i="9"/>
  <c r="J882" i="9"/>
  <c r="D647" i="9"/>
  <c r="G647" i="9"/>
  <c r="D568" i="9"/>
  <c r="G568" i="9"/>
  <c r="D700" i="9"/>
  <c r="G700" i="9"/>
  <c r="I692" i="9"/>
  <c r="J692" i="9"/>
  <c r="D634" i="9"/>
  <c r="G634" i="9"/>
  <c r="G265" i="6"/>
  <c r="I340" i="9"/>
  <c r="J340" i="9"/>
  <c r="I477" i="9"/>
  <c r="J477" i="9"/>
  <c r="I485" i="9"/>
  <c r="J485" i="9"/>
  <c r="I239" i="9"/>
  <c r="J239" i="9"/>
  <c r="I230" i="9"/>
  <c r="J230" i="9"/>
  <c r="I566" i="9"/>
  <c r="J566" i="9"/>
  <c r="I617" i="9"/>
  <c r="J617" i="9"/>
  <c r="D601" i="9"/>
  <c r="G601" i="9"/>
  <c r="E894" i="9"/>
  <c r="G894" i="9"/>
  <c r="D397" i="9"/>
  <c r="G397" i="9"/>
  <c r="I211" i="9"/>
  <c r="J211" i="9"/>
  <c r="I560" i="9"/>
  <c r="J560" i="9"/>
  <c r="I512" i="9"/>
  <c r="J512" i="9"/>
  <c r="I700" i="9"/>
  <c r="J700" i="9"/>
  <c r="I265" i="9"/>
  <c r="J265" i="9"/>
  <c r="I644" i="9"/>
  <c r="J644" i="9"/>
  <c r="I879" i="9"/>
  <c r="J879" i="9"/>
  <c r="I489" i="9"/>
  <c r="J489" i="9"/>
  <c r="I314" i="9"/>
  <c r="J314" i="9"/>
  <c r="G759" i="6"/>
  <c r="I635" i="9"/>
  <c r="J635" i="9"/>
  <c r="G430" i="6"/>
  <c r="I198" i="9"/>
  <c r="J198" i="9"/>
  <c r="I645" i="9"/>
  <c r="J645" i="9"/>
  <c r="I900" i="9"/>
  <c r="J900" i="9"/>
  <c r="E559" i="9"/>
  <c r="G559" i="9"/>
  <c r="D301" i="9"/>
  <c r="G301" i="9"/>
  <c r="D875" i="9"/>
  <c r="G875" i="9"/>
  <c r="I899" i="9"/>
  <c r="J899" i="9"/>
  <c r="G202" i="6"/>
  <c r="I463" i="9"/>
  <c r="J463" i="9"/>
  <c r="I898" i="9"/>
  <c r="J898" i="9"/>
  <c r="I902" i="9"/>
  <c r="J902" i="9"/>
  <c r="D637" i="9"/>
  <c r="G637" i="9"/>
  <c r="D348" i="9"/>
  <c r="G348" i="9"/>
  <c r="D265" i="9"/>
  <c r="G265" i="9"/>
  <c r="I304" i="9"/>
  <c r="J304" i="9"/>
  <c r="I497" i="9"/>
  <c r="J497" i="9"/>
  <c r="I880" i="9"/>
  <c r="J880" i="9"/>
  <c r="I565" i="9"/>
  <c r="J565" i="9"/>
  <c r="D331" i="9"/>
  <c r="G331" i="9"/>
  <c r="I348" i="9"/>
  <c r="J348" i="9"/>
  <c r="I919" i="9"/>
  <c r="J919" i="9"/>
  <c r="D463" i="9"/>
  <c r="G463" i="9"/>
  <c r="D885" i="9"/>
  <c r="G885" i="9"/>
  <c r="I878" i="9"/>
  <c r="J878" i="9"/>
  <c r="D186" i="9"/>
  <c r="G186" i="9"/>
  <c r="D480" i="9"/>
  <c r="G480" i="9"/>
  <c r="D897" i="9"/>
  <c r="G897" i="9"/>
  <c r="I269" i="9"/>
  <c r="J269" i="9"/>
  <c r="I461" i="9"/>
  <c r="J461" i="9"/>
  <c r="I323" i="9"/>
  <c r="J323" i="9"/>
  <c r="I177" i="9"/>
  <c r="J177" i="9"/>
  <c r="I176" i="9"/>
  <c r="J176" i="9"/>
  <c r="I331" i="9"/>
  <c r="J331" i="9"/>
  <c r="G797" i="6"/>
  <c r="I876" i="9"/>
  <c r="J876" i="9"/>
  <c r="I875" i="9"/>
  <c r="J875" i="9"/>
  <c r="D878" i="9"/>
  <c r="G878" i="9"/>
  <c r="D902" i="9"/>
  <c r="G902" i="9"/>
  <c r="D560" i="9"/>
  <c r="G560" i="9"/>
  <c r="G426" i="6"/>
  <c r="G131" i="6"/>
  <c r="G297" i="6"/>
  <c r="G166" i="6"/>
  <c r="G483" i="6"/>
  <c r="G328" i="6"/>
  <c r="K553" i="6"/>
  <c r="G346" i="6"/>
  <c r="G481" i="6"/>
  <c r="G244" i="6"/>
  <c r="G370" i="6"/>
  <c r="G369" i="6"/>
  <c r="G218" i="6"/>
  <c r="G288" i="6"/>
  <c r="G250" i="6"/>
  <c r="G261" i="6"/>
  <c r="G190" i="6"/>
  <c r="G728" i="6"/>
  <c r="G649" i="6"/>
  <c r="K868" i="6"/>
  <c r="G267" i="6"/>
  <c r="K415" i="6"/>
  <c r="G518" i="6"/>
  <c r="G617" i="6"/>
  <c r="G493" i="6"/>
  <c r="G597" i="6"/>
  <c r="K713" i="6"/>
  <c r="G711" i="6"/>
  <c r="G219" i="6"/>
  <c r="K738" i="6"/>
  <c r="G548" i="6"/>
  <c r="G561" i="6"/>
  <c r="G299" i="6"/>
  <c r="I393" i="9"/>
  <c r="J393" i="9"/>
  <c r="I231" i="9"/>
  <c r="J231" i="9"/>
  <c r="I375" i="9"/>
  <c r="J375" i="9"/>
  <c r="I302" i="9"/>
  <c r="J302" i="9"/>
  <c r="I237" i="9"/>
  <c r="J237" i="9"/>
  <c r="I351" i="9"/>
  <c r="J351" i="9"/>
  <c r="I500" i="9"/>
  <c r="J500" i="9"/>
  <c r="I254" i="9"/>
  <c r="J254" i="9"/>
  <c r="I399" i="9"/>
  <c r="J399" i="9"/>
  <c r="I293" i="9"/>
  <c r="J293" i="9"/>
  <c r="I376" i="9"/>
  <c r="J376" i="9"/>
  <c r="I555" i="9"/>
  <c r="J555" i="9"/>
  <c r="G282" i="6"/>
  <c r="G294" i="6"/>
  <c r="I541" i="9"/>
  <c r="J541" i="9"/>
  <c r="I714" i="9"/>
  <c r="J714" i="9"/>
  <c r="I702" i="9"/>
  <c r="J702" i="9"/>
  <c r="G363" i="6"/>
  <c r="G306" i="6"/>
  <c r="G490" i="6"/>
  <c r="D538" i="9"/>
  <c r="G538" i="9"/>
  <c r="I592" i="9"/>
  <c r="J592" i="9"/>
  <c r="G478" i="6"/>
  <c r="D671" i="9"/>
  <c r="G671" i="9"/>
  <c r="D325" i="9"/>
  <c r="G325" i="9"/>
  <c r="D163" i="9"/>
  <c r="G163" i="9"/>
  <c r="I567" i="9"/>
  <c r="J567" i="9"/>
  <c r="D651" i="9"/>
  <c r="G651" i="9"/>
  <c r="I495" i="9"/>
  <c r="J495" i="9"/>
  <c r="I394" i="9"/>
  <c r="J394" i="9"/>
  <c r="I501" i="9"/>
  <c r="J501" i="9"/>
  <c r="I412" i="9"/>
  <c r="J412" i="9"/>
  <c r="G231" i="6"/>
  <c r="I755" i="9"/>
  <c r="J755" i="9"/>
  <c r="D505" i="9"/>
  <c r="G505" i="9"/>
  <c r="I874" i="9"/>
  <c r="J874" i="9"/>
  <c r="I671" i="9"/>
  <c r="J671" i="9"/>
  <c r="D258" i="9"/>
  <c r="G258" i="9"/>
  <c r="I549" i="9"/>
  <c r="J549" i="9"/>
  <c r="D698" i="9"/>
  <c r="G698" i="9"/>
  <c r="I422" i="9"/>
  <c r="J422" i="9"/>
  <c r="I406" i="9"/>
  <c r="J406" i="9"/>
  <c r="I533" i="9"/>
  <c r="J533" i="9"/>
  <c r="I713" i="9"/>
  <c r="J713" i="9"/>
  <c r="I553" i="9"/>
  <c r="J553" i="9"/>
  <c r="I169" i="9"/>
  <c r="J169" i="9"/>
  <c r="I705" i="9"/>
  <c r="J705" i="9"/>
  <c r="I631" i="9"/>
  <c r="J631" i="9"/>
  <c r="K235" i="6"/>
  <c r="I611" i="9"/>
  <c r="J611" i="9"/>
  <c r="I619" i="9"/>
  <c r="J619" i="9"/>
  <c r="I610" i="9"/>
  <c r="J610" i="9"/>
  <c r="I258" i="9"/>
  <c r="J258" i="9"/>
  <c r="D518" i="9"/>
  <c r="G518" i="9"/>
  <c r="I517" i="9"/>
  <c r="J517" i="9"/>
  <c r="I241" i="9"/>
  <c r="J241" i="9"/>
  <c r="I665" i="9"/>
  <c r="J665" i="9"/>
  <c r="I750" i="9"/>
  <c r="J750" i="9"/>
  <c r="D631" i="9"/>
  <c r="G631" i="9"/>
  <c r="D691" i="9"/>
  <c r="G691" i="9"/>
  <c r="I378" i="9"/>
  <c r="J378" i="9"/>
  <c r="I396" i="9"/>
  <c r="J396" i="9"/>
  <c r="D515" i="9"/>
  <c r="G515" i="9"/>
  <c r="D550" i="9"/>
  <c r="G550" i="9"/>
  <c r="D674" i="9"/>
  <c r="G674" i="9"/>
  <c r="D702" i="9"/>
  <c r="G702" i="9"/>
  <c r="I651" i="9"/>
  <c r="J651" i="9"/>
  <c r="I483" i="9"/>
  <c r="J483" i="9"/>
  <c r="I353" i="9"/>
  <c r="J353" i="9"/>
  <c r="I502" i="9"/>
  <c r="J502" i="9"/>
  <c r="I507" i="9"/>
  <c r="J507" i="9"/>
  <c r="I544" i="9"/>
  <c r="J544" i="9"/>
  <c r="G471" i="6"/>
  <c r="G217" i="6"/>
  <c r="I417" i="9"/>
  <c r="J417" i="9"/>
  <c r="I400" i="9"/>
  <c r="J400" i="9"/>
  <c r="I479" i="9"/>
  <c r="J479" i="9"/>
  <c r="I226" i="9"/>
  <c r="J226" i="9"/>
  <c r="G374" i="6"/>
  <c r="G335" i="6"/>
  <c r="G435" i="6"/>
  <c r="G468" i="6"/>
  <c r="G376" i="6"/>
  <c r="I873" i="9"/>
  <c r="J873" i="9"/>
  <c r="D703" i="9"/>
  <c r="G703" i="9"/>
  <c r="K611" i="6"/>
  <c r="I462" i="9"/>
  <c r="J462" i="9"/>
  <c r="I691" i="9"/>
  <c r="J691" i="9"/>
  <c r="I562" i="9"/>
  <c r="J562" i="9"/>
  <c r="D572" i="9"/>
  <c r="G572" i="9"/>
  <c r="E619" i="9"/>
  <c r="G619" i="9"/>
  <c r="G338" i="6"/>
  <c r="I550" i="9"/>
  <c r="J550" i="9"/>
  <c r="I674" i="9"/>
  <c r="J674" i="9"/>
  <c r="D549" i="9"/>
  <c r="G549" i="9"/>
  <c r="I689" i="9"/>
  <c r="J689" i="9"/>
  <c r="I469" i="9"/>
  <c r="J469" i="9"/>
  <c r="I666" i="9"/>
  <c r="J666" i="9"/>
  <c r="I336" i="9"/>
  <c r="J336" i="9"/>
  <c r="I552" i="9"/>
  <c r="J552" i="9"/>
  <c r="G180" i="6"/>
  <c r="D873" i="9"/>
  <c r="G873" i="9"/>
  <c r="K583" i="6"/>
  <c r="D752" i="9"/>
  <c r="G752" i="9"/>
  <c r="D554" i="9"/>
  <c r="G554" i="9"/>
  <c r="D690" i="9"/>
  <c r="G690" i="9"/>
  <c r="I698" i="9"/>
  <c r="J698" i="9"/>
  <c r="I519" i="9"/>
  <c r="J519" i="9"/>
  <c r="D567" i="9"/>
  <c r="G567" i="9"/>
  <c r="D663" i="9"/>
  <c r="G663" i="9"/>
  <c r="I658" i="9"/>
  <c r="J658" i="9"/>
  <c r="G340" i="6"/>
  <c r="I515" i="9"/>
  <c r="J515" i="9"/>
  <c r="I486" i="9"/>
  <c r="J486" i="9"/>
  <c r="I408" i="9"/>
  <c r="J408" i="9"/>
  <c r="I540" i="9"/>
  <c r="J540" i="9"/>
  <c r="I667" i="9"/>
  <c r="J667" i="9"/>
  <c r="I415" i="9"/>
  <c r="J415" i="9"/>
  <c r="D532" i="9"/>
  <c r="G532" i="9"/>
  <c r="K451" i="6"/>
  <c r="I247" i="9"/>
  <c r="J247" i="9"/>
  <c r="I572" i="9"/>
  <c r="J572" i="9"/>
  <c r="I584" i="9"/>
  <c r="J584" i="9"/>
  <c r="I554" i="9"/>
  <c r="J554" i="9"/>
  <c r="I421" i="9"/>
  <c r="J421" i="9"/>
  <c r="I752" i="9"/>
  <c r="J752" i="9"/>
  <c r="D650" i="9"/>
  <c r="G650" i="9"/>
  <c r="I404" i="9"/>
  <c r="J404" i="9"/>
  <c r="I418" i="9"/>
  <c r="J418" i="9"/>
  <c r="I697" i="9"/>
  <c r="J697" i="9"/>
  <c r="D667" i="9"/>
  <c r="G667" i="9"/>
  <c r="G141" i="6"/>
  <c r="E611" i="9"/>
  <c r="G611" i="9"/>
  <c r="I342" i="9"/>
  <c r="J342" i="9"/>
  <c r="I703" i="9"/>
  <c r="J703" i="9"/>
  <c r="E378" i="9"/>
  <c r="G378" i="9"/>
  <c r="I598" i="9"/>
  <c r="J598" i="9"/>
  <c r="I690" i="9"/>
  <c r="J690" i="9"/>
  <c r="I711" i="9"/>
  <c r="J711" i="9"/>
  <c r="I675" i="9"/>
  <c r="J675" i="9"/>
  <c r="I663" i="9"/>
  <c r="J663" i="9"/>
  <c r="I494" i="9"/>
  <c r="J494" i="9"/>
  <c r="I423" i="9"/>
  <c r="J423" i="9"/>
  <c r="I350" i="9"/>
  <c r="J350" i="9"/>
  <c r="I413" i="9"/>
  <c r="J413" i="9"/>
  <c r="I416" i="9"/>
  <c r="J416" i="9"/>
  <c r="I580" i="9"/>
  <c r="J580" i="9"/>
  <c r="G409" i="6"/>
  <c r="I505" i="9"/>
  <c r="J505" i="9"/>
  <c r="E755" i="9"/>
  <c r="G755" i="9"/>
  <c r="I623" i="9"/>
  <c r="J623" i="9"/>
  <c r="I608" i="9"/>
  <c r="J608" i="9"/>
  <c r="I664" i="9"/>
  <c r="J664" i="9"/>
  <c r="D664" i="9"/>
  <c r="G664" i="9"/>
  <c r="I743" i="9"/>
  <c r="J743" i="9"/>
  <c r="I163" i="9"/>
  <c r="J163" i="9"/>
  <c r="I518" i="9"/>
  <c r="J518" i="9"/>
  <c r="D542" i="9"/>
  <c r="G542" i="9"/>
  <c r="I260" i="9"/>
  <c r="J260" i="9"/>
  <c r="I195" i="9"/>
  <c r="J195" i="9"/>
  <c r="I339" i="9"/>
  <c r="J339" i="9"/>
  <c r="I395" i="9"/>
  <c r="J395" i="9"/>
  <c r="I161" i="9"/>
  <c r="J161" i="9"/>
  <c r="I310" i="9"/>
  <c r="J310" i="9"/>
  <c r="I315" i="9"/>
  <c r="J315" i="9"/>
  <c r="I407" i="9"/>
  <c r="J407" i="9"/>
  <c r="I242" i="9"/>
  <c r="J242" i="9"/>
  <c r="I578" i="9"/>
  <c r="J578" i="9"/>
  <c r="G361" i="6"/>
  <c r="D551" i="9"/>
  <c r="G551" i="9"/>
  <c r="I545" i="9"/>
  <c r="J545" i="9"/>
  <c r="I306" i="9"/>
  <c r="J306" i="9"/>
  <c r="I516" i="9"/>
  <c r="J516" i="9"/>
  <c r="D259" i="9"/>
  <c r="G259" i="9"/>
  <c r="I728" i="9"/>
  <c r="J728" i="9"/>
  <c r="I538" i="9"/>
  <c r="J538" i="9"/>
  <c r="I620" i="9"/>
  <c r="J620" i="9"/>
  <c r="E519" i="9"/>
  <c r="G519" i="9"/>
  <c r="D421" i="9"/>
  <c r="G421" i="9"/>
  <c r="K735" i="6"/>
  <c r="I165" i="9"/>
  <c r="J165" i="9"/>
  <c r="I646" i="9"/>
  <c r="J646" i="9"/>
  <c r="I414" i="9"/>
  <c r="J414" i="9"/>
  <c r="G339" i="6"/>
  <c r="I324" i="9"/>
  <c r="J324" i="9"/>
  <c r="I228" i="9"/>
  <c r="J228" i="9"/>
  <c r="I504" i="9"/>
  <c r="J504" i="9"/>
  <c r="D343" i="9"/>
  <c r="G343" i="9"/>
  <c r="D623" i="9"/>
  <c r="G623" i="9"/>
  <c r="I872" i="9"/>
  <c r="J872" i="9"/>
  <c r="I223" i="9"/>
  <c r="J223" i="9"/>
  <c r="D552" i="9"/>
  <c r="G552" i="9"/>
  <c r="I704" i="9"/>
  <c r="J704" i="9"/>
  <c r="D598" i="9"/>
  <c r="G598" i="9"/>
  <c r="D620" i="9"/>
  <c r="G620" i="9"/>
  <c r="I742" i="9"/>
  <c r="J742" i="9"/>
  <c r="I530" i="9"/>
  <c r="J530" i="9"/>
  <c r="I398" i="9"/>
  <c r="J398" i="9"/>
  <c r="I478" i="9"/>
  <c r="J478" i="9"/>
  <c r="I191" i="9"/>
  <c r="J191" i="9"/>
  <c r="I206" i="9"/>
  <c r="J206" i="9"/>
  <c r="I491" i="9"/>
  <c r="J491" i="9"/>
  <c r="I344" i="9"/>
  <c r="J344" i="9"/>
  <c r="G327" i="6"/>
  <c r="G342" i="6"/>
  <c r="I349" i="9"/>
  <c r="J349" i="9"/>
  <c r="I409" i="9"/>
  <c r="J409" i="9"/>
  <c r="I701" i="9"/>
  <c r="J701" i="9"/>
  <c r="I741" i="9"/>
  <c r="J741" i="9"/>
  <c r="I343" i="9"/>
  <c r="J343" i="9"/>
  <c r="I259" i="9"/>
  <c r="J259" i="9"/>
  <c r="I551" i="9"/>
  <c r="J551" i="9"/>
  <c r="I696" i="9"/>
  <c r="J696" i="9"/>
  <c r="D584" i="9"/>
  <c r="G584" i="9"/>
  <c r="E743" i="9"/>
  <c r="G743" i="9"/>
  <c r="D704" i="9"/>
  <c r="G704" i="9"/>
  <c r="I325" i="9"/>
  <c r="J325" i="9"/>
  <c r="D592" i="9"/>
  <c r="G592" i="9"/>
  <c r="I542" i="9"/>
  <c r="J542" i="9"/>
  <c r="G196" i="6"/>
  <c r="G331" i="6"/>
  <c r="G779" i="6"/>
  <c r="G362" i="6"/>
  <c r="K762" i="6"/>
  <c r="G508" i="6"/>
  <c r="G650" i="6"/>
  <c r="G552" i="6"/>
  <c r="G184" i="6"/>
  <c r="K635" i="6"/>
  <c r="K812" i="6"/>
  <c r="K831" i="6"/>
  <c r="G399" i="6"/>
  <c r="G298" i="6"/>
  <c r="K543" i="6"/>
  <c r="G224" i="6"/>
  <c r="G440" i="6"/>
  <c r="G777" i="6"/>
  <c r="G648" i="6"/>
  <c r="G718" i="6"/>
  <c r="G204" i="6"/>
  <c r="G534" i="6"/>
  <c r="G495" i="6"/>
  <c r="G277" i="6"/>
  <c r="G538" i="6"/>
  <c r="G509" i="6"/>
  <c r="K532" i="6"/>
  <c r="G380" i="6"/>
  <c r="G584" i="6"/>
  <c r="G348" i="6"/>
  <c r="G183" i="6"/>
  <c r="G127" i="6"/>
  <c r="G576" i="6"/>
  <c r="G758" i="6"/>
  <c r="G329" i="6"/>
  <c r="G585" i="6"/>
  <c r="G482" i="6"/>
  <c r="G644" i="6"/>
  <c r="K379" i="6"/>
  <c r="I7" i="9"/>
  <c r="I362" i="9"/>
  <c r="J362" i="9"/>
  <c r="I437" i="9"/>
  <c r="J437" i="9"/>
  <c r="I431" i="9"/>
  <c r="J431" i="9"/>
  <c r="I428" i="9"/>
  <c r="J428" i="9"/>
  <c r="I182" i="9"/>
  <c r="J182" i="9"/>
  <c r="I352" i="9"/>
  <c r="J352" i="9"/>
  <c r="I377" i="9"/>
  <c r="J377" i="9"/>
  <c r="I221" i="9"/>
  <c r="J221" i="9"/>
  <c r="I220" i="9"/>
  <c r="J220" i="9"/>
  <c r="I401" i="9"/>
  <c r="J401" i="9"/>
  <c r="I309" i="9"/>
  <c r="J309" i="9"/>
  <c r="I834" i="9"/>
  <c r="J834" i="9"/>
  <c r="I613" i="9"/>
  <c r="J613" i="9"/>
  <c r="I821" i="9"/>
  <c r="J821" i="9"/>
  <c r="I737" i="9"/>
  <c r="J737" i="9"/>
  <c r="I581" i="9"/>
  <c r="J581" i="9"/>
  <c r="D187" i="9"/>
  <c r="G187" i="9"/>
  <c r="I294" i="9"/>
  <c r="J294" i="9"/>
  <c r="I534" i="9"/>
  <c r="J534" i="9"/>
  <c r="I180" i="9"/>
  <c r="J180" i="9"/>
  <c r="I861" i="9"/>
  <c r="J861" i="9"/>
  <c r="I768" i="9"/>
  <c r="J768" i="9"/>
  <c r="I684" i="9"/>
  <c r="J684" i="9"/>
  <c r="I319" i="9"/>
  <c r="J319" i="9"/>
  <c r="D659" i="9"/>
  <c r="G659" i="9"/>
  <c r="I587" i="9"/>
  <c r="J587" i="9"/>
  <c r="D606" i="9"/>
  <c r="G606" i="9"/>
  <c r="I604" i="9"/>
  <c r="J604" i="9"/>
  <c r="I222" i="9"/>
  <c r="J222" i="9"/>
  <c r="D614" i="9"/>
  <c r="G614" i="9"/>
  <c r="I771" i="9"/>
  <c r="J771" i="9"/>
  <c r="D837" i="9"/>
  <c r="G837" i="9"/>
  <c r="I687" i="9"/>
  <c r="J687" i="9"/>
  <c r="I770" i="9"/>
  <c r="J770" i="9"/>
  <c r="I740" i="9"/>
  <c r="J740" i="9"/>
  <c r="I735" i="9"/>
  <c r="J735" i="9"/>
  <c r="D855" i="9"/>
  <c r="G855" i="9"/>
  <c r="I640" i="9"/>
  <c r="J640" i="9"/>
  <c r="I488" i="9"/>
  <c r="J488" i="9"/>
  <c r="I178" i="9"/>
  <c r="J178" i="9"/>
  <c r="I357" i="9"/>
  <c r="J357" i="9"/>
  <c r="I196" i="9"/>
  <c r="J196" i="9"/>
  <c r="I215" i="9"/>
  <c r="J215" i="9"/>
  <c r="I364" i="9"/>
  <c r="J364" i="9"/>
  <c r="I369" i="9"/>
  <c r="J369" i="9"/>
  <c r="I458" i="9"/>
  <c r="J458" i="9"/>
  <c r="I286" i="9"/>
  <c r="J286" i="9"/>
  <c r="I291" i="9"/>
  <c r="J291" i="9"/>
  <c r="I296" i="9"/>
  <c r="J296" i="9"/>
  <c r="D832" i="9"/>
  <c r="G832" i="9"/>
  <c r="I808" i="9"/>
  <c r="J808" i="9"/>
  <c r="I757" i="9"/>
  <c r="J757" i="9"/>
  <c r="I677" i="9"/>
  <c r="J677" i="9"/>
  <c r="I577" i="9"/>
  <c r="J577" i="9"/>
  <c r="I457" i="9"/>
  <c r="J457" i="9"/>
  <c r="D871" i="9"/>
  <c r="G871" i="9"/>
  <c r="I234" i="9"/>
  <c r="J234" i="9"/>
  <c r="I840" i="9"/>
  <c r="J840" i="9"/>
  <c r="I360" i="9"/>
  <c r="J360" i="9"/>
  <c r="I235" i="9"/>
  <c r="J235" i="9"/>
  <c r="I799" i="9"/>
  <c r="J799" i="9"/>
  <c r="I426" i="9"/>
  <c r="J426" i="9"/>
  <c r="I708" i="9"/>
  <c r="J708" i="9"/>
  <c r="D655" i="9"/>
  <c r="G655" i="9"/>
  <c r="I175" i="9"/>
  <c r="J175" i="9"/>
  <c r="I863" i="9"/>
  <c r="J863" i="9"/>
  <c r="I849" i="9"/>
  <c r="J849" i="9"/>
  <c r="I860" i="9"/>
  <c r="J860" i="9"/>
  <c r="I444" i="9"/>
  <c r="J444" i="9"/>
  <c r="D768" i="9"/>
  <c r="G768" i="9"/>
  <c r="D849" i="9"/>
  <c r="G849" i="9"/>
  <c r="I718" i="9"/>
  <c r="J718" i="9"/>
  <c r="D790" i="9"/>
  <c r="G790" i="9"/>
  <c r="D604" i="9"/>
  <c r="G604" i="9"/>
  <c r="D682" i="9"/>
  <c r="G682" i="9"/>
  <c r="I854" i="9"/>
  <c r="J854" i="9"/>
  <c r="D836" i="9"/>
  <c r="G836" i="9"/>
  <c r="D844" i="9"/>
  <c r="G844" i="9"/>
  <c r="D740" i="9"/>
  <c r="G740" i="9"/>
  <c r="I603" i="9"/>
  <c r="J603" i="9"/>
  <c r="I686" i="9"/>
  <c r="J686" i="9"/>
  <c r="I758" i="9"/>
  <c r="J758" i="9"/>
  <c r="I795" i="9"/>
  <c r="J795" i="9"/>
  <c r="D669" i="9"/>
  <c r="G669" i="9"/>
  <c r="I579" i="9"/>
  <c r="J579" i="9"/>
  <c r="D770" i="9"/>
  <c r="G770" i="9"/>
  <c r="I685" i="9"/>
  <c r="J685" i="9"/>
  <c r="D858" i="9"/>
  <c r="G858" i="9"/>
  <c r="D839" i="9"/>
  <c r="G839" i="9"/>
  <c r="I326" i="9"/>
  <c r="J326" i="9"/>
  <c r="I472" i="9"/>
  <c r="J472" i="9"/>
  <c r="I171" i="9"/>
  <c r="J171" i="9"/>
  <c r="I299" i="9"/>
  <c r="J299" i="9"/>
  <c r="I448" i="9"/>
  <c r="J448" i="9"/>
  <c r="I453" i="9"/>
  <c r="J453" i="9"/>
  <c r="I786" i="9"/>
  <c r="J786" i="9"/>
  <c r="I445" i="9"/>
  <c r="J445" i="9"/>
  <c r="I641" i="9"/>
  <c r="J641" i="9"/>
  <c r="I709" i="9"/>
  <c r="J709" i="9"/>
  <c r="I673" i="9"/>
  <c r="J673" i="9"/>
  <c r="I450" i="9"/>
  <c r="J450" i="9"/>
  <c r="I174" i="9"/>
  <c r="J174" i="9"/>
  <c r="I813" i="9"/>
  <c r="J813" i="9"/>
  <c r="I825" i="9"/>
  <c r="J825" i="9"/>
  <c r="I573" i="9"/>
  <c r="J573" i="9"/>
  <c r="I789" i="9"/>
  <c r="J789" i="9"/>
  <c r="I763" i="9"/>
  <c r="J763" i="9"/>
  <c r="I199" i="9"/>
  <c r="J199" i="9"/>
  <c r="E708" i="9"/>
  <c r="G708" i="9"/>
  <c r="I815" i="9"/>
  <c r="J815" i="9"/>
  <c r="I384" i="9"/>
  <c r="J384" i="9"/>
  <c r="D763" i="9"/>
  <c r="G763" i="9"/>
  <c r="I780" i="9"/>
  <c r="J780" i="9"/>
  <c r="I632" i="9"/>
  <c r="J632" i="9"/>
  <c r="I432" i="9"/>
  <c r="J432" i="9"/>
  <c r="I836" i="9"/>
  <c r="J836" i="9"/>
  <c r="E681" i="9"/>
  <c r="G681" i="9"/>
  <c r="I775" i="9"/>
  <c r="J775" i="9"/>
  <c r="I628" i="9"/>
  <c r="J628" i="9"/>
  <c r="D776" i="9"/>
  <c r="G776" i="9"/>
  <c r="D576" i="9"/>
  <c r="G576" i="9"/>
  <c r="I762" i="9"/>
  <c r="J762" i="9"/>
  <c r="I746" i="9"/>
  <c r="J746" i="9"/>
  <c r="I844" i="9"/>
  <c r="J844" i="9"/>
  <c r="I805" i="9"/>
  <c r="J805" i="9"/>
  <c r="I852" i="9"/>
  <c r="J852" i="9"/>
  <c r="I591" i="9"/>
  <c r="J591" i="9"/>
  <c r="I602" i="9"/>
  <c r="J602" i="9"/>
  <c r="I855" i="9"/>
  <c r="J855" i="9"/>
  <c r="I831" i="9"/>
  <c r="J831" i="9"/>
  <c r="I807" i="9"/>
  <c r="J807" i="9"/>
  <c r="D686" i="9"/>
  <c r="G686" i="9"/>
  <c r="I443" i="9"/>
  <c r="J443" i="9"/>
  <c r="I430" i="9"/>
  <c r="J430" i="9"/>
  <c r="I435" i="9"/>
  <c r="J435" i="9"/>
  <c r="I853" i="9"/>
  <c r="J853" i="9"/>
  <c r="I653" i="9"/>
  <c r="J653" i="9"/>
  <c r="I181" i="9"/>
  <c r="J181" i="9"/>
  <c r="I871" i="9"/>
  <c r="J871" i="9"/>
  <c r="I582" i="9"/>
  <c r="J582" i="9"/>
  <c r="I366" i="9"/>
  <c r="J366" i="9"/>
  <c r="D523" i="9"/>
  <c r="G523" i="9"/>
  <c r="I816" i="9"/>
  <c r="J816" i="9"/>
  <c r="I655" i="9"/>
  <c r="J655" i="9"/>
  <c r="D847" i="9"/>
  <c r="G847" i="9"/>
  <c r="E587" i="9"/>
  <c r="G587" i="9"/>
  <c r="I791" i="9"/>
  <c r="J791" i="9"/>
  <c r="I719" i="9"/>
  <c r="J719" i="9"/>
  <c r="E827" i="9"/>
  <c r="G827" i="9"/>
  <c r="E607" i="9"/>
  <c r="G607" i="9"/>
  <c r="I788" i="9"/>
  <c r="J788" i="9"/>
  <c r="I524" i="9"/>
  <c r="J524" i="9"/>
  <c r="I777" i="9"/>
  <c r="J777" i="9"/>
  <c r="I804" i="9"/>
  <c r="J804" i="9"/>
  <c r="I586" i="9"/>
  <c r="J586" i="9"/>
  <c r="I681" i="9"/>
  <c r="J681" i="9"/>
  <c r="I526" i="9"/>
  <c r="J526" i="9"/>
  <c r="I766" i="9"/>
  <c r="J766" i="9"/>
  <c r="I726" i="9"/>
  <c r="J726" i="9"/>
  <c r="D586" i="9"/>
  <c r="G586" i="9"/>
  <c r="I576" i="9"/>
  <c r="J576" i="9"/>
  <c r="I295" i="9"/>
  <c r="J295" i="9"/>
  <c r="I599" i="9"/>
  <c r="J599" i="9"/>
  <c r="I734" i="9"/>
  <c r="J734" i="9"/>
  <c r="D361" i="9"/>
  <c r="G361" i="9"/>
  <c r="D805" i="9"/>
  <c r="G805" i="9"/>
  <c r="D807" i="9"/>
  <c r="G807" i="9"/>
  <c r="D234" i="9"/>
  <c r="G234" i="9"/>
  <c r="E722" i="9"/>
  <c r="G722" i="9"/>
  <c r="I669" i="9"/>
  <c r="J669" i="9"/>
  <c r="E295" i="9"/>
  <c r="G295" i="9"/>
  <c r="D574" i="9"/>
  <c r="G574" i="9"/>
  <c r="D812" i="9"/>
  <c r="G812" i="9"/>
  <c r="D778" i="9"/>
  <c r="G778" i="9"/>
  <c r="D615" i="9"/>
  <c r="G615" i="9"/>
  <c r="D843" i="9"/>
  <c r="G843" i="9"/>
  <c r="D759" i="9"/>
  <c r="G759" i="9"/>
  <c r="I321" i="9"/>
  <c r="J321" i="9"/>
  <c r="I316" i="9"/>
  <c r="J316" i="9"/>
  <c r="I308" i="9"/>
  <c r="J308" i="9"/>
  <c r="I503" i="9"/>
  <c r="J503" i="9"/>
  <c r="I273" i="9"/>
  <c r="J273" i="9"/>
  <c r="I498" i="9"/>
  <c r="J498" i="9"/>
  <c r="I661" i="9"/>
  <c r="J661" i="9"/>
  <c r="I769" i="9"/>
  <c r="J769" i="9"/>
  <c r="I270" i="9"/>
  <c r="J270" i="9"/>
  <c r="I474" i="9"/>
  <c r="J474" i="9"/>
  <c r="I654" i="9"/>
  <c r="J654" i="9"/>
  <c r="I792" i="9"/>
  <c r="J792" i="9"/>
  <c r="D739" i="9"/>
  <c r="G739" i="9"/>
  <c r="I607" i="9"/>
  <c r="J607" i="9"/>
  <c r="D767" i="9"/>
  <c r="G767" i="9"/>
  <c r="I420" i="9"/>
  <c r="J420" i="9"/>
  <c r="I451" i="9"/>
  <c r="J451" i="9"/>
  <c r="I851" i="9"/>
  <c r="J851" i="9"/>
  <c r="D534" i="9"/>
  <c r="G534" i="9"/>
  <c r="E679" i="9"/>
  <c r="G679" i="9"/>
  <c r="D766" i="9"/>
  <c r="G766" i="9"/>
  <c r="D653" i="9"/>
  <c r="G653" i="9"/>
  <c r="E835" i="9"/>
  <c r="G835" i="9"/>
  <c r="I630" i="9"/>
  <c r="J630" i="9"/>
  <c r="I712" i="9"/>
  <c r="J712" i="9"/>
  <c r="I802" i="9"/>
  <c r="J802" i="9"/>
  <c r="I682" i="9"/>
  <c r="J682" i="9"/>
  <c r="I724" i="9"/>
  <c r="J724" i="9"/>
  <c r="D863" i="9"/>
  <c r="G863" i="9"/>
  <c r="D749" i="9"/>
  <c r="G749" i="9"/>
  <c r="D748" i="9"/>
  <c r="G748" i="9"/>
  <c r="I614" i="9"/>
  <c r="J614" i="9"/>
  <c r="D734" i="9"/>
  <c r="G734" i="9"/>
  <c r="D745" i="9"/>
  <c r="G745" i="9"/>
  <c r="D746" i="9"/>
  <c r="G746" i="9"/>
  <c r="D531" i="9"/>
  <c r="G531" i="9"/>
  <c r="I812" i="9"/>
  <c r="J812" i="9"/>
  <c r="D831" i="9"/>
  <c r="G831" i="9"/>
  <c r="I783" i="9"/>
  <c r="J783" i="9"/>
  <c r="I207" i="9"/>
  <c r="J207" i="9"/>
  <c r="I467" i="9"/>
  <c r="J467" i="9"/>
  <c r="I285" i="9"/>
  <c r="J285" i="9"/>
  <c r="I202" i="9"/>
  <c r="J202" i="9"/>
  <c r="I356" i="9"/>
  <c r="J356" i="9"/>
  <c r="I188" i="9"/>
  <c r="J188" i="9"/>
  <c r="I311" i="9"/>
  <c r="J311" i="9"/>
  <c r="I465" i="9"/>
  <c r="J465" i="9"/>
  <c r="I208" i="9"/>
  <c r="J208" i="9"/>
  <c r="I405" i="9"/>
  <c r="J405" i="9"/>
  <c r="I464" i="9"/>
  <c r="J464" i="9"/>
  <c r="I298" i="9"/>
  <c r="J298" i="9"/>
  <c r="I185" i="9"/>
  <c r="J185" i="9"/>
  <c r="I425" i="9"/>
  <c r="J425" i="9"/>
  <c r="I798" i="9"/>
  <c r="J798" i="9"/>
  <c r="I889" i="9"/>
  <c r="J889" i="9"/>
  <c r="I841" i="9"/>
  <c r="J841" i="9"/>
  <c r="I869" i="9"/>
  <c r="J869" i="9"/>
  <c r="I403" i="9"/>
  <c r="J403" i="9"/>
  <c r="I793" i="9"/>
  <c r="J793" i="9"/>
  <c r="I330" i="9"/>
  <c r="J330" i="9"/>
  <c r="I888" i="9"/>
  <c r="J888" i="9"/>
  <c r="D391" i="9"/>
  <c r="G391" i="9"/>
  <c r="I864" i="9"/>
  <c r="J864" i="9"/>
  <c r="I756" i="9"/>
  <c r="J756" i="9"/>
  <c r="I657" i="9"/>
  <c r="J657" i="9"/>
  <c r="I847" i="9"/>
  <c r="J847" i="9"/>
  <c r="I683" i="9"/>
  <c r="J683" i="9"/>
  <c r="I379" i="9"/>
  <c r="J379" i="9"/>
  <c r="D384" i="9"/>
  <c r="G384" i="9"/>
  <c r="I585" i="9"/>
  <c r="J585" i="9"/>
  <c r="D539" i="9"/>
  <c r="G539" i="9"/>
  <c r="I739" i="9"/>
  <c r="J739" i="9"/>
  <c r="I536" i="9"/>
  <c r="J536" i="9"/>
  <c r="I753" i="9"/>
  <c r="J753" i="9"/>
  <c r="I862" i="9"/>
  <c r="J862" i="9"/>
  <c r="I800" i="9"/>
  <c r="J800" i="9"/>
  <c r="I748" i="9"/>
  <c r="J748" i="9"/>
  <c r="D754" i="9"/>
  <c r="G754" i="9"/>
  <c r="D736" i="9"/>
  <c r="G736" i="9"/>
  <c r="D300" i="9"/>
  <c r="G300" i="9"/>
  <c r="D573" i="9"/>
  <c r="G573" i="9"/>
  <c r="I870" i="9"/>
  <c r="J870" i="9"/>
  <c r="D762" i="9"/>
  <c r="G762" i="9"/>
  <c r="I642" i="9"/>
  <c r="J642" i="9"/>
  <c r="I764" i="9"/>
  <c r="J764" i="9"/>
  <c r="I823" i="9"/>
  <c r="J823" i="9"/>
  <c r="D806" i="9"/>
  <c r="G806" i="9"/>
  <c r="I817" i="9"/>
  <c r="J817" i="9"/>
  <c r="I172" i="9"/>
  <c r="J172" i="9"/>
  <c r="I410" i="9"/>
  <c r="J410" i="9"/>
  <c r="I389" i="9"/>
  <c r="J389" i="9"/>
  <c r="I305" i="9"/>
  <c r="J305" i="9"/>
  <c r="I454" i="9"/>
  <c r="J454" i="9"/>
  <c r="I459" i="9"/>
  <c r="J459" i="9"/>
  <c r="I452" i="9"/>
  <c r="J452" i="9"/>
  <c r="I297" i="9"/>
  <c r="J297" i="9"/>
  <c r="I219" i="9"/>
  <c r="J219" i="9"/>
  <c r="I846" i="9"/>
  <c r="J846" i="9"/>
  <c r="I616" i="9"/>
  <c r="J616" i="9"/>
  <c r="E796" i="9"/>
  <c r="G796" i="9"/>
  <c r="I725" i="9"/>
  <c r="J725" i="9"/>
  <c r="I625" i="9"/>
  <c r="J625" i="9"/>
  <c r="I217" i="9"/>
  <c r="J217" i="9"/>
  <c r="I569" i="9"/>
  <c r="J569" i="9"/>
  <c r="I629" i="9"/>
  <c r="J629" i="9"/>
  <c r="I797" i="9"/>
  <c r="J797" i="9"/>
  <c r="D427" i="9"/>
  <c r="G427" i="9"/>
  <c r="I288" i="9"/>
  <c r="J288" i="9"/>
  <c r="I765" i="9"/>
  <c r="J765" i="9"/>
  <c r="I767" i="9"/>
  <c r="J767" i="9"/>
  <c r="D199" i="9"/>
  <c r="G199" i="9"/>
  <c r="D804" i="9"/>
  <c r="G804" i="9"/>
  <c r="D801" i="9"/>
  <c r="G801" i="9"/>
  <c r="E793" i="9"/>
  <c r="G793" i="9"/>
  <c r="I283" i="9"/>
  <c r="J283" i="9"/>
  <c r="I706" i="9"/>
  <c r="J706" i="9"/>
  <c r="I835" i="9"/>
  <c r="J835" i="9"/>
  <c r="I790" i="9"/>
  <c r="J790" i="9"/>
  <c r="I680" i="9"/>
  <c r="J680" i="9"/>
  <c r="I824" i="9"/>
  <c r="J824" i="9"/>
  <c r="D599" i="9"/>
  <c r="G599" i="9"/>
  <c r="D642" i="9"/>
  <c r="G642" i="9"/>
  <c r="I694" i="9"/>
  <c r="J694" i="9"/>
  <c r="D852" i="9"/>
  <c r="G852" i="9"/>
  <c r="I814" i="9"/>
  <c r="J814" i="9"/>
  <c r="D782" i="9"/>
  <c r="G782" i="9"/>
  <c r="I830" i="9"/>
  <c r="J830" i="9"/>
  <c r="D819" i="9"/>
  <c r="G819" i="9"/>
  <c r="D764" i="9"/>
  <c r="G764" i="9"/>
  <c r="I829" i="9"/>
  <c r="J829" i="9"/>
  <c r="D854" i="9"/>
  <c r="G854" i="9"/>
  <c r="I806" i="9"/>
  <c r="J806" i="9"/>
  <c r="I826" i="9"/>
  <c r="J826" i="9"/>
  <c r="I621" i="9"/>
  <c r="J621" i="9"/>
  <c r="D537" i="9"/>
  <c r="G537" i="9"/>
  <c r="I531" i="9"/>
  <c r="J531" i="9"/>
  <c r="D222" i="9"/>
  <c r="G222" i="9"/>
  <c r="G230" i="6"/>
  <c r="I190" i="9"/>
  <c r="J190" i="9"/>
  <c r="I482" i="9"/>
  <c r="J482" i="9"/>
  <c r="I184" i="9"/>
  <c r="J184" i="9"/>
  <c r="I201" i="9"/>
  <c r="J201" i="9"/>
  <c r="I466" i="9"/>
  <c r="J466" i="9"/>
  <c r="I346" i="9"/>
  <c r="J346" i="9"/>
  <c r="I213" i="9"/>
  <c r="J213" i="9"/>
  <c r="I473" i="9"/>
  <c r="J473" i="9"/>
  <c r="I256" i="9"/>
  <c r="J256" i="9"/>
  <c r="I419" i="9"/>
  <c r="J419" i="9"/>
  <c r="I424" i="9"/>
  <c r="J424" i="9"/>
  <c r="I449" i="9"/>
  <c r="J449" i="9"/>
  <c r="I447" i="9"/>
  <c r="J447" i="9"/>
  <c r="I292" i="9"/>
  <c r="J292" i="9"/>
  <c r="I446" i="9"/>
  <c r="J446" i="9"/>
  <c r="I290" i="9"/>
  <c r="J290" i="9"/>
  <c r="I227" i="9"/>
  <c r="J227" i="9"/>
  <c r="I214" i="9"/>
  <c r="J214" i="9"/>
  <c r="I811" i="9"/>
  <c r="J811" i="9"/>
  <c r="I785" i="9"/>
  <c r="J785" i="9"/>
  <c r="I833" i="9"/>
  <c r="J833" i="9"/>
  <c r="I481" i="9"/>
  <c r="J481" i="9"/>
  <c r="I715" i="9"/>
  <c r="J715" i="9"/>
  <c r="D283" i="9"/>
  <c r="G283" i="9"/>
  <c r="I839" i="9"/>
  <c r="J839" i="9"/>
  <c r="I307" i="9"/>
  <c r="J307" i="9"/>
  <c r="D583" i="9"/>
  <c r="G583" i="9"/>
  <c r="D683" i="9"/>
  <c r="G683" i="9"/>
  <c r="I859" i="9"/>
  <c r="J859" i="9"/>
  <c r="D803" i="9"/>
  <c r="G803" i="9"/>
  <c r="I656" i="9"/>
  <c r="J656" i="9"/>
  <c r="I751" i="9"/>
  <c r="J751" i="9"/>
  <c r="I772" i="9"/>
  <c r="J772" i="9"/>
  <c r="D712" i="9"/>
  <c r="G712" i="9"/>
  <c r="E856" i="9"/>
  <c r="G856" i="9"/>
  <c r="I779" i="9"/>
  <c r="J779" i="9"/>
  <c r="I300" i="9"/>
  <c r="J300" i="9"/>
  <c r="D815" i="9"/>
  <c r="G815" i="9"/>
  <c r="I276" i="9"/>
  <c r="J276" i="9"/>
  <c r="I745" i="9"/>
  <c r="J745" i="9"/>
  <c r="D772" i="9"/>
  <c r="G772" i="9"/>
  <c r="I722" i="9"/>
  <c r="J722" i="9"/>
  <c r="I320" i="9"/>
  <c r="J320" i="9"/>
  <c r="I508" i="9"/>
  <c r="J508" i="9"/>
  <c r="I197" i="9"/>
  <c r="J197" i="9"/>
  <c r="I455" i="9"/>
  <c r="J455" i="9"/>
  <c r="I411" i="9"/>
  <c r="J411" i="9"/>
  <c r="I266" i="9"/>
  <c r="J266" i="9"/>
  <c r="I287" i="9"/>
  <c r="J287" i="9"/>
  <c r="I436" i="9"/>
  <c r="J436" i="9"/>
  <c r="I209" i="9"/>
  <c r="J209" i="9"/>
  <c r="I358" i="9"/>
  <c r="J358" i="9"/>
  <c r="I363" i="9"/>
  <c r="J363" i="9"/>
  <c r="I368" i="9"/>
  <c r="J368" i="9"/>
  <c r="I810" i="9"/>
  <c r="J810" i="9"/>
  <c r="I773" i="9"/>
  <c r="J773" i="9"/>
  <c r="I857" i="9"/>
  <c r="J857" i="9"/>
  <c r="I318" i="9"/>
  <c r="J318" i="9"/>
  <c r="I570" i="9"/>
  <c r="J570" i="9"/>
  <c r="I537" i="9"/>
  <c r="J537" i="9"/>
  <c r="I720" i="9"/>
  <c r="J720" i="9"/>
  <c r="I575" i="9"/>
  <c r="J575" i="9"/>
  <c r="D235" i="9"/>
  <c r="G235" i="9"/>
  <c r="I801" i="9"/>
  <c r="J801" i="9"/>
  <c r="E426" i="9"/>
  <c r="G426" i="9"/>
  <c r="I527" i="9"/>
  <c r="J527" i="9"/>
  <c r="D775" i="9"/>
  <c r="G775" i="9"/>
  <c r="D848" i="9"/>
  <c r="G848" i="9"/>
  <c r="I367" i="9"/>
  <c r="J367" i="9"/>
  <c r="I652" i="9"/>
  <c r="J652" i="9"/>
  <c r="I754" i="9"/>
  <c r="J754" i="9"/>
  <c r="D838" i="9"/>
  <c r="G838" i="9"/>
  <c r="I749" i="9"/>
  <c r="J749" i="9"/>
  <c r="D444" i="9"/>
  <c r="G444" i="9"/>
  <c r="D680" i="9"/>
  <c r="G680" i="9"/>
  <c r="D662" i="9"/>
  <c r="G662" i="9"/>
  <c r="D826" i="9"/>
  <c r="G826" i="9"/>
  <c r="D626" i="9"/>
  <c r="G626" i="9"/>
  <c r="E824" i="9"/>
  <c r="G824" i="9"/>
  <c r="I710" i="9"/>
  <c r="J710" i="9"/>
  <c r="I535" i="9"/>
  <c r="J535" i="9"/>
  <c r="D723" i="9"/>
  <c r="G723" i="9"/>
  <c r="I179" i="9"/>
  <c r="J179" i="9"/>
  <c r="I238" i="9"/>
  <c r="J238" i="9"/>
  <c r="I170" i="9"/>
  <c r="J170" i="9"/>
  <c r="I822" i="9"/>
  <c r="J822" i="9"/>
  <c r="I868" i="9"/>
  <c r="J868" i="9"/>
  <c r="I856" i="9"/>
  <c r="J856" i="9"/>
  <c r="I832" i="9"/>
  <c r="J832" i="9"/>
  <c r="I845" i="9"/>
  <c r="J845" i="9"/>
  <c r="I589" i="9"/>
  <c r="J589" i="9"/>
  <c r="I865" i="9"/>
  <c r="J865" i="9"/>
  <c r="I493" i="9"/>
  <c r="J493" i="9"/>
  <c r="I721" i="9"/>
  <c r="J721" i="9"/>
  <c r="I529" i="9"/>
  <c r="J529" i="9"/>
  <c r="I643" i="9"/>
  <c r="J643" i="9"/>
  <c r="I390" i="9"/>
  <c r="J390" i="9"/>
  <c r="I678" i="9"/>
  <c r="J678" i="9"/>
  <c r="D319" i="9"/>
  <c r="G319" i="9"/>
  <c r="I204" i="9"/>
  <c r="J204" i="9"/>
  <c r="I523" i="9"/>
  <c r="J523" i="9"/>
  <c r="D695" i="9"/>
  <c r="G695" i="9"/>
  <c r="D294" i="9"/>
  <c r="G294" i="9"/>
  <c r="I848" i="9"/>
  <c r="J848" i="9"/>
  <c r="I606" i="9"/>
  <c r="J606" i="9"/>
  <c r="D432" i="9"/>
  <c r="G432" i="9"/>
  <c r="D706" i="9"/>
  <c r="G706" i="9"/>
  <c r="D751" i="9"/>
  <c r="G751" i="9"/>
  <c r="D862" i="9"/>
  <c r="G862" i="9"/>
  <c r="I688" i="9"/>
  <c r="J688" i="9"/>
  <c r="D779" i="9"/>
  <c r="G779" i="9"/>
  <c r="I622" i="9"/>
  <c r="J622" i="9"/>
  <c r="I662" i="9"/>
  <c r="J662" i="9"/>
  <c r="I716" i="9"/>
  <c r="J716" i="9"/>
  <c r="I760" i="9"/>
  <c r="J760" i="9"/>
  <c r="I626" i="9"/>
  <c r="J626" i="9"/>
  <c r="I782" i="9"/>
  <c r="J782" i="9"/>
  <c r="I513" i="9"/>
  <c r="J513" i="9"/>
  <c r="D829" i="9"/>
  <c r="G829" i="9"/>
  <c r="D710" i="9"/>
  <c r="G710" i="9"/>
  <c r="D366" i="9"/>
  <c r="G366" i="9"/>
  <c r="D579" i="9"/>
  <c r="G579" i="9"/>
  <c r="D817" i="9"/>
  <c r="G817" i="9"/>
  <c r="I723" i="9"/>
  <c r="J723" i="9"/>
  <c r="I615" i="9"/>
  <c r="J615" i="9"/>
  <c r="I167" i="9"/>
  <c r="J167" i="9"/>
  <c r="I284" i="9"/>
  <c r="J284" i="9"/>
  <c r="I317" i="9"/>
  <c r="J317" i="9"/>
  <c r="I189" i="9"/>
  <c r="J189" i="9"/>
  <c r="I392" i="9"/>
  <c r="J392" i="9"/>
  <c r="I263" i="9"/>
  <c r="J263" i="9"/>
  <c r="I522" i="9"/>
  <c r="J522" i="9"/>
  <c r="I624" i="9"/>
  <c r="J624" i="9"/>
  <c r="I796" i="9"/>
  <c r="J796" i="9"/>
  <c r="I271" i="9"/>
  <c r="J271" i="9"/>
  <c r="I761" i="9"/>
  <c r="J761" i="9"/>
  <c r="I361" i="9"/>
  <c r="J361" i="9"/>
  <c r="I289" i="9"/>
  <c r="J289" i="9"/>
  <c r="D643" i="9"/>
  <c r="G643" i="9"/>
  <c r="I187" i="9"/>
  <c r="J187" i="9"/>
  <c r="I787" i="9"/>
  <c r="J787" i="9"/>
  <c r="I738" i="9"/>
  <c r="J738" i="9"/>
  <c r="D175" i="9"/>
  <c r="G175" i="9"/>
  <c r="I695" i="9"/>
  <c r="J695" i="9"/>
  <c r="I528" i="9"/>
  <c r="J528" i="9"/>
  <c r="D271" i="9"/>
  <c r="G271" i="9"/>
  <c r="D451" i="9"/>
  <c r="G451" i="9"/>
  <c r="D816" i="9"/>
  <c r="G816" i="9"/>
  <c r="I659" i="9"/>
  <c r="J659" i="9"/>
  <c r="I583" i="9"/>
  <c r="J583" i="9"/>
  <c r="I525" i="9"/>
  <c r="J525" i="9"/>
  <c r="D367" i="9"/>
  <c r="G367" i="9"/>
  <c r="I736" i="9"/>
  <c r="J736" i="9"/>
  <c r="E784" i="9"/>
  <c r="G784" i="9"/>
  <c r="I850" i="9"/>
  <c r="J850" i="9"/>
  <c r="E676" i="9"/>
  <c r="G676" i="9"/>
  <c r="I402" i="9"/>
  <c r="J402" i="9"/>
  <c r="I781" i="9"/>
  <c r="J781" i="9"/>
  <c r="D842" i="9"/>
  <c r="G842" i="9"/>
  <c r="D760" i="9"/>
  <c r="G760" i="9"/>
  <c r="D685" i="9"/>
  <c r="G685" i="9"/>
  <c r="E630" i="9"/>
  <c r="G630" i="9"/>
  <c r="I627" i="9"/>
  <c r="J627" i="9"/>
  <c r="D535" i="9"/>
  <c r="G535" i="9"/>
  <c r="I776" i="9"/>
  <c r="J776" i="9"/>
  <c r="I858" i="9"/>
  <c r="J858" i="9"/>
  <c r="I794" i="9"/>
  <c r="J794" i="9"/>
  <c r="I274" i="9"/>
  <c r="J274" i="9"/>
  <c r="I255" i="9"/>
  <c r="J255" i="9"/>
  <c r="I383" i="9"/>
  <c r="J383" i="9"/>
  <c r="I388" i="9"/>
  <c r="J388" i="9"/>
  <c r="I203" i="9"/>
  <c r="J203" i="9"/>
  <c r="I345" i="9"/>
  <c r="J345" i="9"/>
  <c r="I200" i="9"/>
  <c r="J200" i="9"/>
  <c r="I173" i="9"/>
  <c r="J173" i="9"/>
  <c r="I233" i="9"/>
  <c r="J233" i="9"/>
  <c r="I387" i="9"/>
  <c r="J387" i="9"/>
  <c r="I429" i="9"/>
  <c r="J429" i="9"/>
  <c r="I272" i="9"/>
  <c r="J272" i="9"/>
  <c r="I590" i="9"/>
  <c r="J590" i="9"/>
  <c r="I820" i="9"/>
  <c r="J820" i="9"/>
  <c r="I887" i="9"/>
  <c r="J887" i="9"/>
  <c r="I809" i="9"/>
  <c r="J809" i="9"/>
  <c r="D715" i="9"/>
  <c r="G715" i="9"/>
  <c r="I427" i="9"/>
  <c r="J427" i="9"/>
  <c r="I210" i="9"/>
  <c r="J210" i="9"/>
  <c r="I774" i="9"/>
  <c r="J774" i="9"/>
  <c r="I828" i="9"/>
  <c r="J828" i="9"/>
  <c r="I744" i="9"/>
  <c r="J744" i="9"/>
  <c r="I803" i="9"/>
  <c r="J803" i="9"/>
  <c r="D799" i="9"/>
  <c r="G799" i="9"/>
  <c r="I827" i="9"/>
  <c r="J827" i="9"/>
  <c r="E527" i="9"/>
  <c r="G527" i="9"/>
  <c r="I391" i="9"/>
  <c r="J391" i="9"/>
  <c r="I539" i="9"/>
  <c r="J539" i="9"/>
  <c r="E526" i="9"/>
  <c r="G526" i="9"/>
  <c r="I679" i="9"/>
  <c r="J679" i="9"/>
  <c r="D525" i="9"/>
  <c r="G525" i="9"/>
  <c r="I676" i="9"/>
  <c r="J676" i="9"/>
  <c r="I784" i="9"/>
  <c r="J784" i="9"/>
  <c r="I838" i="9"/>
  <c r="J838" i="9"/>
  <c r="I707" i="9"/>
  <c r="J707" i="9"/>
  <c r="I574" i="9"/>
  <c r="J574" i="9"/>
  <c r="D789" i="9"/>
  <c r="G789" i="9"/>
  <c r="E652" i="9"/>
  <c r="G652" i="9"/>
  <c r="I866" i="9"/>
  <c r="J866" i="9"/>
  <c r="I842" i="9"/>
  <c r="J842" i="9"/>
  <c r="I867" i="9"/>
  <c r="J867" i="9"/>
  <c r="I818" i="9"/>
  <c r="J818" i="9"/>
  <c r="G138" i="6"/>
  <c r="D1802" i="9"/>
  <c r="G1336" i="6"/>
  <c r="G776" i="6"/>
  <c r="F50" i="6"/>
  <c r="G50" i="6" s="1"/>
  <c r="I2186" i="6"/>
  <c r="E2415" i="9"/>
  <c r="G488" i="6"/>
  <c r="F1563" i="6"/>
  <c r="E20" i="6"/>
  <c r="G31" i="9"/>
  <c r="E1176" i="9"/>
  <c r="E2367" i="9"/>
  <c r="E592" i="6"/>
  <c r="G592" i="6" s="1"/>
  <c r="G1479" i="6"/>
  <c r="F308" i="6"/>
  <c r="G308" i="6" s="1"/>
  <c r="G476" i="6"/>
  <c r="G1990" i="6"/>
  <c r="F1479" i="6"/>
  <c r="F22" i="6"/>
  <c r="G22" i="6" s="1"/>
  <c r="E843" i="9"/>
  <c r="E1118" i="6"/>
  <c r="E1311" i="9"/>
  <c r="F1455" i="6"/>
  <c r="E615" i="9"/>
  <c r="E1455" i="6"/>
  <c r="E982" i="9"/>
  <c r="G130" i="6"/>
  <c r="I160" i="9"/>
  <c r="J160" i="9"/>
  <c r="G149" i="6"/>
  <c r="I159" i="9"/>
  <c r="J159" i="9"/>
  <c r="G122" i="6"/>
  <c r="I158" i="9"/>
  <c r="J158" i="9"/>
  <c r="E1117" i="6"/>
  <c r="G146" i="6"/>
  <c r="D1035" i="9"/>
  <c r="F64" i="6"/>
  <c r="G64" i="6" s="1"/>
  <c r="I157" i="9"/>
  <c r="J157" i="9"/>
  <c r="I156" i="9"/>
  <c r="J156" i="9"/>
  <c r="I155" i="9"/>
  <c r="J155" i="9"/>
  <c r="I154" i="9"/>
  <c r="J154" i="9"/>
  <c r="G152" i="6"/>
  <c r="I2383" i="6"/>
  <c r="J19" i="6"/>
  <c r="K19" i="6" s="1"/>
  <c r="I153" i="9"/>
  <c r="J153" i="9"/>
  <c r="G151" i="6"/>
  <c r="F1824" i="6"/>
  <c r="E1047" i="9"/>
  <c r="G113" i="6"/>
  <c r="E1095" i="6"/>
  <c r="E771" i="6"/>
  <c r="G771" i="6" s="1"/>
  <c r="G1095" i="6"/>
  <c r="E936" i="6"/>
  <c r="G936" i="6" s="1"/>
  <c r="F802" i="6"/>
  <c r="G802" i="6" s="1"/>
  <c r="F356" i="6"/>
  <c r="G356" i="6" s="1"/>
  <c r="E1000" i="9"/>
  <c r="E674" i="6"/>
  <c r="G674" i="6" s="1"/>
  <c r="J2186" i="6"/>
  <c r="G1191" i="6"/>
  <c r="F831" i="6"/>
  <c r="G831" i="6" s="1"/>
  <c r="G19" i="9"/>
  <c r="D150" i="9"/>
  <c r="G150" i="9"/>
  <c r="I150" i="9"/>
  <c r="J150" i="9"/>
  <c r="G1824" i="6"/>
  <c r="E2022" i="6"/>
  <c r="I148" i="9"/>
  <c r="J148" i="9"/>
  <c r="F927" i="6"/>
  <c r="G927" i="6" s="1"/>
  <c r="I147" i="9"/>
  <c r="J147" i="9"/>
  <c r="G112" i="6"/>
  <c r="I146" i="9"/>
  <c r="J146" i="9"/>
  <c r="I145" i="9"/>
  <c r="J145" i="9"/>
  <c r="J2383" i="6"/>
  <c r="I144" i="9"/>
  <c r="J144" i="9"/>
  <c r="E1851" i="9"/>
  <c r="K1596" i="6"/>
  <c r="E2066" i="9"/>
  <c r="E2242" i="9"/>
  <c r="E1556" i="9"/>
  <c r="E2007" i="9"/>
  <c r="D1390" i="9"/>
  <c r="O3" i="11"/>
  <c r="O4" i="11" s="1"/>
  <c r="I143" i="9"/>
  <c r="J143" i="9"/>
  <c r="I142" i="9"/>
  <c r="J142" i="9"/>
  <c r="I140" i="9"/>
  <c r="J140" i="9"/>
  <c r="I139" i="9"/>
  <c r="J139" i="9"/>
  <c r="D139" i="9"/>
  <c r="G139" i="9"/>
  <c r="I138" i="9"/>
  <c r="J138" i="9"/>
  <c r="I136" i="9"/>
  <c r="J136" i="9"/>
  <c r="I135" i="9"/>
  <c r="J135" i="9"/>
  <c r="I134" i="9"/>
  <c r="J134" i="9"/>
  <c r="E2122" i="9"/>
  <c r="I133" i="9"/>
  <c r="J133" i="9"/>
  <c r="I132" i="9"/>
  <c r="J132" i="9"/>
  <c r="E2058" i="9"/>
  <c r="E1838" i="6"/>
  <c r="F841" i="6"/>
  <c r="E841" i="6"/>
  <c r="I129" i="9"/>
  <c r="J129" i="9"/>
  <c r="E1898" i="9"/>
  <c r="E550" i="9"/>
  <c r="E2377" i="9"/>
  <c r="E772" i="9"/>
  <c r="E2022" i="9"/>
  <c r="D115" i="9"/>
  <c r="G115" i="9"/>
  <c r="I115" i="9"/>
  <c r="J115" i="9"/>
  <c r="I116" i="9"/>
  <c r="J116" i="9"/>
  <c r="I117" i="9"/>
  <c r="J117" i="9"/>
  <c r="I118" i="9"/>
  <c r="J118" i="9"/>
  <c r="G1797" i="6"/>
  <c r="I119" i="9"/>
  <c r="J119" i="9"/>
  <c r="E222" i="9"/>
  <c r="I120" i="9"/>
  <c r="J120" i="9"/>
  <c r="I121" i="9"/>
  <c r="J121" i="9"/>
  <c r="I122" i="9"/>
  <c r="J122" i="9"/>
  <c r="E277" i="9"/>
  <c r="I599" i="6"/>
  <c r="K599" i="6" s="1"/>
  <c r="F1797" i="6"/>
  <c r="F459" i="6"/>
  <c r="G459" i="6" s="1"/>
  <c r="G1521" i="6"/>
  <c r="F886" i="6"/>
  <c r="I123" i="9"/>
  <c r="J123" i="9"/>
  <c r="E886" i="6"/>
  <c r="E1208" i="6"/>
  <c r="F603" i="6"/>
  <c r="G603" i="6" s="1"/>
  <c r="E7" i="6"/>
  <c r="F1208" i="6"/>
  <c r="F1096" i="6"/>
  <c r="D630" i="9"/>
  <c r="I124" i="9"/>
  <c r="J124" i="9"/>
  <c r="I125" i="9"/>
  <c r="J125" i="9"/>
  <c r="I126" i="9"/>
  <c r="J126" i="9"/>
  <c r="G111" i="6"/>
  <c r="I127" i="9"/>
  <c r="J127" i="9"/>
  <c r="J90" i="6"/>
  <c r="K90" i="6" s="1"/>
  <c r="I128" i="9"/>
  <c r="J128" i="9"/>
  <c r="I114" i="9"/>
  <c r="J114" i="9"/>
  <c r="D114" i="9"/>
  <c r="G114" i="9"/>
  <c r="K2075" i="6"/>
  <c r="G110" i="6"/>
  <c r="I110" i="9"/>
  <c r="J110" i="9"/>
  <c r="I109" i="9"/>
  <c r="J109" i="9"/>
  <c r="D109" i="9"/>
  <c r="G109" i="9"/>
  <c r="F814" i="6"/>
  <c r="I112" i="9"/>
  <c r="J112" i="9"/>
  <c r="E2366" i="9"/>
  <c r="G105" i="6"/>
  <c r="I113" i="9"/>
  <c r="J113" i="9"/>
  <c r="I111" i="9"/>
  <c r="J111" i="9"/>
  <c r="G101" i="6"/>
  <c r="G79" i="6"/>
  <c r="F1592" i="6"/>
  <c r="E17" i="6"/>
  <c r="G17" i="6" s="1"/>
  <c r="G2076" i="6"/>
  <c r="E2457" i="9"/>
  <c r="E1227" i="6"/>
  <c r="E686" i="9"/>
  <c r="G1227" i="6"/>
  <c r="F2000" i="6"/>
  <c r="F171" i="6"/>
  <c r="F982" i="6"/>
  <c r="G982" i="6" s="1"/>
  <c r="E286" i="6"/>
  <c r="G286" i="6" s="1"/>
  <c r="F501" i="6"/>
  <c r="G501" i="6" s="1"/>
  <c r="E171" i="6"/>
  <c r="E560" i="6"/>
  <c r="G560" i="6" s="1"/>
  <c r="F2187" i="6"/>
  <c r="G2187" i="6"/>
  <c r="E1882" i="9"/>
  <c r="G1407" i="6"/>
  <c r="G87" i="6"/>
  <c r="F401" i="6"/>
  <c r="G1555" i="6"/>
  <c r="E401" i="6"/>
  <c r="F934" i="6"/>
  <c r="G934" i="6" s="1"/>
  <c r="F371" i="6"/>
  <c r="G371" i="6" s="1"/>
  <c r="F782" i="6"/>
  <c r="G782" i="6" s="1"/>
  <c r="F707" i="6"/>
  <c r="G707" i="6" s="1"/>
  <c r="F664" i="6"/>
  <c r="G664" i="6" s="1"/>
  <c r="E1976" i="9"/>
  <c r="G1491" i="6"/>
  <c r="E829" i="6"/>
  <c r="G829" i="6" s="1"/>
  <c r="F1407" i="6"/>
  <c r="F332" i="6"/>
  <c r="G332" i="6" s="1"/>
  <c r="E1606" i="9"/>
  <c r="F1491" i="6"/>
  <c r="E1454" i="6"/>
  <c r="G1152" i="6"/>
  <c r="G519" i="6"/>
  <c r="G2475" i="6"/>
  <c r="F447" i="6"/>
  <c r="G447" i="6" s="1"/>
  <c r="G1599" i="6"/>
  <c r="F1052" i="6"/>
  <c r="G1052" i="6"/>
  <c r="G99" i="6"/>
  <c r="G106" i="6"/>
  <c r="I108" i="9"/>
  <c r="J108" i="9"/>
  <c r="G1544" i="6"/>
  <c r="F524" i="6"/>
  <c r="G524" i="6" s="1"/>
  <c r="E2360" i="9"/>
  <c r="F1544" i="6"/>
  <c r="G1238" i="6"/>
  <c r="F2096" i="6"/>
  <c r="F685" i="6"/>
  <c r="G685" i="6" s="1"/>
  <c r="D2378" i="9"/>
  <c r="I107" i="9"/>
  <c r="J107" i="9"/>
  <c r="E1803" i="9"/>
  <c r="E950" i="9"/>
  <c r="I106" i="9"/>
  <c r="J106" i="9"/>
  <c r="I104" i="9"/>
  <c r="J104" i="9"/>
  <c r="D103" i="9"/>
  <c r="G103" i="9"/>
  <c r="I103" i="9"/>
  <c r="J103" i="9"/>
  <c r="D102" i="9"/>
  <c r="G102" i="9"/>
  <c r="I102" i="9"/>
  <c r="J102" i="9"/>
  <c r="I101" i="9"/>
  <c r="J101" i="9"/>
  <c r="I100" i="9"/>
  <c r="J100" i="9"/>
  <c r="F843" i="6"/>
  <c r="E1542" i="6"/>
  <c r="F574" i="6"/>
  <c r="G574" i="6" s="1"/>
  <c r="E819" i="6"/>
  <c r="G819" i="6" s="1"/>
  <c r="I99" i="9"/>
  <c r="J99" i="9"/>
  <c r="E507" i="6"/>
  <c r="G507" i="6" s="1"/>
  <c r="E205" i="6"/>
  <c r="G205" i="6" s="1"/>
  <c r="G2463" i="6"/>
  <c r="I98" i="9"/>
  <c r="J98" i="9"/>
  <c r="E862" i="6"/>
  <c r="E1263" i="6"/>
  <c r="E843" i="6"/>
  <c r="I97" i="9"/>
  <c r="J97" i="9"/>
  <c r="I96" i="9"/>
  <c r="J96" i="9"/>
  <c r="I95" i="9"/>
  <c r="J95" i="9"/>
  <c r="I94" i="9"/>
  <c r="J94" i="9"/>
  <c r="I93" i="9"/>
  <c r="J93" i="9"/>
  <c r="F2463" i="6"/>
  <c r="D514" i="9"/>
  <c r="E1640" i="9"/>
  <c r="E2464" i="9"/>
  <c r="E1474" i="9"/>
  <c r="D1520" i="9"/>
  <c r="I92" i="9"/>
  <c r="J92" i="9"/>
  <c r="K91" i="6"/>
  <c r="I91" i="9"/>
  <c r="J91" i="9"/>
  <c r="D91" i="9"/>
  <c r="G91" i="9"/>
  <c r="G1298" i="6"/>
  <c r="E1298" i="6"/>
  <c r="I90" i="9"/>
  <c r="J90" i="9"/>
  <c r="I89" i="9"/>
  <c r="J89" i="9"/>
  <c r="I88" i="9"/>
  <c r="J88" i="9"/>
  <c r="I86" i="9"/>
  <c r="J86" i="9"/>
  <c r="E1818" i="9"/>
  <c r="E2124" i="9"/>
  <c r="D2310" i="9"/>
  <c r="I85" i="9"/>
  <c r="J85" i="9"/>
  <c r="G1100" i="6"/>
  <c r="F1392" i="6"/>
  <c r="G1117" i="6"/>
  <c r="F704" i="6"/>
  <c r="G704" i="6" s="1"/>
  <c r="E1358" i="9"/>
  <c r="F275" i="6"/>
  <c r="G275" i="6" s="1"/>
  <c r="G854" i="6"/>
  <c r="E278" i="6"/>
  <c r="G278" i="6" s="1"/>
  <c r="G1376" i="6"/>
  <c r="F1521" i="6"/>
  <c r="I84" i="9"/>
  <c r="J84" i="9"/>
  <c r="E573" i="6"/>
  <c r="G573" i="6" s="1"/>
  <c r="E2481" i="9"/>
  <c r="F1376" i="6"/>
  <c r="E1695" i="9"/>
  <c r="G2238" i="6"/>
  <c r="I83" i="9"/>
  <c r="J83" i="9"/>
  <c r="I82" i="9"/>
  <c r="J82" i="9"/>
  <c r="I81" i="9"/>
  <c r="J81" i="9"/>
  <c r="I79" i="9"/>
  <c r="J79" i="9"/>
  <c r="D79" i="9"/>
  <c r="G79" i="9"/>
  <c r="D78" i="9"/>
  <c r="G78" i="9"/>
  <c r="I77" i="9"/>
  <c r="J77" i="9"/>
  <c r="E1874" i="9"/>
  <c r="J2079" i="6"/>
  <c r="E1850" i="9"/>
  <c r="I2079" i="6"/>
  <c r="A2" i="2"/>
  <c r="A3" i="2" s="1"/>
  <c r="B3" i="2" s="1"/>
  <c r="M2" i="9"/>
  <c r="M3" i="9" s="1"/>
  <c r="E2213" i="6"/>
  <c r="G2213" i="6"/>
  <c r="F364" i="6"/>
  <c r="E102" i="6"/>
  <c r="F536" i="6"/>
  <c r="G536" i="6" s="1"/>
  <c r="E1395" i="6"/>
  <c r="I71" i="9"/>
  <c r="J71" i="9"/>
  <c r="E805" i="6"/>
  <c r="G805" i="6" s="1"/>
  <c r="E859" i="6"/>
  <c r="E1591" i="6"/>
  <c r="I73" i="9"/>
  <c r="J73" i="9"/>
  <c r="I70" i="9"/>
  <c r="J70" i="9"/>
  <c r="I74" i="9"/>
  <c r="J74" i="9"/>
  <c r="E1371" i="9"/>
  <c r="F568" i="6"/>
  <c r="G568" i="6" s="1"/>
  <c r="F748" i="6"/>
  <c r="G748" i="6" s="1"/>
  <c r="E2165" i="6"/>
  <c r="E2068" i="6"/>
  <c r="F542" i="6"/>
  <c r="G542" i="6" s="1"/>
  <c r="E1988" i="9"/>
  <c r="F195" i="6"/>
  <c r="G195" i="6" s="1"/>
  <c r="E281" i="6"/>
  <c r="G2068" i="6"/>
  <c r="I72" i="9"/>
  <c r="J72" i="9"/>
  <c r="E674" i="9"/>
  <c r="E432" i="6"/>
  <c r="G69" i="6"/>
  <c r="G65" i="6"/>
  <c r="G62" i="6"/>
  <c r="G68" i="6"/>
  <c r="I68" i="9"/>
  <c r="J68" i="9"/>
  <c r="D67" i="9"/>
  <c r="G67" i="9"/>
  <c r="E2450" i="9"/>
  <c r="E1094" i="9"/>
  <c r="E1262" i="9"/>
  <c r="E1299" i="9"/>
  <c r="E1018" i="9"/>
  <c r="E2119" i="9"/>
  <c r="E2318" i="9"/>
  <c r="E1263" i="9"/>
  <c r="E2222" i="9"/>
  <c r="E2050" i="9"/>
  <c r="E2439" i="9"/>
  <c r="D2283" i="9"/>
  <c r="E1628" i="9"/>
  <c r="E1419" i="9"/>
  <c r="I2075" i="6"/>
  <c r="E839" i="9"/>
  <c r="E2262" i="9"/>
  <c r="D66" i="9"/>
  <c r="G66" i="9"/>
  <c r="I66" i="9"/>
  <c r="J66" i="9"/>
  <c r="I65" i="9"/>
  <c r="J65" i="9"/>
  <c r="I63" i="9"/>
  <c r="J63" i="9"/>
  <c r="I62" i="9"/>
  <c r="J62" i="9"/>
  <c r="E268" i="6"/>
  <c r="G268" i="6" s="1"/>
  <c r="F1083" i="6"/>
  <c r="G1083" i="6"/>
  <c r="I61" i="9"/>
  <c r="J61" i="9"/>
  <c r="I57" i="9"/>
  <c r="J57" i="9"/>
  <c r="I54" i="9"/>
  <c r="J54" i="9"/>
  <c r="I53" i="9"/>
  <c r="J53" i="9"/>
  <c r="I55" i="9"/>
  <c r="J55" i="9"/>
  <c r="D55" i="9"/>
  <c r="G55" i="9"/>
  <c r="I60" i="9"/>
  <c r="J60" i="9"/>
  <c r="F248" i="6"/>
  <c r="G248" i="6" s="1"/>
  <c r="F1233" i="6"/>
  <c r="F586" i="6"/>
  <c r="I59" i="9"/>
  <c r="J59" i="9"/>
  <c r="E542" i="9"/>
  <c r="G1263" i="6"/>
  <c r="I58" i="9"/>
  <c r="J58" i="9"/>
  <c r="G57" i="6"/>
  <c r="F2082" i="6"/>
  <c r="G2082" i="6"/>
  <c r="I56" i="9"/>
  <c r="J56" i="9"/>
  <c r="E116" i="6"/>
  <c r="G116" i="6" s="1"/>
  <c r="E1692" i="6"/>
  <c r="F1692" i="6"/>
  <c r="F2475" i="6"/>
  <c r="F1026" i="6"/>
  <c r="E1740" i="6"/>
  <c r="E1784" i="6"/>
  <c r="F2006" i="6"/>
  <c r="F1226" i="6"/>
  <c r="E1226" i="6"/>
  <c r="E1191" i="9"/>
  <c r="F172" i="6"/>
  <c r="E2136" i="9"/>
  <c r="E353" i="6"/>
  <c r="G353" i="6" s="1"/>
  <c r="G1887" i="6"/>
  <c r="E172" i="6"/>
  <c r="F1887" i="6"/>
  <c r="J767" i="6"/>
  <c r="K767" i="6" s="1"/>
  <c r="E2175" i="9"/>
  <c r="F2252" i="6"/>
  <c r="E1257" i="6"/>
  <c r="D1274" i="9"/>
  <c r="F628" i="6"/>
  <c r="G628" i="6" s="1"/>
  <c r="F1405" i="6"/>
  <c r="I49" i="9"/>
  <c r="J49" i="9"/>
  <c r="E1400" i="9"/>
  <c r="I48" i="9"/>
  <c r="J48" i="9"/>
  <c r="E1968" i="9"/>
  <c r="E1864" i="9"/>
  <c r="D784" i="9"/>
  <c r="E1862" i="9"/>
  <c r="D2216" i="9"/>
  <c r="E2427" i="9"/>
  <c r="E2371" i="9"/>
  <c r="E911" i="9"/>
  <c r="E2250" i="9"/>
  <c r="E1929" i="9"/>
  <c r="E1994" i="9"/>
  <c r="G46" i="6"/>
  <c r="I47" i="9"/>
  <c r="J47" i="9"/>
  <c r="F220" i="6"/>
  <c r="G220" i="6" s="1"/>
  <c r="E890" i="9"/>
  <c r="E1939" i="9"/>
  <c r="F1230" i="6"/>
  <c r="E2088" i="9"/>
  <c r="F1190" i="6"/>
  <c r="E1190" i="6"/>
  <c r="E1424" i="9"/>
  <c r="G2000" i="6"/>
  <c r="E296" i="6"/>
  <c r="G296" i="6" s="1"/>
  <c r="G2021" i="6"/>
  <c r="F194" i="6"/>
  <c r="F669" i="6"/>
  <c r="G669" i="6" s="1"/>
  <c r="F2080" i="6"/>
  <c r="E234" i="9"/>
  <c r="E2372" i="9"/>
  <c r="E2080" i="6"/>
  <c r="E194" i="6"/>
  <c r="K1818" i="6"/>
  <c r="I46" i="9"/>
  <c r="J46" i="9"/>
  <c r="E651" i="9"/>
  <c r="E650" i="9"/>
  <c r="F1676" i="6"/>
  <c r="G2169" i="6"/>
  <c r="E1335" i="9"/>
  <c r="G2354" i="6"/>
  <c r="E274" i="6"/>
  <c r="G274" i="6" s="1"/>
  <c r="E1395" i="9"/>
  <c r="I1803" i="6"/>
  <c r="I2223" i="6"/>
  <c r="J1803" i="6"/>
  <c r="J2223" i="6"/>
  <c r="E2139" i="9"/>
  <c r="E1096" i="6"/>
  <c r="G2010" i="6"/>
  <c r="F55" i="6"/>
  <c r="F193" i="6"/>
  <c r="G193" i="6" s="1"/>
  <c r="G1877" i="6"/>
  <c r="F2010" i="6"/>
  <c r="F291" i="6"/>
  <c r="G291" i="6" s="1"/>
  <c r="E55" i="6"/>
  <c r="G1242" i="6"/>
  <c r="F1768" i="6"/>
  <c r="I45" i="9"/>
  <c r="J45" i="9"/>
  <c r="F1877" i="6"/>
  <c r="G1390" i="6"/>
  <c r="G1294" i="6"/>
  <c r="F1242" i="6"/>
  <c r="E867" i="6"/>
  <c r="G44" i="6"/>
  <c r="E1676" i="9"/>
  <c r="F1390" i="6"/>
  <c r="F1294" i="6"/>
  <c r="E1916" i="6"/>
  <c r="F867" i="6"/>
  <c r="G1353" i="6"/>
  <c r="G1802" i="6"/>
  <c r="E55" i="9"/>
  <c r="E897" i="9"/>
  <c r="G1916" i="6"/>
  <c r="F1353" i="6"/>
  <c r="D2054" i="9"/>
  <c r="E1982" i="9"/>
  <c r="E79" i="9"/>
  <c r="E974" i="6"/>
  <c r="G974" i="6" s="1"/>
  <c r="F1802" i="6"/>
  <c r="G1784" i="6"/>
  <c r="E1405" i="6"/>
  <c r="E2384" i="9"/>
  <c r="E1098" i="9"/>
  <c r="D1248" i="9"/>
  <c r="E1706" i="9"/>
  <c r="E2391" i="9"/>
  <c r="E556" i="9"/>
  <c r="E1829" i="9"/>
  <c r="E1376" i="9"/>
  <c r="E2230" i="9"/>
  <c r="E1877" i="9"/>
  <c r="E2383" i="9"/>
  <c r="E2402" i="9"/>
  <c r="E1091" i="9"/>
  <c r="E2238" i="9"/>
  <c r="D2390" i="9"/>
  <c r="F545" i="6"/>
  <c r="G545" i="6" s="1"/>
  <c r="F186" i="6"/>
  <c r="G186" i="6" s="1"/>
  <c r="F314" i="6"/>
  <c r="G314" i="6" s="1"/>
  <c r="E2218" i="9"/>
  <c r="G2301" i="6"/>
  <c r="G1233" i="6"/>
  <c r="E1694" i="9"/>
  <c r="G18" i="9"/>
  <c r="E1551" i="9"/>
  <c r="E994" i="9"/>
  <c r="E114" i="9"/>
  <c r="D43" i="9"/>
  <c r="G43" i="9"/>
  <c r="G1422" i="6"/>
  <c r="K1443" i="6"/>
  <c r="E2475" i="9"/>
  <c r="D1800" i="9"/>
  <c r="I2028" i="6"/>
  <c r="E1450" i="9"/>
  <c r="J1646" i="6"/>
  <c r="D1770" i="9"/>
  <c r="E2280" i="9"/>
  <c r="E2486" i="9"/>
  <c r="E2424" i="9"/>
  <c r="D992" i="9"/>
  <c r="E2031" i="9"/>
  <c r="E1648" i="9"/>
  <c r="E1024" i="9"/>
  <c r="E567" i="9"/>
  <c r="E1460" i="9"/>
  <c r="E1143" i="9"/>
  <c r="D1491" i="9"/>
  <c r="E1215" i="9"/>
  <c r="I42" i="9"/>
  <c r="J42" i="9"/>
  <c r="D42" i="9"/>
  <c r="G42" i="9"/>
  <c r="I13" i="9"/>
  <c r="E1728" i="9"/>
  <c r="F255" i="6"/>
  <c r="E255" i="6"/>
  <c r="D13" i="9"/>
  <c r="E13" i="9"/>
  <c r="K1275" i="6"/>
  <c r="D1232" i="9"/>
  <c r="G41" i="6"/>
  <c r="E364" i="6"/>
  <c r="E710" i="6"/>
  <c r="E1082" i="9"/>
  <c r="E2256" i="9"/>
  <c r="G39" i="6"/>
  <c r="I41" i="9"/>
  <c r="J41" i="9"/>
  <c r="G40" i="6"/>
  <c r="I1899" i="6"/>
  <c r="I39" i="9"/>
  <c r="J39" i="9"/>
  <c r="I36" i="9"/>
  <c r="J36" i="9"/>
  <c r="G38" i="6"/>
  <c r="F1564" i="6"/>
  <c r="E1564" i="6"/>
  <c r="E2480" i="9"/>
  <c r="D1107" i="9"/>
  <c r="E1722" i="9"/>
  <c r="I38" i="9"/>
  <c r="J38" i="9"/>
  <c r="E1623" i="9"/>
  <c r="E2006" i="6"/>
  <c r="E2371" i="6"/>
  <c r="E311" i="6"/>
  <c r="F944" i="6"/>
  <c r="G944" i="6" s="1"/>
  <c r="E1629" i="9"/>
  <c r="E1179" i="9"/>
  <c r="E2289" i="9"/>
  <c r="G1920" i="6"/>
  <c r="G1683" i="6"/>
  <c r="E1702" i="9"/>
  <c r="D2094" i="9"/>
  <c r="F125" i="6"/>
  <c r="E1450" i="6"/>
  <c r="E844" i="9"/>
  <c r="E125" i="6"/>
  <c r="E2067" i="9"/>
  <c r="G1279" i="6"/>
  <c r="E43" i="9"/>
  <c r="E1920" i="6"/>
  <c r="E1462" i="9"/>
  <c r="F1279" i="6"/>
  <c r="F915" i="6"/>
  <c r="G915" i="6" s="1"/>
  <c r="F1790" i="6"/>
  <c r="E1855" i="9"/>
  <c r="F78" i="6"/>
  <c r="G1647" i="6"/>
  <c r="E1790" i="6"/>
  <c r="F2420" i="6"/>
  <c r="E109" i="9"/>
  <c r="G1915" i="6"/>
  <c r="E634" i="9"/>
  <c r="E78" i="6"/>
  <c r="F1647" i="6"/>
  <c r="I37" i="9"/>
  <c r="J37" i="9"/>
  <c r="E2501" i="6"/>
  <c r="E831" i="9"/>
  <c r="F1915" i="6"/>
  <c r="G1982" i="6"/>
  <c r="F260" i="6"/>
  <c r="G260" i="6" s="1"/>
  <c r="G2501" i="6"/>
  <c r="E1910" i="9"/>
  <c r="D2199" i="9"/>
  <c r="E560" i="9"/>
  <c r="F1982" i="6"/>
  <c r="G1368" i="6"/>
  <c r="E1054" i="9"/>
  <c r="G2420" i="6"/>
  <c r="E1334" i="9"/>
  <c r="E723" i="9"/>
  <c r="F809" i="6"/>
  <c r="G809" i="6" s="1"/>
  <c r="E1368" i="6"/>
  <c r="F1683" i="6"/>
  <c r="I947" i="6"/>
  <c r="K947" i="6" s="1"/>
  <c r="E1950" i="9"/>
  <c r="E663" i="9"/>
  <c r="E1422" i="6"/>
  <c r="D1083" i="9"/>
  <c r="E1298" i="9"/>
  <c r="E1781" i="9"/>
  <c r="D18" i="9"/>
  <c r="E2097" i="9"/>
  <c r="E78" i="9"/>
  <c r="D1238" i="9"/>
  <c r="E579" i="9"/>
  <c r="E1575" i="9"/>
  <c r="K1707" i="6"/>
  <c r="D1729" i="9"/>
  <c r="E1920" i="9"/>
  <c r="E698" i="9"/>
  <c r="E2186" i="9"/>
  <c r="D1557" i="9"/>
  <c r="E2145" i="9"/>
  <c r="D2026" i="9"/>
  <c r="I35" i="9"/>
  <c r="J35" i="9"/>
  <c r="D652" i="9"/>
  <c r="G33" i="6"/>
  <c r="J1707" i="6"/>
  <c r="I32" i="9"/>
  <c r="J32" i="9"/>
  <c r="I33" i="9"/>
  <c r="J33" i="9"/>
  <c r="I31" i="9"/>
  <c r="J31" i="9"/>
  <c r="J1911" i="6"/>
  <c r="I1911" i="6"/>
  <c r="I1755" i="6"/>
  <c r="I1728" i="6"/>
  <c r="J1755" i="6"/>
  <c r="F2192" i="6"/>
  <c r="E2192" i="6"/>
  <c r="G31" i="6"/>
  <c r="I18" i="9"/>
  <c r="G2163" i="6"/>
  <c r="D1137" i="9"/>
  <c r="E1230" i="6"/>
  <c r="F638" i="6"/>
  <c r="G638" i="6" s="1"/>
  <c r="F418" i="6"/>
  <c r="G418" i="6" s="1"/>
  <c r="E1635" i="9"/>
  <c r="E1141" i="9"/>
  <c r="J802" i="6"/>
  <c r="K802" i="6" s="1"/>
  <c r="K1956" i="6"/>
  <c r="G2130" i="6"/>
  <c r="E1604" i="9"/>
  <c r="E1502" i="9"/>
  <c r="F731" i="6"/>
  <c r="E731" i="6"/>
  <c r="G1342" i="6"/>
  <c r="E1479" i="9"/>
  <c r="I1874" i="6"/>
  <c r="J1874" i="6"/>
  <c r="K1874" i="6"/>
  <c r="I30" i="9"/>
  <c r="J30" i="9"/>
  <c r="F2238" i="6"/>
  <c r="E1941" i="9"/>
  <c r="K2016" i="6"/>
  <c r="E2259" i="9"/>
  <c r="E1867" i="9"/>
  <c r="E1155" i="9"/>
  <c r="I29" i="9"/>
  <c r="J29" i="9"/>
  <c r="I27" i="9"/>
  <c r="J27" i="9"/>
  <c r="E1040" i="9"/>
  <c r="F1788" i="6"/>
  <c r="J2132" i="6"/>
  <c r="I28" i="9"/>
  <c r="J28" i="9"/>
  <c r="G1939" i="6"/>
  <c r="E1078" i="6"/>
  <c r="F464" i="6"/>
  <c r="G464" i="6" s="1"/>
  <c r="F170" i="6"/>
  <c r="E1788" i="6"/>
  <c r="E2129" i="9"/>
  <c r="F1939" i="6"/>
  <c r="G1078" i="6"/>
  <c r="E170" i="6"/>
  <c r="G1334" i="6"/>
  <c r="E2356" i="6"/>
  <c r="J1407" i="6"/>
  <c r="E1806" i="9"/>
  <c r="E1221" i="9"/>
  <c r="F1035" i="6"/>
  <c r="E606" i="6"/>
  <c r="G606" i="6" s="1"/>
  <c r="E1287" i="9"/>
  <c r="G1035" i="6"/>
  <c r="E1148" i="9"/>
  <c r="G1694" i="6"/>
  <c r="E1694" i="6"/>
  <c r="F1694" i="6"/>
  <c r="G1244" i="6"/>
  <c r="F789" i="6"/>
  <c r="G789" i="6" s="1"/>
  <c r="F45" i="6"/>
  <c r="E712" i="9"/>
  <c r="G2356" i="6"/>
  <c r="E642" i="6"/>
  <c r="E1215" i="6"/>
  <c r="E2260" i="9"/>
  <c r="F1363" i="6"/>
  <c r="E2229" i="9"/>
  <c r="F642" i="6"/>
  <c r="E1026" i="6"/>
  <c r="G1340" i="6"/>
  <c r="G1215" i="6"/>
  <c r="E685" i="9"/>
  <c r="F2378" i="6"/>
  <c r="E1897" i="9"/>
  <c r="E1911" i="9"/>
  <c r="F2079" i="6"/>
  <c r="E1340" i="6"/>
  <c r="E2048" i="9"/>
  <c r="D2179" i="9"/>
  <c r="E1363" i="6"/>
  <c r="G2102" i="6"/>
  <c r="E954" i="6"/>
  <c r="G954" i="6" s="1"/>
  <c r="E1906" i="9"/>
  <c r="I815" i="6"/>
  <c r="E1336" i="9"/>
  <c r="J1862" i="6"/>
  <c r="E1940" i="9"/>
  <c r="E855" i="9"/>
  <c r="D964" i="9"/>
  <c r="G1753" i="6"/>
  <c r="E1610" i="9"/>
  <c r="G1310" i="6"/>
  <c r="G1604" i="6"/>
  <c r="F159" i="6"/>
  <c r="G159" i="6" s="1"/>
  <c r="G2378" i="6"/>
  <c r="E1814" i="9"/>
  <c r="E2319" i="6"/>
  <c r="I1862" i="6"/>
  <c r="E2460" i="9"/>
  <c r="E2288" i="9"/>
  <c r="F1753" i="6"/>
  <c r="F2400" i="6"/>
  <c r="E1605" i="9"/>
  <c r="E1135" i="9"/>
  <c r="E2028" i="9"/>
  <c r="F621" i="6"/>
  <c r="F1310" i="6"/>
  <c r="F1604" i="6"/>
  <c r="E205" i="9"/>
  <c r="G1671" i="6"/>
  <c r="E1707" i="9"/>
  <c r="F1154" i="6"/>
  <c r="G2165" i="6"/>
  <c r="E2286" i="9"/>
  <c r="E2235" i="9"/>
  <c r="E2400" i="6"/>
  <c r="F144" i="6"/>
  <c r="G144" i="6" s="1"/>
  <c r="G621" i="6"/>
  <c r="E826" i="6"/>
  <c r="G826" i="6" s="1"/>
  <c r="G1755" i="6"/>
  <c r="E2040" i="9"/>
  <c r="F1671" i="6"/>
  <c r="G2079" i="6"/>
  <c r="E1245" i="6"/>
  <c r="F1767" i="6"/>
  <c r="I1934" i="6"/>
  <c r="F70" i="6"/>
  <c r="G70" i="6" s="1"/>
  <c r="E537" i="9"/>
  <c r="E817" i="9"/>
  <c r="E1765" i="9"/>
  <c r="E2133" i="9"/>
  <c r="F1755" i="6"/>
  <c r="F1202" i="6"/>
  <c r="G1274" i="6"/>
  <c r="E1508" i="9"/>
  <c r="F1245" i="6"/>
  <c r="G1767" i="6"/>
  <c r="K1934" i="6"/>
  <c r="E611" i="6"/>
  <c r="E348" i="9"/>
  <c r="E2162" i="9"/>
  <c r="E1087" i="9"/>
  <c r="G1090" i="6"/>
  <c r="E1202" i="6"/>
  <c r="E358" i="6"/>
  <c r="G358" i="6" s="1"/>
  <c r="F1874" i="6"/>
  <c r="G1874" i="6"/>
  <c r="E1642" i="9"/>
  <c r="F1274" i="6"/>
  <c r="E148" i="6"/>
  <c r="G148" i="6" s="1"/>
  <c r="F100" i="6"/>
  <c r="F1131" i="6"/>
  <c r="D2010" i="9"/>
  <c r="E1889" i="9"/>
  <c r="G1740" i="6"/>
  <c r="F1194" i="6"/>
  <c r="E1617" i="9"/>
  <c r="E1375" i="9"/>
  <c r="I695" i="6"/>
  <c r="K695" i="6" s="1"/>
  <c r="F2102" i="6"/>
  <c r="F1090" i="6"/>
  <c r="E855" i="6"/>
  <c r="G855" i="6" s="1"/>
  <c r="E384" i="6"/>
  <c r="G384" i="6" s="1"/>
  <c r="E986" i="9"/>
  <c r="K1155" i="6"/>
  <c r="E1131" i="6"/>
  <c r="E361" i="9"/>
  <c r="E926" i="9"/>
  <c r="E150" i="6"/>
  <c r="G150" i="6" s="1"/>
  <c r="E669" i="9"/>
  <c r="G1154" i="6"/>
  <c r="E199" i="9"/>
  <c r="E1407" i="9"/>
  <c r="E1471" i="9"/>
  <c r="E1863" i="9"/>
  <c r="E518" i="9"/>
  <c r="E878" i="9"/>
  <c r="E927" i="9"/>
  <c r="E2355" i="9"/>
  <c r="E535" i="9"/>
  <c r="D295" i="9"/>
  <c r="E974" i="9"/>
  <c r="E1447" i="9"/>
  <c r="E1542" i="9"/>
  <c r="E1026" i="9"/>
  <c r="E549" i="9"/>
  <c r="E1294" i="9"/>
  <c r="E1178" i="9"/>
  <c r="E863" i="9"/>
  <c r="K2478" i="6"/>
  <c r="I43" i="9"/>
  <c r="K2258" i="6"/>
  <c r="E1755" i="9"/>
  <c r="E1934" i="9"/>
  <c r="E2473" i="9"/>
  <c r="I2258" i="6"/>
  <c r="E1306" i="9"/>
  <c r="K2247" i="6"/>
  <c r="K1694" i="6"/>
  <c r="E852" i="9"/>
  <c r="E2468" i="9"/>
  <c r="E952" i="6"/>
  <c r="G952" i="6" s="1"/>
  <c r="J1804" i="6"/>
  <c r="K1431" i="6"/>
  <c r="E1618" i="6"/>
  <c r="I1035" i="6"/>
  <c r="G2331" i="6"/>
  <c r="K1035" i="6"/>
  <c r="E2331" i="6"/>
  <c r="K1646" i="6"/>
  <c r="K1826" i="6"/>
  <c r="E1354" i="9"/>
  <c r="I1826" i="6"/>
  <c r="I1743" i="6"/>
  <c r="J2031" i="6"/>
  <c r="K2031" i="6"/>
  <c r="G2348" i="6"/>
  <c r="J2199" i="6"/>
  <c r="F2354" i="6"/>
  <c r="E1784" i="9"/>
  <c r="K2199" i="6"/>
  <c r="E812" i="9"/>
  <c r="I1804" i="6"/>
  <c r="J1694" i="6"/>
  <c r="F1238" i="6"/>
  <c r="E988" i="9"/>
  <c r="E2093" i="9"/>
  <c r="E1783" i="9"/>
  <c r="F743" i="6"/>
  <c r="G743" i="6" s="1"/>
  <c r="F489" i="6"/>
  <c r="G489" i="6" s="1"/>
  <c r="E1921" i="9"/>
  <c r="G1927" i="6"/>
  <c r="G1728" i="6"/>
  <c r="E969" i="9"/>
  <c r="E1454" i="9"/>
  <c r="F66" i="6"/>
  <c r="F500" i="6"/>
  <c r="G500" i="6" s="1"/>
  <c r="K1887" i="6"/>
  <c r="D2489" i="9"/>
  <c r="F1927" i="6"/>
  <c r="E1498" i="9"/>
  <c r="F1728" i="6"/>
  <c r="F755" i="6"/>
  <c r="G755" i="6" s="1"/>
  <c r="E496" i="6"/>
  <c r="E66" i="6"/>
  <c r="I1887" i="6"/>
  <c r="E1090" i="9"/>
  <c r="E2321" i="9"/>
  <c r="E760" i="9"/>
  <c r="F164" i="6"/>
  <c r="G164" i="6" s="1"/>
  <c r="F908" i="6"/>
  <c r="G908" i="6" s="1"/>
  <c r="E2478" i="6"/>
  <c r="G1719" i="6"/>
  <c r="F496" i="6"/>
  <c r="G2278" i="6"/>
  <c r="E344" i="6"/>
  <c r="G344" i="6" s="1"/>
  <c r="E806" i="9"/>
  <c r="E1162" i="6"/>
  <c r="G1924" i="6"/>
  <c r="G1214" i="6"/>
  <c r="E1746" i="6"/>
  <c r="E702" i="9"/>
  <c r="F1719" i="6"/>
  <c r="F2278" i="6"/>
  <c r="F1562" i="6"/>
  <c r="E1275" i="9"/>
  <c r="J1431" i="6"/>
  <c r="F723" i="6"/>
  <c r="G723" i="6" s="1"/>
  <c r="E579" i="6"/>
  <c r="G579" i="6" s="1"/>
  <c r="G2054" i="6"/>
  <c r="G2036" i="6"/>
  <c r="F1924" i="6"/>
  <c r="F1214" i="6"/>
  <c r="E1562" i="6"/>
  <c r="E2144" i="9"/>
  <c r="G2151" i="6"/>
  <c r="E1762" i="9"/>
  <c r="E325" i="9"/>
  <c r="E858" i="9"/>
  <c r="E200" i="6"/>
  <c r="G200" i="6" s="1"/>
  <c r="J927" i="6"/>
  <c r="K927" i="6" s="1"/>
  <c r="E2258" i="9"/>
  <c r="E1275" i="6"/>
  <c r="G1568" i="6"/>
  <c r="E1165" i="9"/>
  <c r="E2247" i="9"/>
  <c r="F926" i="6"/>
  <c r="G926" i="6" s="1"/>
  <c r="G1275" i="6"/>
  <c r="E422" i="6"/>
  <c r="G1539" i="6"/>
  <c r="G2250" i="6"/>
  <c r="E1442" i="9"/>
  <c r="F1568" i="6"/>
  <c r="D856" i="9"/>
  <c r="G1278" i="6"/>
  <c r="E1887" i="9"/>
  <c r="E1563" i="9"/>
  <c r="F2103" i="6"/>
  <c r="G2474" i="6"/>
  <c r="E1226" i="9"/>
  <c r="I1275" i="6"/>
  <c r="D824" i="9"/>
  <c r="E626" i="9"/>
  <c r="F690" i="6"/>
  <c r="G690" i="6" s="1"/>
  <c r="F2478" i="6"/>
  <c r="G2103" i="6"/>
  <c r="E1443" i="9"/>
  <c r="E2250" i="6"/>
  <c r="F610" i="6"/>
  <c r="G610" i="6" s="1"/>
  <c r="F357" i="6"/>
  <c r="I2480" i="6"/>
  <c r="E357" i="6"/>
  <c r="G1346" i="6"/>
  <c r="G2319" i="6"/>
  <c r="E778" i="9"/>
  <c r="F1952" i="6"/>
  <c r="F710" i="6"/>
  <c r="F824" i="6"/>
  <c r="G824" i="6" s="1"/>
  <c r="F90" i="6"/>
  <c r="G90" i="6" s="1"/>
  <c r="F1346" i="6"/>
  <c r="K1779" i="6"/>
  <c r="J1779" i="6"/>
  <c r="I1779" i="6"/>
  <c r="E1208" i="9"/>
  <c r="F2130" i="6"/>
  <c r="E1323" i="9"/>
  <c r="E2493" i="6"/>
  <c r="G2493" i="6"/>
  <c r="E1562" i="9"/>
  <c r="J1155" i="6"/>
  <c r="E1610" i="6"/>
  <c r="F1610" i="6"/>
  <c r="G1610" i="6"/>
  <c r="D735" i="9"/>
  <c r="E735" i="9"/>
  <c r="E1335" i="6"/>
  <c r="F1335" i="6"/>
  <c r="G1335" i="6"/>
  <c r="D742" i="9"/>
  <c r="E742" i="9"/>
  <c r="I2431" i="6"/>
  <c r="F1166" i="6"/>
  <c r="G879" i="6"/>
  <c r="E2430" i="9"/>
  <c r="E1166" i="6"/>
  <c r="E2402" i="6"/>
  <c r="F225" i="6"/>
  <c r="G1161" i="6"/>
  <c r="E1161" i="6"/>
  <c r="F1161" i="6"/>
  <c r="J1490" i="6"/>
  <c r="I1490" i="6"/>
  <c r="K1490" i="6"/>
  <c r="E1522" i="6"/>
  <c r="F1522" i="6"/>
  <c r="G1522" i="6"/>
  <c r="J968" i="6"/>
  <c r="I968" i="6"/>
  <c r="E627" i="6"/>
  <c r="F627" i="6"/>
  <c r="J1474" i="6"/>
  <c r="K1474" i="6"/>
  <c r="E1040" i="6"/>
  <c r="G1411" i="6"/>
  <c r="G1621" i="6"/>
  <c r="F2402" i="6"/>
  <c r="F2048" i="6"/>
  <c r="E2048" i="6"/>
  <c r="G2048" i="6"/>
  <c r="E2393" i="9"/>
  <c r="G1712" i="6"/>
  <c r="F2036" i="6"/>
  <c r="G1676" i="6"/>
  <c r="F1411" i="6"/>
  <c r="E1673" i="6"/>
  <c r="E1555" i="6"/>
  <c r="F1712" i="6"/>
  <c r="E2223" i="9"/>
  <c r="E1118" i="9"/>
  <c r="F823" i="6"/>
  <c r="E2106" i="6"/>
  <c r="E163" i="9"/>
  <c r="E2043" i="9"/>
  <c r="E366" i="9"/>
  <c r="F1621" i="6"/>
  <c r="F1334" i="6"/>
  <c r="E2454" i="9"/>
  <c r="E2076" i="6"/>
  <c r="G1454" i="6"/>
  <c r="F1278" i="6"/>
  <c r="G189" i="6"/>
  <c r="G1634" i="6"/>
  <c r="E1653" i="9"/>
  <c r="G1118" i="6"/>
  <c r="E1214" i="9"/>
  <c r="E1430" i="9"/>
  <c r="E1340" i="9"/>
  <c r="J526" i="6"/>
  <c r="G1768" i="6"/>
  <c r="E1539" i="9"/>
  <c r="E1318" i="9"/>
  <c r="E740" i="9"/>
  <c r="E1574" i="6"/>
  <c r="E441" i="6"/>
  <c r="G441" i="6" s="1"/>
  <c r="I1982" i="6"/>
  <c r="E1916" i="9"/>
  <c r="K1635" i="6"/>
  <c r="F842" i="6"/>
  <c r="G842" i="6" s="1"/>
  <c r="E225" i="6"/>
  <c r="F63" i="6"/>
  <c r="E1455" i="9"/>
  <c r="F458" i="6"/>
  <c r="E458" i="6"/>
  <c r="E891" i="6"/>
  <c r="F891" i="6"/>
  <c r="E1838" i="9"/>
  <c r="E837" i="9"/>
  <c r="F883" i="6"/>
  <c r="G883" i="6" s="1"/>
  <c r="G1673" i="6"/>
  <c r="E2408" i="9"/>
  <c r="E2462" i="9"/>
  <c r="E823" i="6"/>
  <c r="F909" i="6"/>
  <c r="G909" i="6" s="1"/>
  <c r="G1194" i="6"/>
  <c r="F735" i="6"/>
  <c r="G735" i="6" s="1"/>
  <c r="E2432" i="9"/>
  <c r="E2079" i="9"/>
  <c r="G2106" i="6"/>
  <c r="E947" i="9"/>
  <c r="E2011" i="9"/>
  <c r="E2083" i="9"/>
  <c r="F1700" i="6"/>
  <c r="E2298" i="9"/>
  <c r="E854" i="9"/>
  <c r="E1786" i="6"/>
  <c r="F1730" i="6"/>
  <c r="E2133" i="6"/>
  <c r="F549" i="6"/>
  <c r="G549" i="6" s="1"/>
  <c r="F1634" i="6"/>
  <c r="G281" i="6"/>
  <c r="E2000" i="9"/>
  <c r="E729" i="6"/>
  <c r="G729" i="6" s="1"/>
  <c r="E1683" i="9"/>
  <c r="E2276" i="9"/>
  <c r="E1717" i="9"/>
  <c r="E1682" i="6"/>
  <c r="E805" i="9"/>
  <c r="E1650" i="9"/>
  <c r="E762" i="9"/>
  <c r="D1203" i="9"/>
  <c r="E1239" i="9"/>
  <c r="K1814" i="6"/>
  <c r="K2480" i="6"/>
  <c r="K2235" i="6"/>
  <c r="I1635" i="6"/>
  <c r="J1935" i="6"/>
  <c r="E807" i="9"/>
  <c r="E63" i="6"/>
  <c r="G1898" i="6"/>
  <c r="E1898" i="6"/>
  <c r="F1898" i="6"/>
  <c r="G1028" i="6"/>
  <c r="E1028" i="6"/>
  <c r="F1028" i="6"/>
  <c r="G1467" i="6"/>
  <c r="E1467" i="6"/>
  <c r="F1467" i="6"/>
  <c r="E1212" i="9"/>
  <c r="F60" i="6"/>
  <c r="K2431" i="6"/>
  <c r="D879" i="9"/>
  <c r="E879" i="9"/>
  <c r="E1279" i="9"/>
  <c r="I2035" i="6"/>
  <c r="E2308" i="9"/>
  <c r="F1652" i="6"/>
  <c r="F1539" i="6"/>
  <c r="D1126" i="9"/>
  <c r="I1814" i="6"/>
  <c r="I1935" i="6"/>
  <c r="E1767" i="9"/>
  <c r="G1897" i="6"/>
  <c r="E962" i="6"/>
  <c r="F962" i="6"/>
  <c r="J772" i="6"/>
  <c r="I772" i="6"/>
  <c r="G1659" i="6"/>
  <c r="E1659" i="6"/>
  <c r="F1659" i="6"/>
  <c r="I1424" i="6"/>
  <c r="J1424" i="6"/>
  <c r="K1424" i="6"/>
  <c r="E1514" i="6"/>
  <c r="F2364" i="6"/>
  <c r="E1599" i="9"/>
  <c r="E710" i="9"/>
  <c r="F102" i="6"/>
  <c r="E574" i="9"/>
  <c r="E60" i="6"/>
  <c r="E392" i="6"/>
  <c r="G392" i="6" s="1"/>
  <c r="F1100" i="6"/>
  <c r="E1730" i="6"/>
  <c r="G1574" i="6"/>
  <c r="E2228" i="9"/>
  <c r="E421" i="9"/>
  <c r="E1583" i="9"/>
  <c r="D1582" i="9"/>
  <c r="E1927" i="9"/>
  <c r="E1431" i="9"/>
  <c r="K2115" i="6"/>
  <c r="I1383" i="6"/>
  <c r="J1383" i="6"/>
  <c r="D976" i="9"/>
  <c r="E1522" i="9"/>
  <c r="F2202" i="6"/>
  <c r="E366" i="6"/>
  <c r="G1698" i="6"/>
  <c r="E2076" i="9"/>
  <c r="F456" i="6"/>
  <c r="F158" i="6"/>
  <c r="F1850" i="6"/>
  <c r="F591" i="6"/>
  <c r="F858" i="6"/>
  <c r="G858" i="6" s="1"/>
  <c r="F795" i="6"/>
  <c r="E1362" i="9"/>
  <c r="E1336" i="6"/>
  <c r="D722" i="9"/>
  <c r="F2163" i="6"/>
  <c r="E1873" i="6"/>
  <c r="E1899" i="9"/>
  <c r="F114" i="6"/>
  <c r="F531" i="6"/>
  <c r="G531" i="6" s="1"/>
  <c r="E890" i="6"/>
  <c r="G890" i="6" s="1"/>
  <c r="E2218" i="6"/>
  <c r="E891" i="9"/>
  <c r="F700" i="6"/>
  <c r="G700" i="6" s="1"/>
  <c r="E770" i="9"/>
  <c r="I1407" i="6"/>
  <c r="E531" i="9"/>
  <c r="J2115" i="6"/>
  <c r="F1203" i="6"/>
  <c r="E417" i="6"/>
  <c r="G417" i="6" s="1"/>
  <c r="J1982" i="6"/>
  <c r="E1299" i="6"/>
  <c r="G1299" i="6"/>
  <c r="F1299" i="6"/>
  <c r="E302" i="6"/>
  <c r="G302" i="6" s="1"/>
  <c r="F1256" i="6"/>
  <c r="E1322" i="9"/>
  <c r="F2217" i="6"/>
  <c r="E1113" i="9"/>
  <c r="D676" i="9"/>
  <c r="F1056" i="6"/>
  <c r="F2021" i="6"/>
  <c r="E1394" i="9"/>
  <c r="E1203" i="6"/>
  <c r="F1897" i="6"/>
  <c r="G1076" i="6"/>
  <c r="E1265" i="6"/>
  <c r="G1665" i="6"/>
  <c r="E158" i="6"/>
  <c r="E1850" i="6"/>
  <c r="E1096" i="9"/>
  <c r="E591" i="6"/>
  <c r="F2301" i="6"/>
  <c r="E795" i="6"/>
  <c r="F2259" i="6"/>
  <c r="J2016" i="6"/>
  <c r="D1564" i="9"/>
  <c r="F712" i="6"/>
  <c r="G712" i="6" s="1"/>
  <c r="F422" i="6"/>
  <c r="E1748" i="9"/>
  <c r="E1959" i="9"/>
  <c r="F807" i="6"/>
  <c r="G807" i="6" s="1"/>
  <c r="I2235" i="6"/>
  <c r="J115" i="6"/>
  <c r="K115" i="6" s="1"/>
  <c r="E1791" i="9"/>
  <c r="D1142" i="9"/>
  <c r="E1142" i="9"/>
  <c r="I1599" i="6"/>
  <c r="J1599" i="6"/>
  <c r="K1599" i="6"/>
  <c r="E123" i="6"/>
  <c r="F123" i="6"/>
  <c r="E128" i="6"/>
  <c r="F128" i="6"/>
  <c r="F88" i="6"/>
  <c r="E88" i="6"/>
  <c r="G1514" i="6"/>
  <c r="E902" i="9"/>
  <c r="E2358" i="9"/>
  <c r="E596" i="9"/>
  <c r="E2115" i="9"/>
  <c r="E1423" i="9"/>
  <c r="G1265" i="6"/>
  <c r="D2155" i="9"/>
  <c r="F1903" i="6"/>
  <c r="F387" i="6"/>
  <c r="G387" i="6" s="1"/>
  <c r="E1914" i="9"/>
  <c r="F571" i="6"/>
  <c r="G571" i="6" s="1"/>
  <c r="E1903" i="6"/>
  <c r="D1759" i="9"/>
  <c r="D2418" i="9"/>
  <c r="E1879" i="9"/>
  <c r="F1698" i="6"/>
  <c r="F1665" i="6"/>
  <c r="D2295" i="9"/>
  <c r="E895" i="6"/>
  <c r="G895" i="6" s="1"/>
  <c r="E2132" i="9"/>
  <c r="F1076" i="6"/>
  <c r="E664" i="9"/>
  <c r="E836" i="6"/>
  <c r="G836" i="6" s="1"/>
  <c r="F1701" i="6"/>
  <c r="E1075" i="9"/>
  <c r="F352" i="6"/>
  <c r="G352" i="6" s="1"/>
  <c r="E630" i="6"/>
  <c r="G630" i="6" s="1"/>
  <c r="G1700" i="6"/>
  <c r="E428" i="6"/>
  <c r="G428" i="6" s="1"/>
  <c r="G1520" i="6"/>
  <c r="F366" i="6"/>
  <c r="G1257" i="6"/>
  <c r="G1436" i="6"/>
  <c r="E1166" i="9"/>
  <c r="E770" i="6"/>
  <c r="F1148" i="6"/>
  <c r="E161" i="6"/>
  <c r="G161" i="6" s="1"/>
  <c r="E881" i="6"/>
  <c r="G881" i="6" s="1"/>
  <c r="F837" i="6"/>
  <c r="G837" i="6" s="1"/>
  <c r="E2016" i="9"/>
  <c r="E1310" i="9"/>
  <c r="G2189" i="6"/>
  <c r="E1768" i="9"/>
  <c r="I1970" i="6"/>
  <c r="E1873" i="9"/>
  <c r="I2460" i="6"/>
  <c r="E104" i="6"/>
  <c r="E914" i="9"/>
  <c r="E2190" i="9"/>
  <c r="E1202" i="9"/>
  <c r="E28" i="6"/>
  <c r="K2211" i="6"/>
  <c r="K1718" i="6"/>
  <c r="F254" i="6"/>
  <c r="G254" i="6" s="1"/>
  <c r="J731" i="6"/>
  <c r="K731" i="6" s="1"/>
  <c r="I1474" i="6"/>
  <c r="F2427" i="6"/>
  <c r="E2427" i="6"/>
  <c r="F1502" i="6"/>
  <c r="G1502" i="6"/>
  <c r="E1502" i="6"/>
  <c r="J1087" i="6"/>
  <c r="I1087" i="6"/>
  <c r="K1087" i="6"/>
  <c r="E1272" i="9"/>
  <c r="G2217" i="6"/>
  <c r="G1056" i="6"/>
  <c r="E405" i="6"/>
  <c r="G405" i="6" s="1"/>
  <c r="F232" i="6"/>
  <c r="G232" i="6" s="1"/>
  <c r="F1434" i="6"/>
  <c r="E815" i="9"/>
  <c r="E114" i="6"/>
  <c r="J2067" i="6"/>
  <c r="K2067" i="6"/>
  <c r="E2151" i="9"/>
  <c r="E2319" i="9"/>
  <c r="E2103" i="9"/>
  <c r="G1701" i="6"/>
  <c r="G1805" i="6"/>
  <c r="F1746" i="6"/>
  <c r="F770" i="6"/>
  <c r="G1148" i="6"/>
  <c r="E921" i="9"/>
  <c r="E748" i="9"/>
  <c r="E2091" i="9"/>
  <c r="E115" i="9"/>
  <c r="E878" i="6"/>
  <c r="G878" i="6" s="1"/>
  <c r="E2244" i="9"/>
  <c r="G1812" i="6"/>
  <c r="E29" i="6"/>
  <c r="G29" i="6" s="1"/>
  <c r="G1542" i="6"/>
  <c r="G1875" i="6"/>
  <c r="G1635" i="6"/>
  <c r="G1005" i="6"/>
  <c r="E2444" i="9"/>
  <c r="J1782" i="6"/>
  <c r="E1251" i="9"/>
  <c r="F1873" i="6"/>
  <c r="E186" i="9"/>
  <c r="E2085" i="9"/>
  <c r="J815" i="6"/>
  <c r="K2460" i="6"/>
  <c r="F104" i="6"/>
  <c r="E1635" i="6"/>
  <c r="G1352" i="6"/>
  <c r="F890" i="6"/>
  <c r="I1956" i="6"/>
  <c r="F28" i="6"/>
  <c r="E1923" i="9"/>
  <c r="D1370" i="9"/>
  <c r="K1899" i="6"/>
  <c r="J1718" i="6"/>
  <c r="E670" i="9"/>
  <c r="G2022" i="6"/>
  <c r="E45" i="6"/>
  <c r="E1167" i="6"/>
  <c r="G1167" i="6"/>
  <c r="F1167" i="6"/>
  <c r="E147" i="6"/>
  <c r="F147" i="6"/>
  <c r="D867" i="9"/>
  <c r="E867" i="9"/>
  <c r="J535" i="6"/>
  <c r="I535" i="6"/>
  <c r="F115" i="6"/>
  <c r="E115" i="6"/>
  <c r="F1589" i="6"/>
  <c r="F1678" i="6"/>
  <c r="E129" i="6"/>
  <c r="E567" i="6"/>
  <c r="F153" i="6"/>
  <c r="E598" i="6"/>
  <c r="E934" i="9"/>
  <c r="I2132" i="6"/>
  <c r="K1754" i="6"/>
  <c r="K1107" i="6"/>
  <c r="J1107" i="6"/>
  <c r="I1107" i="6"/>
  <c r="F945" i="6"/>
  <c r="G945" i="6" s="1"/>
  <c r="E907" i="9"/>
  <c r="E153" i="6"/>
  <c r="E2420" i="9"/>
  <c r="F598" i="6"/>
  <c r="J1731" i="6"/>
  <c r="J1754" i="6"/>
  <c r="E2465" i="6"/>
  <c r="E1348" i="6"/>
  <c r="G2148" i="6"/>
  <c r="F2465" i="6"/>
  <c r="K2127" i="6"/>
  <c r="E1544" i="9"/>
  <c r="E1718" i="6"/>
  <c r="E842" i="9"/>
  <c r="E102" i="9"/>
  <c r="K1606" i="6"/>
  <c r="E592" i="9"/>
  <c r="K1539" i="6"/>
  <c r="J2127" i="6"/>
  <c r="K1639" i="6"/>
  <c r="G1106" i="6"/>
  <c r="E2085" i="6"/>
  <c r="I1606" i="6"/>
  <c r="E736" i="9"/>
  <c r="I1539" i="6"/>
  <c r="J1639" i="6"/>
  <c r="E1382" i="9"/>
  <c r="J875" i="6"/>
  <c r="F73" i="6"/>
  <c r="G73" i="6" s="1"/>
  <c r="E2479" i="9"/>
  <c r="G2202" i="6"/>
  <c r="F816" i="6"/>
  <c r="I875" i="6"/>
  <c r="E58" i="6"/>
  <c r="F1106" i="6"/>
  <c r="E764" i="9"/>
  <c r="E1731" i="9"/>
  <c r="E1592" i="9"/>
  <c r="I560" i="6"/>
  <c r="J560" i="6"/>
  <c r="D607" i="9"/>
  <c r="E271" i="9"/>
  <c r="G1015" i="6"/>
  <c r="E1426" i="6"/>
  <c r="E1644" i="9"/>
  <c r="F567" i="6"/>
  <c r="K1731" i="6"/>
  <c r="E819" i="9"/>
  <c r="F1531" i="6"/>
  <c r="F1426" i="6"/>
  <c r="J1608" i="6"/>
  <c r="E1680" i="9"/>
  <c r="E1023" i="9"/>
  <c r="D519" i="9"/>
  <c r="D938" i="9"/>
  <c r="E938" i="9"/>
  <c r="F1205" i="6"/>
  <c r="E1825" i="9"/>
  <c r="G1221" i="6"/>
  <c r="F176" i="6"/>
  <c r="G176" i="6" s="1"/>
  <c r="E2259" i="6"/>
  <c r="E1227" i="9"/>
  <c r="K1544" i="6"/>
  <c r="F470" i="6"/>
  <c r="E470" i="6"/>
  <c r="K1957" i="6"/>
  <c r="I1957" i="6"/>
  <c r="J1957" i="6"/>
  <c r="I918" i="6"/>
  <c r="J918" i="6"/>
  <c r="I55" i="6"/>
  <c r="J55" i="6"/>
  <c r="E1205" i="6"/>
  <c r="F699" i="6"/>
  <c r="G699" i="6" s="1"/>
  <c r="F1578" i="6"/>
  <c r="G1182" i="6"/>
  <c r="F671" i="6"/>
  <c r="G671" i="6" s="1"/>
  <c r="E826" i="9"/>
  <c r="E1743" i="9"/>
  <c r="I1544" i="6"/>
  <c r="E1490" i="9"/>
  <c r="I601" i="6"/>
  <c r="J601" i="6"/>
  <c r="G1977" i="6"/>
  <c r="F1977" i="6"/>
  <c r="E2487" i="9"/>
  <c r="F1231" i="6"/>
  <c r="G1448" i="6"/>
  <c r="E1578" i="6"/>
  <c r="E1207" i="6"/>
  <c r="F527" i="6"/>
  <c r="G527" i="6" s="1"/>
  <c r="F716" i="6"/>
  <c r="G716" i="6" s="1"/>
  <c r="F738" i="6"/>
  <c r="G738" i="6" s="1"/>
  <c r="F1642" i="6"/>
  <c r="G1197" i="6"/>
  <c r="F1182" i="6"/>
  <c r="F2244" i="6"/>
  <c r="K1680" i="6"/>
  <c r="K1919" i="6"/>
  <c r="E480" i="9"/>
  <c r="J1012" i="6"/>
  <c r="I2468" i="6"/>
  <c r="D915" i="9"/>
  <c r="E915" i="9"/>
  <c r="D1393" i="9"/>
  <c r="E1393" i="9"/>
  <c r="D591" i="9"/>
  <c r="E591" i="9"/>
  <c r="I1479" i="6"/>
  <c r="J1479" i="6"/>
  <c r="E312" i="6"/>
  <c r="G312" i="6" s="1"/>
  <c r="F2468" i="6"/>
  <c r="D795" i="9"/>
  <c r="E795" i="9"/>
  <c r="F287" i="6"/>
  <c r="G1231" i="6"/>
  <c r="E2082" i="9"/>
  <c r="E1448" i="6"/>
  <c r="G1207" i="6"/>
  <c r="F655" i="6"/>
  <c r="G655" i="6" s="1"/>
  <c r="E1642" i="6"/>
  <c r="G1483" i="6"/>
  <c r="E1668" i="6"/>
  <c r="G1956" i="6"/>
  <c r="G1494" i="6"/>
  <c r="E644" i="9"/>
  <c r="I1426" i="6"/>
  <c r="E317" i="6"/>
  <c r="I1012" i="6"/>
  <c r="K2468" i="6"/>
  <c r="D692" i="9"/>
  <c r="E692" i="9"/>
  <c r="D1514" i="9"/>
  <c r="E1514" i="9"/>
  <c r="D1779" i="9"/>
  <c r="E1779" i="9"/>
  <c r="F626" i="6"/>
  <c r="E2468" i="6"/>
  <c r="E287" i="6"/>
  <c r="G287" i="6" s="1"/>
  <c r="F885" i="6"/>
  <c r="K2095" i="6"/>
  <c r="F1483" i="6"/>
  <c r="F1668" i="6"/>
  <c r="F1494" i="6"/>
  <c r="E1935" i="9"/>
  <c r="G2144" i="6"/>
  <c r="F317" i="6"/>
  <c r="E836" i="9"/>
  <c r="F140" i="6"/>
  <c r="E140" i="6"/>
  <c r="F722" i="6"/>
  <c r="E722" i="6"/>
  <c r="D1250" i="9"/>
  <c r="E1250" i="9"/>
  <c r="D866" i="9"/>
  <c r="E866" i="9"/>
  <c r="J127" i="6"/>
  <c r="I127" i="6"/>
  <c r="D587" i="9"/>
  <c r="E293" i="6"/>
  <c r="G293" i="6" s="1"/>
  <c r="E2380" i="9"/>
  <c r="E885" i="6"/>
  <c r="E573" i="9"/>
  <c r="E1760" i="6"/>
  <c r="G1394" i="6"/>
  <c r="F1394" i="6"/>
  <c r="E1394" i="6"/>
  <c r="I1815" i="6"/>
  <c r="J1815" i="6"/>
  <c r="K1815" i="6"/>
  <c r="F56" i="6"/>
  <c r="E56" i="6"/>
  <c r="D602" i="9"/>
  <c r="E602" i="9"/>
  <c r="D1154" i="9"/>
  <c r="E1154" i="9"/>
  <c r="E1695" i="6"/>
  <c r="F1695" i="6"/>
  <c r="G1695" i="6"/>
  <c r="J1590" i="6"/>
  <c r="K1590" i="6"/>
  <c r="I1590" i="6"/>
  <c r="D1286" i="9"/>
  <c r="E1286" i="9"/>
  <c r="F32" i="6"/>
  <c r="E32" i="6"/>
  <c r="G1250" i="6"/>
  <c r="E1250" i="6"/>
  <c r="F1250" i="6"/>
  <c r="I1323" i="6"/>
  <c r="K1323" i="6"/>
  <c r="D1095" i="9"/>
  <c r="E1095" i="9"/>
  <c r="E139" i="9"/>
  <c r="F117" i="6"/>
  <c r="G117" i="6" s="1"/>
  <c r="E1525" i="6"/>
  <c r="F2189" i="6"/>
  <c r="F1956" i="6"/>
  <c r="K2055" i="6"/>
  <c r="K1563" i="6"/>
  <c r="J1563" i="6"/>
  <c r="I1563" i="6"/>
  <c r="D687" i="9"/>
  <c r="E687" i="9"/>
  <c r="J644" i="6"/>
  <c r="I644" i="6"/>
  <c r="F494" i="6"/>
  <c r="E494" i="6"/>
  <c r="F177" i="6"/>
  <c r="G177" i="6" s="1"/>
  <c r="F764" i="6"/>
  <c r="G764" i="6" s="1"/>
  <c r="G2244" i="6"/>
  <c r="F382" i="6"/>
  <c r="J1443" i="6"/>
  <c r="E2008" i="9"/>
  <c r="E680" i="9"/>
  <c r="E221" i="6"/>
  <c r="F221" i="6"/>
  <c r="E1141" i="6"/>
  <c r="F1141" i="6"/>
  <c r="G1141" i="6"/>
  <c r="J681" i="6"/>
  <c r="I681" i="6"/>
  <c r="E829" i="9"/>
  <c r="D2436" i="9"/>
  <c r="F687" i="6"/>
  <c r="G687" i="6" s="1"/>
  <c r="I2095" i="6"/>
  <c r="E1958" i="9"/>
  <c r="E762" i="6"/>
  <c r="G762" i="6" s="1"/>
  <c r="F27" i="6"/>
  <c r="G27" i="6" s="1"/>
  <c r="E382" i="6"/>
  <c r="E1822" i="9"/>
  <c r="J1680" i="6"/>
  <c r="I2055" i="6"/>
  <c r="E626" i="6"/>
  <c r="E1808" i="9"/>
  <c r="I1628" i="6"/>
  <c r="K1628" i="6"/>
  <c r="J1628" i="6"/>
  <c r="J163" i="6"/>
  <c r="I163" i="6"/>
  <c r="F602" i="6"/>
  <c r="E602" i="6"/>
  <c r="E2175" i="6"/>
  <c r="F2175" i="6"/>
  <c r="G2175" i="6"/>
  <c r="D1383" i="9"/>
  <c r="E1383" i="9"/>
  <c r="J2418" i="6"/>
  <c r="F129" i="6"/>
  <c r="K1970" i="6"/>
  <c r="F2144" i="6"/>
  <c r="E530" i="6"/>
  <c r="G530" i="6" s="1"/>
  <c r="I1919" i="6"/>
  <c r="E1106" i="9"/>
  <c r="F986" i="6"/>
  <c r="E986" i="6"/>
  <c r="F2307" i="6"/>
  <c r="E2307" i="6"/>
  <c r="G2307" i="6"/>
  <c r="J585" i="6"/>
  <c r="I585" i="6"/>
  <c r="F806" i="6"/>
  <c r="E806" i="6"/>
  <c r="I915" i="6"/>
  <c r="J915" i="6"/>
  <c r="G2008" i="6"/>
  <c r="E2008" i="6"/>
  <c r="F2008" i="6"/>
  <c r="D884" i="9"/>
  <c r="E884" i="9"/>
  <c r="I78" i="6"/>
  <c r="J78" i="6"/>
  <c r="E830" i="6"/>
  <c r="F830" i="6"/>
  <c r="G2210" i="6"/>
  <c r="E2210" i="6"/>
  <c r="F2210" i="6"/>
  <c r="D1990" i="9"/>
  <c r="E1990" i="9"/>
  <c r="D675" i="9"/>
  <c r="E675" i="9"/>
  <c r="K1976" i="6"/>
  <c r="I1976" i="6"/>
  <c r="J1976" i="6"/>
  <c r="D1131" i="9"/>
  <c r="E1131" i="9"/>
  <c r="E1425" i="6"/>
  <c r="F1425" i="6"/>
  <c r="F93" i="6"/>
  <c r="E93" i="6"/>
  <c r="F212" i="6"/>
  <c r="E212" i="6"/>
  <c r="E884" i="6"/>
  <c r="F884" i="6"/>
  <c r="J1395" i="6"/>
  <c r="K1395" i="6"/>
  <c r="I1395" i="6"/>
  <c r="E1959" i="6"/>
  <c r="F1959" i="6"/>
  <c r="G1959" i="6"/>
  <c r="J524" i="6"/>
  <c r="I524" i="6"/>
  <c r="D771" i="9"/>
  <c r="E771" i="9"/>
  <c r="J537" i="6"/>
  <c r="I537" i="6"/>
  <c r="E333" i="6"/>
  <c r="F333" i="6"/>
  <c r="E213" i="6"/>
  <c r="F213" i="6"/>
  <c r="J654" i="6"/>
  <c r="I654" i="6"/>
  <c r="F698" i="6"/>
  <c r="E698" i="6"/>
  <c r="I519" i="6"/>
  <c r="J519" i="6"/>
  <c r="D783" i="9"/>
  <c r="E783" i="9"/>
  <c r="D1827" i="9"/>
  <c r="E1827" i="9"/>
  <c r="I79" i="6"/>
  <c r="J79" i="6"/>
  <c r="D1719" i="9"/>
  <c r="E1719" i="9"/>
  <c r="G1778" i="6"/>
  <c r="E1778" i="6"/>
  <c r="F1778" i="6"/>
  <c r="J891" i="6"/>
  <c r="I891" i="6"/>
  <c r="E1936" i="6"/>
  <c r="F1936" i="6"/>
  <c r="E284" i="6"/>
  <c r="F284" i="6"/>
  <c r="J711" i="6"/>
  <c r="I711" i="6"/>
  <c r="F1994" i="6"/>
  <c r="G1994" i="6"/>
  <c r="E1994" i="6"/>
  <c r="J1592" i="6"/>
  <c r="I1592" i="6"/>
  <c r="K1592" i="6"/>
  <c r="D699" i="9"/>
  <c r="E699" i="9"/>
  <c r="E2343" i="6"/>
  <c r="F2343" i="6"/>
  <c r="G2343" i="6"/>
  <c r="F1366" i="6"/>
  <c r="F1508" i="6"/>
  <c r="G1718" i="6"/>
  <c r="E690" i="9"/>
  <c r="F680" i="6"/>
  <c r="G680" i="6" s="1"/>
  <c r="F98" i="6"/>
  <c r="E781" i="6"/>
  <c r="G781" i="6" s="1"/>
  <c r="F1742" i="6"/>
  <c r="E598" i="9"/>
  <c r="J2211" i="6"/>
  <c r="J687" i="6"/>
  <c r="I687" i="6"/>
  <c r="J1179" i="6"/>
  <c r="I1179" i="6"/>
  <c r="K1179" i="6"/>
  <c r="J31" i="6"/>
  <c r="I31" i="6"/>
  <c r="F1286" i="6"/>
  <c r="E1286" i="6"/>
  <c r="G1286" i="6"/>
  <c r="I1362" i="6"/>
  <c r="J1362" i="6"/>
  <c r="K1362" i="6"/>
  <c r="I1778" i="6"/>
  <c r="J1778" i="6"/>
  <c r="K1778" i="6"/>
  <c r="D1359" i="9"/>
  <c r="E1359" i="9"/>
  <c r="E1406" i="6"/>
  <c r="F1406" i="6"/>
  <c r="G1406" i="6"/>
  <c r="J139" i="6"/>
  <c r="I139" i="6"/>
  <c r="E1239" i="6"/>
  <c r="G1239" i="6"/>
  <c r="F1239" i="6"/>
  <c r="J699" i="6"/>
  <c r="I699" i="6"/>
  <c r="F2371" i="6"/>
  <c r="F1786" i="6"/>
  <c r="E456" i="6"/>
  <c r="F850" i="6"/>
  <c r="G850" i="6" s="1"/>
  <c r="E2132" i="6"/>
  <c r="E2346" i="9"/>
  <c r="F58" i="6"/>
  <c r="F1682" i="6"/>
  <c r="E776" i="9"/>
  <c r="E984" i="9"/>
  <c r="E586" i="9"/>
  <c r="E98" i="6"/>
  <c r="E772" i="6"/>
  <c r="G772" i="6" s="1"/>
  <c r="E265" i="9"/>
  <c r="F1618" i="6"/>
  <c r="E2343" i="9"/>
  <c r="K1743" i="6"/>
  <c r="K1863" i="6"/>
  <c r="E326" i="6"/>
  <c r="G326" i="6" s="1"/>
  <c r="I690" i="6"/>
  <c r="J690" i="6"/>
  <c r="J1227" i="6"/>
  <c r="K1227" i="6"/>
  <c r="E676" i="6"/>
  <c r="F676" i="6"/>
  <c r="J2355" i="6"/>
  <c r="I2355" i="6"/>
  <c r="K2355" i="6"/>
  <c r="J692" i="6"/>
  <c r="I692" i="6"/>
  <c r="J596" i="6"/>
  <c r="I596" i="6"/>
  <c r="E730" i="6"/>
  <c r="F730" i="6"/>
  <c r="E1111" i="9"/>
  <c r="K1095" i="6"/>
  <c r="I1095" i="6"/>
  <c r="J1095" i="6"/>
  <c r="D830" i="9"/>
  <c r="E830" i="9"/>
  <c r="D1172" i="9"/>
  <c r="E1172" i="9"/>
  <c r="K1450" i="6"/>
  <c r="J1450" i="6"/>
  <c r="G1397" i="6"/>
  <c r="F1812" i="6"/>
  <c r="E1150" i="6"/>
  <c r="E782" i="9"/>
  <c r="D1292" i="9"/>
  <c r="J1294" i="6"/>
  <c r="I1756" i="6"/>
  <c r="K1294" i="6"/>
  <c r="E465" i="6"/>
  <c r="F465" i="6"/>
  <c r="I747" i="6"/>
  <c r="J747" i="6"/>
  <c r="E412" i="6"/>
  <c r="F412" i="6"/>
  <c r="G1359" i="6"/>
  <c r="E1359" i="6"/>
  <c r="F1359" i="6"/>
  <c r="J1376" i="6"/>
  <c r="I1376" i="6"/>
  <c r="K1376" i="6"/>
  <c r="K1239" i="6"/>
  <c r="I1239" i="6"/>
  <c r="J1239" i="6"/>
  <c r="K1149" i="6"/>
  <c r="J1149" i="6"/>
  <c r="I1149" i="6"/>
  <c r="D603" i="9"/>
  <c r="E603" i="9"/>
  <c r="G1347" i="6"/>
  <c r="F1347" i="6"/>
  <c r="E1347" i="6"/>
  <c r="E1650" i="6"/>
  <c r="F1650" i="6"/>
  <c r="G1650" i="6"/>
  <c r="E1765" i="6"/>
  <c r="F1765" i="6"/>
  <c r="G1765" i="6"/>
  <c r="F118" i="6"/>
  <c r="E118" i="6"/>
  <c r="F1587" i="6"/>
  <c r="G1587" i="6"/>
  <c r="E1587" i="6"/>
  <c r="G1922" i="6"/>
  <c r="E1922" i="6"/>
  <c r="F1922" i="6"/>
  <c r="E604" i="9"/>
  <c r="G2444" i="6"/>
  <c r="F416" i="6"/>
  <c r="G416" i="6" s="1"/>
  <c r="E1834" i="9"/>
  <c r="E2217" i="9"/>
  <c r="G2241" i="6"/>
  <c r="F1397" i="6"/>
  <c r="F746" i="6"/>
  <c r="E1041" i="6"/>
  <c r="E2348" i="6"/>
  <c r="E552" i="9"/>
  <c r="F238" i="6"/>
  <c r="F350" i="6"/>
  <c r="E350" i="6"/>
  <c r="E528" i="6"/>
  <c r="E1880" i="9"/>
  <c r="G1917" i="6"/>
  <c r="K1872" i="6"/>
  <c r="E554" i="9"/>
  <c r="J855" i="6"/>
  <c r="I855" i="6"/>
  <c r="D2382" i="9"/>
  <c r="E892" i="9"/>
  <c r="F1699" i="6"/>
  <c r="D916" i="9"/>
  <c r="E1320" i="9"/>
  <c r="E849" i="6"/>
  <c r="G849" i="6" s="1"/>
  <c r="E2253" i="9"/>
  <c r="F752" i="6"/>
  <c r="E1012" i="6"/>
  <c r="E1788" i="9"/>
  <c r="E2035" i="9"/>
  <c r="E1746" i="9"/>
  <c r="E2444" i="6"/>
  <c r="F2241" i="6"/>
  <c r="E1518" i="9"/>
  <c r="E746" i="6"/>
  <c r="G1590" i="6"/>
  <c r="E480" i="6"/>
  <c r="G480" i="6" s="1"/>
  <c r="F1364" i="6"/>
  <c r="E1256" i="6"/>
  <c r="F2055" i="6"/>
  <c r="E1546" i="6"/>
  <c r="E898" i="6"/>
  <c r="G898" i="6" s="1"/>
  <c r="G1371" i="6"/>
  <c r="F1150" i="6"/>
  <c r="F528" i="6"/>
  <c r="G1110" i="6"/>
  <c r="E969" i="6"/>
  <c r="G969" i="6" s="1"/>
  <c r="E1924" i="9"/>
  <c r="E1326" i="9"/>
  <c r="E238" i="6"/>
  <c r="F188" i="6"/>
  <c r="G188" i="6" s="1"/>
  <c r="E620" i="9"/>
  <c r="E1257" i="9"/>
  <c r="F860" i="6"/>
  <c r="G860" i="6" s="1"/>
  <c r="E304" i="6"/>
  <c r="E1190" i="9"/>
  <c r="E752" i="9"/>
  <c r="G1976" i="6"/>
  <c r="E2221" i="9"/>
  <c r="K1598" i="6"/>
  <c r="J1143" i="6"/>
  <c r="J579" i="6"/>
  <c r="I579" i="6"/>
  <c r="J567" i="6"/>
  <c r="I567" i="6"/>
  <c r="E74" i="6"/>
  <c r="F74" i="6"/>
  <c r="E1172" i="6"/>
  <c r="F1172" i="6"/>
  <c r="G1172" i="6"/>
  <c r="J1131" i="6"/>
  <c r="I1131" i="6"/>
  <c r="K1131" i="6"/>
  <c r="E42" i="6"/>
  <c r="G42" i="6" s="1"/>
  <c r="J771" i="6"/>
  <c r="I771" i="6"/>
  <c r="E2270" i="6"/>
  <c r="I591" i="6"/>
  <c r="J591" i="6"/>
  <c r="J1658" i="6"/>
  <c r="K1658" i="6"/>
  <c r="I1658" i="6"/>
  <c r="J1827" i="6"/>
  <c r="K1827" i="6"/>
  <c r="I1827" i="6"/>
  <c r="J639" i="6"/>
  <c r="I639" i="6"/>
  <c r="G1023" i="6"/>
  <c r="E1023" i="6"/>
  <c r="F1023" i="6"/>
  <c r="E2451" i="9"/>
  <c r="F726" i="6"/>
  <c r="G726" i="6" s="1"/>
  <c r="G1136" i="6"/>
  <c r="E2114" i="9"/>
  <c r="G1687" i="6"/>
  <c r="E1136" i="6"/>
  <c r="G2055" i="6"/>
  <c r="G2107" i="6"/>
  <c r="F378" i="6"/>
  <c r="E1884" i="9"/>
  <c r="F614" i="6"/>
  <c r="E980" i="9"/>
  <c r="E1220" i="9"/>
  <c r="G1652" i="6"/>
  <c r="I1227" i="6"/>
  <c r="E434" i="6"/>
  <c r="F434" i="6"/>
  <c r="F201" i="6"/>
  <c r="E201" i="6"/>
  <c r="E355" i="9"/>
  <c r="G1699" i="6"/>
  <c r="E2342" i="9"/>
  <c r="E1712" i="9"/>
  <c r="F921" i="6"/>
  <c r="G921" i="6" s="1"/>
  <c r="E1452" i="9"/>
  <c r="E2121" i="9"/>
  <c r="J2453" i="6"/>
  <c r="E2301" i="9"/>
  <c r="E752" i="6"/>
  <c r="G1084" i="6"/>
  <c r="G1838" i="6"/>
  <c r="E2174" i="9"/>
  <c r="G2295" i="6"/>
  <c r="F1687" i="6"/>
  <c r="F445" i="6"/>
  <c r="F1590" i="6"/>
  <c r="F2148" i="6"/>
  <c r="G1450" i="6"/>
  <c r="E1364" i="6"/>
  <c r="G2364" i="6"/>
  <c r="E1526" i="6"/>
  <c r="G1348" i="6"/>
  <c r="G1089" i="6"/>
  <c r="F1371" i="6"/>
  <c r="F1110" i="6"/>
  <c r="D1162" i="9"/>
  <c r="G2334" i="6"/>
  <c r="E1434" i="9"/>
  <c r="J1872" i="6"/>
  <c r="F320" i="6"/>
  <c r="E1014" i="9"/>
  <c r="E599" i="9"/>
  <c r="F1582" i="6"/>
  <c r="E81" i="6"/>
  <c r="G81" i="6" s="1"/>
  <c r="F1976" i="6"/>
  <c r="J1598" i="6"/>
  <c r="E1587" i="9"/>
  <c r="K2175" i="6"/>
  <c r="I1863" i="6"/>
  <c r="D747" i="9"/>
  <c r="E747" i="9"/>
  <c r="D818" i="9"/>
  <c r="E818" i="9"/>
  <c r="K1263" i="6"/>
  <c r="J1263" i="6"/>
  <c r="I1263" i="6"/>
  <c r="E273" i="6"/>
  <c r="F273" i="6"/>
  <c r="J1023" i="6"/>
  <c r="K1023" i="6"/>
  <c r="I1023" i="6"/>
  <c r="F484" i="6"/>
  <c r="E484" i="6"/>
  <c r="I1772" i="6"/>
  <c r="K1772" i="6"/>
  <c r="J1772" i="6"/>
  <c r="I783" i="6"/>
  <c r="J783" i="6"/>
  <c r="F742" i="6"/>
  <c r="E742" i="6"/>
  <c r="K1508" i="6"/>
  <c r="J1508" i="6"/>
  <c r="I1508" i="6"/>
  <c r="E1748" i="6"/>
  <c r="F1748" i="6"/>
  <c r="G1748" i="6"/>
  <c r="F1947" i="6"/>
  <c r="K1143" i="6"/>
  <c r="K1756" i="6"/>
  <c r="E1347" i="9"/>
  <c r="I43" i="6"/>
  <c r="J43" i="6"/>
  <c r="I1298" i="6"/>
  <c r="J1298" i="6"/>
  <c r="K1298" i="6"/>
  <c r="J675" i="6"/>
  <c r="I675" i="6"/>
  <c r="E998" i="6"/>
  <c r="F998" i="6"/>
  <c r="E388" i="6"/>
  <c r="F388" i="6"/>
  <c r="J603" i="6"/>
  <c r="I603" i="6"/>
  <c r="D1634" i="9"/>
  <c r="E1634" i="9"/>
  <c r="J1923" i="6"/>
  <c r="K1923" i="6"/>
  <c r="I1923" i="6"/>
  <c r="D2261" i="9"/>
  <c r="F919" i="6"/>
  <c r="G919" i="6" s="1"/>
  <c r="E2004" i="9"/>
  <c r="D1296" i="9"/>
  <c r="E637" i="9"/>
  <c r="E1843" i="9"/>
  <c r="E523" i="9"/>
  <c r="E2498" i="9"/>
  <c r="E849" i="9"/>
  <c r="F311" i="6"/>
  <c r="E1778" i="9"/>
  <c r="D835" i="9"/>
  <c r="F1526" i="6"/>
  <c r="E1089" i="6"/>
  <c r="F862" i="6"/>
  <c r="G1425" i="6"/>
  <c r="E746" i="9"/>
  <c r="E320" i="6"/>
  <c r="E614" i="6"/>
  <c r="E734" i="9"/>
  <c r="E789" i="9"/>
  <c r="E2169" i="6"/>
  <c r="E1352" i="6"/>
  <c r="I1972" i="6"/>
  <c r="E1582" i="6"/>
  <c r="E1671" i="9"/>
  <c r="I863" i="6"/>
  <c r="K863" i="6" s="1"/>
  <c r="I2175" i="6"/>
  <c r="E1952" i="6"/>
  <c r="E1532" i="6"/>
  <c r="F1532" i="6"/>
  <c r="G1532" i="6"/>
  <c r="I723" i="6"/>
  <c r="J723" i="6"/>
  <c r="E1142" i="6"/>
  <c r="F1142" i="6"/>
  <c r="G1142" i="6"/>
  <c r="J2228" i="6"/>
  <c r="K2228" i="6"/>
  <c r="I2228" i="6"/>
  <c r="E1762" i="6"/>
  <c r="F1762" i="6"/>
  <c r="I674" i="6"/>
  <c r="J674" i="6"/>
  <c r="K1154" i="6"/>
  <c r="J1154" i="6"/>
  <c r="I1154" i="6"/>
  <c r="J622" i="6"/>
  <c r="I622" i="6"/>
  <c r="I1334" i="6"/>
  <c r="K1334" i="6"/>
  <c r="J1334" i="6"/>
  <c r="J361" i="6"/>
  <c r="I361" i="6"/>
  <c r="J1190" i="6"/>
  <c r="K1190" i="6"/>
  <c r="I1190" i="6"/>
  <c r="D193" i="9"/>
  <c r="E193" i="9"/>
  <c r="I1466" i="6"/>
  <c r="J1466" i="6"/>
  <c r="K1466" i="6"/>
  <c r="J950" i="6"/>
  <c r="I950" i="6"/>
  <c r="J1014" i="6"/>
  <c r="I1014" i="6"/>
  <c r="K1014" i="6"/>
  <c r="J1310" i="6"/>
  <c r="K1310" i="6"/>
  <c r="I1310" i="6"/>
  <c r="D781" i="9"/>
  <c r="E781" i="9"/>
  <c r="J1478" i="6"/>
  <c r="K1478" i="6"/>
  <c r="I614" i="6"/>
  <c r="J614" i="6"/>
  <c r="G1942" i="6"/>
  <c r="E1942" i="6"/>
  <c r="F1942" i="6"/>
  <c r="D2055" i="9"/>
  <c r="E2055" i="9"/>
  <c r="I1839" i="6"/>
  <c r="K1839" i="6"/>
  <c r="J1839" i="6"/>
  <c r="I710" i="6"/>
  <c r="J710" i="6"/>
  <c r="K2173" i="6"/>
  <c r="I2173" i="6"/>
  <c r="J2173" i="6"/>
  <c r="J1094" i="6"/>
  <c r="I1094" i="6"/>
  <c r="K1094" i="6"/>
  <c r="J1274" i="6"/>
  <c r="I1274" i="6"/>
  <c r="K1274" i="6"/>
  <c r="I746" i="6"/>
  <c r="J746" i="6"/>
  <c r="J210" i="6"/>
  <c r="I210" i="6"/>
  <c r="I1767" i="6"/>
  <c r="J1767" i="6"/>
  <c r="K1767" i="6"/>
  <c r="I866" i="6"/>
  <c r="J866" i="6"/>
  <c r="J709" i="6"/>
  <c r="I709" i="6"/>
  <c r="I265" i="6"/>
  <c r="J265" i="6"/>
  <c r="I638" i="6"/>
  <c r="J638" i="6"/>
  <c r="I174" i="6"/>
  <c r="J174" i="6"/>
  <c r="I126" i="6"/>
  <c r="J126" i="6"/>
  <c r="K1226" i="6"/>
  <c r="J1226" i="6"/>
  <c r="I1226" i="6"/>
  <c r="D998" i="9"/>
  <c r="E998" i="9"/>
  <c r="E1839" i="9"/>
  <c r="D1839" i="9"/>
  <c r="J642" i="6"/>
  <c r="I642" i="6"/>
  <c r="J270" i="6"/>
  <c r="I270" i="6"/>
  <c r="I1358" i="6"/>
  <c r="J1358" i="6"/>
  <c r="K1358" i="6"/>
  <c r="I1106" i="6"/>
  <c r="J1106" i="6"/>
  <c r="K1106" i="6"/>
  <c r="F446" i="6"/>
  <c r="E446" i="6"/>
  <c r="I1126" i="6"/>
  <c r="J1126" i="6"/>
  <c r="K1126" i="6"/>
  <c r="E1010" i="6"/>
  <c r="F1010" i="6"/>
  <c r="G1010" i="6"/>
  <c r="I2178" i="6"/>
  <c r="K2178" i="6"/>
  <c r="J2178" i="6"/>
  <c r="J518" i="6"/>
  <c r="I518" i="6"/>
  <c r="I186" i="6"/>
  <c r="J186" i="6"/>
  <c r="I102" i="6"/>
  <c r="J102" i="6"/>
  <c r="I1250" i="6"/>
  <c r="J1250" i="6"/>
  <c r="K1250" i="6"/>
  <c r="E1863" i="6"/>
  <c r="F1863" i="6"/>
  <c r="G1863" i="6"/>
  <c r="E586" i="6"/>
  <c r="I2453" i="6"/>
  <c r="E539" i="9"/>
  <c r="D1231" i="9"/>
  <c r="D909" i="9"/>
  <c r="F2054" i="6"/>
  <c r="E1805" i="6"/>
  <c r="F2295" i="6"/>
  <c r="K1439" i="6"/>
  <c r="G1910" i="6"/>
  <c r="F300" i="6"/>
  <c r="G300" i="6" s="1"/>
  <c r="F1342" i="6"/>
  <c r="E1532" i="9"/>
  <c r="E1596" i="9"/>
  <c r="D638" i="9"/>
  <c r="E638" i="9"/>
  <c r="I938" i="6"/>
  <c r="J938" i="6"/>
  <c r="J1837" i="6"/>
  <c r="I1837" i="6"/>
  <c r="K1837" i="6"/>
  <c r="J974" i="6"/>
  <c r="I974" i="6"/>
  <c r="K1142" i="6"/>
  <c r="J1142" i="6"/>
  <c r="I1142" i="6"/>
  <c r="J926" i="6"/>
  <c r="I926" i="6"/>
  <c r="J662" i="6"/>
  <c r="I662" i="6"/>
  <c r="K2377" i="6"/>
  <c r="I2377" i="6"/>
  <c r="J2377" i="6"/>
  <c r="K2250" i="6"/>
  <c r="I2250" i="6"/>
  <c r="J2250" i="6"/>
  <c r="I650" i="6"/>
  <c r="J650" i="6"/>
  <c r="I854" i="6"/>
  <c r="J854" i="6"/>
  <c r="I73" i="6"/>
  <c r="J73" i="6"/>
  <c r="J817" i="6"/>
  <c r="I817" i="6"/>
  <c r="J1790" i="6"/>
  <c r="I1790" i="6"/>
  <c r="J998" i="6"/>
  <c r="I998" i="6"/>
  <c r="J734" i="6"/>
  <c r="I734" i="6"/>
  <c r="I258" i="6"/>
  <c r="J258" i="6"/>
  <c r="F611" i="6"/>
  <c r="E2467" i="9"/>
  <c r="E1207" i="9"/>
  <c r="E1351" i="9"/>
  <c r="E1672" i="9"/>
  <c r="E1711" i="9"/>
  <c r="J1439" i="6"/>
  <c r="F1910" i="6"/>
  <c r="E378" i="6"/>
  <c r="G1772" i="6"/>
  <c r="K1963" i="6"/>
  <c r="J839" i="6"/>
  <c r="K839" i="6" s="1"/>
  <c r="E662" i="9"/>
  <c r="E472" i="6"/>
  <c r="G472" i="6" s="1"/>
  <c r="E300" i="9"/>
  <c r="E1844" i="6"/>
  <c r="K1852" i="6"/>
  <c r="F2085" i="6"/>
  <c r="J1852" i="6"/>
  <c r="E425" i="6"/>
  <c r="G425" i="6" s="1"/>
  <c r="J1442" i="6"/>
  <c r="I1442" i="6"/>
  <c r="K1442" i="6"/>
  <c r="D530" i="9"/>
  <c r="E530" i="9"/>
  <c r="K1382" i="6"/>
  <c r="I1382" i="6"/>
  <c r="J1382" i="6"/>
  <c r="J486" i="6"/>
  <c r="I486" i="6"/>
  <c r="I1166" i="6"/>
  <c r="J1166" i="6"/>
  <c r="K1166" i="6"/>
  <c r="I602" i="6"/>
  <c r="J602" i="6"/>
  <c r="J2485" i="6"/>
  <c r="K2485" i="6"/>
  <c r="I2485" i="6"/>
  <c r="J450" i="6"/>
  <c r="I450" i="6"/>
  <c r="D1406" i="9"/>
  <c r="E1406" i="9"/>
  <c r="E292" i="6"/>
  <c r="F292" i="6"/>
  <c r="E760" i="6"/>
  <c r="F760" i="6"/>
  <c r="D619" i="9"/>
  <c r="E1546" i="9"/>
  <c r="F325" i="6"/>
  <c r="G325" i="6" s="1"/>
  <c r="E1495" i="9"/>
  <c r="I1320" i="6"/>
  <c r="I961" i="6"/>
  <c r="J961" i="6"/>
  <c r="I42" i="6"/>
  <c r="J42" i="6"/>
  <c r="I1525" i="6"/>
  <c r="J1525" i="6"/>
  <c r="K1525" i="6"/>
  <c r="I325" i="6"/>
  <c r="J325" i="6"/>
  <c r="I542" i="6"/>
  <c r="J542" i="6"/>
  <c r="J750" i="6"/>
  <c r="I750" i="6"/>
  <c r="J589" i="6"/>
  <c r="I589" i="6"/>
  <c r="D962" i="9"/>
  <c r="E962" i="9"/>
  <c r="E749" i="9"/>
  <c r="F319" i="6"/>
  <c r="G319" i="6" s="1"/>
  <c r="G1867" i="6"/>
  <c r="E1797" i="9"/>
  <c r="F505" i="6"/>
  <c r="G505" i="6" s="1"/>
  <c r="E793" i="6"/>
  <c r="G793" i="6" s="1"/>
  <c r="F696" i="6"/>
  <c r="E1836" i="9"/>
  <c r="E1056" i="9"/>
  <c r="F436" i="6"/>
  <c r="G436" i="6" s="1"/>
  <c r="I1478" i="6"/>
  <c r="D1346" i="9"/>
  <c r="E1346" i="9"/>
  <c r="J1393" i="6"/>
  <c r="K1393" i="6"/>
  <c r="I1393" i="6"/>
  <c r="J1494" i="6"/>
  <c r="K1494" i="6"/>
  <c r="I1494" i="6"/>
  <c r="J962" i="6"/>
  <c r="I962" i="6"/>
  <c r="E1790" i="9"/>
  <c r="E745" i="9"/>
  <c r="E1170" i="9"/>
  <c r="F86" i="6"/>
  <c r="E873" i="9"/>
  <c r="F815" i="6"/>
  <c r="G815" i="6" s="1"/>
  <c r="G1434" i="6"/>
  <c r="E1084" i="6"/>
  <c r="E2024" i="6"/>
  <c r="F1867" i="6"/>
  <c r="E2277" i="9"/>
  <c r="E367" i="9"/>
  <c r="F1686" i="6"/>
  <c r="G1162" i="6"/>
  <c r="E1440" i="6"/>
  <c r="E683" i="6"/>
  <c r="G683" i="6" s="1"/>
  <c r="E838" i="6"/>
  <c r="G838" i="6" s="1"/>
  <c r="E696" i="6"/>
  <c r="F753" i="6"/>
  <c r="G753" i="6" s="1"/>
  <c r="E396" i="6"/>
  <c r="G396" i="6" s="1"/>
  <c r="E1270" i="6"/>
  <c r="F2115" i="6"/>
  <c r="F1637" i="6"/>
  <c r="K1320" i="6"/>
  <c r="E1917" i="6"/>
  <c r="E2205" i="9"/>
  <c r="D2252" i="9"/>
  <c r="E956" i="9"/>
  <c r="E100" i="6"/>
  <c r="I842" i="6"/>
  <c r="J842" i="6"/>
  <c r="J1514" i="6"/>
  <c r="K1514" i="6"/>
  <c r="I1514" i="6"/>
  <c r="I890" i="6"/>
  <c r="J890" i="6"/>
  <c r="I1010" i="6"/>
  <c r="J1010" i="6"/>
  <c r="K1010" i="6"/>
  <c r="J1801" i="6"/>
  <c r="K1801" i="6"/>
  <c r="I1801" i="6"/>
  <c r="I2274" i="6"/>
  <c r="K2274" i="6"/>
  <c r="J2274" i="6"/>
  <c r="I594" i="6"/>
  <c r="J594" i="6"/>
  <c r="I1178" i="6"/>
  <c r="J1178" i="6"/>
  <c r="K1178" i="6"/>
  <c r="I114" i="6"/>
  <c r="J114" i="6"/>
  <c r="J814" i="6"/>
  <c r="I814" i="6"/>
  <c r="J986" i="6"/>
  <c r="I986" i="6"/>
  <c r="J234" i="6"/>
  <c r="I234" i="6"/>
  <c r="E960" i="6"/>
  <c r="E671" i="9"/>
  <c r="G1344" i="6"/>
  <c r="E2107" i="6"/>
  <c r="F453" i="6"/>
  <c r="G453" i="6" s="1"/>
  <c r="G1637" i="6"/>
  <c r="E2306" i="9"/>
  <c r="F800" i="6"/>
  <c r="I282" i="6"/>
  <c r="J282" i="6"/>
  <c r="K1742" i="6"/>
  <c r="J1742" i="6"/>
  <c r="I1742" i="6"/>
  <c r="J878" i="6"/>
  <c r="I878" i="6"/>
  <c r="I1158" i="6"/>
  <c r="K1158" i="6"/>
  <c r="J1158" i="6"/>
  <c r="I1262" i="6"/>
  <c r="J1262" i="6"/>
  <c r="K1262" i="6"/>
  <c r="K1038" i="6"/>
  <c r="J1038" i="6"/>
  <c r="I1038" i="6"/>
  <c r="I1118" i="6"/>
  <c r="J1118" i="6"/>
  <c r="K1118" i="6"/>
  <c r="J774" i="6"/>
  <c r="I774" i="6"/>
  <c r="E1551" i="6"/>
  <c r="F1551" i="6"/>
  <c r="G1551" i="6"/>
  <c r="D526" i="9"/>
  <c r="F2024" i="6"/>
  <c r="G2491" i="6"/>
  <c r="E642" i="9"/>
  <c r="E1704" i="9"/>
  <c r="J1286" i="6"/>
  <c r="I1286" i="6"/>
  <c r="K1286" i="6"/>
  <c r="J770" i="6"/>
  <c r="I770" i="6"/>
  <c r="I1719" i="6"/>
  <c r="K1719" i="6"/>
  <c r="J1719" i="6"/>
  <c r="K1357" i="6"/>
  <c r="I1357" i="6"/>
  <c r="J1357" i="6"/>
  <c r="I1406" i="6"/>
  <c r="J1406" i="6"/>
  <c r="K1406" i="6"/>
  <c r="E1370" i="6"/>
  <c r="G1370" i="6"/>
  <c r="F1370" i="6"/>
  <c r="E1908" i="9"/>
  <c r="G1951" i="6"/>
  <c r="E2449" i="9"/>
  <c r="E904" i="9"/>
  <c r="D2069" i="9"/>
  <c r="E1380" i="9"/>
  <c r="F1766" i="6"/>
  <c r="E86" i="6"/>
  <c r="E2292" i="9"/>
  <c r="E534" i="9"/>
  <c r="G2252" i="6"/>
  <c r="E2275" i="9"/>
  <c r="E439" i="9"/>
  <c r="E1543" i="9"/>
  <c r="G1309" i="6"/>
  <c r="E1686" i="6"/>
  <c r="J527" i="6"/>
  <c r="K527" i="6" s="1"/>
  <c r="G1440" i="6"/>
  <c r="G1041" i="6"/>
  <c r="G2115" i="6"/>
  <c r="I1963" i="6"/>
  <c r="D1730" i="9"/>
  <c r="E1941" i="6"/>
  <c r="E614" i="9"/>
  <c r="E1366" i="9"/>
  <c r="F305" i="6"/>
  <c r="E1422" i="9"/>
  <c r="K1728" i="6"/>
  <c r="K1202" i="6"/>
  <c r="I1202" i="6"/>
  <c r="J1202" i="6"/>
  <c r="J830" i="6"/>
  <c r="I830" i="6"/>
  <c r="D1117" i="9"/>
  <c r="E1117" i="9"/>
  <c r="J818" i="6"/>
  <c r="I818" i="6"/>
  <c r="K1394" i="6"/>
  <c r="J1394" i="6"/>
  <c r="I1394" i="6"/>
  <c r="J1753" i="6"/>
  <c r="K1753" i="6"/>
  <c r="I1753" i="6"/>
  <c r="K1682" i="6"/>
  <c r="I1682" i="6"/>
  <c r="J1682" i="6"/>
  <c r="J205" i="6"/>
  <c r="I205" i="6"/>
  <c r="I913" i="6"/>
  <c r="J913" i="6"/>
  <c r="D1598" i="9"/>
  <c r="E1598" i="9"/>
  <c r="E662" i="6"/>
  <c r="F662" i="6"/>
  <c r="F242" i="6"/>
  <c r="E242" i="6"/>
  <c r="G2153" i="6"/>
  <c r="E2153" i="6"/>
  <c r="F2153" i="6"/>
  <c r="D716" i="9"/>
  <c r="E716" i="9"/>
  <c r="J554" i="6"/>
  <c r="I554" i="6"/>
  <c r="J402" i="6"/>
  <c r="I402" i="6"/>
  <c r="F1951" i="6"/>
  <c r="E521" i="6"/>
  <c r="G521" i="6" s="1"/>
  <c r="F1896" i="6"/>
  <c r="G1576" i="6"/>
  <c r="E393" i="6"/>
  <c r="F736" i="6"/>
  <c r="G736" i="6" s="1"/>
  <c r="E538" i="9"/>
  <c r="D1244" i="9"/>
  <c r="D1928" i="9"/>
  <c r="E1928" i="9"/>
  <c r="I193" i="6"/>
  <c r="J193" i="6"/>
  <c r="J626" i="6"/>
  <c r="I626" i="6"/>
  <c r="I1117" i="6"/>
  <c r="K1117" i="6"/>
  <c r="J1117" i="6"/>
  <c r="I781" i="6"/>
  <c r="J781" i="6"/>
  <c r="D54" i="9"/>
  <c r="E54" i="9"/>
  <c r="G2007" i="6"/>
  <c r="F2007" i="6"/>
  <c r="E2007" i="6"/>
  <c r="I782" i="6"/>
  <c r="J782" i="6"/>
  <c r="D1402" i="9"/>
  <c r="G1063" i="6"/>
  <c r="G859" i="6"/>
  <c r="E1794" i="9"/>
  <c r="E2453" i="9"/>
  <c r="E521" i="9"/>
  <c r="E1841" i="9"/>
  <c r="E1130" i="9"/>
  <c r="D2340" i="9"/>
  <c r="E1849" i="9"/>
  <c r="F222" i="6"/>
  <c r="G222" i="6" s="1"/>
  <c r="E1896" i="6"/>
  <c r="G1012" i="6"/>
  <c r="E1605" i="6"/>
  <c r="E2193" i="9"/>
  <c r="G2133" i="6"/>
  <c r="E1589" i="6"/>
  <c r="G1546" i="6"/>
  <c r="D793" i="9"/>
  <c r="F1576" i="6"/>
  <c r="G2132" i="6"/>
  <c r="E258" i="9"/>
  <c r="G1525" i="6"/>
  <c r="J2478" i="6"/>
  <c r="E945" i="9"/>
  <c r="E2274" i="9"/>
  <c r="F2108" i="6"/>
  <c r="E1718" i="9"/>
  <c r="I806" i="6"/>
  <c r="J806" i="6"/>
  <c r="I758" i="6"/>
  <c r="J758" i="6"/>
  <c r="J1238" i="6"/>
  <c r="I1238" i="6"/>
  <c r="K1238" i="6"/>
  <c r="I858" i="6"/>
  <c r="J858" i="6"/>
  <c r="I914" i="6"/>
  <c r="J914" i="6"/>
  <c r="J1765" i="6"/>
  <c r="K1765" i="6"/>
  <c r="I1765" i="6"/>
  <c r="I1574" i="6"/>
  <c r="K1574" i="6"/>
  <c r="J1574" i="6"/>
  <c r="J686" i="6"/>
  <c r="I686" i="6"/>
  <c r="I1214" i="6"/>
  <c r="K1214" i="6"/>
  <c r="J1214" i="6"/>
  <c r="J722" i="6"/>
  <c r="I722" i="6"/>
  <c r="I1562" i="6"/>
  <c r="K1562" i="6"/>
  <c r="J1562" i="6"/>
  <c r="F214" i="6"/>
  <c r="E214" i="6"/>
  <c r="E844" i="6"/>
  <c r="G844" i="6" s="1"/>
  <c r="E2138" i="9"/>
  <c r="F1063" i="6"/>
  <c r="E1766" i="6"/>
  <c r="E2370" i="9"/>
  <c r="E996" i="6"/>
  <c r="G996" i="6" s="1"/>
  <c r="K1764" i="6"/>
  <c r="F1941" i="6"/>
  <c r="I222" i="6"/>
  <c r="J222" i="6"/>
  <c r="K1418" i="6"/>
  <c r="I1418" i="6"/>
  <c r="J1418" i="6"/>
  <c r="J1370" i="6"/>
  <c r="I1370" i="6"/>
  <c r="K1370" i="6"/>
  <c r="J414" i="6"/>
  <c r="I414" i="6"/>
  <c r="I726" i="6"/>
  <c r="J726" i="6"/>
  <c r="J530" i="6"/>
  <c r="I530" i="6"/>
  <c r="I2197" i="6"/>
  <c r="J2197" i="6"/>
  <c r="K2197" i="6"/>
  <c r="I138" i="6"/>
  <c r="J138" i="6"/>
  <c r="E2293" i="9"/>
  <c r="K2490" i="6"/>
  <c r="E2169" i="9"/>
  <c r="E1872" i="9"/>
  <c r="E94" i="6"/>
  <c r="E1533" i="9"/>
  <c r="E2064" i="9"/>
  <c r="F54" i="6"/>
  <c r="E1594" i="9"/>
  <c r="I526" i="6"/>
  <c r="E1440" i="9"/>
  <c r="E1010" i="9"/>
  <c r="E682" i="9"/>
  <c r="E730" i="9"/>
  <c r="G1844" i="6"/>
  <c r="G2108" i="6"/>
  <c r="J702" i="6"/>
  <c r="I702" i="6"/>
  <c r="J794" i="6"/>
  <c r="I794" i="6"/>
  <c r="I698" i="6"/>
  <c r="J698" i="6"/>
  <c r="I246" i="6"/>
  <c r="J246" i="6"/>
  <c r="J829" i="6"/>
  <c r="I829" i="6"/>
  <c r="I902" i="6"/>
  <c r="J902" i="6"/>
  <c r="I318" i="6"/>
  <c r="J318" i="6"/>
  <c r="J1346" i="6"/>
  <c r="I1346" i="6"/>
  <c r="K1346" i="6"/>
  <c r="J1873" i="6"/>
  <c r="I1873" i="6"/>
  <c r="K1873" i="6"/>
  <c r="D622" i="9"/>
  <c r="E622" i="9"/>
  <c r="J2151" i="6"/>
  <c r="K2151" i="6"/>
  <c r="I1322" i="6"/>
  <c r="J1322" i="6"/>
  <c r="K1322" i="6"/>
  <c r="J1130" i="6"/>
  <c r="I1130" i="6"/>
  <c r="K1130" i="6"/>
  <c r="F142" i="6"/>
  <c r="E142" i="6"/>
  <c r="J1082" i="6"/>
  <c r="I1082" i="6"/>
  <c r="K1082" i="6"/>
  <c r="I2317" i="6"/>
  <c r="J2317" i="6"/>
  <c r="K2317" i="6"/>
  <c r="I198" i="6"/>
  <c r="J198" i="6"/>
  <c r="E1888" i="9"/>
  <c r="E1740" i="9"/>
  <c r="E2492" i="9"/>
  <c r="J2215" i="6"/>
  <c r="E2167" i="9"/>
  <c r="E1084" i="9"/>
  <c r="D1972" i="9"/>
  <c r="E601" i="9"/>
  <c r="E283" i="9"/>
  <c r="K2491" i="6"/>
  <c r="E2143" i="9"/>
  <c r="I2155" i="6"/>
  <c r="E739" i="9"/>
  <c r="I2234" i="6"/>
  <c r="E1219" i="9"/>
  <c r="E967" i="9"/>
  <c r="E2096" i="9"/>
  <c r="E1614" i="9"/>
  <c r="E2297" i="9"/>
  <c r="E1602" i="9"/>
  <c r="K2136" i="6"/>
  <c r="K2234" i="6"/>
  <c r="J659" i="6"/>
  <c r="K659" i="6" s="1"/>
  <c r="E790" i="9"/>
  <c r="E444" i="9"/>
  <c r="E1776" i="9"/>
  <c r="I2467" i="6"/>
  <c r="J2467" i="6"/>
  <c r="K2467" i="6"/>
  <c r="I1495" i="6"/>
  <c r="K1495" i="6"/>
  <c r="J1495" i="6"/>
  <c r="E1267" i="9"/>
  <c r="E1944" i="9"/>
  <c r="K2287" i="6"/>
  <c r="D1044" i="9"/>
  <c r="K1426" i="6"/>
  <c r="E576" i="9"/>
  <c r="D1510" i="9"/>
  <c r="D2364" i="9"/>
  <c r="E1012" i="9"/>
  <c r="E1567" i="9"/>
  <c r="I2215" i="6"/>
  <c r="E532" i="9"/>
  <c r="E727" i="9"/>
  <c r="E653" i="9"/>
  <c r="E1764" i="9"/>
  <c r="E1930" i="9"/>
  <c r="E2264" i="9"/>
  <c r="K1583" i="6"/>
  <c r="K2088" i="6"/>
  <c r="J2412" i="6"/>
  <c r="E881" i="9"/>
  <c r="E1616" i="9"/>
  <c r="E2192" i="9"/>
  <c r="J1912" i="6"/>
  <c r="I1912" i="6"/>
  <c r="K1912" i="6"/>
  <c r="D1209" i="9"/>
  <c r="J1279" i="6"/>
  <c r="I1279" i="6"/>
  <c r="K1279" i="6"/>
  <c r="E2448" i="9"/>
  <c r="J743" i="6"/>
  <c r="I743" i="6"/>
  <c r="D2431" i="9"/>
  <c r="E1156" i="9"/>
  <c r="E2246" i="9"/>
  <c r="E2305" i="9"/>
  <c r="E623" i="9"/>
  <c r="K2028" i="6"/>
  <c r="D1425" i="9"/>
  <c r="E1608" i="9"/>
  <c r="E1875" i="9"/>
  <c r="J1529" i="6"/>
  <c r="K1529" i="6"/>
  <c r="I1529" i="6"/>
  <c r="E2092" i="9"/>
  <c r="I2136" i="6"/>
  <c r="K1282" i="6"/>
  <c r="I2287" i="6"/>
  <c r="E1735" i="9"/>
  <c r="J2414" i="6"/>
  <c r="E968" i="9"/>
  <c r="E1963" i="9"/>
  <c r="E1555" i="9"/>
  <c r="J2083" i="6"/>
  <c r="E2336" i="9"/>
  <c r="E700" i="9"/>
  <c r="E1700" i="9"/>
  <c r="E880" i="9"/>
  <c r="E572" i="9"/>
  <c r="E2154" i="9"/>
  <c r="E1687" i="9"/>
  <c r="E1521" i="9"/>
  <c r="E2324" i="9"/>
  <c r="D1688" i="9"/>
  <c r="I2418" i="6"/>
  <c r="E779" i="9"/>
  <c r="K2359" i="6"/>
  <c r="J2359" i="6"/>
  <c r="E2322" i="9"/>
  <c r="E2400" i="9"/>
  <c r="E2232" i="9"/>
  <c r="K2232" i="6"/>
  <c r="E1892" i="9"/>
  <c r="E1282" i="9"/>
  <c r="E568" i="9"/>
  <c r="E1766" i="9"/>
  <c r="D743" i="9"/>
  <c r="E2109" i="9"/>
  <c r="E751" i="9"/>
  <c r="E2034" i="9"/>
  <c r="K1782" i="6"/>
  <c r="E1136" i="9"/>
  <c r="E1771" i="9"/>
  <c r="I2491" i="6"/>
  <c r="E2311" i="9"/>
  <c r="E67" i="9"/>
  <c r="E1932" i="9"/>
  <c r="E1089" i="9"/>
  <c r="J1818" i="6"/>
  <c r="K2064" i="6"/>
  <c r="E1868" i="9"/>
  <c r="J1704" i="6"/>
  <c r="E2334" i="9"/>
  <c r="E1184" i="9"/>
  <c r="E1824" i="9"/>
  <c r="E1102" i="9"/>
  <c r="E1749" i="9"/>
  <c r="E2478" i="9"/>
  <c r="E2285" i="9"/>
  <c r="I2083" i="6"/>
  <c r="I2257" i="6"/>
  <c r="J2257" i="6"/>
  <c r="K2257" i="6"/>
  <c r="I1078" i="6"/>
  <c r="K1078" i="6"/>
  <c r="J1078" i="6"/>
  <c r="E2296" i="9"/>
  <c r="D2376" i="9"/>
  <c r="E2120" i="9"/>
  <c r="D707" i="9"/>
  <c r="E707" i="9"/>
  <c r="E1218" i="9"/>
  <c r="I647" i="6"/>
  <c r="K647" i="6" s="1"/>
  <c r="J1583" i="6"/>
  <c r="E2406" i="9"/>
  <c r="I1608" i="6"/>
  <c r="K1704" i="6"/>
  <c r="E1529" i="9"/>
  <c r="E704" i="9"/>
  <c r="E1100" i="9"/>
  <c r="E1966" i="9"/>
  <c r="J2253" i="6"/>
  <c r="I2253" i="6"/>
  <c r="K2253" i="6"/>
  <c r="I1567" i="6"/>
  <c r="K1567" i="6"/>
  <c r="J1567" i="6"/>
  <c r="I671" i="6"/>
  <c r="J671" i="6"/>
  <c r="I1288" i="6"/>
  <c r="K1288" i="6"/>
  <c r="J1288" i="6"/>
  <c r="E946" i="6"/>
  <c r="G946" i="6" s="1"/>
  <c r="G2122" i="6"/>
  <c r="E2122" i="6"/>
  <c r="F2122" i="6"/>
  <c r="F790" i="6"/>
  <c r="E790" i="6"/>
  <c r="D1844" i="9"/>
  <c r="E1844" i="9"/>
  <c r="F175" i="6"/>
  <c r="D2330" i="9"/>
  <c r="F960" i="6"/>
  <c r="D1652" i="9"/>
  <c r="E647" i="9"/>
  <c r="F1756" i="6"/>
  <c r="G2323" i="6"/>
  <c r="F1605" i="6"/>
  <c r="E2078" i="9"/>
  <c r="E2013" i="6"/>
  <c r="E1197" i="6"/>
  <c r="F618" i="6"/>
  <c r="G618" i="6" s="1"/>
  <c r="F432" i="6"/>
  <c r="E444" i="6"/>
  <c r="G444" i="6" s="1"/>
  <c r="E994" i="6"/>
  <c r="G994" i="6" s="1"/>
  <c r="E1366" i="6"/>
  <c r="D979" i="9"/>
  <c r="G1947" i="6"/>
  <c r="E1852" i="9"/>
  <c r="E668" i="9"/>
  <c r="E368" i="6"/>
  <c r="G368" i="6" s="1"/>
  <c r="E838" i="9"/>
  <c r="E1030" i="9"/>
  <c r="J1972" i="6"/>
  <c r="E305" i="6"/>
  <c r="D729" i="9"/>
  <c r="E729" i="9"/>
  <c r="I982" i="6"/>
  <c r="J982" i="6"/>
  <c r="J1552" i="6"/>
  <c r="K1552" i="6"/>
  <c r="I1552" i="6"/>
  <c r="E2060" i="6"/>
  <c r="G2060" i="6"/>
  <c r="F2060" i="6"/>
  <c r="G2282" i="6"/>
  <c r="F2282" i="6"/>
  <c r="E2282" i="6"/>
  <c r="E2127" i="6"/>
  <c r="F2127" i="6"/>
  <c r="G2127" i="6"/>
  <c r="I976" i="6"/>
  <c r="J976" i="6"/>
  <c r="J1504" i="6"/>
  <c r="I1504" i="6"/>
  <c r="K1504" i="6"/>
  <c r="I916" i="6"/>
  <c r="J916" i="6"/>
  <c r="J737" i="6"/>
  <c r="I737" i="6"/>
  <c r="I676" i="6"/>
  <c r="J676" i="6"/>
  <c r="E236" i="6"/>
  <c r="F236" i="6"/>
  <c r="D958" i="9"/>
  <c r="E958" i="9"/>
  <c r="G2199" i="6"/>
  <c r="F2199" i="6"/>
  <c r="E2199" i="6"/>
  <c r="G1622" i="6"/>
  <c r="E1622" i="6"/>
  <c r="F1622" i="6"/>
  <c r="E2156" i="6"/>
  <c r="G2156" i="6"/>
  <c r="K1864" i="6"/>
  <c r="J1864" i="6"/>
  <c r="I1864" i="6"/>
  <c r="I628" i="6"/>
  <c r="J628" i="6"/>
  <c r="F497" i="6"/>
  <c r="E497" i="6"/>
  <c r="D1437" i="9"/>
  <c r="E1437" i="9"/>
  <c r="E800" i="9"/>
  <c r="D800" i="9"/>
  <c r="K1540" i="6"/>
  <c r="J1540" i="6"/>
  <c r="I1540" i="6"/>
  <c r="K1060" i="6"/>
  <c r="I1060" i="6"/>
  <c r="J1060" i="6"/>
  <c r="E1682" i="9"/>
  <c r="D1682" i="9"/>
  <c r="F365" i="6"/>
  <c r="E365" i="6"/>
  <c r="E454" i="6"/>
  <c r="F454" i="6"/>
  <c r="E175" i="6"/>
  <c r="E1756" i="6"/>
  <c r="E515" i="9"/>
  <c r="F2334" i="6"/>
  <c r="E1500" i="9"/>
  <c r="J568" i="6"/>
  <c r="I568" i="6"/>
  <c r="F178" i="6"/>
  <c r="E178" i="6"/>
  <c r="G2318" i="6"/>
  <c r="F2318" i="6"/>
  <c r="E2318" i="6"/>
  <c r="J652" i="6"/>
  <c r="I652" i="6"/>
  <c r="J1684" i="6"/>
  <c r="I1684" i="6"/>
  <c r="K1684" i="6"/>
  <c r="K1108" i="6"/>
  <c r="J1108" i="6"/>
  <c r="I1108" i="6"/>
  <c r="D1526" i="9"/>
  <c r="E1526" i="9"/>
  <c r="F2139" i="6"/>
  <c r="G2139" i="6"/>
  <c r="E2139" i="6"/>
  <c r="E717" i="6"/>
  <c r="F717" i="6"/>
  <c r="J1588" i="6"/>
  <c r="K1588" i="6"/>
  <c r="I1588" i="6"/>
  <c r="F922" i="6"/>
  <c r="E922" i="6"/>
  <c r="J1672" i="6"/>
  <c r="K1672" i="6"/>
  <c r="I1672" i="6"/>
  <c r="E2431" i="6"/>
  <c r="F2431" i="6"/>
  <c r="G2431" i="6"/>
  <c r="I1516" i="6"/>
  <c r="K1516" i="6"/>
  <c r="J1516" i="6"/>
  <c r="D1904" i="9"/>
  <c r="E1904" i="9"/>
  <c r="I1120" i="6"/>
  <c r="K1120" i="6"/>
  <c r="J1120" i="6"/>
  <c r="E2294" i="9"/>
  <c r="I1975" i="6"/>
  <c r="F1693" i="6"/>
  <c r="E1949" i="6"/>
  <c r="E816" i="6"/>
  <c r="G816" i="6" s="1"/>
  <c r="G1270" i="6"/>
  <c r="E2341" i="6"/>
  <c r="E1303" i="9"/>
  <c r="J2064" i="6"/>
  <c r="E1344" i="9"/>
  <c r="E1152" i="9"/>
  <c r="F2151" i="6"/>
  <c r="J2232" i="6"/>
  <c r="F1304" i="6"/>
  <c r="G1304" i="6"/>
  <c r="E2068" i="9"/>
  <c r="E1348" i="9"/>
  <c r="K1752" i="6"/>
  <c r="E1124" i="9"/>
  <c r="F754" i="6"/>
  <c r="E800" i="6"/>
  <c r="E1742" i="6"/>
  <c r="J1600" i="6"/>
  <c r="I1600" i="6"/>
  <c r="K1600" i="6"/>
  <c r="I844" i="6"/>
  <c r="J844" i="6"/>
  <c r="J760" i="6"/>
  <c r="I760" i="6"/>
  <c r="J598" i="6"/>
  <c r="I598" i="6"/>
  <c r="E18" i="6"/>
  <c r="F18" i="6"/>
  <c r="K1336" i="6"/>
  <c r="I1336" i="6"/>
  <c r="J1336" i="6"/>
  <c r="I880" i="6"/>
  <c r="J880" i="6"/>
  <c r="E92" i="6"/>
  <c r="F92" i="6"/>
  <c r="D1161" i="9"/>
  <c r="E1161" i="9"/>
  <c r="I736" i="6"/>
  <c r="J736" i="6"/>
  <c r="J556" i="6"/>
  <c r="I556" i="6"/>
  <c r="E2222" i="6"/>
  <c r="G2222" i="6"/>
  <c r="F2222" i="6"/>
  <c r="F958" i="6"/>
  <c r="E958" i="6"/>
  <c r="J1690" i="6"/>
  <c r="I1690" i="6"/>
  <c r="K1690" i="6"/>
  <c r="E154" i="6"/>
  <c r="F154" i="6"/>
  <c r="I610" i="6"/>
  <c r="J610" i="6"/>
  <c r="G1808" i="6"/>
  <c r="E1808" i="6"/>
  <c r="F1808" i="6"/>
  <c r="F682" i="6"/>
  <c r="E682" i="6"/>
  <c r="I838" i="6"/>
  <c r="J838" i="6"/>
  <c r="E89" i="6"/>
  <c r="F89" i="6"/>
  <c r="E2061" i="6"/>
  <c r="F2061" i="6"/>
  <c r="G2061" i="6"/>
  <c r="G1693" i="6"/>
  <c r="I2490" i="6"/>
  <c r="F1109" i="6"/>
  <c r="F539" i="6"/>
  <c r="G539" i="6" s="1"/>
  <c r="E1601" i="9"/>
  <c r="E954" i="9"/>
  <c r="E2273" i="9"/>
  <c r="E259" i="9"/>
  <c r="E2494" i="9"/>
  <c r="J2492" i="6"/>
  <c r="E1363" i="9"/>
  <c r="F2323" i="6"/>
  <c r="E1109" i="6"/>
  <c r="K2366" i="6"/>
  <c r="E2313" i="9"/>
  <c r="E2071" i="9"/>
  <c r="K2414" i="6"/>
  <c r="J2227" i="6"/>
  <c r="E1663" i="9"/>
  <c r="G1754" i="6"/>
  <c r="G2052" i="6"/>
  <c r="E695" i="6"/>
  <c r="G695" i="6" s="1"/>
  <c r="F94" i="6"/>
  <c r="G2270" i="6"/>
  <c r="G1949" i="6"/>
  <c r="G1688" i="6"/>
  <c r="I2088" i="6"/>
  <c r="E1494" i="9"/>
  <c r="E1980" i="9"/>
  <c r="E1114" i="9"/>
  <c r="E1580" i="9"/>
  <c r="E754" i="9"/>
  <c r="E1622" i="9"/>
  <c r="E2084" i="9"/>
  <c r="E150" i="9"/>
  <c r="F413" i="6"/>
  <c r="E413" i="6"/>
  <c r="F1496" i="6"/>
  <c r="E1496" i="6"/>
  <c r="G1496" i="6"/>
  <c r="F1486" i="6"/>
  <c r="E1486" i="6"/>
  <c r="G1486" i="6"/>
  <c r="J1732" i="6"/>
  <c r="K1732" i="6"/>
  <c r="I1732" i="6"/>
  <c r="E634" i="6"/>
  <c r="F634" i="6"/>
  <c r="J616" i="6"/>
  <c r="I616" i="6"/>
  <c r="J1924" i="6"/>
  <c r="K1924" i="6"/>
  <c r="I1924" i="6"/>
  <c r="I1096" i="6"/>
  <c r="J1096" i="6"/>
  <c r="K1096" i="6"/>
  <c r="D1977" i="9"/>
  <c r="E1977" i="9"/>
  <c r="D922" i="9"/>
  <c r="E922" i="9"/>
  <c r="D724" i="9"/>
  <c r="E724" i="9"/>
  <c r="I700" i="6"/>
  <c r="J700" i="6"/>
  <c r="E1670" i="9"/>
  <c r="D1670" i="9"/>
  <c r="I808" i="6"/>
  <c r="J808" i="6"/>
  <c r="E724" i="6"/>
  <c r="F724" i="6"/>
  <c r="E2211" i="9"/>
  <c r="E1483" i="9"/>
  <c r="E2061" i="9"/>
  <c r="F668" i="6"/>
  <c r="G668" i="6" s="1"/>
  <c r="E2490" i="9"/>
  <c r="F1754" i="6"/>
  <c r="F1688" i="6"/>
  <c r="F393" i="6"/>
  <c r="E237" i="6"/>
  <c r="J1660" i="6"/>
  <c r="K1660" i="6"/>
  <c r="I1660" i="6"/>
  <c r="J1216" i="6"/>
  <c r="I1216" i="6"/>
  <c r="K1216" i="6"/>
  <c r="I694" i="6"/>
  <c r="J694" i="6"/>
  <c r="J1161" i="6"/>
  <c r="K1161" i="6"/>
  <c r="I1161" i="6"/>
  <c r="I1132" i="6"/>
  <c r="K1132" i="6"/>
  <c r="J1132" i="6"/>
  <c r="J1576" i="6"/>
  <c r="K1576" i="6"/>
  <c r="I1576" i="6"/>
  <c r="F280" i="6"/>
  <c r="E280" i="6"/>
  <c r="F429" i="6"/>
  <c r="E429" i="6"/>
  <c r="D1690" i="9"/>
  <c r="E1690" i="9"/>
  <c r="D898" i="9"/>
  <c r="E898" i="9"/>
  <c r="J1378" i="6"/>
  <c r="K1378" i="6"/>
  <c r="I1378" i="6"/>
  <c r="F604" i="6"/>
  <c r="E604" i="6"/>
  <c r="I952" i="6"/>
  <c r="J952" i="6"/>
  <c r="E550" i="6"/>
  <c r="F550" i="6"/>
  <c r="J688" i="6"/>
  <c r="I688" i="6"/>
  <c r="J1708" i="6"/>
  <c r="I1708" i="6"/>
  <c r="K1708" i="6"/>
  <c r="K2436" i="6"/>
  <c r="I2436" i="6"/>
  <c r="J2436" i="6"/>
  <c r="E1670" i="6"/>
  <c r="F1670" i="6"/>
  <c r="G1670" i="6"/>
  <c r="J520" i="6"/>
  <c r="I520" i="6"/>
  <c r="I2239" i="6"/>
  <c r="E703" i="9"/>
  <c r="G1158" i="6"/>
  <c r="G1678" i="6"/>
  <c r="F2341" i="6"/>
  <c r="F237" i="6"/>
  <c r="E1052" i="9"/>
  <c r="E1576" i="9"/>
  <c r="I664" i="6"/>
  <c r="J664" i="6"/>
  <c r="F620" i="6"/>
  <c r="E620" i="6"/>
  <c r="K1264" i="6"/>
  <c r="J1264" i="6"/>
  <c r="I1264" i="6"/>
  <c r="F262" i="6"/>
  <c r="E262" i="6"/>
  <c r="J1612" i="6"/>
  <c r="K1612" i="6"/>
  <c r="I1612" i="6"/>
  <c r="D640" i="9"/>
  <c r="E640" i="9"/>
  <c r="F2186" i="6"/>
  <c r="E2186" i="6"/>
  <c r="G2186" i="6"/>
  <c r="J754" i="6"/>
  <c r="I754" i="6"/>
  <c r="E173" i="6"/>
  <c r="F173" i="6"/>
  <c r="J904" i="6"/>
  <c r="I904" i="6"/>
  <c r="E249" i="6"/>
  <c r="F249" i="6"/>
  <c r="F2084" i="6"/>
  <c r="E2084" i="6"/>
  <c r="E2258" i="6"/>
  <c r="G2258" i="6"/>
  <c r="F2258" i="6"/>
  <c r="E1616" i="6"/>
  <c r="F1616" i="6"/>
  <c r="G1616" i="6"/>
  <c r="I964" i="6"/>
  <c r="J964" i="6"/>
  <c r="I1024" i="6"/>
  <c r="K1024" i="6"/>
  <c r="J1024" i="6"/>
  <c r="I784" i="6"/>
  <c r="J784" i="6"/>
  <c r="J640" i="6"/>
  <c r="I640" i="6"/>
  <c r="E285" i="6"/>
  <c r="G285" i="6" s="1"/>
  <c r="D802" i="9"/>
  <c r="E802" i="9"/>
  <c r="I1300" i="6"/>
  <c r="J1300" i="6"/>
  <c r="K1300" i="6"/>
  <c r="E91" i="9"/>
  <c r="E2095" i="9"/>
  <c r="E847" i="9"/>
  <c r="F91" i="6"/>
  <c r="E1350" i="6"/>
  <c r="G2141" i="6"/>
  <c r="E1260" i="6"/>
  <c r="E2131" i="9"/>
  <c r="E1304" i="9"/>
  <c r="J748" i="6"/>
  <c r="I748" i="6"/>
  <c r="G1036" i="6"/>
  <c r="E1036" i="6"/>
  <c r="F1036" i="6"/>
  <c r="I874" i="6"/>
  <c r="J874" i="6"/>
  <c r="J1000" i="6"/>
  <c r="I1000" i="6"/>
  <c r="E2019" i="6"/>
  <c r="G2019" i="6"/>
  <c r="F2019" i="6"/>
  <c r="J856" i="6"/>
  <c r="I856" i="6"/>
  <c r="K1380" i="6"/>
  <c r="J1380" i="6"/>
  <c r="I1380" i="6"/>
  <c r="J2056" i="6"/>
  <c r="K2056" i="6"/>
  <c r="I2056" i="6"/>
  <c r="I1876" i="6"/>
  <c r="J1876" i="6"/>
  <c r="K1876" i="6"/>
  <c r="G1458" i="6"/>
  <c r="E1458" i="6"/>
  <c r="F1458" i="6"/>
  <c r="J604" i="6"/>
  <c r="I604" i="6"/>
  <c r="I1312" i="6"/>
  <c r="K1312" i="6"/>
  <c r="J1312" i="6"/>
  <c r="I940" i="6"/>
  <c r="J940" i="6"/>
  <c r="E91" i="6"/>
  <c r="G1350" i="6"/>
  <c r="F2141" i="6"/>
  <c r="E2037" i="6"/>
  <c r="G1798" i="6"/>
  <c r="G1260" i="6"/>
  <c r="E1001" i="9"/>
  <c r="E1036" i="9"/>
  <c r="I1528" i="6"/>
  <c r="J1528" i="6"/>
  <c r="K1528" i="6"/>
  <c r="J592" i="6"/>
  <c r="I592" i="6"/>
  <c r="E1814" i="6"/>
  <c r="F1814" i="6"/>
  <c r="G1814" i="6"/>
  <c r="F394" i="6"/>
  <c r="E394" i="6"/>
  <c r="D1150" i="9"/>
  <c r="E1150" i="9"/>
  <c r="J1348" i="6"/>
  <c r="K1348" i="6"/>
  <c r="I1348" i="6"/>
  <c r="D1066" i="9"/>
  <c r="E1066" i="9"/>
  <c r="I1228" i="6"/>
  <c r="K1228" i="6"/>
  <c r="J1228" i="6"/>
  <c r="D1947" i="9"/>
  <c r="E1947" i="9"/>
  <c r="E956" i="6"/>
  <c r="F956" i="6"/>
  <c r="F442" i="6"/>
  <c r="E442" i="6"/>
  <c r="D1658" i="9"/>
  <c r="E1658" i="9"/>
  <c r="E1646" i="6"/>
  <c r="F1646" i="6"/>
  <c r="G1646" i="6"/>
  <c r="I797" i="6"/>
  <c r="J797" i="6"/>
  <c r="I1144" i="6"/>
  <c r="K1144" i="6"/>
  <c r="J1144" i="6"/>
  <c r="D628" i="9"/>
  <c r="E628" i="9"/>
  <c r="I580" i="6"/>
  <c r="J580" i="6"/>
  <c r="E1282" i="6"/>
  <c r="F1282" i="6"/>
  <c r="E1958" i="6"/>
  <c r="G1958" i="6"/>
  <c r="F1958" i="6"/>
  <c r="K1636" i="6"/>
  <c r="I1636" i="6"/>
  <c r="J1636" i="6"/>
  <c r="F1630" i="6"/>
  <c r="G1630" i="6"/>
  <c r="E1630" i="6"/>
  <c r="J1888" i="6"/>
  <c r="K1888" i="6"/>
  <c r="I1888" i="6"/>
  <c r="I1276" i="6"/>
  <c r="K1276" i="6"/>
  <c r="J1276" i="6"/>
  <c r="E1236" i="9"/>
  <c r="F599" i="6"/>
  <c r="G599" i="6" s="1"/>
  <c r="D2130" i="9"/>
  <c r="I2227" i="6"/>
  <c r="E862" i="9"/>
  <c r="E1820" i="9"/>
  <c r="K1036" i="6"/>
  <c r="I1036" i="6"/>
  <c r="J1036" i="6"/>
  <c r="J826" i="6"/>
  <c r="I826" i="6"/>
  <c r="J1372" i="6"/>
  <c r="I1372" i="6"/>
  <c r="K1372" i="6"/>
  <c r="G1066" i="6"/>
  <c r="E1066" i="6"/>
  <c r="F1066" i="6"/>
  <c r="E2060" i="9"/>
  <c r="D2060" i="9"/>
  <c r="F1318" i="6"/>
  <c r="E1318" i="6"/>
  <c r="G1318" i="6"/>
  <c r="I1192" i="6"/>
  <c r="J1192" i="6"/>
  <c r="K1192" i="6"/>
  <c r="F226" i="6"/>
  <c r="E226" i="6"/>
  <c r="I820" i="6"/>
  <c r="J820" i="6"/>
  <c r="J712" i="6"/>
  <c r="I712" i="6"/>
  <c r="D1478" i="9"/>
  <c r="E1478" i="9"/>
  <c r="D952" i="9"/>
  <c r="E952" i="9"/>
  <c r="E1658" i="6"/>
  <c r="G1658" i="6"/>
  <c r="F1658" i="6"/>
  <c r="J1908" i="6"/>
  <c r="K1908" i="6"/>
  <c r="I1084" i="6"/>
  <c r="K1084" i="6"/>
  <c r="J1084" i="6"/>
  <c r="J1156" i="6"/>
  <c r="K1156" i="6"/>
  <c r="I1156" i="6"/>
  <c r="D1630" i="9"/>
  <c r="E1630" i="9"/>
  <c r="I1980" i="6"/>
  <c r="K1980" i="6"/>
  <c r="J724" i="6"/>
  <c r="I724" i="6"/>
  <c r="D1646" i="9"/>
  <c r="E1646" i="9"/>
  <c r="K1975" i="6"/>
  <c r="G2037" i="6"/>
  <c r="F1798" i="6"/>
  <c r="F258" i="6"/>
  <c r="G258" i="6" s="1"/>
  <c r="I2492" i="6"/>
  <c r="E1092" i="9"/>
  <c r="E1188" i="9"/>
  <c r="E235" i="9"/>
  <c r="E2107" i="9"/>
  <c r="E2352" i="9"/>
  <c r="E2029" i="9"/>
  <c r="K2239" i="6"/>
  <c r="F2013" i="6"/>
  <c r="K2035" i="6"/>
  <c r="E1039" i="9"/>
  <c r="E54" i="6"/>
  <c r="E2214" i="9"/>
  <c r="E511" i="9"/>
  <c r="E1736" i="9"/>
  <c r="F2156" i="6"/>
  <c r="E766" i="9"/>
  <c r="K2412" i="6"/>
  <c r="E505" i="9"/>
  <c r="E1493" i="9"/>
  <c r="K2155" i="6"/>
  <c r="E1754" i="9"/>
  <c r="F2474" i="6"/>
  <c r="F1760" i="6"/>
  <c r="G2218" i="6"/>
  <c r="I1752" i="6"/>
  <c r="G754" i="6"/>
  <c r="F304" i="6"/>
  <c r="E1826" i="9"/>
  <c r="I1282" i="6"/>
  <c r="G2084" i="6"/>
  <c r="E2463" i="9"/>
  <c r="K1204" i="6"/>
  <c r="J1204" i="6"/>
  <c r="I1204" i="6"/>
  <c r="I892" i="6"/>
  <c r="J892" i="6"/>
  <c r="E1442" i="6"/>
  <c r="G1442" i="6"/>
  <c r="F1442" i="6"/>
  <c r="E1882" i="6"/>
  <c r="F1882" i="6"/>
  <c r="G1882" i="6"/>
  <c r="I766" i="6"/>
  <c r="J766" i="6"/>
  <c r="I1324" i="6"/>
  <c r="K1324" i="6"/>
  <c r="J1324" i="6"/>
  <c r="J2116" i="6"/>
  <c r="I2116" i="6"/>
  <c r="K2116" i="6"/>
  <c r="D1504" i="9"/>
  <c r="E1504" i="9"/>
  <c r="J1168" i="6"/>
  <c r="K1168" i="6"/>
  <c r="I1168" i="6"/>
  <c r="G1478" i="6"/>
  <c r="E1478" i="6"/>
  <c r="E717" i="9"/>
  <c r="D717" i="9"/>
  <c r="F2043" i="6"/>
  <c r="G2043" i="6"/>
  <c r="E2043" i="6"/>
  <c r="E2240" i="6"/>
  <c r="F2240" i="6"/>
  <c r="G2240" i="6"/>
  <c r="I779" i="6"/>
  <c r="J779" i="6"/>
  <c r="J1240" i="6"/>
  <c r="I1240" i="6"/>
  <c r="K1240" i="6"/>
  <c r="J2068" i="6"/>
  <c r="I2068" i="6"/>
  <c r="K2068" i="6"/>
  <c r="I1180" i="6"/>
  <c r="K1180" i="6"/>
  <c r="J1180" i="6"/>
  <c r="E1845" i="6"/>
  <c r="F1845" i="6"/>
  <c r="G1845" i="6"/>
  <c r="E2407" i="9"/>
  <c r="E1572" i="9"/>
  <c r="E1316" i="9"/>
  <c r="E584" i="9"/>
  <c r="E1091" i="6"/>
  <c r="G1091" i="6"/>
  <c r="E1674" i="9"/>
  <c r="K2384" i="6"/>
  <c r="I2384" i="6"/>
  <c r="J2384" i="6"/>
  <c r="J2264" i="6"/>
  <c r="K2264" i="6"/>
  <c r="I2264" i="6"/>
  <c r="E2353" i="9"/>
  <c r="F1772" i="6"/>
  <c r="I26" i="9"/>
  <c r="J26" i="9"/>
  <c r="F656" i="6"/>
  <c r="F910" i="6"/>
  <c r="E910" i="6"/>
  <c r="E1245" i="9"/>
  <c r="E1886" i="9"/>
  <c r="E1496" i="9"/>
  <c r="G1857" i="6"/>
  <c r="E66" i="9"/>
  <c r="E656" i="6"/>
  <c r="E932" i="9"/>
  <c r="D378" i="9"/>
  <c r="G1714" i="6"/>
  <c r="E1714" i="6"/>
  <c r="E801" i="9"/>
  <c r="D1574" i="9"/>
  <c r="E1574" i="9"/>
  <c r="F2257" i="6"/>
  <c r="E2257" i="6"/>
  <c r="E718" i="9"/>
  <c r="D718" i="9"/>
  <c r="E2239" i="9"/>
  <c r="D2142" i="9"/>
  <c r="E1121" i="6"/>
  <c r="G2216" i="6"/>
  <c r="F1138" i="6"/>
  <c r="F766" i="6"/>
  <c r="E1158" i="6"/>
  <c r="E2166" i="9"/>
  <c r="F1758" i="6"/>
  <c r="E2112" i="9"/>
  <c r="E1951" i="9"/>
  <c r="E2493" i="9"/>
  <c r="E2455" i="9"/>
  <c r="E2484" i="9"/>
  <c r="E595" i="9"/>
  <c r="G1121" i="6"/>
  <c r="F2216" i="6"/>
  <c r="E1138" i="6"/>
  <c r="E766" i="6"/>
  <c r="E2200" i="6"/>
  <c r="E804" i="9"/>
  <c r="G1320" i="6"/>
  <c r="E2271" i="9"/>
  <c r="D1772" i="9"/>
  <c r="F2274" i="6"/>
  <c r="E547" i="6"/>
  <c r="G547" i="6" s="1"/>
  <c r="E1639" i="9"/>
  <c r="E2017" i="9"/>
  <c r="E420" i="6"/>
  <c r="G420" i="6" s="1"/>
  <c r="F1320" i="6"/>
  <c r="F941" i="6"/>
  <c r="G941" i="6" s="1"/>
  <c r="G1651" i="6"/>
  <c r="E1861" i="9"/>
  <c r="E1004" i="9"/>
  <c r="E2073" i="9"/>
  <c r="E1758" i="9"/>
  <c r="E1953" i="9"/>
  <c r="F1651" i="6"/>
  <c r="E814" i="6"/>
  <c r="G814" i="6" s="1"/>
  <c r="G2200" i="6"/>
  <c r="E1946" i="9"/>
  <c r="E1998" i="9"/>
  <c r="E852" i="6"/>
  <c r="G852" i="6" s="1"/>
  <c r="G1114" i="6"/>
  <c r="E1185" i="6"/>
  <c r="D1374" i="9"/>
  <c r="I25" i="9"/>
  <c r="J25" i="9"/>
  <c r="G2298" i="6"/>
  <c r="F1114" i="6"/>
  <c r="G1185" i="6"/>
  <c r="G2274" i="6"/>
  <c r="E1368" i="9"/>
  <c r="E1064" i="9"/>
  <c r="E2413" i="9"/>
  <c r="E1414" i="9"/>
  <c r="E1714" i="9"/>
  <c r="E487" i="9"/>
  <c r="E1909" i="9"/>
  <c r="E2090" i="9"/>
  <c r="E1758" i="6"/>
  <c r="E2312" i="6"/>
  <c r="F2312" i="6"/>
  <c r="G2312" i="6"/>
  <c r="E775" i="9"/>
  <c r="E706" i="9"/>
  <c r="E1436" i="9"/>
  <c r="J563" i="6"/>
  <c r="K563" i="6" s="1"/>
  <c r="K1255" i="6"/>
  <c r="J1255" i="6"/>
  <c r="E1061" i="9"/>
  <c r="E331" i="9"/>
  <c r="D1027" i="9"/>
  <c r="E2356" i="9"/>
  <c r="E606" i="9"/>
  <c r="E525" i="9"/>
  <c r="E1734" i="9"/>
  <c r="E1519" i="9"/>
  <c r="E2317" i="9"/>
  <c r="E1956" i="9"/>
  <c r="J2299" i="6"/>
  <c r="I2299" i="6"/>
  <c r="E997" i="9"/>
  <c r="E1133" i="9"/>
  <c r="E1080" i="9"/>
  <c r="E848" i="9"/>
  <c r="I24" i="9"/>
  <c r="J24" i="9"/>
  <c r="G2181" i="6"/>
  <c r="D492" i="9"/>
  <c r="G1508" i="6"/>
  <c r="E2141" i="9"/>
  <c r="E731" i="9"/>
  <c r="E2335" i="9"/>
  <c r="I23" i="9"/>
  <c r="J23" i="9"/>
  <c r="E1724" i="9"/>
  <c r="E2323" i="9"/>
  <c r="J1764" i="6"/>
  <c r="E768" i="9"/>
  <c r="E2152" i="9"/>
  <c r="D681" i="9"/>
  <c r="E1352" i="9"/>
  <c r="E1051" i="9"/>
  <c r="E1549" i="9"/>
  <c r="E1737" i="9"/>
  <c r="K2335" i="6"/>
  <c r="I2335" i="6"/>
  <c r="E912" i="9"/>
  <c r="E1458" i="9"/>
  <c r="K2352" i="6"/>
  <c r="E432" i="9"/>
  <c r="D1985" i="9"/>
  <c r="E1993" i="9"/>
  <c r="I2352" i="6"/>
  <c r="E1112" i="9"/>
  <c r="E2424" i="6"/>
  <c r="F2424" i="6"/>
  <c r="G2424" i="6"/>
  <c r="J848" i="6"/>
  <c r="I848" i="6"/>
  <c r="I620" i="6"/>
  <c r="J620" i="6"/>
  <c r="F77" i="6"/>
  <c r="E77" i="6"/>
  <c r="I1052" i="6"/>
  <c r="K1052" i="6"/>
  <c r="J1052" i="6"/>
  <c r="I1402" i="6"/>
  <c r="J1402" i="6"/>
  <c r="K1402" i="6"/>
  <c r="I776" i="6"/>
  <c r="J776" i="6"/>
  <c r="I633" i="6"/>
  <c r="J633" i="6"/>
  <c r="F389" i="6"/>
  <c r="E389" i="6"/>
  <c r="I845" i="6"/>
  <c r="J845" i="6"/>
  <c r="J2182" i="6"/>
  <c r="K2182" i="6"/>
  <c r="I2182" i="6"/>
  <c r="J561" i="6"/>
  <c r="I561" i="6"/>
  <c r="E257" i="6"/>
  <c r="F257" i="6"/>
  <c r="I1066" i="6"/>
  <c r="K1066" i="6"/>
  <c r="J1066" i="6"/>
  <c r="J2060" i="6"/>
  <c r="I2060" i="6"/>
  <c r="K2060" i="6"/>
  <c r="I1546" i="6"/>
  <c r="J1546" i="6"/>
  <c r="K1546" i="6"/>
  <c r="I1138" i="6"/>
  <c r="K1138" i="6"/>
  <c r="J1138" i="6"/>
  <c r="J1172" i="6"/>
  <c r="I1172" i="6"/>
  <c r="K1172" i="6"/>
  <c r="I833" i="6"/>
  <c r="J833" i="6"/>
  <c r="J922" i="6"/>
  <c r="I922" i="6"/>
  <c r="J682" i="6"/>
  <c r="I682" i="6"/>
  <c r="J548" i="6"/>
  <c r="I548" i="6"/>
  <c r="K1594" i="6"/>
  <c r="J1594" i="6"/>
  <c r="I1594" i="6"/>
  <c r="I668" i="6"/>
  <c r="J668" i="6"/>
  <c r="J670" i="6"/>
  <c r="I670" i="6"/>
  <c r="J716" i="6"/>
  <c r="I716" i="6"/>
  <c r="I562" i="6"/>
  <c r="J562" i="6"/>
  <c r="I1316" i="6"/>
  <c r="J1316" i="6"/>
  <c r="K1316" i="6"/>
  <c r="J790" i="6"/>
  <c r="I790" i="6"/>
  <c r="F466" i="6"/>
  <c r="E466" i="6"/>
  <c r="J1018" i="6"/>
  <c r="I1018" i="6"/>
  <c r="K1018" i="6"/>
  <c r="D910" i="9"/>
  <c r="E910" i="9"/>
  <c r="I718" i="6"/>
  <c r="J718" i="6"/>
  <c r="E185" i="6"/>
  <c r="F185" i="6"/>
  <c r="J549" i="6"/>
  <c r="I549" i="6"/>
  <c r="I514" i="6"/>
  <c r="J514" i="6"/>
  <c r="J1928" i="6"/>
  <c r="I1928" i="6"/>
  <c r="K1928" i="6"/>
  <c r="E1836" i="6"/>
  <c r="F1836" i="6"/>
  <c r="G1836" i="6"/>
  <c r="K1364" i="6"/>
  <c r="J1364" i="6"/>
  <c r="I1364" i="6"/>
  <c r="E321" i="6"/>
  <c r="F321" i="6"/>
  <c r="F341" i="6"/>
  <c r="E341" i="6"/>
  <c r="J1042" i="6"/>
  <c r="K1042" i="6"/>
  <c r="I1042" i="6"/>
  <c r="I1880" i="6"/>
  <c r="K1880" i="6"/>
  <c r="J1880" i="6"/>
  <c r="I2192" i="6"/>
  <c r="J2192" i="6"/>
  <c r="K2192" i="6"/>
  <c r="J778" i="6"/>
  <c r="I778" i="6"/>
  <c r="D1088" i="9"/>
  <c r="E1088" i="9"/>
  <c r="F485" i="6"/>
  <c r="E485" i="6"/>
  <c r="J932" i="6"/>
  <c r="I932" i="6"/>
  <c r="I584" i="6"/>
  <c r="J584" i="6"/>
  <c r="I788" i="6"/>
  <c r="J788" i="6"/>
  <c r="E245" i="6"/>
  <c r="F245" i="6"/>
  <c r="J657" i="6"/>
  <c r="I657" i="6"/>
  <c r="F233" i="6"/>
  <c r="E233" i="6"/>
  <c r="F310" i="6"/>
  <c r="E310" i="6"/>
  <c r="I800" i="6"/>
  <c r="J800" i="6"/>
  <c r="I538" i="6"/>
  <c r="J538" i="6"/>
  <c r="E309" i="6"/>
  <c r="F309" i="6"/>
  <c r="I862" i="6"/>
  <c r="J862" i="6"/>
  <c r="J1472" i="6"/>
  <c r="I1472" i="6"/>
  <c r="K1472" i="6"/>
  <c r="D1742" i="9"/>
  <c r="E1742" i="9"/>
  <c r="J574" i="6"/>
  <c r="I574" i="6"/>
  <c r="E377" i="6"/>
  <c r="F377" i="6"/>
  <c r="I929" i="6"/>
  <c r="J929" i="6"/>
  <c r="J836" i="6"/>
  <c r="I836" i="6"/>
  <c r="J740" i="6"/>
  <c r="I740" i="6"/>
  <c r="F197" i="6"/>
  <c r="E197" i="6"/>
  <c r="D608" i="9"/>
  <c r="E608" i="9"/>
  <c r="J680" i="6"/>
  <c r="I680" i="6"/>
  <c r="J872" i="6"/>
  <c r="I872" i="6"/>
  <c r="J730" i="6"/>
  <c r="I730" i="6"/>
  <c r="I608" i="6"/>
  <c r="J608" i="6"/>
  <c r="F473" i="6"/>
  <c r="E473" i="6"/>
  <c r="D512" i="9"/>
  <c r="E512" i="9"/>
  <c r="F322" i="6"/>
  <c r="E322" i="6"/>
  <c r="E381" i="6"/>
  <c r="F381" i="6"/>
  <c r="J881" i="6"/>
  <c r="I881" i="6"/>
  <c r="J586" i="6"/>
  <c r="I586" i="6"/>
  <c r="E209" i="6"/>
  <c r="F209" i="6"/>
  <c r="E53" i="6"/>
  <c r="F53" i="6"/>
  <c r="E334" i="6"/>
  <c r="F334" i="6"/>
  <c r="G21" i="6"/>
  <c r="E1379" i="9"/>
  <c r="E2126" i="9"/>
  <c r="E946" i="9"/>
  <c r="E1448" i="9"/>
  <c r="D426" i="9"/>
  <c r="E1832" i="9"/>
  <c r="E2331" i="9"/>
  <c r="G2206" i="6"/>
  <c r="G20" i="6"/>
  <c r="F2294" i="6"/>
  <c r="E2294" i="6"/>
  <c r="G2294" i="6"/>
  <c r="D896" i="9"/>
  <c r="E896" i="9"/>
  <c r="D777" i="9"/>
  <c r="E777" i="9"/>
  <c r="I1860" i="6"/>
  <c r="K1860" i="6"/>
  <c r="J1860" i="6"/>
  <c r="D814" i="9"/>
  <c r="E814" i="9"/>
  <c r="E1860" i="9"/>
  <c r="E597" i="9"/>
  <c r="D1978" i="9"/>
  <c r="E1978" i="9"/>
  <c r="E1459" i="9"/>
  <c r="E1041" i="9"/>
  <c r="D1666" i="9"/>
  <c r="E1666" i="9"/>
  <c r="E2233" i="9"/>
  <c r="D1280" i="9"/>
  <c r="E1280" i="9"/>
  <c r="D1969" i="9"/>
  <c r="D679" i="9"/>
  <c r="F2211" i="6"/>
  <c r="G2211" i="6"/>
  <c r="E2211" i="6"/>
  <c r="E1209" i="6"/>
  <c r="F1209" i="6"/>
  <c r="G1209" i="6"/>
  <c r="F1344" i="6"/>
  <c r="D1138" i="9"/>
  <c r="E1138" i="9"/>
  <c r="D2168" i="9"/>
  <c r="E2168" i="9"/>
  <c r="I20" i="9"/>
  <c r="J20" i="9"/>
  <c r="D1473" i="9"/>
  <c r="E1473" i="9"/>
  <c r="D1268" i="9"/>
  <c r="E1268" i="9"/>
  <c r="G19" i="6"/>
  <c r="D2165" i="9"/>
  <c r="D2501" i="9"/>
  <c r="E1256" i="9"/>
  <c r="D1936" i="9"/>
  <c r="E1936" i="9"/>
  <c r="F2152" i="6"/>
  <c r="G2152" i="6"/>
  <c r="E2152" i="6"/>
  <c r="K1423" i="6"/>
  <c r="I1423" i="6"/>
  <c r="J1423" i="6"/>
  <c r="D970" i="9"/>
  <c r="E970" i="9"/>
  <c r="E1457" i="9"/>
  <c r="E312" i="9"/>
  <c r="I923" i="6"/>
  <c r="E2140" i="9"/>
  <c r="D2021" i="9"/>
  <c r="J1879" i="6"/>
  <c r="I1879" i="6"/>
  <c r="K1879" i="6"/>
  <c r="F920" i="6"/>
  <c r="E920" i="6"/>
  <c r="D1341" i="9"/>
  <c r="E1341" i="9"/>
  <c r="G1534" i="6"/>
  <c r="F1534" i="6"/>
  <c r="E1534" i="6"/>
  <c r="F681" i="6"/>
  <c r="E681" i="6"/>
  <c r="F706" i="6"/>
  <c r="E706" i="6"/>
  <c r="F1005" i="6"/>
  <c r="E753" i="9"/>
  <c r="D753" i="9"/>
  <c r="I1735" i="6"/>
  <c r="J1735" i="6"/>
  <c r="K1735" i="6"/>
  <c r="D1484" i="9"/>
  <c r="E1484" i="9"/>
  <c r="E970" i="6"/>
  <c r="F970" i="6"/>
  <c r="E2263" i="9"/>
  <c r="D1270" i="9"/>
  <c r="E1270" i="9"/>
  <c r="J2305" i="6"/>
  <c r="I2305" i="6"/>
  <c r="K2305" i="6"/>
  <c r="E2124" i="6"/>
  <c r="F2124" i="6"/>
  <c r="G2124" i="6"/>
  <c r="J1003" i="6"/>
  <c r="I1003" i="6"/>
  <c r="K1003" i="6"/>
  <c r="D882" i="9"/>
  <c r="E882" i="9"/>
  <c r="D1476" i="9"/>
  <c r="E1476" i="9"/>
  <c r="D1065" i="9"/>
  <c r="E1065" i="9"/>
  <c r="E502" i="6"/>
  <c r="F502" i="6"/>
  <c r="D1330" i="9"/>
  <c r="E1330" i="9"/>
  <c r="D1016" i="9"/>
  <c r="E1016" i="9"/>
  <c r="D1846" i="9"/>
  <c r="E1846" i="9"/>
  <c r="D1412" i="9"/>
  <c r="E1412" i="9"/>
  <c r="E1232" i="6"/>
  <c r="F1232" i="6"/>
  <c r="G1232" i="6"/>
  <c r="G1016" i="6"/>
  <c r="F1016" i="6"/>
  <c r="E1016" i="6"/>
  <c r="D788" i="9"/>
  <c r="E788" i="9"/>
  <c r="F1330" i="6"/>
  <c r="E1330" i="6"/>
  <c r="G1330" i="6"/>
  <c r="D1756" i="9"/>
  <c r="E1756" i="9"/>
  <c r="E2328" i="6"/>
  <c r="F2328" i="6"/>
  <c r="G2328" i="6"/>
  <c r="I1483" i="6"/>
  <c r="J1483" i="6"/>
  <c r="K1483" i="6"/>
  <c r="D610" i="9"/>
  <c r="E610" i="9"/>
  <c r="E908" i="9"/>
  <c r="E1752" i="9"/>
  <c r="E1966" i="6"/>
  <c r="F1966" i="6"/>
  <c r="G1966" i="6"/>
  <c r="D1006" i="9"/>
  <c r="E1006" i="9"/>
  <c r="D920" i="9"/>
  <c r="E920" i="9"/>
  <c r="D1378" i="9"/>
  <c r="E1378" i="9"/>
  <c r="E1786" i="9"/>
  <c r="D1028" i="9"/>
  <c r="E1028" i="9"/>
  <c r="E2256" i="6"/>
  <c r="F2256" i="6"/>
  <c r="G2256" i="6"/>
  <c r="D1625" i="9"/>
  <c r="D708" i="9"/>
  <c r="E1869" i="9"/>
  <c r="I2498" i="6"/>
  <c r="E2012" i="9"/>
  <c r="E1812" i="9"/>
  <c r="E1524" i="9"/>
  <c r="E2213" i="9"/>
  <c r="D2417" i="9"/>
  <c r="E2417" i="9"/>
  <c r="E2395" i="9"/>
  <c r="E1512" i="9"/>
  <c r="E1290" i="9"/>
  <c r="D1134" i="9"/>
  <c r="D1110" i="9"/>
  <c r="E1110" i="9"/>
  <c r="D2156" i="9"/>
  <c r="E2156" i="9"/>
  <c r="E1063" i="9"/>
  <c r="E1856" i="6"/>
  <c r="F1856" i="6"/>
  <c r="G1856" i="6"/>
  <c r="D860" i="9"/>
  <c r="E860" i="9"/>
  <c r="D1986" i="9"/>
  <c r="E2347" i="9"/>
  <c r="D1856" i="9"/>
  <c r="E1856" i="9"/>
  <c r="E1177" i="9"/>
  <c r="E384" i="9"/>
  <c r="E767" i="9"/>
  <c r="D2081" i="9"/>
  <c r="E885" i="9"/>
  <c r="E1747" i="9"/>
  <c r="E2437" i="9"/>
  <c r="K2395" i="6"/>
  <c r="E2426" i="9"/>
  <c r="E2341" i="9"/>
  <c r="E871" i="9"/>
  <c r="J2167" i="6"/>
  <c r="I1812" i="6"/>
  <c r="K1812" i="6"/>
  <c r="E463" i="9"/>
  <c r="E2241" i="9"/>
  <c r="K2167" i="6"/>
  <c r="E1753" i="9"/>
  <c r="D527" i="9"/>
  <c r="J1812" i="6"/>
  <c r="D2100" i="9"/>
  <c r="E2100" i="9"/>
  <c r="E1810" i="9"/>
  <c r="E1301" i="9"/>
  <c r="E2215" i="9"/>
  <c r="K2311" i="6"/>
  <c r="D1723" i="9"/>
  <c r="E960" i="9"/>
  <c r="E1997" i="9"/>
  <c r="E1488" i="9"/>
  <c r="D611" i="9"/>
  <c r="E1692" i="9"/>
  <c r="D1848" i="9"/>
  <c r="J623" i="6"/>
  <c r="K623" i="6" s="1"/>
  <c r="E2443" i="9"/>
  <c r="E2401" i="9"/>
  <c r="D1782" i="9"/>
  <c r="E2181" i="9"/>
  <c r="J2395" i="6"/>
  <c r="J2311" i="6"/>
  <c r="E1807" i="9"/>
  <c r="J2100" i="6"/>
  <c r="I2100" i="6"/>
  <c r="E1399" i="9"/>
  <c r="D2005" i="9"/>
  <c r="E2005" i="9"/>
  <c r="E1411" i="9"/>
  <c r="E1970" i="9"/>
  <c r="E2442" i="9"/>
  <c r="E2281" i="9"/>
  <c r="E103" i="9"/>
  <c r="E1981" i="9"/>
  <c r="D559" i="9"/>
  <c r="E803" i="9"/>
  <c r="E2202" i="9"/>
  <c r="E895" i="9"/>
  <c r="D2304" i="9"/>
  <c r="E2304" i="9"/>
  <c r="J2304" i="6"/>
  <c r="I2304" i="6"/>
  <c r="K2304" i="6"/>
  <c r="J851" i="6"/>
  <c r="I851" i="6"/>
  <c r="E2140" i="6"/>
  <c r="F2140" i="6"/>
  <c r="G2140" i="6"/>
  <c r="E1414" i="6"/>
  <c r="F1414" i="6"/>
  <c r="G1414" i="6"/>
  <c r="D1005" i="9"/>
  <c r="E1005" i="9"/>
  <c r="E1402" i="6"/>
  <c r="G1402" i="6"/>
  <c r="F1402" i="6"/>
  <c r="E1126" i="6"/>
  <c r="F1126" i="6"/>
  <c r="G1126" i="6"/>
  <c r="G1832" i="6"/>
  <c r="F1832" i="6"/>
  <c r="E1832" i="6"/>
  <c r="D1713" i="9"/>
  <c r="E1713" i="9"/>
  <c r="F622" i="6"/>
  <c r="E622" i="6"/>
  <c r="D1464" i="9"/>
  <c r="E1464" i="9"/>
  <c r="D342" i="9"/>
  <c r="E342" i="9"/>
  <c r="F2296" i="6"/>
  <c r="G2296" i="6"/>
  <c r="D1042" i="9"/>
  <c r="E1042" i="9"/>
  <c r="D632" i="9"/>
  <c r="E632" i="9"/>
  <c r="E670" i="6"/>
  <c r="F670" i="6"/>
  <c r="E1640" i="6"/>
  <c r="F1640" i="6"/>
  <c r="G1640" i="6"/>
  <c r="D694" i="9"/>
  <c r="E694" i="9"/>
  <c r="F632" i="6"/>
  <c r="E632" i="6"/>
  <c r="E1354" i="6"/>
  <c r="G1354" i="6"/>
  <c r="F1354" i="6"/>
  <c r="E694" i="6"/>
  <c r="F694" i="6"/>
  <c r="E1498" i="6"/>
  <c r="F1498" i="6"/>
  <c r="G1498" i="6"/>
  <c r="D1664" i="9"/>
  <c r="E1664" i="9"/>
  <c r="D1078" i="9"/>
  <c r="E1078" i="9"/>
  <c r="D562" i="9"/>
  <c r="E562" i="9"/>
  <c r="D1796" i="9"/>
  <c r="E1796" i="9"/>
  <c r="D1568" i="9"/>
  <c r="E1568" i="9"/>
  <c r="D874" i="9"/>
  <c r="E874" i="9"/>
  <c r="E562" i="6"/>
  <c r="F562" i="6"/>
  <c r="E1102" i="6"/>
  <c r="F1102" i="6"/>
  <c r="G1102" i="6"/>
  <c r="D693" i="9"/>
  <c r="E693" i="9"/>
  <c r="D633" i="9"/>
  <c r="E633" i="9"/>
  <c r="E1401" i="6"/>
  <c r="F1401" i="6"/>
  <c r="G1401" i="6"/>
  <c r="D536" i="9"/>
  <c r="E536" i="9"/>
  <c r="D728" i="9"/>
  <c r="E728" i="9"/>
  <c r="E2357" i="9"/>
  <c r="J2382" i="6"/>
  <c r="J923" i="6"/>
  <c r="D1364" i="9"/>
  <c r="E1364" i="9"/>
  <c r="D944" i="9"/>
  <c r="E944" i="9"/>
  <c r="D936" i="9"/>
  <c r="D656" i="9"/>
  <c r="E656" i="9"/>
  <c r="E2177" i="9"/>
  <c r="E1507" i="9"/>
  <c r="F1843" i="6"/>
  <c r="E1224" i="9"/>
  <c r="J656" i="6"/>
  <c r="I656" i="6"/>
  <c r="J2216" i="6"/>
  <c r="K2216" i="6"/>
  <c r="I2216" i="6"/>
  <c r="J1568" i="6"/>
  <c r="I1568" i="6"/>
  <c r="K1568" i="6"/>
  <c r="I992" i="6"/>
  <c r="J992" i="6"/>
  <c r="K1724" i="6"/>
  <c r="J1724" i="6"/>
  <c r="I1724" i="6"/>
  <c r="E1328" i="6"/>
  <c r="F1328" i="6"/>
  <c r="G1328" i="6"/>
  <c r="I378" i="6"/>
  <c r="J378" i="6"/>
  <c r="E896" i="6"/>
  <c r="F896" i="6"/>
  <c r="J1053" i="6"/>
  <c r="I1053" i="6"/>
  <c r="K1053" i="6"/>
  <c r="E1400" i="6"/>
  <c r="F1400" i="6"/>
  <c r="G1400" i="6"/>
  <c r="E2070" i="9"/>
  <c r="E1915" i="9"/>
  <c r="E2227" i="9"/>
  <c r="E445" i="6"/>
  <c r="K2498" i="6"/>
  <c r="E1194" i="9"/>
  <c r="I1676" i="6"/>
  <c r="K1676" i="6"/>
  <c r="J1676" i="6"/>
  <c r="K1148" i="6"/>
  <c r="J1148" i="6"/>
  <c r="I1148" i="6"/>
  <c r="I1136" i="6"/>
  <c r="K1136" i="6"/>
  <c r="J1136" i="6"/>
  <c r="D872" i="9"/>
  <c r="E872" i="9"/>
  <c r="J632" i="6"/>
  <c r="I632" i="6"/>
  <c r="E103" i="6"/>
  <c r="F103" i="6"/>
  <c r="J980" i="6"/>
  <c r="I980" i="6"/>
  <c r="K1304" i="6"/>
  <c r="I1304" i="6"/>
  <c r="J1304" i="6"/>
  <c r="K1700" i="6"/>
  <c r="J1700" i="6"/>
  <c r="I1700" i="6"/>
  <c r="F2206" i="6"/>
  <c r="K1134" i="6"/>
  <c r="J1134" i="6"/>
  <c r="I1134" i="6"/>
  <c r="F596" i="6"/>
  <c r="E596" i="6"/>
  <c r="I1220" i="6"/>
  <c r="J1220" i="6"/>
  <c r="K1220" i="6"/>
  <c r="F67" i="6"/>
  <c r="E67" i="6"/>
  <c r="J765" i="6"/>
  <c r="I765" i="6"/>
  <c r="D127" i="9"/>
  <c r="E127" i="9"/>
  <c r="E1865" i="9"/>
  <c r="E2023" i="9"/>
  <c r="F1221" i="6"/>
  <c r="E1109" i="9"/>
  <c r="E1073" i="6"/>
  <c r="E1686" i="9"/>
  <c r="K1137" i="6"/>
  <c r="I1137" i="6"/>
  <c r="J1137" i="6"/>
  <c r="D1388" i="9"/>
  <c r="E1388" i="9"/>
  <c r="J1434" i="6"/>
  <c r="K1434" i="6"/>
  <c r="I1434" i="6"/>
  <c r="K2276" i="6"/>
  <c r="I2276" i="6"/>
  <c r="J2276" i="6"/>
  <c r="I1886" i="6"/>
  <c r="J1886" i="6"/>
  <c r="K1886" i="6"/>
  <c r="I882" i="6"/>
  <c r="J882" i="6"/>
  <c r="E30" i="6"/>
  <c r="F30" i="6"/>
  <c r="I103" i="6"/>
  <c r="J103" i="6"/>
  <c r="D726" i="9"/>
  <c r="E726" i="9"/>
  <c r="J1244" i="6"/>
  <c r="K1244" i="6"/>
  <c r="I1244" i="6"/>
  <c r="J597" i="6"/>
  <c r="I597" i="6"/>
  <c r="J1808" i="6"/>
  <c r="I1808" i="6"/>
  <c r="K1808" i="6"/>
  <c r="F1940" i="6"/>
  <c r="E1940" i="6"/>
  <c r="G1940" i="6"/>
  <c r="I525" i="6"/>
  <c r="J525" i="6"/>
  <c r="K1604" i="6"/>
  <c r="J1604" i="6"/>
  <c r="I1604" i="6"/>
  <c r="I1473" i="6"/>
  <c r="J1473" i="6"/>
  <c r="K1473" i="6"/>
  <c r="D1196" i="9"/>
  <c r="E1196" i="9"/>
  <c r="I1892" i="6"/>
  <c r="J1892" i="6"/>
  <c r="K1892" i="6"/>
  <c r="D30" i="9"/>
  <c r="E30" i="9"/>
  <c r="J1940" i="6"/>
  <c r="K1940" i="6"/>
  <c r="I1940" i="6"/>
  <c r="E1892" i="6"/>
  <c r="F1892" i="6"/>
  <c r="G1892" i="6"/>
  <c r="I1580" i="6"/>
  <c r="J1580" i="6"/>
  <c r="K1580" i="6"/>
  <c r="G7" i="9"/>
  <c r="D7" i="9"/>
  <c r="J861" i="6"/>
  <c r="I861" i="6"/>
  <c r="J2012" i="6"/>
  <c r="I2012" i="6"/>
  <c r="K2012" i="6"/>
  <c r="I1448" i="6"/>
  <c r="J1448" i="6"/>
  <c r="K1448" i="6"/>
  <c r="D1076" i="9"/>
  <c r="E1076" i="9"/>
  <c r="I1089" i="6"/>
  <c r="K1089" i="6"/>
  <c r="J1089" i="6"/>
  <c r="K1652" i="6"/>
  <c r="J1652" i="6"/>
  <c r="I1652" i="6"/>
  <c r="F788" i="6"/>
  <c r="E788" i="6"/>
  <c r="D282" i="9"/>
  <c r="E282" i="9"/>
  <c r="E1853" i="9"/>
  <c r="E631" i="9"/>
  <c r="E2491" i="9"/>
  <c r="F1105" i="6"/>
  <c r="F1073" i="6"/>
  <c r="E563" i="6"/>
  <c r="G563" i="6" s="1"/>
  <c r="E875" i="9"/>
  <c r="D1903" i="9"/>
  <c r="J1103" i="6"/>
  <c r="J704" i="6"/>
  <c r="I704" i="6"/>
  <c r="I1484" i="6"/>
  <c r="K1484" i="6"/>
  <c r="J1484" i="6"/>
  <c r="K1076" i="6"/>
  <c r="J1076" i="6"/>
  <c r="I1076" i="6"/>
  <c r="J1832" i="6"/>
  <c r="I1832" i="6"/>
  <c r="K1832" i="6"/>
  <c r="J1340" i="6"/>
  <c r="I1340" i="6"/>
  <c r="K1340" i="6"/>
  <c r="D585" i="9"/>
  <c r="E585" i="9"/>
  <c r="K1532" i="6"/>
  <c r="J1532" i="6"/>
  <c r="I1532" i="6"/>
  <c r="G1196" i="6"/>
  <c r="E1196" i="6"/>
  <c r="F1196" i="6"/>
  <c r="J728" i="6"/>
  <c r="I728" i="6"/>
  <c r="J1088" i="6"/>
  <c r="I1088" i="6"/>
  <c r="K1088" i="6"/>
  <c r="D513" i="9"/>
  <c r="E513" i="9"/>
  <c r="I1160" i="6"/>
  <c r="K1160" i="6"/>
  <c r="J1160" i="6"/>
  <c r="E763" i="9"/>
  <c r="E923" i="9"/>
  <c r="E2198" i="9"/>
  <c r="E715" i="9"/>
  <c r="F462" i="6"/>
  <c r="G462" i="6" s="1"/>
  <c r="F1388" i="6"/>
  <c r="E1388" i="6"/>
  <c r="G1388" i="6"/>
  <c r="J7" i="6"/>
  <c r="I7" i="6"/>
  <c r="I2048" i="6"/>
  <c r="J2048" i="6"/>
  <c r="K2048" i="6"/>
  <c r="I18" i="6"/>
  <c r="J18" i="6"/>
  <c r="I908" i="6"/>
  <c r="J908" i="6"/>
  <c r="F882" i="6"/>
  <c r="E882" i="6"/>
  <c r="I849" i="6"/>
  <c r="J849" i="6"/>
  <c r="I606" i="6"/>
  <c r="J606" i="6"/>
  <c r="I1124" i="6"/>
  <c r="K1124" i="6"/>
  <c r="J1124" i="6"/>
  <c r="D548" i="9"/>
  <c r="E548" i="9"/>
  <c r="I945" i="6"/>
  <c r="J945" i="6"/>
  <c r="I1712" i="6"/>
  <c r="K1712" i="6"/>
  <c r="J1712" i="6"/>
  <c r="I1112" i="6"/>
  <c r="K1112" i="6"/>
  <c r="J1112" i="6"/>
  <c r="I956" i="6"/>
  <c r="J956" i="6"/>
  <c r="E43" i="6"/>
  <c r="F43" i="6"/>
  <c r="I1400" i="6"/>
  <c r="K1400" i="6"/>
  <c r="J1400" i="6"/>
  <c r="E1473" i="6"/>
  <c r="F1473" i="6"/>
  <c r="G1473" i="6"/>
  <c r="E1284" i="9"/>
  <c r="E1957" i="9"/>
  <c r="E2025" i="9"/>
  <c r="I1017" i="6"/>
  <c r="J1017" i="6"/>
  <c r="K1017" i="6"/>
  <c r="D1160" i="9"/>
  <c r="E1160" i="9"/>
  <c r="D524" i="9"/>
  <c r="E524" i="9"/>
  <c r="I896" i="6"/>
  <c r="J896" i="6"/>
  <c r="K1041" i="6"/>
  <c r="J1041" i="6"/>
  <c r="I1041" i="6"/>
  <c r="I1688" i="6"/>
  <c r="J1688" i="6"/>
  <c r="K1688" i="6"/>
  <c r="F513" i="6"/>
  <c r="E513" i="6"/>
  <c r="I2096" i="6"/>
  <c r="J2096" i="6"/>
  <c r="K2096" i="6"/>
  <c r="E2404" i="9"/>
  <c r="E391" i="9"/>
  <c r="E2316" i="9"/>
  <c r="D609" i="9"/>
  <c r="E609" i="9"/>
  <c r="J1868" i="6"/>
  <c r="I1868" i="6"/>
  <c r="K1868" i="6"/>
  <c r="J1352" i="6"/>
  <c r="I1352" i="6"/>
  <c r="K1352" i="6"/>
  <c r="I1125" i="6"/>
  <c r="J1125" i="6"/>
  <c r="K1125" i="6"/>
  <c r="F1268" i="6"/>
  <c r="E1268" i="6"/>
  <c r="G1268" i="6"/>
  <c r="I1736" i="6"/>
  <c r="J1736" i="6"/>
  <c r="K1736" i="6"/>
  <c r="F163" i="6"/>
  <c r="E163" i="6"/>
  <c r="K2168" i="6"/>
  <c r="I2168" i="6"/>
  <c r="J2168" i="6"/>
  <c r="I1065" i="6"/>
  <c r="J1065" i="6"/>
  <c r="K1065" i="6"/>
  <c r="J1110" i="6"/>
  <c r="I1110" i="6"/>
  <c r="K1110" i="6"/>
  <c r="I777" i="6"/>
  <c r="J777" i="6"/>
  <c r="J2454" i="6"/>
  <c r="I2454" i="6"/>
  <c r="K2454" i="6"/>
  <c r="J1916" i="6"/>
  <c r="I1916" i="6"/>
  <c r="K1916" i="6"/>
  <c r="J1026" i="6"/>
  <c r="I1026" i="6"/>
  <c r="K1026" i="6"/>
  <c r="J512" i="6"/>
  <c r="I512" i="6"/>
  <c r="J1100" i="6"/>
  <c r="K1100" i="6"/>
  <c r="I1100" i="6"/>
  <c r="E2046" i="9"/>
  <c r="E1273" i="9"/>
  <c r="E1615" i="9"/>
  <c r="E1531" i="9"/>
  <c r="E943" i="9"/>
  <c r="E2234" i="9"/>
  <c r="G1105" i="6"/>
  <c r="E1482" i="9"/>
  <c r="F1160" i="6"/>
  <c r="E1160" i="6"/>
  <c r="G1160" i="6"/>
  <c r="I1256" i="6"/>
  <c r="K1256" i="6"/>
  <c r="J1256" i="6"/>
  <c r="K1838" i="6"/>
  <c r="I1838" i="6"/>
  <c r="J1838" i="6"/>
  <c r="I693" i="6"/>
  <c r="J693" i="6"/>
  <c r="K1436" i="6"/>
  <c r="I1436" i="6"/>
  <c r="J1436" i="6"/>
  <c r="J1040" i="6"/>
  <c r="K1040" i="6"/>
  <c r="I1040" i="6"/>
  <c r="J1521" i="6"/>
  <c r="K1521" i="6"/>
  <c r="I1521" i="6"/>
  <c r="I860" i="6"/>
  <c r="J860" i="6"/>
  <c r="J1292" i="6"/>
  <c r="I1292" i="6"/>
  <c r="K1292" i="6"/>
  <c r="I753" i="6"/>
  <c r="J753" i="6"/>
  <c r="I1496" i="6"/>
  <c r="K1496" i="6"/>
  <c r="J1496" i="6"/>
  <c r="J513" i="6"/>
  <c r="I513" i="6"/>
  <c r="I1946" i="6"/>
  <c r="E659" i="9"/>
  <c r="E1627" i="9"/>
  <c r="E1327" i="9"/>
  <c r="E1843" i="6"/>
  <c r="E2257" i="9"/>
  <c r="J873" i="6"/>
  <c r="I873" i="6"/>
  <c r="J1016" i="6"/>
  <c r="K1016" i="6"/>
  <c r="I1016" i="6"/>
  <c r="I54" i="6"/>
  <c r="J54" i="6"/>
  <c r="J1268" i="6"/>
  <c r="I1268" i="6"/>
  <c r="K1268" i="6"/>
  <c r="I1004" i="6"/>
  <c r="J1004" i="6"/>
  <c r="K1004" i="6"/>
  <c r="E1886" i="6"/>
  <c r="F1886" i="6"/>
  <c r="G1886" i="6"/>
  <c r="J1664" i="6"/>
  <c r="I1664" i="6"/>
  <c r="K1664" i="6"/>
  <c r="I1064" i="6"/>
  <c r="J1064" i="6"/>
  <c r="K1064" i="6"/>
  <c r="I1820" i="6"/>
  <c r="K1820" i="6"/>
  <c r="J1820" i="6"/>
  <c r="J1616" i="6"/>
  <c r="I1616" i="6"/>
  <c r="K1616" i="6"/>
  <c r="I536" i="6"/>
  <c r="J536" i="6"/>
  <c r="I1784" i="6"/>
  <c r="J1784" i="6"/>
  <c r="K1784" i="6"/>
  <c r="J1028" i="6"/>
  <c r="I1028" i="6"/>
  <c r="K1028" i="6"/>
  <c r="I1910" i="6"/>
  <c r="K1910" i="6"/>
  <c r="J1910" i="6"/>
  <c r="J920" i="6"/>
  <c r="I920" i="6"/>
  <c r="J2366" i="6"/>
  <c r="F1001" i="6"/>
  <c r="E1965" i="9"/>
  <c r="F609" i="6"/>
  <c r="E609" i="6"/>
  <c r="J1748" i="6"/>
  <c r="K1748" i="6"/>
  <c r="I1748" i="6"/>
  <c r="J1005" i="6"/>
  <c r="I1005" i="6"/>
  <c r="K1005" i="6"/>
  <c r="D138" i="9"/>
  <c r="E138" i="9"/>
  <c r="K1328" i="6"/>
  <c r="J1328" i="6"/>
  <c r="I1328" i="6"/>
  <c r="D1328" i="9"/>
  <c r="E1328" i="9"/>
  <c r="I572" i="6"/>
  <c r="J572" i="6"/>
  <c r="J2156" i="6"/>
  <c r="K2156" i="6"/>
  <c r="I2156" i="6"/>
  <c r="J897" i="6"/>
  <c r="I897" i="6"/>
  <c r="I1196" i="6"/>
  <c r="K1196" i="6"/>
  <c r="J1196" i="6"/>
  <c r="I944" i="6"/>
  <c r="J944" i="6"/>
  <c r="I66" i="6"/>
  <c r="J66" i="6"/>
  <c r="J1388" i="6"/>
  <c r="I1388" i="6"/>
  <c r="K1388" i="6"/>
  <c r="I954" i="6"/>
  <c r="J954" i="6"/>
  <c r="D996" i="9"/>
  <c r="E294" i="9"/>
  <c r="E2228" i="6"/>
  <c r="F2228" i="6"/>
  <c r="G2228" i="6"/>
  <c r="E1805" i="9"/>
  <c r="E1309" i="9"/>
  <c r="K1103" i="6"/>
  <c r="K2340" i="6"/>
  <c r="E2465" i="9"/>
  <c r="E1656" i="9"/>
  <c r="E1857" i="6"/>
  <c r="E397" i="9"/>
  <c r="E1741" i="9"/>
  <c r="E1497" i="9"/>
  <c r="E695" i="9"/>
  <c r="E2181" i="6"/>
  <c r="F732" i="6"/>
  <c r="D1073" i="9"/>
  <c r="E732" i="6"/>
  <c r="J2340" i="6"/>
  <c r="E1661" i="9"/>
  <c r="D1242" i="9"/>
  <c r="E1560" i="9"/>
  <c r="E1789" i="9"/>
  <c r="E1579" i="9"/>
  <c r="I587" i="6"/>
  <c r="J587" i="6"/>
  <c r="D1949" i="9"/>
  <c r="E1949" i="9"/>
  <c r="D1896" i="9"/>
  <c r="E1896" i="9"/>
  <c r="J1896" i="6"/>
  <c r="K1896" i="6"/>
  <c r="I1896" i="6"/>
  <c r="E832" i="9"/>
  <c r="J899" i="6"/>
  <c r="K899" i="6" s="1"/>
  <c r="J2426" i="6"/>
  <c r="K2426" i="6"/>
  <c r="I2426" i="6"/>
  <c r="J1944" i="6"/>
  <c r="K1944" i="6"/>
  <c r="I1944" i="6"/>
  <c r="E1339" i="9"/>
  <c r="E1183" i="9"/>
  <c r="K2382" i="6"/>
  <c r="D2049" i="9"/>
  <c r="D462" i="9"/>
  <c r="E462" i="9"/>
  <c r="D2009" i="9"/>
  <c r="E2009" i="9"/>
  <c r="D2287" i="9"/>
  <c r="E2287" i="9"/>
  <c r="E871" i="6"/>
  <c r="E1819" i="9"/>
  <c r="E2425" i="9"/>
  <c r="D755" i="9"/>
  <c r="E991" i="9"/>
  <c r="E319" i="9"/>
  <c r="E691" i="9"/>
  <c r="F1309" i="6"/>
  <c r="E547" i="9"/>
  <c r="G1554" i="6"/>
  <c r="D827" i="9"/>
  <c r="F719" i="6"/>
  <c r="G719" i="6" s="1"/>
  <c r="E1477" i="9"/>
  <c r="F744" i="6"/>
  <c r="G744" i="6" s="1"/>
  <c r="E799" i="9"/>
  <c r="E2004" i="6"/>
  <c r="F2004" i="6"/>
  <c r="G2004" i="6"/>
  <c r="J1992" i="6"/>
  <c r="I1992" i="6"/>
  <c r="K1992" i="6"/>
  <c r="D1678" i="9"/>
  <c r="E1678" i="9"/>
  <c r="F2394" i="6"/>
  <c r="E2394" i="6"/>
  <c r="E2365" i="9"/>
  <c r="E2157" i="9"/>
  <c r="E1831" i="9"/>
  <c r="E1405" i="9"/>
  <c r="F1554" i="6"/>
  <c r="G1677" i="6"/>
  <c r="F767" i="6"/>
  <c r="G767" i="6" s="1"/>
  <c r="E2369" i="9"/>
  <c r="E2359" i="9"/>
  <c r="E2369" i="6"/>
  <c r="K2292" i="6"/>
  <c r="I2292" i="6"/>
  <c r="J2292" i="6"/>
  <c r="D1668" i="9"/>
  <c r="E1668" i="9"/>
  <c r="D2394" i="9"/>
  <c r="E2394" i="9"/>
  <c r="D2024" i="9"/>
  <c r="E2024" i="9"/>
  <c r="E1001" i="6"/>
  <c r="D24" i="9"/>
  <c r="E24" i="9"/>
  <c r="F1834" i="6"/>
  <c r="E1331" i="9"/>
  <c r="K1946" i="6"/>
  <c r="I2323" i="6"/>
  <c r="E2491" i="6"/>
  <c r="E2203" i="9"/>
  <c r="F1677" i="6"/>
  <c r="G1446" i="6"/>
  <c r="D1589" i="9"/>
  <c r="E1589" i="9"/>
  <c r="D563" i="9"/>
  <c r="E563" i="9"/>
  <c r="J2316" i="6"/>
  <c r="I2316" i="6"/>
  <c r="K2316" i="6"/>
  <c r="E1992" i="9"/>
  <c r="D1992" i="9"/>
  <c r="D2412" i="9"/>
  <c r="E2412" i="9"/>
  <c r="F871" i="6"/>
  <c r="E683" i="9"/>
  <c r="F2052" i="6"/>
  <c r="E451" i="9"/>
  <c r="F2298" i="6"/>
  <c r="I17" i="9"/>
  <c r="J17" i="9"/>
  <c r="E2456" i="9"/>
  <c r="F796" i="6"/>
  <c r="E1987" i="9"/>
  <c r="E1975" i="9"/>
  <c r="E175" i="9"/>
  <c r="E408" i="6"/>
  <c r="G408" i="6" s="1"/>
  <c r="E492" i="6"/>
  <c r="G492" i="6" s="1"/>
  <c r="F1446" i="6"/>
  <c r="F801" i="6"/>
  <c r="F2369" i="6"/>
  <c r="E2150" i="9"/>
  <c r="D618" i="9"/>
  <c r="E618" i="9"/>
  <c r="I1727" i="6"/>
  <c r="J1727" i="6"/>
  <c r="D796" i="9"/>
  <c r="F847" i="6"/>
  <c r="G847" i="6" s="1"/>
  <c r="E796" i="6"/>
  <c r="E1060" i="9"/>
  <c r="E2414" i="9"/>
  <c r="E1255" i="9"/>
  <c r="E2299" i="9"/>
  <c r="E1699" i="9"/>
  <c r="E2405" i="9"/>
  <c r="K1727" i="6"/>
  <c r="E2461" i="9"/>
  <c r="G1133" i="6"/>
  <c r="E801" i="6"/>
  <c r="E708" i="6"/>
  <c r="G708" i="6" s="1"/>
  <c r="F1477" i="6"/>
  <c r="E1477" i="6"/>
  <c r="E1795" i="9"/>
  <c r="E738" i="9"/>
  <c r="D738" i="9"/>
  <c r="E2038" i="9"/>
  <c r="E1531" i="6"/>
  <c r="E427" i="9"/>
  <c r="E1243" i="9"/>
  <c r="J2323" i="6"/>
  <c r="E1291" i="9"/>
  <c r="E1435" i="9"/>
  <c r="E2059" i="9"/>
  <c r="G1834" i="6"/>
  <c r="E1817" i="9"/>
  <c r="E301" i="9"/>
  <c r="F1133" i="6"/>
  <c r="E636" i="9"/>
  <c r="J2198" i="6"/>
  <c r="K2198" i="6"/>
  <c r="I2198" i="6"/>
  <c r="E343" i="9"/>
  <c r="K1951" i="6"/>
  <c r="J1951" i="6"/>
  <c r="I1951" i="6"/>
  <c r="E1591" i="9"/>
  <c r="I1668" i="6"/>
  <c r="K1668" i="6"/>
  <c r="J1668" i="6"/>
  <c r="D2483" i="9"/>
  <c r="E2226" i="9"/>
  <c r="E1999" i="9"/>
  <c r="D654" i="9"/>
  <c r="E654" i="9"/>
  <c r="D719" i="9"/>
  <c r="E719" i="9"/>
  <c r="E1930" i="6"/>
  <c r="F1930" i="6"/>
  <c r="G1930" i="6"/>
  <c r="F157" i="6"/>
  <c r="I151" i="9"/>
  <c r="F1957" i="6"/>
  <c r="E1957" i="6"/>
  <c r="G1957" i="6"/>
  <c r="E1702" i="6"/>
  <c r="F1702" i="6"/>
  <c r="G1702" i="6"/>
  <c r="K2071" i="6"/>
  <c r="J2071" i="6"/>
  <c r="E2304" i="6"/>
  <c r="F2304" i="6"/>
  <c r="G2304" i="6"/>
  <c r="J2371" i="6"/>
  <c r="E157" i="6"/>
  <c r="G6" i="6"/>
  <c r="G1570" i="6"/>
  <c r="E1570" i="6"/>
  <c r="F1570" i="6"/>
  <c r="D894" i="9"/>
  <c r="I2371" i="6"/>
  <c r="E2269" i="9"/>
  <c r="E1906" i="6"/>
  <c r="F1906" i="6"/>
  <c r="G1906" i="6"/>
  <c r="E1438" i="6"/>
  <c r="F1438" i="6"/>
  <c r="G1438" i="6"/>
  <c r="I2150" i="6"/>
  <c r="K2150" i="6"/>
  <c r="J2150" i="6"/>
  <c r="E2254" i="6"/>
  <c r="F2254" i="6"/>
  <c r="G2254" i="6"/>
  <c r="E655" i="9"/>
  <c r="E1474" i="6"/>
  <c r="F1474" i="6"/>
  <c r="G1474" i="6"/>
  <c r="D1857" i="9"/>
  <c r="E1857" i="9"/>
  <c r="D2001" i="9"/>
  <c r="E2001" i="9"/>
  <c r="G1858" i="6"/>
  <c r="F1858" i="6"/>
  <c r="E1858" i="6"/>
  <c r="F24" i="6"/>
  <c r="E2309" i="9"/>
  <c r="D1665" i="9"/>
  <c r="E1665" i="9"/>
  <c r="F1606" i="6"/>
  <c r="E1606" i="6"/>
  <c r="G1606" i="6"/>
  <c r="D1885" i="9"/>
  <c r="E1885" i="9"/>
  <c r="G2242" i="6"/>
  <c r="E2242" i="6"/>
  <c r="F2242" i="6"/>
  <c r="E24" i="6"/>
  <c r="D1389" i="9"/>
  <c r="E1389" i="9"/>
  <c r="D1777" i="9"/>
  <c r="E1777" i="9"/>
  <c r="E667" i="9"/>
  <c r="E1237" i="9"/>
  <c r="D1926" i="9"/>
  <c r="E1926" i="9"/>
  <c r="D2254" i="9"/>
  <c r="E2254" i="9"/>
  <c r="G1822" i="6"/>
  <c r="E1822" i="6"/>
  <c r="F1822" i="6"/>
  <c r="G1902" i="6"/>
  <c r="G1465" i="6"/>
  <c r="E1840" i="9"/>
  <c r="F1902" i="6"/>
  <c r="F1465" i="6"/>
  <c r="F108" i="6"/>
  <c r="E1329" i="9"/>
  <c r="E2026" i="6"/>
  <c r="F2026" i="6"/>
  <c r="G2026" i="6"/>
  <c r="D811" i="9"/>
  <c r="E811" i="9"/>
  <c r="E1654" i="6"/>
  <c r="F1654" i="6"/>
  <c r="G1654" i="6"/>
  <c r="E583" i="9"/>
  <c r="E108" i="6"/>
  <c r="E2098" i="6"/>
  <c r="F2098" i="6"/>
  <c r="G2098" i="6"/>
  <c r="D1917" i="9"/>
  <c r="E1917" i="9"/>
  <c r="D780" i="9"/>
  <c r="E780" i="9"/>
  <c r="D2189" i="9"/>
  <c r="D1321" i="9"/>
  <c r="E2388" i="9"/>
  <c r="D2388" i="9"/>
  <c r="E2492" i="6"/>
  <c r="F2492" i="6"/>
  <c r="G2492" i="6"/>
  <c r="I803" i="6"/>
  <c r="K803" i="6" s="1"/>
  <c r="D1801" i="9"/>
  <c r="E1801" i="9"/>
  <c r="I887" i="6"/>
  <c r="J887" i="6"/>
  <c r="D1698" i="9"/>
  <c r="E1698" i="9"/>
  <c r="D1401" i="9"/>
  <c r="E1401" i="9"/>
  <c r="E1651" i="9"/>
  <c r="E816" i="9"/>
  <c r="E2432" i="6"/>
  <c r="F2432" i="6"/>
  <c r="G2432" i="6"/>
  <c r="D420" i="9"/>
  <c r="E420" i="9"/>
  <c r="E2381" i="6"/>
  <c r="F2381" i="6"/>
  <c r="G2381" i="6"/>
  <c r="D1677" i="9"/>
  <c r="E1677" i="9"/>
  <c r="K2059" i="6"/>
  <c r="J2059" i="6"/>
  <c r="F2324" i="6"/>
  <c r="G2324" i="6"/>
  <c r="E2324" i="6"/>
  <c r="G1872" i="6"/>
  <c r="E1872" i="6"/>
  <c r="F1872" i="6"/>
  <c r="E1185" i="9"/>
  <c r="D1182" i="9"/>
  <c r="E1182" i="9"/>
  <c r="D1197" i="9"/>
  <c r="E1197" i="9"/>
  <c r="D1945" i="9"/>
  <c r="E1945" i="9"/>
  <c r="D2245" i="9"/>
  <c r="E2245" i="9"/>
  <c r="D2036" i="9"/>
  <c r="E2036" i="9"/>
  <c r="E883" i="9"/>
  <c r="D883" i="9"/>
  <c r="F2451" i="6"/>
  <c r="E2451" i="6"/>
  <c r="G2451" i="6"/>
  <c r="G2329" i="6"/>
  <c r="F2329" i="6"/>
  <c r="D1693" i="9"/>
  <c r="E1693" i="9"/>
  <c r="D2381" i="9"/>
  <c r="E2381" i="9"/>
  <c r="I2388" i="6"/>
  <c r="J2388" i="6"/>
  <c r="K2388" i="6"/>
  <c r="F2126" i="6"/>
  <c r="G2126" i="6"/>
  <c r="E2126" i="6"/>
  <c r="D2329" i="9"/>
  <c r="E2329" i="9"/>
  <c r="G13" i="9"/>
  <c r="E1015" i="6"/>
  <c r="E2290" i="6"/>
  <c r="F2290" i="6"/>
  <c r="G2290" i="6"/>
  <c r="E475" i="9"/>
  <c r="E2389" i="9"/>
  <c r="E1721" i="9"/>
  <c r="E2391" i="6"/>
  <c r="F2391" i="6"/>
  <c r="G2391" i="6"/>
  <c r="E2499" i="6"/>
  <c r="F2499" i="6"/>
  <c r="G2499" i="6"/>
  <c r="F965" i="6"/>
  <c r="G965" i="6" s="1"/>
  <c r="E1989" i="6"/>
  <c r="F1989" i="6"/>
  <c r="G1989" i="6"/>
  <c r="E2459" i="9"/>
  <c r="D1397" i="9"/>
  <c r="E1397" i="9"/>
  <c r="E415" i="9"/>
  <c r="D415" i="9"/>
  <c r="D919" i="9"/>
  <c r="E919" i="9"/>
  <c r="E2490" i="6"/>
  <c r="F2490" i="6"/>
  <c r="G2490" i="6"/>
  <c r="E2358" i="6"/>
  <c r="F2358" i="6"/>
  <c r="G2358" i="6"/>
  <c r="E955" i="9"/>
  <c r="D955" i="9"/>
  <c r="D1705" i="9"/>
  <c r="E1705" i="9"/>
  <c r="D744" i="9"/>
  <c r="E744" i="9"/>
  <c r="E2300" i="6"/>
  <c r="F2300" i="6"/>
  <c r="G2300" i="6"/>
  <c r="E2439" i="6"/>
  <c r="F2439" i="6"/>
  <c r="G2439" i="6"/>
  <c r="E2395" i="6"/>
  <c r="F2395" i="6"/>
  <c r="G2395" i="6"/>
  <c r="J2486" i="6"/>
  <c r="I2486" i="6"/>
  <c r="K2486" i="6"/>
  <c r="D108" i="9"/>
  <c r="E108" i="9"/>
  <c r="D2333" i="9"/>
  <c r="E2333" i="9"/>
  <c r="D1933" i="9"/>
  <c r="E1933" i="9"/>
  <c r="D859" i="9"/>
  <c r="E859" i="9"/>
  <c r="F402" i="6"/>
  <c r="G402" i="6" s="1"/>
  <c r="E1845" i="9"/>
  <c r="K1987" i="6"/>
  <c r="I1987" i="6"/>
  <c r="D379" i="9"/>
  <c r="E379" i="9"/>
  <c r="D791" i="9"/>
  <c r="E791" i="9"/>
  <c r="E2114" i="6"/>
  <c r="F2114" i="6"/>
  <c r="G2114" i="6"/>
  <c r="D307" i="9"/>
  <c r="E307" i="9"/>
  <c r="J2448" i="6"/>
  <c r="I2448" i="6"/>
  <c r="E1003" i="9"/>
  <c r="D1003" i="9"/>
  <c r="E2190" i="6"/>
  <c r="F2190" i="6"/>
  <c r="G2190" i="6"/>
  <c r="D931" i="9"/>
  <c r="E931" i="9"/>
  <c r="I1867" i="6"/>
  <c r="K1867" i="6"/>
  <c r="J1867" i="6"/>
  <c r="D2472" i="9"/>
  <c r="E2472" i="9"/>
  <c r="D1230" i="9"/>
  <c r="E1230" i="9"/>
  <c r="E1147" i="9"/>
  <c r="D1147" i="9"/>
  <c r="J1884" i="6"/>
  <c r="I1884" i="6"/>
  <c r="K1884" i="6"/>
  <c r="J2025" i="6"/>
  <c r="I2025" i="6"/>
  <c r="K2025" i="6"/>
  <c r="J1461" i="6"/>
  <c r="I1461" i="6"/>
  <c r="K1461" i="6"/>
  <c r="D732" i="9"/>
  <c r="E732" i="9"/>
  <c r="D1077" i="9"/>
  <c r="E1077" i="9"/>
  <c r="D1461" i="9"/>
  <c r="E1461" i="9"/>
  <c r="J1452" i="6"/>
  <c r="K1452" i="6"/>
  <c r="I1452" i="6"/>
  <c r="D792" i="9"/>
  <c r="E792" i="9"/>
  <c r="D240" i="9"/>
  <c r="E240" i="9"/>
  <c r="D825" i="9"/>
  <c r="E825" i="9"/>
  <c r="D1332" i="9"/>
  <c r="E1332" i="9"/>
  <c r="J1749" i="6"/>
  <c r="K1749" i="6"/>
  <c r="I1749" i="6"/>
  <c r="D612" i="9"/>
  <c r="E612" i="9"/>
  <c r="I924" i="6"/>
  <c r="J924" i="6"/>
  <c r="E2136" i="6"/>
  <c r="F2136" i="6"/>
  <c r="G2136" i="6"/>
  <c r="J1737" i="6"/>
  <c r="I1737" i="6"/>
  <c r="K1737" i="6"/>
  <c r="E1173" i="6"/>
  <c r="F1173" i="6"/>
  <c r="G1173" i="6"/>
  <c r="D1509" i="9"/>
  <c r="E1509" i="9"/>
  <c r="I840" i="6"/>
  <c r="J840" i="6"/>
  <c r="I1209" i="6"/>
  <c r="J1209" i="6"/>
  <c r="K1209" i="6"/>
  <c r="J1164" i="6"/>
  <c r="K1164" i="6"/>
  <c r="I1164" i="6"/>
  <c r="F912" i="6"/>
  <c r="E912" i="6"/>
  <c r="E516" i="6"/>
  <c r="F516" i="6"/>
  <c r="D120" i="9"/>
  <c r="E120" i="9"/>
  <c r="G1017" i="6"/>
  <c r="E1017" i="6"/>
  <c r="F1017" i="6"/>
  <c r="E1617" i="6"/>
  <c r="F1617" i="6"/>
  <c r="G1617" i="6"/>
  <c r="E1524" i="6"/>
  <c r="F1524" i="6"/>
  <c r="G1524" i="6"/>
  <c r="D705" i="9"/>
  <c r="E705" i="9"/>
  <c r="E1485" i="6"/>
  <c r="G1485" i="6"/>
  <c r="F1485" i="6"/>
  <c r="I492" i="6"/>
  <c r="J492" i="6"/>
  <c r="I180" i="6"/>
  <c r="J180" i="6"/>
  <c r="I2204" i="6"/>
  <c r="K2204" i="6"/>
  <c r="J2204" i="6"/>
  <c r="D1837" i="9"/>
  <c r="E1837" i="9"/>
  <c r="D180" i="9"/>
  <c r="E180" i="9"/>
  <c r="F537" i="6"/>
  <c r="E537" i="6"/>
  <c r="E1284" i="6"/>
  <c r="F1284" i="6"/>
  <c r="G1284" i="6"/>
  <c r="F2025" i="6"/>
  <c r="G2025" i="6"/>
  <c r="E2025" i="6"/>
  <c r="E1461" i="6"/>
  <c r="F1461" i="6"/>
  <c r="G1461" i="6"/>
  <c r="J876" i="6"/>
  <c r="I876" i="6"/>
  <c r="J552" i="6"/>
  <c r="I552" i="6"/>
  <c r="J240" i="6"/>
  <c r="I240" i="6"/>
  <c r="K2372" i="6"/>
  <c r="J2372" i="6"/>
  <c r="I2372" i="6"/>
  <c r="D813" i="9"/>
  <c r="E813" i="9"/>
  <c r="D948" i="9"/>
  <c r="E948" i="9"/>
  <c r="I12" i="9"/>
  <c r="J12" i="9"/>
  <c r="E825" i="6"/>
  <c r="F825" i="6"/>
  <c r="D1308" i="9"/>
  <c r="E1308" i="9"/>
  <c r="I612" i="6"/>
  <c r="J612" i="6"/>
  <c r="J312" i="6"/>
  <c r="I312" i="6"/>
  <c r="J1329" i="6"/>
  <c r="I1329" i="6"/>
  <c r="K1329" i="6"/>
  <c r="J2120" i="6"/>
  <c r="K2120" i="6"/>
  <c r="I2120" i="6"/>
  <c r="I1500" i="6"/>
  <c r="K1500" i="6"/>
  <c r="J1500" i="6"/>
  <c r="E228" i="9"/>
  <c r="D228" i="9"/>
  <c r="K1008" i="6"/>
  <c r="J1008" i="6"/>
  <c r="I1008" i="6"/>
  <c r="F1500" i="6"/>
  <c r="G1500" i="6"/>
  <c r="E1500" i="6"/>
  <c r="E1653" i="6"/>
  <c r="F1653" i="6"/>
  <c r="G1653" i="6"/>
  <c r="E1212" i="6"/>
  <c r="F1212" i="6"/>
  <c r="G1212" i="6"/>
  <c r="J1404" i="6"/>
  <c r="I1404" i="6"/>
  <c r="K1404" i="6"/>
  <c r="I984" i="6"/>
  <c r="J984" i="6"/>
  <c r="F1509" i="6"/>
  <c r="G1509" i="6"/>
  <c r="E1509" i="6"/>
  <c r="K1617" i="6"/>
  <c r="J1617" i="6"/>
  <c r="I1617" i="6"/>
  <c r="E120" i="6"/>
  <c r="F120" i="6"/>
  <c r="F741" i="6"/>
  <c r="E741" i="6"/>
  <c r="I504" i="6"/>
  <c r="J504" i="6"/>
  <c r="I192" i="6"/>
  <c r="J192" i="6"/>
  <c r="D765" i="9"/>
  <c r="E765" i="9"/>
  <c r="K1713" i="6"/>
  <c r="I1713" i="6"/>
  <c r="J1713" i="6"/>
  <c r="F900" i="6"/>
  <c r="E900" i="6"/>
  <c r="E192" i="6"/>
  <c r="F192" i="6"/>
  <c r="F705" i="6"/>
  <c r="E705" i="6"/>
  <c r="D1350" i="9"/>
  <c r="E1350" i="9"/>
  <c r="E1752" i="6"/>
  <c r="F1752" i="6"/>
  <c r="G1752" i="6"/>
  <c r="I1077" i="6"/>
  <c r="K1077" i="6"/>
  <c r="J1077" i="6"/>
  <c r="E657" i="6"/>
  <c r="F657" i="6"/>
  <c r="D2204" i="9"/>
  <c r="E2204" i="9"/>
  <c r="F2390" i="6"/>
  <c r="G2390" i="6"/>
  <c r="E2390" i="6"/>
  <c r="K1056" i="6"/>
  <c r="J1056" i="6"/>
  <c r="I1056" i="6"/>
  <c r="E1596" i="6"/>
  <c r="F1596" i="6"/>
  <c r="G1596" i="6"/>
  <c r="F792" i="6"/>
  <c r="E792" i="6"/>
  <c r="D396" i="9"/>
  <c r="E396" i="9"/>
  <c r="D12" i="9"/>
  <c r="G12" i="9"/>
  <c r="E1776" i="6"/>
  <c r="F1776" i="6"/>
  <c r="G1776" i="6"/>
  <c r="F1308" i="6"/>
  <c r="G1308" i="6"/>
  <c r="E1308" i="6"/>
  <c r="J936" i="6"/>
  <c r="I936" i="6"/>
  <c r="E2436" i="6"/>
  <c r="F2436" i="6"/>
  <c r="G2436" i="6"/>
  <c r="K1653" i="6"/>
  <c r="J1653" i="6"/>
  <c r="I1653" i="6"/>
  <c r="F228" i="6"/>
  <c r="E228" i="6"/>
  <c r="D957" i="9"/>
  <c r="E957" i="9"/>
  <c r="I1512" i="6"/>
  <c r="K1512" i="6"/>
  <c r="J1512" i="6"/>
  <c r="F1188" i="6"/>
  <c r="G1188" i="6"/>
  <c r="E1188" i="6"/>
  <c r="I216" i="6"/>
  <c r="J216" i="6"/>
  <c r="I2348" i="6"/>
  <c r="J2348" i="6"/>
  <c r="K2348" i="6"/>
  <c r="J1572" i="6"/>
  <c r="I1572" i="6"/>
  <c r="K1572" i="6"/>
  <c r="D276" i="9"/>
  <c r="E276" i="9"/>
  <c r="F372" i="6"/>
  <c r="E372" i="6"/>
  <c r="D132" i="9"/>
  <c r="E132" i="9"/>
  <c r="D1893" i="9"/>
  <c r="E1893" i="9"/>
  <c r="J756" i="6"/>
  <c r="I756" i="6"/>
  <c r="I432" i="6"/>
  <c r="J432" i="6"/>
  <c r="J120" i="6"/>
  <c r="I120" i="6"/>
  <c r="D1952" i="9"/>
  <c r="E1952" i="9"/>
  <c r="K1236" i="6"/>
  <c r="J1236" i="6"/>
  <c r="I1236" i="6"/>
  <c r="E684" i="6"/>
  <c r="F684" i="6"/>
  <c r="D741" i="9"/>
  <c r="E741" i="9"/>
  <c r="D1428" i="9"/>
  <c r="E1428" i="9"/>
  <c r="J816" i="6"/>
  <c r="I816" i="6"/>
  <c r="J909" i="6"/>
  <c r="I909" i="6"/>
  <c r="J2376" i="6"/>
  <c r="K2376" i="6"/>
  <c r="I2376" i="6"/>
  <c r="D672" i="9"/>
  <c r="E672" i="9"/>
  <c r="G1092" i="6"/>
  <c r="F1092" i="6"/>
  <c r="E1092" i="6"/>
  <c r="I804" i="6"/>
  <c r="J804" i="6"/>
  <c r="I2024" i="6"/>
  <c r="K2024" i="6"/>
  <c r="J2024" i="6"/>
  <c r="F1627" i="6"/>
  <c r="G1627" i="6"/>
  <c r="E1627" i="6"/>
  <c r="D1121" i="9"/>
  <c r="E1121" i="9"/>
  <c r="J1344" i="6"/>
  <c r="I1344" i="6"/>
  <c r="K1344" i="6"/>
  <c r="J1845" i="6"/>
  <c r="I1845" i="6"/>
  <c r="K1845" i="6"/>
  <c r="E1077" i="6"/>
  <c r="F1077" i="6"/>
  <c r="G1077" i="6"/>
  <c r="E813" i="6"/>
  <c r="F813" i="6"/>
  <c r="E1716" i="6"/>
  <c r="F1716" i="6"/>
  <c r="G1716" i="6"/>
  <c r="J1797" i="6"/>
  <c r="K1797" i="6"/>
  <c r="I1797" i="6"/>
  <c r="D720" i="9"/>
  <c r="E720" i="9"/>
  <c r="E12" i="6"/>
  <c r="F12" i="6"/>
  <c r="D621" i="9"/>
  <c r="E621" i="9"/>
  <c r="K1224" i="6"/>
  <c r="J1224" i="6"/>
  <c r="I1224" i="6"/>
  <c r="E1332" i="6"/>
  <c r="F1332" i="6"/>
  <c r="G1332" i="6"/>
  <c r="E1680" i="6"/>
  <c r="F1680" i="6"/>
  <c r="G1680" i="6"/>
  <c r="J852" i="6"/>
  <c r="I852" i="6"/>
  <c r="I528" i="6"/>
  <c r="J528" i="6"/>
  <c r="K1257" i="6"/>
  <c r="J1257" i="6"/>
  <c r="I1257" i="6"/>
  <c r="I1641" i="6"/>
  <c r="K1641" i="6"/>
  <c r="J1641" i="6"/>
  <c r="D696" i="9"/>
  <c r="E696" i="9"/>
  <c r="D372" i="9"/>
  <c r="E372" i="9"/>
  <c r="D2348" i="9"/>
  <c r="E2348" i="9"/>
  <c r="E1572" i="6"/>
  <c r="F1572" i="6"/>
  <c r="G1572" i="6"/>
  <c r="I921" i="6"/>
  <c r="J921" i="6"/>
  <c r="I1497" i="6"/>
  <c r="J1497" i="6"/>
  <c r="K1497" i="6"/>
  <c r="D840" i="9"/>
  <c r="E840" i="9"/>
  <c r="D684" i="9"/>
  <c r="E684" i="9"/>
  <c r="D360" i="9"/>
  <c r="E360" i="9"/>
  <c r="G1608" i="6"/>
  <c r="E1608" i="6"/>
  <c r="F1608" i="6"/>
  <c r="D1881" i="9"/>
  <c r="E1881" i="9"/>
  <c r="D1413" i="9"/>
  <c r="E1413" i="9"/>
  <c r="J1416" i="6"/>
  <c r="I1416" i="6"/>
  <c r="K1416" i="6"/>
  <c r="D36" i="9"/>
  <c r="E36" i="9"/>
  <c r="E1869" i="6"/>
  <c r="F1869" i="6"/>
  <c r="G1869" i="6"/>
  <c r="I732" i="6"/>
  <c r="J732" i="6"/>
  <c r="J408" i="6"/>
  <c r="I408" i="6"/>
  <c r="E633" i="6"/>
  <c r="F633" i="6"/>
  <c r="D1813" i="9"/>
  <c r="E1813" i="9"/>
  <c r="F1970" i="6"/>
  <c r="G1970" i="6"/>
  <c r="E1970" i="6"/>
  <c r="E2028" i="6"/>
  <c r="F2028" i="6"/>
  <c r="G2028" i="6"/>
  <c r="D660" i="9"/>
  <c r="E660" i="9"/>
  <c r="D336" i="9"/>
  <c r="E336" i="9"/>
  <c r="D96" i="9"/>
  <c r="E96" i="9"/>
  <c r="E1884" i="6"/>
  <c r="F1884" i="6"/>
  <c r="G1884" i="6"/>
  <c r="J1788" i="6"/>
  <c r="I1788" i="6"/>
  <c r="K1788" i="6"/>
  <c r="D1701" i="9"/>
  <c r="E1701" i="9"/>
  <c r="I792" i="6"/>
  <c r="J792" i="6"/>
  <c r="I480" i="6"/>
  <c r="J480" i="6"/>
  <c r="J168" i="6"/>
  <c r="I168" i="6"/>
  <c r="D324" i="9"/>
  <c r="E324" i="9"/>
  <c r="D168" i="9"/>
  <c r="E168" i="9"/>
  <c r="J864" i="6"/>
  <c r="I864" i="6"/>
  <c r="J540" i="6"/>
  <c r="I540" i="6"/>
  <c r="I228" i="6"/>
  <c r="J228" i="6"/>
  <c r="I957" i="6"/>
  <c r="J957" i="6"/>
  <c r="D2013" i="9"/>
  <c r="E2013" i="9"/>
  <c r="J1536" i="6"/>
  <c r="I1536" i="6"/>
  <c r="K1536" i="6"/>
  <c r="E1533" i="6"/>
  <c r="F1533" i="6"/>
  <c r="G1533" i="6"/>
  <c r="D1200" i="9"/>
  <c r="E1200" i="9"/>
  <c r="E1905" i="6"/>
  <c r="F1905" i="6"/>
  <c r="G1905" i="6"/>
  <c r="E1800" i="6"/>
  <c r="F1800" i="6"/>
  <c r="G1800" i="6"/>
  <c r="J1644" i="6"/>
  <c r="K1644" i="6"/>
  <c r="I1644" i="6"/>
  <c r="I420" i="6"/>
  <c r="J420" i="6"/>
  <c r="I108" i="6"/>
  <c r="J108" i="6"/>
  <c r="E765" i="6"/>
  <c r="F765" i="6"/>
  <c r="E1581" i="6"/>
  <c r="F1581" i="6"/>
  <c r="G1581" i="6"/>
  <c r="J1584" i="6"/>
  <c r="K1584" i="6"/>
  <c r="I1584" i="6"/>
  <c r="J96" i="6"/>
  <c r="I96" i="6"/>
  <c r="J885" i="6"/>
  <c r="I885" i="6"/>
  <c r="I2040" i="6"/>
  <c r="K2040" i="6"/>
  <c r="J2040" i="6"/>
  <c r="E660" i="6"/>
  <c r="F660" i="6"/>
  <c r="F336" i="6"/>
  <c r="E336" i="6"/>
  <c r="D993" i="9"/>
  <c r="E993" i="9"/>
  <c r="F2040" i="6"/>
  <c r="G2040" i="6"/>
  <c r="E2040" i="6"/>
  <c r="J981" i="6"/>
  <c r="I981" i="6"/>
  <c r="I2180" i="6"/>
  <c r="J2180" i="6"/>
  <c r="K2180" i="6"/>
  <c r="J1560" i="6"/>
  <c r="I1560" i="6"/>
  <c r="K1560" i="6"/>
  <c r="E948" i="6"/>
  <c r="F948" i="6"/>
  <c r="F168" i="6"/>
  <c r="E168" i="6"/>
  <c r="D981" i="9"/>
  <c r="E981" i="9"/>
  <c r="G1296" i="6"/>
  <c r="E1296" i="6"/>
  <c r="F1296" i="6"/>
  <c r="E1380" i="6"/>
  <c r="F1380" i="6"/>
  <c r="G1380" i="6"/>
  <c r="D540" i="9"/>
  <c r="E540" i="9"/>
  <c r="D144" i="9"/>
  <c r="E144" i="9"/>
  <c r="E2360" i="6"/>
  <c r="F2360" i="6"/>
  <c r="G2360" i="6"/>
  <c r="E2088" i="6"/>
  <c r="F2088" i="6"/>
  <c r="G2088" i="6"/>
  <c r="J768" i="6"/>
  <c r="I768" i="6"/>
  <c r="J444" i="6"/>
  <c r="I444" i="6"/>
  <c r="I933" i="6"/>
  <c r="J933" i="6"/>
  <c r="F1512" i="6"/>
  <c r="E1512" i="6"/>
  <c r="G1512" i="6"/>
  <c r="D60" i="9"/>
  <c r="E60" i="9"/>
  <c r="D1641" i="9"/>
  <c r="E1641" i="9"/>
  <c r="I684" i="6"/>
  <c r="J684" i="6"/>
  <c r="I48" i="6"/>
  <c r="J48" i="6"/>
  <c r="J741" i="6"/>
  <c r="I741" i="6"/>
  <c r="F1053" i="6"/>
  <c r="E1053" i="6"/>
  <c r="G1053" i="6"/>
  <c r="E840" i="6"/>
  <c r="F840" i="6"/>
  <c r="D588" i="9"/>
  <c r="E588" i="9"/>
  <c r="F360" i="6"/>
  <c r="E360" i="6"/>
  <c r="E2336" i="6"/>
  <c r="F2336" i="6"/>
  <c r="G2336" i="6"/>
  <c r="I744" i="6"/>
  <c r="J744" i="6"/>
  <c r="J705" i="6"/>
  <c r="I705" i="6"/>
  <c r="J1548" i="6"/>
  <c r="K1548" i="6"/>
  <c r="I1548" i="6"/>
  <c r="J1605" i="6"/>
  <c r="K1605" i="6"/>
  <c r="I1605" i="6"/>
  <c r="D264" i="9"/>
  <c r="E264" i="9"/>
  <c r="E2376" i="6"/>
  <c r="F2376" i="6"/>
  <c r="G2376" i="6"/>
  <c r="D2251" i="9"/>
  <c r="E2251" i="9"/>
  <c r="J1068" i="6"/>
  <c r="I1068" i="6"/>
  <c r="K1068" i="6"/>
  <c r="D888" i="9"/>
  <c r="E888" i="9"/>
  <c r="D645" i="9"/>
  <c r="E645" i="9"/>
  <c r="E993" i="6"/>
  <c r="F993" i="6"/>
  <c r="D1068" i="9"/>
  <c r="E1068" i="9"/>
  <c r="E1992" i="6"/>
  <c r="F1992" i="6"/>
  <c r="G1992" i="6"/>
  <c r="D1569" i="9"/>
  <c r="E1569" i="9"/>
  <c r="G1476" i="6"/>
  <c r="F1476" i="6"/>
  <c r="E1476" i="6"/>
  <c r="J1665" i="6"/>
  <c r="K1665" i="6"/>
  <c r="I1665" i="6"/>
  <c r="F324" i="6"/>
  <c r="E324" i="6"/>
  <c r="D2180" i="9"/>
  <c r="E2180" i="9"/>
  <c r="G1452" i="6"/>
  <c r="E1452" i="6"/>
  <c r="F1452" i="6"/>
  <c r="G1224" i="6"/>
  <c r="E1224" i="6"/>
  <c r="F1224" i="6"/>
  <c r="K1188" i="6"/>
  <c r="I1188" i="6"/>
  <c r="J1188" i="6"/>
  <c r="K1533" i="6"/>
  <c r="I1533" i="6"/>
  <c r="J1533" i="6"/>
  <c r="E1860" i="6"/>
  <c r="F1860" i="6"/>
  <c r="G1860" i="6"/>
  <c r="I132" i="6"/>
  <c r="J132" i="6"/>
  <c r="J2108" i="6"/>
  <c r="K2108" i="6"/>
  <c r="I2108" i="6"/>
  <c r="I1200" i="6"/>
  <c r="K1200" i="6"/>
  <c r="J1200" i="6"/>
  <c r="J1440" i="6"/>
  <c r="K1440" i="6"/>
  <c r="I1440" i="6"/>
  <c r="J1509" i="6"/>
  <c r="K1509" i="6"/>
  <c r="I1509" i="6"/>
  <c r="J360" i="6"/>
  <c r="I360" i="6"/>
  <c r="D1053" i="9"/>
  <c r="E1053" i="9"/>
  <c r="E1176" i="6"/>
  <c r="F1176" i="6"/>
  <c r="G1176" i="6"/>
  <c r="I1428" i="6"/>
  <c r="K1428" i="6"/>
  <c r="J1428" i="6"/>
  <c r="K1413" i="6"/>
  <c r="J1413" i="6"/>
  <c r="I1413" i="6"/>
  <c r="D48" i="9"/>
  <c r="E48" i="9"/>
  <c r="E1488" i="6"/>
  <c r="F1488" i="6"/>
  <c r="G1488" i="6"/>
  <c r="E1236" i="6"/>
  <c r="F1236" i="6"/>
  <c r="G1236" i="6"/>
  <c r="F156" i="6"/>
  <c r="E156" i="6"/>
  <c r="D1125" i="9"/>
  <c r="E1125" i="9"/>
  <c r="E672" i="6"/>
  <c r="F672" i="6"/>
  <c r="E36" i="6"/>
  <c r="F36" i="6"/>
  <c r="I660" i="6"/>
  <c r="J660" i="6"/>
  <c r="I336" i="6"/>
  <c r="J336" i="6"/>
  <c r="I645" i="6"/>
  <c r="J645" i="6"/>
  <c r="D1365" i="9"/>
  <c r="E1365" i="9"/>
  <c r="D561" i="9"/>
  <c r="E561" i="9"/>
  <c r="I1284" i="6"/>
  <c r="K1284" i="6"/>
  <c r="J1284" i="6"/>
  <c r="I1701" i="6"/>
  <c r="J1701" i="6"/>
  <c r="K1701" i="6"/>
  <c r="D564" i="9"/>
  <c r="E564" i="9"/>
  <c r="F252" i="6"/>
  <c r="E252" i="6"/>
  <c r="F96" i="6"/>
  <c r="E96" i="6"/>
  <c r="I2301" i="6"/>
  <c r="J2301" i="6"/>
  <c r="K2301" i="6"/>
  <c r="F828" i="6"/>
  <c r="E828" i="6"/>
  <c r="J396" i="6"/>
  <c r="I396" i="6"/>
  <c r="I825" i="6"/>
  <c r="J825" i="6"/>
  <c r="E720" i="6"/>
  <c r="F720" i="6"/>
  <c r="E2180" i="6"/>
  <c r="F2180" i="6"/>
  <c r="G2180" i="6"/>
  <c r="J1032" i="6"/>
  <c r="I1032" i="6"/>
  <c r="K1032" i="6"/>
  <c r="I780" i="6"/>
  <c r="J780" i="6"/>
  <c r="I456" i="6"/>
  <c r="J456" i="6"/>
  <c r="D1032" i="9"/>
  <c r="E1032" i="9"/>
  <c r="E540" i="6"/>
  <c r="F540" i="6"/>
  <c r="D72" i="9"/>
  <c r="E72" i="9"/>
  <c r="D1020" i="9"/>
  <c r="E1020" i="9"/>
  <c r="E1272" i="6"/>
  <c r="F1272" i="6"/>
  <c r="G1272" i="6"/>
  <c r="E1437" i="6"/>
  <c r="F1437" i="6"/>
  <c r="G1437" i="6"/>
  <c r="D1008" i="9"/>
  <c r="E1008" i="9"/>
  <c r="D600" i="9"/>
  <c r="E600" i="9"/>
  <c r="E216" i="6"/>
  <c r="F216" i="6"/>
  <c r="E2384" i="6"/>
  <c r="F2384" i="6"/>
  <c r="G2384" i="6"/>
  <c r="D2108" i="9"/>
  <c r="E2108" i="9"/>
  <c r="E1200" i="6"/>
  <c r="G1200" i="6"/>
  <c r="F1200" i="6"/>
  <c r="E1149" i="6"/>
  <c r="G1149" i="6"/>
  <c r="F1149" i="6"/>
  <c r="J1881" i="6"/>
  <c r="I1881" i="6"/>
  <c r="K1881" i="6"/>
  <c r="E48" i="6"/>
  <c r="F48" i="6"/>
  <c r="D1164" i="9"/>
  <c r="E1164" i="9"/>
  <c r="E1848" i="6"/>
  <c r="F1848" i="6"/>
  <c r="G1848" i="6"/>
  <c r="D1725" i="9"/>
  <c r="E1725" i="9"/>
  <c r="J348" i="6"/>
  <c r="I348" i="6"/>
  <c r="J36" i="6"/>
  <c r="I36" i="6"/>
  <c r="K1368" i="6"/>
  <c r="J1368" i="6"/>
  <c r="I1368" i="6"/>
  <c r="I1485" i="6"/>
  <c r="J1485" i="6"/>
  <c r="K1485" i="6"/>
  <c r="D1101" i="9"/>
  <c r="E1101" i="9"/>
  <c r="J1080" i="6"/>
  <c r="K1080" i="6"/>
  <c r="I1080" i="6"/>
  <c r="I960" i="6"/>
  <c r="J960" i="6"/>
  <c r="I24" i="6"/>
  <c r="J24" i="6"/>
  <c r="D252" i="9"/>
  <c r="E252" i="9"/>
  <c r="E645" i="6"/>
  <c r="F645" i="6"/>
  <c r="D1356" i="9"/>
  <c r="E1356" i="9"/>
  <c r="E1569" i="6"/>
  <c r="F1569" i="6"/>
  <c r="G1569" i="6"/>
  <c r="I720" i="6"/>
  <c r="J720" i="6"/>
  <c r="I84" i="6"/>
  <c r="J84" i="6"/>
  <c r="D861" i="9"/>
  <c r="E861" i="9"/>
  <c r="J1557" i="6"/>
  <c r="K1557" i="6"/>
  <c r="I1557" i="6"/>
  <c r="D84" i="9"/>
  <c r="E84" i="9"/>
  <c r="E981" i="6"/>
  <c r="F981" i="6"/>
  <c r="E1908" i="6"/>
  <c r="F1908" i="6"/>
  <c r="G1908" i="6"/>
  <c r="D1449" i="9"/>
  <c r="E1449" i="9"/>
  <c r="J144" i="6"/>
  <c r="I144" i="6"/>
  <c r="I801" i="6"/>
  <c r="J801" i="6"/>
  <c r="J1248" i="6"/>
  <c r="K1248" i="6"/>
  <c r="I1248" i="6"/>
  <c r="I1272" i="6"/>
  <c r="K1272" i="6"/>
  <c r="J1272" i="6"/>
  <c r="J1437" i="6"/>
  <c r="I1437" i="6"/>
  <c r="K1437" i="6"/>
  <c r="D864" i="9"/>
  <c r="E864" i="9"/>
  <c r="D456" i="9"/>
  <c r="E456" i="9"/>
  <c r="E2120" i="6"/>
  <c r="F2120" i="6"/>
  <c r="G2120" i="6"/>
  <c r="J696" i="6"/>
  <c r="I696" i="6"/>
  <c r="I60" i="6"/>
  <c r="J60" i="6"/>
  <c r="I789" i="6"/>
  <c r="J789" i="6"/>
  <c r="J996" i="6"/>
  <c r="I996" i="6"/>
  <c r="D924" i="9"/>
  <c r="E924" i="9"/>
  <c r="F600" i="6"/>
  <c r="E600" i="6"/>
  <c r="D216" i="9"/>
  <c r="E216" i="9"/>
  <c r="I912" i="6"/>
  <c r="J912" i="6"/>
  <c r="J288" i="6"/>
  <c r="I288" i="6"/>
  <c r="D756" i="9"/>
  <c r="E756" i="9"/>
  <c r="D288" i="9"/>
  <c r="E288" i="9"/>
  <c r="D2072" i="9"/>
  <c r="E2072" i="9"/>
  <c r="E1944" i="6"/>
  <c r="F1944" i="6"/>
  <c r="G1944" i="6"/>
  <c r="J972" i="6"/>
  <c r="I972" i="6"/>
  <c r="K2324" i="6"/>
  <c r="I2324" i="6"/>
  <c r="J2324" i="6"/>
  <c r="F1125" i="6"/>
  <c r="E1125" i="6"/>
  <c r="G1125" i="6"/>
  <c r="D972" i="9"/>
  <c r="E972" i="9"/>
  <c r="F264" i="6"/>
  <c r="E264" i="6"/>
  <c r="E1101" i="6"/>
  <c r="F1101" i="6"/>
  <c r="G1101" i="6"/>
  <c r="D1485" i="9"/>
  <c r="E1485" i="9"/>
  <c r="E1365" i="6"/>
  <c r="F1365" i="6"/>
  <c r="G1365" i="6"/>
  <c r="D575" i="9"/>
  <c r="E575" i="9"/>
  <c r="I2407" i="6"/>
  <c r="J2407" i="6"/>
  <c r="K2407" i="6"/>
  <c r="D941" i="9"/>
  <c r="E941" i="9"/>
  <c r="D445" i="9"/>
  <c r="E445" i="9"/>
  <c r="J1356" i="6"/>
  <c r="K1356" i="6"/>
  <c r="I1356" i="6"/>
  <c r="I1569" i="6"/>
  <c r="K1569" i="6"/>
  <c r="J1569" i="6"/>
  <c r="F564" i="6"/>
  <c r="E564" i="6"/>
  <c r="F1068" i="6"/>
  <c r="E1068" i="6"/>
  <c r="G1068" i="6"/>
  <c r="D828" i="9"/>
  <c r="E828" i="9"/>
  <c r="J1296" i="6"/>
  <c r="K1296" i="6"/>
  <c r="I1296" i="6"/>
  <c r="K1308" i="6"/>
  <c r="J1308" i="6"/>
  <c r="I1308" i="6"/>
  <c r="D876" i="9"/>
  <c r="E876" i="9"/>
  <c r="K1836" i="6"/>
  <c r="J1836" i="6"/>
  <c r="I1836" i="6"/>
  <c r="K1977" i="6"/>
  <c r="I1977" i="6"/>
  <c r="J1977" i="6"/>
  <c r="E864" i="6"/>
  <c r="F864" i="6"/>
  <c r="F72" i="6"/>
  <c r="E72" i="6"/>
  <c r="D408" i="9"/>
  <c r="E408" i="9"/>
  <c r="E1536" i="6"/>
  <c r="F1536" i="6"/>
  <c r="G1536" i="6"/>
  <c r="J372" i="6"/>
  <c r="I372" i="6"/>
  <c r="E1008" i="6"/>
  <c r="F1008" i="6"/>
  <c r="G1008" i="6"/>
  <c r="D933" i="9"/>
  <c r="E933" i="9"/>
  <c r="F2178" i="6"/>
  <c r="G2178" i="6"/>
  <c r="E2178" i="6"/>
  <c r="D1404" i="9"/>
  <c r="E1404" i="9"/>
  <c r="E1641" i="6"/>
  <c r="F1641" i="6"/>
  <c r="G1641" i="6"/>
  <c r="I588" i="6"/>
  <c r="J588" i="6"/>
  <c r="D1377" i="9"/>
  <c r="E1377" i="9"/>
  <c r="I2336" i="6"/>
  <c r="J2336" i="6"/>
  <c r="K2336" i="6"/>
  <c r="E984" i="6"/>
  <c r="F984" i="6"/>
  <c r="D516" i="9"/>
  <c r="E516" i="9"/>
  <c r="E2072" i="6"/>
  <c r="F2072" i="6"/>
  <c r="G2072" i="6"/>
  <c r="F1725" i="6"/>
  <c r="G1725" i="6"/>
  <c r="E1725" i="6"/>
  <c r="J672" i="6"/>
  <c r="I672" i="6"/>
  <c r="J2036" i="6"/>
  <c r="I2036" i="6"/>
  <c r="K2036" i="6"/>
  <c r="F972" i="6"/>
  <c r="E972" i="6"/>
  <c r="D1416" i="9"/>
  <c r="E1416" i="9"/>
  <c r="J1524" i="6"/>
  <c r="I1524" i="6"/>
  <c r="K1524" i="6"/>
  <c r="D1548" i="9"/>
  <c r="E1548" i="9"/>
  <c r="J564" i="6"/>
  <c r="I564" i="6"/>
  <c r="J2408" i="6"/>
  <c r="I2408" i="6"/>
  <c r="K2408" i="6"/>
  <c r="D1446" i="9"/>
  <c r="E1446" i="9"/>
  <c r="G2" i="6"/>
  <c r="D1584" i="9"/>
  <c r="E1584" i="9"/>
  <c r="E804" i="6"/>
  <c r="F804" i="6"/>
  <c r="D1233" i="9"/>
  <c r="E1233" i="9"/>
  <c r="K1392" i="6"/>
  <c r="I1392" i="6"/>
  <c r="J1392" i="6"/>
  <c r="E2316" i="6"/>
  <c r="F2316" i="6"/>
  <c r="G2316" i="6"/>
  <c r="G1356" i="6"/>
  <c r="E1356" i="6"/>
  <c r="F1356" i="6"/>
  <c r="I636" i="6"/>
  <c r="J636" i="6"/>
  <c r="J324" i="6"/>
  <c r="I324" i="6"/>
  <c r="I12" i="6"/>
  <c r="J12" i="6"/>
  <c r="J621" i="6"/>
  <c r="I621" i="6"/>
  <c r="E861" i="6"/>
  <c r="F861" i="6"/>
  <c r="I1044" i="6"/>
  <c r="J1044" i="6"/>
  <c r="K1044" i="6"/>
  <c r="D1392" i="9"/>
  <c r="E1392" i="9"/>
  <c r="E876" i="6"/>
  <c r="F876" i="6"/>
  <c r="F240" i="6"/>
  <c r="E240" i="6"/>
  <c r="E84" i="6"/>
  <c r="F84" i="6"/>
  <c r="E1980" i="6"/>
  <c r="F1980" i="6"/>
  <c r="G1980" i="6"/>
  <c r="I384" i="6"/>
  <c r="J384" i="6"/>
  <c r="I72" i="6"/>
  <c r="J72" i="6"/>
  <c r="E1964" i="6"/>
  <c r="F1964" i="6"/>
  <c r="G1964" i="6"/>
  <c r="J1020" i="6"/>
  <c r="I1020" i="6"/>
  <c r="K1020" i="6"/>
  <c r="F1032" i="6"/>
  <c r="G1032" i="6"/>
  <c r="E1032" i="6"/>
  <c r="J1212" i="6"/>
  <c r="I1212" i="6"/>
  <c r="K1212" i="6"/>
  <c r="D1536" i="9"/>
  <c r="E1536" i="9"/>
  <c r="J1740" i="6"/>
  <c r="I1740" i="6"/>
  <c r="K1740" i="6"/>
  <c r="J1893" i="6"/>
  <c r="K1893" i="6"/>
  <c r="I1893" i="6"/>
  <c r="J1425" i="6"/>
  <c r="I1425" i="6"/>
  <c r="K1425" i="6"/>
  <c r="D1173" i="9"/>
  <c r="E1173" i="9"/>
  <c r="J1488" i="6"/>
  <c r="I1488" i="6"/>
  <c r="K1488" i="6"/>
  <c r="F756" i="6"/>
  <c r="E756" i="6"/>
  <c r="D1017" i="9"/>
  <c r="E1017" i="9"/>
  <c r="E1164" i="6"/>
  <c r="F1164" i="6"/>
  <c r="G1164" i="6"/>
  <c r="J264" i="6"/>
  <c r="I264" i="6"/>
  <c r="K1185" i="6"/>
  <c r="I1185" i="6"/>
  <c r="J1185" i="6"/>
  <c r="E1644" i="6"/>
  <c r="F1644" i="6"/>
  <c r="G1644" i="6"/>
  <c r="D900" i="9"/>
  <c r="E900" i="9"/>
  <c r="D1974" i="9"/>
  <c r="E1974" i="9"/>
  <c r="F1548" i="6"/>
  <c r="G1548" i="6"/>
  <c r="E1548" i="6"/>
  <c r="J252" i="6"/>
  <c r="I252" i="6"/>
  <c r="D657" i="9"/>
  <c r="E657" i="9"/>
  <c r="D1537" i="9"/>
  <c r="E1537" i="9"/>
  <c r="E1584" i="6"/>
  <c r="F1584" i="6"/>
  <c r="G1584" i="6"/>
  <c r="E2408" i="6"/>
  <c r="F2408" i="6"/>
  <c r="G2408" i="6"/>
  <c r="I1476" i="6"/>
  <c r="J1476" i="6"/>
  <c r="K1476" i="6"/>
  <c r="I948" i="6"/>
  <c r="J948" i="6"/>
  <c r="K2001" i="6"/>
  <c r="I2001" i="6"/>
  <c r="J2001" i="6"/>
  <c r="I1449" i="6"/>
  <c r="K1449" i="6"/>
  <c r="J1449" i="6"/>
  <c r="K1332" i="6"/>
  <c r="J1332" i="6"/>
  <c r="I1332" i="6"/>
  <c r="J708" i="6"/>
  <c r="I708" i="6"/>
  <c r="J2360" i="6"/>
  <c r="K2360" i="6"/>
  <c r="I2360" i="6"/>
  <c r="E1341" i="6"/>
  <c r="F1341" i="6"/>
  <c r="G1341" i="6"/>
  <c r="J600" i="6"/>
  <c r="I600" i="6"/>
  <c r="J300" i="6"/>
  <c r="I300" i="6"/>
  <c r="D528" i="9"/>
  <c r="E528" i="9"/>
  <c r="E132" i="6"/>
  <c r="F132" i="6"/>
  <c r="E933" i="6"/>
  <c r="F933" i="6"/>
  <c r="K1176" i="6"/>
  <c r="I1176" i="6"/>
  <c r="J1176" i="6"/>
  <c r="E1404" i="6"/>
  <c r="F1404" i="6"/>
  <c r="G1404" i="6"/>
  <c r="J516" i="6"/>
  <c r="I516" i="6"/>
  <c r="I204" i="6"/>
  <c r="J204" i="6"/>
  <c r="G1377" i="6"/>
  <c r="E1377" i="6"/>
  <c r="F1377" i="6"/>
  <c r="J2072" i="6"/>
  <c r="K2072" i="6"/>
  <c r="I2072" i="6"/>
  <c r="D1149" i="9"/>
  <c r="E1149" i="9"/>
  <c r="J1725" i="6"/>
  <c r="I1725" i="6"/>
  <c r="K1725" i="6"/>
  <c r="D204" i="9"/>
  <c r="E204" i="9"/>
  <c r="K1152" i="6"/>
  <c r="I1152" i="6"/>
  <c r="J1152" i="6"/>
  <c r="E1764" i="6"/>
  <c r="F1764" i="6"/>
  <c r="G1764" i="6"/>
  <c r="J900" i="6"/>
  <c r="I900" i="6"/>
  <c r="I576" i="6"/>
  <c r="J576" i="6"/>
  <c r="J1464" i="6"/>
  <c r="I1464" i="6"/>
  <c r="K1464" i="6"/>
  <c r="J1869" i="6"/>
  <c r="I1869" i="6"/>
  <c r="K1869" i="6"/>
  <c r="J1401" i="6"/>
  <c r="I1401" i="6"/>
  <c r="K1401" i="6"/>
  <c r="D504" i="9"/>
  <c r="E504" i="9"/>
  <c r="D192" i="9"/>
  <c r="E192" i="9"/>
  <c r="E1416" i="6"/>
  <c r="F1416" i="6"/>
  <c r="G1416" i="6"/>
  <c r="J888" i="6"/>
  <c r="I888" i="6"/>
  <c r="E873" i="6"/>
  <c r="F873" i="6"/>
  <c r="I2179" i="6"/>
  <c r="K2179" i="6"/>
  <c r="J2179" i="6"/>
  <c r="G2142" i="6"/>
  <c r="E2142" i="6"/>
  <c r="F2142" i="6"/>
  <c r="D1710" i="9"/>
  <c r="E1710" i="9"/>
  <c r="D1470" i="9"/>
  <c r="E1470" i="9"/>
  <c r="K1698" i="6"/>
  <c r="J1698" i="6"/>
  <c r="I1698" i="6"/>
  <c r="I2049" i="6"/>
  <c r="K2049" i="6"/>
  <c r="J2049" i="6"/>
  <c r="G1254" i="6"/>
  <c r="F1254" i="6"/>
  <c r="E1254" i="6"/>
  <c r="E2058" i="6"/>
  <c r="F2058" i="6"/>
  <c r="G2058" i="6"/>
  <c r="D1626" i="9"/>
  <c r="E1626" i="9"/>
  <c r="D1158" i="9"/>
  <c r="E1158" i="9"/>
  <c r="E2401" i="6"/>
  <c r="G2401" i="6"/>
  <c r="F2401" i="6"/>
  <c r="D1122" i="9"/>
  <c r="E1122" i="9"/>
  <c r="I390" i="6"/>
  <c r="J390" i="6"/>
  <c r="E2412" i="6"/>
  <c r="F2412" i="6"/>
  <c r="G2412" i="6"/>
  <c r="F594" i="6"/>
  <c r="E594" i="6"/>
  <c r="F1593" i="6"/>
  <c r="E1593" i="6"/>
  <c r="G1593" i="6"/>
  <c r="D1195" i="9"/>
  <c r="E1195" i="9"/>
  <c r="G1074" i="6"/>
  <c r="E1074" i="6"/>
  <c r="F1074" i="6"/>
  <c r="D474" i="9"/>
  <c r="E474" i="9"/>
  <c r="E1794" i="6"/>
  <c r="F1794" i="6"/>
  <c r="G1794" i="6"/>
  <c r="E1482" i="6"/>
  <c r="F1482" i="6"/>
  <c r="G1482" i="6"/>
  <c r="K1266" i="6"/>
  <c r="I1266" i="6"/>
  <c r="J1266" i="6"/>
  <c r="E918" i="6"/>
  <c r="F918" i="6"/>
  <c r="I2142" i="6"/>
  <c r="J2142" i="6"/>
  <c r="K2142" i="6"/>
  <c r="I1386" i="6"/>
  <c r="J1386" i="6"/>
  <c r="K1386" i="6"/>
  <c r="E1266" i="6"/>
  <c r="F1266" i="6"/>
  <c r="G1266" i="6"/>
  <c r="D330" i="9"/>
  <c r="E330" i="9"/>
  <c r="E1710" i="6"/>
  <c r="G1710" i="6"/>
  <c r="F1710" i="6"/>
  <c r="E1470" i="6"/>
  <c r="F1470" i="6"/>
  <c r="G1470" i="6"/>
  <c r="F318" i="6"/>
  <c r="E318" i="6"/>
  <c r="I438" i="6"/>
  <c r="J438" i="6"/>
  <c r="I2058" i="6"/>
  <c r="J2058" i="6"/>
  <c r="K2058" i="6"/>
  <c r="D582" i="9"/>
  <c r="E582" i="9"/>
  <c r="E702" i="6"/>
  <c r="F702" i="6"/>
  <c r="J426" i="6"/>
  <c r="I426" i="6"/>
  <c r="E2073" i="6"/>
  <c r="F2073" i="6"/>
  <c r="G2073" i="6"/>
  <c r="I2202" i="6"/>
  <c r="J2202" i="6"/>
  <c r="K2202" i="6"/>
  <c r="J1902" i="6"/>
  <c r="I1902" i="6"/>
  <c r="K1902" i="6"/>
  <c r="I2277" i="6"/>
  <c r="J2277" i="6"/>
  <c r="K2277" i="6"/>
  <c r="E1122" i="6"/>
  <c r="F1122" i="6"/>
  <c r="G1122" i="6"/>
  <c r="K1146" i="6"/>
  <c r="I1146" i="6"/>
  <c r="J1146" i="6"/>
  <c r="I2106" i="6"/>
  <c r="K2106" i="6"/>
  <c r="J2106" i="6"/>
  <c r="I1674" i="6"/>
  <c r="J1674" i="6"/>
  <c r="K1674" i="6"/>
  <c r="I1326" i="6"/>
  <c r="J1326" i="6"/>
  <c r="K1326" i="6"/>
  <c r="D402" i="9"/>
  <c r="E402" i="9"/>
  <c r="G2205" i="6"/>
  <c r="E2205" i="6"/>
  <c r="F2205" i="6"/>
  <c r="E1962" i="6"/>
  <c r="F1962" i="6"/>
  <c r="G1962" i="6"/>
  <c r="J534" i="6"/>
  <c r="I534" i="6"/>
  <c r="I2094" i="6"/>
  <c r="K2094" i="6"/>
  <c r="J2094" i="6"/>
  <c r="J1314" i="6"/>
  <c r="K1314" i="6"/>
  <c r="I1314" i="6"/>
  <c r="D570" i="9"/>
  <c r="E570" i="9"/>
  <c r="E2145" i="6"/>
  <c r="F2145" i="6"/>
  <c r="G2145" i="6"/>
  <c r="E2097" i="6"/>
  <c r="F2097" i="6"/>
  <c r="G2097" i="6"/>
  <c r="E2418" i="6"/>
  <c r="F2418" i="6"/>
  <c r="G2418" i="6"/>
  <c r="F450" i="6"/>
  <c r="E450" i="6"/>
  <c r="D1689" i="9"/>
  <c r="E1689" i="9"/>
  <c r="J2334" i="6"/>
  <c r="K2334" i="6"/>
  <c r="I2334" i="6"/>
  <c r="I1938" i="6"/>
  <c r="J1938" i="6"/>
  <c r="K1938" i="6"/>
  <c r="G1362" i="6"/>
  <c r="F1362" i="6"/>
  <c r="E1362" i="6"/>
  <c r="I1941" i="6"/>
  <c r="J1941" i="6"/>
  <c r="K1941" i="6"/>
  <c r="E2229" i="6"/>
  <c r="G2229" i="6"/>
  <c r="F2229" i="6"/>
  <c r="G2406" i="6"/>
  <c r="E2406" i="6"/>
  <c r="F2406" i="6"/>
  <c r="E330" i="6"/>
  <c r="F330" i="6"/>
  <c r="D1833" i="9"/>
  <c r="E1833" i="9"/>
  <c r="D1050" i="9"/>
  <c r="E1050" i="9"/>
  <c r="E582" i="6"/>
  <c r="F582" i="6"/>
  <c r="I1242" i="6"/>
  <c r="K1242" i="6"/>
  <c r="J1242" i="6"/>
  <c r="I2133" i="6"/>
  <c r="J2133" i="6"/>
  <c r="K2133" i="6"/>
  <c r="D2110" i="9"/>
  <c r="E2110" i="9"/>
  <c r="G2430" i="6"/>
  <c r="E2430" i="6"/>
  <c r="F2430" i="6"/>
  <c r="K1662" i="6"/>
  <c r="I1662" i="6"/>
  <c r="J1662" i="6"/>
  <c r="F570" i="6"/>
  <c r="E570" i="6"/>
  <c r="D678" i="9"/>
  <c r="E678" i="9"/>
  <c r="D1410" i="9"/>
  <c r="E1410" i="9"/>
  <c r="E474" i="6"/>
  <c r="F474" i="6"/>
  <c r="I1194" i="6"/>
  <c r="J1194" i="6"/>
  <c r="K1194" i="6"/>
  <c r="E2270" i="9"/>
  <c r="E1809" i="6"/>
  <c r="F1809" i="6"/>
  <c r="G1809" i="6"/>
  <c r="J1626" i="6"/>
  <c r="I1626" i="6"/>
  <c r="K1626" i="6"/>
  <c r="G2313" i="6"/>
  <c r="E2313" i="6"/>
  <c r="F2313" i="6"/>
  <c r="E2382" i="6"/>
  <c r="F2382" i="6"/>
  <c r="G2382" i="6"/>
  <c r="E1986" i="6"/>
  <c r="G1986" i="6"/>
  <c r="F1986" i="6"/>
  <c r="E2460" i="6"/>
  <c r="F2460" i="6"/>
  <c r="G2460" i="6"/>
  <c r="K1758" i="6"/>
  <c r="I1758" i="6"/>
  <c r="J1758" i="6"/>
  <c r="I1446" i="6"/>
  <c r="K1446" i="6"/>
  <c r="J1446" i="6"/>
  <c r="D1002" i="9"/>
  <c r="E1002" i="9"/>
  <c r="E558" i="6"/>
  <c r="F558" i="6"/>
  <c r="E2442" i="6"/>
  <c r="F2442" i="6"/>
  <c r="G2442" i="6"/>
  <c r="E1902" i="9"/>
  <c r="D1902" i="9"/>
  <c r="F2277" i="6"/>
  <c r="G2277" i="6"/>
  <c r="E2277" i="6"/>
  <c r="I2034" i="6"/>
  <c r="J2034" i="6"/>
  <c r="K2034" i="6"/>
  <c r="D546" i="9"/>
  <c r="E546" i="9"/>
  <c r="I1218" i="6"/>
  <c r="J1218" i="6"/>
  <c r="K1218" i="6"/>
  <c r="I2022" i="6"/>
  <c r="J2022" i="6"/>
  <c r="K2022" i="6"/>
  <c r="I2241" i="6"/>
  <c r="J2241" i="6"/>
  <c r="K2241" i="6"/>
  <c r="F2262" i="6"/>
  <c r="G2262" i="6"/>
  <c r="E2262" i="6"/>
  <c r="J1206" i="6"/>
  <c r="I1206" i="6"/>
  <c r="K1206" i="6"/>
  <c r="D450" i="9"/>
  <c r="E450" i="9"/>
  <c r="F1689" i="6"/>
  <c r="E1689" i="6"/>
  <c r="G1689" i="6"/>
  <c r="I2238" i="6"/>
  <c r="J2238" i="6"/>
  <c r="K2238" i="6"/>
  <c r="I1794" i="6"/>
  <c r="J1794" i="6"/>
  <c r="K1794" i="6"/>
  <c r="I1482" i="6"/>
  <c r="K1482" i="6"/>
  <c r="J1482" i="6"/>
  <c r="D1206" i="9"/>
  <c r="E1206" i="9"/>
  <c r="D750" i="9"/>
  <c r="E750" i="9"/>
  <c r="F174" i="6"/>
  <c r="E174" i="6"/>
  <c r="F2154" i="6"/>
  <c r="E2154" i="6"/>
  <c r="G2154" i="6"/>
  <c r="E1398" i="9"/>
  <c r="D1398" i="9"/>
  <c r="J2070" i="6"/>
  <c r="K2070" i="6"/>
  <c r="I2070" i="6"/>
  <c r="D774" i="9"/>
  <c r="E774" i="9"/>
  <c r="D1386" i="9"/>
  <c r="E1386" i="9"/>
  <c r="I1182" i="6"/>
  <c r="J1182" i="6"/>
  <c r="K1182" i="6"/>
  <c r="E714" i="6"/>
  <c r="F714" i="6"/>
  <c r="D1809" i="9"/>
  <c r="E1809" i="9"/>
  <c r="E1626" i="6"/>
  <c r="F1626" i="6"/>
  <c r="G1626" i="6"/>
  <c r="D558" i="9"/>
  <c r="E558" i="9"/>
  <c r="E546" i="6"/>
  <c r="F546" i="6"/>
  <c r="E2253" i="6"/>
  <c r="G2253" i="6"/>
  <c r="F2253" i="6"/>
  <c r="G1932" i="6"/>
  <c r="E1932" i="6"/>
  <c r="F1932" i="6"/>
  <c r="D1123" i="9"/>
  <c r="E1123" i="9"/>
  <c r="E1734" i="6"/>
  <c r="F1734" i="6"/>
  <c r="G1734" i="6"/>
  <c r="J474" i="6"/>
  <c r="I474" i="6"/>
  <c r="J1566" i="6"/>
  <c r="K1566" i="6"/>
  <c r="I1566" i="6"/>
  <c r="D174" i="9"/>
  <c r="E174" i="9"/>
  <c r="J462" i="6"/>
  <c r="I462" i="6"/>
  <c r="I1638" i="6"/>
  <c r="K1638" i="6"/>
  <c r="J1638" i="6"/>
  <c r="D1590" i="9"/>
  <c r="E1590" i="9"/>
  <c r="G1998" i="6"/>
  <c r="E1998" i="6"/>
  <c r="F1998" i="6"/>
  <c r="D1638" i="9"/>
  <c r="E1638" i="9"/>
  <c r="D318" i="9"/>
  <c r="E318" i="9"/>
  <c r="J306" i="6"/>
  <c r="I306" i="6"/>
  <c r="J1986" i="6"/>
  <c r="K1986" i="6"/>
  <c r="I1986" i="6"/>
  <c r="D486" i="9"/>
  <c r="E486" i="9"/>
  <c r="J1002" i="6"/>
  <c r="I1002" i="6"/>
  <c r="K1002" i="6"/>
  <c r="K2118" i="6"/>
  <c r="I2118" i="6"/>
  <c r="J2118" i="6"/>
  <c r="J990" i="6"/>
  <c r="I990" i="6"/>
  <c r="E1785" i="6"/>
  <c r="F1785" i="6"/>
  <c r="G1785" i="6"/>
  <c r="K2430" i="6"/>
  <c r="J2430" i="6"/>
  <c r="I2430" i="6"/>
  <c r="J1602" i="6"/>
  <c r="I1602" i="6"/>
  <c r="K1602" i="6"/>
  <c r="D1146" i="9"/>
  <c r="E1146" i="9"/>
  <c r="F2286" i="6"/>
  <c r="G2286" i="6"/>
  <c r="E2286" i="6"/>
  <c r="F1818" i="6"/>
  <c r="E1818" i="6"/>
  <c r="G1818" i="6"/>
  <c r="F2121" i="6"/>
  <c r="G2121" i="6"/>
  <c r="E2121" i="6"/>
  <c r="I366" i="6"/>
  <c r="J366" i="6"/>
  <c r="D126" i="9"/>
  <c r="E126" i="9"/>
  <c r="I1578" i="6"/>
  <c r="J1578" i="6"/>
  <c r="K1578" i="6"/>
  <c r="E1218" i="6"/>
  <c r="F1218" i="6"/>
  <c r="G1218" i="6"/>
  <c r="E1410" i="6"/>
  <c r="F1410" i="6"/>
  <c r="G1410" i="6"/>
  <c r="D966" i="9"/>
  <c r="E966" i="9"/>
  <c r="E354" i="6"/>
  <c r="F354" i="6"/>
  <c r="I2193" i="6"/>
  <c r="J2193" i="6"/>
  <c r="K2193" i="6"/>
  <c r="D1062" i="9"/>
  <c r="E1062" i="9"/>
  <c r="F1638" i="6"/>
  <c r="E1638" i="6"/>
  <c r="G1638" i="6"/>
  <c r="E1386" i="6"/>
  <c r="G1386" i="6"/>
  <c r="F1386" i="6"/>
  <c r="J1050" i="6"/>
  <c r="K1050" i="6"/>
  <c r="I1050" i="6"/>
  <c r="E2453" i="6"/>
  <c r="F2453" i="6"/>
  <c r="G2453" i="6"/>
  <c r="I1542" i="6"/>
  <c r="J1542" i="6"/>
  <c r="K1542" i="6"/>
  <c r="E1050" i="6"/>
  <c r="F1050" i="6"/>
  <c r="G1050" i="6"/>
  <c r="F438" i="6"/>
  <c r="E438" i="6"/>
  <c r="D2434" i="9"/>
  <c r="E2434" i="9"/>
  <c r="I294" i="6"/>
  <c r="J294" i="6"/>
  <c r="D198" i="9"/>
  <c r="E198" i="9"/>
  <c r="K2442" i="6"/>
  <c r="J2442" i="6"/>
  <c r="I2442" i="6"/>
  <c r="J1686" i="6"/>
  <c r="I1686" i="6"/>
  <c r="K1686" i="6"/>
  <c r="I2013" i="6"/>
  <c r="K2013" i="6"/>
  <c r="J2013" i="6"/>
  <c r="E1002" i="6"/>
  <c r="G1002" i="6"/>
  <c r="F1002" i="6"/>
  <c r="E2370" i="6"/>
  <c r="F2370" i="6"/>
  <c r="G2370" i="6"/>
  <c r="J1086" i="6"/>
  <c r="K1086" i="6"/>
  <c r="I1086" i="6"/>
  <c r="F126" i="6"/>
  <c r="E126" i="6"/>
  <c r="I2346" i="6"/>
  <c r="K2346" i="6"/>
  <c r="J2346" i="6"/>
  <c r="D246" i="9"/>
  <c r="E246" i="9"/>
  <c r="E2166" i="6"/>
  <c r="F2166" i="6"/>
  <c r="G2166" i="6"/>
  <c r="D1662" i="9"/>
  <c r="E1662" i="9"/>
  <c r="E1314" i="6"/>
  <c r="F1314" i="6"/>
  <c r="G1314" i="6"/>
  <c r="K1074" i="6"/>
  <c r="I1074" i="6"/>
  <c r="J1074" i="6"/>
  <c r="I354" i="6"/>
  <c r="J354" i="6"/>
  <c r="D870" i="9"/>
  <c r="E870" i="9"/>
  <c r="K2154" i="6"/>
  <c r="I2154" i="6"/>
  <c r="J2154" i="6"/>
  <c r="G1206" i="6"/>
  <c r="E1206" i="6"/>
  <c r="F1206" i="6"/>
  <c r="E966" i="6"/>
  <c r="F966" i="6"/>
  <c r="D354" i="9"/>
  <c r="E354" i="9"/>
  <c r="E750" i="6"/>
  <c r="F750" i="6"/>
  <c r="G1398" i="6"/>
  <c r="F1398" i="6"/>
  <c r="E1398" i="6"/>
  <c r="I1062" i="6"/>
  <c r="J1062" i="6"/>
  <c r="K1062" i="6"/>
  <c r="I330" i="6"/>
  <c r="J330" i="6"/>
  <c r="E2352" i="6"/>
  <c r="G2352" i="6"/>
  <c r="F2352" i="6"/>
  <c r="I1998" i="6"/>
  <c r="J1998" i="6"/>
  <c r="K1998" i="6"/>
  <c r="J1554" i="6"/>
  <c r="K1554" i="6"/>
  <c r="I1554" i="6"/>
  <c r="E1833" i="6"/>
  <c r="F1833" i="6"/>
  <c r="G1833" i="6"/>
  <c r="I2493" i="6"/>
  <c r="J2493" i="6"/>
  <c r="K2493" i="6"/>
  <c r="F2193" i="6"/>
  <c r="G2193" i="6"/>
  <c r="E2193" i="6"/>
  <c r="E2340" i="6"/>
  <c r="F2340" i="6"/>
  <c r="G2340" i="6"/>
  <c r="D1637" i="9"/>
  <c r="E1637" i="9"/>
  <c r="I1999" i="6"/>
  <c r="J1999" i="6"/>
  <c r="K1999" i="6"/>
  <c r="D930" i="9"/>
  <c r="E930" i="9"/>
  <c r="D438" i="9"/>
  <c r="E438" i="9"/>
  <c r="F2310" i="6"/>
  <c r="G2310" i="6"/>
  <c r="E2310" i="6"/>
  <c r="F1914" i="6"/>
  <c r="E1914" i="6"/>
  <c r="G1914" i="6"/>
  <c r="K1350" i="6"/>
  <c r="I1350" i="6"/>
  <c r="J1350" i="6"/>
  <c r="D906" i="9"/>
  <c r="E906" i="9"/>
  <c r="I2358" i="6"/>
  <c r="J2358" i="6"/>
  <c r="K2358" i="6"/>
  <c r="J1962" i="6"/>
  <c r="K1962" i="6"/>
  <c r="I1962" i="6"/>
  <c r="K1518" i="6"/>
  <c r="J1518" i="6"/>
  <c r="I1518" i="6"/>
  <c r="J2121" i="6"/>
  <c r="K2121" i="6"/>
  <c r="I2121" i="6"/>
  <c r="D2106" i="9"/>
  <c r="E2106" i="9"/>
  <c r="F246" i="6"/>
  <c r="E246" i="6"/>
  <c r="D1278" i="9"/>
  <c r="E1278" i="9"/>
  <c r="E1662" i="6"/>
  <c r="F1662" i="6"/>
  <c r="G1662" i="6"/>
  <c r="I2394" i="6"/>
  <c r="K2394" i="6"/>
  <c r="J2394" i="6"/>
  <c r="J2061" i="6"/>
  <c r="K2061" i="6"/>
  <c r="I2061" i="6"/>
  <c r="E774" i="6"/>
  <c r="F774" i="6"/>
  <c r="E2322" i="6"/>
  <c r="F2322" i="6"/>
  <c r="G2322" i="6"/>
  <c r="E1926" i="6"/>
  <c r="F1926" i="6"/>
  <c r="G1926" i="6"/>
  <c r="K1914" i="6"/>
  <c r="J1914" i="6"/>
  <c r="I1914" i="6"/>
  <c r="G2157" i="6"/>
  <c r="E2157" i="6"/>
  <c r="F2157" i="6"/>
  <c r="J906" i="6"/>
  <c r="I906" i="6"/>
  <c r="J2046" i="6"/>
  <c r="I2046" i="6"/>
  <c r="K2046" i="6"/>
  <c r="D2118" i="9"/>
  <c r="E2118" i="9"/>
  <c r="D1530" i="9"/>
  <c r="E1530" i="9"/>
  <c r="I894" i="6"/>
  <c r="J894" i="6"/>
  <c r="F2265" i="6"/>
  <c r="G2265" i="6"/>
  <c r="E2265" i="6"/>
  <c r="J978" i="6"/>
  <c r="I978" i="6"/>
  <c r="E1098" i="6"/>
  <c r="F1098" i="6"/>
  <c r="G1098" i="6"/>
  <c r="I1950" i="6"/>
  <c r="J1950" i="6"/>
  <c r="K1950" i="6"/>
  <c r="K2109" i="6"/>
  <c r="I2109" i="6"/>
  <c r="J2109" i="6"/>
  <c r="D1086" i="9"/>
  <c r="E1086" i="9"/>
  <c r="G1950" i="6"/>
  <c r="F1950" i="6"/>
  <c r="E1950" i="6"/>
  <c r="D1314" i="9"/>
  <c r="E1314" i="9"/>
  <c r="J2082" i="6"/>
  <c r="K2082" i="6"/>
  <c r="I2082" i="6"/>
  <c r="I1722" i="6"/>
  <c r="J1722" i="6"/>
  <c r="K1722" i="6"/>
  <c r="J1398" i="6"/>
  <c r="K1398" i="6"/>
  <c r="I1398" i="6"/>
  <c r="F2220" i="6"/>
  <c r="G2220" i="6"/>
  <c r="E2220" i="6"/>
  <c r="D1566" i="9"/>
  <c r="E1566" i="9"/>
  <c r="D942" i="9"/>
  <c r="E942" i="9"/>
  <c r="E499" i="9"/>
  <c r="D1554" i="9"/>
  <c r="E1554" i="9"/>
  <c r="I930" i="6"/>
  <c r="J930" i="6"/>
  <c r="E2280" i="6"/>
  <c r="F2280" i="6"/>
  <c r="G2280" i="6"/>
  <c r="I2214" i="6"/>
  <c r="J2214" i="6"/>
  <c r="K2214" i="6"/>
  <c r="K2157" i="6"/>
  <c r="I2157" i="6"/>
  <c r="J2157" i="6"/>
  <c r="E486" i="6"/>
  <c r="F486" i="6"/>
  <c r="E2214" i="6"/>
  <c r="F2214" i="6"/>
  <c r="G2214" i="6"/>
  <c r="E414" i="6"/>
  <c r="F414" i="6"/>
  <c r="E198" i="6"/>
  <c r="F198" i="6"/>
  <c r="K2370" i="6"/>
  <c r="I2370" i="6"/>
  <c r="J2370" i="6"/>
  <c r="K2286" i="6"/>
  <c r="I2286" i="6"/>
  <c r="J2286" i="6"/>
  <c r="D990" i="9"/>
  <c r="E990" i="9"/>
  <c r="D390" i="9"/>
  <c r="E390" i="9"/>
  <c r="D162" i="9"/>
  <c r="E162" i="9"/>
  <c r="E1965" i="6"/>
  <c r="F1965" i="6"/>
  <c r="G1965" i="6"/>
  <c r="D1038" i="9"/>
  <c r="E1038" i="9"/>
  <c r="I2262" i="6"/>
  <c r="J2262" i="6"/>
  <c r="K2262" i="6"/>
  <c r="J1806" i="6"/>
  <c r="K1806" i="6"/>
  <c r="I1806" i="6"/>
  <c r="E1578" i="9"/>
  <c r="D1578" i="9"/>
  <c r="E2109" i="6"/>
  <c r="F2109" i="6"/>
  <c r="G2109" i="6"/>
  <c r="F210" i="6"/>
  <c r="E210" i="6"/>
  <c r="D2041" i="9"/>
  <c r="E2041" i="9"/>
  <c r="K2217" i="6"/>
  <c r="I2217" i="6"/>
  <c r="J2217" i="6"/>
  <c r="D666" i="9"/>
  <c r="E666" i="9"/>
  <c r="D1938" i="9"/>
  <c r="E1938" i="9"/>
  <c r="E1566" i="6"/>
  <c r="F1566" i="6"/>
  <c r="G1566" i="6"/>
  <c r="J942" i="6"/>
  <c r="I942" i="6"/>
  <c r="K2322" i="6"/>
  <c r="I2322" i="6"/>
  <c r="J2322" i="6"/>
  <c r="I1926" i="6"/>
  <c r="K1926" i="6"/>
  <c r="J1926" i="6"/>
  <c r="K1470" i="6"/>
  <c r="J1470" i="6"/>
  <c r="I1470" i="6"/>
  <c r="D1621" i="9"/>
  <c r="E1621" i="9"/>
  <c r="E2226" i="6"/>
  <c r="F2226" i="6"/>
  <c r="G2226" i="6"/>
  <c r="E1782" i="6"/>
  <c r="F1782" i="6"/>
  <c r="G1782" i="6"/>
  <c r="J1458" i="6"/>
  <c r="K1458" i="6"/>
  <c r="I1458" i="6"/>
  <c r="G1770" i="6"/>
  <c r="E1770" i="6"/>
  <c r="F1770" i="6"/>
  <c r="D965" i="9"/>
  <c r="E965" i="9"/>
  <c r="J1614" i="6"/>
  <c r="I1614" i="6"/>
  <c r="K1614" i="6"/>
  <c r="E2481" i="6"/>
  <c r="F2481" i="6"/>
  <c r="G2481" i="6"/>
  <c r="J1230" i="6"/>
  <c r="I1230" i="6"/>
  <c r="K1230" i="6"/>
  <c r="J546" i="6"/>
  <c r="I546" i="6"/>
  <c r="K1746" i="6"/>
  <c r="I1746" i="6"/>
  <c r="J1746" i="6"/>
  <c r="I1422" i="6"/>
  <c r="J1422" i="6"/>
  <c r="K1422" i="6"/>
  <c r="E162" i="6"/>
  <c r="F162" i="6"/>
  <c r="E1962" i="9"/>
  <c r="D1962" i="9"/>
  <c r="E1602" i="6"/>
  <c r="F1602" i="6"/>
  <c r="G1602" i="6"/>
  <c r="F2388" i="6"/>
  <c r="G2388" i="6"/>
  <c r="E2388" i="6"/>
  <c r="E2071" i="6"/>
  <c r="F2071" i="6"/>
  <c r="G2071" i="6"/>
  <c r="J1506" i="6"/>
  <c r="I1506" i="6"/>
  <c r="K1506" i="6"/>
  <c r="J1953" i="6"/>
  <c r="K1953" i="6"/>
  <c r="I1953" i="6"/>
  <c r="F1821" i="6"/>
  <c r="G1821" i="6"/>
  <c r="E1821" i="6"/>
  <c r="I966" i="6"/>
  <c r="J966" i="6"/>
  <c r="K1650" i="6"/>
  <c r="J1650" i="6"/>
  <c r="I1650" i="6"/>
  <c r="D1074" i="9"/>
  <c r="E1074" i="9"/>
  <c r="E1302" i="6"/>
  <c r="F1302" i="6"/>
  <c r="G1302" i="6"/>
  <c r="F1545" i="6"/>
  <c r="E1545" i="6"/>
  <c r="G1545" i="6"/>
  <c r="E942" i="6"/>
  <c r="F942" i="6"/>
  <c r="I582" i="6"/>
  <c r="J582" i="6"/>
  <c r="I2130" i="6"/>
  <c r="J2130" i="6"/>
  <c r="K2130" i="6"/>
  <c r="I1770" i="6"/>
  <c r="J1770" i="6"/>
  <c r="K1770" i="6"/>
  <c r="D306" i="9"/>
  <c r="E306" i="9"/>
  <c r="E2049" i="6"/>
  <c r="G2049" i="6"/>
  <c r="F2049" i="6"/>
  <c r="I558" i="6"/>
  <c r="J558" i="6"/>
  <c r="K2298" i="6"/>
  <c r="J2298" i="6"/>
  <c r="I2298" i="6"/>
  <c r="J1974" i="6"/>
  <c r="I1974" i="6"/>
  <c r="K1974" i="6"/>
  <c r="F906" i="6"/>
  <c r="E906" i="6"/>
  <c r="E2046" i="6"/>
  <c r="F2046" i="6"/>
  <c r="G2046" i="6"/>
  <c r="E1530" i="6"/>
  <c r="G1530" i="6"/>
  <c r="F1530" i="6"/>
  <c r="E270" i="6"/>
  <c r="F270" i="6"/>
  <c r="I2190" i="6"/>
  <c r="J2190" i="6"/>
  <c r="K2190" i="6"/>
  <c r="E990" i="6"/>
  <c r="F990" i="6"/>
  <c r="F390" i="6"/>
  <c r="E390" i="6"/>
  <c r="E2457" i="6"/>
  <c r="F2457" i="6"/>
  <c r="G2457" i="6"/>
  <c r="J2166" i="6"/>
  <c r="K2166" i="6"/>
  <c r="I2166" i="6"/>
  <c r="J1734" i="6"/>
  <c r="I1734" i="6"/>
  <c r="K1734" i="6"/>
  <c r="I1410" i="6"/>
  <c r="J1410" i="6"/>
  <c r="K1410" i="6"/>
  <c r="D210" i="9"/>
  <c r="E210" i="9"/>
  <c r="J2010" i="6"/>
  <c r="K2010" i="6"/>
  <c r="I2010" i="6"/>
  <c r="I1302" i="6"/>
  <c r="K1302" i="6"/>
  <c r="J1302" i="6"/>
  <c r="E1938" i="6"/>
  <c r="F1938" i="6"/>
  <c r="G1938" i="6"/>
  <c r="D1302" i="9"/>
  <c r="E1302" i="9"/>
  <c r="D918" i="9"/>
  <c r="E918" i="9"/>
  <c r="I2226" i="6"/>
  <c r="J2226" i="6"/>
  <c r="K2226" i="6"/>
  <c r="K1254" i="6"/>
  <c r="J1254" i="6"/>
  <c r="I1254" i="6"/>
  <c r="E2289" i="6"/>
  <c r="F2289" i="6"/>
  <c r="G2289" i="6"/>
  <c r="E1929" i="6"/>
  <c r="F1929" i="6"/>
  <c r="G1929" i="6"/>
  <c r="J1374" i="6"/>
  <c r="K1374" i="6"/>
  <c r="I1374" i="6"/>
  <c r="D1254" i="9"/>
  <c r="E1254" i="9"/>
  <c r="F234" i="6"/>
  <c r="E234" i="6"/>
  <c r="D414" i="9"/>
  <c r="E414" i="9"/>
  <c r="F2335" i="6"/>
  <c r="G2335" i="6"/>
  <c r="E2335" i="6"/>
  <c r="J1530" i="6"/>
  <c r="K1530" i="6"/>
  <c r="I1530" i="6"/>
  <c r="E2469" i="6"/>
  <c r="G2469" i="6"/>
  <c r="F2469" i="6"/>
  <c r="E1170" i="6"/>
  <c r="F1170" i="6"/>
  <c r="G1170" i="6"/>
  <c r="D1105" i="9"/>
  <c r="E1105" i="9"/>
  <c r="D270" i="9"/>
  <c r="E270" i="9"/>
  <c r="J1965" i="6"/>
  <c r="K1965" i="6"/>
  <c r="I1965" i="6"/>
  <c r="E1518" i="6"/>
  <c r="F1518" i="6"/>
  <c r="G1518" i="6"/>
  <c r="D594" i="9"/>
  <c r="E594" i="9"/>
  <c r="K1290" i="6"/>
  <c r="I1290" i="6"/>
  <c r="J1290" i="6"/>
  <c r="I678" i="6"/>
  <c r="J678" i="6"/>
  <c r="F1038" i="6"/>
  <c r="G1038" i="6"/>
  <c r="E1038" i="6"/>
  <c r="F2174" i="6"/>
  <c r="G2174" i="6"/>
  <c r="E2174" i="6"/>
  <c r="D978" i="9"/>
  <c r="E978" i="9"/>
  <c r="E2268" i="6"/>
  <c r="F2268" i="6"/>
  <c r="G2268" i="6"/>
  <c r="E1806" i="6"/>
  <c r="F1806" i="6"/>
  <c r="G1806" i="6"/>
  <c r="D1506" i="9"/>
  <c r="E1506" i="9"/>
  <c r="J1278" i="6"/>
  <c r="I1278" i="6"/>
  <c r="K1278" i="6"/>
  <c r="I666" i="6"/>
  <c r="J666" i="6"/>
  <c r="I2406" i="6"/>
  <c r="J2406" i="6"/>
  <c r="K2406" i="6"/>
  <c r="I2085" i="6"/>
  <c r="J2085" i="6"/>
  <c r="K2085" i="6"/>
  <c r="I618" i="6"/>
  <c r="J618" i="6"/>
  <c r="D1465" i="9"/>
  <c r="E1465" i="9"/>
  <c r="J1710" i="6"/>
  <c r="I1710" i="6"/>
  <c r="K1710" i="6"/>
  <c r="E654" i="6"/>
  <c r="F654" i="6"/>
  <c r="D1266" i="9"/>
  <c r="E1266" i="9"/>
  <c r="G8" i="6"/>
  <c r="E1315" i="9"/>
  <c r="E187" i="9"/>
  <c r="E2387" i="9"/>
  <c r="E1675" i="9"/>
  <c r="G2485" i="6"/>
  <c r="F2485" i="6"/>
  <c r="E1891" i="9"/>
  <c r="E2496" i="6"/>
  <c r="F2496" i="6"/>
  <c r="G2496" i="6"/>
  <c r="E643" i="9"/>
  <c r="G9" i="6"/>
  <c r="E2194" i="6"/>
  <c r="F2194" i="6"/>
  <c r="G2194" i="6"/>
  <c r="F1697" i="6"/>
  <c r="G1697" i="6"/>
  <c r="E1697" i="6"/>
  <c r="E1373" i="6"/>
  <c r="F1373" i="6"/>
  <c r="G1373" i="6"/>
  <c r="J2473" i="6"/>
  <c r="I2473" i="6"/>
  <c r="K2473" i="6"/>
  <c r="I1813" i="6"/>
  <c r="K1813" i="6"/>
  <c r="J1813" i="6"/>
  <c r="D157" i="9"/>
  <c r="E157" i="9"/>
  <c r="E985" i="6"/>
  <c r="F985" i="6"/>
  <c r="E263" i="6"/>
  <c r="F263" i="6"/>
  <c r="I2233" i="6"/>
  <c r="J2233" i="6"/>
  <c r="K2233" i="6"/>
  <c r="E1801" i="6"/>
  <c r="F1801" i="6"/>
  <c r="G1801" i="6"/>
  <c r="G2461" i="6"/>
  <c r="E2461" i="6"/>
  <c r="F2461" i="6"/>
  <c r="E1429" i="6"/>
  <c r="F1429" i="6"/>
  <c r="G1429" i="6"/>
  <c r="F785" i="6"/>
  <c r="E785" i="6"/>
  <c r="D2477" i="9"/>
  <c r="E2477" i="9"/>
  <c r="D1277" i="9"/>
  <c r="E1277" i="9"/>
  <c r="I593" i="6"/>
  <c r="J593" i="6"/>
  <c r="E2462" i="6"/>
  <c r="F2462" i="6"/>
  <c r="G2462" i="6"/>
  <c r="E865" i="6"/>
  <c r="F865" i="6"/>
  <c r="D493" i="9"/>
  <c r="E493" i="9"/>
  <c r="E229" i="6"/>
  <c r="F229" i="6"/>
  <c r="F659" i="6"/>
  <c r="E659" i="6"/>
  <c r="E347" i="6"/>
  <c r="F347" i="6"/>
  <c r="I1733" i="6"/>
  <c r="K1733" i="6"/>
  <c r="J1733" i="6"/>
  <c r="J1409" i="6"/>
  <c r="I1409" i="6"/>
  <c r="K1409" i="6"/>
  <c r="K1121" i="6"/>
  <c r="I1121" i="6"/>
  <c r="J1121" i="6"/>
  <c r="E1993" i="6"/>
  <c r="F1993" i="6"/>
  <c r="G1993" i="6"/>
  <c r="J2057" i="6"/>
  <c r="I2057" i="6"/>
  <c r="K2057" i="6"/>
  <c r="J1781" i="6"/>
  <c r="K1781" i="6"/>
  <c r="I1781" i="6"/>
  <c r="J2281" i="6"/>
  <c r="K2281" i="6"/>
  <c r="I2281" i="6"/>
  <c r="J1309" i="6"/>
  <c r="K1309" i="6"/>
  <c r="I1309" i="6"/>
  <c r="I569" i="6"/>
  <c r="J569" i="6"/>
  <c r="D937" i="9"/>
  <c r="E937" i="9"/>
  <c r="E721" i="6"/>
  <c r="F721" i="6"/>
  <c r="D2441" i="9"/>
  <c r="E2441" i="9"/>
  <c r="I2429" i="6"/>
  <c r="K2429" i="6"/>
  <c r="J2429" i="6"/>
  <c r="D1633" i="9"/>
  <c r="E1633" i="9"/>
  <c r="D1129" i="9"/>
  <c r="E1129" i="9"/>
  <c r="K2401" i="6"/>
  <c r="I2401" i="6"/>
  <c r="J2401" i="6"/>
  <c r="D841" i="9"/>
  <c r="E841" i="9"/>
  <c r="D181" i="9"/>
  <c r="E181" i="9"/>
  <c r="F1657" i="6"/>
  <c r="G1657" i="6"/>
  <c r="E1657" i="6"/>
  <c r="F827" i="6"/>
  <c r="E827" i="6"/>
  <c r="D1769" i="9"/>
  <c r="E1769" i="9"/>
  <c r="E2345" i="6"/>
  <c r="F2345" i="6"/>
  <c r="G2345" i="6"/>
  <c r="D1313" i="9"/>
  <c r="E1313" i="9"/>
  <c r="D1097" i="9"/>
  <c r="E1097" i="9"/>
  <c r="E1489" i="6"/>
  <c r="F1489" i="6"/>
  <c r="G1489" i="6"/>
  <c r="J701" i="6"/>
  <c r="I701" i="6"/>
  <c r="D709" i="9"/>
  <c r="E709" i="9"/>
  <c r="D901" i="9"/>
  <c r="E901" i="9"/>
  <c r="F289" i="6"/>
  <c r="E289" i="6"/>
  <c r="F227" i="6"/>
  <c r="E227" i="6"/>
  <c r="I1589" i="6"/>
  <c r="J1589" i="6"/>
  <c r="K1589" i="6"/>
  <c r="J1301" i="6"/>
  <c r="I1301" i="6"/>
  <c r="K1301" i="6"/>
  <c r="J2390" i="6"/>
  <c r="K2390" i="6"/>
  <c r="I2390" i="6"/>
  <c r="J517" i="6"/>
  <c r="I517" i="6"/>
  <c r="I157" i="6"/>
  <c r="J157" i="6"/>
  <c r="D403" i="9"/>
  <c r="E403" i="9"/>
  <c r="I2191" i="6"/>
  <c r="K2191" i="6"/>
  <c r="J2191" i="6"/>
  <c r="I2153" i="6"/>
  <c r="K2153" i="6"/>
  <c r="J2153" i="6"/>
  <c r="J1853" i="6"/>
  <c r="I1853" i="6"/>
  <c r="K1853" i="6"/>
  <c r="K2273" i="6"/>
  <c r="J2273" i="6"/>
  <c r="I2273" i="6"/>
  <c r="D1517" i="9"/>
  <c r="E1517" i="9"/>
  <c r="E1157" i="6"/>
  <c r="F1157" i="6"/>
  <c r="G1157" i="6"/>
  <c r="G2198" i="6"/>
  <c r="E2198" i="6"/>
  <c r="F2198" i="6"/>
  <c r="E47" i="6"/>
  <c r="F47" i="6"/>
  <c r="I1505" i="6"/>
  <c r="J1505" i="6"/>
  <c r="K1505" i="6"/>
  <c r="J1217" i="6"/>
  <c r="K1217" i="6"/>
  <c r="I1217" i="6"/>
  <c r="D1441" i="9"/>
  <c r="E1441" i="9"/>
  <c r="J433" i="6"/>
  <c r="I433" i="6"/>
  <c r="I61" i="6"/>
  <c r="J61" i="6"/>
  <c r="E503" i="6"/>
  <c r="F503" i="6"/>
  <c r="D1577" i="9"/>
  <c r="E1577" i="9"/>
  <c r="D1433" i="9"/>
  <c r="E1433" i="9"/>
  <c r="I785" i="6"/>
  <c r="J785" i="6"/>
  <c r="D877" i="9"/>
  <c r="E877" i="9"/>
  <c r="E433" i="6"/>
  <c r="F433" i="6"/>
  <c r="J2225" i="6"/>
  <c r="I2225" i="6"/>
  <c r="K2225" i="6"/>
  <c r="K1421" i="6"/>
  <c r="J1421" i="6"/>
  <c r="I1421" i="6"/>
  <c r="I1133" i="6"/>
  <c r="K1133" i="6"/>
  <c r="J1133" i="6"/>
  <c r="D589" i="9"/>
  <c r="E589" i="9"/>
  <c r="J337" i="6"/>
  <c r="I337" i="6"/>
  <c r="G1493" i="6"/>
  <c r="E1493" i="6"/>
  <c r="F1493" i="6"/>
  <c r="I1993" i="6"/>
  <c r="J1993" i="6"/>
  <c r="K1993" i="6"/>
  <c r="J1501" i="6"/>
  <c r="K1501" i="6"/>
  <c r="I1501" i="6"/>
  <c r="J1165" i="6"/>
  <c r="K1165" i="6"/>
  <c r="I1165" i="6"/>
  <c r="F1777" i="6"/>
  <c r="G1777" i="6"/>
  <c r="E1777" i="6"/>
  <c r="D1417" i="9"/>
  <c r="E1417" i="9"/>
  <c r="D773" i="9"/>
  <c r="E773" i="9"/>
  <c r="F575" i="6"/>
  <c r="E575" i="6"/>
  <c r="D1553" i="9"/>
  <c r="E1553" i="9"/>
  <c r="I1741" i="6"/>
  <c r="J1741" i="6"/>
  <c r="K1741" i="6"/>
  <c r="D2403" i="9"/>
  <c r="E2403" i="9"/>
  <c r="E2393" i="6"/>
  <c r="F2393" i="6"/>
  <c r="G2393" i="6"/>
  <c r="E2281" i="6"/>
  <c r="F2281" i="6"/>
  <c r="G2281" i="6"/>
  <c r="E1153" i="6"/>
  <c r="F1153" i="6"/>
  <c r="G1153" i="6"/>
  <c r="E1129" i="6"/>
  <c r="F1129" i="6"/>
  <c r="G1129" i="6"/>
  <c r="K2379" i="6"/>
  <c r="J2379" i="6"/>
  <c r="I2379" i="6"/>
  <c r="F383" i="6"/>
  <c r="E383" i="6"/>
  <c r="J1849" i="6"/>
  <c r="K1849" i="6"/>
  <c r="I1849" i="6"/>
  <c r="K1381" i="6"/>
  <c r="I1381" i="6"/>
  <c r="J1381" i="6"/>
  <c r="K1009" i="6"/>
  <c r="I1009" i="6"/>
  <c r="J1009" i="6"/>
  <c r="I749" i="6"/>
  <c r="J749" i="6"/>
  <c r="K2345" i="6"/>
  <c r="J2345" i="6"/>
  <c r="I2345" i="6"/>
  <c r="J1673" i="6"/>
  <c r="I1673" i="6"/>
  <c r="K1673" i="6"/>
  <c r="I1313" i="6"/>
  <c r="J1313" i="6"/>
  <c r="K1313" i="6"/>
  <c r="I1025" i="6"/>
  <c r="K1025" i="6"/>
  <c r="J1025" i="6"/>
  <c r="F2041" i="6"/>
  <c r="G2041" i="6"/>
  <c r="E2041" i="6"/>
  <c r="D1381" i="9"/>
  <c r="E1381" i="9"/>
  <c r="D1009" i="9"/>
  <c r="E1009" i="9"/>
  <c r="E641" i="6"/>
  <c r="F641" i="6"/>
  <c r="J1825" i="6"/>
  <c r="I1825" i="6"/>
  <c r="K1825" i="6"/>
  <c r="E901" i="6"/>
  <c r="F901" i="6"/>
  <c r="D289" i="9"/>
  <c r="E289" i="9"/>
  <c r="F13" i="6"/>
  <c r="E13" i="6"/>
  <c r="E911" i="6"/>
  <c r="F911" i="6"/>
  <c r="D1453" i="9"/>
  <c r="E1453" i="9"/>
  <c r="E1285" i="6"/>
  <c r="F1285" i="6"/>
  <c r="G1285" i="6"/>
  <c r="D701" i="9"/>
  <c r="E701" i="9"/>
  <c r="J1747" i="6"/>
  <c r="I1747" i="6"/>
  <c r="K1747" i="6"/>
  <c r="I1243" i="6"/>
  <c r="J1243" i="6"/>
  <c r="K1243" i="6"/>
  <c r="D2438" i="9"/>
  <c r="E2438" i="9"/>
  <c r="J853" i="6"/>
  <c r="I853" i="6"/>
  <c r="I409" i="6"/>
  <c r="J409" i="6"/>
  <c r="J37" i="6"/>
  <c r="I37" i="6"/>
  <c r="I2112" i="6"/>
  <c r="J2112" i="6"/>
  <c r="K2112" i="6"/>
  <c r="I2329" i="6"/>
  <c r="J2329" i="6"/>
  <c r="K2329" i="6"/>
  <c r="J1705" i="6"/>
  <c r="K1705" i="6"/>
  <c r="I1705" i="6"/>
  <c r="K1273" i="6"/>
  <c r="J1273" i="6"/>
  <c r="I1273" i="6"/>
  <c r="J941" i="6"/>
  <c r="I941" i="6"/>
  <c r="I533" i="6"/>
  <c r="J533" i="6"/>
  <c r="E661" i="6"/>
  <c r="F661" i="6"/>
  <c r="D85" i="9"/>
  <c r="E85" i="9"/>
  <c r="F1945" i="6"/>
  <c r="G1945" i="6"/>
  <c r="E1945" i="6"/>
  <c r="D617" i="9"/>
  <c r="E617" i="9"/>
  <c r="J877" i="6"/>
  <c r="I877" i="6"/>
  <c r="E215" i="6"/>
  <c r="F215" i="6"/>
  <c r="E1577" i="6"/>
  <c r="F1577" i="6"/>
  <c r="G1577" i="6"/>
  <c r="I2005" i="6"/>
  <c r="J2005" i="6"/>
  <c r="K2005" i="6"/>
  <c r="D1525" i="9"/>
  <c r="E1525" i="9"/>
  <c r="J1429" i="6"/>
  <c r="I1429" i="6"/>
  <c r="K1429" i="6"/>
  <c r="K1057" i="6"/>
  <c r="J1057" i="6"/>
  <c r="I1057" i="6"/>
  <c r="G2486" i="6"/>
  <c r="F2486" i="6"/>
  <c r="E2486" i="6"/>
  <c r="E769" i="6"/>
  <c r="F769" i="6"/>
  <c r="E623" i="6"/>
  <c r="F623" i="6"/>
  <c r="I2141" i="6"/>
  <c r="K2141" i="6"/>
  <c r="J2141" i="6"/>
  <c r="K1841" i="6"/>
  <c r="I1841" i="6"/>
  <c r="J1841" i="6"/>
  <c r="G2305" i="6"/>
  <c r="E2305" i="6"/>
  <c r="F2305" i="6"/>
  <c r="E1789" i="6"/>
  <c r="G1789" i="6"/>
  <c r="F1789" i="6"/>
  <c r="E589" i="6"/>
  <c r="F589" i="6"/>
  <c r="D961" i="9"/>
  <c r="E961" i="9"/>
  <c r="I733" i="6"/>
  <c r="J733" i="6"/>
  <c r="F2261" i="6"/>
  <c r="E2261" i="6"/>
  <c r="G2261" i="6"/>
  <c r="E1841" i="6"/>
  <c r="F1841" i="6"/>
  <c r="G1841" i="6"/>
  <c r="I2405" i="6"/>
  <c r="K2405" i="6"/>
  <c r="J2405" i="6"/>
  <c r="D989" i="9"/>
  <c r="E989" i="9"/>
  <c r="F2342" i="6"/>
  <c r="G2342" i="6"/>
  <c r="E2342" i="6"/>
  <c r="E421" i="6"/>
  <c r="F421" i="6"/>
  <c r="E581" i="6"/>
  <c r="F581" i="6"/>
  <c r="E251" i="6"/>
  <c r="F251" i="6"/>
  <c r="E2177" i="6"/>
  <c r="F2177" i="6"/>
  <c r="G2177" i="6"/>
  <c r="E1417" i="6"/>
  <c r="F1417" i="6"/>
  <c r="G1417" i="6"/>
  <c r="K2393" i="6"/>
  <c r="I2393" i="6"/>
  <c r="J2393" i="6"/>
  <c r="E1553" i="6"/>
  <c r="F1553" i="6"/>
  <c r="G1553" i="6"/>
  <c r="D1337" i="9"/>
  <c r="E1337" i="9"/>
  <c r="E1049" i="6"/>
  <c r="F1049" i="6"/>
  <c r="G1049" i="6"/>
  <c r="E937" i="6"/>
  <c r="F937" i="6"/>
  <c r="D409" i="9"/>
  <c r="E409" i="9"/>
  <c r="D121" i="9"/>
  <c r="E121" i="9"/>
  <c r="E2403" i="6"/>
  <c r="F2403" i="6"/>
  <c r="G2403" i="6"/>
  <c r="E2441" i="6"/>
  <c r="G2441" i="6"/>
  <c r="F2441" i="6"/>
  <c r="J1613" i="6"/>
  <c r="I1613" i="6"/>
  <c r="K1613" i="6"/>
  <c r="K1325" i="6"/>
  <c r="J1325" i="6"/>
  <c r="I1325" i="6"/>
  <c r="K1037" i="6"/>
  <c r="I1037" i="6"/>
  <c r="J1037" i="6"/>
  <c r="D893" i="9"/>
  <c r="E893" i="9"/>
  <c r="J697" i="6"/>
  <c r="I697" i="6"/>
  <c r="I301" i="6"/>
  <c r="J301" i="6"/>
  <c r="F1721" i="6"/>
  <c r="G1721" i="6"/>
  <c r="E1721" i="6"/>
  <c r="F2333" i="6"/>
  <c r="G2333" i="6"/>
  <c r="E2333" i="6"/>
  <c r="D1541" i="9"/>
  <c r="E1541" i="9"/>
  <c r="D1253" i="9"/>
  <c r="E1253" i="9"/>
  <c r="K2269" i="6"/>
  <c r="I2269" i="6"/>
  <c r="J2269" i="6"/>
  <c r="D565" i="9"/>
  <c r="E565" i="9"/>
  <c r="D469" i="9"/>
  <c r="E469" i="9"/>
  <c r="E181" i="6"/>
  <c r="F181" i="6"/>
  <c r="D2379" i="9"/>
  <c r="E2379" i="9"/>
  <c r="J2201" i="6"/>
  <c r="I2201" i="6"/>
  <c r="K2201" i="6"/>
  <c r="J1865" i="6"/>
  <c r="I1865" i="6"/>
  <c r="K1865" i="6"/>
  <c r="G1381" i="6"/>
  <c r="E1381" i="6"/>
  <c r="F1381" i="6"/>
  <c r="I901" i="6"/>
  <c r="J901" i="6"/>
  <c r="I457" i="6"/>
  <c r="J457" i="6"/>
  <c r="I97" i="6"/>
  <c r="J97" i="6"/>
  <c r="D1961" i="9"/>
  <c r="E1961" i="9"/>
  <c r="G1601" i="6"/>
  <c r="F1601" i="6"/>
  <c r="E1601" i="6"/>
  <c r="G1097" i="6"/>
  <c r="E1097" i="6"/>
  <c r="F1097" i="6"/>
  <c r="J1285" i="6"/>
  <c r="I1285" i="6"/>
  <c r="K1285" i="6"/>
  <c r="E457" i="6"/>
  <c r="F457" i="6"/>
  <c r="F179" i="6"/>
  <c r="E179" i="6"/>
  <c r="I1229" i="6"/>
  <c r="J1229" i="6"/>
  <c r="K1229" i="6"/>
  <c r="D953" i="9"/>
  <c r="E953" i="9"/>
  <c r="D1387" i="9"/>
  <c r="E1387" i="9"/>
  <c r="D1015" i="9"/>
  <c r="E1015" i="9"/>
  <c r="J2438" i="6"/>
  <c r="I2438" i="6"/>
  <c r="K2438" i="6"/>
  <c r="J1805" i="6"/>
  <c r="I1805" i="6"/>
  <c r="K1805" i="6"/>
  <c r="F1301" i="6"/>
  <c r="G1301" i="6"/>
  <c r="E1301" i="6"/>
  <c r="D889" i="9"/>
  <c r="E889" i="9"/>
  <c r="D661" i="9"/>
  <c r="E661" i="9"/>
  <c r="G2321" i="6"/>
  <c r="E2321" i="6"/>
  <c r="F2321" i="6"/>
  <c r="F2273" i="6"/>
  <c r="E2273" i="6"/>
  <c r="G2273" i="6"/>
  <c r="D1669" i="9"/>
  <c r="E1669" i="9"/>
  <c r="F1441" i="6"/>
  <c r="G1441" i="6"/>
  <c r="E1441" i="6"/>
  <c r="D1189" i="9"/>
  <c r="E1189" i="9"/>
  <c r="D1217" i="9"/>
  <c r="E1217" i="9"/>
  <c r="K1909" i="6"/>
  <c r="I1909" i="6"/>
  <c r="J1909" i="6"/>
  <c r="F877" i="6"/>
  <c r="E877" i="6"/>
  <c r="D349" i="9"/>
  <c r="E349" i="9"/>
  <c r="F145" i="6"/>
  <c r="E145" i="6"/>
  <c r="D1333" i="9"/>
  <c r="E1333" i="9"/>
  <c r="E961" i="6"/>
  <c r="F961" i="6"/>
  <c r="D737" i="9"/>
  <c r="E737" i="9"/>
  <c r="G2477" i="6"/>
  <c r="E2477" i="6"/>
  <c r="F2477" i="6"/>
  <c r="I905" i="6"/>
  <c r="J905" i="6"/>
  <c r="D133" i="9"/>
  <c r="E133" i="9"/>
  <c r="E491" i="6"/>
  <c r="F491" i="6"/>
  <c r="I1625" i="6"/>
  <c r="K1625" i="6"/>
  <c r="J1625" i="6"/>
  <c r="K1337" i="6"/>
  <c r="I1337" i="6"/>
  <c r="J1337" i="6"/>
  <c r="J1049" i="6"/>
  <c r="K1049" i="6"/>
  <c r="I1049" i="6"/>
  <c r="E1921" i="6"/>
  <c r="F1921" i="6"/>
  <c r="G1921" i="6"/>
  <c r="D1033" i="9"/>
  <c r="E1033" i="9"/>
  <c r="K2441" i="6"/>
  <c r="J2441" i="6"/>
  <c r="I2441" i="6"/>
  <c r="I1973" i="6"/>
  <c r="J1973" i="6"/>
  <c r="K1973" i="6"/>
  <c r="D1049" i="9"/>
  <c r="E1049" i="9"/>
  <c r="J1981" i="6"/>
  <c r="I1981" i="6"/>
  <c r="K1981" i="6"/>
  <c r="J1633" i="6"/>
  <c r="I1633" i="6"/>
  <c r="K1633" i="6"/>
  <c r="I1225" i="6"/>
  <c r="K1225" i="6"/>
  <c r="J1225" i="6"/>
  <c r="J893" i="6"/>
  <c r="I893" i="6"/>
  <c r="E121" i="6"/>
  <c r="F121" i="6"/>
  <c r="E1829" i="6"/>
  <c r="F1829" i="6"/>
  <c r="G1829" i="6"/>
  <c r="I2189" i="6"/>
  <c r="J2189" i="6"/>
  <c r="K2189" i="6"/>
  <c r="G1981" i="6"/>
  <c r="E1981" i="6"/>
  <c r="F1981" i="6"/>
  <c r="D1021" i="9"/>
  <c r="E1021" i="9"/>
  <c r="D569" i="9"/>
  <c r="E569" i="9"/>
  <c r="E1253" i="6"/>
  <c r="F1253" i="6"/>
  <c r="G1253" i="6"/>
  <c r="J641" i="6"/>
  <c r="I641" i="6"/>
  <c r="G1769" i="6"/>
  <c r="E1769" i="6"/>
  <c r="F1769" i="6"/>
  <c r="D2033" i="9"/>
  <c r="E2033" i="9"/>
  <c r="D2117" i="9"/>
  <c r="E2117" i="9"/>
  <c r="D1241" i="9"/>
  <c r="E1241" i="9"/>
  <c r="J1717" i="6"/>
  <c r="K1717" i="6"/>
  <c r="I1717" i="6"/>
  <c r="J629" i="6"/>
  <c r="I629" i="6"/>
  <c r="F709" i="6"/>
  <c r="E709" i="6"/>
  <c r="D457" i="9"/>
  <c r="E457" i="9"/>
  <c r="G2090" i="6"/>
  <c r="E2090" i="6"/>
  <c r="F2090" i="6"/>
  <c r="F467" i="6"/>
  <c r="E467" i="6"/>
  <c r="E2357" i="6"/>
  <c r="G2357" i="6"/>
  <c r="F2357" i="6"/>
  <c r="I1517" i="6"/>
  <c r="J1517" i="6"/>
  <c r="K1517" i="6"/>
  <c r="F2029" i="6"/>
  <c r="E2029" i="6"/>
  <c r="G2029" i="6"/>
  <c r="E1453" i="6"/>
  <c r="F1453" i="6"/>
  <c r="G1453" i="6"/>
  <c r="E701" i="6"/>
  <c r="F701" i="6"/>
  <c r="I889" i="6"/>
  <c r="J889" i="6"/>
  <c r="I445" i="6"/>
  <c r="J445" i="6"/>
  <c r="J85" i="6"/>
  <c r="I85" i="6"/>
  <c r="I1015" i="6"/>
  <c r="K1015" i="6"/>
  <c r="J1015" i="6"/>
  <c r="J2081" i="6"/>
  <c r="K2081" i="6"/>
  <c r="I2081" i="6"/>
  <c r="I2501" i="6"/>
  <c r="K2501" i="6"/>
  <c r="J2501" i="6"/>
  <c r="E1517" i="6"/>
  <c r="F1517" i="6"/>
  <c r="G1517" i="6"/>
  <c r="D1085" i="9"/>
  <c r="E1085" i="9"/>
  <c r="I2245" i="6"/>
  <c r="J2245" i="6"/>
  <c r="K2245" i="6"/>
  <c r="D373" i="9"/>
  <c r="E373" i="9"/>
  <c r="F85" i="6"/>
  <c r="E85" i="6"/>
  <c r="F1853" i="6"/>
  <c r="G1853" i="6"/>
  <c r="E1853" i="6"/>
  <c r="J2297" i="6"/>
  <c r="I2297" i="6"/>
  <c r="K2297" i="6"/>
  <c r="I1433" i="6"/>
  <c r="K1433" i="6"/>
  <c r="J1433" i="6"/>
  <c r="K1145" i="6"/>
  <c r="I1145" i="6"/>
  <c r="J1145" i="6"/>
  <c r="F1669" i="6"/>
  <c r="G1669" i="6"/>
  <c r="E1669" i="6"/>
  <c r="F1189" i="6"/>
  <c r="G1189" i="6"/>
  <c r="E1189" i="6"/>
  <c r="J349" i="6"/>
  <c r="I349" i="6"/>
  <c r="E455" i="6"/>
  <c r="F455" i="6"/>
  <c r="E167" i="6"/>
  <c r="F167" i="6"/>
  <c r="D1361" i="9"/>
  <c r="E1361" i="9"/>
  <c r="E1217" i="6"/>
  <c r="F1217" i="6"/>
  <c r="G1217" i="6"/>
  <c r="K1933" i="6"/>
  <c r="I1933" i="6"/>
  <c r="J1933" i="6"/>
  <c r="J677" i="6"/>
  <c r="I677" i="6"/>
  <c r="D145" i="9"/>
  <c r="E145" i="9"/>
  <c r="E107" i="6"/>
  <c r="F107" i="6"/>
  <c r="I1793" i="6"/>
  <c r="J1793" i="6"/>
  <c r="K1793" i="6"/>
  <c r="I1637" i="6"/>
  <c r="J1637" i="6"/>
  <c r="K1637" i="6"/>
  <c r="K1349" i="6"/>
  <c r="J1349" i="6"/>
  <c r="I1349" i="6"/>
  <c r="I1061" i="6"/>
  <c r="J1061" i="6"/>
  <c r="K1061" i="6"/>
  <c r="E2233" i="6"/>
  <c r="G2233" i="6"/>
  <c r="F2233" i="6"/>
  <c r="D677" i="9"/>
  <c r="E677" i="9"/>
  <c r="K2462" i="6"/>
  <c r="I2462" i="6"/>
  <c r="J2462" i="6"/>
  <c r="I229" i="6"/>
  <c r="J229" i="6"/>
  <c r="F2069" i="6"/>
  <c r="G2069" i="6"/>
  <c r="E2069" i="6"/>
  <c r="D1421" i="9"/>
  <c r="E1421" i="9"/>
  <c r="E1277" i="6"/>
  <c r="F1277" i="6"/>
  <c r="G1277" i="6"/>
  <c r="I1417" i="6"/>
  <c r="J1417" i="6"/>
  <c r="K1417" i="6"/>
  <c r="J1033" i="6"/>
  <c r="I1033" i="6"/>
  <c r="K1033" i="6"/>
  <c r="D733" i="9"/>
  <c r="E733" i="9"/>
  <c r="E203" i="6"/>
  <c r="F203" i="6"/>
  <c r="E2489" i="6"/>
  <c r="F2489" i="6"/>
  <c r="G2489" i="6"/>
  <c r="D1645" i="9"/>
  <c r="E1645" i="9"/>
  <c r="G1033" i="6"/>
  <c r="E1033" i="6"/>
  <c r="F1033" i="6"/>
  <c r="E773" i="6"/>
  <c r="F773" i="6"/>
  <c r="J2381" i="6"/>
  <c r="K2381" i="6"/>
  <c r="I2381" i="6"/>
  <c r="F1337" i="6"/>
  <c r="E1337" i="6"/>
  <c r="G1337" i="6"/>
  <c r="J977" i="6"/>
  <c r="I977" i="6"/>
  <c r="D577" i="9"/>
  <c r="E577" i="9"/>
  <c r="G2112" i="6"/>
  <c r="F2112" i="6"/>
  <c r="E2112" i="6"/>
  <c r="E893" i="6"/>
  <c r="F893" i="6"/>
  <c r="D2429" i="9"/>
  <c r="E2429" i="9"/>
  <c r="I2041" i="6"/>
  <c r="J2041" i="6"/>
  <c r="K2041" i="6"/>
  <c r="I1729" i="6"/>
  <c r="J1729" i="6"/>
  <c r="K1729" i="6"/>
  <c r="J1297" i="6"/>
  <c r="K1297" i="6"/>
  <c r="I1297" i="6"/>
  <c r="E2426" i="6"/>
  <c r="F2426" i="6"/>
  <c r="G2426" i="6"/>
  <c r="D697" i="9"/>
  <c r="E697" i="9"/>
  <c r="E469" i="6"/>
  <c r="F469" i="6"/>
  <c r="E109" i="6"/>
  <c r="F109" i="6"/>
  <c r="E2379" i="6"/>
  <c r="F2379" i="6"/>
  <c r="G2379" i="6"/>
  <c r="J1817" i="6"/>
  <c r="I1817" i="6"/>
  <c r="K1817" i="6"/>
  <c r="J2033" i="6"/>
  <c r="I2033" i="6"/>
  <c r="K2033" i="6"/>
  <c r="J1601" i="6"/>
  <c r="K1601" i="6"/>
  <c r="I1601" i="6"/>
  <c r="I1241" i="6"/>
  <c r="K1241" i="6"/>
  <c r="J1241" i="6"/>
  <c r="E1969" i="6"/>
  <c r="F1969" i="6"/>
  <c r="G1969" i="6"/>
  <c r="E1009" i="6"/>
  <c r="G1009" i="6"/>
  <c r="F1009" i="6"/>
  <c r="D641" i="9"/>
  <c r="E641" i="9"/>
  <c r="D2201" i="9"/>
  <c r="E2201" i="9"/>
  <c r="G1961" i="6"/>
  <c r="F1961" i="6"/>
  <c r="E1961" i="6"/>
  <c r="K2357" i="6"/>
  <c r="I2357" i="6"/>
  <c r="J2357" i="6"/>
  <c r="D553" i="9"/>
  <c r="E553" i="9"/>
  <c r="E673" i="6"/>
  <c r="F673" i="6"/>
  <c r="D1201" i="9"/>
  <c r="E1201" i="9"/>
  <c r="E1171" i="9"/>
  <c r="D1171" i="9"/>
  <c r="K2263" i="6"/>
  <c r="I2263" i="6"/>
  <c r="J2263" i="6"/>
  <c r="J721" i="6"/>
  <c r="I721" i="6"/>
  <c r="J313" i="6"/>
  <c r="I313" i="6"/>
  <c r="G16" i="6"/>
  <c r="F1229" i="6"/>
  <c r="G1229" i="6"/>
  <c r="E1229" i="6"/>
  <c r="E1837" i="6"/>
  <c r="G1837" i="6"/>
  <c r="F1837" i="6"/>
  <c r="I1537" i="6"/>
  <c r="K1537" i="6"/>
  <c r="J1537" i="6"/>
  <c r="I1189" i="6"/>
  <c r="K1189" i="6"/>
  <c r="J1189" i="6"/>
  <c r="J809" i="6"/>
  <c r="I809" i="6"/>
  <c r="E373" i="6"/>
  <c r="F373" i="6"/>
  <c r="D2105" i="9"/>
  <c r="E2105" i="9"/>
  <c r="E533" i="6"/>
  <c r="F533" i="6"/>
  <c r="J745" i="6"/>
  <c r="I745" i="6"/>
  <c r="D2237" i="9"/>
  <c r="E2237" i="9"/>
  <c r="J1789" i="6"/>
  <c r="I1789" i="6"/>
  <c r="K1789" i="6"/>
  <c r="J1333" i="6"/>
  <c r="K1333" i="6"/>
  <c r="I1333" i="6"/>
  <c r="F2366" i="6"/>
  <c r="G2366" i="6"/>
  <c r="E2366" i="6"/>
  <c r="K2069" i="6"/>
  <c r="I2069" i="6"/>
  <c r="J2069" i="6"/>
  <c r="E1333" i="6"/>
  <c r="F1333" i="6"/>
  <c r="G1333" i="6"/>
  <c r="D1057" i="9"/>
  <c r="E1057" i="9"/>
  <c r="E677" i="6"/>
  <c r="F677" i="6"/>
  <c r="I625" i="6"/>
  <c r="J625" i="6"/>
  <c r="F737" i="6"/>
  <c r="E737" i="6"/>
  <c r="D1793" i="9"/>
  <c r="E1793" i="9"/>
  <c r="K2177" i="6"/>
  <c r="J2177" i="6"/>
  <c r="I2177" i="6"/>
  <c r="I1885" i="6"/>
  <c r="K1885" i="6"/>
  <c r="J1885" i="6"/>
  <c r="D949" i="9"/>
  <c r="E949" i="9"/>
  <c r="F733" i="6"/>
  <c r="E733" i="6"/>
  <c r="E1321" i="6"/>
  <c r="F1321" i="6"/>
  <c r="G1321" i="6"/>
  <c r="D1733" i="9"/>
  <c r="E1733" i="9"/>
  <c r="D1481" i="9"/>
  <c r="E1481" i="9"/>
  <c r="D37" i="9"/>
  <c r="E37" i="9"/>
  <c r="E2129" i="6"/>
  <c r="F2129" i="6"/>
  <c r="G2129" i="6"/>
  <c r="J1541" i="6"/>
  <c r="I1541" i="6"/>
  <c r="K1541" i="6"/>
  <c r="J1253" i="6"/>
  <c r="I1253" i="6"/>
  <c r="K1253" i="6"/>
  <c r="E1021" i="6"/>
  <c r="G1021" i="6"/>
  <c r="F1021" i="6"/>
  <c r="E569" i="6"/>
  <c r="F569" i="6"/>
  <c r="I541" i="6"/>
  <c r="J541" i="6"/>
  <c r="I181" i="6"/>
  <c r="J181" i="6"/>
  <c r="D2045" i="9"/>
  <c r="E2045" i="9"/>
  <c r="D1469" i="9"/>
  <c r="E1469" i="9"/>
  <c r="D1181" i="9"/>
  <c r="E1181" i="9"/>
  <c r="J2093" i="6"/>
  <c r="K2093" i="6"/>
  <c r="I2093" i="6"/>
  <c r="D1297" i="9"/>
  <c r="E1297" i="9"/>
  <c r="J793" i="6"/>
  <c r="I793" i="6"/>
  <c r="I385" i="6"/>
  <c r="J385" i="6"/>
  <c r="I13" i="6"/>
  <c r="J13" i="6"/>
  <c r="F2117" i="6"/>
  <c r="G2117" i="6"/>
  <c r="E2117" i="6"/>
  <c r="I1549" i="6"/>
  <c r="J1549" i="6"/>
  <c r="K1549" i="6"/>
  <c r="J1201" i="6"/>
  <c r="K1201" i="6"/>
  <c r="I1201" i="6"/>
  <c r="E553" i="6"/>
  <c r="F553" i="6"/>
  <c r="D169" i="9"/>
  <c r="E169" i="9"/>
  <c r="J1157" i="6"/>
  <c r="K1157" i="6"/>
  <c r="I1157" i="6"/>
  <c r="D1369" i="9"/>
  <c r="E1369" i="9"/>
  <c r="G1201" i="6"/>
  <c r="F1201" i="6"/>
  <c r="E1201" i="6"/>
  <c r="E953" i="6"/>
  <c r="F953" i="6"/>
  <c r="K2047" i="6"/>
  <c r="J2047" i="6"/>
  <c r="K1891" i="6"/>
  <c r="I1891" i="6"/>
  <c r="J1891" i="6"/>
  <c r="D593" i="9"/>
  <c r="E593" i="9"/>
  <c r="J1757" i="6"/>
  <c r="I1757" i="6"/>
  <c r="K1757" i="6"/>
  <c r="D1445" i="9"/>
  <c r="E1445" i="9"/>
  <c r="E1085" i="6"/>
  <c r="G1085" i="6"/>
  <c r="F1085" i="6"/>
  <c r="E889" i="6"/>
  <c r="F889" i="6"/>
  <c r="D517" i="9"/>
  <c r="E517" i="9"/>
  <c r="D2153" i="9"/>
  <c r="E2153" i="9"/>
  <c r="D1757" i="9"/>
  <c r="E1757" i="9"/>
  <c r="E2105" i="6"/>
  <c r="F2105" i="6"/>
  <c r="G2105" i="6"/>
  <c r="G2473" i="6"/>
  <c r="E2473" i="6"/>
  <c r="F2473" i="6"/>
  <c r="D1069" i="9"/>
  <c r="E1069" i="9"/>
  <c r="D809" i="9"/>
  <c r="E809" i="9"/>
  <c r="D533" i="9"/>
  <c r="E533" i="9"/>
  <c r="D821" i="9"/>
  <c r="E821" i="9"/>
  <c r="D1685" i="9"/>
  <c r="E1685" i="9"/>
  <c r="E2237" i="6"/>
  <c r="F2237" i="6"/>
  <c r="G2237" i="6"/>
  <c r="D1505" i="9"/>
  <c r="E1505" i="9"/>
  <c r="E1361" i="6"/>
  <c r="F1361" i="6"/>
  <c r="G1361" i="6"/>
  <c r="D1145" i="9"/>
  <c r="E1145" i="9"/>
  <c r="F745" i="6"/>
  <c r="E745" i="6"/>
  <c r="E349" i="6"/>
  <c r="F349" i="6"/>
  <c r="E2005" i="6"/>
  <c r="F2005" i="6"/>
  <c r="G2005" i="6"/>
  <c r="D1513" i="9"/>
  <c r="E1513" i="9"/>
  <c r="F1057" i="6"/>
  <c r="G1057" i="6"/>
  <c r="E1057" i="6"/>
  <c r="D917" i="9"/>
  <c r="E917" i="9"/>
  <c r="J2487" i="6"/>
  <c r="I2487" i="6"/>
  <c r="K2487" i="6"/>
  <c r="E1793" i="6"/>
  <c r="F1793" i="6"/>
  <c r="G1793" i="6"/>
  <c r="D2225" i="9"/>
  <c r="E2225" i="9"/>
  <c r="F1421" i="6"/>
  <c r="E1421" i="6"/>
  <c r="G1421" i="6"/>
  <c r="D1205" i="9"/>
  <c r="E1205" i="9"/>
  <c r="K2449" i="6"/>
  <c r="I2449" i="6"/>
  <c r="J2449" i="6"/>
  <c r="J773" i="6"/>
  <c r="I773" i="6"/>
  <c r="D337" i="9"/>
  <c r="E337" i="9"/>
  <c r="F133" i="6"/>
  <c r="E133" i="6"/>
  <c r="F2487" i="6"/>
  <c r="E2487" i="6"/>
  <c r="G2487" i="6"/>
  <c r="F443" i="6"/>
  <c r="E443" i="6"/>
  <c r="E155" i="6"/>
  <c r="F155" i="6"/>
  <c r="D2249" i="9"/>
  <c r="E2249" i="9"/>
  <c r="I1553" i="6"/>
  <c r="K1553" i="6"/>
  <c r="J1553" i="6"/>
  <c r="J1265" i="6"/>
  <c r="I1265" i="6"/>
  <c r="K1265" i="6"/>
  <c r="D797" i="9"/>
  <c r="E797" i="9"/>
  <c r="I2213" i="6"/>
  <c r="J2213" i="6"/>
  <c r="K2213" i="6"/>
  <c r="J1877" i="6"/>
  <c r="K1877" i="6"/>
  <c r="I1877" i="6"/>
  <c r="F1481" i="6"/>
  <c r="G1481" i="6"/>
  <c r="E1481" i="6"/>
  <c r="J1477" i="6"/>
  <c r="K1477" i="6"/>
  <c r="I1477" i="6"/>
  <c r="I1129" i="6"/>
  <c r="K1129" i="6"/>
  <c r="J1129" i="6"/>
  <c r="J761" i="6"/>
  <c r="I761" i="6"/>
  <c r="F577" i="6"/>
  <c r="E577" i="6"/>
  <c r="D313" i="9"/>
  <c r="E313" i="9"/>
  <c r="E1781" i="6"/>
  <c r="F1781" i="6"/>
  <c r="G1781" i="6"/>
  <c r="I2333" i="6"/>
  <c r="K2333" i="6"/>
  <c r="J2333" i="6"/>
  <c r="D1225" i="9"/>
  <c r="E1225" i="9"/>
  <c r="I2246" i="6"/>
  <c r="J2246" i="6"/>
  <c r="K2246" i="6"/>
  <c r="F239" i="6"/>
  <c r="E239" i="6"/>
  <c r="E2429" i="6"/>
  <c r="F2429" i="6"/>
  <c r="G2429" i="6"/>
  <c r="E2045" i="6"/>
  <c r="F2045" i="6"/>
  <c r="G2045" i="6"/>
  <c r="I557" i="6"/>
  <c r="J557" i="6"/>
  <c r="E697" i="6"/>
  <c r="F697" i="6"/>
  <c r="E1849" i="6"/>
  <c r="F1849" i="6"/>
  <c r="G1849" i="6"/>
  <c r="D1025" i="9"/>
  <c r="E1025" i="9"/>
  <c r="I953" i="6"/>
  <c r="J953" i="6"/>
  <c r="I545" i="6"/>
  <c r="J545" i="6"/>
  <c r="E2414" i="6"/>
  <c r="G2414" i="6"/>
  <c r="F2414" i="6"/>
  <c r="D673" i="9"/>
  <c r="E673" i="9"/>
  <c r="D385" i="9"/>
  <c r="E385" i="9"/>
  <c r="F169" i="6"/>
  <c r="E169" i="6"/>
  <c r="E419" i="6"/>
  <c r="F419" i="6"/>
  <c r="E59" i="6"/>
  <c r="F59" i="6"/>
  <c r="J1445" i="6"/>
  <c r="K1445" i="6"/>
  <c r="I1445" i="6"/>
  <c r="F1825" i="6"/>
  <c r="G1825" i="6"/>
  <c r="E1825" i="6"/>
  <c r="J757" i="6"/>
  <c r="I757" i="6"/>
  <c r="J373" i="6"/>
  <c r="I373" i="6"/>
  <c r="D1603" i="9"/>
  <c r="E1603" i="9"/>
  <c r="I1171" i="6"/>
  <c r="K1171" i="6"/>
  <c r="J1171" i="6"/>
  <c r="J559" i="6"/>
  <c r="I559" i="6"/>
  <c r="J2419" i="6"/>
  <c r="I2419" i="6"/>
  <c r="K2419" i="6"/>
  <c r="D73" i="9"/>
  <c r="E73" i="9"/>
  <c r="J1997" i="6"/>
  <c r="I1997" i="6"/>
  <c r="K1997" i="6"/>
  <c r="I2105" i="6"/>
  <c r="J2105" i="6"/>
  <c r="K2105" i="6"/>
  <c r="K2017" i="6"/>
  <c r="J2017" i="6"/>
  <c r="I2017" i="6"/>
  <c r="D845" i="9"/>
  <c r="E845" i="9"/>
  <c r="E253" i="6"/>
  <c r="F253" i="6"/>
  <c r="J2465" i="6"/>
  <c r="I2465" i="6"/>
  <c r="K2465" i="6"/>
  <c r="J1649" i="6"/>
  <c r="K1649" i="6"/>
  <c r="I1649" i="6"/>
  <c r="J1361" i="6"/>
  <c r="I1361" i="6"/>
  <c r="K1361" i="6"/>
  <c r="J1073" i="6"/>
  <c r="K1073" i="6"/>
  <c r="I1073" i="6"/>
  <c r="G1813" i="6"/>
  <c r="E1813" i="6"/>
  <c r="F1813" i="6"/>
  <c r="D1345" i="9"/>
  <c r="E1345" i="9"/>
  <c r="I637" i="6"/>
  <c r="J637" i="6"/>
  <c r="I241" i="6"/>
  <c r="J241" i="6"/>
  <c r="E407" i="6"/>
  <c r="F407" i="6"/>
  <c r="I605" i="6"/>
  <c r="J605" i="6"/>
  <c r="F2448" i="6"/>
  <c r="E2448" i="6"/>
  <c r="G2448" i="6"/>
  <c r="F35" i="6"/>
  <c r="E35" i="6"/>
  <c r="J1745" i="6"/>
  <c r="I1745" i="6"/>
  <c r="K1745" i="6"/>
  <c r="K1565" i="6"/>
  <c r="J1565" i="6"/>
  <c r="I1565" i="6"/>
  <c r="J1277" i="6"/>
  <c r="K1277" i="6"/>
  <c r="I1277" i="6"/>
  <c r="I989" i="6"/>
  <c r="J989" i="6"/>
  <c r="E1513" i="6"/>
  <c r="F1513" i="6"/>
  <c r="G1513" i="6"/>
  <c r="E917" i="6"/>
  <c r="F917" i="6"/>
  <c r="D605" i="9"/>
  <c r="E605" i="9"/>
  <c r="I133" i="6"/>
  <c r="J133" i="6"/>
  <c r="J1777" i="6"/>
  <c r="I1777" i="6"/>
  <c r="K1777" i="6"/>
  <c r="J1321" i="6"/>
  <c r="I1321" i="6"/>
  <c r="K1321" i="6"/>
  <c r="F949" i="6"/>
  <c r="E949" i="6"/>
  <c r="E337" i="6"/>
  <c r="F337" i="6"/>
  <c r="E2449" i="6"/>
  <c r="G2449" i="6"/>
  <c r="F2449" i="6"/>
  <c r="D1249" i="9"/>
  <c r="E1249" i="9"/>
  <c r="D665" i="9"/>
  <c r="E665" i="9"/>
  <c r="F1733" i="6"/>
  <c r="G1733" i="6"/>
  <c r="E1733" i="6"/>
  <c r="D1265" i="9"/>
  <c r="E1265" i="9"/>
  <c r="F853" i="6"/>
  <c r="E853" i="6"/>
  <c r="E313" i="6"/>
  <c r="F313" i="6"/>
  <c r="E83" i="6"/>
  <c r="F83" i="6"/>
  <c r="J1721" i="6"/>
  <c r="K1721" i="6"/>
  <c r="I1721" i="6"/>
  <c r="D977" i="9"/>
  <c r="E977" i="9"/>
  <c r="F1861" i="6"/>
  <c r="G1861" i="6"/>
  <c r="E1861" i="6"/>
  <c r="F1225" i="6"/>
  <c r="G1225" i="6"/>
  <c r="E1225" i="6"/>
  <c r="D929" i="9"/>
  <c r="E929" i="9"/>
  <c r="D761" i="9"/>
  <c r="E761" i="9"/>
  <c r="K1969" i="6"/>
  <c r="J1969" i="6"/>
  <c r="I1969" i="6"/>
  <c r="J1621" i="6"/>
  <c r="I1621" i="6"/>
  <c r="K1621" i="6"/>
  <c r="J1213" i="6"/>
  <c r="K1213" i="6"/>
  <c r="I1213" i="6"/>
  <c r="I965" i="6"/>
  <c r="J965" i="6"/>
  <c r="E397" i="6"/>
  <c r="F397" i="6"/>
  <c r="J1769" i="6"/>
  <c r="K1769" i="6"/>
  <c r="I1769" i="6"/>
  <c r="I2117" i="6"/>
  <c r="J2117" i="6"/>
  <c r="K2117" i="6"/>
  <c r="K1457" i="6"/>
  <c r="J1457" i="6"/>
  <c r="I1457" i="6"/>
  <c r="J1169" i="6"/>
  <c r="I1169" i="6"/>
  <c r="K1169" i="6"/>
  <c r="G2201" i="6"/>
  <c r="F2201" i="6"/>
  <c r="E2201" i="6"/>
  <c r="D1709" i="9"/>
  <c r="E1709" i="9"/>
  <c r="I2021" i="6"/>
  <c r="J2021" i="6"/>
  <c r="K2021" i="6"/>
  <c r="D1169" i="9"/>
  <c r="E1169" i="9"/>
  <c r="E1025" i="6"/>
  <c r="G1025" i="6"/>
  <c r="F1025" i="6"/>
  <c r="E1369" i="6"/>
  <c r="F1369" i="6"/>
  <c r="G1369" i="6"/>
  <c r="D1093" i="9"/>
  <c r="E1093" i="9"/>
  <c r="D857" i="9"/>
  <c r="E857" i="9"/>
  <c r="E629" i="6"/>
  <c r="F629" i="6"/>
  <c r="D1418" i="9"/>
  <c r="E1418" i="9"/>
  <c r="D2419" i="9"/>
  <c r="E2419" i="9"/>
  <c r="E593" i="6"/>
  <c r="F593" i="6"/>
  <c r="I577" i="6"/>
  <c r="J577" i="6"/>
  <c r="J217" i="6"/>
  <c r="I217" i="6"/>
  <c r="G1445" i="6"/>
  <c r="E1445" i="6"/>
  <c r="F1445" i="6"/>
  <c r="D1229" i="9"/>
  <c r="E1229" i="9"/>
  <c r="J1069" i="6"/>
  <c r="I1069" i="6"/>
  <c r="K1069" i="6"/>
  <c r="I689" i="6"/>
  <c r="J689" i="6"/>
  <c r="F845" i="6"/>
  <c r="E845" i="6"/>
  <c r="D757" i="9"/>
  <c r="E757" i="9"/>
  <c r="D253" i="9"/>
  <c r="E253" i="9"/>
  <c r="F2245" i="6"/>
  <c r="E2245" i="6"/>
  <c r="G2245" i="6"/>
  <c r="F821" i="6"/>
  <c r="E821" i="6"/>
  <c r="D1649" i="9"/>
  <c r="E1649" i="9"/>
  <c r="F1505" i="6"/>
  <c r="E1505" i="6"/>
  <c r="G1505" i="6"/>
  <c r="E1145" i="6"/>
  <c r="F1145" i="6"/>
  <c r="G1145" i="6"/>
  <c r="I1693" i="6"/>
  <c r="K1693" i="6"/>
  <c r="J1693" i="6"/>
  <c r="J1261" i="6"/>
  <c r="I1261" i="6"/>
  <c r="K1261" i="6"/>
  <c r="F713" i="6"/>
  <c r="E713" i="6"/>
  <c r="D973" i="9"/>
  <c r="E973" i="9"/>
  <c r="D61" i="9"/>
  <c r="E61" i="9"/>
  <c r="K1985" i="6"/>
  <c r="J1985" i="6"/>
  <c r="I1985" i="6"/>
  <c r="I949" i="6"/>
  <c r="J949" i="6"/>
  <c r="I493" i="6"/>
  <c r="J493" i="6"/>
  <c r="D1745" i="9"/>
  <c r="E1745" i="9"/>
  <c r="F2225" i="6"/>
  <c r="E2225" i="6"/>
  <c r="G2225" i="6"/>
  <c r="I2293" i="6"/>
  <c r="J2293" i="6"/>
  <c r="K2293" i="6"/>
  <c r="D625" i="9"/>
  <c r="E625" i="9"/>
  <c r="E395" i="6"/>
  <c r="F395" i="6"/>
  <c r="E95" i="6"/>
  <c r="F95" i="6"/>
  <c r="E2249" i="6"/>
  <c r="F2249" i="6"/>
  <c r="G2249" i="6"/>
  <c r="D1501" i="9"/>
  <c r="E1501" i="9"/>
  <c r="E665" i="6"/>
  <c r="F665" i="6"/>
  <c r="J2417" i="6"/>
  <c r="K2417" i="6"/>
  <c r="I2417" i="6"/>
  <c r="D1409" i="9"/>
  <c r="E1409" i="9"/>
  <c r="D853" i="9"/>
  <c r="E853" i="9"/>
  <c r="D481" i="9"/>
  <c r="E481" i="9"/>
  <c r="E37" i="6"/>
  <c r="F37" i="6"/>
  <c r="G11" i="6"/>
  <c r="D2057" i="9"/>
  <c r="E2057" i="9"/>
  <c r="J1469" i="6"/>
  <c r="I1469" i="6"/>
  <c r="K1469" i="6"/>
  <c r="K1181" i="6"/>
  <c r="J1181" i="6"/>
  <c r="I1181" i="6"/>
  <c r="E761" i="6"/>
  <c r="F761" i="6"/>
  <c r="J925" i="6"/>
  <c r="I925" i="6"/>
  <c r="I469" i="6"/>
  <c r="J469" i="6"/>
  <c r="J109" i="6"/>
  <c r="I109" i="6"/>
  <c r="F479" i="6"/>
  <c r="E479" i="6"/>
  <c r="F191" i="6"/>
  <c r="E191" i="6"/>
  <c r="F2246" i="6"/>
  <c r="G2246" i="6"/>
  <c r="E2246" i="6"/>
  <c r="E25" i="6"/>
  <c r="F25" i="6"/>
  <c r="E875" i="6"/>
  <c r="F875" i="6"/>
  <c r="J2009" i="6"/>
  <c r="K2009" i="6"/>
  <c r="I2009" i="6"/>
  <c r="G10" i="6"/>
  <c r="G1729" i="6"/>
  <c r="E1729" i="6"/>
  <c r="F1729" i="6"/>
  <c r="D869" i="9"/>
  <c r="E869" i="9"/>
  <c r="D557" i="9"/>
  <c r="E557" i="9"/>
  <c r="J673" i="6"/>
  <c r="I673" i="6"/>
  <c r="I289" i="6"/>
  <c r="J289" i="6"/>
  <c r="E1865" i="6"/>
  <c r="F1865" i="6"/>
  <c r="G1865" i="6"/>
  <c r="E1709" i="6"/>
  <c r="G1709" i="6"/>
  <c r="F1709" i="6"/>
  <c r="D1385" i="9"/>
  <c r="E1385" i="9"/>
  <c r="I2341" i="6"/>
  <c r="J2341" i="6"/>
  <c r="K2341" i="6"/>
  <c r="J1453" i="6"/>
  <c r="I1453" i="6"/>
  <c r="K1453" i="6"/>
  <c r="J1093" i="6"/>
  <c r="K1093" i="6"/>
  <c r="I1093" i="6"/>
  <c r="E2234" i="6"/>
  <c r="F2234" i="6"/>
  <c r="G2234" i="6"/>
  <c r="D529" i="9"/>
  <c r="E529" i="9"/>
  <c r="F385" i="6"/>
  <c r="E385" i="6"/>
  <c r="D97" i="9"/>
  <c r="E97" i="9"/>
  <c r="D1466" i="9"/>
  <c r="E1466" i="9"/>
  <c r="E2285" i="6"/>
  <c r="F2285" i="6"/>
  <c r="G2285" i="6"/>
  <c r="K1085" i="6"/>
  <c r="J1085" i="6"/>
  <c r="I1085" i="6"/>
  <c r="F1717" i="6"/>
  <c r="G1717" i="6"/>
  <c r="E1717" i="6"/>
  <c r="D629" i="9"/>
  <c r="E629" i="9"/>
  <c r="D2047" i="9"/>
  <c r="E2047" i="9"/>
  <c r="I1315" i="6"/>
  <c r="J1315" i="6"/>
  <c r="K1315" i="6"/>
  <c r="D2191" i="9"/>
  <c r="E2191" i="9"/>
  <c r="I2270" i="6"/>
  <c r="J2270" i="6"/>
  <c r="K2270" i="6"/>
  <c r="K2403" i="6"/>
  <c r="I2403" i="6"/>
  <c r="J2403" i="6"/>
  <c r="I1945" i="6"/>
  <c r="J1945" i="6"/>
  <c r="K1945" i="6"/>
  <c r="K1441" i="6"/>
  <c r="J1441" i="6"/>
  <c r="I1441" i="6"/>
  <c r="E517" i="6"/>
  <c r="F517" i="6"/>
  <c r="E1946" i="6"/>
  <c r="F1946" i="6"/>
  <c r="G1946" i="6"/>
  <c r="G1757" i="6"/>
  <c r="E1757" i="6"/>
  <c r="F1757" i="6"/>
  <c r="G1705" i="6"/>
  <c r="E1705" i="6"/>
  <c r="F1705" i="6"/>
  <c r="E689" i="9"/>
  <c r="D689" i="9"/>
  <c r="G1685" i="6"/>
  <c r="F1685" i="6"/>
  <c r="E1685" i="6"/>
  <c r="D713" i="9"/>
  <c r="E713" i="9"/>
  <c r="E973" i="6"/>
  <c r="F973" i="6"/>
  <c r="D241" i="9"/>
  <c r="E241" i="9"/>
  <c r="E61" i="6"/>
  <c r="F61" i="6"/>
  <c r="F1933" i="6"/>
  <c r="G1933" i="6"/>
  <c r="E1933" i="6"/>
  <c r="D1261" i="9"/>
  <c r="E1261" i="9"/>
  <c r="D2158" i="9"/>
  <c r="E2158" i="9"/>
  <c r="K2489" i="6"/>
  <c r="J2489" i="6"/>
  <c r="I2489" i="6"/>
  <c r="D1565" i="9"/>
  <c r="E1565" i="9"/>
  <c r="D1349" i="9"/>
  <c r="E1349" i="9"/>
  <c r="D833" i="9"/>
  <c r="E833" i="9"/>
  <c r="J665" i="6"/>
  <c r="I665" i="6"/>
  <c r="D725" i="9"/>
  <c r="E725" i="9"/>
  <c r="D865" i="9"/>
  <c r="E865" i="9"/>
  <c r="F2232" i="6"/>
  <c r="E2232" i="6"/>
  <c r="G2232" i="6"/>
  <c r="J1481" i="6"/>
  <c r="I1481" i="6"/>
  <c r="K1481" i="6"/>
  <c r="J1193" i="6"/>
  <c r="I1193" i="6"/>
  <c r="K1193" i="6"/>
  <c r="E1501" i="6"/>
  <c r="F1501" i="6"/>
  <c r="G1501" i="6"/>
  <c r="F1249" i="6"/>
  <c r="G1249" i="6"/>
  <c r="E1249" i="6"/>
  <c r="I2129" i="6"/>
  <c r="K2129" i="6"/>
  <c r="J2129" i="6"/>
  <c r="J1829" i="6"/>
  <c r="K1829" i="6"/>
  <c r="I1829" i="6"/>
  <c r="J2413" i="6"/>
  <c r="I2413" i="6"/>
  <c r="K2413" i="6"/>
  <c r="J1405" i="6"/>
  <c r="K1405" i="6"/>
  <c r="I1405" i="6"/>
  <c r="K1021" i="6"/>
  <c r="J1021" i="6"/>
  <c r="I1021" i="6"/>
  <c r="I653" i="6"/>
  <c r="J653" i="6"/>
  <c r="K2045" i="6"/>
  <c r="J2045" i="6"/>
  <c r="I2045" i="6"/>
  <c r="F977" i="6"/>
  <c r="E977" i="6"/>
  <c r="D1613" i="9"/>
  <c r="E1613" i="9"/>
  <c r="D1325" i="9"/>
  <c r="E1325" i="9"/>
  <c r="D541" i="9"/>
  <c r="E541" i="9"/>
  <c r="D25" i="9"/>
  <c r="E25" i="9"/>
  <c r="E869" i="6"/>
  <c r="F869" i="6"/>
  <c r="D1489" i="9"/>
  <c r="E1489" i="9"/>
  <c r="J857" i="6"/>
  <c r="I857" i="6"/>
  <c r="J1661" i="6"/>
  <c r="K1661" i="6"/>
  <c r="I1661" i="6"/>
  <c r="J1373" i="6"/>
  <c r="K1373" i="6"/>
  <c r="I1373" i="6"/>
  <c r="E857" i="6"/>
  <c r="F857" i="6"/>
  <c r="J661" i="6"/>
  <c r="I661" i="6"/>
  <c r="J253" i="6"/>
  <c r="I253" i="6"/>
  <c r="I1819" i="6"/>
  <c r="J1819" i="6"/>
  <c r="K1819" i="6"/>
  <c r="E1099" i="9"/>
  <c r="D1099" i="9"/>
  <c r="I1949" i="6"/>
  <c r="J1949" i="6"/>
  <c r="K1949" i="6"/>
  <c r="D1013" i="9"/>
  <c r="E1013" i="9"/>
  <c r="G2081" i="6"/>
  <c r="E2081" i="6"/>
  <c r="F2081" i="6"/>
  <c r="J1685" i="6"/>
  <c r="I1685" i="6"/>
  <c r="K1685" i="6"/>
  <c r="I2237" i="6"/>
  <c r="J2237" i="6"/>
  <c r="K2237" i="6"/>
  <c r="K1577" i="6"/>
  <c r="J1577" i="6"/>
  <c r="I1577" i="6"/>
  <c r="I1289" i="6"/>
  <c r="J1289" i="6"/>
  <c r="K1289" i="6"/>
  <c r="J1001" i="6"/>
  <c r="I1001" i="6"/>
  <c r="J505" i="6"/>
  <c r="I505" i="6"/>
  <c r="J145" i="6"/>
  <c r="I145" i="6"/>
  <c r="E359" i="6"/>
  <c r="F359" i="6"/>
  <c r="D1289" i="9"/>
  <c r="E1289" i="9"/>
  <c r="J2461" i="6"/>
  <c r="I2461" i="6"/>
  <c r="K2461" i="6"/>
  <c r="J917" i="6"/>
  <c r="I917" i="6"/>
  <c r="I521" i="6"/>
  <c r="J521" i="6"/>
  <c r="D769" i="9"/>
  <c r="E769" i="9"/>
  <c r="J2477" i="6"/>
  <c r="K2477" i="6"/>
  <c r="I2477" i="6"/>
  <c r="J1493" i="6"/>
  <c r="K1493" i="6"/>
  <c r="I1493" i="6"/>
  <c r="I1205" i="6"/>
  <c r="K1205" i="6"/>
  <c r="J1205" i="6"/>
  <c r="D1429" i="9"/>
  <c r="E1429" i="9"/>
  <c r="E1261" i="6"/>
  <c r="F1261" i="6"/>
  <c r="G1261" i="6"/>
  <c r="D785" i="9"/>
  <c r="E785" i="9"/>
  <c r="E605" i="6"/>
  <c r="F605" i="6"/>
  <c r="I49" i="6"/>
  <c r="J49" i="6"/>
  <c r="F1889" i="6"/>
  <c r="E1889" i="6"/>
  <c r="G1889" i="6"/>
  <c r="F989" i="6"/>
  <c r="E989" i="6"/>
  <c r="I1645" i="6"/>
  <c r="K1645" i="6"/>
  <c r="J1645" i="6"/>
  <c r="K1249" i="6"/>
  <c r="I1249" i="6"/>
  <c r="J1249" i="6"/>
  <c r="E725" i="6"/>
  <c r="F725" i="6"/>
  <c r="E49" i="6"/>
  <c r="F49" i="6"/>
  <c r="D905" i="9"/>
  <c r="E905" i="9"/>
  <c r="E1409" i="6"/>
  <c r="F1409" i="6"/>
  <c r="G1409" i="6"/>
  <c r="D1193" i="9"/>
  <c r="E1193" i="9"/>
  <c r="E2438" i="6"/>
  <c r="F2438" i="6"/>
  <c r="G2438" i="6"/>
  <c r="D721" i="9"/>
  <c r="E721" i="9"/>
  <c r="D217" i="9"/>
  <c r="E217" i="9"/>
  <c r="E2484" i="6"/>
  <c r="F2484" i="6"/>
  <c r="G2484" i="6"/>
  <c r="D1973" i="9"/>
  <c r="E1973" i="9"/>
  <c r="I25" i="6"/>
  <c r="J25" i="6"/>
  <c r="F143" i="6"/>
  <c r="E143" i="6"/>
  <c r="F1325" i="6"/>
  <c r="E1325" i="6"/>
  <c r="G1325" i="6"/>
  <c r="J1465" i="6"/>
  <c r="I1465" i="6"/>
  <c r="K1465" i="6"/>
  <c r="J1105" i="6"/>
  <c r="K1105" i="6"/>
  <c r="I1105" i="6"/>
  <c r="J869" i="6"/>
  <c r="I869" i="6"/>
  <c r="D925" i="9"/>
  <c r="E925" i="9"/>
  <c r="E541" i="6"/>
  <c r="F541" i="6"/>
  <c r="E71" i="6"/>
  <c r="F71" i="6"/>
  <c r="J1709" i="6"/>
  <c r="K1709" i="6"/>
  <c r="I1709" i="6"/>
  <c r="I2309" i="6"/>
  <c r="J2309" i="6"/>
  <c r="K2309" i="6"/>
  <c r="J1385" i="6"/>
  <c r="K1385" i="6"/>
  <c r="I1385" i="6"/>
  <c r="I1097" i="6"/>
  <c r="J1097" i="6"/>
  <c r="K1097" i="6"/>
  <c r="D1213" i="9"/>
  <c r="E1213" i="9"/>
  <c r="F749" i="6"/>
  <c r="E749" i="6"/>
  <c r="F557" i="6"/>
  <c r="E557" i="6"/>
  <c r="F2093" i="6"/>
  <c r="G2093" i="6"/>
  <c r="E2093" i="6"/>
  <c r="D2345" i="9"/>
  <c r="E2345" i="9"/>
  <c r="J2285" i="6"/>
  <c r="I2285" i="6"/>
  <c r="K2285" i="6"/>
  <c r="D1673" i="9"/>
  <c r="E1673" i="9"/>
  <c r="I2029" i="6"/>
  <c r="J2029" i="6"/>
  <c r="K2029" i="6"/>
  <c r="E97" i="6"/>
  <c r="F97" i="6"/>
  <c r="E1466" i="6"/>
  <c r="F1466" i="6"/>
  <c r="G1466" i="6"/>
  <c r="F323" i="6"/>
  <c r="E323" i="6"/>
  <c r="J1697" i="6"/>
  <c r="K1697" i="6"/>
  <c r="I1697" i="6"/>
  <c r="E1093" i="6"/>
  <c r="G1093" i="6"/>
  <c r="F1093" i="6"/>
  <c r="E1418" i="6"/>
  <c r="F1418" i="6"/>
  <c r="G1418" i="6"/>
  <c r="I1099" i="6"/>
  <c r="J1099" i="6"/>
  <c r="K1099" i="6"/>
  <c r="D787" i="9"/>
  <c r="E787" i="9"/>
  <c r="J937" i="6"/>
  <c r="I937" i="6"/>
  <c r="J481" i="6"/>
  <c r="I481" i="6"/>
  <c r="I121" i="6"/>
  <c r="J121" i="6"/>
  <c r="J2321" i="6"/>
  <c r="K2321" i="6"/>
  <c r="I2321" i="6"/>
  <c r="D1697" i="9"/>
  <c r="E1697" i="9"/>
  <c r="D1373" i="9"/>
  <c r="E1373" i="9"/>
  <c r="D1157" i="9"/>
  <c r="E1157" i="9"/>
  <c r="E1013" i="6"/>
  <c r="F1013" i="6"/>
  <c r="G1013" i="6"/>
  <c r="J1345" i="6"/>
  <c r="I1345" i="6"/>
  <c r="K1345" i="6"/>
  <c r="J985" i="6"/>
  <c r="I985" i="6"/>
  <c r="J617" i="6"/>
  <c r="I617" i="6"/>
  <c r="E2498" i="6"/>
  <c r="F2498" i="6"/>
  <c r="G2498" i="6"/>
  <c r="E757" i="6"/>
  <c r="F757" i="6"/>
  <c r="E119" i="6"/>
  <c r="F119" i="6"/>
  <c r="E2017" i="6"/>
  <c r="G2017" i="6"/>
  <c r="F2017" i="6"/>
  <c r="F1537" i="6"/>
  <c r="E1537" i="6"/>
  <c r="G1537" i="6"/>
  <c r="G1273" i="6"/>
  <c r="F1273" i="6"/>
  <c r="E1273" i="6"/>
  <c r="D985" i="9"/>
  <c r="E985" i="9"/>
  <c r="E689" i="6"/>
  <c r="F689" i="6"/>
  <c r="I973" i="6"/>
  <c r="J973" i="6"/>
  <c r="E947" i="6"/>
  <c r="F947" i="6"/>
  <c r="F2297" i="6"/>
  <c r="E2297" i="6"/>
  <c r="G2297" i="6"/>
  <c r="E1433" i="6"/>
  <c r="F1433" i="6"/>
  <c r="G1433" i="6"/>
  <c r="E1289" i="6"/>
  <c r="F1289" i="6"/>
  <c r="G1289" i="6"/>
  <c r="K1513" i="6"/>
  <c r="J1513" i="6"/>
  <c r="I1513" i="6"/>
  <c r="J1177" i="6"/>
  <c r="I1177" i="6"/>
  <c r="K1177" i="6"/>
  <c r="D433" i="9"/>
  <c r="E433" i="9"/>
  <c r="F241" i="6"/>
  <c r="E241" i="6"/>
  <c r="I2261" i="6"/>
  <c r="K2261" i="6"/>
  <c r="J2261" i="6"/>
  <c r="I1889" i="6"/>
  <c r="J1889" i="6"/>
  <c r="K1889" i="6"/>
  <c r="F1909" i="6"/>
  <c r="G1909" i="6"/>
  <c r="E1909" i="6"/>
  <c r="J865" i="6"/>
  <c r="I865" i="6"/>
  <c r="I421" i="6"/>
  <c r="J421" i="6"/>
  <c r="F1745" i="6"/>
  <c r="G1745" i="6"/>
  <c r="E1745" i="6"/>
  <c r="K2249" i="6"/>
  <c r="J2249" i="6"/>
  <c r="I2249" i="6"/>
  <c r="E1349" i="6"/>
  <c r="G1349" i="6"/>
  <c r="F1349" i="6"/>
  <c r="I2221" i="6"/>
  <c r="K2221" i="6"/>
  <c r="J2221" i="6"/>
  <c r="F833" i="6"/>
  <c r="E833" i="6"/>
  <c r="D229" i="9"/>
  <c r="E229" i="9"/>
  <c r="D49" i="9"/>
  <c r="E49" i="9"/>
  <c r="E23" i="6"/>
  <c r="F23" i="6"/>
  <c r="F1885" i="6"/>
  <c r="G1885" i="6"/>
  <c r="E1885" i="6"/>
  <c r="E905" i="6"/>
  <c r="F905" i="6"/>
  <c r="F803" i="6"/>
  <c r="E803" i="6"/>
  <c r="K2165" i="6"/>
  <c r="I2165" i="6"/>
  <c r="J2165" i="6"/>
  <c r="J1861" i="6"/>
  <c r="K1861" i="6"/>
  <c r="I1861" i="6"/>
  <c r="E2417" i="6"/>
  <c r="F2417" i="6"/>
  <c r="G2417" i="6"/>
  <c r="I1397" i="6"/>
  <c r="K1397" i="6"/>
  <c r="J1397" i="6"/>
  <c r="I1109" i="6"/>
  <c r="J1109" i="6"/>
  <c r="K1109" i="6"/>
  <c r="F2413" i="6"/>
  <c r="G2413" i="6"/>
  <c r="E2413" i="6"/>
  <c r="E929" i="6"/>
  <c r="F929" i="6"/>
  <c r="J841" i="6"/>
  <c r="I841" i="6"/>
  <c r="I397" i="6"/>
  <c r="J397" i="6"/>
  <c r="E431" i="6"/>
  <c r="F431" i="6"/>
  <c r="E1613" i="6"/>
  <c r="F1613" i="6"/>
  <c r="G1613" i="6"/>
  <c r="D1037" i="9"/>
  <c r="E1037" i="9"/>
  <c r="J2369" i="6"/>
  <c r="I2369" i="6"/>
  <c r="K2369" i="6"/>
  <c r="K1961" i="6"/>
  <c r="J1961" i="6"/>
  <c r="I1961" i="6"/>
  <c r="G2269" i="6"/>
  <c r="E2269" i="6"/>
  <c r="F2269" i="6"/>
  <c r="D1657" i="9"/>
  <c r="E1657" i="9"/>
  <c r="F1213" i="6"/>
  <c r="G1213" i="6"/>
  <c r="E1213" i="6"/>
  <c r="J529" i="6"/>
  <c r="I529" i="6"/>
  <c r="J169" i="6"/>
  <c r="I169" i="6"/>
  <c r="F1313" i="6"/>
  <c r="G1313" i="6"/>
  <c r="E1313" i="6"/>
  <c r="J1369" i="6"/>
  <c r="K1369" i="6"/>
  <c r="I1369" i="6"/>
  <c r="J997" i="6"/>
  <c r="I997" i="6"/>
  <c r="E529" i="6"/>
  <c r="F529" i="6"/>
  <c r="K1013" i="6"/>
  <c r="J1013" i="6"/>
  <c r="I1013" i="6"/>
  <c r="D1285" i="9"/>
  <c r="E1285" i="9"/>
  <c r="D545" i="9"/>
  <c r="E545" i="9"/>
  <c r="E601" i="6"/>
  <c r="F601" i="6"/>
  <c r="E2011" i="6"/>
  <c r="F2011" i="6"/>
  <c r="G2011" i="6"/>
  <c r="E439" i="6"/>
  <c r="F439" i="6"/>
  <c r="G2119" i="6"/>
  <c r="E2119" i="6"/>
  <c r="F2119" i="6"/>
  <c r="E583" i="6"/>
  <c r="F583" i="6"/>
  <c r="E283" i="6"/>
  <c r="F283" i="6"/>
  <c r="E2347" i="6"/>
  <c r="F2347" i="6"/>
  <c r="G2347" i="6"/>
  <c r="E1255" i="6"/>
  <c r="F1255" i="6"/>
  <c r="G1255" i="6"/>
  <c r="E415" i="6"/>
  <c r="F415" i="6"/>
  <c r="E199" i="6"/>
  <c r="F199" i="6"/>
  <c r="I787" i="6"/>
  <c r="J787" i="6"/>
  <c r="E2047" i="6"/>
  <c r="F2047" i="6"/>
  <c r="G2047" i="6"/>
  <c r="E1675" i="6"/>
  <c r="F1675" i="6"/>
  <c r="G1675" i="6"/>
  <c r="E2179" i="6"/>
  <c r="F2179" i="6"/>
  <c r="G2179" i="6"/>
  <c r="G1159" i="6"/>
  <c r="E1159" i="6"/>
  <c r="F1159" i="6"/>
  <c r="J1219" i="6"/>
  <c r="K1219" i="6"/>
  <c r="I1219" i="6"/>
  <c r="I763" i="6"/>
  <c r="J763" i="6"/>
  <c r="G1795" i="6"/>
  <c r="E1795" i="6"/>
  <c r="F1795" i="6"/>
  <c r="D151" i="9"/>
  <c r="E151" i="9"/>
  <c r="J511" i="6"/>
  <c r="I511" i="6"/>
  <c r="E1567" i="6"/>
  <c r="F1567" i="6"/>
  <c r="G1567" i="6"/>
  <c r="E1051" i="6"/>
  <c r="F1051" i="6"/>
  <c r="G1051" i="6"/>
  <c r="E751" i="6"/>
  <c r="F751" i="6"/>
  <c r="K1123" i="6"/>
  <c r="I1123" i="6"/>
  <c r="J1123" i="6"/>
  <c r="F2359" i="6"/>
  <c r="G2359" i="6"/>
  <c r="E2359" i="6"/>
  <c r="I883" i="6"/>
  <c r="J883" i="6"/>
  <c r="E1987" i="6"/>
  <c r="F1987" i="6"/>
  <c r="G1987" i="6"/>
  <c r="K1531" i="6"/>
  <c r="I1531" i="6"/>
  <c r="J1531" i="6"/>
  <c r="J715" i="6"/>
  <c r="I715" i="6"/>
  <c r="E715" i="6"/>
  <c r="F715" i="6"/>
  <c r="E1963" i="6"/>
  <c r="F1963" i="6"/>
  <c r="G1963" i="6"/>
  <c r="E763" i="6"/>
  <c r="F763" i="6"/>
  <c r="I1783" i="6"/>
  <c r="K1783" i="6"/>
  <c r="J1783" i="6"/>
  <c r="I907" i="6"/>
  <c r="J907" i="6"/>
  <c r="I439" i="6"/>
  <c r="J439" i="6"/>
  <c r="E1855" i="6"/>
  <c r="F1855" i="6"/>
  <c r="G1855" i="6"/>
  <c r="J427" i="6"/>
  <c r="I427" i="6"/>
  <c r="E1999" i="6"/>
  <c r="F1999" i="6"/>
  <c r="G1999" i="6"/>
  <c r="E1195" i="6"/>
  <c r="F1195" i="6"/>
  <c r="G1195" i="6"/>
  <c r="E211" i="6"/>
  <c r="F211" i="6"/>
  <c r="E1543" i="6"/>
  <c r="F1543" i="6"/>
  <c r="G1543" i="6"/>
  <c r="G1183" i="6"/>
  <c r="F1183" i="6"/>
  <c r="E1183" i="6"/>
  <c r="I187" i="6"/>
  <c r="J187" i="6"/>
  <c r="G2419" i="6"/>
  <c r="E2419" i="6"/>
  <c r="F2419" i="6"/>
  <c r="G1975" i="6"/>
  <c r="E1975" i="6"/>
  <c r="F1975" i="6"/>
  <c r="E1243" i="6"/>
  <c r="F1243" i="6"/>
  <c r="G1243" i="6"/>
  <c r="F403" i="6"/>
  <c r="E403" i="6"/>
  <c r="I1663" i="6"/>
  <c r="K1663" i="6"/>
  <c r="J1663" i="6"/>
  <c r="I1231" i="6"/>
  <c r="K1231" i="6"/>
  <c r="J1231" i="6"/>
  <c r="J463" i="6"/>
  <c r="I463" i="6"/>
  <c r="E1519" i="6"/>
  <c r="F1519" i="6"/>
  <c r="G1519" i="6"/>
  <c r="D1159" i="9"/>
  <c r="E1159" i="9"/>
  <c r="E775" i="6"/>
  <c r="F775" i="6"/>
  <c r="F391" i="6"/>
  <c r="E391" i="6"/>
  <c r="I1147" i="6"/>
  <c r="K1147" i="6"/>
  <c r="J1147" i="6"/>
  <c r="F1291" i="6"/>
  <c r="E1291" i="6"/>
  <c r="G1291" i="6"/>
  <c r="E451" i="6"/>
  <c r="F451" i="6"/>
  <c r="F367" i="6"/>
  <c r="E367" i="6"/>
  <c r="J1039" i="6"/>
  <c r="K1039" i="6"/>
  <c r="I1039" i="6"/>
  <c r="I355" i="6"/>
  <c r="J355" i="6"/>
  <c r="G2287" i="6"/>
  <c r="E2287" i="6"/>
  <c r="F2287" i="6"/>
  <c r="E811" i="6"/>
  <c r="F811" i="6"/>
  <c r="E499" i="6"/>
  <c r="F499" i="6"/>
  <c r="D211" i="9"/>
  <c r="E211" i="9"/>
  <c r="F139" i="6"/>
  <c r="E139" i="6"/>
  <c r="I799" i="6"/>
  <c r="J799" i="6"/>
  <c r="F2275" i="6"/>
  <c r="G2275" i="6"/>
  <c r="E2275" i="6"/>
  <c r="E799" i="6"/>
  <c r="F799" i="6"/>
  <c r="J1459" i="6"/>
  <c r="I1459" i="6"/>
  <c r="K1459" i="6"/>
  <c r="J643" i="6"/>
  <c r="I643" i="6"/>
  <c r="F1603" i="6"/>
  <c r="G1603" i="6"/>
  <c r="E1603" i="6"/>
  <c r="I1591" i="6"/>
  <c r="J1591" i="6"/>
  <c r="K1591" i="6"/>
  <c r="J1159" i="6"/>
  <c r="K1159" i="6"/>
  <c r="I1159" i="6"/>
  <c r="J691" i="6"/>
  <c r="I691" i="6"/>
  <c r="F1723" i="6"/>
  <c r="G1723" i="6"/>
  <c r="E1723" i="6"/>
  <c r="I1711" i="6"/>
  <c r="K1711" i="6"/>
  <c r="J1711" i="6"/>
  <c r="I835" i="6"/>
  <c r="J835" i="6"/>
  <c r="J367" i="6"/>
  <c r="I367" i="6"/>
  <c r="E1783" i="6"/>
  <c r="F1783" i="6"/>
  <c r="G1783" i="6"/>
  <c r="F679" i="6"/>
  <c r="E679" i="6"/>
  <c r="J727" i="6"/>
  <c r="I727" i="6"/>
  <c r="E1831" i="6"/>
  <c r="F1831" i="6"/>
  <c r="G1831" i="6"/>
  <c r="E1471" i="6"/>
  <c r="F1471" i="6"/>
  <c r="G1471" i="6"/>
  <c r="E343" i="6"/>
  <c r="F343" i="6"/>
  <c r="E2263" i="6"/>
  <c r="F2263" i="6"/>
  <c r="G2263" i="6"/>
  <c r="E1891" i="6"/>
  <c r="F1891" i="6"/>
  <c r="G1891" i="6"/>
  <c r="I391" i="6"/>
  <c r="J391" i="6"/>
  <c r="E1879" i="6"/>
  <c r="F1879" i="6"/>
  <c r="G1879" i="6"/>
  <c r="F1447" i="6"/>
  <c r="G1447" i="6"/>
  <c r="E1447" i="6"/>
  <c r="I1579" i="6"/>
  <c r="J1579" i="6"/>
  <c r="K1579" i="6"/>
  <c r="E691" i="6"/>
  <c r="F691" i="6"/>
  <c r="E379" i="6"/>
  <c r="F379" i="6"/>
  <c r="I1207" i="6"/>
  <c r="J1207" i="6"/>
  <c r="K1207" i="6"/>
  <c r="E979" i="6"/>
  <c r="F979" i="6"/>
  <c r="J283" i="6"/>
  <c r="I283" i="6"/>
  <c r="E1771" i="6"/>
  <c r="F1771" i="6"/>
  <c r="G1771" i="6"/>
  <c r="E1123" i="6"/>
  <c r="F1123" i="6"/>
  <c r="G1123" i="6"/>
  <c r="E739" i="6"/>
  <c r="F739" i="6"/>
  <c r="G2203" i="6"/>
  <c r="E2203" i="6"/>
  <c r="F2203" i="6"/>
  <c r="J475" i="6"/>
  <c r="I475" i="6"/>
  <c r="G1171" i="6"/>
  <c r="E1171" i="6"/>
  <c r="F1171" i="6"/>
  <c r="E643" i="6"/>
  <c r="F643" i="6"/>
  <c r="I1519" i="6"/>
  <c r="J1519" i="6"/>
  <c r="K1519" i="6"/>
  <c r="J319" i="6"/>
  <c r="I319" i="6"/>
  <c r="E1075" i="6"/>
  <c r="F1075" i="6"/>
  <c r="G1075" i="6"/>
  <c r="E703" i="6"/>
  <c r="F703" i="6"/>
  <c r="D247" i="9"/>
  <c r="E247" i="9"/>
  <c r="I1063" i="6"/>
  <c r="J1063" i="6"/>
  <c r="K1063" i="6"/>
  <c r="J607" i="6"/>
  <c r="I607" i="6"/>
  <c r="F2311" i="6"/>
  <c r="G2311" i="6"/>
  <c r="E2311" i="6"/>
  <c r="G1579" i="6"/>
  <c r="E1579" i="6"/>
  <c r="F1579" i="6"/>
  <c r="E1219" i="6"/>
  <c r="F1219" i="6"/>
  <c r="G1219" i="6"/>
  <c r="J751" i="6"/>
  <c r="I751" i="6"/>
  <c r="J295" i="6"/>
  <c r="I295" i="6"/>
  <c r="E1423" i="6"/>
  <c r="F1423" i="6"/>
  <c r="G1423" i="6"/>
  <c r="E295" i="6"/>
  <c r="F295" i="6"/>
  <c r="D823" i="9"/>
  <c r="E823" i="9"/>
  <c r="I895" i="6"/>
  <c r="J895" i="6"/>
  <c r="E2215" i="6"/>
  <c r="F2215" i="6"/>
  <c r="G2215" i="6"/>
  <c r="E427" i="6"/>
  <c r="F427" i="6"/>
  <c r="K1831" i="6"/>
  <c r="J1831" i="6"/>
  <c r="I1831" i="6"/>
  <c r="E1111" i="6"/>
  <c r="F1111" i="6"/>
  <c r="G1111" i="6"/>
  <c r="E727" i="6"/>
  <c r="F727" i="6"/>
  <c r="I1387" i="6"/>
  <c r="J1387" i="6"/>
  <c r="K1387" i="6"/>
  <c r="F1459" i="6"/>
  <c r="G1459" i="6"/>
  <c r="E1459" i="6"/>
  <c r="E259" i="6"/>
  <c r="F259" i="6"/>
  <c r="I859" i="6"/>
  <c r="J859" i="6"/>
  <c r="E2407" i="6"/>
  <c r="F2407" i="6"/>
  <c r="G2407" i="6"/>
  <c r="E1807" i="6"/>
  <c r="F1807" i="6"/>
  <c r="G1807" i="6"/>
  <c r="F247" i="6"/>
  <c r="E247" i="6"/>
  <c r="I991" i="6"/>
  <c r="J991" i="6"/>
  <c r="J2011" i="6"/>
  <c r="K2011" i="6"/>
  <c r="I2011" i="6"/>
  <c r="K1135" i="6"/>
  <c r="J1135" i="6"/>
  <c r="I1135" i="6"/>
  <c r="E2299" i="6"/>
  <c r="F2299" i="6"/>
  <c r="G2299" i="6"/>
  <c r="E1711" i="6"/>
  <c r="F1711" i="6"/>
  <c r="G1711" i="6"/>
  <c r="E595" i="6"/>
  <c r="F595" i="6"/>
  <c r="K1915" i="6"/>
  <c r="J1915" i="6"/>
  <c r="I1915" i="6"/>
  <c r="J211" i="6"/>
  <c r="I211" i="6"/>
  <c r="F667" i="6"/>
  <c r="E667" i="6"/>
  <c r="J655" i="6"/>
  <c r="I655" i="6"/>
  <c r="E1399" i="6"/>
  <c r="F1399" i="6"/>
  <c r="G1399" i="6"/>
  <c r="J943" i="6"/>
  <c r="I943" i="6"/>
  <c r="I403" i="6"/>
  <c r="J403" i="6"/>
  <c r="E1819" i="6"/>
  <c r="F1819" i="6"/>
  <c r="G1819" i="6"/>
  <c r="F559" i="6"/>
  <c r="E559" i="6"/>
  <c r="I1447" i="6"/>
  <c r="J1447" i="6"/>
  <c r="K1447" i="6"/>
  <c r="J247" i="6"/>
  <c r="I247" i="6"/>
  <c r="F1375" i="6"/>
  <c r="G1375" i="6"/>
  <c r="E1375" i="6"/>
  <c r="I1435" i="6"/>
  <c r="K1435" i="6"/>
  <c r="J1435" i="6"/>
  <c r="J151" i="6"/>
  <c r="I151" i="6"/>
  <c r="E2239" i="6"/>
  <c r="F2239" i="6"/>
  <c r="G2239" i="6"/>
  <c r="G2095" i="6"/>
  <c r="E2095" i="6"/>
  <c r="F2095" i="6"/>
  <c r="F607" i="6"/>
  <c r="E607" i="6"/>
  <c r="I223" i="6"/>
  <c r="J223" i="6"/>
  <c r="E1351" i="6"/>
  <c r="F1351" i="6"/>
  <c r="G1351" i="6"/>
  <c r="D223" i="9"/>
  <c r="E223" i="9"/>
  <c r="J811" i="6"/>
  <c r="I811" i="6"/>
  <c r="E2143" i="6"/>
  <c r="F2143" i="6"/>
  <c r="G2143" i="6"/>
  <c r="E1339" i="6"/>
  <c r="F1339" i="6"/>
  <c r="G1339" i="6"/>
  <c r="E1039" i="6"/>
  <c r="F1039" i="6"/>
  <c r="G1039" i="6"/>
  <c r="E355" i="6"/>
  <c r="F355" i="6"/>
  <c r="J2455" i="6"/>
  <c r="K2455" i="6"/>
  <c r="I2455" i="6"/>
  <c r="J1759" i="6"/>
  <c r="I1759" i="6"/>
  <c r="K1759" i="6"/>
  <c r="E1759" i="6"/>
  <c r="F1759" i="6"/>
  <c r="G1759" i="6"/>
  <c r="D571" i="9"/>
  <c r="E571" i="9"/>
  <c r="E271" i="6"/>
  <c r="F271" i="6"/>
  <c r="J2251" i="6"/>
  <c r="I2251" i="6"/>
  <c r="K2251" i="6"/>
  <c r="J775" i="6"/>
  <c r="I775" i="6"/>
  <c r="E1735" i="6"/>
  <c r="F1735" i="6"/>
  <c r="G1735" i="6"/>
  <c r="E1003" i="6"/>
  <c r="G1003" i="6"/>
  <c r="F1003" i="6"/>
  <c r="E619" i="6"/>
  <c r="F619" i="6"/>
  <c r="I1363" i="6"/>
  <c r="K1363" i="6"/>
  <c r="J1363" i="6"/>
  <c r="E1507" i="6"/>
  <c r="F1507" i="6"/>
  <c r="G1507" i="6"/>
  <c r="F1147" i="6"/>
  <c r="G1147" i="6"/>
  <c r="E1147" i="6"/>
  <c r="E307" i="6"/>
  <c r="F307" i="6"/>
  <c r="I1939" i="6"/>
  <c r="J1939" i="6"/>
  <c r="K1939" i="6"/>
  <c r="K1051" i="6"/>
  <c r="J1051" i="6"/>
  <c r="I1051" i="6"/>
  <c r="I679" i="6"/>
  <c r="J679" i="6"/>
  <c r="E2227" i="6"/>
  <c r="F2227" i="6"/>
  <c r="G2227" i="6"/>
  <c r="E835" i="6"/>
  <c r="F835" i="6"/>
  <c r="I1843" i="6"/>
  <c r="K1843" i="6"/>
  <c r="J1843" i="6"/>
  <c r="I739" i="6"/>
  <c r="J739" i="6"/>
  <c r="F2455" i="6"/>
  <c r="G2455" i="6"/>
  <c r="E2455" i="6"/>
  <c r="E1327" i="6"/>
  <c r="F1327" i="6"/>
  <c r="G1327" i="6"/>
  <c r="E1027" i="6"/>
  <c r="F1027" i="6"/>
  <c r="G1027" i="6"/>
  <c r="I1675" i="6"/>
  <c r="J1675" i="6"/>
  <c r="K1675" i="6"/>
  <c r="I331" i="6"/>
  <c r="J331" i="6"/>
  <c r="E1387" i="6"/>
  <c r="F1387" i="6"/>
  <c r="G1387" i="6"/>
  <c r="F943" i="6"/>
  <c r="E943" i="6"/>
  <c r="I1375" i="6"/>
  <c r="J1375" i="6"/>
  <c r="K1375" i="6"/>
  <c r="I703" i="6"/>
  <c r="J703" i="6"/>
  <c r="E2251" i="6"/>
  <c r="F2251" i="6"/>
  <c r="G2251" i="6"/>
  <c r="J919" i="6"/>
  <c r="I919" i="6"/>
  <c r="I595" i="6"/>
  <c r="J595" i="6"/>
  <c r="G2083" i="6"/>
  <c r="E2083" i="6"/>
  <c r="F2083" i="6"/>
  <c r="E1639" i="6"/>
  <c r="G1639" i="6"/>
  <c r="F1639" i="6"/>
  <c r="E511" i="6"/>
  <c r="F511" i="6"/>
  <c r="E223" i="6"/>
  <c r="F223" i="6"/>
  <c r="E1087" i="6"/>
  <c r="F1087" i="6"/>
  <c r="G1087" i="6"/>
  <c r="E1267" i="6"/>
  <c r="F1267" i="6"/>
  <c r="G1267" i="6"/>
  <c r="K1687" i="6"/>
  <c r="I1687" i="6"/>
  <c r="J1687" i="6"/>
  <c r="E2059" i="6"/>
  <c r="F2059" i="6"/>
  <c r="G2059" i="6"/>
  <c r="E487" i="6"/>
  <c r="F487" i="6"/>
  <c r="I871" i="6"/>
  <c r="J871" i="6"/>
  <c r="E1747" i="6"/>
  <c r="F1747" i="6"/>
  <c r="G1747" i="6"/>
  <c r="E187" i="6"/>
  <c r="F187" i="6"/>
  <c r="E631" i="6"/>
  <c r="F631" i="6"/>
  <c r="I175" i="6"/>
  <c r="J175" i="6"/>
  <c r="E1303" i="6"/>
  <c r="F1303" i="6"/>
  <c r="G1303" i="6"/>
  <c r="E931" i="6"/>
  <c r="F931" i="6"/>
  <c r="J1291" i="6"/>
  <c r="I1291" i="6"/>
  <c r="K1291" i="6"/>
  <c r="E2167" i="6"/>
  <c r="F2167" i="6"/>
  <c r="G2167" i="6"/>
  <c r="E2023" i="6"/>
  <c r="F2023" i="6"/>
  <c r="G2023" i="6"/>
  <c r="F991" i="6"/>
  <c r="E991" i="6"/>
  <c r="E523" i="6"/>
  <c r="F523" i="6"/>
  <c r="E235" i="6"/>
  <c r="F235" i="6"/>
  <c r="K1855" i="6"/>
  <c r="J1855" i="6"/>
  <c r="I1855" i="6"/>
  <c r="J979" i="6"/>
  <c r="I979" i="6"/>
  <c r="G2155" i="6"/>
  <c r="E2155" i="6"/>
  <c r="F2155" i="6"/>
  <c r="F1135" i="6"/>
  <c r="E1135" i="6"/>
  <c r="G1135" i="6"/>
  <c r="J1699" i="6"/>
  <c r="K1699" i="6"/>
  <c r="I1699" i="6"/>
  <c r="I667" i="6"/>
  <c r="J667" i="6"/>
  <c r="F2467" i="6"/>
  <c r="G2467" i="6"/>
  <c r="E2467" i="6"/>
  <c r="E967" i="6"/>
  <c r="F967" i="6"/>
  <c r="E1615" i="6"/>
  <c r="F1615" i="6"/>
  <c r="G1615" i="6"/>
  <c r="F955" i="6"/>
  <c r="E955" i="6"/>
  <c r="K1603" i="6"/>
  <c r="J1603" i="6"/>
  <c r="I1603" i="6"/>
  <c r="J259" i="6"/>
  <c r="I259" i="6"/>
  <c r="F1315" i="6"/>
  <c r="G1315" i="6"/>
  <c r="E1315" i="6"/>
  <c r="E787" i="6"/>
  <c r="F787" i="6"/>
  <c r="E475" i="6"/>
  <c r="F475" i="6"/>
  <c r="K1303" i="6"/>
  <c r="I1303" i="6"/>
  <c r="J1303" i="6"/>
  <c r="J547" i="6"/>
  <c r="I547" i="6"/>
  <c r="E2035" i="6"/>
  <c r="F2035" i="6"/>
  <c r="G2035" i="6"/>
  <c r="F1663" i="6"/>
  <c r="G1663" i="6"/>
  <c r="E1663" i="6"/>
  <c r="E463" i="6"/>
  <c r="F463" i="6"/>
  <c r="I847" i="6"/>
  <c r="J847" i="6"/>
  <c r="E1435" i="6"/>
  <c r="F1435" i="6"/>
  <c r="G1435" i="6"/>
  <c r="D1894" i="9"/>
  <c r="E1894" i="9"/>
  <c r="D1870" i="9"/>
  <c r="E1870" i="9"/>
  <c r="E1558" i="6"/>
  <c r="F1558" i="6"/>
  <c r="G1558" i="6"/>
  <c r="D2446" i="9"/>
  <c r="E2446" i="9"/>
  <c r="F2182" i="6"/>
  <c r="G2182" i="6"/>
  <c r="E2182" i="6"/>
  <c r="D2458" i="9"/>
  <c r="E2458" i="9"/>
  <c r="D2074" i="9"/>
  <c r="E2074" i="9"/>
  <c r="E2446" i="6"/>
  <c r="F2446" i="6"/>
  <c r="G2446" i="6"/>
  <c r="E1894" i="6"/>
  <c r="F1894" i="6"/>
  <c r="G1894" i="6"/>
  <c r="E1870" i="6"/>
  <c r="F1870" i="6"/>
  <c r="G1870" i="6"/>
  <c r="E2434" i="6"/>
  <c r="F2434" i="6"/>
  <c r="G2434" i="6"/>
  <c r="D2062" i="9"/>
  <c r="E2062" i="9"/>
  <c r="F2074" i="6"/>
  <c r="E2074" i="6"/>
  <c r="G2074" i="6"/>
  <c r="D1774" i="9"/>
  <c r="E1774" i="9"/>
  <c r="E2440" i="9"/>
  <c r="E1510" i="6"/>
  <c r="F1510" i="6"/>
  <c r="G1510" i="6"/>
  <c r="E2458" i="6"/>
  <c r="F2458" i="6"/>
  <c r="G2458" i="6"/>
  <c r="D2086" i="9"/>
  <c r="E2086" i="9"/>
  <c r="E2494" i="6"/>
  <c r="F2494" i="6"/>
  <c r="G2494" i="6"/>
  <c r="D2002" i="9"/>
  <c r="E2002" i="9"/>
  <c r="D2302" i="9"/>
  <c r="E2302" i="9"/>
  <c r="F2086" i="6"/>
  <c r="G2086" i="6"/>
  <c r="E2086" i="6"/>
  <c r="E2062" i="6"/>
  <c r="F2062" i="6"/>
  <c r="G2062" i="6"/>
  <c r="E2002" i="6"/>
  <c r="F2002" i="6"/>
  <c r="G2002" i="6"/>
  <c r="D2146" i="9"/>
  <c r="E2146" i="9"/>
  <c r="E1774" i="6"/>
  <c r="F1774" i="6"/>
  <c r="G1774" i="6"/>
  <c r="D2170" i="9"/>
  <c r="E2170" i="9"/>
  <c r="E2146" i="6"/>
  <c r="F2146" i="6"/>
  <c r="G2146" i="6"/>
  <c r="E1918" i="6"/>
  <c r="G1918" i="6"/>
  <c r="F1918" i="6"/>
  <c r="D2206" i="9"/>
  <c r="E2206" i="9"/>
  <c r="E1751" i="9"/>
  <c r="F2302" i="6"/>
  <c r="E2302" i="6"/>
  <c r="G2302" i="6"/>
  <c r="E2170" i="6"/>
  <c r="G2170" i="6"/>
  <c r="F2170" i="6"/>
  <c r="D2470" i="9"/>
  <c r="E2470" i="9"/>
  <c r="D2482" i="9"/>
  <c r="E2482" i="9"/>
  <c r="D1954" i="9"/>
  <c r="E1954" i="9"/>
  <c r="D2134" i="9"/>
  <c r="E2134" i="9"/>
  <c r="G2422" i="6"/>
  <c r="E2422" i="6"/>
  <c r="F2422" i="6"/>
  <c r="E2470" i="6"/>
  <c r="F2470" i="6"/>
  <c r="G2470" i="6"/>
  <c r="G2482" i="6"/>
  <c r="E2482" i="6"/>
  <c r="F2482" i="6"/>
  <c r="E1954" i="6"/>
  <c r="F1954" i="6"/>
  <c r="G1954" i="6"/>
  <c r="D1558" i="9"/>
  <c r="E1558" i="9"/>
  <c r="D2182" i="9"/>
  <c r="E2182" i="9"/>
  <c r="G2134" i="6"/>
  <c r="E2134" i="6"/>
  <c r="F2134" i="6"/>
  <c r="D2422" i="9"/>
  <c r="E2422" i="9"/>
  <c r="D2266" i="9"/>
  <c r="E2266" i="9"/>
  <c r="G2014" i="6"/>
  <c r="E2014" i="6"/>
  <c r="F2014" i="6"/>
  <c r="E2472" i="6"/>
  <c r="F2472" i="6"/>
  <c r="G2472" i="6"/>
  <c r="E2383" i="6"/>
  <c r="F2383" i="6"/>
  <c r="G2383" i="6"/>
  <c r="E2443" i="6"/>
  <c r="F2443" i="6"/>
  <c r="G2443" i="6"/>
  <c r="E2479" i="6"/>
  <c r="F2479" i="6"/>
  <c r="G2479" i="6"/>
  <c r="I16" i="9"/>
  <c r="J16" i="9"/>
  <c r="I15" i="9"/>
  <c r="J15" i="9"/>
  <c r="E839" i="6"/>
  <c r="F839" i="6"/>
  <c r="E587" i="6"/>
  <c r="F587" i="6"/>
  <c r="F923" i="6"/>
  <c r="E923" i="6"/>
  <c r="E551" i="9"/>
  <c r="E851" i="6"/>
  <c r="F851" i="6"/>
  <c r="E899" i="6"/>
  <c r="F899" i="6"/>
  <c r="D851" i="9"/>
  <c r="E851" i="9"/>
  <c r="E2425" i="6"/>
  <c r="F2425" i="6"/>
  <c r="G2425" i="6"/>
  <c r="F635" i="6"/>
  <c r="E635" i="6"/>
  <c r="E647" i="6"/>
  <c r="F647" i="6"/>
  <c r="D635" i="9"/>
  <c r="E635" i="9"/>
  <c r="E2317" i="6"/>
  <c r="F2317" i="6"/>
  <c r="G2317" i="6"/>
  <c r="I1151" i="6"/>
  <c r="E2353" i="6"/>
  <c r="F2353" i="6"/>
  <c r="G2353" i="6"/>
  <c r="E2389" i="6"/>
  <c r="F2389" i="6"/>
  <c r="G2389" i="6"/>
  <c r="E1019" i="9"/>
  <c r="J1151" i="6"/>
  <c r="E2437" i="6"/>
  <c r="F2437" i="6"/>
  <c r="G2437" i="6"/>
  <c r="D1103" i="9"/>
  <c r="E1103" i="9"/>
  <c r="E2365" i="6"/>
  <c r="F2365" i="6"/>
  <c r="G2365" i="6"/>
  <c r="E791" i="6"/>
  <c r="F791" i="6"/>
  <c r="E2471" i="9"/>
  <c r="E2377" i="6"/>
  <c r="F2377" i="6"/>
  <c r="G2377" i="6"/>
  <c r="D899" i="9"/>
  <c r="E899" i="9"/>
  <c r="E1583" i="6"/>
  <c r="F1583" i="6"/>
  <c r="G1583" i="6"/>
  <c r="E887" i="6"/>
  <c r="F887" i="6"/>
  <c r="E551" i="6"/>
  <c r="F551" i="6"/>
  <c r="D887" i="9"/>
  <c r="E887" i="9"/>
  <c r="E863" i="6"/>
  <c r="F863" i="6"/>
  <c r="E515" i="6"/>
  <c r="F515" i="6"/>
  <c r="I14" i="9"/>
  <c r="J14" i="9"/>
  <c r="E2416" i="9"/>
  <c r="E2495" i="9"/>
  <c r="E959" i="9"/>
  <c r="D2104" i="9"/>
  <c r="E2104" i="9"/>
  <c r="E2476" i="6"/>
  <c r="F2476" i="6"/>
  <c r="G2476" i="6"/>
  <c r="E2320" i="6"/>
  <c r="F2320" i="6"/>
  <c r="G2320" i="6"/>
  <c r="E1516" i="6"/>
  <c r="F1516" i="6"/>
  <c r="G1516" i="6"/>
  <c r="E2104" i="6"/>
  <c r="F2104" i="6"/>
  <c r="G2104" i="6"/>
  <c r="D2272" i="9"/>
  <c r="E2272" i="9"/>
  <c r="E2368" i="6"/>
  <c r="F2368" i="6"/>
  <c r="G2368" i="6"/>
  <c r="D1228" i="9"/>
  <c r="E1228" i="9"/>
  <c r="D808" i="9"/>
  <c r="E808" i="9"/>
  <c r="G1828" i="6"/>
  <c r="E1828" i="6"/>
  <c r="F1828" i="6"/>
  <c r="D1732" i="9"/>
  <c r="E1732" i="9"/>
  <c r="D1276" i="9"/>
  <c r="E1276" i="9"/>
  <c r="G2164" i="6"/>
  <c r="E2164" i="6"/>
  <c r="F2164" i="6"/>
  <c r="D1540" i="9"/>
  <c r="E1540" i="9"/>
  <c r="E1108" i="6"/>
  <c r="F1108" i="6"/>
  <c r="G1108" i="6"/>
  <c r="E1816" i="6"/>
  <c r="F1816" i="6"/>
  <c r="G1816" i="6"/>
  <c r="E1324" i="6"/>
  <c r="F1324" i="6"/>
  <c r="G1324" i="6"/>
  <c r="D1372" i="9"/>
  <c r="E1372" i="9"/>
  <c r="E1072" i="6"/>
  <c r="G1072" i="6"/>
  <c r="F1072" i="6"/>
  <c r="E1804" i="6"/>
  <c r="F1804" i="6"/>
  <c r="G1804" i="6"/>
  <c r="D2176" i="9"/>
  <c r="E2176" i="9"/>
  <c r="D1528" i="9"/>
  <c r="E1528" i="9"/>
  <c r="E2116" i="6"/>
  <c r="F2116" i="6"/>
  <c r="G2116" i="6"/>
  <c r="D1696" i="9"/>
  <c r="E1696" i="9"/>
  <c r="E2308" i="6"/>
  <c r="F2308" i="6"/>
  <c r="G2308" i="6"/>
  <c r="D1996" i="9"/>
  <c r="E1996" i="9"/>
  <c r="F1372" i="6"/>
  <c r="G1372" i="6"/>
  <c r="E1372" i="6"/>
  <c r="F808" i="6"/>
  <c r="E808" i="6"/>
  <c r="D1624" i="9"/>
  <c r="E1624" i="9"/>
  <c r="F1732" i="6"/>
  <c r="E1732" i="6"/>
  <c r="G1732" i="6"/>
  <c r="F1060" i="6"/>
  <c r="G1060" i="6"/>
  <c r="E1060" i="6"/>
  <c r="E988" i="6"/>
  <c r="F988" i="6"/>
  <c r="D1132" i="9"/>
  <c r="E1132" i="9"/>
  <c r="D2056" i="9"/>
  <c r="E2056" i="9"/>
  <c r="E2452" i="6"/>
  <c r="F2452" i="6"/>
  <c r="G2452" i="6"/>
  <c r="E1228" i="6"/>
  <c r="F1228" i="6"/>
  <c r="G1228" i="6"/>
  <c r="E1792" i="6"/>
  <c r="F1792" i="6"/>
  <c r="G1792" i="6"/>
  <c r="G2272" i="6"/>
  <c r="E2272" i="6"/>
  <c r="F2272" i="6"/>
  <c r="D2488" i="9"/>
  <c r="E2488" i="9"/>
  <c r="D1720" i="9"/>
  <c r="E1720" i="9"/>
  <c r="E1528" i="6"/>
  <c r="F1528" i="6"/>
  <c r="G1528" i="6"/>
  <c r="E1288" i="6"/>
  <c r="F1288" i="6"/>
  <c r="G1288" i="6"/>
  <c r="D2500" i="9"/>
  <c r="E2500" i="9"/>
  <c r="D1660" i="9"/>
  <c r="E1660" i="9"/>
  <c r="D520" i="9"/>
  <c r="E520" i="9"/>
  <c r="G1276" i="6"/>
  <c r="E1276" i="6"/>
  <c r="F1276" i="6"/>
  <c r="E1540" i="6"/>
  <c r="F1540" i="6"/>
  <c r="G1540" i="6"/>
  <c r="E2188" i="6"/>
  <c r="F2188" i="6"/>
  <c r="G2188" i="6"/>
  <c r="D1828" i="9"/>
  <c r="E1828" i="9"/>
  <c r="D1168" i="9"/>
  <c r="E1168" i="9"/>
  <c r="F2032" i="6"/>
  <c r="G2032" i="6"/>
  <c r="E2032" i="6"/>
  <c r="E1132" i="6"/>
  <c r="F1132" i="6"/>
  <c r="G1132" i="6"/>
  <c r="D2164" i="9"/>
  <c r="E2164" i="9"/>
  <c r="E2488" i="6"/>
  <c r="F2488" i="6"/>
  <c r="G2488" i="6"/>
  <c r="F2176" i="6"/>
  <c r="E2176" i="6"/>
  <c r="G2176" i="6"/>
  <c r="F868" i="6"/>
  <c r="E868" i="6"/>
  <c r="E856" i="6"/>
  <c r="F856" i="6"/>
  <c r="E1696" i="6"/>
  <c r="F1696" i="6"/>
  <c r="G1696" i="6"/>
  <c r="E2044" i="6"/>
  <c r="F2044" i="6"/>
  <c r="G2044" i="6"/>
  <c r="D1900" i="9"/>
  <c r="E1900" i="9"/>
  <c r="E1996" i="6"/>
  <c r="F1996" i="6"/>
  <c r="G1996" i="6"/>
  <c r="G1660" i="6"/>
  <c r="E1660" i="6"/>
  <c r="F1660" i="6"/>
  <c r="D2212" i="9"/>
  <c r="E2212" i="9"/>
  <c r="E520" i="6"/>
  <c r="F520" i="6"/>
  <c r="D2284" i="9"/>
  <c r="E2284" i="9"/>
  <c r="F1000" i="6"/>
  <c r="E1000" i="6"/>
  <c r="D1120" i="9"/>
  <c r="E1120" i="9"/>
  <c r="E940" i="9"/>
  <c r="D940" i="9"/>
  <c r="E1600" i="6"/>
  <c r="F1600" i="6"/>
  <c r="G1600" i="6"/>
  <c r="E616" i="6"/>
  <c r="F616" i="6"/>
  <c r="D2248" i="9"/>
  <c r="E2248" i="9"/>
  <c r="D1804" i="9"/>
  <c r="E1804" i="9"/>
  <c r="E2128" i="9"/>
  <c r="D2128" i="9"/>
  <c r="E2128" i="6"/>
  <c r="F2128" i="6"/>
  <c r="G2128" i="6"/>
  <c r="E1552" i="6"/>
  <c r="F1552" i="6"/>
  <c r="G1552" i="6"/>
  <c r="E1204" i="6"/>
  <c r="F1204" i="6"/>
  <c r="G1204" i="6"/>
  <c r="E2236" i="6"/>
  <c r="F2236" i="6"/>
  <c r="G2236" i="6"/>
  <c r="D1780" i="9"/>
  <c r="E1780" i="9"/>
  <c r="D1288" i="9"/>
  <c r="E1288" i="9"/>
  <c r="D1684" i="9"/>
  <c r="E1684" i="9"/>
  <c r="E2500" i="6"/>
  <c r="F2500" i="6"/>
  <c r="G2500" i="6"/>
  <c r="E1144" i="6"/>
  <c r="F1144" i="6"/>
  <c r="G1144" i="6"/>
  <c r="F2284" i="6"/>
  <c r="G2284" i="6"/>
  <c r="E2284" i="6"/>
  <c r="D2224" i="9"/>
  <c r="E2224" i="9"/>
  <c r="E832" i="6"/>
  <c r="F832" i="6"/>
  <c r="E940" i="6"/>
  <c r="F940" i="6"/>
  <c r="G1636" i="6"/>
  <c r="E1636" i="6"/>
  <c r="F1636" i="6"/>
  <c r="F1720" i="6"/>
  <c r="G1720" i="6"/>
  <c r="E1720" i="6"/>
  <c r="E1780" i="6"/>
  <c r="F1780" i="6"/>
  <c r="G1780" i="6"/>
  <c r="D2344" i="9"/>
  <c r="E2344" i="9"/>
  <c r="E2404" i="6"/>
  <c r="F2404" i="6"/>
  <c r="G2404" i="6"/>
  <c r="G1048" i="6"/>
  <c r="E1048" i="6"/>
  <c r="F1048" i="6"/>
  <c r="E1900" i="6"/>
  <c r="F1900" i="6"/>
  <c r="G1900" i="6"/>
  <c r="E1624" i="6"/>
  <c r="F1624" i="6"/>
  <c r="G1624" i="6"/>
  <c r="E892" i="6"/>
  <c r="F892" i="6"/>
  <c r="D1312" i="9"/>
  <c r="E1312" i="9"/>
  <c r="D2332" i="9"/>
  <c r="E2332" i="9"/>
  <c r="D1240" i="9"/>
  <c r="E1240" i="9"/>
  <c r="G1192" i="6"/>
  <c r="E1192" i="6"/>
  <c r="F1192" i="6"/>
  <c r="E2224" i="6"/>
  <c r="F2224" i="6"/>
  <c r="G2224" i="6"/>
  <c r="E1120" i="6"/>
  <c r="F1120" i="6"/>
  <c r="G1120" i="6"/>
  <c r="D1708" i="9"/>
  <c r="E1708" i="9"/>
  <c r="E916" i="6"/>
  <c r="F916" i="6"/>
  <c r="D1600" i="9"/>
  <c r="E1600" i="9"/>
  <c r="E904" i="6"/>
  <c r="F904" i="6"/>
  <c r="G2248" i="6"/>
  <c r="F2248" i="6"/>
  <c r="E2248" i="6"/>
  <c r="D2368" i="9"/>
  <c r="E2368" i="9"/>
  <c r="E1912" i="6"/>
  <c r="F1912" i="6"/>
  <c r="G1912" i="6"/>
  <c r="D1216" i="9"/>
  <c r="E1216" i="9"/>
  <c r="D2236" i="9"/>
  <c r="E2236" i="9"/>
  <c r="E880" i="6"/>
  <c r="F880" i="6"/>
  <c r="E1612" i="6"/>
  <c r="F1612" i="6"/>
  <c r="G1612" i="6"/>
  <c r="E2344" i="6"/>
  <c r="F2344" i="6"/>
  <c r="G2344" i="6"/>
  <c r="D1300" i="9"/>
  <c r="E1300" i="9"/>
  <c r="E2260" i="6"/>
  <c r="F2260" i="6"/>
  <c r="G2260" i="6"/>
  <c r="E1684" i="6"/>
  <c r="F1684" i="6"/>
  <c r="G1684" i="6"/>
  <c r="D1588" i="9"/>
  <c r="E1588" i="9"/>
  <c r="D1144" i="9"/>
  <c r="E1144" i="9"/>
  <c r="D1744" i="9"/>
  <c r="E1744" i="9"/>
  <c r="D1360" i="9"/>
  <c r="E1360" i="9"/>
  <c r="E2212" i="6"/>
  <c r="F2212" i="6"/>
  <c r="G2212" i="6"/>
  <c r="D820" i="9"/>
  <c r="E820" i="9"/>
  <c r="F1312" i="6"/>
  <c r="G1312" i="6"/>
  <c r="E1312" i="6"/>
  <c r="E2332" i="6"/>
  <c r="F2332" i="6"/>
  <c r="G2332" i="6"/>
  <c r="G1708" i="6"/>
  <c r="E1708" i="6"/>
  <c r="F1708" i="6"/>
  <c r="E2092" i="6"/>
  <c r="F2092" i="6"/>
  <c r="G2092" i="6"/>
  <c r="D1180" i="9"/>
  <c r="E1180" i="9"/>
  <c r="D1816" i="9"/>
  <c r="E1816" i="9"/>
  <c r="D2116" i="9"/>
  <c r="E2116" i="9"/>
  <c r="G1180" i="6"/>
  <c r="E1180" i="6"/>
  <c r="F1180" i="6"/>
  <c r="D2044" i="9"/>
  <c r="E2044" i="9"/>
  <c r="F1252" i="6"/>
  <c r="G1252" i="6"/>
  <c r="E1252" i="6"/>
  <c r="E1216" i="6"/>
  <c r="F1216" i="6"/>
  <c r="G1216" i="6"/>
  <c r="D1876" i="9"/>
  <c r="E1876" i="9"/>
  <c r="E2392" i="6"/>
  <c r="F2392" i="6"/>
  <c r="G2392" i="6"/>
  <c r="D580" i="9"/>
  <c r="E580" i="9"/>
  <c r="D1612" i="9"/>
  <c r="E1612" i="9"/>
  <c r="D2320" i="9"/>
  <c r="E2320" i="9"/>
  <c r="E976" i="6"/>
  <c r="F976" i="6"/>
  <c r="D2428" i="9"/>
  <c r="E2428" i="9"/>
  <c r="F1264" i="6"/>
  <c r="G1264" i="6"/>
  <c r="E1264" i="6"/>
  <c r="E1240" i="6"/>
  <c r="F1240" i="6"/>
  <c r="G1240" i="6"/>
  <c r="D1192" i="9"/>
  <c r="E1192" i="9"/>
  <c r="E1984" i="6"/>
  <c r="F1984" i="6"/>
  <c r="G1984" i="6"/>
  <c r="E2416" i="6"/>
  <c r="F2416" i="6"/>
  <c r="G2416" i="6"/>
  <c r="F2020" i="6"/>
  <c r="G2020" i="6"/>
  <c r="E2020" i="6"/>
  <c r="E2428" i="6"/>
  <c r="F2428" i="6"/>
  <c r="G2428" i="6"/>
  <c r="E1300" i="6"/>
  <c r="F1300" i="6"/>
  <c r="G1300" i="6"/>
  <c r="G1840" i="6"/>
  <c r="E1840" i="6"/>
  <c r="F1840" i="6"/>
  <c r="E1744" i="6"/>
  <c r="F1744" i="6"/>
  <c r="G1744" i="6"/>
  <c r="G2380" i="6"/>
  <c r="E2380" i="6"/>
  <c r="F2380" i="6"/>
  <c r="F2056" i="6"/>
  <c r="G2056" i="6"/>
  <c r="E2056" i="6"/>
  <c r="G2440" i="6"/>
  <c r="E2440" i="6"/>
  <c r="F2440" i="6"/>
  <c r="D616" i="9"/>
  <c r="E616" i="9"/>
  <c r="F1876" i="6"/>
  <c r="G1876" i="6"/>
  <c r="E1876" i="6"/>
  <c r="E580" i="6"/>
  <c r="F580" i="6"/>
  <c r="D1912" i="9"/>
  <c r="E1912" i="9"/>
  <c r="D1516" i="9"/>
  <c r="E1516" i="9"/>
  <c r="D2452" i="9"/>
  <c r="E2452" i="9"/>
  <c r="E1972" i="6"/>
  <c r="F1972" i="6"/>
  <c r="G1972" i="6"/>
  <c r="E1588" i="6"/>
  <c r="F1588" i="6"/>
  <c r="G1588" i="6"/>
  <c r="D2020" i="9"/>
  <c r="E2020" i="9"/>
  <c r="E1360" i="6"/>
  <c r="F1360" i="6"/>
  <c r="G1360" i="6"/>
  <c r="E820" i="6"/>
  <c r="F820" i="6"/>
  <c r="D1552" i="9"/>
  <c r="E1552" i="9"/>
  <c r="D1264" i="9"/>
  <c r="E1264" i="9"/>
  <c r="D1252" i="9"/>
  <c r="E1252" i="9"/>
  <c r="E532" i="6"/>
  <c r="F532" i="6"/>
  <c r="D1204" i="9"/>
  <c r="E1204" i="9"/>
  <c r="D1792" i="9"/>
  <c r="E1792" i="9"/>
  <c r="E1156" i="6"/>
  <c r="F1156" i="6"/>
  <c r="G1156" i="6"/>
  <c r="D1108" i="9"/>
  <c r="E1108" i="9"/>
  <c r="D1636" i="9"/>
  <c r="E1636" i="9"/>
  <c r="D2032" i="9"/>
  <c r="E2032" i="9"/>
  <c r="D1324" i="9"/>
  <c r="E1324" i="9"/>
  <c r="E1888" i="6"/>
  <c r="F1888" i="6"/>
  <c r="G1888" i="6"/>
  <c r="I11" i="9"/>
  <c r="J11" i="9"/>
  <c r="E1128" i="9"/>
  <c r="E1367" i="9"/>
  <c r="E2447" i="9"/>
  <c r="E2375" i="9"/>
  <c r="I8" i="9"/>
  <c r="J8" i="9"/>
  <c r="G7" i="6"/>
  <c r="E1079" i="9"/>
  <c r="E2456" i="6"/>
  <c r="F2456" i="6"/>
  <c r="G2456" i="6"/>
  <c r="D2396" i="9"/>
  <c r="E2396" i="9"/>
  <c r="F2396" i="6"/>
  <c r="G2396" i="6"/>
  <c r="E2396" i="6"/>
  <c r="E1151" i="9"/>
  <c r="E1960" i="9"/>
  <c r="E2219" i="9"/>
  <c r="E1983" i="9"/>
  <c r="E2279" i="9"/>
  <c r="E1854" i="9"/>
  <c r="J1079" i="6"/>
  <c r="K1079" i="6"/>
  <c r="I1079" i="6"/>
  <c r="J2327" i="6"/>
  <c r="I2327" i="6"/>
  <c r="K2327" i="6"/>
  <c r="J1523" i="6"/>
  <c r="I1523" i="6"/>
  <c r="K1523" i="6"/>
  <c r="F1763" i="6"/>
  <c r="G1763" i="6"/>
  <c r="E1763" i="6"/>
  <c r="E1295" i="6"/>
  <c r="F1295" i="6"/>
  <c r="G1295" i="6"/>
  <c r="J2135" i="6"/>
  <c r="K2135" i="6"/>
  <c r="I2135" i="6"/>
  <c r="J1823" i="6"/>
  <c r="I1823" i="6"/>
  <c r="K1823" i="6"/>
  <c r="J1115" i="6"/>
  <c r="K1115" i="6"/>
  <c r="I1115" i="6"/>
  <c r="E1919" i="6"/>
  <c r="F1919" i="6"/>
  <c r="G1919" i="6"/>
  <c r="I2375" i="6"/>
  <c r="K2375" i="6"/>
  <c r="J2375" i="6"/>
  <c r="E1439" i="6"/>
  <c r="F1439" i="6"/>
  <c r="G1439" i="6"/>
  <c r="E2195" i="6"/>
  <c r="F2195" i="6"/>
  <c r="G2195" i="6"/>
  <c r="D1811" i="9"/>
  <c r="E1811" i="9"/>
  <c r="I2363" i="6"/>
  <c r="K2363" i="6"/>
  <c r="J2363" i="6"/>
  <c r="K1955" i="6"/>
  <c r="I1955" i="6"/>
  <c r="J1955" i="6"/>
  <c r="J1259" i="6"/>
  <c r="K1259" i="6"/>
  <c r="I1259" i="6"/>
  <c r="D1955" i="9"/>
  <c r="E1955" i="9"/>
  <c r="E1799" i="6"/>
  <c r="F1799" i="6"/>
  <c r="G1799" i="6"/>
  <c r="G1331" i="6"/>
  <c r="E1331" i="6"/>
  <c r="F1331" i="6"/>
  <c r="J2495" i="6"/>
  <c r="K2495" i="6"/>
  <c r="I2495" i="6"/>
  <c r="K1787" i="6"/>
  <c r="I1787" i="6"/>
  <c r="J1787" i="6"/>
  <c r="I1391" i="6"/>
  <c r="J1391" i="6"/>
  <c r="K1391" i="6"/>
  <c r="D2423" i="9"/>
  <c r="E2423" i="9"/>
  <c r="E1787" i="6"/>
  <c r="F1787" i="6"/>
  <c r="G1787" i="6"/>
  <c r="I1307" i="6"/>
  <c r="K1307" i="6"/>
  <c r="J1307" i="6"/>
  <c r="I971" i="6"/>
  <c r="J971" i="6"/>
  <c r="E2003" i="6"/>
  <c r="F2003" i="6"/>
  <c r="G2003" i="6"/>
  <c r="D1775" i="9"/>
  <c r="E1775" i="9"/>
  <c r="D1139" i="9"/>
  <c r="E1139" i="9"/>
  <c r="K1907" i="6"/>
  <c r="J1907" i="6"/>
  <c r="I1907" i="6"/>
  <c r="K1211" i="6"/>
  <c r="J1211" i="6"/>
  <c r="I1211" i="6"/>
  <c r="E2399" i="6"/>
  <c r="F2399" i="6"/>
  <c r="G2399" i="6"/>
  <c r="D2063" i="9"/>
  <c r="E2063" i="9"/>
  <c r="D1907" i="9"/>
  <c r="E1907" i="9"/>
  <c r="D1451" i="9"/>
  <c r="E1451" i="9"/>
  <c r="E2207" i="6"/>
  <c r="F2207" i="6"/>
  <c r="G2207" i="6"/>
  <c r="D1355" i="9"/>
  <c r="E1355" i="9"/>
  <c r="E935" i="6"/>
  <c r="F935" i="6"/>
  <c r="D1967" i="9"/>
  <c r="E1967" i="9"/>
  <c r="F1811" i="6"/>
  <c r="G1811" i="6"/>
  <c r="E1811" i="6"/>
  <c r="E1499" i="6"/>
  <c r="F1499" i="6"/>
  <c r="G1499" i="6"/>
  <c r="D1343" i="9"/>
  <c r="E1343" i="9"/>
  <c r="I1559" i="6"/>
  <c r="K1559" i="6"/>
  <c r="J1559" i="6"/>
  <c r="D2111" i="9"/>
  <c r="E2111" i="9"/>
  <c r="D1715" i="9"/>
  <c r="E1715" i="9"/>
  <c r="D1487" i="9"/>
  <c r="E1487" i="9"/>
  <c r="D1067" i="9"/>
  <c r="E1067" i="9"/>
  <c r="E2423" i="6"/>
  <c r="F2423" i="6"/>
  <c r="G2423" i="6"/>
  <c r="D1475" i="9"/>
  <c r="E1475" i="9"/>
  <c r="E1319" i="6"/>
  <c r="F1319" i="6"/>
  <c r="G1319" i="6"/>
  <c r="F1535" i="6"/>
  <c r="G1535" i="6"/>
  <c r="E1535" i="6"/>
  <c r="D1307" i="9"/>
  <c r="E1307" i="9"/>
  <c r="E1139" i="6"/>
  <c r="F1139" i="6"/>
  <c r="G1139" i="6"/>
  <c r="E1907" i="6"/>
  <c r="F1907" i="6"/>
  <c r="G1907" i="6"/>
  <c r="D1607" i="9"/>
  <c r="E1607" i="9"/>
  <c r="D1031" i="9"/>
  <c r="E1031" i="9"/>
  <c r="J1019" i="6"/>
  <c r="K1019" i="6"/>
  <c r="I1019" i="6"/>
  <c r="E1823" i="6"/>
  <c r="F1823" i="6"/>
  <c r="G1823" i="6"/>
  <c r="D1511" i="9"/>
  <c r="E1511" i="9"/>
  <c r="F1355" i="6"/>
  <c r="G1355" i="6"/>
  <c r="E1355" i="6"/>
  <c r="D1115" i="9"/>
  <c r="E1115" i="9"/>
  <c r="J2195" i="6"/>
  <c r="K2195" i="6"/>
  <c r="I2195" i="6"/>
  <c r="K1499" i="6"/>
  <c r="I1499" i="6"/>
  <c r="J1499" i="6"/>
  <c r="D2123" i="9"/>
  <c r="E2123" i="9"/>
  <c r="E1343" i="6"/>
  <c r="F1343" i="6"/>
  <c r="G1343" i="6"/>
  <c r="E1955" i="6"/>
  <c r="F1955" i="6"/>
  <c r="G1955" i="6"/>
  <c r="E1067" i="6"/>
  <c r="F1067" i="6"/>
  <c r="G1067" i="6"/>
  <c r="E1943" i="6"/>
  <c r="F1943" i="6"/>
  <c r="G1943" i="6"/>
  <c r="E1055" i="6"/>
  <c r="F1055" i="6"/>
  <c r="G1055" i="6"/>
  <c r="E2159" i="6"/>
  <c r="F2159" i="6"/>
  <c r="G2159" i="6"/>
  <c r="D1931" i="9"/>
  <c r="E1931" i="9"/>
  <c r="D1463" i="9"/>
  <c r="E1463" i="9"/>
  <c r="I2147" i="6"/>
  <c r="J2147" i="6"/>
  <c r="K2147" i="6"/>
  <c r="I1835" i="6"/>
  <c r="K1835" i="6"/>
  <c r="J1835" i="6"/>
  <c r="K1451" i="6"/>
  <c r="I1451" i="6"/>
  <c r="J1451" i="6"/>
  <c r="I1127" i="6"/>
  <c r="J1127" i="6"/>
  <c r="K1127" i="6"/>
  <c r="E1451" i="6"/>
  <c r="F1451" i="6"/>
  <c r="G1451" i="6"/>
  <c r="D1211" i="9"/>
  <c r="E1211" i="9"/>
  <c r="E1031" i="6"/>
  <c r="F1031" i="6"/>
  <c r="G1031" i="6"/>
  <c r="K2051" i="6"/>
  <c r="J2051" i="6"/>
  <c r="I2051" i="6"/>
  <c r="J1751" i="6"/>
  <c r="I1751" i="6"/>
  <c r="K1751" i="6"/>
  <c r="I1355" i="6"/>
  <c r="J1355" i="6"/>
  <c r="K1355" i="6"/>
  <c r="D2075" i="9"/>
  <c r="E2075" i="9"/>
  <c r="D1979" i="9"/>
  <c r="E1979" i="9"/>
  <c r="E1511" i="6"/>
  <c r="F1511" i="6"/>
  <c r="G1511" i="6"/>
  <c r="I1883" i="6"/>
  <c r="J1883" i="6"/>
  <c r="K1883" i="6"/>
  <c r="J1187" i="6"/>
  <c r="K1187" i="6"/>
  <c r="I1187" i="6"/>
  <c r="E1967" i="6"/>
  <c r="F1967" i="6"/>
  <c r="G1967" i="6"/>
  <c r="D1739" i="9"/>
  <c r="E1739" i="9"/>
  <c r="D1499" i="9"/>
  <c r="E1499" i="9"/>
  <c r="E1079" i="6"/>
  <c r="F1079" i="6"/>
  <c r="G1079" i="6"/>
  <c r="J1871" i="6"/>
  <c r="I1871" i="6"/>
  <c r="K1871" i="6"/>
  <c r="E1487" i="6"/>
  <c r="F1487" i="6"/>
  <c r="G1487" i="6"/>
  <c r="I2423" i="6"/>
  <c r="K2423" i="6"/>
  <c r="J2423" i="6"/>
  <c r="J2015" i="6"/>
  <c r="I2015" i="6"/>
  <c r="K2015" i="6"/>
  <c r="I1631" i="6"/>
  <c r="K1631" i="6"/>
  <c r="J1631" i="6"/>
  <c r="K1319" i="6"/>
  <c r="J1319" i="6"/>
  <c r="I1319" i="6"/>
  <c r="D2351" i="9"/>
  <c r="E2351" i="9"/>
  <c r="D2099" i="9"/>
  <c r="E2099" i="9"/>
  <c r="D1631" i="9"/>
  <c r="E1631" i="9"/>
  <c r="F1475" i="6"/>
  <c r="G1475" i="6"/>
  <c r="E1475" i="6"/>
  <c r="D1235" i="9"/>
  <c r="E1235" i="9"/>
  <c r="I2339" i="6"/>
  <c r="J2339" i="6"/>
  <c r="K2339" i="6"/>
  <c r="I1931" i="6"/>
  <c r="J1931" i="6"/>
  <c r="K1931" i="6"/>
  <c r="I1535" i="6"/>
  <c r="J1535" i="6"/>
  <c r="K1535" i="6"/>
  <c r="K1223" i="6"/>
  <c r="I1223" i="6"/>
  <c r="J1223" i="6"/>
  <c r="D2411" i="9"/>
  <c r="E2411" i="9"/>
  <c r="E1775" i="6"/>
  <c r="F1775" i="6"/>
  <c r="G1775" i="6"/>
  <c r="E1307" i="6"/>
  <c r="F1307" i="6"/>
  <c r="G1307" i="6"/>
  <c r="E2063" i="6"/>
  <c r="F2063" i="6"/>
  <c r="G2063" i="6"/>
  <c r="D1835" i="9"/>
  <c r="E1835" i="9"/>
  <c r="D2135" i="9"/>
  <c r="E2135" i="9"/>
  <c r="E1979" i="6"/>
  <c r="F1979" i="6"/>
  <c r="G1979" i="6"/>
  <c r="J2183" i="6"/>
  <c r="I2183" i="6"/>
  <c r="K2183" i="6"/>
  <c r="K1487" i="6"/>
  <c r="J1487" i="6"/>
  <c r="I1487" i="6"/>
  <c r="I1175" i="6"/>
  <c r="J1175" i="6"/>
  <c r="K1175" i="6"/>
  <c r="E2111" i="6"/>
  <c r="F2111" i="6"/>
  <c r="G2111" i="6"/>
  <c r="D1259" i="9"/>
  <c r="E1259" i="9"/>
  <c r="E2099" i="6"/>
  <c r="F2099" i="6"/>
  <c r="G2099" i="6"/>
  <c r="E2411" i="6"/>
  <c r="F2411" i="6"/>
  <c r="G2411" i="6"/>
  <c r="D1043" i="9"/>
  <c r="E1043" i="9"/>
  <c r="E2327" i="6"/>
  <c r="F2327" i="6"/>
  <c r="G2327" i="6"/>
  <c r="E1607" i="6"/>
  <c r="F1607" i="6"/>
  <c r="G1607" i="6"/>
  <c r="E1211" i="6"/>
  <c r="F1211" i="6"/>
  <c r="G1211" i="6"/>
  <c r="J1283" i="6"/>
  <c r="K1283" i="6"/>
  <c r="I1283" i="6"/>
  <c r="I935" i="6"/>
  <c r="J935" i="6"/>
  <c r="E2075" i="6"/>
  <c r="F2075" i="6"/>
  <c r="G2075" i="6"/>
  <c r="E2459" i="6"/>
  <c r="F2459" i="6"/>
  <c r="G2459" i="6"/>
  <c r="D1283" i="9"/>
  <c r="E1283" i="9"/>
  <c r="G1115" i="6"/>
  <c r="E1115" i="6"/>
  <c r="F1115" i="6"/>
  <c r="K2123" i="6"/>
  <c r="J2123" i="6"/>
  <c r="I2123" i="6"/>
  <c r="J1007" i="6"/>
  <c r="I1007" i="6"/>
  <c r="K1007" i="6"/>
  <c r="E2447" i="6"/>
  <c r="F2447" i="6"/>
  <c r="G2447" i="6"/>
  <c r="E2123" i="6"/>
  <c r="F2123" i="6"/>
  <c r="G2123" i="6"/>
  <c r="D1883" i="9"/>
  <c r="E1883" i="9"/>
  <c r="D1271" i="9"/>
  <c r="E1271" i="9"/>
  <c r="D2363" i="9"/>
  <c r="E2363" i="9"/>
  <c r="D1871" i="9"/>
  <c r="E1871" i="9"/>
  <c r="E1715" i="6"/>
  <c r="F1715" i="6"/>
  <c r="G1715" i="6"/>
  <c r="D1403" i="9"/>
  <c r="E1403" i="9"/>
  <c r="G1259" i="6"/>
  <c r="E1259" i="6"/>
  <c r="F1259" i="6"/>
  <c r="D995" i="9"/>
  <c r="E995" i="9"/>
  <c r="J1943" i="6"/>
  <c r="I1943" i="6"/>
  <c r="K1943" i="6"/>
  <c r="I1547" i="6"/>
  <c r="J1547" i="6"/>
  <c r="K1547" i="6"/>
  <c r="E2351" i="6"/>
  <c r="F2351" i="6"/>
  <c r="G2351" i="6"/>
  <c r="D1859" i="9"/>
  <c r="E1859" i="9"/>
  <c r="E1631" i="6"/>
  <c r="F1631" i="6"/>
  <c r="G1631" i="6"/>
  <c r="D1391" i="9"/>
  <c r="E1391" i="9"/>
  <c r="D983" i="9"/>
  <c r="E983" i="9"/>
  <c r="K1847" i="6"/>
  <c r="I1847" i="6"/>
  <c r="J1847" i="6"/>
  <c r="K1139" i="6"/>
  <c r="I1139" i="6"/>
  <c r="J1139" i="6"/>
  <c r="D2087" i="9"/>
  <c r="E2087" i="9"/>
  <c r="E1931" i="6"/>
  <c r="F1931" i="6"/>
  <c r="G1931" i="6"/>
  <c r="D1619" i="9"/>
  <c r="E1619" i="9"/>
  <c r="E1463" i="6"/>
  <c r="F1463" i="6"/>
  <c r="G1463" i="6"/>
  <c r="D1223" i="9"/>
  <c r="E1223" i="9"/>
  <c r="I1031" i="6"/>
  <c r="K1031" i="6"/>
  <c r="J1031" i="6"/>
  <c r="D2327" i="9"/>
  <c r="E2327" i="9"/>
  <c r="D1991" i="9"/>
  <c r="E1991" i="9"/>
  <c r="E959" i="6"/>
  <c r="F959" i="6"/>
  <c r="J2459" i="6"/>
  <c r="K2459" i="6"/>
  <c r="I2459" i="6"/>
  <c r="K1595" i="6"/>
  <c r="I1595" i="6"/>
  <c r="J1595" i="6"/>
  <c r="E2135" i="6"/>
  <c r="F2135" i="6"/>
  <c r="G2135" i="6"/>
  <c r="E1751" i="6"/>
  <c r="F1751" i="6"/>
  <c r="G1751" i="6"/>
  <c r="D1427" i="9"/>
  <c r="E1427" i="9"/>
  <c r="K1811" i="6"/>
  <c r="J1811" i="6"/>
  <c r="I1811" i="6"/>
  <c r="K1415" i="6"/>
  <c r="I1415" i="6"/>
  <c r="J1415" i="6"/>
  <c r="F1739" i="6"/>
  <c r="E1739" i="6"/>
  <c r="G1739" i="6"/>
  <c r="D1415" i="9"/>
  <c r="E1415" i="9"/>
  <c r="E1271" i="6"/>
  <c r="F1271" i="6"/>
  <c r="G1271" i="6"/>
  <c r="D1007" i="9"/>
  <c r="E1007" i="9"/>
  <c r="I2111" i="6"/>
  <c r="J2111" i="6"/>
  <c r="K2111" i="6"/>
  <c r="I1799" i="6"/>
  <c r="K1799" i="6"/>
  <c r="J1799" i="6"/>
  <c r="I1403" i="6"/>
  <c r="J1403" i="6"/>
  <c r="K1403" i="6"/>
  <c r="E2363" i="6"/>
  <c r="F2363" i="6"/>
  <c r="G2363" i="6"/>
  <c r="J2351" i="6"/>
  <c r="K2351" i="6"/>
  <c r="I2351" i="6"/>
  <c r="I1235" i="6"/>
  <c r="J1235" i="6"/>
  <c r="K1235" i="6"/>
  <c r="E1235" i="6"/>
  <c r="F1235" i="6"/>
  <c r="G1235" i="6"/>
  <c r="I2159" i="6"/>
  <c r="K2159" i="6"/>
  <c r="J2159" i="6"/>
  <c r="I1463" i="6"/>
  <c r="K1463" i="6"/>
  <c r="J1463" i="6"/>
  <c r="D2339" i="9"/>
  <c r="E2339" i="9"/>
  <c r="E1043" i="6"/>
  <c r="F1043" i="6"/>
  <c r="G1043" i="6"/>
  <c r="K2471" i="6"/>
  <c r="I2471" i="6"/>
  <c r="J2471" i="6"/>
  <c r="I2063" i="6"/>
  <c r="J2063" i="6"/>
  <c r="K2063" i="6"/>
  <c r="K1763" i="6"/>
  <c r="J1763" i="6"/>
  <c r="I1763" i="6"/>
  <c r="J1367" i="6"/>
  <c r="K1367" i="6"/>
  <c r="I1367" i="6"/>
  <c r="E1835" i="6"/>
  <c r="F1835" i="6"/>
  <c r="G1835" i="6"/>
  <c r="E1367" i="6"/>
  <c r="F1367" i="6"/>
  <c r="G1367" i="6"/>
  <c r="K2387" i="6"/>
  <c r="J2387" i="6"/>
  <c r="I2387" i="6"/>
  <c r="J1979" i="6"/>
  <c r="I1979" i="6"/>
  <c r="K1979" i="6"/>
  <c r="E1283" i="6"/>
  <c r="F1283" i="6"/>
  <c r="G1283" i="6"/>
  <c r="E2375" i="6"/>
  <c r="F2375" i="6"/>
  <c r="G2375" i="6"/>
  <c r="D2039" i="9"/>
  <c r="E2039" i="9"/>
  <c r="K1067" i="6"/>
  <c r="I1067" i="6"/>
  <c r="J1067" i="6"/>
  <c r="D2183" i="9"/>
  <c r="E2183" i="9"/>
  <c r="E1871" i="6"/>
  <c r="F1871" i="6"/>
  <c r="G1871" i="6"/>
  <c r="D1559" i="9"/>
  <c r="E1559" i="9"/>
  <c r="D1175" i="9"/>
  <c r="E1175" i="9"/>
  <c r="E1859" i="6"/>
  <c r="F1859" i="6"/>
  <c r="G1859" i="6"/>
  <c r="D1547" i="9"/>
  <c r="E1547" i="9"/>
  <c r="E1391" i="6"/>
  <c r="F1391" i="6"/>
  <c r="G1391" i="6"/>
  <c r="F983" i="6"/>
  <c r="E983" i="6"/>
  <c r="E2087" i="6"/>
  <c r="F2087" i="6"/>
  <c r="G2087" i="6"/>
  <c r="D1847" i="9"/>
  <c r="E1847" i="9"/>
  <c r="E1619" i="6"/>
  <c r="F1619" i="6"/>
  <c r="G1619" i="6"/>
  <c r="G2471" i="6"/>
  <c r="E2471" i="6"/>
  <c r="F2471" i="6"/>
  <c r="D1763" i="9"/>
  <c r="E1763" i="9"/>
  <c r="D1523" i="9"/>
  <c r="E1523" i="9"/>
  <c r="D1295" i="9"/>
  <c r="E1295" i="9"/>
  <c r="D1127" i="9"/>
  <c r="E1127" i="9"/>
  <c r="D1247" i="9"/>
  <c r="E1247" i="9"/>
  <c r="D1727" i="9"/>
  <c r="E1727" i="9"/>
  <c r="E2387" i="6"/>
  <c r="F2387" i="6"/>
  <c r="G2387" i="6"/>
  <c r="D2051" i="9"/>
  <c r="E2051" i="9"/>
  <c r="D1895" i="9"/>
  <c r="E1895" i="9"/>
  <c r="D1595" i="9"/>
  <c r="E1595" i="9"/>
  <c r="G1019" i="6"/>
  <c r="E1019" i="6"/>
  <c r="F1019" i="6"/>
  <c r="I1343" i="6"/>
  <c r="J1343" i="6"/>
  <c r="K1343" i="6"/>
  <c r="E1883" i="6"/>
  <c r="F1883" i="6"/>
  <c r="G1883" i="6"/>
  <c r="D1571" i="9"/>
  <c r="E1571" i="9"/>
  <c r="E1007" i="6"/>
  <c r="F1007" i="6"/>
  <c r="G1007" i="6"/>
  <c r="D2027" i="9"/>
  <c r="E2027" i="9"/>
  <c r="E1403" i="6"/>
  <c r="F1403" i="6"/>
  <c r="G1403" i="6"/>
  <c r="E995" i="6"/>
  <c r="F995" i="6"/>
  <c r="K1859" i="6"/>
  <c r="J1859" i="6"/>
  <c r="I1859" i="6"/>
  <c r="E2495" i="6"/>
  <c r="F2495" i="6"/>
  <c r="G2495" i="6"/>
  <c r="E2015" i="6"/>
  <c r="F2015" i="6"/>
  <c r="G2015" i="6"/>
  <c r="J1775" i="6"/>
  <c r="K1775" i="6"/>
  <c r="I1775" i="6"/>
  <c r="E1223" i="6"/>
  <c r="F1223" i="6"/>
  <c r="G1223" i="6"/>
  <c r="D971" i="9"/>
  <c r="E971" i="9"/>
  <c r="J1991" i="6"/>
  <c r="I1991" i="6"/>
  <c r="K1991" i="6"/>
  <c r="E1991" i="6"/>
  <c r="F1991" i="6"/>
  <c r="G1991" i="6"/>
  <c r="E1247" i="6"/>
  <c r="F1247" i="6"/>
  <c r="G1247" i="6"/>
  <c r="K2207" i="6"/>
  <c r="J2207" i="6"/>
  <c r="I2207" i="6"/>
  <c r="I1511" i="6"/>
  <c r="J1511" i="6"/>
  <c r="K1511" i="6"/>
  <c r="J1199" i="6"/>
  <c r="I1199" i="6"/>
  <c r="K1199" i="6"/>
  <c r="E1895" i="6"/>
  <c r="F1895" i="6"/>
  <c r="G1895" i="6"/>
  <c r="F1427" i="6"/>
  <c r="G1427" i="6"/>
  <c r="E1427" i="6"/>
  <c r="I2039" i="6"/>
  <c r="K2039" i="6"/>
  <c r="J2039" i="6"/>
  <c r="I1739" i="6"/>
  <c r="J1739" i="6"/>
  <c r="K1739" i="6"/>
  <c r="E1415" i="6"/>
  <c r="F1415" i="6"/>
  <c r="G1415" i="6"/>
  <c r="D1187" i="9"/>
  <c r="E1187" i="9"/>
  <c r="I995" i="6"/>
  <c r="J995" i="6"/>
  <c r="E2027" i="6"/>
  <c r="F2027" i="6"/>
  <c r="G2027" i="6"/>
  <c r="D1799" i="9"/>
  <c r="E1799" i="9"/>
  <c r="E1175" i="6"/>
  <c r="F1175" i="6"/>
  <c r="G1175" i="6"/>
  <c r="J2171" i="6"/>
  <c r="I2171" i="6"/>
  <c r="K2171" i="6"/>
  <c r="I1475" i="6"/>
  <c r="J1475" i="6"/>
  <c r="K1475" i="6"/>
  <c r="J1055" i="6"/>
  <c r="I1055" i="6"/>
  <c r="K1055" i="6"/>
  <c r="D2171" i="9"/>
  <c r="E2171" i="9"/>
  <c r="D2015" i="9"/>
  <c r="E2015" i="9"/>
  <c r="E1151" i="6"/>
  <c r="F1151" i="6"/>
  <c r="G1151" i="6"/>
  <c r="J2087" i="6"/>
  <c r="K2087" i="6"/>
  <c r="I2087" i="6"/>
  <c r="I1379" i="6"/>
  <c r="K1379" i="6"/>
  <c r="J1379" i="6"/>
  <c r="J1043" i="6"/>
  <c r="K1043" i="6"/>
  <c r="I1043" i="6"/>
  <c r="E2339" i="6"/>
  <c r="F2339" i="6"/>
  <c r="G2339" i="6"/>
  <c r="D1535" i="9"/>
  <c r="E1535" i="9"/>
  <c r="J2399" i="6"/>
  <c r="I2399" i="6"/>
  <c r="K2399" i="6"/>
  <c r="K1607" i="6"/>
  <c r="J1607" i="6"/>
  <c r="I1607" i="6"/>
  <c r="J1295" i="6"/>
  <c r="K1295" i="6"/>
  <c r="I1295" i="6"/>
  <c r="I959" i="6"/>
  <c r="J959" i="6"/>
  <c r="D2399" i="9"/>
  <c r="E2399" i="9"/>
  <c r="D2147" i="9"/>
  <c r="E2147" i="9"/>
  <c r="E1523" i="6"/>
  <c r="F1523" i="6"/>
  <c r="G1523" i="6"/>
  <c r="E1127" i="6"/>
  <c r="F1127" i="6"/>
  <c r="G1127" i="6"/>
  <c r="I1895" i="6"/>
  <c r="K1895" i="6"/>
  <c r="J1895" i="6"/>
  <c r="F1727" i="6"/>
  <c r="G1727" i="6"/>
  <c r="E1727" i="6"/>
  <c r="D1823" i="9"/>
  <c r="E1823" i="9"/>
  <c r="D1199" i="9"/>
  <c r="E1199" i="9"/>
  <c r="D935" i="9"/>
  <c r="E935" i="9"/>
  <c r="I2447" i="6"/>
  <c r="K2447" i="6"/>
  <c r="J2447" i="6"/>
  <c r="D2195" i="9"/>
  <c r="E2195" i="9"/>
  <c r="E2039" i="6"/>
  <c r="F2039" i="6"/>
  <c r="G2039" i="6"/>
  <c r="E1571" i="6"/>
  <c r="F1571" i="6"/>
  <c r="G1571" i="6"/>
  <c r="I2435" i="6"/>
  <c r="J2435" i="6"/>
  <c r="K2435" i="6"/>
  <c r="I2027" i="6"/>
  <c r="J2027" i="6"/>
  <c r="K2027" i="6"/>
  <c r="J1715" i="6"/>
  <c r="K1715" i="6"/>
  <c r="I1715" i="6"/>
  <c r="K1331" i="6"/>
  <c r="I1331" i="6"/>
  <c r="J1331" i="6"/>
  <c r="D2435" i="9"/>
  <c r="E2435" i="9"/>
  <c r="E1559" i="6"/>
  <c r="F1559" i="6"/>
  <c r="G1559" i="6"/>
  <c r="D1787" i="9"/>
  <c r="E1787" i="9"/>
  <c r="E1547" i="6"/>
  <c r="F1547" i="6"/>
  <c r="G1547" i="6"/>
  <c r="J2483" i="6"/>
  <c r="K2483" i="6"/>
  <c r="I2483" i="6"/>
  <c r="D2003" i="9"/>
  <c r="E2003" i="9"/>
  <c r="E1847" i="6"/>
  <c r="F1847" i="6"/>
  <c r="G1847" i="6"/>
  <c r="E1379" i="6"/>
  <c r="F1379" i="6"/>
  <c r="G1379" i="6"/>
  <c r="F2147" i="6"/>
  <c r="G2147" i="6"/>
  <c r="E2147" i="6"/>
  <c r="J1427" i="6"/>
  <c r="I1427" i="6"/>
  <c r="K1427" i="6"/>
  <c r="D2207" i="9"/>
  <c r="E2207" i="9"/>
  <c r="E2051" i="6"/>
  <c r="F2051" i="6"/>
  <c r="G2051" i="6"/>
  <c r="E1595" i="6"/>
  <c r="F1595" i="6"/>
  <c r="G1595" i="6"/>
  <c r="E1199" i="6"/>
  <c r="F1199" i="6"/>
  <c r="G1199" i="6"/>
  <c r="D1919" i="9"/>
  <c r="E1919" i="9"/>
  <c r="I1967" i="6"/>
  <c r="K1967" i="6"/>
  <c r="J1967" i="6"/>
  <c r="I1571" i="6"/>
  <c r="J1571" i="6"/>
  <c r="K1571" i="6"/>
  <c r="K1271" i="6"/>
  <c r="J1271" i="6"/>
  <c r="I1271" i="6"/>
  <c r="D1439" i="9"/>
  <c r="E1439" i="9"/>
  <c r="F1187" i="6"/>
  <c r="G1187" i="6"/>
  <c r="E1187" i="6"/>
  <c r="G2435" i="6"/>
  <c r="E2435" i="6"/>
  <c r="F2435" i="6"/>
  <c r="E2183" i="6"/>
  <c r="F2183" i="6"/>
  <c r="G2183" i="6"/>
  <c r="I2099" i="6"/>
  <c r="J2099" i="6"/>
  <c r="K2099" i="6"/>
  <c r="J983" i="6"/>
  <c r="I983" i="6"/>
  <c r="E2171" i="6"/>
  <c r="F2171" i="6"/>
  <c r="G2171" i="6"/>
  <c r="D1943" i="9"/>
  <c r="E1943" i="9"/>
  <c r="D1319" i="9"/>
  <c r="E1319" i="9"/>
  <c r="D1055" i="9"/>
  <c r="E1055" i="9"/>
  <c r="K2411" i="6"/>
  <c r="J2411" i="6"/>
  <c r="I2411" i="6"/>
  <c r="I2003" i="6"/>
  <c r="J2003" i="6"/>
  <c r="K2003" i="6"/>
  <c r="J1619" i="6"/>
  <c r="K1619" i="6"/>
  <c r="I1619" i="6"/>
  <c r="G2483" i="6"/>
  <c r="E2483" i="6"/>
  <c r="F2483" i="6"/>
  <c r="D2159" i="9"/>
  <c r="E2159" i="9"/>
  <c r="E971" i="6"/>
  <c r="F971" i="6"/>
  <c r="I5" i="9"/>
  <c r="J5" i="9"/>
  <c r="I2" i="9"/>
  <c r="J2" i="9"/>
  <c r="I3" i="9"/>
  <c r="J3" i="9"/>
  <c r="I6" i="9"/>
  <c r="J6" i="9"/>
  <c r="E999" i="9"/>
  <c r="E1971" i="9"/>
  <c r="D2466" i="9"/>
  <c r="E2466" i="9"/>
  <c r="I2466" i="6"/>
  <c r="J2466" i="6"/>
  <c r="K2466" i="6"/>
  <c r="J4" i="9"/>
  <c r="I4" i="9"/>
  <c r="J105" i="9"/>
  <c r="I105" i="9"/>
  <c r="J52" i="9"/>
  <c r="I52" i="9"/>
  <c r="J51" i="9"/>
  <c r="I51" i="9"/>
  <c r="J34" i="9"/>
  <c r="I34" i="9"/>
  <c r="J87" i="9"/>
  <c r="I87" i="9"/>
  <c r="J130" i="9"/>
  <c r="I130" i="9"/>
  <c r="J141" i="9"/>
  <c r="I141" i="9"/>
  <c r="J21" i="9"/>
  <c r="I21" i="9"/>
  <c r="J76" i="9"/>
  <c r="I76" i="9"/>
  <c r="J40" i="9"/>
  <c r="I40" i="9"/>
  <c r="J69" i="9"/>
  <c r="I69" i="9"/>
  <c r="J152" i="9"/>
  <c r="I152" i="9"/>
  <c r="J50" i="9"/>
  <c r="I50" i="9"/>
  <c r="J22" i="9"/>
  <c r="I22" i="9"/>
  <c r="J10" i="9"/>
  <c r="I10" i="9"/>
  <c r="J9" i="9"/>
  <c r="I9" i="9"/>
  <c r="J137" i="9"/>
  <c r="I137" i="9"/>
  <c r="J64" i="9"/>
  <c r="I64" i="9"/>
  <c r="J44" i="9"/>
  <c r="I44" i="9"/>
  <c r="J131" i="9"/>
  <c r="I131" i="9"/>
  <c r="J149" i="9"/>
  <c r="I149" i="9"/>
  <c r="J75" i="9"/>
  <c r="I75" i="9"/>
  <c r="J80" i="9"/>
  <c r="I80" i="9"/>
  <c r="D1866" i="9"/>
  <c r="E1866" i="9"/>
  <c r="D1432" i="9"/>
  <c r="E1432" i="9"/>
  <c r="E1058" i="6"/>
  <c r="F1058" i="6"/>
  <c r="G1058" i="6"/>
  <c r="E2267" i="6"/>
  <c r="F2267" i="6"/>
  <c r="G2267" i="6"/>
  <c r="J1597" i="6"/>
  <c r="I1597" i="6"/>
  <c r="K1597" i="6"/>
  <c r="K2397" i="6"/>
  <c r="J2397" i="6"/>
  <c r="I2397" i="6"/>
  <c r="D1925" i="9"/>
  <c r="E1925" i="9"/>
  <c r="E2397" i="6"/>
  <c r="F2397" i="6"/>
  <c r="G2397" i="6"/>
  <c r="J1585" i="6"/>
  <c r="I1585" i="6"/>
  <c r="K1585" i="6"/>
  <c r="K1842" i="6"/>
  <c r="J1842" i="6"/>
  <c r="I1842" i="6"/>
  <c r="I1913" i="6"/>
  <c r="J1913" i="6"/>
  <c r="K1913" i="6"/>
  <c r="D798" i="9"/>
  <c r="E798" i="9"/>
  <c r="E2410" i="6"/>
  <c r="F2410" i="6"/>
  <c r="G2410" i="6"/>
  <c r="D1573" i="9"/>
  <c r="E1573" i="9"/>
  <c r="E1338" i="6"/>
  <c r="F1338" i="6"/>
  <c r="G1338" i="6"/>
  <c r="K1293" i="6"/>
  <c r="J1293" i="6"/>
  <c r="I1293" i="6"/>
  <c r="E1163" i="6"/>
  <c r="F1163" i="6"/>
  <c r="G1163" i="6"/>
  <c r="E2219" i="6"/>
  <c r="F2219" i="6"/>
  <c r="G2219" i="6"/>
  <c r="I646" i="6"/>
  <c r="J646" i="6"/>
  <c r="E2101" i="6"/>
  <c r="F2101" i="6"/>
  <c r="G2101" i="6"/>
  <c r="F555" i="6"/>
  <c r="E555" i="6"/>
  <c r="J1561" i="6"/>
  <c r="K1561" i="6"/>
  <c r="I1561" i="6"/>
  <c r="I1960" i="6"/>
  <c r="K1960" i="6"/>
  <c r="J1960" i="6"/>
  <c r="I1234" i="6"/>
  <c r="K1234" i="6"/>
  <c r="J1234" i="6"/>
  <c r="D1632" i="9"/>
  <c r="E1632" i="9"/>
  <c r="E2089" i="6"/>
  <c r="F2089" i="6"/>
  <c r="G2089" i="6"/>
  <c r="D1293" i="9"/>
  <c r="E1293" i="9"/>
  <c r="E658" i="6"/>
  <c r="F658" i="6"/>
  <c r="I2077" i="6"/>
  <c r="J2077" i="6"/>
  <c r="K2077" i="6"/>
  <c r="J2184" i="6"/>
  <c r="I2184" i="6"/>
  <c r="K2184" i="6"/>
  <c r="J1174" i="6"/>
  <c r="I1174" i="6"/>
  <c r="K1174" i="6"/>
  <c r="D1222" i="9"/>
  <c r="E1222" i="9"/>
  <c r="E522" i="6"/>
  <c r="F522" i="6"/>
  <c r="K1726" i="6"/>
  <c r="J1726" i="6"/>
  <c r="I1726" i="6"/>
  <c r="D2185" i="9"/>
  <c r="E2185" i="9"/>
  <c r="J2172" i="6"/>
  <c r="I2172" i="6"/>
  <c r="K2172" i="6"/>
  <c r="K2337" i="6"/>
  <c r="I2337" i="6"/>
  <c r="J2337" i="6"/>
  <c r="D1726" i="9"/>
  <c r="E1726" i="9"/>
  <c r="E822" i="6"/>
  <c r="F822" i="6"/>
  <c r="D2433" i="9"/>
  <c r="E2433" i="9"/>
  <c r="D1937" i="9"/>
  <c r="E1937" i="9"/>
  <c r="E1210" i="6"/>
  <c r="F1210" i="6"/>
  <c r="G1210" i="6"/>
  <c r="D510" i="9"/>
  <c r="E510" i="9"/>
  <c r="E613" i="6"/>
  <c r="F613" i="6"/>
  <c r="E2161" i="6"/>
  <c r="F2161" i="6"/>
  <c r="G2161" i="6"/>
  <c r="K1527" i="6"/>
  <c r="I1527" i="6"/>
  <c r="J1527" i="6"/>
  <c r="E1703" i="6"/>
  <c r="G1703" i="6"/>
  <c r="F1703" i="6"/>
  <c r="E2315" i="6"/>
  <c r="F2315" i="6"/>
  <c r="G2315" i="6"/>
  <c r="E1925" i="6"/>
  <c r="F1925" i="6"/>
  <c r="G1925" i="6"/>
  <c r="D975" i="9"/>
  <c r="E975" i="9"/>
  <c r="E2053" i="6"/>
  <c r="F2053" i="6"/>
  <c r="G2053" i="6"/>
  <c r="D1034" i="9"/>
  <c r="E1034" i="9"/>
  <c r="F1432" i="6"/>
  <c r="G1432" i="6"/>
  <c r="E1432" i="6"/>
  <c r="J1022" i="6"/>
  <c r="I1022" i="6"/>
  <c r="K1022" i="6"/>
  <c r="J578" i="6"/>
  <c r="I578" i="6"/>
  <c r="E2113" i="6"/>
  <c r="F2113" i="6"/>
  <c r="G2113" i="6"/>
  <c r="J1573" i="6"/>
  <c r="K1573" i="6"/>
  <c r="I1573" i="6"/>
  <c r="K1830" i="6"/>
  <c r="I1830" i="6"/>
  <c r="J1830" i="6"/>
  <c r="D1878" i="9"/>
  <c r="E1878" i="9"/>
  <c r="D2101" i="9"/>
  <c r="E2101" i="9"/>
  <c r="E1174" i="6"/>
  <c r="F1174" i="6"/>
  <c r="G1174" i="6"/>
  <c r="D2231" i="9"/>
  <c r="E2231" i="9"/>
  <c r="D566" i="9"/>
  <c r="E566" i="9"/>
  <c r="J1890" i="6"/>
  <c r="I1890" i="6"/>
  <c r="K1890" i="6"/>
  <c r="J1468" i="6"/>
  <c r="K1468" i="6"/>
  <c r="I1468" i="6"/>
  <c r="D1890" i="9"/>
  <c r="E1890" i="9"/>
  <c r="I1246" i="6"/>
  <c r="J1246" i="6"/>
  <c r="K1246" i="6"/>
  <c r="D1011" i="9"/>
  <c r="E1011" i="9"/>
  <c r="D1070" i="9"/>
  <c r="E1070" i="9"/>
  <c r="G1293" i="6"/>
  <c r="E1293" i="6"/>
  <c r="F1293" i="6"/>
  <c r="I1878" i="6"/>
  <c r="J1878" i="6"/>
  <c r="K1878" i="6"/>
  <c r="E2350" i="6"/>
  <c r="F2350" i="6"/>
  <c r="G2350" i="6"/>
  <c r="AL2" i="9"/>
  <c r="AL3" i="9" s="1"/>
  <c r="AL4" i="9" s="1"/>
  <c r="AL5" i="9" s="1"/>
  <c r="AL6" i="9" s="1"/>
  <c r="AL7" i="9" s="1"/>
  <c r="AL8" i="9" s="1"/>
  <c r="AL9" i="9" s="1"/>
  <c r="AL10" i="9" s="1"/>
  <c r="AL11" i="9" s="1"/>
  <c r="AL12" i="9" s="1"/>
  <c r="AL13" i="9" s="1"/>
  <c r="AL14" i="9" s="1"/>
  <c r="AL15" i="9" s="1"/>
  <c r="AL16" i="9" s="1"/>
  <c r="AL17" i="9" s="1"/>
  <c r="AL18" i="9" s="1"/>
  <c r="AL19" i="9" s="1"/>
  <c r="AL20" i="9" s="1"/>
  <c r="AL21" i="9" s="1"/>
  <c r="AL22" i="9" s="1"/>
  <c r="AL23" i="9" s="1"/>
  <c r="AL24" i="9" s="1"/>
  <c r="AL25" i="9" s="1"/>
  <c r="AL26" i="9" s="1"/>
  <c r="AL27" i="9" s="1"/>
  <c r="AL28" i="9" s="1"/>
  <c r="AL29" i="9" s="1"/>
  <c r="AL30" i="9" s="1"/>
  <c r="AL31" i="9" s="1"/>
  <c r="AL32" i="9" s="1"/>
  <c r="AL33" i="9" s="1"/>
  <c r="AL34" i="9" s="1"/>
  <c r="AL35" i="9" s="1"/>
  <c r="AL36" i="9" s="1"/>
  <c r="AL37" i="9" s="1"/>
  <c r="AL38" i="9" s="1"/>
  <c r="AL39" i="9" s="1"/>
  <c r="AL40" i="9" s="1"/>
  <c r="AL41" i="9" s="1"/>
  <c r="AL42" i="9" s="1"/>
  <c r="AL43" i="9" s="1"/>
  <c r="AL44" i="9" s="1"/>
  <c r="AL45" i="9" s="1"/>
  <c r="AL46" i="9" s="1"/>
  <c r="AL47" i="9" s="1"/>
  <c r="AL48" i="9" s="1"/>
  <c r="AL49" i="9" s="1"/>
  <c r="AL50" i="9" s="1"/>
  <c r="AL51" i="9" s="1"/>
  <c r="AL52" i="9" s="1"/>
  <c r="AL53" i="9" s="1"/>
  <c r="AL54" i="9" s="1"/>
  <c r="AL55" i="9" s="1"/>
  <c r="AL56" i="9" s="1"/>
  <c r="AL57" i="9" s="1"/>
  <c r="AL58" i="9" s="1"/>
  <c r="AL59" i="9" s="1"/>
  <c r="AL60" i="9" s="1"/>
  <c r="AL61" i="9" s="1"/>
  <c r="AL62" i="9" s="1"/>
  <c r="AL63" i="9" s="1"/>
  <c r="AL64" i="9" s="1"/>
  <c r="AL65" i="9" s="1"/>
  <c r="AL66" i="9" s="1"/>
  <c r="AL67" i="9" s="1"/>
  <c r="AL68" i="9" s="1"/>
  <c r="AL69" i="9" s="1"/>
  <c r="AL70" i="9" s="1"/>
  <c r="AL71" i="9" s="1"/>
  <c r="AL72" i="9" s="1"/>
  <c r="AL73" i="9" s="1"/>
  <c r="AL74" i="9" s="1"/>
  <c r="AL75" i="9" s="1"/>
  <c r="AL76" i="9" s="1"/>
  <c r="AL77" i="9" s="1"/>
  <c r="AL78" i="9" s="1"/>
  <c r="AL79" i="9" s="1"/>
  <c r="AL80" i="9" s="1"/>
  <c r="AL81" i="9" s="1"/>
  <c r="AL82" i="9" s="1"/>
  <c r="AL83" i="9" s="1"/>
  <c r="AL84" i="9" s="1"/>
  <c r="AL85" i="9" s="1"/>
  <c r="AL86" i="9" s="1"/>
  <c r="AL87" i="9" s="1"/>
  <c r="AL88" i="9" s="1"/>
  <c r="AL89" i="9" s="1"/>
  <c r="AL90" i="9" s="1"/>
  <c r="AL91" i="9" s="1"/>
  <c r="AL92" i="9" s="1"/>
  <c r="AL93" i="9" s="1"/>
  <c r="AL94" i="9" s="1"/>
  <c r="AL95" i="9" s="1"/>
  <c r="AL96" i="9" s="1"/>
  <c r="AL97" i="9" s="1"/>
  <c r="AL98" i="9" s="1"/>
  <c r="AL99" i="9" s="1"/>
  <c r="AL100" i="9" s="1"/>
  <c r="AL101" i="9" s="1"/>
  <c r="AL102" i="9" s="1"/>
  <c r="AL103" i="9" s="1"/>
  <c r="AL104" i="9" s="1"/>
  <c r="AL105" i="9" s="1"/>
  <c r="AL106" i="9" s="1"/>
  <c r="AL107" i="9" s="1"/>
  <c r="AL108" i="9" s="1"/>
  <c r="AL109" i="9" s="1"/>
  <c r="AL110" i="9" s="1"/>
  <c r="AL111" i="9" s="1"/>
  <c r="AL112" i="9" s="1"/>
  <c r="AL113" i="9" s="1"/>
  <c r="AL114" i="9" s="1"/>
  <c r="AL115" i="9" s="1"/>
  <c r="AL116" i="9" s="1"/>
  <c r="AL117" i="9" s="1"/>
  <c r="AL118" i="9" s="1"/>
  <c r="AL119" i="9" s="1"/>
  <c r="K1456" i="6"/>
  <c r="I1456" i="6"/>
  <c r="J1456" i="6"/>
  <c r="D1655" i="9"/>
  <c r="E1655" i="9"/>
  <c r="F1878" i="6"/>
  <c r="G1878" i="6"/>
  <c r="E1878" i="6"/>
  <c r="E2149" i="6"/>
  <c r="F2149" i="6"/>
  <c r="G2149" i="6"/>
  <c r="E1222" i="6"/>
  <c r="F1222" i="6"/>
  <c r="G1222" i="6"/>
  <c r="D1550" i="9"/>
  <c r="E1550" i="9"/>
  <c r="I2065" i="6"/>
  <c r="J2065" i="6"/>
  <c r="K2065" i="6"/>
  <c r="E1726" i="6"/>
  <c r="F1726" i="6"/>
  <c r="G1726" i="6"/>
  <c r="E2433" i="6"/>
  <c r="G2433" i="6"/>
  <c r="F2433" i="6"/>
  <c r="E1937" i="6"/>
  <c r="F1937" i="6"/>
  <c r="G1937" i="6"/>
  <c r="D2137" i="9"/>
  <c r="E2137" i="9"/>
  <c r="E2172" i="6"/>
  <c r="F2172" i="6"/>
  <c r="G2172" i="6"/>
  <c r="D2409" i="9"/>
  <c r="E2409" i="9"/>
  <c r="J1081" i="6"/>
  <c r="K1081" i="6"/>
  <c r="I1081" i="6"/>
  <c r="F975" i="6"/>
  <c r="E975" i="6"/>
  <c r="E2445" i="6"/>
  <c r="G2445" i="6"/>
  <c r="F2445" i="6"/>
  <c r="D2325" i="9"/>
  <c r="E2325" i="9"/>
  <c r="K2113" i="6"/>
  <c r="J2113" i="6"/>
  <c r="I2113" i="6"/>
  <c r="K2385" i="6"/>
  <c r="I2385" i="6"/>
  <c r="J2385" i="6"/>
  <c r="D1691" i="9"/>
  <c r="E1691" i="9"/>
  <c r="E798" i="6"/>
  <c r="F798" i="6"/>
  <c r="E1573" i="6"/>
  <c r="F1573" i="6"/>
  <c r="G1573" i="6"/>
  <c r="D2113" i="9"/>
  <c r="E2113" i="9"/>
  <c r="E1186" i="6"/>
  <c r="F1186" i="6"/>
  <c r="G1186" i="6"/>
  <c r="D2243" i="9"/>
  <c r="E2243" i="9"/>
  <c r="D578" i="9"/>
  <c r="E578" i="9"/>
  <c r="F1750" i="6"/>
  <c r="G1750" i="6"/>
  <c r="E1750" i="6"/>
  <c r="D1305" i="9"/>
  <c r="E1305" i="9"/>
  <c r="E2231" i="6"/>
  <c r="F2231" i="6"/>
  <c r="G2231" i="6"/>
  <c r="D1480" i="9"/>
  <c r="E1480" i="9"/>
  <c r="E566" i="6"/>
  <c r="F566" i="6"/>
  <c r="I2101" i="6"/>
  <c r="J2101" i="6"/>
  <c r="K2101" i="6"/>
  <c r="I928" i="6"/>
  <c r="J928" i="6"/>
  <c r="I1011" i="6"/>
  <c r="J1011" i="6"/>
  <c r="K1011" i="6"/>
  <c r="K1163" i="6"/>
  <c r="J1163" i="6"/>
  <c r="I1163" i="6"/>
  <c r="E1632" i="6"/>
  <c r="F1632" i="6"/>
  <c r="G1632" i="6"/>
  <c r="E1960" i="6"/>
  <c r="F1960" i="6"/>
  <c r="G1960" i="6"/>
  <c r="E1011" i="6"/>
  <c r="F1011" i="6"/>
  <c r="G1011" i="6"/>
  <c r="D2361" i="9"/>
  <c r="E2361" i="9"/>
  <c r="F1468" i="6"/>
  <c r="G1468" i="6"/>
  <c r="E1468" i="6"/>
  <c r="J1620" i="6"/>
  <c r="K1620" i="6"/>
  <c r="I1620" i="6"/>
  <c r="I1281" i="6"/>
  <c r="K1281" i="6"/>
  <c r="J1281" i="6"/>
  <c r="K1503" i="6"/>
  <c r="I1503" i="6"/>
  <c r="J1503" i="6"/>
  <c r="D2184" i="9"/>
  <c r="E2184" i="9"/>
  <c r="E2279" i="6"/>
  <c r="F2279" i="6"/>
  <c r="G2279" i="6"/>
  <c r="D1456" i="9"/>
  <c r="E1456" i="9"/>
  <c r="D786" i="9"/>
  <c r="E786" i="9"/>
  <c r="J510" i="6"/>
  <c r="I510" i="6"/>
  <c r="D2018" i="9"/>
  <c r="E2018" i="9"/>
  <c r="F1128" i="6"/>
  <c r="G1128" i="6"/>
  <c r="E1128" i="6"/>
  <c r="E510" i="6"/>
  <c r="F510" i="6"/>
  <c r="D1679" i="9"/>
  <c r="E1679" i="9"/>
  <c r="I2053" i="6"/>
  <c r="J2053" i="6"/>
  <c r="K2053" i="6"/>
  <c r="I2160" i="6"/>
  <c r="K2160" i="6"/>
  <c r="J2160" i="6"/>
  <c r="I2325" i="6"/>
  <c r="J2325" i="6"/>
  <c r="K2325" i="6"/>
  <c r="D1198" i="9"/>
  <c r="E1198" i="9"/>
  <c r="E1034" i="6"/>
  <c r="F1034" i="6"/>
  <c r="G1034" i="6"/>
  <c r="J1691" i="6"/>
  <c r="K1691" i="6"/>
  <c r="I1691" i="6"/>
  <c r="J1971" i="6"/>
  <c r="I1971" i="6"/>
  <c r="K1971" i="6"/>
  <c r="D1317" i="9"/>
  <c r="E1317" i="9"/>
  <c r="E2243" i="6"/>
  <c r="F2243" i="6"/>
  <c r="G2243" i="6"/>
  <c r="D1492" i="9"/>
  <c r="E1492" i="9"/>
  <c r="E578" i="6"/>
  <c r="F578" i="6"/>
  <c r="J1538" i="6"/>
  <c r="I1538" i="6"/>
  <c r="K1538" i="6"/>
  <c r="D1901" i="9"/>
  <c r="E1901" i="9"/>
  <c r="G1305" i="6"/>
  <c r="E1305" i="6"/>
  <c r="F1305" i="6"/>
  <c r="J2291" i="6"/>
  <c r="I2291" i="6"/>
  <c r="K2291" i="6"/>
  <c r="D1667" i="9"/>
  <c r="E1667" i="9"/>
  <c r="E1890" i="6"/>
  <c r="F1890" i="6"/>
  <c r="G1890" i="6"/>
  <c r="I1480" i="6"/>
  <c r="K1480" i="6"/>
  <c r="J1480" i="6"/>
  <c r="J2373" i="6"/>
  <c r="I2373" i="6"/>
  <c r="K2373" i="6"/>
  <c r="I2030" i="6"/>
  <c r="J2030" i="6"/>
  <c r="K2030" i="6"/>
  <c r="I1222" i="6"/>
  <c r="K1222" i="6"/>
  <c r="J1222" i="6"/>
  <c r="D1620" i="9"/>
  <c r="E1620" i="9"/>
  <c r="E1655" i="6"/>
  <c r="F1655" i="6"/>
  <c r="G1655" i="6"/>
  <c r="D2197" i="9"/>
  <c r="E2197" i="9"/>
  <c r="E1550" i="6"/>
  <c r="F1550" i="6"/>
  <c r="G1550" i="6"/>
  <c r="J1643" i="6"/>
  <c r="I1643" i="6"/>
  <c r="K1643" i="6"/>
  <c r="E2185" i="6"/>
  <c r="F2185" i="6"/>
  <c r="G2185" i="6"/>
  <c r="I2018" i="6"/>
  <c r="K2018" i="6"/>
  <c r="J2018" i="6"/>
  <c r="I1269" i="6"/>
  <c r="K1269" i="6"/>
  <c r="J1269" i="6"/>
  <c r="J624" i="6"/>
  <c r="I624" i="6"/>
  <c r="F1866" i="6"/>
  <c r="G1866" i="6"/>
  <c r="E1866" i="6"/>
  <c r="D1538" i="9"/>
  <c r="E1538" i="9"/>
  <c r="J1703" i="6"/>
  <c r="I1703" i="6"/>
  <c r="K1703" i="6"/>
  <c r="E1679" i="6"/>
  <c r="G1679" i="6"/>
  <c r="F1679" i="6"/>
  <c r="D810" i="9"/>
  <c r="E810" i="9"/>
  <c r="D590" i="9"/>
  <c r="E590" i="9"/>
  <c r="K1338" i="6"/>
  <c r="I1338" i="6"/>
  <c r="J1338" i="6"/>
  <c r="K1515" i="6"/>
  <c r="I1515" i="6"/>
  <c r="J1515" i="6"/>
  <c r="E1691" i="6"/>
  <c r="G1691" i="6"/>
  <c r="F1691" i="6"/>
  <c r="J1901" i="6"/>
  <c r="I1901" i="6"/>
  <c r="K1901" i="6"/>
  <c r="G1317" i="6"/>
  <c r="F1317" i="6"/>
  <c r="E1317" i="6"/>
  <c r="D1468" i="9"/>
  <c r="E1468" i="9"/>
  <c r="D1081" i="9"/>
  <c r="E1081" i="9"/>
  <c r="I1750" i="6"/>
  <c r="J1750" i="6"/>
  <c r="K1750" i="6"/>
  <c r="J555" i="6"/>
  <c r="I555" i="6"/>
  <c r="I1396" i="6"/>
  <c r="K1396" i="6"/>
  <c r="J1396" i="6"/>
  <c r="D1234" i="9"/>
  <c r="E1234" i="9"/>
  <c r="E1070" i="6"/>
  <c r="F1070" i="6"/>
  <c r="G1070" i="6"/>
  <c r="E2361" i="6"/>
  <c r="F2361" i="6"/>
  <c r="G2361" i="6"/>
  <c r="J1384" i="6"/>
  <c r="I1384" i="6"/>
  <c r="K1384" i="6"/>
  <c r="D2149" i="9"/>
  <c r="E2149" i="9"/>
  <c r="D2349" i="9"/>
  <c r="E2349" i="9"/>
  <c r="E786" i="6"/>
  <c r="F786" i="6"/>
  <c r="I1210" i="6"/>
  <c r="K1210" i="6"/>
  <c r="J1210" i="6"/>
  <c r="E2018" i="6"/>
  <c r="F2018" i="6"/>
  <c r="G2018" i="6"/>
  <c r="D1269" i="9"/>
  <c r="E1269" i="9"/>
  <c r="E2409" i="6"/>
  <c r="F2409" i="6"/>
  <c r="G2409" i="6"/>
  <c r="D1444" i="9"/>
  <c r="E1444" i="9"/>
  <c r="I1925" i="6"/>
  <c r="J1925" i="6"/>
  <c r="K1925" i="6"/>
  <c r="J1995" i="6"/>
  <c r="I1995" i="6"/>
  <c r="K1995" i="6"/>
  <c r="J2445" i="6"/>
  <c r="K2445" i="6"/>
  <c r="I2445" i="6"/>
  <c r="J498" i="6"/>
  <c r="I498" i="6"/>
  <c r="E2125" i="6"/>
  <c r="F2125" i="6"/>
  <c r="G2125" i="6"/>
  <c r="E2325" i="6"/>
  <c r="F2325" i="6"/>
  <c r="G2325" i="6"/>
  <c r="F590" i="6"/>
  <c r="E590" i="6"/>
  <c r="J1258" i="6"/>
  <c r="I1258" i="6"/>
  <c r="K1258" i="6"/>
  <c r="J1317" i="6"/>
  <c r="I1317" i="6"/>
  <c r="K1317" i="6"/>
  <c r="D1104" i="9"/>
  <c r="E1104" i="9"/>
  <c r="D2385" i="9"/>
  <c r="E2385" i="9"/>
  <c r="F1492" i="6"/>
  <c r="G1492" i="6"/>
  <c r="E1492" i="6"/>
  <c r="I1679" i="6"/>
  <c r="K1679" i="6"/>
  <c r="J1679" i="6"/>
  <c r="D2398" i="9"/>
  <c r="E2398" i="9"/>
  <c r="E2208" i="6"/>
  <c r="F2208" i="6"/>
  <c r="G2208" i="6"/>
  <c r="D2089" i="9"/>
  <c r="E2089" i="9"/>
  <c r="E1901" i="6"/>
  <c r="F1901" i="6"/>
  <c r="G1901" i="6"/>
  <c r="E1971" i="6"/>
  <c r="F1971" i="6"/>
  <c r="G1971" i="6"/>
  <c r="F1480" i="6"/>
  <c r="G1480" i="6"/>
  <c r="E1480" i="6"/>
  <c r="D1503" i="9"/>
  <c r="E1503" i="9"/>
  <c r="K1070" i="6"/>
  <c r="I1070" i="6"/>
  <c r="J1070" i="6"/>
  <c r="J2219" i="6"/>
  <c r="I2219" i="6"/>
  <c r="K2219" i="6"/>
  <c r="D1561" i="9"/>
  <c r="E1561" i="9"/>
  <c r="E1667" i="6"/>
  <c r="G1667" i="6"/>
  <c r="F1667" i="6"/>
  <c r="D928" i="9"/>
  <c r="E928" i="9"/>
  <c r="E1234" i="6"/>
  <c r="F1234" i="6"/>
  <c r="G1234" i="6"/>
  <c r="D1396" i="9"/>
  <c r="E1396" i="9"/>
  <c r="J1738" i="6"/>
  <c r="I1738" i="6"/>
  <c r="K1738" i="6"/>
  <c r="E2209" i="6"/>
  <c r="F2209" i="6"/>
  <c r="G2209" i="6"/>
  <c r="E1620" i="6"/>
  <c r="F1620" i="6"/>
  <c r="G1620" i="6"/>
  <c r="D1140" i="9"/>
  <c r="E1140" i="9"/>
  <c r="E2184" i="6"/>
  <c r="F2184" i="6"/>
  <c r="G2184" i="6"/>
  <c r="F1456" i="6"/>
  <c r="G1456" i="6"/>
  <c r="E1456" i="6"/>
  <c r="D2326" i="9"/>
  <c r="E2326" i="9"/>
  <c r="J2267" i="6"/>
  <c r="I2267" i="6"/>
  <c r="K2267" i="6"/>
  <c r="J1444" i="6"/>
  <c r="I1444" i="6"/>
  <c r="K1444" i="6"/>
  <c r="D1643" i="9"/>
  <c r="E1643" i="9"/>
  <c r="D2173" i="9"/>
  <c r="E2173" i="9"/>
  <c r="J951" i="6"/>
  <c r="I951" i="6"/>
  <c r="D2065" i="9"/>
  <c r="E2065" i="9"/>
  <c r="D1046" i="9"/>
  <c r="E1046" i="9"/>
  <c r="E1538" i="6"/>
  <c r="F1538" i="6"/>
  <c r="G1538" i="6"/>
  <c r="I810" i="6"/>
  <c r="J810" i="6"/>
  <c r="D2421" i="9"/>
  <c r="E2421" i="9"/>
  <c r="K1198" i="6"/>
  <c r="J1198" i="6"/>
  <c r="I1198" i="6"/>
  <c r="D1597" i="9"/>
  <c r="E1597" i="9"/>
  <c r="E810" i="6"/>
  <c r="F810" i="6"/>
  <c r="D2497" i="9"/>
  <c r="E2497" i="9"/>
  <c r="D2125" i="9"/>
  <c r="E2125" i="9"/>
  <c r="E1198" i="6"/>
  <c r="F1198" i="6"/>
  <c r="G1198" i="6"/>
  <c r="D2160" i="9"/>
  <c r="E2160" i="9"/>
  <c r="D2255" i="9"/>
  <c r="E2255" i="9"/>
  <c r="C24" i="3"/>
  <c r="K1408" i="6"/>
  <c r="I1408" i="6"/>
  <c r="J1408" i="6"/>
  <c r="D1773" i="9"/>
  <c r="E1773" i="9"/>
  <c r="D1842" i="9"/>
  <c r="E1842" i="9"/>
  <c r="E1983" i="6"/>
  <c r="F1983" i="6"/>
  <c r="G1983" i="6"/>
  <c r="E1104" i="6"/>
  <c r="F1104" i="6"/>
  <c r="G1104" i="6"/>
  <c r="E2137" i="6"/>
  <c r="F2137" i="6"/>
  <c r="G2137" i="6"/>
  <c r="I2125" i="6"/>
  <c r="J2125" i="6"/>
  <c r="K2125" i="6"/>
  <c r="D1246" i="9"/>
  <c r="E1246" i="9"/>
  <c r="E1081" i="6"/>
  <c r="F1081" i="6"/>
  <c r="G1081" i="6"/>
  <c r="D2373" i="9"/>
  <c r="E2373" i="9"/>
  <c r="J1667" i="6"/>
  <c r="K1667" i="6"/>
  <c r="I1667" i="6"/>
  <c r="D2374" i="9"/>
  <c r="E2374" i="9"/>
  <c r="I939" i="6"/>
  <c r="J939" i="6"/>
  <c r="D2362" i="9"/>
  <c r="E2362" i="9"/>
  <c r="F928" i="6"/>
  <c r="E928" i="6"/>
  <c r="D939" i="9"/>
  <c r="E939" i="9"/>
  <c r="D2196" i="9"/>
  <c r="E2196" i="9"/>
  <c r="D2291" i="9"/>
  <c r="E2291" i="9"/>
  <c r="D544" i="9"/>
  <c r="E544" i="9"/>
  <c r="D2209" i="9"/>
  <c r="E2209" i="9"/>
  <c r="D1761" i="9"/>
  <c r="E1761" i="9"/>
  <c r="J999" i="6"/>
  <c r="I999" i="6"/>
  <c r="K1140" i="6"/>
  <c r="J1140" i="6"/>
  <c r="I1140" i="6"/>
  <c r="J2279" i="6"/>
  <c r="K2279" i="6"/>
  <c r="I2279" i="6"/>
  <c r="D834" i="9"/>
  <c r="E834" i="9"/>
  <c r="E2197" i="6"/>
  <c r="F2197" i="6"/>
  <c r="G2197" i="6"/>
  <c r="D2030" i="9"/>
  <c r="E2030" i="9"/>
  <c r="F1140" i="6"/>
  <c r="G1140" i="6"/>
  <c r="E1140" i="6"/>
  <c r="D646" i="9"/>
  <c r="E646" i="9"/>
  <c r="I822" i="6"/>
  <c r="J822" i="6"/>
  <c r="J1937" i="6"/>
  <c r="I1937" i="6"/>
  <c r="K1937" i="6"/>
  <c r="I987" i="6"/>
  <c r="J987" i="6"/>
  <c r="E2065" i="6"/>
  <c r="F2065" i="6"/>
  <c r="G2065" i="6"/>
  <c r="G1269" i="6"/>
  <c r="E1269" i="6"/>
  <c r="F1269" i="6"/>
  <c r="D2337" i="9"/>
  <c r="E2337" i="9"/>
  <c r="E2255" i="6"/>
  <c r="F2255" i="6"/>
  <c r="G2255" i="6"/>
  <c r="D498" i="9"/>
  <c r="E498" i="9"/>
  <c r="K1773" i="6"/>
  <c r="I1773" i="6"/>
  <c r="J1773" i="6"/>
  <c r="I1983" i="6"/>
  <c r="J1983" i="6"/>
  <c r="K1983" i="6"/>
  <c r="J2314" i="6"/>
  <c r="K2314" i="6"/>
  <c r="I2314" i="6"/>
  <c r="J1492" i="6"/>
  <c r="I1492" i="6"/>
  <c r="K1492" i="6"/>
  <c r="F1842" i="6"/>
  <c r="G1842" i="6"/>
  <c r="E1842" i="6"/>
  <c r="D1913" i="9"/>
  <c r="E1913" i="9"/>
  <c r="D1258" i="9"/>
  <c r="E1258" i="9"/>
  <c r="D1515" i="9"/>
  <c r="E1515" i="9"/>
  <c r="J1761" i="6"/>
  <c r="I1761" i="6"/>
  <c r="K1761" i="6"/>
  <c r="K2042" i="6"/>
  <c r="J2042" i="6"/>
  <c r="I2042" i="6"/>
  <c r="E1246" i="6"/>
  <c r="F1246" i="6"/>
  <c r="G1246" i="6"/>
  <c r="D2303" i="9"/>
  <c r="E2303" i="9"/>
  <c r="E2373" i="6"/>
  <c r="F2373" i="6"/>
  <c r="G2373" i="6"/>
  <c r="E2374" i="6"/>
  <c r="F2374" i="6"/>
  <c r="G2374" i="6"/>
  <c r="J2361" i="6"/>
  <c r="I2361" i="6"/>
  <c r="K2361" i="6"/>
  <c r="E1561" i="6"/>
  <c r="F1561" i="6"/>
  <c r="G1561" i="6"/>
  <c r="D2386" i="9"/>
  <c r="E2386" i="9"/>
  <c r="E939" i="6"/>
  <c r="F939" i="6"/>
  <c r="E2291" i="6"/>
  <c r="F2291" i="6"/>
  <c r="G2291" i="6"/>
  <c r="F1396" i="6"/>
  <c r="G1396" i="6"/>
  <c r="E1396" i="6"/>
  <c r="J1550" i="6"/>
  <c r="I1550" i="6"/>
  <c r="K1550" i="6"/>
  <c r="D1738" i="9"/>
  <c r="E1738" i="9"/>
  <c r="D2077" i="9"/>
  <c r="E2077" i="9"/>
  <c r="E2349" i="6"/>
  <c r="F2349" i="6"/>
  <c r="G2349" i="6"/>
  <c r="J1128" i="6"/>
  <c r="I1128" i="6"/>
  <c r="K1128" i="6"/>
  <c r="D1609" i="9"/>
  <c r="E1609" i="9"/>
  <c r="E1643" i="6"/>
  <c r="F1643" i="6"/>
  <c r="G1643" i="6"/>
  <c r="E2173" i="6"/>
  <c r="F2173" i="6"/>
  <c r="G2173" i="6"/>
  <c r="I566" i="6"/>
  <c r="J566" i="6"/>
  <c r="E987" i="9"/>
  <c r="D987" i="9"/>
  <c r="G1046" i="6"/>
  <c r="F1046" i="6"/>
  <c r="E1046" i="6"/>
  <c r="F1444" i="6"/>
  <c r="G1444" i="6"/>
  <c r="E1444" i="6"/>
  <c r="E2421" i="6"/>
  <c r="F2421" i="6"/>
  <c r="G2421" i="6"/>
  <c r="I975" i="6"/>
  <c r="J975" i="6"/>
  <c r="J1432" i="6"/>
  <c r="I1432" i="6"/>
  <c r="K1432" i="6"/>
  <c r="E1597" i="6"/>
  <c r="F1597" i="6"/>
  <c r="G1597" i="6"/>
  <c r="D1995" i="9"/>
  <c r="E1995" i="9"/>
  <c r="I1186" i="6"/>
  <c r="K1186" i="6"/>
  <c r="J1186" i="6"/>
  <c r="E1773" i="6"/>
  <c r="F1773" i="6"/>
  <c r="G1773" i="6"/>
  <c r="J1305" i="6"/>
  <c r="I1305" i="6"/>
  <c r="K1305" i="6"/>
  <c r="E1258" i="6"/>
  <c r="F1258" i="6"/>
  <c r="G1258" i="6"/>
  <c r="D2314" i="9"/>
  <c r="E2314" i="9"/>
  <c r="E2385" i="6"/>
  <c r="F2385" i="6"/>
  <c r="G2385" i="6"/>
  <c r="E2398" i="6"/>
  <c r="F2398" i="6"/>
  <c r="G2398" i="6"/>
  <c r="F1830" i="6"/>
  <c r="G1830" i="6"/>
  <c r="E1830" i="6"/>
  <c r="D2161" i="9"/>
  <c r="E2161" i="9"/>
  <c r="E951" i="9"/>
  <c r="D951" i="9"/>
  <c r="D2208" i="9"/>
  <c r="E2208" i="9"/>
  <c r="D1408" i="9"/>
  <c r="E1408" i="9"/>
  <c r="E1503" i="6"/>
  <c r="F1503" i="6"/>
  <c r="G1503" i="6"/>
  <c r="I658" i="6"/>
  <c r="J658" i="6"/>
  <c r="D846" i="9"/>
  <c r="E846" i="9"/>
  <c r="E2362" i="6"/>
  <c r="F2362" i="6"/>
  <c r="G2362" i="6"/>
  <c r="D2042" i="9"/>
  <c r="E2042" i="9"/>
  <c r="D1163" i="9"/>
  <c r="E1163" i="9"/>
  <c r="E544" i="6"/>
  <c r="F544" i="6"/>
  <c r="I1655" i="6"/>
  <c r="J1655" i="6"/>
  <c r="K1655" i="6"/>
  <c r="E1761" i="6"/>
  <c r="F1761" i="6"/>
  <c r="G1761" i="6"/>
  <c r="J1058" i="6"/>
  <c r="I1058" i="6"/>
  <c r="K1058" i="6"/>
  <c r="K2349" i="6"/>
  <c r="J2349" i="6"/>
  <c r="I2349" i="6"/>
  <c r="E834" i="6"/>
  <c r="F834" i="6"/>
  <c r="D1948" i="9"/>
  <c r="E1948" i="9"/>
  <c r="E2030" i="6"/>
  <c r="F2030" i="6"/>
  <c r="G2030" i="6"/>
  <c r="E2077" i="6"/>
  <c r="F2077" i="6"/>
  <c r="G2077" i="6"/>
  <c r="D1281" i="9"/>
  <c r="E1281" i="9"/>
  <c r="D1384" i="9"/>
  <c r="E1384" i="9"/>
  <c r="E646" i="6"/>
  <c r="F646" i="6"/>
  <c r="E2326" i="6"/>
  <c r="F2326" i="6"/>
  <c r="G2326" i="6"/>
  <c r="J1046" i="6"/>
  <c r="K1046" i="6"/>
  <c r="I1046" i="6"/>
  <c r="E987" i="6"/>
  <c r="F987" i="6"/>
  <c r="D624" i="9"/>
  <c r="E624" i="9"/>
  <c r="J1116" i="6"/>
  <c r="I1116" i="6"/>
  <c r="K1116" i="6"/>
  <c r="I2255" i="6"/>
  <c r="K2255" i="6"/>
  <c r="J2255" i="6"/>
  <c r="F1854" i="6"/>
  <c r="G1854" i="6"/>
  <c r="E1854" i="6"/>
  <c r="E2497" i="6"/>
  <c r="G2497" i="6"/>
  <c r="F2497" i="6"/>
  <c r="D1116" i="9"/>
  <c r="E1116" i="9"/>
  <c r="E2160" i="6"/>
  <c r="F2160" i="6"/>
  <c r="G2160" i="6"/>
  <c r="D2397" i="9"/>
  <c r="E2397" i="9"/>
  <c r="D1527" i="9"/>
  <c r="E1527" i="9"/>
  <c r="I798" i="6"/>
  <c r="J798" i="6"/>
  <c r="D1585" i="9"/>
  <c r="E1585" i="9"/>
  <c r="D2410" i="9"/>
  <c r="E2410" i="9"/>
  <c r="E1913" i="6"/>
  <c r="F1913" i="6"/>
  <c r="G1913" i="6"/>
  <c r="D963" i="9"/>
  <c r="E963" i="9"/>
  <c r="D1420" i="9"/>
  <c r="E1420" i="9"/>
  <c r="E1515" i="6"/>
  <c r="F1515" i="6"/>
  <c r="G1515" i="6"/>
  <c r="E951" i="6"/>
  <c r="F951" i="6"/>
  <c r="E2303" i="6"/>
  <c r="F2303" i="6"/>
  <c r="G2303" i="6"/>
  <c r="J846" i="6"/>
  <c r="I846" i="6"/>
  <c r="J2089" i="6"/>
  <c r="I2089" i="6"/>
  <c r="K2089" i="6"/>
  <c r="K2196" i="6"/>
  <c r="J2196" i="6"/>
  <c r="I2196" i="6"/>
  <c r="D1750" i="9"/>
  <c r="E1750" i="9"/>
  <c r="E2196" i="6"/>
  <c r="F2196" i="6"/>
  <c r="G2196" i="6"/>
  <c r="I2149" i="6"/>
  <c r="J2149" i="6"/>
  <c r="K2149" i="6"/>
  <c r="E1738" i="6"/>
  <c r="F1738" i="6"/>
  <c r="G1738" i="6"/>
  <c r="E1948" i="6"/>
  <c r="F1948" i="6"/>
  <c r="G1948" i="6"/>
  <c r="D1058" i="9"/>
  <c r="E1058" i="9"/>
  <c r="J1609" i="6"/>
  <c r="I1609" i="6"/>
  <c r="K1609" i="6"/>
  <c r="J1866" i="6"/>
  <c r="I1866" i="6"/>
  <c r="K1866" i="6"/>
  <c r="J2409" i="6"/>
  <c r="I2409" i="6"/>
  <c r="K2409" i="6"/>
  <c r="J613" i="6"/>
  <c r="I613" i="6"/>
  <c r="E1609" i="6"/>
  <c r="F1609" i="6"/>
  <c r="G1609" i="6"/>
  <c r="D1210" i="9"/>
  <c r="E1210" i="9"/>
  <c r="E2337" i="6"/>
  <c r="F2337" i="6"/>
  <c r="G2337" i="6"/>
  <c r="E624" i="6"/>
  <c r="F624" i="6"/>
  <c r="I1854" i="6"/>
  <c r="J1854" i="6"/>
  <c r="K1854" i="6"/>
  <c r="I2231" i="6"/>
  <c r="J2231" i="6"/>
  <c r="K2231" i="6"/>
  <c r="J590" i="6"/>
  <c r="I590" i="6"/>
  <c r="E1995" i="6"/>
  <c r="F1995" i="6"/>
  <c r="G1995" i="6"/>
  <c r="E1116" i="6"/>
  <c r="F1116" i="6"/>
  <c r="G1116" i="6"/>
  <c r="E498" i="6"/>
  <c r="F498" i="6"/>
  <c r="J963" i="6"/>
  <c r="I963" i="6"/>
  <c r="I1420" i="6"/>
  <c r="J1420" i="6"/>
  <c r="K1420" i="6"/>
  <c r="F963" i="6"/>
  <c r="E963" i="6"/>
  <c r="D1022" i="9"/>
  <c r="E1022" i="9"/>
  <c r="E2314" i="6"/>
  <c r="F2314" i="6"/>
  <c r="G2314" i="6"/>
  <c r="I786" i="6"/>
  <c r="J786" i="6"/>
  <c r="J2208" i="6"/>
  <c r="I2208" i="6"/>
  <c r="K2208" i="6"/>
  <c r="D1174" i="9"/>
  <c r="E1174" i="9"/>
  <c r="D555" i="9"/>
  <c r="E555" i="9"/>
  <c r="F1408" i="6"/>
  <c r="G1408" i="6"/>
  <c r="E1408" i="6"/>
  <c r="J1632" i="6"/>
  <c r="I1632" i="6"/>
  <c r="K1632" i="6"/>
  <c r="D1830" i="9"/>
  <c r="E1830" i="9"/>
  <c r="I544" i="6"/>
  <c r="J544" i="6"/>
  <c r="E846" i="6"/>
  <c r="F846" i="6"/>
  <c r="E2386" i="6"/>
  <c r="F2386" i="6"/>
  <c r="G2386" i="6"/>
  <c r="E2042" i="6"/>
  <c r="F2042" i="6"/>
  <c r="G2042" i="6"/>
  <c r="D658" i="9"/>
  <c r="E658" i="9"/>
  <c r="I834" i="6"/>
  <c r="J834" i="6"/>
  <c r="D2350" i="9"/>
  <c r="E2350" i="9"/>
  <c r="K1948" i="6"/>
  <c r="I1948" i="6"/>
  <c r="J1948" i="6"/>
  <c r="J522" i="6"/>
  <c r="I522" i="6"/>
  <c r="E2338" i="6"/>
  <c r="F2338" i="6"/>
  <c r="G2338" i="6"/>
  <c r="E999" i="6"/>
  <c r="F999" i="6"/>
  <c r="G1281" i="6"/>
  <c r="E1281" i="6"/>
  <c r="F1281" i="6"/>
  <c r="D522" i="9"/>
  <c r="E522" i="9"/>
  <c r="F1384" i="6"/>
  <c r="G1384" i="6"/>
  <c r="E1384" i="6"/>
  <c r="I2303" i="6"/>
  <c r="K2303" i="6"/>
  <c r="J2303" i="6"/>
  <c r="I2137" i="6"/>
  <c r="K2137" i="6"/>
  <c r="J2137" i="6"/>
  <c r="D822" i="9"/>
  <c r="E822" i="9"/>
  <c r="D2172" i="9"/>
  <c r="E2172" i="9"/>
  <c r="D2267" i="9"/>
  <c r="E2267" i="9"/>
  <c r="D613" i="9"/>
  <c r="E613" i="9"/>
  <c r="J1034" i="6"/>
  <c r="K1034" i="6"/>
  <c r="I1034" i="6"/>
  <c r="D1703" i="9"/>
  <c r="E1703" i="9"/>
  <c r="D2053" i="9"/>
  <c r="E2053" i="9"/>
  <c r="D2445" i="9"/>
  <c r="E2445" i="9"/>
  <c r="E1527" i="6"/>
  <c r="F1527" i="6"/>
  <c r="G1527" i="6"/>
  <c r="I1104" i="6"/>
  <c r="J1104" i="6"/>
  <c r="K1104" i="6"/>
  <c r="J2243" i="6"/>
  <c r="K2243" i="6"/>
  <c r="I2243" i="6"/>
  <c r="E1585" i="6"/>
  <c r="F1585" i="6"/>
  <c r="G1585" i="6"/>
  <c r="D1186" i="9"/>
  <c r="E1186" i="9"/>
  <c r="E1022" i="6"/>
  <c r="F1022" i="6"/>
  <c r="G1022" i="6"/>
  <c r="D1338" i="9"/>
  <c r="E1338" i="9"/>
  <c r="F1420" i="6"/>
  <c r="G1420" i="6"/>
  <c r="E1420" i="6"/>
  <c r="K2497" i="6"/>
  <c r="J2497" i="6"/>
  <c r="I2497" i="6"/>
  <c r="D6" i="9"/>
  <c r="E6" i="9"/>
  <c r="J6" i="6"/>
  <c r="I6" i="6"/>
  <c r="J2" i="6"/>
  <c r="I2" i="6"/>
  <c r="D2" i="9"/>
  <c r="E2" i="9"/>
  <c r="D455" i="9"/>
  <c r="E455" i="9"/>
  <c r="I239" i="6"/>
  <c r="J239" i="6"/>
  <c r="J393" i="6"/>
  <c r="I393" i="6"/>
  <c r="D105" i="9"/>
  <c r="G105" i="9"/>
  <c r="D254" i="9"/>
  <c r="E254" i="9"/>
  <c r="I38" i="6"/>
  <c r="J38" i="6"/>
  <c r="D275" i="9"/>
  <c r="E275" i="9"/>
  <c r="I136" i="6"/>
  <c r="J136" i="6"/>
  <c r="D213" i="9"/>
  <c r="E213" i="9"/>
  <c r="D74" i="9"/>
  <c r="E74" i="9"/>
  <c r="J191" i="6"/>
  <c r="I191" i="6"/>
  <c r="D52" i="9"/>
  <c r="G52" i="9"/>
  <c r="D62" i="9"/>
  <c r="E62" i="9"/>
  <c r="J406" i="6"/>
  <c r="I406" i="6"/>
  <c r="D51" i="9"/>
  <c r="G51" i="9"/>
  <c r="I189" i="6"/>
  <c r="J189" i="6"/>
  <c r="D389" i="9"/>
  <c r="E389" i="9"/>
  <c r="I260" i="6"/>
  <c r="J260" i="6"/>
  <c r="I454" i="6"/>
  <c r="J454" i="6"/>
  <c r="D166" i="9"/>
  <c r="E166" i="9"/>
  <c r="J99" i="6"/>
  <c r="I99" i="6"/>
  <c r="D509" i="9"/>
  <c r="E509" i="9"/>
  <c r="I293" i="6"/>
  <c r="J293" i="6"/>
  <c r="D5" i="9"/>
  <c r="E5" i="9"/>
  <c r="J447" i="6"/>
  <c r="I447" i="6"/>
  <c r="D159" i="9"/>
  <c r="E159" i="9"/>
  <c r="D308" i="9"/>
  <c r="E308" i="9"/>
  <c r="I503" i="6"/>
  <c r="J503" i="6"/>
  <c r="E215" i="9"/>
  <c r="D215" i="9"/>
  <c r="J148" i="6"/>
  <c r="I148" i="6"/>
  <c r="D369" i="9"/>
  <c r="E369" i="9"/>
  <c r="J302" i="6"/>
  <c r="I302" i="6"/>
  <c r="D285" i="9"/>
  <c r="E285" i="9"/>
  <c r="I412" i="6"/>
  <c r="J412" i="6"/>
  <c r="D273" i="9"/>
  <c r="E273" i="9"/>
  <c r="J118" i="6"/>
  <c r="I118" i="6"/>
  <c r="I448" i="6"/>
  <c r="J448" i="6"/>
  <c r="E160" i="9"/>
  <c r="D160" i="9"/>
  <c r="J93" i="6"/>
  <c r="I93" i="6"/>
  <c r="D353" i="9"/>
  <c r="E353" i="9"/>
  <c r="D502" i="9"/>
  <c r="E502" i="9"/>
  <c r="I286" i="6"/>
  <c r="J286" i="6"/>
  <c r="A3" i="11"/>
  <c r="J2" i="11"/>
  <c r="K2" i="11"/>
  <c r="C2" i="11"/>
  <c r="H2" i="11"/>
  <c r="I2" i="11"/>
  <c r="E2" i="11"/>
  <c r="G2" i="11" s="1"/>
  <c r="B2" i="11"/>
  <c r="D2" i="11"/>
  <c r="F2" i="11" s="1"/>
  <c r="I296" i="6"/>
  <c r="J296" i="6"/>
  <c r="D152" i="9"/>
  <c r="G152" i="9"/>
  <c r="I388" i="6"/>
  <c r="J388" i="6"/>
  <c r="E100" i="9"/>
  <c r="D100" i="9"/>
  <c r="I33" i="6"/>
  <c r="J33" i="6"/>
  <c r="J203" i="6"/>
  <c r="I203" i="6"/>
  <c r="E424" i="9"/>
  <c r="D424" i="9"/>
  <c r="D501" i="9"/>
  <c r="E501" i="9"/>
  <c r="I69" i="6"/>
  <c r="J69" i="6"/>
  <c r="J345" i="6"/>
  <c r="I345" i="6"/>
  <c r="E328" i="9"/>
  <c r="D328" i="9"/>
  <c r="D266" i="9"/>
  <c r="E266" i="9"/>
  <c r="J173" i="6"/>
  <c r="I173" i="6"/>
  <c r="D399" i="9"/>
  <c r="E399" i="9"/>
  <c r="J449" i="6"/>
  <c r="I449" i="6"/>
  <c r="E161" i="9"/>
  <c r="D161" i="9"/>
  <c r="J94" i="6"/>
  <c r="I94" i="6"/>
  <c r="E315" i="9"/>
  <c r="D315" i="9"/>
  <c r="D464" i="9"/>
  <c r="E464" i="9"/>
  <c r="J248" i="6"/>
  <c r="I248" i="6"/>
  <c r="J442" i="6"/>
  <c r="I442" i="6"/>
  <c r="D154" i="9"/>
  <c r="E154" i="9"/>
  <c r="I87" i="6"/>
  <c r="J87" i="6"/>
  <c r="I92" i="6"/>
  <c r="J92" i="6"/>
  <c r="J143" i="6"/>
  <c r="I143" i="6"/>
  <c r="D364" i="9"/>
  <c r="E364" i="9"/>
  <c r="I297" i="6"/>
  <c r="J297" i="6"/>
  <c r="D9" i="9"/>
  <c r="G9" i="9"/>
  <c r="D158" i="9"/>
  <c r="E158" i="9"/>
  <c r="I141" i="6"/>
  <c r="J141" i="6"/>
  <c r="D407" i="9"/>
  <c r="E407" i="9"/>
  <c r="I57" i="6"/>
  <c r="J57" i="6"/>
  <c r="D185" i="9"/>
  <c r="E185" i="9"/>
  <c r="J443" i="6"/>
  <c r="I443" i="6"/>
  <c r="D155" i="9"/>
  <c r="E155" i="9"/>
  <c r="J88" i="6"/>
  <c r="I88" i="6"/>
  <c r="D309" i="9"/>
  <c r="E309" i="9"/>
  <c r="D458" i="9"/>
  <c r="E458" i="9"/>
  <c r="J242" i="6"/>
  <c r="I242" i="6"/>
  <c r="D497" i="9"/>
  <c r="E497" i="9"/>
  <c r="I281" i="6"/>
  <c r="J281" i="6"/>
  <c r="J435" i="6"/>
  <c r="I435" i="6"/>
  <c r="D147" i="9"/>
  <c r="E147" i="9"/>
  <c r="I440" i="6"/>
  <c r="J440" i="6"/>
  <c r="I89" i="6"/>
  <c r="J89" i="6"/>
  <c r="D310" i="9"/>
  <c r="E310" i="9"/>
  <c r="E459" i="9"/>
  <c r="D459" i="9"/>
  <c r="I243" i="6"/>
  <c r="J243" i="6"/>
  <c r="E104" i="9"/>
  <c r="D104" i="9"/>
  <c r="J437" i="6"/>
  <c r="I437" i="6"/>
  <c r="D149" i="9"/>
  <c r="G149" i="9"/>
  <c r="I82" i="6"/>
  <c r="J82" i="6"/>
  <c r="D303" i="9"/>
  <c r="E303" i="9"/>
  <c r="D452" i="9"/>
  <c r="E452" i="9"/>
  <c r="D359" i="9"/>
  <c r="E359" i="9"/>
  <c r="E508" i="9"/>
  <c r="D508" i="9"/>
  <c r="J292" i="6"/>
  <c r="I292" i="6"/>
  <c r="D4" i="9"/>
  <c r="G4" i="9"/>
  <c r="I446" i="6"/>
  <c r="J446" i="6"/>
  <c r="E280" i="9"/>
  <c r="D280" i="9"/>
  <c r="D290" i="9"/>
  <c r="E290" i="9"/>
  <c r="J263" i="6"/>
  <c r="I263" i="6"/>
  <c r="E124" i="9"/>
  <c r="D124" i="9"/>
  <c r="D134" i="9"/>
  <c r="E134" i="9"/>
  <c r="I478" i="6"/>
  <c r="J478" i="6"/>
  <c r="D123" i="9"/>
  <c r="E123" i="9"/>
  <c r="I83" i="6"/>
  <c r="J83" i="6"/>
  <c r="E304" i="9"/>
  <c r="D304" i="9"/>
  <c r="E453" i="9"/>
  <c r="D453" i="9"/>
  <c r="J237" i="6"/>
  <c r="I237" i="6"/>
  <c r="D98" i="9"/>
  <c r="E98" i="9"/>
  <c r="I430" i="6"/>
  <c r="J430" i="6"/>
  <c r="D142" i="9"/>
  <c r="E142" i="9"/>
  <c r="I75" i="6"/>
  <c r="J75" i="6"/>
  <c r="D296" i="9"/>
  <c r="E296" i="9"/>
  <c r="I23" i="6"/>
  <c r="J23" i="6"/>
  <c r="E244" i="9"/>
  <c r="D244" i="9"/>
  <c r="I177" i="6"/>
  <c r="J177" i="6"/>
  <c r="D38" i="9"/>
  <c r="E38" i="9"/>
  <c r="J347" i="6"/>
  <c r="I347" i="6"/>
  <c r="D59" i="9"/>
  <c r="E59" i="9"/>
  <c r="J357" i="6"/>
  <c r="I357" i="6"/>
  <c r="I196" i="6"/>
  <c r="J196" i="6"/>
  <c r="I195" i="6"/>
  <c r="J195" i="6"/>
  <c r="D179" i="9"/>
  <c r="E179" i="9"/>
  <c r="I50" i="6"/>
  <c r="J50" i="6"/>
  <c r="E322" i="9"/>
  <c r="D322" i="9"/>
  <c r="D260" i="9"/>
  <c r="E260" i="9"/>
  <c r="E305" i="9"/>
  <c r="D305" i="9"/>
  <c r="E454" i="9"/>
  <c r="D454" i="9"/>
  <c r="I238" i="6"/>
  <c r="J238" i="6"/>
  <c r="J392" i="6"/>
  <c r="I392" i="6"/>
  <c r="I77" i="6"/>
  <c r="J77" i="6"/>
  <c r="D298" i="9"/>
  <c r="E298" i="9"/>
  <c r="D447" i="9"/>
  <c r="E447" i="9"/>
  <c r="I231" i="6"/>
  <c r="J231" i="6"/>
  <c r="J236" i="6"/>
  <c r="I236" i="6"/>
  <c r="E92" i="9"/>
  <c r="D92" i="9"/>
  <c r="D503" i="9"/>
  <c r="E503" i="9"/>
  <c r="J287" i="6"/>
  <c r="I287" i="6"/>
  <c r="I441" i="6"/>
  <c r="J441" i="6"/>
  <c r="D153" i="9"/>
  <c r="E153" i="9"/>
  <c r="D302" i="9"/>
  <c r="E302" i="9"/>
  <c r="J86" i="6"/>
  <c r="I86" i="6"/>
  <c r="I429" i="6"/>
  <c r="J429" i="6"/>
  <c r="I489" i="6"/>
  <c r="J489" i="6"/>
  <c r="J272" i="6"/>
  <c r="I272" i="6"/>
  <c r="D299" i="9"/>
  <c r="E299" i="9"/>
  <c r="E448" i="9"/>
  <c r="D448" i="9"/>
  <c r="J232" i="6"/>
  <c r="I232" i="6"/>
  <c r="J386" i="6"/>
  <c r="I386" i="6"/>
  <c r="J425" i="6"/>
  <c r="I425" i="6"/>
  <c r="D137" i="9"/>
  <c r="G137" i="9"/>
  <c r="I70" i="6"/>
  <c r="J70" i="6"/>
  <c r="D291" i="9"/>
  <c r="E291" i="9"/>
  <c r="I80" i="6"/>
  <c r="J80" i="6"/>
  <c r="D239" i="9"/>
  <c r="E239" i="9"/>
  <c r="J172" i="6"/>
  <c r="I172" i="6"/>
  <c r="D393" i="9"/>
  <c r="E393" i="9"/>
  <c r="J326" i="6"/>
  <c r="I326" i="6"/>
  <c r="J496" i="6"/>
  <c r="I496" i="6"/>
  <c r="E136" i="9"/>
  <c r="D136" i="9"/>
  <c r="J218" i="6"/>
  <c r="I218" i="6"/>
  <c r="D191" i="9"/>
  <c r="E191" i="9"/>
  <c r="J278" i="6"/>
  <c r="I278" i="6"/>
  <c r="D406" i="9"/>
  <c r="E406" i="9"/>
  <c r="E200" i="9"/>
  <c r="D200" i="9"/>
  <c r="J472" i="6"/>
  <c r="I472" i="6"/>
  <c r="D189" i="9"/>
  <c r="E189" i="9"/>
  <c r="I106" i="6"/>
  <c r="J106" i="6"/>
  <c r="D449" i="9"/>
  <c r="E449" i="9"/>
  <c r="I233" i="6"/>
  <c r="J233" i="6"/>
  <c r="I387" i="6"/>
  <c r="J387" i="6"/>
  <c r="E99" i="9"/>
  <c r="D99" i="9"/>
  <c r="E248" i="9"/>
  <c r="D248" i="9"/>
  <c r="J32" i="6"/>
  <c r="I32" i="6"/>
  <c r="D293" i="9"/>
  <c r="E293" i="9"/>
  <c r="D442" i="9"/>
  <c r="E442" i="9"/>
  <c r="J226" i="6"/>
  <c r="I226" i="6"/>
  <c r="J436" i="6"/>
  <c r="I436" i="6"/>
  <c r="E148" i="9"/>
  <c r="D148" i="9"/>
  <c r="I81" i="6"/>
  <c r="J81" i="6"/>
  <c r="I146" i="6"/>
  <c r="J146" i="6"/>
  <c r="E412" i="9"/>
  <c r="D412" i="9"/>
  <c r="I401" i="6"/>
  <c r="J401" i="6"/>
  <c r="E118" i="9"/>
  <c r="D118" i="9"/>
  <c r="D443" i="9"/>
  <c r="E443" i="9"/>
  <c r="I227" i="6"/>
  <c r="J227" i="6"/>
  <c r="I381" i="6"/>
  <c r="J381" i="6"/>
  <c r="D93" i="9"/>
  <c r="E93" i="9"/>
  <c r="D242" i="9"/>
  <c r="E242" i="9"/>
  <c r="I26" i="6"/>
  <c r="J26" i="6"/>
  <c r="I65" i="6"/>
  <c r="J65" i="6"/>
  <c r="D286" i="9"/>
  <c r="E286" i="9"/>
  <c r="E435" i="9"/>
  <c r="D435" i="9"/>
  <c r="I219" i="6"/>
  <c r="J219" i="6"/>
  <c r="D440" i="9"/>
  <c r="E440" i="9"/>
  <c r="I224" i="6"/>
  <c r="J224" i="6"/>
  <c r="D269" i="9"/>
  <c r="E269" i="9"/>
  <c r="I202" i="6"/>
  <c r="J202" i="6"/>
  <c r="E423" i="9"/>
  <c r="D423" i="9"/>
  <c r="I129" i="6"/>
  <c r="J129" i="6"/>
  <c r="D257" i="9"/>
  <c r="E257" i="9"/>
  <c r="D488" i="9"/>
  <c r="E488" i="9"/>
  <c r="I467" i="6"/>
  <c r="J467" i="6"/>
  <c r="D40" i="9"/>
  <c r="G40" i="9"/>
  <c r="D461" i="9"/>
  <c r="E461" i="9"/>
  <c r="I250" i="6"/>
  <c r="J250" i="6"/>
  <c r="D477" i="9"/>
  <c r="E477" i="9"/>
  <c r="I338" i="6"/>
  <c r="J338" i="6"/>
  <c r="D394" i="9"/>
  <c r="E394" i="9"/>
  <c r="E332" i="9"/>
  <c r="D332" i="9"/>
  <c r="I197" i="6"/>
  <c r="J197" i="6"/>
  <c r="D418" i="9"/>
  <c r="E418" i="9"/>
  <c r="I351" i="6"/>
  <c r="J351" i="6"/>
  <c r="E63" i="9"/>
  <c r="D63" i="9"/>
  <c r="I356" i="6"/>
  <c r="J356" i="6"/>
  <c r="E212" i="9"/>
  <c r="D212" i="9"/>
  <c r="D206" i="9"/>
  <c r="E206" i="9"/>
  <c r="I41" i="6"/>
  <c r="J41" i="6"/>
  <c r="I333" i="6"/>
  <c r="J333" i="6"/>
  <c r="I188" i="6"/>
  <c r="J188" i="6"/>
  <c r="D483" i="9"/>
  <c r="E483" i="9"/>
  <c r="I323" i="6"/>
  <c r="J323" i="6"/>
  <c r="I178" i="6"/>
  <c r="J178" i="6"/>
  <c r="E413" i="9"/>
  <c r="D413" i="9"/>
  <c r="J346" i="6"/>
  <c r="I346" i="6"/>
  <c r="D58" i="9"/>
  <c r="E58" i="9"/>
  <c r="I47" i="6"/>
  <c r="J47" i="6"/>
  <c r="I344" i="6"/>
  <c r="J344" i="6"/>
  <c r="D35" i="9"/>
  <c r="E35" i="9"/>
  <c r="D410" i="9"/>
  <c r="E410" i="9"/>
  <c r="I245" i="6"/>
  <c r="J245" i="6"/>
  <c r="D327" i="9"/>
  <c r="E327" i="9"/>
  <c r="I261" i="6"/>
  <c r="J261" i="6"/>
  <c r="D317" i="9"/>
  <c r="E317" i="9"/>
  <c r="I116" i="6"/>
  <c r="J116" i="6"/>
  <c r="I382" i="6"/>
  <c r="J382" i="6"/>
  <c r="D94" i="9"/>
  <c r="E94" i="9"/>
  <c r="I27" i="6"/>
  <c r="J27" i="6"/>
  <c r="D437" i="9"/>
  <c r="E437" i="9"/>
  <c r="J221" i="6"/>
  <c r="I221" i="6"/>
  <c r="I375" i="6"/>
  <c r="J375" i="6"/>
  <c r="D87" i="9"/>
  <c r="G87" i="9"/>
  <c r="J380" i="6"/>
  <c r="I380" i="6"/>
  <c r="E236" i="9"/>
  <c r="D236" i="9"/>
  <c r="I20" i="6"/>
  <c r="J20" i="6"/>
  <c r="J431" i="6"/>
  <c r="I431" i="6"/>
  <c r="D143" i="9"/>
  <c r="E143" i="9"/>
  <c r="I76" i="6"/>
  <c r="J76" i="6"/>
  <c r="D297" i="9"/>
  <c r="E297" i="9"/>
  <c r="D446" i="9"/>
  <c r="E446" i="9"/>
  <c r="I230" i="6"/>
  <c r="J230" i="6"/>
  <c r="D141" i="9"/>
  <c r="G141" i="9"/>
  <c r="J268" i="6"/>
  <c r="I268" i="6"/>
  <c r="D57" i="9"/>
  <c r="E57" i="9"/>
  <c r="D478" i="9"/>
  <c r="E478" i="9"/>
  <c r="I339" i="6"/>
  <c r="J339" i="6"/>
  <c r="J376" i="6"/>
  <c r="I376" i="6"/>
  <c r="D88" i="9"/>
  <c r="E88" i="9"/>
  <c r="I21" i="6"/>
  <c r="J21" i="6"/>
  <c r="D281" i="9"/>
  <c r="E281" i="9"/>
  <c r="D430" i="9"/>
  <c r="E430" i="9"/>
  <c r="I214" i="6"/>
  <c r="J214" i="6"/>
  <c r="D80" i="9"/>
  <c r="G80" i="9"/>
  <c r="J377" i="6"/>
  <c r="I377" i="6"/>
  <c r="D89" i="9"/>
  <c r="E89" i="9"/>
  <c r="J22" i="6"/>
  <c r="I22" i="6"/>
  <c r="E243" i="9"/>
  <c r="D243" i="9"/>
  <c r="D392" i="9"/>
  <c r="E392" i="9"/>
  <c r="J176" i="6"/>
  <c r="I176" i="6"/>
  <c r="I370" i="6"/>
  <c r="J370" i="6"/>
  <c r="D82" i="9"/>
  <c r="E82" i="9"/>
  <c r="I15" i="6"/>
  <c r="J15" i="6"/>
  <c r="I71" i="6"/>
  <c r="J71" i="6"/>
  <c r="E292" i="9"/>
  <c r="D292" i="9"/>
  <c r="D441" i="9"/>
  <c r="E441" i="9"/>
  <c r="I225" i="6"/>
  <c r="J225" i="6"/>
  <c r="D86" i="9"/>
  <c r="E86" i="9"/>
  <c r="D429" i="9"/>
  <c r="E429" i="9"/>
  <c r="I506" i="6"/>
  <c r="J506" i="6"/>
  <c r="D263" i="9"/>
  <c r="E263" i="9"/>
  <c r="E489" i="9"/>
  <c r="D489" i="9"/>
  <c r="I350" i="6"/>
  <c r="J350" i="6"/>
  <c r="D272" i="9"/>
  <c r="E272" i="9"/>
  <c r="I371" i="6"/>
  <c r="J371" i="6"/>
  <c r="D83" i="9"/>
  <c r="E83" i="9"/>
  <c r="I16" i="6"/>
  <c r="J16" i="6"/>
  <c r="D237" i="9"/>
  <c r="E237" i="9"/>
  <c r="D386" i="9"/>
  <c r="E386" i="9"/>
  <c r="I170" i="6"/>
  <c r="J170" i="6"/>
  <c r="J209" i="6"/>
  <c r="I209" i="6"/>
  <c r="J363" i="6"/>
  <c r="I363" i="6"/>
  <c r="D75" i="9"/>
  <c r="G75" i="9"/>
  <c r="I17" i="6"/>
  <c r="J17" i="6"/>
  <c r="E238" i="9"/>
  <c r="D238" i="9"/>
  <c r="J171" i="6"/>
  <c r="I171" i="6"/>
  <c r="E32" i="9"/>
  <c r="D32" i="9"/>
  <c r="I365" i="6"/>
  <c r="J365" i="6"/>
  <c r="D77" i="9"/>
  <c r="E77" i="9"/>
  <c r="I10" i="6"/>
  <c r="J10" i="6"/>
  <c r="D231" i="9"/>
  <c r="E231" i="9"/>
  <c r="D380" i="9"/>
  <c r="E380" i="9"/>
  <c r="I164" i="6"/>
  <c r="J164" i="6"/>
  <c r="D287" i="9"/>
  <c r="E287" i="9"/>
  <c r="E436" i="9"/>
  <c r="D436" i="9"/>
  <c r="J220" i="6"/>
  <c r="I220" i="6"/>
  <c r="J374" i="6"/>
  <c r="I374" i="6"/>
  <c r="D146" i="9"/>
  <c r="E146" i="9"/>
  <c r="I119" i="6"/>
  <c r="J119" i="6"/>
  <c r="I334" i="6"/>
  <c r="J334" i="6"/>
  <c r="I11" i="6"/>
  <c r="J11" i="6"/>
  <c r="E232" i="9"/>
  <c r="D232" i="9"/>
  <c r="J165" i="6"/>
  <c r="I165" i="6"/>
  <c r="D26" i="9"/>
  <c r="E26" i="9"/>
  <c r="D425" i="9"/>
  <c r="E425" i="9"/>
  <c r="I358" i="6"/>
  <c r="J358" i="6"/>
  <c r="D70" i="9"/>
  <c r="E70" i="9"/>
  <c r="J3" i="6"/>
  <c r="I3" i="6"/>
  <c r="J368" i="6"/>
  <c r="I368" i="6"/>
  <c r="E224" i="9"/>
  <c r="D224" i="9"/>
  <c r="E233" i="9"/>
  <c r="D233" i="9"/>
  <c r="I166" i="6"/>
  <c r="J166" i="6"/>
  <c r="E387" i="9"/>
  <c r="D387" i="9"/>
  <c r="I320" i="6"/>
  <c r="J320" i="6"/>
  <c r="I5" i="6"/>
  <c r="J5" i="6"/>
  <c r="E226" i="9"/>
  <c r="D226" i="9"/>
  <c r="I159" i="6"/>
  <c r="J159" i="6"/>
  <c r="E20" i="9"/>
  <c r="D20" i="9"/>
  <c r="D431" i="9"/>
  <c r="E431" i="9"/>
  <c r="I215" i="6"/>
  <c r="J215" i="6"/>
  <c r="J369" i="6"/>
  <c r="I369" i="6"/>
  <c r="D81" i="9"/>
  <c r="E81" i="9"/>
  <c r="D230" i="9"/>
  <c r="E230" i="9"/>
  <c r="I14" i="6"/>
  <c r="J14" i="6"/>
  <c r="I285" i="6"/>
  <c r="J285" i="6"/>
  <c r="J273" i="6"/>
  <c r="I273" i="6"/>
  <c r="D401" i="9"/>
  <c r="E401" i="9"/>
  <c r="D227" i="9"/>
  <c r="E227" i="9"/>
  <c r="I160" i="6"/>
  <c r="J160" i="6"/>
  <c r="D381" i="9"/>
  <c r="E381" i="9"/>
  <c r="I314" i="6"/>
  <c r="J314" i="6"/>
  <c r="I353" i="6"/>
  <c r="J353" i="6"/>
  <c r="D65" i="9"/>
  <c r="E65" i="9"/>
  <c r="J507" i="6"/>
  <c r="I507" i="6"/>
  <c r="D219" i="9"/>
  <c r="E219" i="9"/>
  <c r="C25" i="3"/>
  <c r="I8" i="6"/>
  <c r="J8" i="6"/>
  <c r="I383" i="6"/>
  <c r="J383" i="6"/>
  <c r="D95" i="9"/>
  <c r="E95" i="9"/>
  <c r="I28" i="6"/>
  <c r="J28" i="6"/>
  <c r="D249" i="9"/>
  <c r="E249" i="9"/>
  <c r="D398" i="9"/>
  <c r="E398" i="9"/>
  <c r="I182" i="6"/>
  <c r="J182" i="6"/>
  <c r="D419" i="9"/>
  <c r="E419" i="9"/>
  <c r="I352" i="6"/>
  <c r="J352" i="6"/>
  <c r="D362" i="9"/>
  <c r="E362" i="9"/>
  <c r="J479" i="6"/>
  <c r="I479" i="6"/>
  <c r="E340" i="9"/>
  <c r="D340" i="9"/>
  <c r="D494" i="9"/>
  <c r="E494" i="9"/>
  <c r="I329" i="6"/>
  <c r="J329" i="6"/>
  <c r="D411" i="9"/>
  <c r="E411" i="9"/>
  <c r="I200" i="6"/>
  <c r="J200" i="6"/>
  <c r="J112" i="6"/>
  <c r="I112" i="6"/>
  <c r="J183" i="6"/>
  <c r="I183" i="6"/>
  <c r="J341" i="6"/>
  <c r="I341" i="6"/>
  <c r="E53" i="9"/>
  <c r="D53" i="9"/>
  <c r="I495" i="6"/>
  <c r="J495" i="6"/>
  <c r="E207" i="9"/>
  <c r="D207" i="9"/>
  <c r="J500" i="6"/>
  <c r="I500" i="6"/>
  <c r="E356" i="9"/>
  <c r="D356" i="9"/>
  <c r="I140" i="6"/>
  <c r="J140" i="6"/>
  <c r="I473" i="6"/>
  <c r="J473" i="6"/>
  <c r="D46" i="9"/>
  <c r="E46" i="9"/>
  <c r="D467" i="9"/>
  <c r="E467" i="9"/>
  <c r="J256" i="6"/>
  <c r="I256" i="6"/>
  <c r="J111" i="6"/>
  <c r="I111" i="6"/>
  <c r="E400" i="9"/>
  <c r="D400" i="9"/>
  <c r="D338" i="9"/>
  <c r="E338" i="9"/>
  <c r="J101" i="6"/>
  <c r="I101" i="6"/>
  <c r="D255" i="9"/>
  <c r="E255" i="9"/>
  <c r="J490" i="6"/>
  <c r="I490" i="6"/>
  <c r="D202" i="9"/>
  <c r="E202" i="9"/>
  <c r="I135" i="6"/>
  <c r="J135" i="6"/>
  <c r="D129" i="9"/>
  <c r="E129" i="9"/>
  <c r="J267" i="6"/>
  <c r="I267" i="6"/>
  <c r="J194" i="6"/>
  <c r="I194" i="6"/>
  <c r="D250" i="9"/>
  <c r="E250" i="9"/>
  <c r="D188" i="9"/>
  <c r="E188" i="9"/>
  <c r="J416" i="6"/>
  <c r="I416" i="6"/>
  <c r="J184" i="6"/>
  <c r="I184" i="6"/>
  <c r="I39" i="6"/>
  <c r="J39" i="6"/>
  <c r="J485" i="6"/>
  <c r="I485" i="6"/>
  <c r="D197" i="9"/>
  <c r="E197" i="9"/>
  <c r="I130" i="6"/>
  <c r="J130" i="6"/>
  <c r="E351" i="9"/>
  <c r="D351" i="9"/>
  <c r="D500" i="9"/>
  <c r="E500" i="9"/>
  <c r="J422" i="6"/>
  <c r="I422" i="6"/>
  <c r="D41" i="9"/>
  <c r="E41" i="9"/>
  <c r="E344" i="9"/>
  <c r="D344" i="9"/>
  <c r="I251" i="6"/>
  <c r="J251" i="6"/>
  <c r="E333" i="9"/>
  <c r="D333" i="9"/>
  <c r="I34" i="6"/>
  <c r="J34" i="6"/>
  <c r="D323" i="9"/>
  <c r="E323" i="9"/>
  <c r="I122" i="6"/>
  <c r="J122" i="6"/>
  <c r="D178" i="9"/>
  <c r="E178" i="9"/>
  <c r="E116" i="9"/>
  <c r="D116" i="9"/>
  <c r="J167" i="6"/>
  <c r="I167" i="6"/>
  <c r="E388" i="9"/>
  <c r="D388" i="9"/>
  <c r="I321" i="6"/>
  <c r="J321" i="6"/>
  <c r="D33" i="9"/>
  <c r="E33" i="9"/>
  <c r="D182" i="9"/>
  <c r="E182" i="9"/>
  <c r="I491" i="6"/>
  <c r="J491" i="6"/>
  <c r="D203" i="9"/>
  <c r="E203" i="9"/>
  <c r="J64" i="6"/>
  <c r="I64" i="6"/>
  <c r="D69" i="9"/>
  <c r="G69" i="9"/>
  <c r="D479" i="9"/>
  <c r="E479" i="9"/>
  <c r="I484" i="6"/>
  <c r="J484" i="6"/>
  <c r="D345" i="9"/>
  <c r="E345" i="9"/>
  <c r="I190" i="6"/>
  <c r="J190" i="6"/>
  <c r="J482" i="6"/>
  <c r="I482" i="6"/>
  <c r="D173" i="9"/>
  <c r="E173" i="9"/>
  <c r="I44" i="6"/>
  <c r="J44" i="6"/>
  <c r="I125" i="6"/>
  <c r="J125" i="6"/>
  <c r="E346" i="9"/>
  <c r="D346" i="9"/>
  <c r="E495" i="9"/>
  <c r="D495" i="9"/>
  <c r="J279" i="6"/>
  <c r="I279" i="6"/>
  <c r="I284" i="6"/>
  <c r="J284" i="6"/>
  <c r="E140" i="9"/>
  <c r="D140" i="9"/>
  <c r="D47" i="9"/>
  <c r="E47" i="9"/>
  <c r="D473" i="9"/>
  <c r="E473" i="9"/>
  <c r="I262" i="6"/>
  <c r="J262" i="6"/>
  <c r="J117" i="6"/>
  <c r="I117" i="6"/>
  <c r="D245" i="9"/>
  <c r="E245" i="9"/>
  <c r="D416" i="9"/>
  <c r="E416" i="9"/>
  <c r="J107" i="6"/>
  <c r="I107" i="6"/>
  <c r="D261" i="9"/>
  <c r="E261" i="9"/>
  <c r="J471" i="6"/>
  <c r="I471" i="6"/>
  <c r="D383" i="9"/>
  <c r="E383" i="9"/>
  <c r="I201" i="6"/>
  <c r="J201" i="6"/>
  <c r="D329" i="9"/>
  <c r="E329" i="9"/>
  <c r="D50" i="9"/>
  <c r="G50" i="9"/>
  <c r="J466" i="6"/>
  <c r="I466" i="6"/>
  <c r="E341" i="9"/>
  <c r="D341" i="9"/>
  <c r="E490" i="9"/>
  <c r="D490" i="9"/>
  <c r="J274" i="6"/>
  <c r="I274" i="6"/>
  <c r="D256" i="9"/>
  <c r="E256" i="9"/>
  <c r="E194" i="9"/>
  <c r="D194" i="9"/>
  <c r="I29" i="6"/>
  <c r="J29" i="6"/>
  <c r="D111" i="9"/>
  <c r="E111" i="9"/>
  <c r="I45" i="6"/>
  <c r="J45" i="6"/>
  <c r="D101" i="9"/>
  <c r="E101" i="9"/>
  <c r="I311" i="6"/>
  <c r="J311" i="6"/>
  <c r="I465" i="6"/>
  <c r="J465" i="6"/>
  <c r="D326" i="9"/>
  <c r="E326" i="9"/>
  <c r="I113" i="6"/>
  <c r="J113" i="6"/>
  <c r="D195" i="9"/>
  <c r="E195" i="9"/>
  <c r="E472" i="9"/>
  <c r="D472" i="9"/>
  <c r="J405" i="6"/>
  <c r="I405" i="6"/>
  <c r="I476" i="6"/>
  <c r="J476" i="6"/>
  <c r="D485" i="9"/>
  <c r="E485" i="9"/>
  <c r="J428" i="6"/>
  <c r="I428" i="6"/>
  <c r="I68" i="6"/>
  <c r="J68" i="6"/>
  <c r="D422" i="9"/>
  <c r="E422" i="9"/>
  <c r="I56" i="6"/>
  <c r="J56" i="6"/>
  <c r="J40" i="6"/>
  <c r="I40" i="6"/>
  <c r="I404" i="6"/>
  <c r="J404" i="6"/>
  <c r="I128" i="6"/>
  <c r="J128" i="6"/>
  <c r="E184" i="9"/>
  <c r="D184" i="9"/>
  <c r="D122" i="9"/>
  <c r="E122" i="9"/>
  <c r="I394" i="6"/>
  <c r="J394" i="6"/>
  <c r="D39" i="9"/>
  <c r="E39" i="9"/>
  <c r="E172" i="9"/>
  <c r="D172" i="9"/>
  <c r="J105" i="6"/>
  <c r="I105" i="6"/>
  <c r="I213" i="6"/>
  <c r="J213" i="6"/>
  <c r="E484" i="9"/>
  <c r="D484" i="9"/>
  <c r="I51" i="6"/>
  <c r="J51" i="6"/>
  <c r="E106" i="9"/>
  <c r="D106" i="9"/>
  <c r="D130" i="9"/>
  <c r="G130" i="9"/>
  <c r="D251" i="9"/>
  <c r="E251" i="9"/>
  <c r="D167" i="9"/>
  <c r="E167" i="9"/>
  <c r="J100" i="6"/>
  <c r="I100" i="6"/>
  <c r="I424" i="6"/>
  <c r="J424" i="6"/>
  <c r="D190" i="9"/>
  <c r="E190" i="9"/>
  <c r="I328" i="6"/>
  <c r="J328" i="6"/>
  <c r="D382" i="9"/>
  <c r="E382" i="9"/>
  <c r="I315" i="6"/>
  <c r="J315" i="6"/>
  <c r="E27" i="9"/>
  <c r="D27" i="9"/>
  <c r="D176" i="9"/>
  <c r="E176" i="9"/>
  <c r="I509" i="6"/>
  <c r="J509" i="6"/>
  <c r="D221" i="9"/>
  <c r="E221" i="9"/>
  <c r="D375" i="9"/>
  <c r="E375" i="9"/>
  <c r="I308" i="6"/>
  <c r="J308" i="6"/>
  <c r="J364" i="6"/>
  <c r="I364" i="6"/>
  <c r="D76" i="9"/>
  <c r="G76" i="9"/>
  <c r="J9" i="6"/>
  <c r="I9" i="6"/>
  <c r="D506" i="9"/>
  <c r="E506" i="9"/>
  <c r="I407" i="6"/>
  <c r="J407" i="6"/>
  <c r="E268" i="9"/>
  <c r="D268" i="9"/>
  <c r="D350" i="9"/>
  <c r="E350" i="9"/>
  <c r="I185" i="6"/>
  <c r="J185" i="6"/>
  <c r="D339" i="9"/>
  <c r="E339" i="9"/>
  <c r="I155" i="6"/>
  <c r="J155" i="6"/>
  <c r="E376" i="9"/>
  <c r="D376" i="9"/>
  <c r="I309" i="6"/>
  <c r="J309" i="6"/>
  <c r="D21" i="9"/>
  <c r="G21" i="9"/>
  <c r="D170" i="9"/>
  <c r="E170" i="9"/>
  <c r="I502" i="6"/>
  <c r="J502" i="6"/>
  <c r="E214" i="9"/>
  <c r="D214" i="9"/>
  <c r="J147" i="6"/>
  <c r="I147" i="6"/>
  <c r="D368" i="9"/>
  <c r="E368" i="9"/>
  <c r="J152" i="6"/>
  <c r="I152" i="6"/>
  <c r="J316" i="6"/>
  <c r="I316" i="6"/>
  <c r="E28" i="9"/>
  <c r="D28" i="9"/>
  <c r="I470" i="6"/>
  <c r="J470" i="6"/>
  <c r="I131" i="6"/>
  <c r="J131" i="6"/>
  <c r="E352" i="9"/>
  <c r="D352" i="9"/>
  <c r="I434" i="6"/>
  <c r="J434" i="6"/>
  <c r="I395" i="6"/>
  <c r="J395" i="6"/>
  <c r="E112" i="9"/>
  <c r="D112" i="9"/>
  <c r="D183" i="9"/>
  <c r="E183" i="9"/>
  <c r="I417" i="6"/>
  <c r="J417" i="6"/>
  <c r="J208" i="6"/>
  <c r="I208" i="6"/>
  <c r="D218" i="9"/>
  <c r="E218" i="9"/>
  <c r="D196" i="9"/>
  <c r="E196" i="9"/>
  <c r="J269" i="6"/>
  <c r="I269" i="6"/>
  <c r="J423" i="6"/>
  <c r="I423" i="6"/>
  <c r="E135" i="9"/>
  <c r="D135" i="9"/>
  <c r="D284" i="9"/>
  <c r="E284" i="9"/>
  <c r="I257" i="6"/>
  <c r="J257" i="6"/>
  <c r="D267" i="9"/>
  <c r="E267" i="9"/>
  <c r="J275" i="6"/>
  <c r="I275" i="6"/>
  <c r="I52" i="6"/>
  <c r="J52" i="6"/>
  <c r="D44" i="9"/>
  <c r="G44" i="9"/>
  <c r="I63" i="6"/>
  <c r="J63" i="6"/>
  <c r="J488" i="6"/>
  <c r="I488" i="6"/>
  <c r="I461" i="6"/>
  <c r="J461" i="6"/>
  <c r="D34" i="9"/>
  <c r="G34" i="9"/>
  <c r="I477" i="6"/>
  <c r="J477" i="6"/>
  <c r="E471" i="9"/>
  <c r="D471" i="9"/>
  <c r="D321" i="9"/>
  <c r="E321" i="9"/>
  <c r="I254" i="6"/>
  <c r="J254" i="6"/>
  <c r="D64" i="9"/>
  <c r="G64" i="9"/>
  <c r="I74" i="6"/>
  <c r="J74" i="6"/>
  <c r="D466" i="9"/>
  <c r="E466" i="9"/>
  <c r="J413" i="6"/>
  <c r="I413" i="6"/>
  <c r="E125" i="9"/>
  <c r="D125" i="9"/>
  <c r="I58" i="6"/>
  <c r="J58" i="6"/>
  <c r="E279" i="9"/>
  <c r="D279" i="9"/>
  <c r="D428" i="9"/>
  <c r="E428" i="9"/>
  <c r="I212" i="6"/>
  <c r="J212" i="6"/>
  <c r="I206" i="6"/>
  <c r="J206" i="6"/>
  <c r="D262" i="9"/>
  <c r="E262" i="9"/>
  <c r="D56" i="9"/>
  <c r="E56" i="9"/>
  <c r="I35" i="6"/>
  <c r="J35" i="6"/>
  <c r="E117" i="9"/>
  <c r="D117" i="9"/>
  <c r="J327" i="6"/>
  <c r="I327" i="6"/>
  <c r="J483" i="6"/>
  <c r="I483" i="6"/>
  <c r="E107" i="9"/>
  <c r="D107" i="9"/>
  <c r="J317" i="6"/>
  <c r="I317" i="6"/>
  <c r="I95" i="6"/>
  <c r="J95" i="6"/>
  <c r="E316" i="9"/>
  <c r="D316" i="9"/>
  <c r="D465" i="9"/>
  <c r="E465" i="9"/>
  <c r="I249" i="6"/>
  <c r="J249" i="6"/>
  <c r="D110" i="9"/>
  <c r="E110" i="9"/>
  <c r="I419" i="6"/>
  <c r="J419" i="6"/>
  <c r="D131" i="9"/>
  <c r="G131" i="9"/>
  <c r="J501" i="6"/>
  <c r="I501" i="6"/>
  <c r="J340" i="6"/>
  <c r="I340" i="6"/>
  <c r="D201" i="9"/>
  <c r="E201" i="9"/>
  <c r="J411" i="6"/>
  <c r="I411" i="6"/>
  <c r="D395" i="9"/>
  <c r="E395" i="9"/>
  <c r="J266" i="6"/>
  <c r="I266" i="6"/>
  <c r="D476" i="9"/>
  <c r="E476" i="9"/>
  <c r="D377" i="9"/>
  <c r="E377" i="9"/>
  <c r="I310" i="6"/>
  <c r="J310" i="6"/>
  <c r="D22" i="9"/>
  <c r="G22" i="9"/>
  <c r="J464" i="6"/>
  <c r="I464" i="6"/>
  <c r="J149" i="6"/>
  <c r="I149" i="6"/>
  <c r="D370" i="9"/>
  <c r="E370" i="9"/>
  <c r="J303" i="6"/>
  <c r="I303" i="6"/>
  <c r="D15" i="9"/>
  <c r="E15" i="9"/>
  <c r="D164" i="9"/>
  <c r="E164" i="9"/>
  <c r="J359" i="6"/>
  <c r="I359" i="6"/>
  <c r="D71" i="9"/>
  <c r="E71" i="9"/>
  <c r="I4" i="6"/>
  <c r="J4" i="6"/>
  <c r="E225" i="9"/>
  <c r="D225" i="9"/>
  <c r="D374" i="9"/>
  <c r="E374" i="9"/>
  <c r="J158" i="6"/>
  <c r="I158" i="6"/>
  <c r="J280" i="6"/>
  <c r="I280" i="6"/>
  <c r="I124" i="6"/>
  <c r="J124" i="6"/>
  <c r="I123" i="6"/>
  <c r="J123" i="6"/>
  <c r="D371" i="9"/>
  <c r="E371" i="9"/>
  <c r="J304" i="6"/>
  <c r="I304" i="6"/>
  <c r="E16" i="9"/>
  <c r="D16" i="9"/>
  <c r="I458" i="6"/>
  <c r="J458" i="6"/>
  <c r="I497" i="6"/>
  <c r="J497" i="6"/>
  <c r="D209" i="9"/>
  <c r="E209" i="9"/>
  <c r="J142" i="6"/>
  <c r="I142" i="6"/>
  <c r="D363" i="9"/>
  <c r="E363" i="9"/>
  <c r="E8" i="9"/>
  <c r="D8" i="9"/>
  <c r="D23" i="9"/>
  <c r="E23" i="9"/>
  <c r="D177" i="9"/>
  <c r="E177" i="9"/>
  <c r="J110" i="6"/>
  <c r="I110" i="6"/>
  <c r="D347" i="9"/>
  <c r="E347" i="9"/>
  <c r="E496" i="9"/>
  <c r="D496" i="9"/>
  <c r="D357" i="9"/>
  <c r="E357" i="9"/>
  <c r="I335" i="6"/>
  <c r="J335" i="6"/>
  <c r="D278" i="9"/>
  <c r="E278" i="9"/>
  <c r="J460" i="6"/>
  <c r="I460" i="6"/>
  <c r="D491" i="9"/>
  <c r="E491" i="9"/>
  <c r="D482" i="9"/>
  <c r="E482" i="9"/>
  <c r="I389" i="6"/>
  <c r="J389" i="6"/>
  <c r="J418" i="6"/>
  <c r="I418" i="6"/>
  <c r="J332" i="6"/>
  <c r="I332" i="6"/>
  <c r="I455" i="6"/>
  <c r="J455" i="6"/>
  <c r="D470" i="9"/>
  <c r="E470" i="9"/>
  <c r="D434" i="9"/>
  <c r="E434" i="9"/>
  <c r="J62" i="6"/>
  <c r="I62" i="6"/>
  <c r="I399" i="6"/>
  <c r="J399" i="6"/>
  <c r="J161" i="6"/>
  <c r="I161" i="6"/>
  <c r="J154" i="6"/>
  <c r="I154" i="6"/>
  <c r="I53" i="6"/>
  <c r="J53" i="6"/>
  <c r="D274" i="9"/>
  <c r="E274" i="9"/>
  <c r="I207" i="6"/>
  <c r="J207" i="6"/>
  <c r="D68" i="9"/>
  <c r="E68" i="9"/>
  <c r="D417" i="9"/>
  <c r="E417" i="9"/>
  <c r="I46" i="6"/>
  <c r="J46" i="6"/>
  <c r="J410" i="6"/>
  <c r="I410" i="6"/>
  <c r="D29" i="9"/>
  <c r="E29" i="9"/>
  <c r="D404" i="9"/>
  <c r="E404" i="9"/>
  <c r="E128" i="9"/>
  <c r="D128" i="9"/>
  <c r="J400" i="6"/>
  <c r="I400" i="6"/>
  <c r="D45" i="9"/>
  <c r="E45" i="9"/>
  <c r="I255" i="6"/>
  <c r="J255" i="6"/>
  <c r="D311" i="9"/>
  <c r="E311" i="9"/>
  <c r="E460" i="9"/>
  <c r="D460" i="9"/>
  <c r="J244" i="6"/>
  <c r="I244" i="6"/>
  <c r="I398" i="6"/>
  <c r="J398" i="6"/>
  <c r="I59" i="6"/>
  <c r="J59" i="6"/>
  <c r="E208" i="9"/>
  <c r="D208" i="9"/>
  <c r="J362" i="6"/>
  <c r="I362" i="6"/>
  <c r="D335" i="9"/>
  <c r="E335" i="9"/>
  <c r="J494" i="6"/>
  <c r="I494" i="6"/>
  <c r="D113" i="9"/>
  <c r="E113" i="9"/>
  <c r="J179" i="6"/>
  <c r="I179" i="6"/>
  <c r="D405" i="9"/>
  <c r="E405" i="9"/>
  <c r="I322" i="6"/>
  <c r="J322" i="6"/>
  <c r="J305" i="6"/>
  <c r="I305" i="6"/>
  <c r="E17" i="9"/>
  <c r="D17" i="9"/>
  <c r="I459" i="6"/>
  <c r="J459" i="6"/>
  <c r="E171" i="9"/>
  <c r="D171" i="9"/>
  <c r="E320" i="9"/>
  <c r="D320" i="9"/>
  <c r="I104" i="6"/>
  <c r="J104" i="6"/>
  <c r="D365" i="9"/>
  <c r="E365" i="9"/>
  <c r="I298" i="6"/>
  <c r="J298" i="6"/>
  <c r="D10" i="9"/>
  <c r="G10" i="9"/>
  <c r="I452" i="6"/>
  <c r="J452" i="6"/>
  <c r="J508" i="6"/>
  <c r="I508" i="6"/>
  <c r="E220" i="9"/>
  <c r="D220" i="9"/>
  <c r="I153" i="6"/>
  <c r="J153" i="6"/>
  <c r="D14" i="9"/>
  <c r="E14" i="9"/>
  <c r="I290" i="6"/>
  <c r="J290" i="6"/>
  <c r="D119" i="9"/>
  <c r="E119" i="9"/>
  <c r="I134" i="6"/>
  <c r="J134" i="6"/>
  <c r="E334" i="9"/>
  <c r="D334" i="9"/>
  <c r="I299" i="6"/>
  <c r="J299" i="6"/>
  <c r="K299" i="6" s="1"/>
  <c r="D11" i="9"/>
  <c r="E11" i="9"/>
  <c r="I453" i="6"/>
  <c r="J453" i="6"/>
  <c r="D165" i="9"/>
  <c r="E165" i="9"/>
  <c r="D314" i="9"/>
  <c r="E314" i="9"/>
  <c r="I98" i="6"/>
  <c r="J98" i="6"/>
  <c r="I137" i="6"/>
  <c r="J137" i="6"/>
  <c r="D358" i="9"/>
  <c r="E358" i="9"/>
  <c r="E507" i="9"/>
  <c r="D507" i="9"/>
  <c r="I291" i="6"/>
  <c r="J291" i="6"/>
  <c r="D3" i="9"/>
  <c r="E3" i="9"/>
  <c r="G948" i="6" l="1"/>
  <c r="G958" i="6"/>
  <c r="G967" i="6"/>
  <c r="G834" i="6"/>
  <c r="G791" i="6"/>
  <c r="G1000" i="6"/>
  <c r="G953" i="6"/>
  <c r="K339" i="6"/>
  <c r="K224" i="6"/>
  <c r="K232" i="6"/>
  <c r="K392" i="6"/>
  <c r="K440" i="6"/>
  <c r="K248" i="6"/>
  <c r="K449" i="6"/>
  <c r="G901" i="6"/>
  <c r="G896" i="6"/>
  <c r="G891" i="6"/>
  <c r="K965" i="6"/>
  <c r="G752" i="6"/>
  <c r="G785" i="6"/>
  <c r="G795" i="6"/>
  <c r="K218" i="6"/>
  <c r="K292" i="6"/>
  <c r="K442" i="6"/>
  <c r="G763" i="6"/>
  <c r="G586" i="6"/>
  <c r="G720" i="6"/>
  <c r="G995" i="6"/>
  <c r="G787" i="6"/>
  <c r="G933" i="6"/>
  <c r="G851" i="6"/>
  <c r="G943" i="6"/>
  <c r="G823" i="6"/>
  <c r="G935" i="6"/>
  <c r="G741" i="6"/>
  <c r="G808" i="6"/>
  <c r="G955" i="6"/>
  <c r="G751" i="6"/>
  <c r="G832" i="6"/>
  <c r="G985" i="6"/>
  <c r="K942" i="6"/>
  <c r="G696" i="6"/>
  <c r="G928" i="6"/>
  <c r="G839" i="6"/>
  <c r="G993" i="6"/>
  <c r="G810" i="6"/>
  <c r="G910" i="6"/>
  <c r="G999" i="6"/>
  <c r="G187" i="6"/>
  <c r="G981" i="6"/>
  <c r="G990" i="6"/>
  <c r="G765" i="6"/>
  <c r="G906" i="6"/>
  <c r="K998" i="6"/>
  <c r="G963" i="6"/>
  <c r="G198" i="6"/>
  <c r="G937" i="6"/>
  <c r="G865" i="6"/>
  <c r="G900" i="6"/>
  <c r="G211" i="6"/>
  <c r="G756" i="6"/>
  <c r="G949" i="6"/>
  <c r="G991" i="6"/>
  <c r="G905" i="6"/>
  <c r="K940" i="6"/>
  <c r="K494" i="6"/>
  <c r="K979" i="6"/>
  <c r="K929" i="6"/>
  <c r="K989" i="6"/>
  <c r="K964" i="6"/>
  <c r="K937" i="6"/>
  <c r="K923" i="6"/>
  <c r="G987" i="6"/>
  <c r="K963" i="6"/>
  <c r="K1001" i="6"/>
  <c r="K954" i="6"/>
  <c r="K952" i="6"/>
  <c r="G939" i="6"/>
  <c r="K973" i="6"/>
  <c r="G840" i="6"/>
  <c r="G873" i="6"/>
  <c r="G922" i="6"/>
  <c r="G971" i="6"/>
  <c r="G976" i="6"/>
  <c r="G988" i="6"/>
  <c r="G923" i="6"/>
  <c r="G929" i="6"/>
  <c r="G713" i="6"/>
  <c r="G845" i="6"/>
  <c r="G911" i="6"/>
  <c r="G912" i="6"/>
  <c r="G846" i="6"/>
  <c r="G989" i="6"/>
  <c r="G951" i="6"/>
  <c r="K959" i="6"/>
  <c r="G916" i="6"/>
  <c r="G821" i="6"/>
  <c r="G942" i="6"/>
  <c r="G966" i="6"/>
  <c r="G962" i="6"/>
  <c r="K244" i="6"/>
  <c r="K464" i="6"/>
  <c r="K254" i="6"/>
  <c r="K488" i="6"/>
  <c r="K345" i="6"/>
  <c r="G986" i="6"/>
  <c r="K990" i="6"/>
  <c r="G240" i="6"/>
  <c r="K980" i="6"/>
  <c r="K932" i="6"/>
  <c r="K919" i="6"/>
  <c r="K943" i="6"/>
  <c r="G359" i="6"/>
  <c r="K960" i="6"/>
  <c r="K921" i="6"/>
  <c r="K968" i="6"/>
  <c r="K939" i="6"/>
  <c r="K995" i="6"/>
  <c r="K949" i="6"/>
  <c r="K780" i="6"/>
  <c r="K933" i="6"/>
  <c r="K945" i="6"/>
  <c r="K986" i="6"/>
  <c r="K936" i="6"/>
  <c r="K984" i="6"/>
  <c r="G537" i="6"/>
  <c r="K457" i="6"/>
  <c r="G407" i="6"/>
  <c r="K953" i="6"/>
  <c r="K924" i="6"/>
  <c r="G917" i="6"/>
  <c r="G893" i="6"/>
  <c r="G970" i="6"/>
  <c r="G983" i="6"/>
  <c r="G835" i="6"/>
  <c r="G984" i="6"/>
  <c r="K938" i="6"/>
  <c r="G843" i="6"/>
  <c r="G977" i="6"/>
  <c r="G961" i="6"/>
  <c r="G998" i="6"/>
  <c r="G884" i="6"/>
  <c r="G862" i="6"/>
  <c r="G798" i="6"/>
  <c r="G863" i="6"/>
  <c r="G979" i="6"/>
  <c r="G869" i="6"/>
  <c r="G804" i="6"/>
  <c r="K948" i="6"/>
  <c r="K951" i="6"/>
  <c r="G975" i="6"/>
  <c r="G899" i="6"/>
  <c r="G973" i="6"/>
  <c r="G709" i="6"/>
  <c r="K893" i="6"/>
  <c r="G861" i="6"/>
  <c r="G324" i="6"/>
  <c r="G920" i="6"/>
  <c r="G800" i="6"/>
  <c r="K999" i="6"/>
  <c r="G892" i="6"/>
  <c r="K991" i="6"/>
  <c r="G803" i="6"/>
  <c r="G947" i="6"/>
  <c r="K930" i="6"/>
  <c r="K978" i="6"/>
  <c r="G918" i="6"/>
  <c r="G864" i="6"/>
  <c r="G1001" i="6"/>
  <c r="G960" i="6"/>
  <c r="G867" i="6"/>
  <c r="G959" i="6"/>
  <c r="G904" i="6"/>
  <c r="G940" i="6"/>
  <c r="G931" i="6"/>
  <c r="G715" i="6"/>
  <c r="G796" i="6"/>
  <c r="K961" i="6"/>
  <c r="K906" i="6"/>
  <c r="G972" i="6"/>
  <c r="K956" i="6"/>
  <c r="G956" i="6"/>
  <c r="K983" i="6"/>
  <c r="K996" i="6"/>
  <c r="K981" i="6"/>
  <c r="K992" i="6"/>
  <c r="G632" i="6"/>
  <c r="G320" i="6"/>
  <c r="K975" i="6"/>
  <c r="K928" i="6"/>
  <c r="G510" i="6"/>
  <c r="K653" i="6"/>
  <c r="K665" i="6"/>
  <c r="K935" i="6"/>
  <c r="K971" i="6"/>
  <c r="G247" i="6"/>
  <c r="G191" i="6"/>
  <c r="K977" i="6"/>
  <c r="G167" i="6"/>
  <c r="K941" i="6"/>
  <c r="K972" i="6"/>
  <c r="K957" i="6"/>
  <c r="K922" i="6"/>
  <c r="K1000" i="6"/>
  <c r="G154" i="6"/>
  <c r="K926" i="6"/>
  <c r="K950" i="6"/>
  <c r="K907" i="6"/>
  <c r="K985" i="6"/>
  <c r="G605" i="6"/>
  <c r="G133" i="6"/>
  <c r="K997" i="6"/>
  <c r="G162" i="6"/>
  <c r="G264" i="6"/>
  <c r="G172" i="6"/>
  <c r="K179" i="6"/>
  <c r="K209" i="6"/>
  <c r="K382" i="6"/>
  <c r="K231" i="6"/>
  <c r="K173" i="6"/>
  <c r="G658" i="6"/>
  <c r="K976" i="6"/>
  <c r="G602" i="6"/>
  <c r="K966" i="6"/>
  <c r="G694" i="6"/>
  <c r="K982" i="6"/>
  <c r="K962" i="6"/>
  <c r="K974" i="6"/>
  <c r="K987" i="6"/>
  <c r="K915" i="6"/>
  <c r="G221" i="6"/>
  <c r="G347" i="6"/>
  <c r="K925" i="6"/>
  <c r="K825" i="6"/>
  <c r="K944" i="6"/>
  <c r="G757" i="6"/>
  <c r="G876" i="6"/>
  <c r="G882" i="6"/>
  <c r="G760" i="6"/>
  <c r="G412" i="6"/>
  <c r="G806" i="6"/>
  <c r="G887" i="6"/>
  <c r="G788" i="6"/>
  <c r="G746" i="6"/>
  <c r="G125" i="6"/>
  <c r="K237" i="6"/>
  <c r="K443" i="6"/>
  <c r="G820" i="6"/>
  <c r="G616" i="6"/>
  <c r="G691" i="6"/>
  <c r="G799" i="6"/>
  <c r="G672" i="6"/>
  <c r="G446" i="6"/>
  <c r="G458" i="6"/>
  <c r="G624" i="6"/>
  <c r="G822" i="6"/>
  <c r="G813" i="6"/>
  <c r="K897" i="6"/>
  <c r="G833" i="6"/>
  <c r="G660" i="6"/>
  <c r="G233" i="6"/>
  <c r="K892" i="6"/>
  <c r="G875" i="6"/>
  <c r="G570" i="6"/>
  <c r="G656" i="6"/>
  <c r="K914" i="6"/>
  <c r="G229" i="6"/>
  <c r="G828" i="6"/>
  <c r="K909" i="6"/>
  <c r="G706" i="6"/>
  <c r="K748" i="6"/>
  <c r="K904" i="6"/>
  <c r="G623" i="6"/>
  <c r="G641" i="6"/>
  <c r="K558" i="6"/>
  <c r="G318" i="6"/>
  <c r="K777" i="6"/>
  <c r="G604" i="6"/>
  <c r="G470" i="6"/>
  <c r="G749" i="6"/>
  <c r="K917" i="6"/>
  <c r="G252" i="6"/>
  <c r="G622" i="6"/>
  <c r="G634" i="6"/>
  <c r="G856" i="6"/>
  <c r="G643" i="6"/>
  <c r="G391" i="6"/>
  <c r="K905" i="6"/>
  <c r="K390" i="6"/>
  <c r="K908" i="6"/>
  <c r="G868" i="6"/>
  <c r="G379" i="6"/>
  <c r="G665" i="6"/>
  <c r="K736" i="6"/>
  <c r="G871" i="6"/>
  <c r="G635" i="6"/>
  <c r="G877" i="6"/>
  <c r="G474" i="6"/>
  <c r="K887" i="6"/>
  <c r="G613" i="6"/>
  <c r="G517" i="6"/>
  <c r="G600" i="6"/>
  <c r="G540" i="6"/>
  <c r="G682" i="6"/>
  <c r="G885" i="6"/>
  <c r="G590" i="6"/>
  <c r="G515" i="6"/>
  <c r="G450" i="6"/>
  <c r="G594" i="6"/>
  <c r="G280" i="6"/>
  <c r="K616" i="6"/>
  <c r="K639" i="6"/>
  <c r="K579" i="6"/>
  <c r="G583" i="6"/>
  <c r="G889" i="6"/>
  <c r="K900" i="6"/>
  <c r="G614" i="6"/>
  <c r="G742" i="6"/>
  <c r="G494" i="6"/>
  <c r="G886" i="6"/>
  <c r="G841" i="6"/>
  <c r="G381" i="6"/>
  <c r="K862" i="6"/>
  <c r="K275" i="6"/>
  <c r="G589" i="6"/>
  <c r="K749" i="6"/>
  <c r="G284" i="6"/>
  <c r="G830" i="6"/>
  <c r="G463" i="6"/>
  <c r="K331" i="6"/>
  <c r="K895" i="6"/>
  <c r="G455" i="6"/>
  <c r="G581" i="6"/>
  <c r="G596" i="6"/>
  <c r="G245" i="6"/>
  <c r="G717" i="6"/>
  <c r="G790" i="6"/>
  <c r="G390" i="6"/>
  <c r="K656" i="6"/>
  <c r="G670" i="6"/>
  <c r="G357" i="6"/>
  <c r="K891" i="6"/>
  <c r="K655" i="6"/>
  <c r="G725" i="6"/>
  <c r="G857" i="6"/>
  <c r="K894" i="6"/>
  <c r="G246" i="6"/>
  <c r="G710" i="6"/>
  <c r="K348" i="6"/>
  <c r="G389" i="6"/>
  <c r="G226" i="6"/>
  <c r="K890" i="6"/>
  <c r="K918" i="6"/>
  <c r="G646" i="6"/>
  <c r="G880" i="6"/>
  <c r="G647" i="6"/>
  <c r="G703" i="6"/>
  <c r="G745" i="6"/>
  <c r="K901" i="6"/>
  <c r="G503" i="6"/>
  <c r="K912" i="6"/>
  <c r="G684" i="6"/>
  <c r="K920" i="6"/>
  <c r="K536" i="6"/>
  <c r="K874" i="6"/>
  <c r="K916" i="6"/>
  <c r="K365" i="6"/>
  <c r="K363" i="6"/>
  <c r="G367" i="6"/>
  <c r="G697" i="6"/>
  <c r="K896" i="6"/>
  <c r="K902" i="6"/>
  <c r="K822" i="6"/>
  <c r="G629" i="6"/>
  <c r="K853" i="6"/>
  <c r="G654" i="6"/>
  <c r="K378" i="6"/>
  <c r="K913" i="6"/>
  <c r="K409" i="6"/>
  <c r="K760" i="6"/>
  <c r="K662" i="6"/>
  <c r="G382" i="6"/>
  <c r="G366" i="6"/>
  <c r="G529" i="6"/>
  <c r="G853" i="6"/>
  <c r="G251" i="6"/>
  <c r="G502" i="6"/>
  <c r="G209" i="6"/>
  <c r="K800" i="6"/>
  <c r="K584" i="6"/>
  <c r="K790" i="6"/>
  <c r="G236" i="6"/>
  <c r="K305" i="6"/>
  <c r="G227" i="6"/>
  <c r="G336" i="6"/>
  <c r="G445" i="6"/>
  <c r="G562" i="6"/>
  <c r="K586" i="6"/>
  <c r="K740" i="6"/>
  <c r="G310" i="6"/>
  <c r="K724" i="6"/>
  <c r="K771" i="6"/>
  <c r="K329" i="6"/>
  <c r="K410" i="6"/>
  <c r="K303" i="6"/>
  <c r="K340" i="6"/>
  <c r="K327" i="6"/>
  <c r="K183" i="6"/>
  <c r="G551" i="6"/>
  <c r="G559" i="6"/>
  <c r="G575" i="6"/>
  <c r="G750" i="6"/>
  <c r="K180" i="6"/>
  <c r="K737" i="6"/>
  <c r="G698" i="6"/>
  <c r="K479" i="6"/>
  <c r="K643" i="6"/>
  <c r="G558" i="6"/>
  <c r="G178" i="6"/>
  <c r="K770" i="6"/>
  <c r="K400" i="6"/>
  <c r="K161" i="6"/>
  <c r="K332" i="6"/>
  <c r="G607" i="6"/>
  <c r="G761" i="6"/>
  <c r="K545" i="6"/>
  <c r="G569" i="6"/>
  <c r="G360" i="6"/>
  <c r="K856" i="6"/>
  <c r="G249" i="6"/>
  <c r="G434" i="6"/>
  <c r="K690" i="6"/>
  <c r="G223" i="6"/>
  <c r="G533" i="6"/>
  <c r="G234" i="6"/>
  <c r="K300" i="6"/>
  <c r="K444" i="6"/>
  <c r="G681" i="6"/>
  <c r="K598" i="6"/>
  <c r="G465" i="6"/>
  <c r="G421" i="6"/>
  <c r="K593" i="6"/>
  <c r="K666" i="6"/>
  <c r="K753" i="6"/>
  <c r="G163" i="6"/>
  <c r="K239" i="6"/>
  <c r="K847" i="6"/>
  <c r="K439" i="6"/>
  <c r="K289" i="6"/>
  <c r="G419" i="6"/>
  <c r="G491" i="6"/>
  <c r="K325" i="6"/>
  <c r="G333" i="6"/>
  <c r="K447" i="6"/>
  <c r="G323" i="6"/>
  <c r="G479" i="6"/>
  <c r="K689" i="6"/>
  <c r="K577" i="6"/>
  <c r="G132" i="6"/>
  <c r="K671" i="6"/>
  <c r="K829" i="6"/>
  <c r="K221" i="6"/>
  <c r="K308" i="6"/>
  <c r="K383" i="6"/>
  <c r="K452" i="6"/>
  <c r="K380" i="6"/>
  <c r="K387" i="6"/>
  <c r="K238" i="6"/>
  <c r="G475" i="6"/>
  <c r="K703" i="6"/>
  <c r="K859" i="6"/>
  <c r="G451" i="6"/>
  <c r="G403" i="6"/>
  <c r="K187" i="6"/>
  <c r="K677" i="6"/>
  <c r="K708" i="6"/>
  <c r="K660" i="6"/>
  <c r="G168" i="6"/>
  <c r="K693" i="6"/>
  <c r="K562" i="6"/>
  <c r="G175" i="6"/>
  <c r="K246" i="6"/>
  <c r="K854" i="6"/>
  <c r="K603" i="6"/>
  <c r="K315" i="6"/>
  <c r="K362" i="6"/>
  <c r="K249" i="6"/>
  <c r="K413" i="6"/>
  <c r="K261" i="6"/>
  <c r="K500" i="6"/>
  <c r="K112" i="6"/>
  <c r="K510" i="6"/>
  <c r="K529" i="6"/>
  <c r="G273" i="6"/>
  <c r="G311" i="6"/>
  <c r="K294" i="6"/>
  <c r="G322" i="6"/>
  <c r="K680" i="6"/>
  <c r="K826" i="6"/>
  <c r="K688" i="6"/>
  <c r="G454" i="6"/>
  <c r="G388" i="6"/>
  <c r="K344" i="6"/>
  <c r="K293" i="6"/>
  <c r="K846" i="6"/>
  <c r="G283" i="6"/>
  <c r="K481" i="6"/>
  <c r="G443" i="6"/>
  <c r="G457" i="6"/>
  <c r="K520" i="6"/>
  <c r="K698" i="6"/>
  <c r="K858" i="6"/>
  <c r="G201" i="6"/>
  <c r="K370" i="6"/>
  <c r="K350" i="6"/>
  <c r="K374" i="6"/>
  <c r="K834" i="6"/>
  <c r="K605" i="6"/>
  <c r="G239" i="6"/>
  <c r="G215" i="6"/>
  <c r="K597" i="6"/>
  <c r="K574" i="6"/>
  <c r="G497" i="6"/>
  <c r="G496" i="6"/>
  <c r="K541" i="6"/>
  <c r="K873" i="6"/>
  <c r="G473" i="6"/>
  <c r="K702" i="6"/>
  <c r="K530" i="6"/>
  <c r="G317" i="6"/>
  <c r="G115" i="6"/>
  <c r="G422" i="6"/>
  <c r="G169" i="6"/>
  <c r="K744" i="6"/>
  <c r="G611" i="6"/>
  <c r="K412" i="6"/>
  <c r="K503" i="6"/>
  <c r="K871" i="6"/>
  <c r="K366" i="6"/>
  <c r="K306" i="6"/>
  <c r="K588" i="6"/>
  <c r="G216" i="6"/>
  <c r="G516" i="6"/>
  <c r="K514" i="6"/>
  <c r="K670" i="6"/>
  <c r="K676" i="6"/>
  <c r="K723" i="6"/>
  <c r="G544" i="6"/>
  <c r="G532" i="6"/>
  <c r="K223" i="6"/>
  <c r="G739" i="6"/>
  <c r="K733" i="6"/>
  <c r="K384" i="6"/>
  <c r="K612" i="6"/>
  <c r="G801" i="6"/>
  <c r="K866" i="6"/>
  <c r="G591" i="6"/>
  <c r="K613" i="6"/>
  <c r="K555" i="6"/>
  <c r="G487" i="6"/>
  <c r="K595" i="6"/>
  <c r="G601" i="6"/>
  <c r="K385" i="6"/>
  <c r="K629" i="6"/>
  <c r="G721" i="6"/>
  <c r="G774" i="6"/>
  <c r="K462" i="6"/>
  <c r="G330" i="6"/>
  <c r="K408" i="6"/>
  <c r="K779" i="6"/>
  <c r="K712" i="6"/>
  <c r="K282" i="6"/>
  <c r="K258" i="6"/>
  <c r="K855" i="6"/>
  <c r="K302" i="6"/>
  <c r="K793" i="6"/>
  <c r="G792" i="6"/>
  <c r="K580" i="6"/>
  <c r="G194" i="6"/>
  <c r="G619" i="6"/>
  <c r="G415" i="6"/>
  <c r="G657" i="6"/>
  <c r="G609" i="6"/>
  <c r="K525" i="6"/>
  <c r="K782" i="6"/>
  <c r="K626" i="6"/>
  <c r="K842" i="6"/>
  <c r="K174" i="6"/>
  <c r="K519" i="6"/>
  <c r="G225" i="6"/>
  <c r="K314" i="6"/>
  <c r="K445" i="6"/>
  <c r="K228" i="6"/>
  <c r="K728" i="6"/>
  <c r="G724" i="6"/>
  <c r="G213" i="6"/>
  <c r="K166" i="6"/>
  <c r="K484" i="6"/>
  <c r="K346" i="6"/>
  <c r="K624" i="6"/>
  <c r="K219" i="6"/>
  <c r="K448" i="6"/>
  <c r="G786" i="6"/>
  <c r="G511" i="6"/>
  <c r="K247" i="6"/>
  <c r="G143" i="6"/>
  <c r="K301" i="6"/>
  <c r="G433" i="6"/>
  <c r="K569" i="6"/>
  <c r="G662" i="6"/>
  <c r="G676" i="6"/>
  <c r="K471" i="6"/>
  <c r="K285" i="6"/>
  <c r="G587" i="6"/>
  <c r="K480" i="6"/>
  <c r="G627" i="6"/>
  <c r="K477" i="6"/>
  <c r="K338" i="6"/>
  <c r="K429" i="6"/>
  <c r="K297" i="6"/>
  <c r="K263" i="6"/>
  <c r="K437" i="6"/>
  <c r="K236" i="6"/>
  <c r="K170" i="6"/>
  <c r="K508" i="6"/>
  <c r="K158" i="6"/>
  <c r="K257" i="6"/>
  <c r="K364" i="6"/>
  <c r="K286" i="6"/>
  <c r="K260" i="6"/>
  <c r="G555" i="6"/>
  <c r="G775" i="6"/>
  <c r="K763" i="6"/>
  <c r="G689" i="6"/>
  <c r="K217" i="6"/>
  <c r="G733" i="6"/>
  <c r="G737" i="6"/>
  <c r="G673" i="6"/>
  <c r="K697" i="6"/>
  <c r="G383" i="6"/>
  <c r="K433" i="6"/>
  <c r="K876" i="6"/>
  <c r="K746" i="6"/>
  <c r="G364" i="6"/>
  <c r="K184" i="6"/>
  <c r="K435" i="6"/>
  <c r="G577" i="6"/>
  <c r="K745" i="6"/>
  <c r="K168" i="6"/>
  <c r="K561" i="6"/>
  <c r="K844" i="6"/>
  <c r="K878" i="6"/>
  <c r="G528" i="6"/>
  <c r="K687" i="6"/>
  <c r="K667" i="6"/>
  <c r="K739" i="6"/>
  <c r="K420" i="6"/>
  <c r="K328" i="6"/>
  <c r="K304" i="6"/>
  <c r="G595" i="6"/>
  <c r="K673" i="6"/>
  <c r="K557" i="6"/>
  <c r="K625" i="6"/>
  <c r="G564" i="6"/>
  <c r="K754" i="6"/>
  <c r="K554" i="6"/>
  <c r="K290" i="6"/>
  <c r="K391" i="6"/>
  <c r="K511" i="6"/>
  <c r="K517" i="6"/>
  <c r="K582" i="6"/>
  <c r="K330" i="6"/>
  <c r="K756" i="6"/>
  <c r="K504" i="6"/>
  <c r="K848" i="6"/>
  <c r="K781" i="6"/>
  <c r="K518" i="6"/>
  <c r="K710" i="6"/>
  <c r="K783" i="6"/>
  <c r="K875" i="6"/>
  <c r="G114" i="6"/>
  <c r="K165" i="6"/>
  <c r="K455" i="6"/>
  <c r="K460" i="6"/>
  <c r="K417" i="6"/>
  <c r="K407" i="6"/>
  <c r="K190" i="6"/>
  <c r="K273" i="6"/>
  <c r="K215" i="6"/>
  <c r="K320" i="6"/>
  <c r="K431" i="6"/>
  <c r="K496" i="6"/>
  <c r="K775" i="6"/>
  <c r="K607" i="6"/>
  <c r="K319" i="6"/>
  <c r="K283" i="6"/>
  <c r="G499" i="6"/>
  <c r="K841" i="6"/>
  <c r="K373" i="6"/>
  <c r="G181" i="6"/>
  <c r="K877" i="6"/>
  <c r="K288" i="6"/>
  <c r="K801" i="6"/>
  <c r="G513" i="6"/>
  <c r="K849" i="6"/>
  <c r="G309" i="6"/>
  <c r="G173" i="6"/>
  <c r="G262" i="6"/>
  <c r="G413" i="6"/>
  <c r="G365" i="6"/>
  <c r="K818" i="6"/>
  <c r="K594" i="6"/>
  <c r="K265" i="6"/>
  <c r="K622" i="6"/>
  <c r="G456" i="6"/>
  <c r="K537" i="6"/>
  <c r="K423" i="6"/>
  <c r="K470" i="6"/>
  <c r="K466" i="6"/>
  <c r="K416" i="6"/>
  <c r="K233" i="6"/>
  <c r="K751" i="6"/>
  <c r="G199" i="6"/>
  <c r="G179" i="6"/>
  <c r="K516" i="6"/>
  <c r="K360" i="6"/>
  <c r="K705" i="6"/>
  <c r="K885" i="6"/>
  <c r="K778" i="6"/>
  <c r="G394" i="6"/>
  <c r="K198" i="6"/>
  <c r="K709" i="6"/>
  <c r="K585" i="6"/>
  <c r="K163" i="6"/>
  <c r="K810" i="6"/>
  <c r="K646" i="6"/>
  <c r="K349" i="6"/>
  <c r="G467" i="6"/>
  <c r="K641" i="6"/>
  <c r="K789" i="6"/>
  <c r="K396" i="6"/>
  <c r="K860" i="6"/>
  <c r="G197" i="6"/>
  <c r="K788" i="6"/>
  <c r="K549" i="6"/>
  <c r="K766" i="6"/>
  <c r="K602" i="6"/>
  <c r="K699" i="6"/>
  <c r="G212" i="6"/>
  <c r="K313" i="6"/>
  <c r="K324" i="6"/>
  <c r="G372" i="6"/>
  <c r="K312" i="6"/>
  <c r="K881" i="6"/>
  <c r="G242" i="6"/>
  <c r="K830" i="6"/>
  <c r="K814" i="6"/>
  <c r="K589" i="6"/>
  <c r="K711" i="6"/>
  <c r="K524" i="6"/>
  <c r="K880" i="6"/>
  <c r="G432" i="6"/>
  <c r="K544" i="6"/>
  <c r="K578" i="6"/>
  <c r="G307" i="6"/>
  <c r="G271" i="6"/>
  <c r="K811" i="6"/>
  <c r="K403" i="6"/>
  <c r="K211" i="6"/>
  <c r="K799" i="6"/>
  <c r="K883" i="6"/>
  <c r="G395" i="6"/>
  <c r="K721" i="6"/>
  <c r="G438" i="6"/>
  <c r="K426" i="6"/>
  <c r="K564" i="6"/>
  <c r="K336" i="6"/>
  <c r="K540" i="6"/>
  <c r="K528" i="6"/>
  <c r="K592" i="6"/>
  <c r="K808" i="6"/>
  <c r="K610" i="6"/>
  <c r="K652" i="6"/>
  <c r="K222" i="6"/>
  <c r="K758" i="6"/>
  <c r="K734" i="6"/>
  <c r="K270" i="6"/>
  <c r="K674" i="6"/>
  <c r="G350" i="6"/>
  <c r="K747" i="6"/>
  <c r="G153" i="6"/>
  <c r="G129" i="6"/>
  <c r="K497" i="6"/>
  <c r="K176" i="6"/>
  <c r="K202" i="6"/>
  <c r="K381" i="6"/>
  <c r="K418" i="6"/>
  <c r="K419" i="6"/>
  <c r="K424" i="6"/>
  <c r="K490" i="6"/>
  <c r="K256" i="6"/>
  <c r="K356" i="6"/>
  <c r="K467" i="6"/>
  <c r="K243" i="6"/>
  <c r="K207" i="6"/>
  <c r="K411" i="6"/>
  <c r="K274" i="6"/>
  <c r="K506" i="6"/>
  <c r="K489" i="6"/>
  <c r="K287" i="6"/>
  <c r="K478" i="6"/>
  <c r="K446" i="6"/>
  <c r="K547" i="6"/>
  <c r="G139" i="6"/>
  <c r="K865" i="6"/>
  <c r="K869" i="6"/>
  <c r="K857" i="6"/>
  <c r="K252" i="6"/>
  <c r="K718" i="6"/>
  <c r="K820" i="6"/>
  <c r="K556" i="6"/>
  <c r="K743" i="6"/>
  <c r="G100" i="6"/>
  <c r="K361" i="6"/>
  <c r="G304" i="6"/>
  <c r="K596" i="6"/>
  <c r="K182" i="6"/>
  <c r="K376" i="6"/>
  <c r="K502" i="6"/>
  <c r="K465" i="6"/>
  <c r="K491" i="6"/>
  <c r="K251" i="6"/>
  <c r="K399" i="6"/>
  <c r="K335" i="6"/>
  <c r="K461" i="6"/>
  <c r="K358" i="6"/>
  <c r="K195" i="6"/>
  <c r="K317" i="6"/>
  <c r="K394" i="6"/>
  <c r="K311" i="6"/>
  <c r="K453" i="6"/>
  <c r="K310" i="6"/>
  <c r="K483" i="6"/>
  <c r="K422" i="6"/>
  <c r="K495" i="6"/>
  <c r="K259" i="6"/>
  <c r="G235" i="6"/>
  <c r="K679" i="6"/>
  <c r="K463" i="6"/>
  <c r="G439" i="6"/>
  <c r="K169" i="6"/>
  <c r="K672" i="6"/>
  <c r="K852" i="6"/>
  <c r="K432" i="6"/>
  <c r="K192" i="6"/>
  <c r="K606" i="6"/>
  <c r="K882" i="6"/>
  <c r="K765" i="6"/>
  <c r="G334" i="6"/>
  <c r="K872" i="6"/>
  <c r="G485" i="6"/>
  <c r="K633" i="6"/>
  <c r="K620" i="6"/>
  <c r="K414" i="6"/>
  <c r="K806" i="6"/>
  <c r="K542" i="6"/>
  <c r="K450" i="6"/>
  <c r="K186" i="6"/>
  <c r="K642" i="6"/>
  <c r="K638" i="6"/>
  <c r="K210" i="6"/>
  <c r="K614" i="6"/>
  <c r="K567" i="6"/>
  <c r="K692" i="6"/>
  <c r="K250" i="6"/>
  <c r="K253" i="6"/>
  <c r="G377" i="6"/>
  <c r="K352" i="6"/>
  <c r="K164" i="6"/>
  <c r="K197" i="6"/>
  <c r="K281" i="6"/>
  <c r="K454" i="6"/>
  <c r="G523" i="6"/>
  <c r="G431" i="6"/>
  <c r="K216" i="6"/>
  <c r="K395" i="6"/>
  <c r="K226" i="6"/>
  <c r="K341" i="6"/>
  <c r="K353" i="6"/>
  <c r="K323" i="6"/>
  <c r="K326" i="6"/>
  <c r="K347" i="6"/>
  <c r="K398" i="6"/>
  <c r="K309" i="6"/>
  <c r="K405" i="6"/>
  <c r="K368" i="6"/>
  <c r="K278" i="6"/>
  <c r="K357" i="6"/>
  <c r="K291" i="6"/>
  <c r="K501" i="6"/>
  <c r="K212" i="6"/>
  <c r="G727" i="6"/>
  <c r="K787" i="6"/>
  <c r="G354" i="6"/>
  <c r="K298" i="6"/>
  <c r="K230" i="6"/>
  <c r="K266" i="6"/>
  <c r="K245" i="6"/>
  <c r="K188" i="6"/>
  <c r="K546" i="6"/>
  <c r="G414" i="6"/>
  <c r="K668" i="6"/>
  <c r="K833" i="6"/>
  <c r="G580" i="6"/>
  <c r="K727" i="6"/>
  <c r="G253" i="6"/>
  <c r="K354" i="6"/>
  <c r="K189" i="6"/>
  <c r="G667" i="6"/>
  <c r="G259" i="6"/>
  <c r="K240" i="6"/>
  <c r="K241" i="6"/>
  <c r="K757" i="6"/>
  <c r="G349" i="6"/>
  <c r="K181" i="6"/>
  <c r="G289" i="6"/>
  <c r="G263" i="6"/>
  <c r="K720" i="6"/>
  <c r="K485" i="6"/>
  <c r="K220" i="6"/>
  <c r="K268" i="6"/>
  <c r="K430" i="6"/>
  <c r="K68" i="6"/>
  <c r="K284" i="6"/>
  <c r="K459" i="6"/>
  <c r="K255" i="6"/>
  <c r="K269" i="6"/>
  <c r="K428" i="6"/>
  <c r="K279" i="6"/>
  <c r="K482" i="6"/>
  <c r="K321" i="6"/>
  <c r="K225" i="6"/>
  <c r="K351" i="6"/>
  <c r="K436" i="6"/>
  <c r="K472" i="6"/>
  <c r="K386" i="6"/>
  <c r="K196" i="6"/>
  <c r="K388" i="6"/>
  <c r="G578" i="6"/>
  <c r="K406" i="6"/>
  <c r="K658" i="6"/>
  <c r="G593" i="6"/>
  <c r="G313" i="6"/>
  <c r="G228" i="6"/>
  <c r="G731" i="6"/>
  <c r="K568" i="6"/>
  <c r="K726" i="6"/>
  <c r="K234" i="6"/>
  <c r="G128" i="6"/>
  <c r="K621" i="6"/>
  <c r="K741" i="6"/>
  <c r="K804" i="6"/>
  <c r="G825" i="6"/>
  <c r="K845" i="6"/>
  <c r="G429" i="6"/>
  <c r="K700" i="6"/>
  <c r="K193" i="6"/>
  <c r="K486" i="6"/>
  <c r="K650" i="6"/>
  <c r="G811" i="6"/>
  <c r="K397" i="6"/>
  <c r="K661" i="6"/>
  <c r="G373" i="6"/>
  <c r="G714" i="6"/>
  <c r="K438" i="6"/>
  <c r="K456" i="6"/>
  <c r="K792" i="6"/>
  <c r="G633" i="6"/>
  <c r="K816" i="6"/>
  <c r="K587" i="6"/>
  <c r="K538" i="6"/>
  <c r="K797" i="6"/>
  <c r="K694" i="6"/>
  <c r="K402" i="6"/>
  <c r="G123" i="6"/>
  <c r="K322" i="6"/>
  <c r="K185" i="6"/>
  <c r="K509" i="6"/>
  <c r="K404" i="6"/>
  <c r="K262" i="6"/>
  <c r="K267" i="6"/>
  <c r="K200" i="6"/>
  <c r="K507" i="6"/>
  <c r="K334" i="6"/>
  <c r="K377" i="6"/>
  <c r="K375" i="6"/>
  <c r="K81" i="6"/>
  <c r="K32" i="6"/>
  <c r="K272" i="6"/>
  <c r="G679" i="6"/>
  <c r="K521" i="6"/>
  <c r="K559" i="6"/>
  <c r="K761" i="6"/>
  <c r="K809" i="6"/>
  <c r="K889" i="6"/>
  <c r="G661" i="6"/>
  <c r="G659" i="6"/>
  <c r="K678" i="6"/>
  <c r="G210" i="6"/>
  <c r="K474" i="6"/>
  <c r="G582" i="6"/>
  <c r="K534" i="6"/>
  <c r="K888" i="6"/>
  <c r="K864" i="6"/>
  <c r="K552" i="6"/>
  <c r="K572" i="6"/>
  <c r="K704" i="6"/>
  <c r="K608" i="6"/>
  <c r="K640" i="6"/>
  <c r="K838" i="6"/>
  <c r="K628" i="6"/>
  <c r="G305" i="6"/>
  <c r="K526" i="6"/>
  <c r="K722" i="6"/>
  <c r="K675" i="6"/>
  <c r="G484" i="6"/>
  <c r="K644" i="6"/>
  <c r="K535" i="6"/>
  <c r="K772" i="6"/>
  <c r="K389" i="6"/>
  <c r="K458" i="6"/>
  <c r="K280" i="6"/>
  <c r="K359" i="6"/>
  <c r="K206" i="6"/>
  <c r="K208" i="6"/>
  <c r="K476" i="6"/>
  <c r="K167" i="6"/>
  <c r="K159" i="6"/>
  <c r="K172" i="6"/>
  <c r="K441" i="6"/>
  <c r="K242" i="6"/>
  <c r="K203" i="6"/>
  <c r="G522" i="6"/>
  <c r="G427" i="6"/>
  <c r="G343" i="6"/>
  <c r="K691" i="6"/>
  <c r="K505" i="6"/>
  <c r="K493" i="6"/>
  <c r="G397" i="6"/>
  <c r="G337" i="6"/>
  <c r="G203" i="6"/>
  <c r="G701" i="6"/>
  <c r="G145" i="6"/>
  <c r="K533" i="6"/>
  <c r="K337" i="6"/>
  <c r="K701" i="6"/>
  <c r="G270" i="6"/>
  <c r="G486" i="6"/>
  <c r="G546" i="6"/>
  <c r="K684" i="6"/>
  <c r="K492" i="6"/>
  <c r="G157" i="6"/>
  <c r="K851" i="6"/>
  <c r="K730" i="6"/>
  <c r="G341" i="6"/>
  <c r="K548" i="6"/>
  <c r="G257" i="6"/>
  <c r="G766" i="6"/>
  <c r="K604" i="6"/>
  <c r="K784" i="6"/>
  <c r="K318" i="6"/>
  <c r="K794" i="6"/>
  <c r="K774" i="6"/>
  <c r="K817" i="6"/>
  <c r="G238" i="6"/>
  <c r="G770" i="6"/>
  <c r="G158" i="6"/>
  <c r="G401" i="6"/>
  <c r="G171" i="6"/>
  <c r="K836" i="6"/>
  <c r="G321" i="6"/>
  <c r="K716" i="6"/>
  <c r="K682" i="6"/>
  <c r="K654" i="6"/>
  <c r="G598" i="6"/>
  <c r="K786" i="6"/>
  <c r="K175" i="6"/>
  <c r="K295" i="6"/>
  <c r="K475" i="6"/>
  <c r="K367" i="6"/>
  <c r="K355" i="6"/>
  <c r="K617" i="6"/>
  <c r="G541" i="6"/>
  <c r="G385" i="6"/>
  <c r="G155" i="6"/>
  <c r="K773" i="6"/>
  <c r="G553" i="6"/>
  <c r="G469" i="6"/>
  <c r="G773" i="6"/>
  <c r="G769" i="6"/>
  <c r="G827" i="6"/>
  <c r="G174" i="6"/>
  <c r="G702" i="6"/>
  <c r="K636" i="6"/>
  <c r="K372" i="6"/>
  <c r="G645" i="6"/>
  <c r="K645" i="6"/>
  <c r="K732" i="6"/>
  <c r="G393" i="6"/>
  <c r="G642" i="6"/>
  <c r="K600" i="6"/>
  <c r="K696" i="6"/>
  <c r="K768" i="6"/>
  <c r="G705" i="6"/>
  <c r="K512" i="6"/>
  <c r="K861" i="6"/>
  <c r="K632" i="6"/>
  <c r="G466" i="6"/>
  <c r="K776" i="6"/>
  <c r="G442" i="6"/>
  <c r="G620" i="6"/>
  <c r="K686" i="6"/>
  <c r="K750" i="6"/>
  <c r="G626" i="6"/>
  <c r="K681" i="6"/>
  <c r="K601" i="6"/>
  <c r="K560" i="6"/>
  <c r="G567" i="6"/>
  <c r="G147" i="6"/>
  <c r="K815" i="6"/>
  <c r="G170" i="6"/>
  <c r="G255" i="6"/>
  <c r="G732" i="6"/>
  <c r="G237" i="6"/>
  <c r="G378" i="6"/>
  <c r="G498" i="6"/>
  <c r="G520" i="6"/>
  <c r="G631" i="6"/>
  <c r="K835" i="6"/>
  <c r="K427" i="6"/>
  <c r="K715" i="6"/>
  <c r="K421" i="6"/>
  <c r="G241" i="6"/>
  <c r="G677" i="6"/>
  <c r="K229" i="6"/>
  <c r="K785" i="6"/>
  <c r="K618" i="6"/>
  <c r="K576" i="6"/>
  <c r="K204" i="6"/>
  <c r="K264" i="6"/>
  <c r="G192" i="6"/>
  <c r="K840" i="6"/>
  <c r="K513" i="6"/>
  <c r="K657" i="6"/>
  <c r="G185" i="6"/>
  <c r="K664" i="6"/>
  <c r="G550" i="6"/>
  <c r="G214" i="6"/>
  <c r="K205" i="6"/>
  <c r="G292" i="6"/>
  <c r="K591" i="6"/>
  <c r="G730" i="6"/>
  <c r="G722" i="6"/>
  <c r="K105" i="6"/>
  <c r="K22" i="6"/>
  <c r="K116" i="6"/>
  <c r="K401" i="6"/>
  <c r="K177" i="6"/>
  <c r="K87" i="6"/>
  <c r="K393" i="6"/>
  <c r="K798" i="6"/>
  <c r="K566" i="6"/>
  <c r="G557" i="6"/>
  <c r="K473" i="6"/>
  <c r="G355" i="6"/>
  <c r="K213" i="6"/>
  <c r="K194" i="6"/>
  <c r="K333" i="6"/>
  <c r="K425" i="6"/>
  <c r="K296" i="6"/>
  <c r="G566" i="6"/>
  <c r="K434" i="6"/>
  <c r="K637" i="6"/>
  <c r="K214" i="6"/>
  <c r="K178" i="6"/>
  <c r="K522" i="6"/>
  <c r="G295" i="6"/>
  <c r="K469" i="6"/>
  <c r="K201" i="6"/>
  <c r="K171" i="6"/>
  <c r="K227" i="6"/>
  <c r="K316" i="6"/>
  <c r="K369" i="6"/>
  <c r="K371" i="6"/>
  <c r="K191" i="6"/>
  <c r="K590" i="6"/>
  <c r="K498" i="6"/>
  <c r="K160" i="6"/>
  <c r="G126" i="6"/>
  <c r="G121" i="6"/>
  <c r="G120" i="6"/>
  <c r="G156" i="6"/>
  <c r="K52" i="6"/>
  <c r="K155" i="6"/>
  <c r="K157" i="6"/>
  <c r="G119" i="6"/>
  <c r="G118" i="6"/>
  <c r="K154" i="6"/>
  <c r="K153" i="6"/>
  <c r="G142" i="6"/>
  <c r="K151" i="6"/>
  <c r="K152" i="6"/>
  <c r="G140" i="6"/>
  <c r="P3" i="11"/>
  <c r="G108" i="6"/>
  <c r="K145" i="6"/>
  <c r="G107" i="6"/>
  <c r="G54" i="6"/>
  <c r="K144" i="6"/>
  <c r="K139" i="6"/>
  <c r="K138" i="6"/>
  <c r="K133" i="6"/>
  <c r="K132" i="6"/>
  <c r="K118" i="6"/>
  <c r="K120" i="6"/>
  <c r="K121" i="6"/>
  <c r="K126" i="6"/>
  <c r="G109" i="6"/>
  <c r="G97" i="6"/>
  <c r="K127" i="6"/>
  <c r="G103" i="6"/>
  <c r="K114" i="6"/>
  <c r="G102" i="6"/>
  <c r="G94" i="6"/>
  <c r="K109" i="6"/>
  <c r="G96" i="6"/>
  <c r="G88" i="6"/>
  <c r="G92" i="6"/>
  <c r="G95" i="6"/>
  <c r="G83" i="6"/>
  <c r="G104" i="6"/>
  <c r="G98" i="6"/>
  <c r="G89" i="6"/>
  <c r="G93" i="6"/>
  <c r="G84" i="6"/>
  <c r="G86" i="6"/>
  <c r="G85" i="6"/>
  <c r="G91" i="6"/>
  <c r="K108" i="6"/>
  <c r="K102" i="6"/>
  <c r="K103" i="6"/>
  <c r="K97" i="6"/>
  <c r="K96" i="6"/>
  <c r="G78" i="6"/>
  <c r="K85" i="6"/>
  <c r="G77" i="6"/>
  <c r="K84" i="6"/>
  <c r="K79" i="6"/>
  <c r="K78" i="6"/>
  <c r="O2" i="9"/>
  <c r="Q2" i="9" s="1"/>
  <c r="N2" i="9"/>
  <c r="C2" i="2"/>
  <c r="B2" i="2"/>
  <c r="G74" i="6"/>
  <c r="K72" i="6"/>
  <c r="K73" i="6"/>
  <c r="G71" i="6"/>
  <c r="G72" i="6"/>
  <c r="G67" i="6"/>
  <c r="K66" i="6"/>
  <c r="G66" i="6"/>
  <c r="G63" i="6"/>
  <c r="G61" i="6"/>
  <c r="K61" i="6"/>
  <c r="G60" i="6"/>
  <c r="G59" i="6"/>
  <c r="K60" i="6"/>
  <c r="G58" i="6"/>
  <c r="G56" i="6"/>
  <c r="K55" i="6"/>
  <c r="K54" i="6"/>
  <c r="G55" i="6"/>
  <c r="G53" i="6"/>
  <c r="K49" i="6"/>
  <c r="G49" i="6"/>
  <c r="G48" i="6"/>
  <c r="K48" i="6"/>
  <c r="G47" i="6"/>
  <c r="G45" i="6"/>
  <c r="G43" i="6"/>
  <c r="K43" i="6"/>
  <c r="K42" i="6"/>
  <c r="G37" i="6"/>
  <c r="K37" i="6"/>
  <c r="K36" i="6"/>
  <c r="G35" i="6"/>
  <c r="G36" i="6"/>
  <c r="K31" i="6"/>
  <c r="G32" i="6"/>
  <c r="G30" i="6"/>
  <c r="G28" i="6"/>
  <c r="G18" i="6"/>
  <c r="G24" i="6"/>
  <c r="G25" i="6"/>
  <c r="K25" i="6"/>
  <c r="K24" i="6"/>
  <c r="G23" i="6"/>
  <c r="K7" i="6"/>
  <c r="K18" i="6"/>
  <c r="B27" i="3"/>
  <c r="K12" i="6"/>
  <c r="G12" i="6"/>
  <c r="G13" i="6"/>
  <c r="K13" i="6"/>
  <c r="C3" i="2"/>
  <c r="A4" i="2"/>
  <c r="A5" i="2" s="1"/>
  <c r="K5" i="6"/>
  <c r="K71" i="6"/>
  <c r="K98" i="6"/>
  <c r="K17" i="6"/>
  <c r="K119" i="6"/>
  <c r="K34" i="6"/>
  <c r="K33" i="6"/>
  <c r="K88" i="6"/>
  <c r="K143" i="6"/>
  <c r="K148" i="6"/>
  <c r="K92" i="6"/>
  <c r="K20" i="6"/>
  <c r="K23" i="6"/>
  <c r="K106" i="6"/>
  <c r="K89" i="6"/>
  <c r="K6" i="6"/>
  <c r="K62" i="6"/>
  <c r="K110" i="6"/>
  <c r="K58" i="6"/>
  <c r="K16" i="6"/>
  <c r="K26" i="6"/>
  <c r="K56" i="6"/>
  <c r="K99" i="6"/>
  <c r="K124" i="6"/>
  <c r="K4" i="6"/>
  <c r="N3" i="9"/>
  <c r="O3" i="9"/>
  <c r="Q3" i="9" s="1"/>
  <c r="M4" i="9"/>
  <c r="K149" i="6"/>
  <c r="K74" i="6"/>
  <c r="K128" i="6"/>
  <c r="K130" i="6"/>
  <c r="K63" i="6"/>
  <c r="K137" i="6"/>
  <c r="K57" i="6"/>
  <c r="K94" i="6"/>
  <c r="K117" i="6"/>
  <c r="K146" i="6"/>
  <c r="K51" i="6"/>
  <c r="K104" i="6"/>
  <c r="K8" i="6"/>
  <c r="K125" i="6"/>
  <c r="K39" i="6"/>
  <c r="K107" i="6"/>
  <c r="K3" i="6"/>
  <c r="K41" i="6"/>
  <c r="K59" i="6"/>
  <c r="K83" i="6"/>
  <c r="K53" i="6"/>
  <c r="K129" i="6"/>
  <c r="K21" i="6"/>
  <c r="K122" i="6"/>
  <c r="K100" i="6"/>
  <c r="K113" i="6"/>
  <c r="K69" i="6"/>
  <c r="K2" i="6"/>
  <c r="K147" i="6"/>
  <c r="K9" i="6"/>
  <c r="K111" i="6"/>
  <c r="K86" i="6"/>
  <c r="K75" i="6"/>
  <c r="K142" i="6"/>
  <c r="K29" i="6"/>
  <c r="K44" i="6"/>
  <c r="K15" i="6"/>
  <c r="K47" i="6"/>
  <c r="K46" i="6"/>
  <c r="K140" i="6"/>
  <c r="K70" i="6"/>
  <c r="K11" i="6"/>
  <c r="K123" i="6"/>
  <c r="K28" i="6"/>
  <c r="K65" i="6"/>
  <c r="K77" i="6"/>
  <c r="K82" i="6"/>
  <c r="K134" i="6"/>
  <c r="K95" i="6"/>
  <c r="K131" i="6"/>
  <c r="K40" i="6"/>
  <c r="K64" i="6"/>
  <c r="K101" i="6"/>
  <c r="K14" i="6"/>
  <c r="K10" i="6"/>
  <c r="K136" i="6"/>
  <c r="K38" i="6"/>
  <c r="K35" i="6"/>
  <c r="K76" i="6"/>
  <c r="K80" i="6"/>
  <c r="K50" i="6"/>
  <c r="K135" i="6"/>
  <c r="K27" i="6"/>
  <c r="K141" i="6"/>
  <c r="K45" i="6"/>
  <c r="K93" i="6"/>
  <c r="O5" i="11"/>
  <c r="P4" i="11"/>
  <c r="AL120" i="9"/>
  <c r="A4" i="11"/>
  <c r="K3" i="11"/>
  <c r="J3" i="11"/>
  <c r="C3" i="11"/>
  <c r="L3" i="11" s="1"/>
  <c r="H3" i="11"/>
  <c r="I3" i="11"/>
  <c r="D3" i="11"/>
  <c r="F3" i="11" s="1"/>
  <c r="E3" i="11"/>
  <c r="G3" i="11" s="1"/>
  <c r="B3" i="11"/>
  <c r="F2" i="9" a="1"/>
  <c r="F2" i="9" s="1"/>
  <c r="AM119" i="9" s="1"/>
  <c r="Z3" i="9"/>
  <c r="Z6" i="9" s="1"/>
  <c r="R2" i="9" a="1"/>
  <c r="R2" i="9" s="1"/>
  <c r="AF3" i="9"/>
  <c r="AA3" i="9"/>
  <c r="W2" i="9" a="1"/>
  <c r="W2" i="9" s="1"/>
  <c r="U2" i="9" a="1"/>
  <c r="U2" i="9" s="1"/>
  <c r="V2" i="9" a="1"/>
  <c r="V2" i="9" s="1"/>
  <c r="X2" i="9" a="1"/>
  <c r="X2" i="9" s="1"/>
  <c r="AC3" i="9"/>
  <c r="AD3" i="9"/>
  <c r="S2" i="9" a="1"/>
  <c r="S2" i="9" s="1"/>
  <c r="AE3" i="9"/>
  <c r="AB3" i="9"/>
  <c r="P2" i="9" a="1"/>
  <c r="P2" i="9" s="1"/>
  <c r="T2" i="9" a="1"/>
  <c r="T2" i="9" s="1"/>
  <c r="U3" i="9" a="1"/>
  <c r="U3" i="9" s="1"/>
  <c r="V3" i="9" a="1"/>
  <c r="V3" i="9" s="1"/>
  <c r="X3" i="9" a="1"/>
  <c r="X3" i="9" s="1"/>
  <c r="W3" i="9" a="1"/>
  <c r="W3" i="9" s="1"/>
  <c r="P3" i="9" a="1"/>
  <c r="P3" i="9" s="1"/>
  <c r="R3" i="9" a="1"/>
  <c r="R3" i="9" s="1"/>
  <c r="S3" i="9" a="1"/>
  <c r="S3" i="9" s="1"/>
  <c r="T3" i="9" a="1"/>
  <c r="T3" i="9" s="1"/>
  <c r="H2" i="9" a="1"/>
  <c r="H2" i="9" s="1"/>
  <c r="AN119" i="9" s="1"/>
  <c r="G3" i="2" l="1"/>
  <c r="V3" i="11"/>
  <c r="V2" i="11"/>
  <c r="Y2" i="11" s="1"/>
  <c r="G2" i="2"/>
  <c r="D3" i="2"/>
  <c r="F2" i="2"/>
  <c r="F3" i="2"/>
  <c r="V4" i="11"/>
  <c r="D2" i="2"/>
  <c r="B4" i="2"/>
  <c r="C4" i="2"/>
  <c r="G4" i="2" s="1"/>
  <c r="O4" i="9"/>
  <c r="N4" i="9"/>
  <c r="M5" i="9"/>
  <c r="M3" i="11"/>
  <c r="U2" i="11"/>
  <c r="X2" i="11" s="1"/>
  <c r="U3" i="11"/>
  <c r="A6" i="2"/>
  <c r="C5" i="2"/>
  <c r="F5" i="2" s="1"/>
  <c r="B5" i="2"/>
  <c r="AN116" i="9"/>
  <c r="AN117" i="9"/>
  <c r="AN118" i="9"/>
  <c r="AM116" i="9"/>
  <c r="AM117" i="9"/>
  <c r="AM118" i="9"/>
  <c r="AL121" i="9"/>
  <c r="AM120" i="9"/>
  <c r="AN120" i="9"/>
  <c r="AN13" i="9"/>
  <c r="AN25" i="9"/>
  <c r="AN37" i="9"/>
  <c r="AN49" i="9"/>
  <c r="AN61" i="9"/>
  <c r="AN73" i="9"/>
  <c r="AN85" i="9"/>
  <c r="AN97" i="9"/>
  <c r="AN109" i="9"/>
  <c r="AN2" i="9"/>
  <c r="AN14" i="9"/>
  <c r="AN26" i="9"/>
  <c r="AN38" i="9"/>
  <c r="AN50" i="9"/>
  <c r="AN62" i="9"/>
  <c r="AN74" i="9"/>
  <c r="AN86" i="9"/>
  <c r="AN98" i="9"/>
  <c r="AN110" i="9"/>
  <c r="AN4" i="9"/>
  <c r="AN16" i="9"/>
  <c r="AN28" i="9"/>
  <c r="AN40" i="9"/>
  <c r="AN52" i="9"/>
  <c r="AN64" i="9"/>
  <c r="AN76" i="9"/>
  <c r="AN88" i="9"/>
  <c r="AN100" i="9"/>
  <c r="AN112" i="9"/>
  <c r="AN6" i="9"/>
  <c r="AN18" i="9"/>
  <c r="AN30" i="9"/>
  <c r="AN42" i="9"/>
  <c r="AN54" i="9"/>
  <c r="AN66" i="9"/>
  <c r="AN78" i="9"/>
  <c r="AN90" i="9"/>
  <c r="AN102" i="9"/>
  <c r="AN114" i="9"/>
  <c r="AN7" i="9"/>
  <c r="AN19" i="9"/>
  <c r="AN31" i="9"/>
  <c r="AN43" i="9"/>
  <c r="AN55" i="9"/>
  <c r="AN67" i="9"/>
  <c r="AN79" i="9"/>
  <c r="AN91" i="9"/>
  <c r="AN103" i="9"/>
  <c r="AN115" i="9"/>
  <c r="H3" i="9"/>
  <c r="AN8" i="9"/>
  <c r="AN20" i="9"/>
  <c r="AN32" i="9"/>
  <c r="AN44" i="9"/>
  <c r="AN56" i="9"/>
  <c r="AN68" i="9"/>
  <c r="AN80" i="9"/>
  <c r="AN92" i="9"/>
  <c r="AN104" i="9"/>
  <c r="H1" i="9"/>
  <c r="AN9" i="9"/>
  <c r="AN21" i="9"/>
  <c r="AN33" i="9"/>
  <c r="AN45" i="9"/>
  <c r="AN57" i="9"/>
  <c r="AN69" i="9"/>
  <c r="AN81" i="9"/>
  <c r="AN93" i="9"/>
  <c r="AN105" i="9"/>
  <c r="AN15" i="9"/>
  <c r="AN46" i="9"/>
  <c r="AN72" i="9"/>
  <c r="AN101" i="9"/>
  <c r="H2495" i="9"/>
  <c r="H2483" i="9"/>
  <c r="H2471" i="9"/>
  <c r="H2459" i="9"/>
  <c r="H2447" i="9"/>
  <c r="H2435" i="9"/>
  <c r="H2423" i="9"/>
  <c r="H2411" i="9"/>
  <c r="H2399" i="9"/>
  <c r="H2387" i="9"/>
  <c r="H2375" i="9"/>
  <c r="H2363" i="9"/>
  <c r="H2351" i="9"/>
  <c r="H2339" i="9"/>
  <c r="H2327" i="9"/>
  <c r="H2315" i="9"/>
  <c r="H2303" i="9"/>
  <c r="H2291" i="9"/>
  <c r="H2279" i="9"/>
  <c r="H2267" i="9"/>
  <c r="H2255" i="9"/>
  <c r="H2243" i="9"/>
  <c r="H2231" i="9"/>
  <c r="H2219" i="9"/>
  <c r="H2207" i="9"/>
  <c r="H2195" i="9"/>
  <c r="H2183" i="9"/>
  <c r="H2171" i="9"/>
  <c r="H2159" i="9"/>
  <c r="H2147" i="9"/>
  <c r="H2135" i="9"/>
  <c r="H2123" i="9"/>
  <c r="H2111" i="9"/>
  <c r="H2099" i="9"/>
  <c r="H2087" i="9"/>
  <c r="H2075" i="9"/>
  <c r="H2063" i="9"/>
  <c r="H2051" i="9"/>
  <c r="H2039" i="9"/>
  <c r="H2027" i="9"/>
  <c r="H2015" i="9"/>
  <c r="H2003" i="9"/>
  <c r="H1991" i="9"/>
  <c r="H1979" i="9"/>
  <c r="H1967" i="9"/>
  <c r="H1955" i="9"/>
  <c r="H1943" i="9"/>
  <c r="H1931" i="9"/>
  <c r="H1919" i="9"/>
  <c r="H1907" i="9"/>
  <c r="H1895" i="9"/>
  <c r="H1883" i="9"/>
  <c r="H1871" i="9"/>
  <c r="H1859" i="9"/>
  <c r="H1847" i="9"/>
  <c r="H1835" i="9"/>
  <c r="H1823" i="9"/>
  <c r="H1811" i="9"/>
  <c r="H1799" i="9"/>
  <c r="H1787" i="9"/>
  <c r="H1775" i="9"/>
  <c r="H1763" i="9"/>
  <c r="H1751" i="9"/>
  <c r="H1739" i="9"/>
  <c r="H1727" i="9"/>
  <c r="H1715" i="9"/>
  <c r="H1703" i="9"/>
  <c r="H1691" i="9"/>
  <c r="H1679" i="9"/>
  <c r="H1667" i="9"/>
  <c r="H1655" i="9"/>
  <c r="H1643" i="9"/>
  <c r="H1631" i="9"/>
  <c r="H1619" i="9"/>
  <c r="H1607" i="9"/>
  <c r="H1595" i="9"/>
  <c r="H1583" i="9"/>
  <c r="H1571" i="9"/>
  <c r="H1559" i="9"/>
  <c r="H1547" i="9"/>
  <c r="H1535" i="9"/>
  <c r="H1523" i="9"/>
  <c r="H1511" i="9"/>
  <c r="H1499" i="9"/>
  <c r="H1487" i="9"/>
  <c r="H1475" i="9"/>
  <c r="H1463" i="9"/>
  <c r="H1451" i="9"/>
  <c r="H1439" i="9"/>
  <c r="H1427" i="9"/>
  <c r="H1415" i="9"/>
  <c r="H1403" i="9"/>
  <c r="H1391" i="9"/>
  <c r="H1379" i="9"/>
  <c r="H1367" i="9"/>
  <c r="H1355" i="9"/>
  <c r="H1343" i="9"/>
  <c r="H1331" i="9"/>
  <c r="H1319" i="9"/>
  <c r="H1307" i="9"/>
  <c r="H1295" i="9"/>
  <c r="H1283" i="9"/>
  <c r="H1271" i="9"/>
  <c r="H1259" i="9"/>
  <c r="H1247" i="9"/>
  <c r="H1235" i="9"/>
  <c r="H1223" i="9"/>
  <c r="H1211" i="9"/>
  <c r="H1199" i="9"/>
  <c r="H1187" i="9"/>
  <c r="H1175" i="9"/>
  <c r="H1163" i="9"/>
  <c r="H1151" i="9"/>
  <c r="H1139" i="9"/>
  <c r="H1127" i="9"/>
  <c r="H1115" i="9"/>
  <c r="H1103" i="9"/>
  <c r="H1091" i="9"/>
  <c r="H1079" i="9"/>
  <c r="H1067" i="9"/>
  <c r="H1055" i="9"/>
  <c r="H1043" i="9"/>
  <c r="H1031" i="9"/>
  <c r="H1019" i="9"/>
  <c r="H1007" i="9"/>
  <c r="H995" i="9"/>
  <c r="H983" i="9"/>
  <c r="H971" i="9"/>
  <c r="H959" i="9"/>
  <c r="H947" i="9"/>
  <c r="H935" i="9"/>
  <c r="H923" i="9"/>
  <c r="H911" i="9"/>
  <c r="H899" i="9"/>
  <c r="H887" i="9"/>
  <c r="H875" i="9"/>
  <c r="H863" i="9"/>
  <c r="H851" i="9"/>
  <c r="H839" i="9"/>
  <c r="H827" i="9"/>
  <c r="H815" i="9"/>
  <c r="H803" i="9"/>
  <c r="H791" i="9"/>
  <c r="H779" i="9"/>
  <c r="H767" i="9"/>
  <c r="H755" i="9"/>
  <c r="H743" i="9"/>
  <c r="H731" i="9"/>
  <c r="H719" i="9"/>
  <c r="H707" i="9"/>
  <c r="H695" i="9"/>
  <c r="H683" i="9"/>
  <c r="H671" i="9"/>
  <c r="H659" i="9"/>
  <c r="H647" i="9"/>
  <c r="H635" i="9"/>
  <c r="H623" i="9"/>
  <c r="H611" i="9"/>
  <c r="H599" i="9"/>
  <c r="H587" i="9"/>
  <c r="H575" i="9"/>
  <c r="H563" i="9"/>
  <c r="H551" i="9"/>
  <c r="H539" i="9"/>
  <c r="H527" i="9"/>
  <c r="H515" i="9"/>
  <c r="H503" i="9"/>
  <c r="H491" i="9"/>
  <c r="H479" i="9"/>
  <c r="H467" i="9"/>
  <c r="H455" i="9"/>
  <c r="H443" i="9"/>
  <c r="H431" i="9"/>
  <c r="H419" i="9"/>
  <c r="H407" i="9"/>
  <c r="H395" i="9"/>
  <c r="H383" i="9"/>
  <c r="H371" i="9"/>
  <c r="H359" i="9"/>
  <c r="H347" i="9"/>
  <c r="H335" i="9"/>
  <c r="H323" i="9"/>
  <c r="H311" i="9"/>
  <c r="H299" i="9"/>
  <c r="H287" i="9"/>
  <c r="H275" i="9"/>
  <c r="H263" i="9"/>
  <c r="H251" i="9"/>
  <c r="H239" i="9"/>
  <c r="H227" i="9"/>
  <c r="H215" i="9"/>
  <c r="H203" i="9"/>
  <c r="H191" i="9"/>
  <c r="H179" i="9"/>
  <c r="H167" i="9"/>
  <c r="H155" i="9"/>
  <c r="H143" i="9"/>
  <c r="H131" i="9"/>
  <c r="H119" i="9"/>
  <c r="H107" i="9"/>
  <c r="H95" i="9"/>
  <c r="H83" i="9"/>
  <c r="H71" i="9"/>
  <c r="H59" i="9"/>
  <c r="H47" i="9"/>
  <c r="H35" i="9"/>
  <c r="H23" i="9"/>
  <c r="H11" i="9"/>
  <c r="H214" i="9"/>
  <c r="H178" i="9"/>
  <c r="H154" i="9"/>
  <c r="H142" i="9"/>
  <c r="H118" i="9"/>
  <c r="H106" i="9"/>
  <c r="H94" i="9"/>
  <c r="H82" i="9"/>
  <c r="H70" i="9"/>
  <c r="H46" i="9"/>
  <c r="H34" i="9"/>
  <c r="H22" i="9"/>
  <c r="H10" i="9"/>
  <c r="H45" i="9"/>
  <c r="H21" i="9"/>
  <c r="H9" i="9"/>
  <c r="AN17" i="9"/>
  <c r="AN47" i="9"/>
  <c r="AN75" i="9"/>
  <c r="AN106" i="9"/>
  <c r="H2494" i="9"/>
  <c r="H2482" i="9"/>
  <c r="H2470" i="9"/>
  <c r="H2458" i="9"/>
  <c r="H2446" i="9"/>
  <c r="H2434" i="9"/>
  <c r="H2422" i="9"/>
  <c r="H2410" i="9"/>
  <c r="H2398" i="9"/>
  <c r="H2386" i="9"/>
  <c r="H2374" i="9"/>
  <c r="H2362" i="9"/>
  <c r="H2350" i="9"/>
  <c r="H2338" i="9"/>
  <c r="H2326" i="9"/>
  <c r="H2314" i="9"/>
  <c r="H2302" i="9"/>
  <c r="H2290" i="9"/>
  <c r="H2278" i="9"/>
  <c r="H2266" i="9"/>
  <c r="H2254" i="9"/>
  <c r="H2242" i="9"/>
  <c r="H2230" i="9"/>
  <c r="H2218" i="9"/>
  <c r="H2206" i="9"/>
  <c r="H2194" i="9"/>
  <c r="H2182" i="9"/>
  <c r="H2170" i="9"/>
  <c r="H2158" i="9"/>
  <c r="H2146" i="9"/>
  <c r="H2134" i="9"/>
  <c r="H2122" i="9"/>
  <c r="H2110" i="9"/>
  <c r="H2098" i="9"/>
  <c r="H2086" i="9"/>
  <c r="H2074" i="9"/>
  <c r="H2062" i="9"/>
  <c r="H2050" i="9"/>
  <c r="H2038" i="9"/>
  <c r="H2026" i="9"/>
  <c r="H2014" i="9"/>
  <c r="H2002" i="9"/>
  <c r="H1990" i="9"/>
  <c r="H1978" i="9"/>
  <c r="H1966" i="9"/>
  <c r="H1954" i="9"/>
  <c r="H1942" i="9"/>
  <c r="H1930" i="9"/>
  <c r="H1918" i="9"/>
  <c r="H1906" i="9"/>
  <c r="H1894" i="9"/>
  <c r="H1882" i="9"/>
  <c r="H1870" i="9"/>
  <c r="H1858" i="9"/>
  <c r="H1846" i="9"/>
  <c r="H1834" i="9"/>
  <c r="H1822" i="9"/>
  <c r="H1810" i="9"/>
  <c r="H1798" i="9"/>
  <c r="H1786" i="9"/>
  <c r="H1774" i="9"/>
  <c r="H1762" i="9"/>
  <c r="H1750" i="9"/>
  <c r="H1738" i="9"/>
  <c r="H1726" i="9"/>
  <c r="H1714" i="9"/>
  <c r="H1702" i="9"/>
  <c r="H1690" i="9"/>
  <c r="H1678" i="9"/>
  <c r="H1666" i="9"/>
  <c r="H1654" i="9"/>
  <c r="H1642" i="9"/>
  <c r="H1630" i="9"/>
  <c r="H1618" i="9"/>
  <c r="H1606" i="9"/>
  <c r="H1594" i="9"/>
  <c r="H1582" i="9"/>
  <c r="H1570" i="9"/>
  <c r="H1558" i="9"/>
  <c r="H1546" i="9"/>
  <c r="H1534" i="9"/>
  <c r="H1522" i="9"/>
  <c r="H1510" i="9"/>
  <c r="H1498" i="9"/>
  <c r="H1486" i="9"/>
  <c r="H1474" i="9"/>
  <c r="H1462" i="9"/>
  <c r="H1450" i="9"/>
  <c r="H1438" i="9"/>
  <c r="H1426" i="9"/>
  <c r="H1414" i="9"/>
  <c r="H1402" i="9"/>
  <c r="H1390" i="9"/>
  <c r="H1378" i="9"/>
  <c r="H1366" i="9"/>
  <c r="H1354" i="9"/>
  <c r="H1342" i="9"/>
  <c r="H1330" i="9"/>
  <c r="H1318" i="9"/>
  <c r="H1306" i="9"/>
  <c r="H1294" i="9"/>
  <c r="H1282" i="9"/>
  <c r="H1270" i="9"/>
  <c r="H1258" i="9"/>
  <c r="H1246" i="9"/>
  <c r="H1234" i="9"/>
  <c r="H1222" i="9"/>
  <c r="H1210" i="9"/>
  <c r="H1198" i="9"/>
  <c r="H1186" i="9"/>
  <c r="H1174" i="9"/>
  <c r="H1162" i="9"/>
  <c r="H1150" i="9"/>
  <c r="H1138" i="9"/>
  <c r="H1126" i="9"/>
  <c r="H1114" i="9"/>
  <c r="H1102" i="9"/>
  <c r="H1090" i="9"/>
  <c r="H1078" i="9"/>
  <c r="H1066" i="9"/>
  <c r="H1054" i="9"/>
  <c r="H1042" i="9"/>
  <c r="H1030" i="9"/>
  <c r="H1018" i="9"/>
  <c r="H1006" i="9"/>
  <c r="H994" i="9"/>
  <c r="H982" i="9"/>
  <c r="H970" i="9"/>
  <c r="H958" i="9"/>
  <c r="H946" i="9"/>
  <c r="H934" i="9"/>
  <c r="H922" i="9"/>
  <c r="H910" i="9"/>
  <c r="H898" i="9"/>
  <c r="H886" i="9"/>
  <c r="H874" i="9"/>
  <c r="H862" i="9"/>
  <c r="H850" i="9"/>
  <c r="H838" i="9"/>
  <c r="H826" i="9"/>
  <c r="H814" i="9"/>
  <c r="H802" i="9"/>
  <c r="H790" i="9"/>
  <c r="H778" i="9"/>
  <c r="H766" i="9"/>
  <c r="H754" i="9"/>
  <c r="H742" i="9"/>
  <c r="H730" i="9"/>
  <c r="H718" i="9"/>
  <c r="H706" i="9"/>
  <c r="H694" i="9"/>
  <c r="H682" i="9"/>
  <c r="H670" i="9"/>
  <c r="H658" i="9"/>
  <c r="H646" i="9"/>
  <c r="H634" i="9"/>
  <c r="H622" i="9"/>
  <c r="H610" i="9"/>
  <c r="H598" i="9"/>
  <c r="H586" i="9"/>
  <c r="H574" i="9"/>
  <c r="H562" i="9"/>
  <c r="H550" i="9"/>
  <c r="H538" i="9"/>
  <c r="H526" i="9"/>
  <c r="H514" i="9"/>
  <c r="H502" i="9"/>
  <c r="H490" i="9"/>
  <c r="H478" i="9"/>
  <c r="H466" i="9"/>
  <c r="H454" i="9"/>
  <c r="H442" i="9"/>
  <c r="H430" i="9"/>
  <c r="H418" i="9"/>
  <c r="H406" i="9"/>
  <c r="H394" i="9"/>
  <c r="H382" i="9"/>
  <c r="H370" i="9"/>
  <c r="H358" i="9"/>
  <c r="H346" i="9"/>
  <c r="H334" i="9"/>
  <c r="H322" i="9"/>
  <c r="H310" i="9"/>
  <c r="H298" i="9"/>
  <c r="H286" i="9"/>
  <c r="H274" i="9"/>
  <c r="H262" i="9"/>
  <c r="H250" i="9"/>
  <c r="H238" i="9"/>
  <c r="H226" i="9"/>
  <c r="H202" i="9"/>
  <c r="H190" i="9"/>
  <c r="H166" i="9"/>
  <c r="H130" i="9"/>
  <c r="H58" i="9"/>
  <c r="AN22" i="9"/>
  <c r="AN48" i="9"/>
  <c r="AN77" i="9"/>
  <c r="AN107" i="9"/>
  <c r="H2493" i="9"/>
  <c r="H2481" i="9"/>
  <c r="H2469" i="9"/>
  <c r="H2457" i="9"/>
  <c r="H2445" i="9"/>
  <c r="H2433" i="9"/>
  <c r="H2421" i="9"/>
  <c r="H2409" i="9"/>
  <c r="H2397" i="9"/>
  <c r="H2385" i="9"/>
  <c r="H2373" i="9"/>
  <c r="H2361" i="9"/>
  <c r="H2349" i="9"/>
  <c r="H2337" i="9"/>
  <c r="H2325" i="9"/>
  <c r="H2313" i="9"/>
  <c r="H2301" i="9"/>
  <c r="H2289" i="9"/>
  <c r="H2277" i="9"/>
  <c r="H2265" i="9"/>
  <c r="H2253" i="9"/>
  <c r="H2241" i="9"/>
  <c r="H2229" i="9"/>
  <c r="H2217" i="9"/>
  <c r="H2205" i="9"/>
  <c r="H2193" i="9"/>
  <c r="H2181" i="9"/>
  <c r="H2169" i="9"/>
  <c r="H2157" i="9"/>
  <c r="H2145" i="9"/>
  <c r="H2133" i="9"/>
  <c r="H2121" i="9"/>
  <c r="H2109" i="9"/>
  <c r="H2097" i="9"/>
  <c r="H2085" i="9"/>
  <c r="H2073" i="9"/>
  <c r="H2061" i="9"/>
  <c r="H2049" i="9"/>
  <c r="H2037" i="9"/>
  <c r="H2025" i="9"/>
  <c r="H2013" i="9"/>
  <c r="H2001" i="9"/>
  <c r="H1989" i="9"/>
  <c r="H1977" i="9"/>
  <c r="H1965" i="9"/>
  <c r="H1953" i="9"/>
  <c r="H1941" i="9"/>
  <c r="H1929" i="9"/>
  <c r="H1917" i="9"/>
  <c r="H1905" i="9"/>
  <c r="H1893" i="9"/>
  <c r="H1881" i="9"/>
  <c r="H1869" i="9"/>
  <c r="H1857" i="9"/>
  <c r="H1845" i="9"/>
  <c r="H1833" i="9"/>
  <c r="H1821" i="9"/>
  <c r="H1809" i="9"/>
  <c r="H1797" i="9"/>
  <c r="H1785" i="9"/>
  <c r="H1773" i="9"/>
  <c r="H1761" i="9"/>
  <c r="H1749" i="9"/>
  <c r="H1737" i="9"/>
  <c r="H1725" i="9"/>
  <c r="H1713" i="9"/>
  <c r="H1701" i="9"/>
  <c r="H1689" i="9"/>
  <c r="H1677" i="9"/>
  <c r="H1665" i="9"/>
  <c r="H1653" i="9"/>
  <c r="H1641" i="9"/>
  <c r="H1629" i="9"/>
  <c r="H1617" i="9"/>
  <c r="H1605" i="9"/>
  <c r="H1593" i="9"/>
  <c r="H1581" i="9"/>
  <c r="H1569" i="9"/>
  <c r="H1557" i="9"/>
  <c r="H1545" i="9"/>
  <c r="H1533" i="9"/>
  <c r="H1521" i="9"/>
  <c r="H1509" i="9"/>
  <c r="H1497" i="9"/>
  <c r="H1485" i="9"/>
  <c r="H1473" i="9"/>
  <c r="H1461" i="9"/>
  <c r="H1449" i="9"/>
  <c r="H1437" i="9"/>
  <c r="H1425" i="9"/>
  <c r="H1413" i="9"/>
  <c r="H1401" i="9"/>
  <c r="H1389" i="9"/>
  <c r="H1377" i="9"/>
  <c r="H1365" i="9"/>
  <c r="H1353" i="9"/>
  <c r="H1341" i="9"/>
  <c r="H1329" i="9"/>
  <c r="H1317" i="9"/>
  <c r="H1305" i="9"/>
  <c r="H1293" i="9"/>
  <c r="H1281" i="9"/>
  <c r="H1269" i="9"/>
  <c r="H1257" i="9"/>
  <c r="H1245" i="9"/>
  <c r="H1233" i="9"/>
  <c r="H1221" i="9"/>
  <c r="H1209" i="9"/>
  <c r="H1197" i="9"/>
  <c r="H1185" i="9"/>
  <c r="H1173" i="9"/>
  <c r="H1161" i="9"/>
  <c r="H1149" i="9"/>
  <c r="H1137" i="9"/>
  <c r="H1125" i="9"/>
  <c r="H1113" i="9"/>
  <c r="H1101" i="9"/>
  <c r="H1089" i="9"/>
  <c r="H1077" i="9"/>
  <c r="H1065" i="9"/>
  <c r="H1053" i="9"/>
  <c r="H1041" i="9"/>
  <c r="H1029" i="9"/>
  <c r="H1017" i="9"/>
  <c r="H1005" i="9"/>
  <c r="H993" i="9"/>
  <c r="H981" i="9"/>
  <c r="H969" i="9"/>
  <c r="H957" i="9"/>
  <c r="H945" i="9"/>
  <c r="H933" i="9"/>
  <c r="H921" i="9"/>
  <c r="H909" i="9"/>
  <c r="H897" i="9"/>
  <c r="H885" i="9"/>
  <c r="H873" i="9"/>
  <c r="H861" i="9"/>
  <c r="H849" i="9"/>
  <c r="H837" i="9"/>
  <c r="H825" i="9"/>
  <c r="H813" i="9"/>
  <c r="H801" i="9"/>
  <c r="H789" i="9"/>
  <c r="H777" i="9"/>
  <c r="H765" i="9"/>
  <c r="H753" i="9"/>
  <c r="H741" i="9"/>
  <c r="H729" i="9"/>
  <c r="H717" i="9"/>
  <c r="H705" i="9"/>
  <c r="H693" i="9"/>
  <c r="H681" i="9"/>
  <c r="H669" i="9"/>
  <c r="H657" i="9"/>
  <c r="H645" i="9"/>
  <c r="H633" i="9"/>
  <c r="H621" i="9"/>
  <c r="H609" i="9"/>
  <c r="H597" i="9"/>
  <c r="H585" i="9"/>
  <c r="H573" i="9"/>
  <c r="H561" i="9"/>
  <c r="H549" i="9"/>
  <c r="H537" i="9"/>
  <c r="H525" i="9"/>
  <c r="H513" i="9"/>
  <c r="H501" i="9"/>
  <c r="H489" i="9"/>
  <c r="H477" i="9"/>
  <c r="H465" i="9"/>
  <c r="H453" i="9"/>
  <c r="H441" i="9"/>
  <c r="H429" i="9"/>
  <c r="H417" i="9"/>
  <c r="H405" i="9"/>
  <c r="H393" i="9"/>
  <c r="H381" i="9"/>
  <c r="H369" i="9"/>
  <c r="H357" i="9"/>
  <c r="H345" i="9"/>
  <c r="H333" i="9"/>
  <c r="H321" i="9"/>
  <c r="H309" i="9"/>
  <c r="H297" i="9"/>
  <c r="H285" i="9"/>
  <c r="H273" i="9"/>
  <c r="H261" i="9"/>
  <c r="H249" i="9"/>
  <c r="H237" i="9"/>
  <c r="H225" i="9"/>
  <c r="H213" i="9"/>
  <c r="H201" i="9"/>
  <c r="H189" i="9"/>
  <c r="H177" i="9"/>
  <c r="H165" i="9"/>
  <c r="H153" i="9"/>
  <c r="H141" i="9"/>
  <c r="H129" i="9"/>
  <c r="H117" i="9"/>
  <c r="H105" i="9"/>
  <c r="H93" i="9"/>
  <c r="H81" i="9"/>
  <c r="H69" i="9"/>
  <c r="H57" i="9"/>
  <c r="H33" i="9"/>
  <c r="AN23" i="9"/>
  <c r="AN51" i="9"/>
  <c r="AN82" i="9"/>
  <c r="AN108" i="9"/>
  <c r="H2492" i="9"/>
  <c r="H2480" i="9"/>
  <c r="H2468" i="9"/>
  <c r="H2456" i="9"/>
  <c r="H2444" i="9"/>
  <c r="H2432" i="9"/>
  <c r="H2420" i="9"/>
  <c r="H2408" i="9"/>
  <c r="H2396" i="9"/>
  <c r="H2384" i="9"/>
  <c r="H2372" i="9"/>
  <c r="H2360" i="9"/>
  <c r="H2348" i="9"/>
  <c r="H2336" i="9"/>
  <c r="H2324" i="9"/>
  <c r="H2312" i="9"/>
  <c r="H2300" i="9"/>
  <c r="H2288" i="9"/>
  <c r="H2276" i="9"/>
  <c r="H2264" i="9"/>
  <c r="H2252" i="9"/>
  <c r="H2240" i="9"/>
  <c r="H2228" i="9"/>
  <c r="H2216" i="9"/>
  <c r="H2204" i="9"/>
  <c r="H2192" i="9"/>
  <c r="H2180" i="9"/>
  <c r="H2168" i="9"/>
  <c r="H2156" i="9"/>
  <c r="H2144" i="9"/>
  <c r="H2132" i="9"/>
  <c r="H2120" i="9"/>
  <c r="H2108" i="9"/>
  <c r="H2096" i="9"/>
  <c r="H2084" i="9"/>
  <c r="H2072" i="9"/>
  <c r="H2060" i="9"/>
  <c r="H2048" i="9"/>
  <c r="H2036" i="9"/>
  <c r="H2024" i="9"/>
  <c r="H2012" i="9"/>
  <c r="H2000" i="9"/>
  <c r="H1988" i="9"/>
  <c r="H1976" i="9"/>
  <c r="H1964" i="9"/>
  <c r="H1952" i="9"/>
  <c r="H1940" i="9"/>
  <c r="H1928" i="9"/>
  <c r="H1916" i="9"/>
  <c r="H1904" i="9"/>
  <c r="H1892" i="9"/>
  <c r="H1880" i="9"/>
  <c r="H1868" i="9"/>
  <c r="H1856" i="9"/>
  <c r="H1844" i="9"/>
  <c r="H1832" i="9"/>
  <c r="H1820" i="9"/>
  <c r="H1808" i="9"/>
  <c r="H1796" i="9"/>
  <c r="H1784" i="9"/>
  <c r="H1772" i="9"/>
  <c r="H1760" i="9"/>
  <c r="H1748" i="9"/>
  <c r="H1736" i="9"/>
  <c r="H1724" i="9"/>
  <c r="H1712" i="9"/>
  <c r="H1700" i="9"/>
  <c r="H1688" i="9"/>
  <c r="H1676" i="9"/>
  <c r="H1664" i="9"/>
  <c r="H1652" i="9"/>
  <c r="H1640" i="9"/>
  <c r="H1628" i="9"/>
  <c r="H1616" i="9"/>
  <c r="H1604" i="9"/>
  <c r="H1592" i="9"/>
  <c r="H1580" i="9"/>
  <c r="H1568" i="9"/>
  <c r="H1556" i="9"/>
  <c r="H1544" i="9"/>
  <c r="H1532" i="9"/>
  <c r="H1520" i="9"/>
  <c r="H1508" i="9"/>
  <c r="H1496" i="9"/>
  <c r="H1484" i="9"/>
  <c r="H1472" i="9"/>
  <c r="H1460" i="9"/>
  <c r="H1448" i="9"/>
  <c r="H1436" i="9"/>
  <c r="H1424" i="9"/>
  <c r="H1412" i="9"/>
  <c r="H1400" i="9"/>
  <c r="H1388" i="9"/>
  <c r="H1376" i="9"/>
  <c r="H1364" i="9"/>
  <c r="H1352" i="9"/>
  <c r="H1340" i="9"/>
  <c r="H1328" i="9"/>
  <c r="H1316" i="9"/>
  <c r="H1304" i="9"/>
  <c r="H1292" i="9"/>
  <c r="H1280" i="9"/>
  <c r="H1268" i="9"/>
  <c r="H1256" i="9"/>
  <c r="H1244" i="9"/>
  <c r="H1232" i="9"/>
  <c r="H1220" i="9"/>
  <c r="H1208" i="9"/>
  <c r="H1196" i="9"/>
  <c r="H1184" i="9"/>
  <c r="H1172" i="9"/>
  <c r="H1160" i="9"/>
  <c r="H1148" i="9"/>
  <c r="H1136" i="9"/>
  <c r="H1124" i="9"/>
  <c r="H1112" i="9"/>
  <c r="H1100" i="9"/>
  <c r="H1088" i="9"/>
  <c r="H1076" i="9"/>
  <c r="H1064" i="9"/>
  <c r="H1052" i="9"/>
  <c r="H1040" i="9"/>
  <c r="H1028" i="9"/>
  <c r="H1016" i="9"/>
  <c r="H1004" i="9"/>
  <c r="H992" i="9"/>
  <c r="H980" i="9"/>
  <c r="H968" i="9"/>
  <c r="H956" i="9"/>
  <c r="H944" i="9"/>
  <c r="H932" i="9"/>
  <c r="H920" i="9"/>
  <c r="H908" i="9"/>
  <c r="H896" i="9"/>
  <c r="H884" i="9"/>
  <c r="H872" i="9"/>
  <c r="H860" i="9"/>
  <c r="H848" i="9"/>
  <c r="H836" i="9"/>
  <c r="H824" i="9"/>
  <c r="H812" i="9"/>
  <c r="H800" i="9"/>
  <c r="H788" i="9"/>
  <c r="H776" i="9"/>
  <c r="H764" i="9"/>
  <c r="H752" i="9"/>
  <c r="H740" i="9"/>
  <c r="H728" i="9"/>
  <c r="H716" i="9"/>
  <c r="H704" i="9"/>
  <c r="H692" i="9"/>
  <c r="H680" i="9"/>
  <c r="H668" i="9"/>
  <c r="H656" i="9"/>
  <c r="H644" i="9"/>
  <c r="H632" i="9"/>
  <c r="H620" i="9"/>
  <c r="H608" i="9"/>
  <c r="H596" i="9"/>
  <c r="H584" i="9"/>
  <c r="H572" i="9"/>
  <c r="H560" i="9"/>
  <c r="H548" i="9"/>
  <c r="H536" i="9"/>
  <c r="H524" i="9"/>
  <c r="H512" i="9"/>
  <c r="H500" i="9"/>
  <c r="H488" i="9"/>
  <c r="H476" i="9"/>
  <c r="H464" i="9"/>
  <c r="H452" i="9"/>
  <c r="H440" i="9"/>
  <c r="H428" i="9"/>
  <c r="H416" i="9"/>
  <c r="H404" i="9"/>
  <c r="H392" i="9"/>
  <c r="H380" i="9"/>
  <c r="H368" i="9"/>
  <c r="H356" i="9"/>
  <c r="H344" i="9"/>
  <c r="H332" i="9"/>
  <c r="H320" i="9"/>
  <c r="H308" i="9"/>
  <c r="H296" i="9"/>
  <c r="H284" i="9"/>
  <c r="H272" i="9"/>
  <c r="H260" i="9"/>
  <c r="H248" i="9"/>
  <c r="H236" i="9"/>
  <c r="H224" i="9"/>
  <c r="H212" i="9"/>
  <c r="H200" i="9"/>
  <c r="H188" i="9"/>
  <c r="H176" i="9"/>
  <c r="H164" i="9"/>
  <c r="H152" i="9"/>
  <c r="H140" i="9"/>
  <c r="H128" i="9"/>
  <c r="H116" i="9"/>
  <c r="H104" i="9"/>
  <c r="H92" i="9"/>
  <c r="H80" i="9"/>
  <c r="H68" i="9"/>
  <c r="H56" i="9"/>
  <c r="H44" i="9"/>
  <c r="H32" i="9"/>
  <c r="H20" i="9"/>
  <c r="H8" i="9"/>
  <c r="AN27" i="9"/>
  <c r="AN58" i="9"/>
  <c r="AN84" i="9"/>
  <c r="AN113" i="9"/>
  <c r="H2490" i="9"/>
  <c r="H2478" i="9"/>
  <c r="H2466" i="9"/>
  <c r="H2454" i="9"/>
  <c r="H2442" i="9"/>
  <c r="H2430" i="9"/>
  <c r="H2418" i="9"/>
  <c r="H2406" i="9"/>
  <c r="H2394" i="9"/>
  <c r="H2382" i="9"/>
  <c r="H2370" i="9"/>
  <c r="H2358" i="9"/>
  <c r="H2346" i="9"/>
  <c r="H2334" i="9"/>
  <c r="H2322" i="9"/>
  <c r="H2310" i="9"/>
  <c r="H2298" i="9"/>
  <c r="H2286" i="9"/>
  <c r="H2274" i="9"/>
  <c r="H2262" i="9"/>
  <c r="H2250" i="9"/>
  <c r="H2238" i="9"/>
  <c r="H2226" i="9"/>
  <c r="H2214" i="9"/>
  <c r="H2202" i="9"/>
  <c r="H2190" i="9"/>
  <c r="H2178" i="9"/>
  <c r="H2166" i="9"/>
  <c r="H2154" i="9"/>
  <c r="H2142" i="9"/>
  <c r="H2130" i="9"/>
  <c r="H2118" i="9"/>
  <c r="H2106" i="9"/>
  <c r="H2094" i="9"/>
  <c r="H2082" i="9"/>
  <c r="H2070" i="9"/>
  <c r="H2058" i="9"/>
  <c r="H2046" i="9"/>
  <c r="H2034" i="9"/>
  <c r="H2022" i="9"/>
  <c r="H2010" i="9"/>
  <c r="H1998" i="9"/>
  <c r="H1986" i="9"/>
  <c r="H1974" i="9"/>
  <c r="H1962" i="9"/>
  <c r="H1950" i="9"/>
  <c r="H1938" i="9"/>
  <c r="H1926" i="9"/>
  <c r="H1914" i="9"/>
  <c r="H1902" i="9"/>
  <c r="H1890" i="9"/>
  <c r="H1878" i="9"/>
  <c r="H1866" i="9"/>
  <c r="H1854" i="9"/>
  <c r="H1842" i="9"/>
  <c r="H1830" i="9"/>
  <c r="H1818" i="9"/>
  <c r="H1806" i="9"/>
  <c r="H1794" i="9"/>
  <c r="H1782" i="9"/>
  <c r="H1770" i="9"/>
  <c r="H1758" i="9"/>
  <c r="H1746" i="9"/>
  <c r="H1734" i="9"/>
  <c r="H1722" i="9"/>
  <c r="H1710" i="9"/>
  <c r="H1698" i="9"/>
  <c r="H1686" i="9"/>
  <c r="H1674" i="9"/>
  <c r="H1662" i="9"/>
  <c r="H1650" i="9"/>
  <c r="H1638" i="9"/>
  <c r="H1626" i="9"/>
  <c r="H1614" i="9"/>
  <c r="H1602" i="9"/>
  <c r="H1590" i="9"/>
  <c r="H1578" i="9"/>
  <c r="H1566" i="9"/>
  <c r="H1554" i="9"/>
  <c r="H1542" i="9"/>
  <c r="H1530" i="9"/>
  <c r="H1518" i="9"/>
  <c r="H1506" i="9"/>
  <c r="H1494" i="9"/>
  <c r="H1482" i="9"/>
  <c r="H1470" i="9"/>
  <c r="H1458" i="9"/>
  <c r="H1446" i="9"/>
  <c r="H1434" i="9"/>
  <c r="H1422" i="9"/>
  <c r="H1410" i="9"/>
  <c r="H1398" i="9"/>
  <c r="H1386" i="9"/>
  <c r="H1374" i="9"/>
  <c r="H1362" i="9"/>
  <c r="H1350" i="9"/>
  <c r="H1338" i="9"/>
  <c r="H1326" i="9"/>
  <c r="H1314" i="9"/>
  <c r="H1302" i="9"/>
  <c r="H1290" i="9"/>
  <c r="H1278" i="9"/>
  <c r="H1266" i="9"/>
  <c r="H1254" i="9"/>
  <c r="H1242" i="9"/>
  <c r="H1230" i="9"/>
  <c r="H1218" i="9"/>
  <c r="H1206" i="9"/>
  <c r="H1194" i="9"/>
  <c r="H1182" i="9"/>
  <c r="H1170" i="9"/>
  <c r="H1158" i="9"/>
  <c r="H1146" i="9"/>
  <c r="H1134" i="9"/>
  <c r="H1122" i="9"/>
  <c r="H1110" i="9"/>
  <c r="H1098" i="9"/>
  <c r="H1086" i="9"/>
  <c r="H1074" i="9"/>
  <c r="H1062" i="9"/>
  <c r="H1050" i="9"/>
  <c r="H1038" i="9"/>
  <c r="H1026" i="9"/>
  <c r="H1014" i="9"/>
  <c r="H1002" i="9"/>
  <c r="H990" i="9"/>
  <c r="H978" i="9"/>
  <c r="H966" i="9"/>
  <c r="H954" i="9"/>
  <c r="H942" i="9"/>
  <c r="H930" i="9"/>
  <c r="H918" i="9"/>
  <c r="H906" i="9"/>
  <c r="H894" i="9"/>
  <c r="H882" i="9"/>
  <c r="H870" i="9"/>
  <c r="H858" i="9"/>
  <c r="H846" i="9"/>
  <c r="H834" i="9"/>
  <c r="H822" i="9"/>
  <c r="H810" i="9"/>
  <c r="H798" i="9"/>
  <c r="H786" i="9"/>
  <c r="H774" i="9"/>
  <c r="H762" i="9"/>
  <c r="H750" i="9"/>
  <c r="H738" i="9"/>
  <c r="H726" i="9"/>
  <c r="H714" i="9"/>
  <c r="H702" i="9"/>
  <c r="H690" i="9"/>
  <c r="H678" i="9"/>
  <c r="H666" i="9"/>
  <c r="H654" i="9"/>
  <c r="H642" i="9"/>
  <c r="H630" i="9"/>
  <c r="H618" i="9"/>
  <c r="H606" i="9"/>
  <c r="H594" i="9"/>
  <c r="H582" i="9"/>
  <c r="H570" i="9"/>
  <c r="H558" i="9"/>
  <c r="H546" i="9"/>
  <c r="H534" i="9"/>
  <c r="H522" i="9"/>
  <c r="H510" i="9"/>
  <c r="H498" i="9"/>
  <c r="H486" i="9"/>
  <c r="H474" i="9"/>
  <c r="H462" i="9"/>
  <c r="H450" i="9"/>
  <c r="H438" i="9"/>
  <c r="H426" i="9"/>
  <c r="H414" i="9"/>
  <c r="H402" i="9"/>
  <c r="H390" i="9"/>
  <c r="H378" i="9"/>
  <c r="H366" i="9"/>
  <c r="H354" i="9"/>
  <c r="H342" i="9"/>
  <c r="H330" i="9"/>
  <c r="H318" i="9"/>
  <c r="H306" i="9"/>
  <c r="H294" i="9"/>
  <c r="H282" i="9"/>
  <c r="H270" i="9"/>
  <c r="H258" i="9"/>
  <c r="H246" i="9"/>
  <c r="H234" i="9"/>
  <c r="H222" i="9"/>
  <c r="H210" i="9"/>
  <c r="H198" i="9"/>
  <c r="H186" i="9"/>
  <c r="H174" i="9"/>
  <c r="H162" i="9"/>
  <c r="H150" i="9"/>
  <c r="H138" i="9"/>
  <c r="H126" i="9"/>
  <c r="H114" i="9"/>
  <c r="H102" i="9"/>
  <c r="H90" i="9"/>
  <c r="H78" i="9"/>
  <c r="H66" i="9"/>
  <c r="H54" i="9"/>
  <c r="H42" i="9"/>
  <c r="H30" i="9"/>
  <c r="H18" i="9"/>
  <c r="H6" i="9"/>
  <c r="AN29" i="9"/>
  <c r="AN59" i="9"/>
  <c r="AN87" i="9"/>
  <c r="H2501" i="9"/>
  <c r="H2489" i="9"/>
  <c r="H2477" i="9"/>
  <c r="H2465" i="9"/>
  <c r="H2453" i="9"/>
  <c r="H2441" i="9"/>
  <c r="H2429" i="9"/>
  <c r="H2417" i="9"/>
  <c r="H2405" i="9"/>
  <c r="H2393" i="9"/>
  <c r="H2381" i="9"/>
  <c r="H2369" i="9"/>
  <c r="H2357" i="9"/>
  <c r="H2345" i="9"/>
  <c r="H2333" i="9"/>
  <c r="H2321" i="9"/>
  <c r="H2309" i="9"/>
  <c r="H2297" i="9"/>
  <c r="H2285" i="9"/>
  <c r="H2273" i="9"/>
  <c r="H2261" i="9"/>
  <c r="H2249" i="9"/>
  <c r="H2237" i="9"/>
  <c r="H2225" i="9"/>
  <c r="H2213" i="9"/>
  <c r="H2201" i="9"/>
  <c r="H2189" i="9"/>
  <c r="H2177" i="9"/>
  <c r="H2165" i="9"/>
  <c r="H2153" i="9"/>
  <c r="H2141" i="9"/>
  <c r="H2129" i="9"/>
  <c r="H2117" i="9"/>
  <c r="H2105" i="9"/>
  <c r="H2093" i="9"/>
  <c r="H2081" i="9"/>
  <c r="H2069" i="9"/>
  <c r="H2057" i="9"/>
  <c r="H2045" i="9"/>
  <c r="H2033" i="9"/>
  <c r="H2021" i="9"/>
  <c r="H2009" i="9"/>
  <c r="H1997" i="9"/>
  <c r="H1985" i="9"/>
  <c r="H1973" i="9"/>
  <c r="H1961" i="9"/>
  <c r="H1949" i="9"/>
  <c r="H1937" i="9"/>
  <c r="H1925" i="9"/>
  <c r="H1913" i="9"/>
  <c r="H1901" i="9"/>
  <c r="H1889" i="9"/>
  <c r="H1877" i="9"/>
  <c r="H1865" i="9"/>
  <c r="H1853" i="9"/>
  <c r="H1841" i="9"/>
  <c r="H1829" i="9"/>
  <c r="H1817" i="9"/>
  <c r="H1805" i="9"/>
  <c r="H1793" i="9"/>
  <c r="H1781" i="9"/>
  <c r="H1769" i="9"/>
  <c r="H1757" i="9"/>
  <c r="AN3" i="9"/>
  <c r="AN34" i="9"/>
  <c r="AN60" i="9"/>
  <c r="AN89" i="9"/>
  <c r="H2500" i="9"/>
  <c r="H2488" i="9"/>
  <c r="H2476" i="9"/>
  <c r="H2464" i="9"/>
  <c r="H2452" i="9"/>
  <c r="H2440" i="9"/>
  <c r="H2428" i="9"/>
  <c r="H2416" i="9"/>
  <c r="H2404" i="9"/>
  <c r="H2392" i="9"/>
  <c r="H2380" i="9"/>
  <c r="H2368" i="9"/>
  <c r="H2356" i="9"/>
  <c r="H2344" i="9"/>
  <c r="H2332" i="9"/>
  <c r="H2320" i="9"/>
  <c r="H2308" i="9"/>
  <c r="H2296" i="9"/>
  <c r="H2284" i="9"/>
  <c r="H2272" i="9"/>
  <c r="H2260" i="9"/>
  <c r="H2248" i="9"/>
  <c r="H2236" i="9"/>
  <c r="H2224" i="9"/>
  <c r="H2212" i="9"/>
  <c r="H2200" i="9"/>
  <c r="H2188" i="9"/>
  <c r="H2176" i="9"/>
  <c r="H2164" i="9"/>
  <c r="H2152" i="9"/>
  <c r="H2140" i="9"/>
  <c r="H2128" i="9"/>
  <c r="H2116" i="9"/>
  <c r="H2104" i="9"/>
  <c r="H2092" i="9"/>
  <c r="H2080" i="9"/>
  <c r="H2068" i="9"/>
  <c r="H2056" i="9"/>
  <c r="H2044" i="9"/>
  <c r="H2032" i="9"/>
  <c r="H2020" i="9"/>
  <c r="H2008" i="9"/>
  <c r="H1996" i="9"/>
  <c r="H1984" i="9"/>
  <c r="H1972" i="9"/>
  <c r="H1960" i="9"/>
  <c r="H1948" i="9"/>
  <c r="H1936" i="9"/>
  <c r="H1924" i="9"/>
  <c r="H1912" i="9"/>
  <c r="H1900" i="9"/>
  <c r="H1888" i="9"/>
  <c r="H1876" i="9"/>
  <c r="H1864" i="9"/>
  <c r="H1852" i="9"/>
  <c r="H1840" i="9"/>
  <c r="H1828" i="9"/>
  <c r="H1816" i="9"/>
  <c r="H1804" i="9"/>
  <c r="H1792" i="9"/>
  <c r="H1780" i="9"/>
  <c r="H1768" i="9"/>
  <c r="H1756" i="9"/>
  <c r="H1744" i="9"/>
  <c r="H1732" i="9"/>
  <c r="H1720" i="9"/>
  <c r="H1708" i="9"/>
  <c r="H1696" i="9"/>
  <c r="H1684" i="9"/>
  <c r="H1672" i="9"/>
  <c r="H1660" i="9"/>
  <c r="H1648" i="9"/>
  <c r="H1636" i="9"/>
  <c r="H1624" i="9"/>
  <c r="H1612" i="9"/>
  <c r="H1600" i="9"/>
  <c r="H1588" i="9"/>
  <c r="H1576" i="9"/>
  <c r="H1564" i="9"/>
  <c r="H1552" i="9"/>
  <c r="H1540" i="9"/>
  <c r="H1528" i="9"/>
  <c r="H1516" i="9"/>
  <c r="H1504" i="9"/>
  <c r="H1492" i="9"/>
  <c r="H1480" i="9"/>
  <c r="H1468" i="9"/>
  <c r="H1456" i="9"/>
  <c r="H1444" i="9"/>
  <c r="H1432" i="9"/>
  <c r="H1420" i="9"/>
  <c r="H1408" i="9"/>
  <c r="H1396" i="9"/>
  <c r="H1384" i="9"/>
  <c r="H1372" i="9"/>
  <c r="H1360" i="9"/>
  <c r="H1348" i="9"/>
  <c r="H1336" i="9"/>
  <c r="H1324" i="9"/>
  <c r="H1312" i="9"/>
  <c r="H1300" i="9"/>
  <c r="H1288" i="9"/>
  <c r="H1276" i="9"/>
  <c r="H1264" i="9"/>
  <c r="H1252" i="9"/>
  <c r="H1240" i="9"/>
  <c r="H1228" i="9"/>
  <c r="H1216" i="9"/>
  <c r="H1204" i="9"/>
  <c r="H1192" i="9"/>
  <c r="H1180" i="9"/>
  <c r="H1168" i="9"/>
  <c r="H1156" i="9"/>
  <c r="H1144" i="9"/>
  <c r="H1132" i="9"/>
  <c r="H1120" i="9"/>
  <c r="H1108" i="9"/>
  <c r="H1096" i="9"/>
  <c r="H1084" i="9"/>
  <c r="H1072" i="9"/>
  <c r="H1060" i="9"/>
  <c r="H1048" i="9"/>
  <c r="H1036" i="9"/>
  <c r="H1024" i="9"/>
  <c r="H1012" i="9"/>
  <c r="H1000" i="9"/>
  <c r="H988" i="9"/>
  <c r="H976" i="9"/>
  <c r="H964" i="9"/>
  <c r="H952" i="9"/>
  <c r="H940" i="9"/>
  <c r="H928" i="9"/>
  <c r="H916" i="9"/>
  <c r="H904" i="9"/>
  <c r="H892" i="9"/>
  <c r="H880" i="9"/>
  <c r="H868" i="9"/>
  <c r="H856" i="9"/>
  <c r="H844" i="9"/>
  <c r="H832" i="9"/>
  <c r="H820" i="9"/>
  <c r="H808" i="9"/>
  <c r="H796" i="9"/>
  <c r="H784" i="9"/>
  <c r="H772" i="9"/>
  <c r="H760" i="9"/>
  <c r="H748" i="9"/>
  <c r="H736" i="9"/>
  <c r="H724" i="9"/>
  <c r="H712" i="9"/>
  <c r="H700" i="9"/>
  <c r="H688" i="9"/>
  <c r="H676" i="9"/>
  <c r="H664" i="9"/>
  <c r="H652" i="9"/>
  <c r="H640" i="9"/>
  <c r="H628" i="9"/>
  <c r="H616" i="9"/>
  <c r="H604" i="9"/>
  <c r="H592" i="9"/>
  <c r="H580" i="9"/>
  <c r="H568" i="9"/>
  <c r="H556" i="9"/>
  <c r="H544" i="9"/>
  <c r="H532" i="9"/>
  <c r="H520" i="9"/>
  <c r="H508" i="9"/>
  <c r="H496" i="9"/>
  <c r="AN5" i="9"/>
  <c r="AN35" i="9"/>
  <c r="AN63" i="9"/>
  <c r="AN94" i="9"/>
  <c r="H2499" i="9"/>
  <c r="H2487" i="9"/>
  <c r="H2475" i="9"/>
  <c r="H2463" i="9"/>
  <c r="H2451" i="9"/>
  <c r="AN11" i="9"/>
  <c r="AN39" i="9"/>
  <c r="AN70" i="9"/>
  <c r="AN96" i="9"/>
  <c r="H2497" i="9"/>
  <c r="H2485" i="9"/>
  <c r="H2473" i="9"/>
  <c r="H2461" i="9"/>
  <c r="H2449" i="9"/>
  <c r="H2437" i="9"/>
  <c r="H2425" i="9"/>
  <c r="H2413" i="9"/>
  <c r="H2401" i="9"/>
  <c r="H2389" i="9"/>
  <c r="H2377" i="9"/>
  <c r="H2365" i="9"/>
  <c r="H2353" i="9"/>
  <c r="H2341" i="9"/>
  <c r="H2329" i="9"/>
  <c r="H2317" i="9"/>
  <c r="H2305" i="9"/>
  <c r="H2293" i="9"/>
  <c r="H2281" i="9"/>
  <c r="H2269" i="9"/>
  <c r="H2257" i="9"/>
  <c r="H2245" i="9"/>
  <c r="H2233" i="9"/>
  <c r="H2221" i="9"/>
  <c r="H2209" i="9"/>
  <c r="H2197" i="9"/>
  <c r="H2185" i="9"/>
  <c r="H2173" i="9"/>
  <c r="H2161" i="9"/>
  <c r="H2149" i="9"/>
  <c r="H2137" i="9"/>
  <c r="H2125" i="9"/>
  <c r="H2113" i="9"/>
  <c r="H2101" i="9"/>
  <c r="H2089" i="9"/>
  <c r="H2077" i="9"/>
  <c r="H2065" i="9"/>
  <c r="H2053" i="9"/>
  <c r="H2041" i="9"/>
  <c r="H2029" i="9"/>
  <c r="H2017" i="9"/>
  <c r="H2005" i="9"/>
  <c r="H1993" i="9"/>
  <c r="H1981" i="9"/>
  <c r="H1969" i="9"/>
  <c r="H1957" i="9"/>
  <c r="H1945" i="9"/>
  <c r="H1933" i="9"/>
  <c r="H1921" i="9"/>
  <c r="H1909" i="9"/>
  <c r="H1897" i="9"/>
  <c r="H1885" i="9"/>
  <c r="H1873" i="9"/>
  <c r="H1861" i="9"/>
  <c r="H1849" i="9"/>
  <c r="H1837" i="9"/>
  <c r="H1825" i="9"/>
  <c r="H1813" i="9"/>
  <c r="H1801" i="9"/>
  <c r="H1789" i="9"/>
  <c r="H1777" i="9"/>
  <c r="H1765" i="9"/>
  <c r="H1753" i="9"/>
  <c r="H1741" i="9"/>
  <c r="H1729" i="9"/>
  <c r="H1717" i="9"/>
  <c r="H1705" i="9"/>
  <c r="H1693" i="9"/>
  <c r="H1681" i="9"/>
  <c r="H1669" i="9"/>
  <c r="H1657" i="9"/>
  <c r="H1645" i="9"/>
  <c r="H1633" i="9"/>
  <c r="H1621" i="9"/>
  <c r="H1609" i="9"/>
  <c r="H1597" i="9"/>
  <c r="H1585" i="9"/>
  <c r="H1573" i="9"/>
  <c r="H1561" i="9"/>
  <c r="H1549" i="9"/>
  <c r="H1537" i="9"/>
  <c r="H1525" i="9"/>
  <c r="H1513" i="9"/>
  <c r="H1501" i="9"/>
  <c r="H1489" i="9"/>
  <c r="H1477" i="9"/>
  <c r="H1465" i="9"/>
  <c r="H1453" i="9"/>
  <c r="H1441" i="9"/>
  <c r="H1429" i="9"/>
  <c r="H1417" i="9"/>
  <c r="H1405" i="9"/>
  <c r="H1393" i="9"/>
  <c r="H1381" i="9"/>
  <c r="H1369" i="9"/>
  <c r="H1357" i="9"/>
  <c r="H1345" i="9"/>
  <c r="H1333" i="9"/>
  <c r="H1321" i="9"/>
  <c r="H1309" i="9"/>
  <c r="H1297" i="9"/>
  <c r="H1285" i="9"/>
  <c r="H1273" i="9"/>
  <c r="H1261" i="9"/>
  <c r="H1249" i="9"/>
  <c r="H1237" i="9"/>
  <c r="H1225" i="9"/>
  <c r="H1213" i="9"/>
  <c r="H1201" i="9"/>
  <c r="H1189" i="9"/>
  <c r="H1177" i="9"/>
  <c r="H1165" i="9"/>
  <c r="H1153" i="9"/>
  <c r="H1141" i="9"/>
  <c r="H1129" i="9"/>
  <c r="H1117" i="9"/>
  <c r="H1105" i="9"/>
  <c r="H1093" i="9"/>
  <c r="H1081" i="9"/>
  <c r="H1069" i="9"/>
  <c r="H1057" i="9"/>
  <c r="H1045" i="9"/>
  <c r="H1033" i="9"/>
  <c r="H1021" i="9"/>
  <c r="H1009" i="9"/>
  <c r="H997" i="9"/>
  <c r="H985" i="9"/>
  <c r="H973" i="9"/>
  <c r="H961" i="9"/>
  <c r="H949" i="9"/>
  <c r="H937" i="9"/>
  <c r="H925" i="9"/>
  <c r="H913" i="9"/>
  <c r="H901" i="9"/>
  <c r="H889" i="9"/>
  <c r="H877" i="9"/>
  <c r="H865" i="9"/>
  <c r="H853" i="9"/>
  <c r="H841" i="9"/>
  <c r="H829" i="9"/>
  <c r="H817" i="9"/>
  <c r="H805" i="9"/>
  <c r="H793" i="9"/>
  <c r="H781" i="9"/>
  <c r="H769" i="9"/>
  <c r="H757" i="9"/>
  <c r="H745" i="9"/>
  <c r="H733" i="9"/>
  <c r="H721" i="9"/>
  <c r="H709" i="9"/>
  <c r="H697" i="9"/>
  <c r="H685" i="9"/>
  <c r="H673" i="9"/>
  <c r="H661" i="9"/>
  <c r="H649" i="9"/>
  <c r="H637" i="9"/>
  <c r="H625" i="9"/>
  <c r="H613" i="9"/>
  <c r="H601" i="9"/>
  <c r="H589" i="9"/>
  <c r="H577" i="9"/>
  <c r="H565" i="9"/>
  <c r="H553" i="9"/>
  <c r="H541" i="9"/>
  <c r="H529" i="9"/>
  <c r="H517" i="9"/>
  <c r="H505" i="9"/>
  <c r="H493" i="9"/>
  <c r="H481" i="9"/>
  <c r="H469" i="9"/>
  <c r="H457" i="9"/>
  <c r="H445" i="9"/>
  <c r="H433" i="9"/>
  <c r="H421" i="9"/>
  <c r="H409" i="9"/>
  <c r="H397" i="9"/>
  <c r="H385" i="9"/>
  <c r="H373" i="9"/>
  <c r="H361" i="9"/>
  <c r="H349" i="9"/>
  <c r="H337" i="9"/>
  <c r="H325" i="9"/>
  <c r="H313" i="9"/>
  <c r="H301" i="9"/>
  <c r="H289" i="9"/>
  <c r="H277" i="9"/>
  <c r="H265" i="9"/>
  <c r="H253" i="9"/>
  <c r="H241" i="9"/>
  <c r="H229" i="9"/>
  <c r="H217" i="9"/>
  <c r="H205" i="9"/>
  <c r="H193" i="9"/>
  <c r="H181" i="9"/>
  <c r="H169" i="9"/>
  <c r="H157" i="9"/>
  <c r="H145" i="9"/>
  <c r="H133" i="9"/>
  <c r="H121" i="9"/>
  <c r="H109" i="9"/>
  <c r="H97" i="9"/>
  <c r="H85" i="9"/>
  <c r="H73" i="9"/>
  <c r="H61" i="9"/>
  <c r="H49" i="9"/>
  <c r="H37" i="9"/>
  <c r="H25" i="9"/>
  <c r="H13" i="9"/>
  <c r="AN83" i="9"/>
  <c r="H2467" i="9"/>
  <c r="H2426" i="9"/>
  <c r="H2390" i="9"/>
  <c r="H2354" i="9"/>
  <c r="H2318" i="9"/>
  <c r="H2282" i="9"/>
  <c r="H2246" i="9"/>
  <c r="H2210" i="9"/>
  <c r="H2174" i="9"/>
  <c r="H2138" i="9"/>
  <c r="H2102" i="9"/>
  <c r="H2066" i="9"/>
  <c r="H2030" i="9"/>
  <c r="H1994" i="9"/>
  <c r="H1958" i="9"/>
  <c r="H1922" i="9"/>
  <c r="H1886" i="9"/>
  <c r="H1850" i="9"/>
  <c r="H1814" i="9"/>
  <c r="H1778" i="9"/>
  <c r="H1743" i="9"/>
  <c r="H1716" i="9"/>
  <c r="H1685" i="9"/>
  <c r="H1658" i="9"/>
  <c r="H1627" i="9"/>
  <c r="H1599" i="9"/>
  <c r="H1572" i="9"/>
  <c r="H1541" i="9"/>
  <c r="H1514" i="9"/>
  <c r="H1483" i="9"/>
  <c r="H1455" i="9"/>
  <c r="H1428" i="9"/>
  <c r="H1397" i="9"/>
  <c r="H1370" i="9"/>
  <c r="H1339" i="9"/>
  <c r="H1311" i="9"/>
  <c r="H1284" i="9"/>
  <c r="H1253" i="9"/>
  <c r="H1226" i="9"/>
  <c r="H1195" i="9"/>
  <c r="H1167" i="9"/>
  <c r="H1140" i="9"/>
  <c r="H1109" i="9"/>
  <c r="H1082" i="9"/>
  <c r="H1051" i="9"/>
  <c r="H1023" i="9"/>
  <c r="H996" i="9"/>
  <c r="H965" i="9"/>
  <c r="H938" i="9"/>
  <c r="H907" i="9"/>
  <c r="H879" i="9"/>
  <c r="H852" i="9"/>
  <c r="H821" i="9"/>
  <c r="H794" i="9"/>
  <c r="H763" i="9"/>
  <c r="H735" i="9"/>
  <c r="H708" i="9"/>
  <c r="H677" i="9"/>
  <c r="H650" i="9"/>
  <c r="H619" i="9"/>
  <c r="H591" i="9"/>
  <c r="H564" i="9"/>
  <c r="H533" i="9"/>
  <c r="H506" i="9"/>
  <c r="H480" i="9"/>
  <c r="H456" i="9"/>
  <c r="H432" i="9"/>
  <c r="H408" i="9"/>
  <c r="H384" i="9"/>
  <c r="H360" i="9"/>
  <c r="H336" i="9"/>
  <c r="H312" i="9"/>
  <c r="H288" i="9"/>
  <c r="H264" i="9"/>
  <c r="H240" i="9"/>
  <c r="H216" i="9"/>
  <c r="H192" i="9"/>
  <c r="H168" i="9"/>
  <c r="H144" i="9"/>
  <c r="H120" i="9"/>
  <c r="H96" i="9"/>
  <c r="H72" i="9"/>
  <c r="H48" i="9"/>
  <c r="H24" i="9"/>
  <c r="H617" i="9"/>
  <c r="H504" i="9"/>
  <c r="H451" i="9"/>
  <c r="H427" i="9"/>
  <c r="H379" i="9"/>
  <c r="H355" i="9"/>
  <c r="H331" i="9"/>
  <c r="H307" i="9"/>
  <c r="H259" i="9"/>
  <c r="H235" i="9"/>
  <c r="H211" i="9"/>
  <c r="H187" i="9"/>
  <c r="H163" i="9"/>
  <c r="H139" i="9"/>
  <c r="H91" i="9"/>
  <c r="H67" i="9"/>
  <c r="H43" i="9"/>
  <c r="H19" i="9"/>
  <c r="H2419" i="9"/>
  <c r="H2383" i="9"/>
  <c r="H2311" i="9"/>
  <c r="H2239" i="9"/>
  <c r="H2167" i="9"/>
  <c r="H2131" i="9"/>
  <c r="H2059" i="9"/>
  <c r="H1987" i="9"/>
  <c r="H1915" i="9"/>
  <c r="H1843" i="9"/>
  <c r="H1807" i="9"/>
  <c r="H1740" i="9"/>
  <c r="H1682" i="9"/>
  <c r="H1623" i="9"/>
  <c r="H1565" i="9"/>
  <c r="H1507" i="9"/>
  <c r="H1479" i="9"/>
  <c r="H1421" i="9"/>
  <c r="H1363" i="9"/>
  <c r="H1308" i="9"/>
  <c r="H1250" i="9"/>
  <c r="H1191" i="9"/>
  <c r="H1106" i="9"/>
  <c r="H1047" i="9"/>
  <c r="H989" i="9"/>
  <c r="H931" i="9"/>
  <c r="H876" i="9"/>
  <c r="H818" i="9"/>
  <c r="H759" i="9"/>
  <c r="H701" i="9"/>
  <c r="H643" i="9"/>
  <c r="H588" i="9"/>
  <c r="H530" i="9"/>
  <c r="H473" i="9"/>
  <c r="H425" i="9"/>
  <c r="H377" i="9"/>
  <c r="H329" i="9"/>
  <c r="H281" i="9"/>
  <c r="H233" i="9"/>
  <c r="H185" i="9"/>
  <c r="H137" i="9"/>
  <c r="H89" i="9"/>
  <c r="H65" i="9"/>
  <c r="H17" i="9"/>
  <c r="H2450" i="9"/>
  <c r="H2414" i="9"/>
  <c r="H2342" i="9"/>
  <c r="H2234" i="9"/>
  <c r="H2162" i="9"/>
  <c r="H2126" i="9"/>
  <c r="H2054" i="9"/>
  <c r="H1982" i="9"/>
  <c r="H1910" i="9"/>
  <c r="H1838" i="9"/>
  <c r="H1706" i="9"/>
  <c r="H1647" i="9"/>
  <c r="H1562" i="9"/>
  <c r="H1503" i="9"/>
  <c r="H1445" i="9"/>
  <c r="H1387" i="9"/>
  <c r="H1359" i="9"/>
  <c r="H1274" i="9"/>
  <c r="H1215" i="9"/>
  <c r="H1157" i="9"/>
  <c r="H1099" i="9"/>
  <c r="H1013" i="9"/>
  <c r="H986" i="9"/>
  <c r="H900" i="9"/>
  <c r="H842" i="9"/>
  <c r="H783" i="9"/>
  <c r="H725" i="9"/>
  <c r="H667" i="9"/>
  <c r="H612" i="9"/>
  <c r="H495" i="9"/>
  <c r="H423" i="9"/>
  <c r="H375" i="9"/>
  <c r="H327" i="9"/>
  <c r="H255" i="9"/>
  <c r="H183" i="9"/>
  <c r="H111" i="9"/>
  <c r="H39" i="9"/>
  <c r="AN95" i="9"/>
  <c r="H2462" i="9"/>
  <c r="H2424" i="9"/>
  <c r="H2388" i="9"/>
  <c r="H2352" i="9"/>
  <c r="H2316" i="9"/>
  <c r="H2280" i="9"/>
  <c r="H2244" i="9"/>
  <c r="H2208" i="9"/>
  <c r="H2172" i="9"/>
  <c r="H2136" i="9"/>
  <c r="H2100" i="9"/>
  <c r="H2064" i="9"/>
  <c r="H2028" i="9"/>
  <c r="H1992" i="9"/>
  <c r="H1956" i="9"/>
  <c r="H1920" i="9"/>
  <c r="H1884" i="9"/>
  <c r="H1848" i="9"/>
  <c r="H1812" i="9"/>
  <c r="H1776" i="9"/>
  <c r="H1742" i="9"/>
  <c r="H1711" i="9"/>
  <c r="H1683" i="9"/>
  <c r="H1656" i="9"/>
  <c r="H1625" i="9"/>
  <c r="H1598" i="9"/>
  <c r="H1567" i="9"/>
  <c r="H1539" i="9"/>
  <c r="H1512" i="9"/>
  <c r="H1481" i="9"/>
  <c r="H1454" i="9"/>
  <c r="H1423" i="9"/>
  <c r="H1395" i="9"/>
  <c r="H1368" i="9"/>
  <c r="H1337" i="9"/>
  <c r="H1310" i="9"/>
  <c r="H1279" i="9"/>
  <c r="H1251" i="9"/>
  <c r="H1224" i="9"/>
  <c r="H1193" i="9"/>
  <c r="H1166" i="9"/>
  <c r="H1135" i="9"/>
  <c r="H1107" i="9"/>
  <c r="H1080" i="9"/>
  <c r="H1049" i="9"/>
  <c r="H1022" i="9"/>
  <c r="H991" i="9"/>
  <c r="H963" i="9"/>
  <c r="H936" i="9"/>
  <c r="H905" i="9"/>
  <c r="H878" i="9"/>
  <c r="H847" i="9"/>
  <c r="H819" i="9"/>
  <c r="H792" i="9"/>
  <c r="H761" i="9"/>
  <c r="H734" i="9"/>
  <c r="H703" i="9"/>
  <c r="H675" i="9"/>
  <c r="H648" i="9"/>
  <c r="H590" i="9"/>
  <c r="H559" i="9"/>
  <c r="H531" i="9"/>
  <c r="H475" i="9"/>
  <c r="H403" i="9"/>
  <c r="H283" i="9"/>
  <c r="H115" i="9"/>
  <c r="H2460" i="9"/>
  <c r="H2347" i="9"/>
  <c r="H2275" i="9"/>
  <c r="H2203" i="9"/>
  <c r="H2095" i="9"/>
  <c r="H2023" i="9"/>
  <c r="H1951" i="9"/>
  <c r="H1879" i="9"/>
  <c r="H1771" i="9"/>
  <c r="H1709" i="9"/>
  <c r="H1651" i="9"/>
  <c r="H1596" i="9"/>
  <c r="H1538" i="9"/>
  <c r="H1452" i="9"/>
  <c r="H1394" i="9"/>
  <c r="H1335" i="9"/>
  <c r="H1277" i="9"/>
  <c r="H1219" i="9"/>
  <c r="H1133" i="9"/>
  <c r="H1075" i="9"/>
  <c r="H1020" i="9"/>
  <c r="H962" i="9"/>
  <c r="H903" i="9"/>
  <c r="H845" i="9"/>
  <c r="H787" i="9"/>
  <c r="H732" i="9"/>
  <c r="H674" i="9"/>
  <c r="H615" i="9"/>
  <c r="H557" i="9"/>
  <c r="H499" i="9"/>
  <c r="H449" i="9"/>
  <c r="H401" i="9"/>
  <c r="H353" i="9"/>
  <c r="H305" i="9"/>
  <c r="H257" i="9"/>
  <c r="H209" i="9"/>
  <c r="H161" i="9"/>
  <c r="H113" i="9"/>
  <c r="H41" i="9"/>
  <c r="H2270" i="9"/>
  <c r="H2018" i="9"/>
  <c r="H1802" i="9"/>
  <c r="H1620" i="9"/>
  <c r="H1476" i="9"/>
  <c r="H1301" i="9"/>
  <c r="H1188" i="9"/>
  <c r="H1071" i="9"/>
  <c r="H927" i="9"/>
  <c r="H811" i="9"/>
  <c r="H698" i="9"/>
  <c r="H581" i="9"/>
  <c r="H471" i="9"/>
  <c r="H399" i="9"/>
  <c r="H303" i="9"/>
  <c r="H231" i="9"/>
  <c r="H159" i="9"/>
  <c r="H87" i="9"/>
  <c r="H15" i="9"/>
  <c r="AN99" i="9"/>
  <c r="H1164" i="9"/>
  <c r="H2498" i="9"/>
  <c r="H2378" i="9"/>
  <c r="H2306" i="9"/>
  <c r="H2198" i="9"/>
  <c r="H2090" i="9"/>
  <c r="H1946" i="9"/>
  <c r="H1874" i="9"/>
  <c r="H1766" i="9"/>
  <c r="H1675" i="9"/>
  <c r="H1531" i="9"/>
  <c r="H1418" i="9"/>
  <c r="H1332" i="9"/>
  <c r="H1243" i="9"/>
  <c r="H1130" i="9"/>
  <c r="H1044" i="9"/>
  <c r="H955" i="9"/>
  <c r="H869" i="9"/>
  <c r="H756" i="9"/>
  <c r="H639" i="9"/>
  <c r="H554" i="9"/>
  <c r="H447" i="9"/>
  <c r="H351" i="9"/>
  <c r="H279" i="9"/>
  <c r="H207" i="9"/>
  <c r="H135" i="9"/>
  <c r="H63" i="9"/>
  <c r="AN111" i="9"/>
  <c r="H2455" i="9"/>
  <c r="H2415" i="9"/>
  <c r="H2379" i="9"/>
  <c r="H2343" i="9"/>
  <c r="H2307" i="9"/>
  <c r="H2271" i="9"/>
  <c r="H2235" i="9"/>
  <c r="H2199" i="9"/>
  <c r="H2163" i="9"/>
  <c r="H2127" i="9"/>
  <c r="H2091" i="9"/>
  <c r="H2055" i="9"/>
  <c r="H2019" i="9"/>
  <c r="H1983" i="9"/>
  <c r="H1947" i="9"/>
  <c r="H1911" i="9"/>
  <c r="H1875" i="9"/>
  <c r="H1839" i="9"/>
  <c r="H1803" i="9"/>
  <c r="H1767" i="9"/>
  <c r="H1735" i="9"/>
  <c r="H1707" i="9"/>
  <c r="H1680" i="9"/>
  <c r="H1649" i="9"/>
  <c r="H1622" i="9"/>
  <c r="H1591" i="9"/>
  <c r="H1563" i="9"/>
  <c r="H1536" i="9"/>
  <c r="H1505" i="9"/>
  <c r="H1478" i="9"/>
  <c r="H1447" i="9"/>
  <c r="H1419" i="9"/>
  <c r="H1392" i="9"/>
  <c r="H1361" i="9"/>
  <c r="H1334" i="9"/>
  <c r="H1303" i="9"/>
  <c r="H1275" i="9"/>
  <c r="H1248" i="9"/>
  <c r="H1217" i="9"/>
  <c r="H1190" i="9"/>
  <c r="H1159" i="9"/>
  <c r="H1131" i="9"/>
  <c r="H1104" i="9"/>
  <c r="H1073" i="9"/>
  <c r="H1046" i="9"/>
  <c r="H1015" i="9"/>
  <c r="H987" i="9"/>
  <c r="H960" i="9"/>
  <c r="H929" i="9"/>
  <c r="H902" i="9"/>
  <c r="H871" i="9"/>
  <c r="H843" i="9"/>
  <c r="H816" i="9"/>
  <c r="H785" i="9"/>
  <c r="H758" i="9"/>
  <c r="H727" i="9"/>
  <c r="H699" i="9"/>
  <c r="H672" i="9"/>
  <c r="H641" i="9"/>
  <c r="H614" i="9"/>
  <c r="H583" i="9"/>
  <c r="H555" i="9"/>
  <c r="H528" i="9"/>
  <c r="H497" i="9"/>
  <c r="H472" i="9"/>
  <c r="H448" i="9"/>
  <c r="H424" i="9"/>
  <c r="H400" i="9"/>
  <c r="H376" i="9"/>
  <c r="H352" i="9"/>
  <c r="H328" i="9"/>
  <c r="H304" i="9"/>
  <c r="H280" i="9"/>
  <c r="H256" i="9"/>
  <c r="H232" i="9"/>
  <c r="H208" i="9"/>
  <c r="H184" i="9"/>
  <c r="H160" i="9"/>
  <c r="H136" i="9"/>
  <c r="H112" i="9"/>
  <c r="H88" i="9"/>
  <c r="H64" i="9"/>
  <c r="H40" i="9"/>
  <c r="H16" i="9"/>
  <c r="H1589" i="9"/>
  <c r="AN12" i="9"/>
  <c r="H2496" i="9"/>
  <c r="H2448" i="9"/>
  <c r="H2412" i="9"/>
  <c r="H2376" i="9"/>
  <c r="H2340" i="9"/>
  <c r="H2304" i="9"/>
  <c r="H2268" i="9"/>
  <c r="H2232" i="9"/>
  <c r="H2196" i="9"/>
  <c r="H2160" i="9"/>
  <c r="H2124" i="9"/>
  <c r="H2088" i="9"/>
  <c r="H2052" i="9"/>
  <c r="H2016" i="9"/>
  <c r="H1980" i="9"/>
  <c r="H1944" i="9"/>
  <c r="H1908" i="9"/>
  <c r="H1872" i="9"/>
  <c r="H1836" i="9"/>
  <c r="H1800" i="9"/>
  <c r="H1764" i="9"/>
  <c r="H1731" i="9"/>
  <c r="H1704" i="9"/>
  <c r="H1673" i="9"/>
  <c r="H1646" i="9"/>
  <c r="H1615" i="9"/>
  <c r="H1587" i="9"/>
  <c r="H1560" i="9"/>
  <c r="H1529" i="9"/>
  <c r="H1502" i="9"/>
  <c r="H1471" i="9"/>
  <c r="H1443" i="9"/>
  <c r="H1416" i="9"/>
  <c r="H1385" i="9"/>
  <c r="H1358" i="9"/>
  <c r="H1327" i="9"/>
  <c r="H1299" i="9"/>
  <c r="H1272" i="9"/>
  <c r="H1241" i="9"/>
  <c r="H1214" i="9"/>
  <c r="H1183" i="9"/>
  <c r="H1155" i="9"/>
  <c r="H1128" i="9"/>
  <c r="H1097" i="9"/>
  <c r="H1070" i="9"/>
  <c r="H1039" i="9"/>
  <c r="H1011" i="9"/>
  <c r="H984" i="9"/>
  <c r="H953" i="9"/>
  <c r="H926" i="9"/>
  <c r="H895" i="9"/>
  <c r="H867" i="9"/>
  <c r="H840" i="9"/>
  <c r="H809" i="9"/>
  <c r="H782" i="9"/>
  <c r="H751" i="9"/>
  <c r="H723" i="9"/>
  <c r="H696" i="9"/>
  <c r="H665" i="9"/>
  <c r="H638" i="9"/>
  <c r="H607" i="9"/>
  <c r="H579" i="9"/>
  <c r="H552" i="9"/>
  <c r="H521" i="9"/>
  <c r="H494" i="9"/>
  <c r="H470" i="9"/>
  <c r="H446" i="9"/>
  <c r="H422" i="9"/>
  <c r="H398" i="9"/>
  <c r="H374" i="9"/>
  <c r="H350" i="9"/>
  <c r="H326" i="9"/>
  <c r="H302" i="9"/>
  <c r="H278" i="9"/>
  <c r="H254" i="9"/>
  <c r="H230" i="9"/>
  <c r="H206" i="9"/>
  <c r="H182" i="9"/>
  <c r="H158" i="9"/>
  <c r="H134" i="9"/>
  <c r="H110" i="9"/>
  <c r="H86" i="9"/>
  <c r="H62" i="9"/>
  <c r="H38" i="9"/>
  <c r="H14" i="9"/>
  <c r="AN41" i="9"/>
  <c r="H2438" i="9"/>
  <c r="H2366" i="9"/>
  <c r="H2294" i="9"/>
  <c r="H2222" i="9"/>
  <c r="H2150" i="9"/>
  <c r="H2078" i="9"/>
  <c r="H2006" i="9"/>
  <c r="H1934" i="9"/>
  <c r="H1862" i="9"/>
  <c r="H1790" i="9"/>
  <c r="H1723" i="9"/>
  <c r="H1668" i="9"/>
  <c r="H1610" i="9"/>
  <c r="H1524" i="9"/>
  <c r="H1466" i="9"/>
  <c r="H1407" i="9"/>
  <c r="H1349" i="9"/>
  <c r="H1291" i="9"/>
  <c r="H1236" i="9"/>
  <c r="H1178" i="9"/>
  <c r="H1119" i="9"/>
  <c r="H1061" i="9"/>
  <c r="H1003" i="9"/>
  <c r="H948" i="9"/>
  <c r="H890" i="9"/>
  <c r="H831" i="9"/>
  <c r="H773" i="9"/>
  <c r="H715" i="9"/>
  <c r="H660" i="9"/>
  <c r="H602" i="9"/>
  <c r="H543" i="9"/>
  <c r="H485" i="9"/>
  <c r="H437" i="9"/>
  <c r="H389" i="9"/>
  <c r="H341" i="9"/>
  <c r="H293" i="9"/>
  <c r="H245" i="9"/>
  <c r="H197" i="9"/>
  <c r="H149" i="9"/>
  <c r="H77" i="9"/>
  <c r="H29" i="9"/>
  <c r="H2184" i="9"/>
  <c r="H2040" i="9"/>
  <c r="H1932" i="9"/>
  <c r="H1824" i="9"/>
  <c r="H1752" i="9"/>
  <c r="H1663" i="9"/>
  <c r="H1608" i="9"/>
  <c r="H1550" i="9"/>
  <c r="H1491" i="9"/>
  <c r="H1433" i="9"/>
  <c r="H1347" i="9"/>
  <c r="H1289" i="9"/>
  <c r="H1231" i="9"/>
  <c r="H1176" i="9"/>
  <c r="H1118" i="9"/>
  <c r="H1059" i="9"/>
  <c r="H1001" i="9"/>
  <c r="H943" i="9"/>
  <c r="H857" i="9"/>
  <c r="H799" i="9"/>
  <c r="H744" i="9"/>
  <c r="H686" i="9"/>
  <c r="H627" i="9"/>
  <c r="H569" i="9"/>
  <c r="H511" i="9"/>
  <c r="H460" i="9"/>
  <c r="H412" i="9"/>
  <c r="H364" i="9"/>
  <c r="H316" i="9"/>
  <c r="H268" i="9"/>
  <c r="H196" i="9"/>
  <c r="H148" i="9"/>
  <c r="H100" i="9"/>
  <c r="H52" i="9"/>
  <c r="H4" i="9"/>
  <c r="H566" i="9"/>
  <c r="H410" i="9"/>
  <c r="H338" i="9"/>
  <c r="H266" i="9"/>
  <c r="H218" i="9"/>
  <c r="H146" i="9"/>
  <c r="H74" i="9"/>
  <c r="H1733" i="9"/>
  <c r="AN24" i="9"/>
  <c r="H2491" i="9"/>
  <c r="H2443" i="9"/>
  <c r="H2407" i="9"/>
  <c r="H2371" i="9"/>
  <c r="H2335" i="9"/>
  <c r="H2299" i="9"/>
  <c r="H2263" i="9"/>
  <c r="H2227" i="9"/>
  <c r="H2191" i="9"/>
  <c r="H2155" i="9"/>
  <c r="H2119" i="9"/>
  <c r="H2083" i="9"/>
  <c r="H2047" i="9"/>
  <c r="H2011" i="9"/>
  <c r="H1975" i="9"/>
  <c r="H1939" i="9"/>
  <c r="H1903" i="9"/>
  <c r="H1867" i="9"/>
  <c r="H1831" i="9"/>
  <c r="H1795" i="9"/>
  <c r="H1759" i="9"/>
  <c r="H1730" i="9"/>
  <c r="H1699" i="9"/>
  <c r="H1671" i="9"/>
  <c r="H1644" i="9"/>
  <c r="H1613" i="9"/>
  <c r="H1586" i="9"/>
  <c r="H1555" i="9"/>
  <c r="H1527" i="9"/>
  <c r="H1500" i="9"/>
  <c r="H1469" i="9"/>
  <c r="H1442" i="9"/>
  <c r="H1411" i="9"/>
  <c r="H1383" i="9"/>
  <c r="H1356" i="9"/>
  <c r="H1325" i="9"/>
  <c r="H1298" i="9"/>
  <c r="H1267" i="9"/>
  <c r="H1239" i="9"/>
  <c r="H1212" i="9"/>
  <c r="H1181" i="9"/>
  <c r="H1154" i="9"/>
  <c r="H1123" i="9"/>
  <c r="H1095" i="9"/>
  <c r="H1068" i="9"/>
  <c r="H1037" i="9"/>
  <c r="H1010" i="9"/>
  <c r="H979" i="9"/>
  <c r="H951" i="9"/>
  <c r="H924" i="9"/>
  <c r="H893" i="9"/>
  <c r="H866" i="9"/>
  <c r="H835" i="9"/>
  <c r="H807" i="9"/>
  <c r="H780" i="9"/>
  <c r="H749" i="9"/>
  <c r="H722" i="9"/>
  <c r="H691" i="9"/>
  <c r="H663" i="9"/>
  <c r="H636" i="9"/>
  <c r="H605" i="9"/>
  <c r="H578" i="9"/>
  <c r="H547" i="9"/>
  <c r="H519" i="9"/>
  <c r="H492" i="9"/>
  <c r="H468" i="9"/>
  <c r="H444" i="9"/>
  <c r="H420" i="9"/>
  <c r="H396" i="9"/>
  <c r="H372" i="9"/>
  <c r="H348" i="9"/>
  <c r="H324" i="9"/>
  <c r="H300" i="9"/>
  <c r="H276" i="9"/>
  <c r="H252" i="9"/>
  <c r="H228" i="9"/>
  <c r="H204" i="9"/>
  <c r="H180" i="9"/>
  <c r="H156" i="9"/>
  <c r="H132" i="9"/>
  <c r="H108" i="9"/>
  <c r="H84" i="9"/>
  <c r="H60" i="9"/>
  <c r="H36" i="9"/>
  <c r="H12" i="9"/>
  <c r="H631" i="9"/>
  <c r="H487" i="9"/>
  <c r="H439" i="9"/>
  <c r="H415" i="9"/>
  <c r="H391" i="9"/>
  <c r="H343" i="9"/>
  <c r="H319" i="9"/>
  <c r="H295" i="9"/>
  <c r="H271" i="9"/>
  <c r="H247" i="9"/>
  <c r="H199" i="9"/>
  <c r="H175" i="9"/>
  <c r="H151" i="9"/>
  <c r="H127" i="9"/>
  <c r="H103" i="9"/>
  <c r="H79" i="9"/>
  <c r="H55" i="9"/>
  <c r="H31" i="9"/>
  <c r="AN36" i="9"/>
  <c r="H2486" i="9"/>
  <c r="H2439" i="9"/>
  <c r="H2403" i="9"/>
  <c r="H2367" i="9"/>
  <c r="H2331" i="9"/>
  <c r="H2295" i="9"/>
  <c r="H2259" i="9"/>
  <c r="H2223" i="9"/>
  <c r="H2187" i="9"/>
  <c r="H2151" i="9"/>
  <c r="H2115" i="9"/>
  <c r="H2079" i="9"/>
  <c r="H2043" i="9"/>
  <c r="H2007" i="9"/>
  <c r="H1971" i="9"/>
  <c r="H1935" i="9"/>
  <c r="H1899" i="9"/>
  <c r="H1863" i="9"/>
  <c r="H1827" i="9"/>
  <c r="H1791" i="9"/>
  <c r="H1755" i="9"/>
  <c r="H1728" i="9"/>
  <c r="H1697" i="9"/>
  <c r="H1670" i="9"/>
  <c r="H1639" i="9"/>
  <c r="H1611" i="9"/>
  <c r="H1584" i="9"/>
  <c r="H1553" i="9"/>
  <c r="H1526" i="9"/>
  <c r="H1495" i="9"/>
  <c r="H1467" i="9"/>
  <c r="H1440" i="9"/>
  <c r="H1409" i="9"/>
  <c r="H1382" i="9"/>
  <c r="H1351" i="9"/>
  <c r="H1323" i="9"/>
  <c r="H1296" i="9"/>
  <c r="H1265" i="9"/>
  <c r="H1238" i="9"/>
  <c r="H1207" i="9"/>
  <c r="H1179" i="9"/>
  <c r="H1152" i="9"/>
  <c r="H1121" i="9"/>
  <c r="H1094" i="9"/>
  <c r="H1063" i="9"/>
  <c r="H1035" i="9"/>
  <c r="H1008" i="9"/>
  <c r="H977" i="9"/>
  <c r="H950" i="9"/>
  <c r="H919" i="9"/>
  <c r="H891" i="9"/>
  <c r="H864" i="9"/>
  <c r="H833" i="9"/>
  <c r="H806" i="9"/>
  <c r="H775" i="9"/>
  <c r="H747" i="9"/>
  <c r="H720" i="9"/>
  <c r="H689" i="9"/>
  <c r="H662" i="9"/>
  <c r="H603" i="9"/>
  <c r="H576" i="9"/>
  <c r="H545" i="9"/>
  <c r="H518" i="9"/>
  <c r="H463" i="9"/>
  <c r="H367" i="9"/>
  <c r="H223" i="9"/>
  <c r="H7" i="9"/>
  <c r="H125" i="9"/>
  <c r="H98" i="9"/>
  <c r="H50" i="9"/>
  <c r="H2484" i="9"/>
  <c r="H2402" i="9"/>
  <c r="H2330" i="9"/>
  <c r="H2258" i="9"/>
  <c r="H2186" i="9"/>
  <c r="H2114" i="9"/>
  <c r="H2042" i="9"/>
  <c r="H1970" i="9"/>
  <c r="H1898" i="9"/>
  <c r="H1826" i="9"/>
  <c r="H1754" i="9"/>
  <c r="H1695" i="9"/>
  <c r="H1637" i="9"/>
  <c r="H1579" i="9"/>
  <c r="H1551" i="9"/>
  <c r="H1493" i="9"/>
  <c r="H1435" i="9"/>
  <c r="H1380" i="9"/>
  <c r="H1322" i="9"/>
  <c r="H1263" i="9"/>
  <c r="H1205" i="9"/>
  <c r="H1147" i="9"/>
  <c r="H1092" i="9"/>
  <c r="H1034" i="9"/>
  <c r="H975" i="9"/>
  <c r="H917" i="9"/>
  <c r="H859" i="9"/>
  <c r="H804" i="9"/>
  <c r="H746" i="9"/>
  <c r="H687" i="9"/>
  <c r="H629" i="9"/>
  <c r="H571" i="9"/>
  <c r="H516" i="9"/>
  <c r="H461" i="9"/>
  <c r="H413" i="9"/>
  <c r="H365" i="9"/>
  <c r="H317" i="9"/>
  <c r="H269" i="9"/>
  <c r="H221" i="9"/>
  <c r="H173" i="9"/>
  <c r="H101" i="9"/>
  <c r="H53" i="9"/>
  <c r="H5" i="9"/>
  <c r="H2256" i="9"/>
  <c r="H2076" i="9"/>
  <c r="H1968" i="9"/>
  <c r="H1860" i="9"/>
  <c r="H1788" i="9"/>
  <c r="H1721" i="9"/>
  <c r="H1635" i="9"/>
  <c r="H1577" i="9"/>
  <c r="H1519" i="9"/>
  <c r="H1464" i="9"/>
  <c r="H1406" i="9"/>
  <c r="H1320" i="9"/>
  <c r="H1262" i="9"/>
  <c r="H1203" i="9"/>
  <c r="H1145" i="9"/>
  <c r="H1087" i="9"/>
  <c r="H1032" i="9"/>
  <c r="H974" i="9"/>
  <c r="H915" i="9"/>
  <c r="H830" i="9"/>
  <c r="H771" i="9"/>
  <c r="H713" i="9"/>
  <c r="H655" i="9"/>
  <c r="H600" i="9"/>
  <c r="H542" i="9"/>
  <c r="H484" i="9"/>
  <c r="H436" i="9"/>
  <c r="H388" i="9"/>
  <c r="H340" i="9"/>
  <c r="H292" i="9"/>
  <c r="H244" i="9"/>
  <c r="H172" i="9"/>
  <c r="H124" i="9"/>
  <c r="H76" i="9"/>
  <c r="H28" i="9"/>
  <c r="H593" i="9"/>
  <c r="H386" i="9"/>
  <c r="H314" i="9"/>
  <c r="H242" i="9"/>
  <c r="H194" i="9"/>
  <c r="H122" i="9"/>
  <c r="H26" i="9"/>
  <c r="AN10" i="9"/>
  <c r="AN53" i="9"/>
  <c r="H2479" i="9"/>
  <c r="H2436" i="9"/>
  <c r="H2400" i="9"/>
  <c r="H2364" i="9"/>
  <c r="H2328" i="9"/>
  <c r="H2292" i="9"/>
  <c r="H2220" i="9"/>
  <c r="H2148" i="9"/>
  <c r="H2112" i="9"/>
  <c r="H2004" i="9"/>
  <c r="H1896" i="9"/>
  <c r="H1694" i="9"/>
  <c r="H1375" i="9"/>
  <c r="H888" i="9"/>
  <c r="H220" i="9"/>
  <c r="AN65" i="9"/>
  <c r="H2474" i="9"/>
  <c r="H2431" i="9"/>
  <c r="H2395" i="9"/>
  <c r="H2359" i="9"/>
  <c r="H2323" i="9"/>
  <c r="H2287" i="9"/>
  <c r="H2251" i="9"/>
  <c r="H2215" i="9"/>
  <c r="H2179" i="9"/>
  <c r="H2143" i="9"/>
  <c r="H2107" i="9"/>
  <c r="H2071" i="9"/>
  <c r="H2035" i="9"/>
  <c r="H1999" i="9"/>
  <c r="H1963" i="9"/>
  <c r="H1927" i="9"/>
  <c r="H1891" i="9"/>
  <c r="H1855" i="9"/>
  <c r="H1819" i="9"/>
  <c r="H1783" i="9"/>
  <c r="H1747" i="9"/>
  <c r="H1719" i="9"/>
  <c r="H1692" i="9"/>
  <c r="H1661" i="9"/>
  <c r="H1634" i="9"/>
  <c r="H1603" i="9"/>
  <c r="H1575" i="9"/>
  <c r="H1548" i="9"/>
  <c r="H1517" i="9"/>
  <c r="H1490" i="9"/>
  <c r="H1459" i="9"/>
  <c r="H1431" i="9"/>
  <c r="H1404" i="9"/>
  <c r="H1373" i="9"/>
  <c r="H1346" i="9"/>
  <c r="H1315" i="9"/>
  <c r="H1287" i="9"/>
  <c r="H1260" i="9"/>
  <c r="H1229" i="9"/>
  <c r="H1202" i="9"/>
  <c r="H1171" i="9"/>
  <c r="H1143" i="9"/>
  <c r="H1116" i="9"/>
  <c r="H1085" i="9"/>
  <c r="H1058" i="9"/>
  <c r="H1027" i="9"/>
  <c r="H999" i="9"/>
  <c r="H972" i="9"/>
  <c r="H941" i="9"/>
  <c r="H914" i="9"/>
  <c r="H883" i="9"/>
  <c r="H855" i="9"/>
  <c r="H828" i="9"/>
  <c r="H797" i="9"/>
  <c r="H770" i="9"/>
  <c r="H739" i="9"/>
  <c r="H711" i="9"/>
  <c r="H684" i="9"/>
  <c r="H653" i="9"/>
  <c r="H626" i="9"/>
  <c r="H595" i="9"/>
  <c r="H567" i="9"/>
  <c r="H540" i="9"/>
  <c r="H509" i="9"/>
  <c r="H483" i="9"/>
  <c r="H459" i="9"/>
  <c r="H435" i="9"/>
  <c r="H411" i="9"/>
  <c r="H387" i="9"/>
  <c r="H363" i="9"/>
  <c r="H339" i="9"/>
  <c r="H315" i="9"/>
  <c r="H291" i="9"/>
  <c r="H267" i="9"/>
  <c r="H243" i="9"/>
  <c r="H219" i="9"/>
  <c r="H195" i="9"/>
  <c r="H171" i="9"/>
  <c r="H147" i="9"/>
  <c r="H123" i="9"/>
  <c r="H99" i="9"/>
  <c r="H75" i="9"/>
  <c r="H51" i="9"/>
  <c r="H27" i="9"/>
  <c r="H523" i="9"/>
  <c r="AN71" i="9"/>
  <c r="H2472" i="9"/>
  <c r="H2427" i="9"/>
  <c r="H2391" i="9"/>
  <c r="H2355" i="9"/>
  <c r="H2319" i="9"/>
  <c r="H2283" i="9"/>
  <c r="H2247" i="9"/>
  <c r="H2211" i="9"/>
  <c r="H2175" i="9"/>
  <c r="H2139" i="9"/>
  <c r="H2103" i="9"/>
  <c r="H2067" i="9"/>
  <c r="H2031" i="9"/>
  <c r="H1995" i="9"/>
  <c r="H1959" i="9"/>
  <c r="H1923" i="9"/>
  <c r="H1887" i="9"/>
  <c r="H1851" i="9"/>
  <c r="H1815" i="9"/>
  <c r="H1779" i="9"/>
  <c r="H1745" i="9"/>
  <c r="H1718" i="9"/>
  <c r="H1687" i="9"/>
  <c r="H1659" i="9"/>
  <c r="H1632" i="9"/>
  <c r="H1601" i="9"/>
  <c r="H1574" i="9"/>
  <c r="H1543" i="9"/>
  <c r="H1515" i="9"/>
  <c r="H1488" i="9"/>
  <c r="H1457" i="9"/>
  <c r="H1430" i="9"/>
  <c r="H1399" i="9"/>
  <c r="H1371" i="9"/>
  <c r="H1344" i="9"/>
  <c r="H1313" i="9"/>
  <c r="H1286" i="9"/>
  <c r="H1255" i="9"/>
  <c r="H1227" i="9"/>
  <c r="H1200" i="9"/>
  <c r="H1169" i="9"/>
  <c r="H1142" i="9"/>
  <c r="H1111" i="9"/>
  <c r="H1083" i="9"/>
  <c r="H1056" i="9"/>
  <c r="H1025" i="9"/>
  <c r="H998" i="9"/>
  <c r="H967" i="9"/>
  <c r="H939" i="9"/>
  <c r="H912" i="9"/>
  <c r="H881" i="9"/>
  <c r="H854" i="9"/>
  <c r="H823" i="9"/>
  <c r="H795" i="9"/>
  <c r="H768" i="9"/>
  <c r="H737" i="9"/>
  <c r="H710" i="9"/>
  <c r="H679" i="9"/>
  <c r="H651" i="9"/>
  <c r="H624" i="9"/>
  <c r="H535" i="9"/>
  <c r="H507" i="9"/>
  <c r="H482" i="9"/>
  <c r="H458" i="9"/>
  <c r="H434" i="9"/>
  <c r="H362" i="9"/>
  <c r="H290" i="9"/>
  <c r="H170" i="9"/>
  <c r="U4" i="11"/>
  <c r="K4" i="11"/>
  <c r="A5" i="11"/>
  <c r="J4" i="11"/>
  <c r="C4" i="11"/>
  <c r="L4" i="11" s="1"/>
  <c r="H4" i="11"/>
  <c r="I4" i="11"/>
  <c r="E4" i="11"/>
  <c r="G4" i="11" s="1"/>
  <c r="B4" i="11"/>
  <c r="D4" i="11"/>
  <c r="F4" i="11" s="1"/>
  <c r="Z7" i="9"/>
  <c r="AB7" i="9" s="1"/>
  <c r="AC6" i="9"/>
  <c r="AB6" i="9"/>
  <c r="O6" i="11"/>
  <c r="P5" i="11"/>
  <c r="U5" i="11" s="1"/>
  <c r="AM114" i="9"/>
  <c r="AM102" i="9"/>
  <c r="AM90" i="9"/>
  <c r="AM78" i="9"/>
  <c r="AM66" i="9"/>
  <c r="AM54" i="9"/>
  <c r="AM42" i="9"/>
  <c r="AM30" i="9"/>
  <c r="AM18" i="9"/>
  <c r="AM6" i="9"/>
  <c r="F2496" i="9"/>
  <c r="F2484" i="9"/>
  <c r="F2472" i="9"/>
  <c r="F2460" i="9"/>
  <c r="F2448" i="9"/>
  <c r="F2436" i="9"/>
  <c r="F2424" i="9"/>
  <c r="F2412" i="9"/>
  <c r="F2400" i="9"/>
  <c r="F2388" i="9"/>
  <c r="F2376" i="9"/>
  <c r="F2364" i="9"/>
  <c r="F2352" i="9"/>
  <c r="F2340" i="9"/>
  <c r="F2328" i="9"/>
  <c r="F2316" i="9"/>
  <c r="F2304" i="9"/>
  <c r="F2292" i="9"/>
  <c r="F2280" i="9"/>
  <c r="F2268" i="9"/>
  <c r="F2256" i="9"/>
  <c r="F2244" i="9"/>
  <c r="F2232" i="9"/>
  <c r="F2220" i="9"/>
  <c r="F2208" i="9"/>
  <c r="F2196" i="9"/>
  <c r="F2184" i="9"/>
  <c r="F2172" i="9"/>
  <c r="F2160" i="9"/>
  <c r="F2148" i="9"/>
  <c r="F2136" i="9"/>
  <c r="F2124" i="9"/>
  <c r="F2112" i="9"/>
  <c r="F2100" i="9"/>
  <c r="F2088" i="9"/>
  <c r="F2076" i="9"/>
  <c r="F2064" i="9"/>
  <c r="F2052" i="9"/>
  <c r="F2040" i="9"/>
  <c r="F2028" i="9"/>
  <c r="F2016" i="9"/>
  <c r="F2004" i="9"/>
  <c r="F1992" i="9"/>
  <c r="F1980" i="9"/>
  <c r="F1968" i="9"/>
  <c r="F1956" i="9"/>
  <c r="F1944" i="9"/>
  <c r="F1932" i="9"/>
  <c r="F1920" i="9"/>
  <c r="F1908" i="9"/>
  <c r="F1896" i="9"/>
  <c r="F1884" i="9"/>
  <c r="F1872" i="9"/>
  <c r="F1860" i="9"/>
  <c r="F1848" i="9"/>
  <c r="F1836" i="9"/>
  <c r="F1824" i="9"/>
  <c r="F1812" i="9"/>
  <c r="F1800" i="9"/>
  <c r="F1788" i="9"/>
  <c r="F1776" i="9"/>
  <c r="F1764" i="9"/>
  <c r="F1752" i="9"/>
  <c r="F1740" i="9"/>
  <c r="F1728" i="9"/>
  <c r="F1716" i="9"/>
  <c r="F1704" i="9"/>
  <c r="F1692" i="9"/>
  <c r="F1680" i="9"/>
  <c r="F1668" i="9"/>
  <c r="F1656" i="9"/>
  <c r="F1644" i="9"/>
  <c r="F1632" i="9"/>
  <c r="F1620" i="9"/>
  <c r="F1608" i="9"/>
  <c r="F1596" i="9"/>
  <c r="F1584" i="9"/>
  <c r="F1572" i="9"/>
  <c r="F1560" i="9"/>
  <c r="F1548" i="9"/>
  <c r="F1536" i="9"/>
  <c r="F1524" i="9"/>
  <c r="F1512" i="9"/>
  <c r="F1500" i="9"/>
  <c r="F1488" i="9"/>
  <c r="F1476" i="9"/>
  <c r="F1464" i="9"/>
  <c r="F1452" i="9"/>
  <c r="F1440" i="9"/>
  <c r="F1428" i="9"/>
  <c r="F1416" i="9"/>
  <c r="F1404" i="9"/>
  <c r="F1392" i="9"/>
  <c r="F1380" i="9"/>
  <c r="F1368" i="9"/>
  <c r="F1356" i="9"/>
  <c r="F1344" i="9"/>
  <c r="F1332" i="9"/>
  <c r="F1320" i="9"/>
  <c r="F1308" i="9"/>
  <c r="F1296" i="9"/>
  <c r="F1284" i="9"/>
  <c r="F1272" i="9"/>
  <c r="F1260" i="9"/>
  <c r="F1248" i="9"/>
  <c r="F1236" i="9"/>
  <c r="F1224" i="9"/>
  <c r="F1212" i="9"/>
  <c r="F1200" i="9"/>
  <c r="F1188" i="9"/>
  <c r="F1176" i="9"/>
  <c r="F1164" i="9"/>
  <c r="F1152" i="9"/>
  <c r="F1140" i="9"/>
  <c r="F1128" i="9"/>
  <c r="F1116" i="9"/>
  <c r="F1104" i="9"/>
  <c r="F1092" i="9"/>
  <c r="F1080" i="9"/>
  <c r="F1068" i="9"/>
  <c r="F1056" i="9"/>
  <c r="F1044" i="9"/>
  <c r="F1032" i="9"/>
  <c r="F1020" i="9"/>
  <c r="F1008" i="9"/>
  <c r="F996" i="9"/>
  <c r="F984" i="9"/>
  <c r="F972" i="9"/>
  <c r="F960" i="9"/>
  <c r="F948" i="9"/>
  <c r="F936" i="9"/>
  <c r="F924" i="9"/>
  <c r="F912" i="9"/>
  <c r="F900" i="9"/>
  <c r="F888" i="9"/>
  <c r="F876" i="9"/>
  <c r="F864" i="9"/>
  <c r="F852" i="9"/>
  <c r="F840" i="9"/>
  <c r="F828" i="9"/>
  <c r="F816" i="9"/>
  <c r="F804" i="9"/>
  <c r="F792" i="9"/>
  <c r="F780" i="9"/>
  <c r="F768" i="9"/>
  <c r="F756" i="9"/>
  <c r="F744" i="9"/>
  <c r="F732" i="9"/>
  <c r="F720" i="9"/>
  <c r="F708" i="9"/>
  <c r="F696" i="9"/>
  <c r="F684" i="9"/>
  <c r="F672" i="9"/>
  <c r="F660" i="9"/>
  <c r="F648" i="9"/>
  <c r="F636" i="9"/>
  <c r="F624" i="9"/>
  <c r="F612" i="9"/>
  <c r="F600" i="9"/>
  <c r="F588" i="9"/>
  <c r="F576" i="9"/>
  <c r="F564" i="9"/>
  <c r="F552" i="9"/>
  <c r="F540" i="9"/>
  <c r="F528" i="9"/>
  <c r="F516" i="9"/>
  <c r="F504" i="9"/>
  <c r="F492" i="9"/>
  <c r="F480" i="9"/>
  <c r="F468" i="9"/>
  <c r="F456" i="9"/>
  <c r="F444" i="9"/>
  <c r="F432" i="9"/>
  <c r="F420" i="9"/>
  <c r="F408" i="9"/>
  <c r="F396" i="9"/>
  <c r="F384" i="9"/>
  <c r="F372" i="9"/>
  <c r="F360" i="9"/>
  <c r="F348" i="9"/>
  <c r="F336" i="9"/>
  <c r="AM113" i="9"/>
  <c r="AM101" i="9"/>
  <c r="AM89" i="9"/>
  <c r="AM77" i="9"/>
  <c r="AM65" i="9"/>
  <c r="AM53" i="9"/>
  <c r="AM41" i="9"/>
  <c r="AM29" i="9"/>
  <c r="AM17" i="9"/>
  <c r="AM5" i="9"/>
  <c r="F2495" i="9"/>
  <c r="F2483" i="9"/>
  <c r="F2471" i="9"/>
  <c r="F2459" i="9"/>
  <c r="F2447" i="9"/>
  <c r="F2435" i="9"/>
  <c r="F2423" i="9"/>
  <c r="F2411" i="9"/>
  <c r="F2399" i="9"/>
  <c r="F2387" i="9"/>
  <c r="F2375" i="9"/>
  <c r="F2363" i="9"/>
  <c r="F2351" i="9"/>
  <c r="F2339" i="9"/>
  <c r="F2327" i="9"/>
  <c r="F2315" i="9"/>
  <c r="F2303" i="9"/>
  <c r="F2291" i="9"/>
  <c r="F2279" i="9"/>
  <c r="F2267" i="9"/>
  <c r="F2255" i="9"/>
  <c r="F2243" i="9"/>
  <c r="F2231" i="9"/>
  <c r="F2219" i="9"/>
  <c r="F2207" i="9"/>
  <c r="F2195" i="9"/>
  <c r="F2183" i="9"/>
  <c r="F2171" i="9"/>
  <c r="F2159" i="9"/>
  <c r="F2147" i="9"/>
  <c r="F2135" i="9"/>
  <c r="F2123" i="9"/>
  <c r="F2111" i="9"/>
  <c r="F2099" i="9"/>
  <c r="F2087" i="9"/>
  <c r="F2075" i="9"/>
  <c r="F2063" i="9"/>
  <c r="F2051" i="9"/>
  <c r="F2039" i="9"/>
  <c r="F2027" i="9"/>
  <c r="F2015" i="9"/>
  <c r="F2003" i="9"/>
  <c r="F1991" i="9"/>
  <c r="F1979" i="9"/>
  <c r="F1967" i="9"/>
  <c r="F1955" i="9"/>
  <c r="F1943" i="9"/>
  <c r="F1931" i="9"/>
  <c r="F1919" i="9"/>
  <c r="F1907" i="9"/>
  <c r="F1895" i="9"/>
  <c r="AM111" i="9"/>
  <c r="AM99" i="9"/>
  <c r="AM87" i="9"/>
  <c r="AM75" i="9"/>
  <c r="AM63" i="9"/>
  <c r="AM51" i="9"/>
  <c r="AM39" i="9"/>
  <c r="AM27" i="9"/>
  <c r="AM15" i="9"/>
  <c r="AM3" i="9"/>
  <c r="F2493" i="9"/>
  <c r="F2481" i="9"/>
  <c r="F2469" i="9"/>
  <c r="F2457" i="9"/>
  <c r="F2445" i="9"/>
  <c r="F2433" i="9"/>
  <c r="F2421" i="9"/>
  <c r="F2409" i="9"/>
  <c r="F2397" i="9"/>
  <c r="F2385" i="9"/>
  <c r="F2373" i="9"/>
  <c r="F2361" i="9"/>
  <c r="F2349" i="9"/>
  <c r="F2337" i="9"/>
  <c r="F2325" i="9"/>
  <c r="F2313" i="9"/>
  <c r="F2301" i="9"/>
  <c r="F2289" i="9"/>
  <c r="F2277" i="9"/>
  <c r="F2265" i="9"/>
  <c r="F2253" i="9"/>
  <c r="F2241" i="9"/>
  <c r="F2229" i="9"/>
  <c r="F2217" i="9"/>
  <c r="F2205" i="9"/>
  <c r="F2193" i="9"/>
  <c r="F2181" i="9"/>
  <c r="F2169" i="9"/>
  <c r="F2157" i="9"/>
  <c r="F2145" i="9"/>
  <c r="F2133" i="9"/>
  <c r="F2121" i="9"/>
  <c r="F2109" i="9"/>
  <c r="F2097" i="9"/>
  <c r="F2085" i="9"/>
  <c r="F2073" i="9"/>
  <c r="F2061" i="9"/>
  <c r="F2049" i="9"/>
  <c r="F2037" i="9"/>
  <c r="F2025" i="9"/>
  <c r="F2013" i="9"/>
  <c r="F2001" i="9"/>
  <c r="F1989" i="9"/>
  <c r="F1977" i="9"/>
  <c r="F1965" i="9"/>
  <c r="F1953" i="9"/>
  <c r="F1941" i="9"/>
  <c r="F1929" i="9"/>
  <c r="F1917" i="9"/>
  <c r="F1905" i="9"/>
  <c r="F1893" i="9"/>
  <c r="F1881" i="9"/>
  <c r="F1869" i="9"/>
  <c r="F1857" i="9"/>
  <c r="F1845" i="9"/>
  <c r="F1833" i="9"/>
  <c r="F1821" i="9"/>
  <c r="F1809" i="9"/>
  <c r="F1797" i="9"/>
  <c r="F1785" i="9"/>
  <c r="F1773" i="9"/>
  <c r="F1761" i="9"/>
  <c r="F1749" i="9"/>
  <c r="F1737" i="9"/>
  <c r="F1725" i="9"/>
  <c r="F1713" i="9"/>
  <c r="F1701" i="9"/>
  <c r="F1689" i="9"/>
  <c r="F1677" i="9"/>
  <c r="F1665" i="9"/>
  <c r="F1653" i="9"/>
  <c r="F1641" i="9"/>
  <c r="F1629" i="9"/>
  <c r="F1617" i="9"/>
  <c r="F1605" i="9"/>
  <c r="F1593" i="9"/>
  <c r="F1581" i="9"/>
  <c r="F1569" i="9"/>
  <c r="F1557" i="9"/>
  <c r="F1545" i="9"/>
  <c r="F1533" i="9"/>
  <c r="F1521" i="9"/>
  <c r="F1509" i="9"/>
  <c r="F1497" i="9"/>
  <c r="F1485" i="9"/>
  <c r="F1473" i="9"/>
  <c r="F1461" i="9"/>
  <c r="F1449" i="9"/>
  <c r="F1437" i="9"/>
  <c r="F1425" i="9"/>
  <c r="F1413" i="9"/>
  <c r="F1401" i="9"/>
  <c r="F1389" i="9"/>
  <c r="F1377" i="9"/>
  <c r="F1365" i="9"/>
  <c r="F1353" i="9"/>
  <c r="F1341" i="9"/>
  <c r="F1329" i="9"/>
  <c r="F1317" i="9"/>
  <c r="F1305" i="9"/>
  <c r="F1293" i="9"/>
  <c r="F1281" i="9"/>
  <c r="F1269" i="9"/>
  <c r="F1257" i="9"/>
  <c r="F1245" i="9"/>
  <c r="F1233" i="9"/>
  <c r="F1221" i="9"/>
  <c r="F1209" i="9"/>
  <c r="F1197" i="9"/>
  <c r="F1185" i="9"/>
  <c r="F1173" i="9"/>
  <c r="F1161" i="9"/>
  <c r="F1149" i="9"/>
  <c r="F1137" i="9"/>
  <c r="F1125" i="9"/>
  <c r="F1113" i="9"/>
  <c r="F1101" i="9"/>
  <c r="F1089" i="9"/>
  <c r="F1077" i="9"/>
  <c r="F1065" i="9"/>
  <c r="F1053" i="9"/>
  <c r="F1041" i="9"/>
  <c r="F1029" i="9"/>
  <c r="F1017" i="9"/>
  <c r="F1005" i="9"/>
  <c r="F993" i="9"/>
  <c r="F981" i="9"/>
  <c r="F969" i="9"/>
  <c r="F957" i="9"/>
  <c r="F945" i="9"/>
  <c r="F933" i="9"/>
  <c r="F921" i="9"/>
  <c r="F909" i="9"/>
  <c r="F897" i="9"/>
  <c r="F885" i="9"/>
  <c r="F873" i="9"/>
  <c r="F861" i="9"/>
  <c r="F849" i="9"/>
  <c r="F837" i="9"/>
  <c r="F825" i="9"/>
  <c r="F813" i="9"/>
  <c r="F801" i="9"/>
  <c r="F789" i="9"/>
  <c r="F777" i="9"/>
  <c r="F765" i="9"/>
  <c r="F753" i="9"/>
  <c r="F741" i="9"/>
  <c r="F729" i="9"/>
  <c r="F717" i="9"/>
  <c r="F705" i="9"/>
  <c r="F693" i="9"/>
  <c r="F681" i="9"/>
  <c r="F669" i="9"/>
  <c r="F657" i="9"/>
  <c r="AM109" i="9"/>
  <c r="AM97" i="9"/>
  <c r="AM85" i="9"/>
  <c r="AM73" i="9"/>
  <c r="AM61" i="9"/>
  <c r="AM49" i="9"/>
  <c r="AM37" i="9"/>
  <c r="AM25" i="9"/>
  <c r="AM13" i="9"/>
  <c r="F3" i="9"/>
  <c r="F2491" i="9"/>
  <c r="F2479" i="9"/>
  <c r="F2467" i="9"/>
  <c r="F2455" i="9"/>
  <c r="F2443" i="9"/>
  <c r="F2431" i="9"/>
  <c r="F2419" i="9"/>
  <c r="F2407" i="9"/>
  <c r="F2395" i="9"/>
  <c r="F2383" i="9"/>
  <c r="F2371" i="9"/>
  <c r="F2359" i="9"/>
  <c r="F2347" i="9"/>
  <c r="F2335" i="9"/>
  <c r="F2323" i="9"/>
  <c r="F2311" i="9"/>
  <c r="F2299" i="9"/>
  <c r="F2287" i="9"/>
  <c r="F2275" i="9"/>
  <c r="F2263" i="9"/>
  <c r="F2251" i="9"/>
  <c r="F2239" i="9"/>
  <c r="F2227" i="9"/>
  <c r="F2215" i="9"/>
  <c r="F2203" i="9"/>
  <c r="F2191" i="9"/>
  <c r="F2179" i="9"/>
  <c r="F2167" i="9"/>
  <c r="F2155" i="9"/>
  <c r="F2143" i="9"/>
  <c r="F2131" i="9"/>
  <c r="F2119" i="9"/>
  <c r="F2107" i="9"/>
  <c r="F2095" i="9"/>
  <c r="F2083" i="9"/>
  <c r="F2071" i="9"/>
  <c r="F2059" i="9"/>
  <c r="F2047" i="9"/>
  <c r="F2035" i="9"/>
  <c r="F2023" i="9"/>
  <c r="F2011" i="9"/>
  <c r="F1999" i="9"/>
  <c r="F1987" i="9"/>
  <c r="F1975" i="9"/>
  <c r="F1963" i="9"/>
  <c r="F1951" i="9"/>
  <c r="F1939" i="9"/>
  <c r="F1927" i="9"/>
  <c r="F1915" i="9"/>
  <c r="F1903" i="9"/>
  <c r="F1891" i="9"/>
  <c r="F1879" i="9"/>
  <c r="F1867" i="9"/>
  <c r="F1855" i="9"/>
  <c r="F1843" i="9"/>
  <c r="F1831" i="9"/>
  <c r="F1819" i="9"/>
  <c r="F1807" i="9"/>
  <c r="F1795" i="9"/>
  <c r="F1783" i="9"/>
  <c r="F1771" i="9"/>
  <c r="F1759" i="9"/>
  <c r="F1747" i="9"/>
  <c r="F1735" i="9"/>
  <c r="F1723" i="9"/>
  <c r="F1711" i="9"/>
  <c r="F1699" i="9"/>
  <c r="F1687" i="9"/>
  <c r="F1675" i="9"/>
  <c r="F1663" i="9"/>
  <c r="F1651" i="9"/>
  <c r="F1639" i="9"/>
  <c r="F1627" i="9"/>
  <c r="F1615" i="9"/>
  <c r="F1603" i="9"/>
  <c r="F1591" i="9"/>
  <c r="F1579" i="9"/>
  <c r="F1567" i="9"/>
  <c r="F1555" i="9"/>
  <c r="F1543" i="9"/>
  <c r="F1531" i="9"/>
  <c r="F1519" i="9"/>
  <c r="F1507" i="9"/>
  <c r="F1495" i="9"/>
  <c r="F1483" i="9"/>
  <c r="F1471" i="9"/>
  <c r="F1459" i="9"/>
  <c r="F1447" i="9"/>
  <c r="F1435" i="9"/>
  <c r="F1423" i="9"/>
  <c r="F1411" i="9"/>
  <c r="F1399" i="9"/>
  <c r="F1387" i="9"/>
  <c r="F1375" i="9"/>
  <c r="F1363" i="9"/>
  <c r="F1351" i="9"/>
  <c r="F1339" i="9"/>
  <c r="F1327" i="9"/>
  <c r="F1315" i="9"/>
  <c r="F1303" i="9"/>
  <c r="F1291" i="9"/>
  <c r="F1279" i="9"/>
  <c r="F1267" i="9"/>
  <c r="F1255" i="9"/>
  <c r="F1243" i="9"/>
  <c r="F1231" i="9"/>
  <c r="F1219" i="9"/>
  <c r="F1207" i="9"/>
  <c r="F1195" i="9"/>
  <c r="F1183" i="9"/>
  <c r="F1171" i="9"/>
  <c r="F1159" i="9"/>
  <c r="F1147" i="9"/>
  <c r="F1135" i="9"/>
  <c r="F1123" i="9"/>
  <c r="F1111" i="9"/>
  <c r="F1099" i="9"/>
  <c r="F1087" i="9"/>
  <c r="F1075" i="9"/>
  <c r="F1063" i="9"/>
  <c r="F1051" i="9"/>
  <c r="F1039" i="9"/>
  <c r="F1027" i="9"/>
  <c r="F1015" i="9"/>
  <c r="F1003" i="9"/>
  <c r="F991" i="9"/>
  <c r="F979" i="9"/>
  <c r="F967" i="9"/>
  <c r="F955" i="9"/>
  <c r="F943" i="9"/>
  <c r="F931" i="9"/>
  <c r="F919" i="9"/>
  <c r="F907" i="9"/>
  <c r="F895" i="9"/>
  <c r="F883" i="9"/>
  <c r="F871" i="9"/>
  <c r="F859" i="9"/>
  <c r="F847" i="9"/>
  <c r="F835" i="9"/>
  <c r="F823" i="9"/>
  <c r="F811" i="9"/>
  <c r="F799" i="9"/>
  <c r="F787" i="9"/>
  <c r="F775" i="9"/>
  <c r="F763" i="9"/>
  <c r="F751" i="9"/>
  <c r="F739" i="9"/>
  <c r="F727" i="9"/>
  <c r="F715" i="9"/>
  <c r="F703" i="9"/>
  <c r="F691" i="9"/>
  <c r="F679" i="9"/>
  <c r="F667" i="9"/>
  <c r="F655" i="9"/>
  <c r="F643" i="9"/>
  <c r="F631" i="9"/>
  <c r="F619" i="9"/>
  <c r="F607" i="9"/>
  <c r="F595" i="9"/>
  <c r="F583" i="9"/>
  <c r="F571" i="9"/>
  <c r="F559" i="9"/>
  <c r="F547" i="9"/>
  <c r="F535" i="9"/>
  <c r="F523" i="9"/>
  <c r="F511" i="9"/>
  <c r="F499" i="9"/>
  <c r="AM108" i="9"/>
  <c r="AM96" i="9"/>
  <c r="AM84" i="9"/>
  <c r="AM72" i="9"/>
  <c r="AM60" i="9"/>
  <c r="AM48" i="9"/>
  <c r="AM36" i="9"/>
  <c r="AM24" i="9"/>
  <c r="AM12" i="9"/>
  <c r="F2490" i="9"/>
  <c r="F2478" i="9"/>
  <c r="F2466" i="9"/>
  <c r="F2454" i="9"/>
  <c r="F2442" i="9"/>
  <c r="F2430" i="9"/>
  <c r="F2418" i="9"/>
  <c r="F2406" i="9"/>
  <c r="F2394" i="9"/>
  <c r="F2382" i="9"/>
  <c r="F2370" i="9"/>
  <c r="F2358" i="9"/>
  <c r="F2346" i="9"/>
  <c r="F2334" i="9"/>
  <c r="F2322" i="9"/>
  <c r="F2310" i="9"/>
  <c r="F2298" i="9"/>
  <c r="F2286" i="9"/>
  <c r="F2274" i="9"/>
  <c r="F2262" i="9"/>
  <c r="F2250" i="9"/>
  <c r="F2238" i="9"/>
  <c r="F2226" i="9"/>
  <c r="F2214" i="9"/>
  <c r="F2202" i="9"/>
  <c r="F2190" i="9"/>
  <c r="F2178" i="9"/>
  <c r="F2166" i="9"/>
  <c r="F2154" i="9"/>
  <c r="F2142" i="9"/>
  <c r="F2130" i="9"/>
  <c r="F2118" i="9"/>
  <c r="F2106" i="9"/>
  <c r="F2094" i="9"/>
  <c r="F2082" i="9"/>
  <c r="F2070" i="9"/>
  <c r="F2058" i="9"/>
  <c r="F2046" i="9"/>
  <c r="F2034" i="9"/>
  <c r="F2022" i="9"/>
  <c r="F2010" i="9"/>
  <c r="F1998" i="9"/>
  <c r="F1986" i="9"/>
  <c r="F1974" i="9"/>
  <c r="F1962" i="9"/>
  <c r="F1950" i="9"/>
  <c r="F1938" i="9"/>
  <c r="F1926" i="9"/>
  <c r="F1914" i="9"/>
  <c r="F1902" i="9"/>
  <c r="F1890" i="9"/>
  <c r="F1878" i="9"/>
  <c r="F1866" i="9"/>
  <c r="F1854" i="9"/>
  <c r="F1842" i="9"/>
  <c r="F1830" i="9"/>
  <c r="F1818" i="9"/>
  <c r="F1806" i="9"/>
  <c r="F1794" i="9"/>
  <c r="F1782" i="9"/>
  <c r="F1770" i="9"/>
  <c r="F1758" i="9"/>
  <c r="F1746" i="9"/>
  <c r="F1734" i="9"/>
  <c r="F1722" i="9"/>
  <c r="F1710" i="9"/>
  <c r="F1698" i="9"/>
  <c r="F1686" i="9"/>
  <c r="F1674" i="9"/>
  <c r="F1662" i="9"/>
  <c r="F1650" i="9"/>
  <c r="F1638" i="9"/>
  <c r="F1626" i="9"/>
  <c r="F1614" i="9"/>
  <c r="F1602" i="9"/>
  <c r="F1590" i="9"/>
  <c r="F1578" i="9"/>
  <c r="F1566" i="9"/>
  <c r="F1554" i="9"/>
  <c r="F1542" i="9"/>
  <c r="F1530" i="9"/>
  <c r="F1518" i="9"/>
  <c r="F1506" i="9"/>
  <c r="F1494" i="9"/>
  <c r="F1482" i="9"/>
  <c r="F1470" i="9"/>
  <c r="F1458" i="9"/>
  <c r="F1446" i="9"/>
  <c r="F1434" i="9"/>
  <c r="F1422" i="9"/>
  <c r="F1410" i="9"/>
  <c r="F1398" i="9"/>
  <c r="F1386" i="9"/>
  <c r="F1374" i="9"/>
  <c r="F1362" i="9"/>
  <c r="F1350" i="9"/>
  <c r="F1338" i="9"/>
  <c r="F1326" i="9"/>
  <c r="F1314" i="9"/>
  <c r="F1302" i="9"/>
  <c r="F1290" i="9"/>
  <c r="F1278" i="9"/>
  <c r="F1266" i="9"/>
  <c r="F1254" i="9"/>
  <c r="F1242" i="9"/>
  <c r="F1230" i="9"/>
  <c r="F1218" i="9"/>
  <c r="F1206" i="9"/>
  <c r="F1194" i="9"/>
  <c r="F1182" i="9"/>
  <c r="F1170" i="9"/>
  <c r="F1158" i="9"/>
  <c r="F1146" i="9"/>
  <c r="F1134" i="9"/>
  <c r="F1122" i="9"/>
  <c r="F1110" i="9"/>
  <c r="F1098" i="9"/>
  <c r="F1086" i="9"/>
  <c r="F1074" i="9"/>
  <c r="F1062" i="9"/>
  <c r="F1050" i="9"/>
  <c r="F1038" i="9"/>
  <c r="F1026" i="9"/>
  <c r="F1014" i="9"/>
  <c r="F1002" i="9"/>
  <c r="F990" i="9"/>
  <c r="F978" i="9"/>
  <c r="F966" i="9"/>
  <c r="F954" i="9"/>
  <c r="F942" i="9"/>
  <c r="F930" i="9"/>
  <c r="F918" i="9"/>
  <c r="F906" i="9"/>
  <c r="F894" i="9"/>
  <c r="F882" i="9"/>
  <c r="F870" i="9"/>
  <c r="F858" i="9"/>
  <c r="F846" i="9"/>
  <c r="F834" i="9"/>
  <c r="F822" i="9"/>
  <c r="F810" i="9"/>
  <c r="F798" i="9"/>
  <c r="F786" i="9"/>
  <c r="F774" i="9"/>
  <c r="F762" i="9"/>
  <c r="F750" i="9"/>
  <c r="F738" i="9"/>
  <c r="F726" i="9"/>
  <c r="F714" i="9"/>
  <c r="F702" i="9"/>
  <c r="F690" i="9"/>
  <c r="F678" i="9"/>
  <c r="F666" i="9"/>
  <c r="F654" i="9"/>
  <c r="F642" i="9"/>
  <c r="F630" i="9"/>
  <c r="F618" i="9"/>
  <c r="F606" i="9"/>
  <c r="F594" i="9"/>
  <c r="F582" i="9"/>
  <c r="F570" i="9"/>
  <c r="F558" i="9"/>
  <c r="F546" i="9"/>
  <c r="F534" i="9"/>
  <c r="F522" i="9"/>
  <c r="F510" i="9"/>
  <c r="F498" i="9"/>
  <c r="F486" i="9"/>
  <c r="F474" i="9"/>
  <c r="F462" i="9"/>
  <c r="F450" i="9"/>
  <c r="F438" i="9"/>
  <c r="F426" i="9"/>
  <c r="F414" i="9"/>
  <c r="F402" i="9"/>
  <c r="F390" i="9"/>
  <c r="F378" i="9"/>
  <c r="F366" i="9"/>
  <c r="F354" i="9"/>
  <c r="F342" i="9"/>
  <c r="AM107" i="9"/>
  <c r="AM95" i="9"/>
  <c r="AM83" i="9"/>
  <c r="AM71" i="9"/>
  <c r="AM59" i="9"/>
  <c r="AM47" i="9"/>
  <c r="AM35" i="9"/>
  <c r="AM23" i="9"/>
  <c r="AM11" i="9"/>
  <c r="F2501" i="9"/>
  <c r="F2489" i="9"/>
  <c r="F2477" i="9"/>
  <c r="F2465" i="9"/>
  <c r="F2453" i="9"/>
  <c r="F2441" i="9"/>
  <c r="F2429" i="9"/>
  <c r="F2417" i="9"/>
  <c r="F2405" i="9"/>
  <c r="F2393" i="9"/>
  <c r="F2381" i="9"/>
  <c r="F2369" i="9"/>
  <c r="F2357" i="9"/>
  <c r="F2345" i="9"/>
  <c r="F2333" i="9"/>
  <c r="F2321" i="9"/>
  <c r="F2309" i="9"/>
  <c r="F2297" i="9"/>
  <c r="F2285" i="9"/>
  <c r="F2273" i="9"/>
  <c r="F2261" i="9"/>
  <c r="F2249" i="9"/>
  <c r="F2237" i="9"/>
  <c r="F2225" i="9"/>
  <c r="F2213" i="9"/>
  <c r="F2201" i="9"/>
  <c r="F2189" i="9"/>
  <c r="F2177" i="9"/>
  <c r="F2165" i="9"/>
  <c r="F2153" i="9"/>
  <c r="F2141" i="9"/>
  <c r="F2129" i="9"/>
  <c r="F2117" i="9"/>
  <c r="F2105" i="9"/>
  <c r="F2093" i="9"/>
  <c r="F2081" i="9"/>
  <c r="F2069" i="9"/>
  <c r="F2057" i="9"/>
  <c r="F2045" i="9"/>
  <c r="F2033" i="9"/>
  <c r="F2021" i="9"/>
  <c r="F2009" i="9"/>
  <c r="F1997" i="9"/>
  <c r="F1985" i="9"/>
  <c r="F1973" i="9"/>
  <c r="F1961" i="9"/>
  <c r="F1949" i="9"/>
  <c r="F1937" i="9"/>
  <c r="F1925" i="9"/>
  <c r="F1913" i="9"/>
  <c r="F1901" i="9"/>
  <c r="F1889" i="9"/>
  <c r="F1877" i="9"/>
  <c r="F1865" i="9"/>
  <c r="F1853" i="9"/>
  <c r="F1841" i="9"/>
  <c r="F1829" i="9"/>
  <c r="F1817" i="9"/>
  <c r="F1805" i="9"/>
  <c r="F1793" i="9"/>
  <c r="F1781" i="9"/>
  <c r="F1769" i="9"/>
  <c r="F1757" i="9"/>
  <c r="F1745" i="9"/>
  <c r="F1733" i="9"/>
  <c r="F1721" i="9"/>
  <c r="F1709" i="9"/>
  <c r="F1697" i="9"/>
  <c r="F1685" i="9"/>
  <c r="F1673" i="9"/>
  <c r="F1661" i="9"/>
  <c r="F1649" i="9"/>
  <c r="F1637" i="9"/>
  <c r="F1625" i="9"/>
  <c r="F1613" i="9"/>
  <c r="F1601" i="9"/>
  <c r="F1589" i="9"/>
  <c r="F1577" i="9"/>
  <c r="F1565" i="9"/>
  <c r="F1553" i="9"/>
  <c r="F1541" i="9"/>
  <c r="F1529" i="9"/>
  <c r="F1517" i="9"/>
  <c r="F1505" i="9"/>
  <c r="F1493" i="9"/>
  <c r="F1481" i="9"/>
  <c r="F1469" i="9"/>
  <c r="F1457" i="9"/>
  <c r="F1445" i="9"/>
  <c r="F1433" i="9"/>
  <c r="F1421" i="9"/>
  <c r="F1409" i="9"/>
  <c r="F1397" i="9"/>
  <c r="F1385" i="9"/>
  <c r="F1373" i="9"/>
  <c r="F1361" i="9"/>
  <c r="F1349" i="9"/>
  <c r="F1337" i="9"/>
  <c r="F1325" i="9"/>
  <c r="F1313" i="9"/>
  <c r="F1301" i="9"/>
  <c r="F1289" i="9"/>
  <c r="F1277" i="9"/>
  <c r="F1265" i="9"/>
  <c r="F1253" i="9"/>
  <c r="F1241" i="9"/>
  <c r="F1229" i="9"/>
  <c r="F1217" i="9"/>
  <c r="F1205" i="9"/>
  <c r="F1193" i="9"/>
  <c r="F1181" i="9"/>
  <c r="F1169" i="9"/>
  <c r="F1157" i="9"/>
  <c r="F1145" i="9"/>
  <c r="F1133" i="9"/>
  <c r="F1121" i="9"/>
  <c r="F1109" i="9"/>
  <c r="F1097" i="9"/>
  <c r="F1085" i="9"/>
  <c r="F1073" i="9"/>
  <c r="F1061" i="9"/>
  <c r="F1049" i="9"/>
  <c r="F1037" i="9"/>
  <c r="F1025" i="9"/>
  <c r="F1013" i="9"/>
  <c r="F1001" i="9"/>
  <c r="F989" i="9"/>
  <c r="F977" i="9"/>
  <c r="F965" i="9"/>
  <c r="F953" i="9"/>
  <c r="F941" i="9"/>
  <c r="F929" i="9"/>
  <c r="F917" i="9"/>
  <c r="F905" i="9"/>
  <c r="F893" i="9"/>
  <c r="F881" i="9"/>
  <c r="F869" i="9"/>
  <c r="F857" i="9"/>
  <c r="F845" i="9"/>
  <c r="F833" i="9"/>
  <c r="F821" i="9"/>
  <c r="F809" i="9"/>
  <c r="F797" i="9"/>
  <c r="F785" i="9"/>
  <c r="AM105" i="9"/>
  <c r="AM81" i="9"/>
  <c r="AM57" i="9"/>
  <c r="AM33" i="9"/>
  <c r="AM9" i="9"/>
  <c r="F2487" i="9"/>
  <c r="F2463" i="9"/>
  <c r="F2439" i="9"/>
  <c r="F2415" i="9"/>
  <c r="F2391" i="9"/>
  <c r="F2367" i="9"/>
  <c r="F2343" i="9"/>
  <c r="F2319" i="9"/>
  <c r="F2295" i="9"/>
  <c r="F2271" i="9"/>
  <c r="F2247" i="9"/>
  <c r="F2223" i="9"/>
  <c r="F2199" i="9"/>
  <c r="F2175" i="9"/>
  <c r="F2151" i="9"/>
  <c r="F2127" i="9"/>
  <c r="F2103" i="9"/>
  <c r="F2079" i="9"/>
  <c r="F2055" i="9"/>
  <c r="F2031" i="9"/>
  <c r="F2007" i="9"/>
  <c r="F1983" i="9"/>
  <c r="F1959" i="9"/>
  <c r="F1935" i="9"/>
  <c r="F1911" i="9"/>
  <c r="F1887" i="9"/>
  <c r="F1868" i="9"/>
  <c r="F1847" i="9"/>
  <c r="F1826" i="9"/>
  <c r="F1804" i="9"/>
  <c r="F1786" i="9"/>
  <c r="F1765" i="9"/>
  <c r="F1743" i="9"/>
  <c r="F1724" i="9"/>
  <c r="F1703" i="9"/>
  <c r="F1682" i="9"/>
  <c r="F1660" i="9"/>
  <c r="F1642" i="9"/>
  <c r="F1621" i="9"/>
  <c r="F1599" i="9"/>
  <c r="F1580" i="9"/>
  <c r="F1559" i="9"/>
  <c r="F1538" i="9"/>
  <c r="F1516" i="9"/>
  <c r="F1498" i="9"/>
  <c r="F1477" i="9"/>
  <c r="F1455" i="9"/>
  <c r="F1436" i="9"/>
  <c r="F1415" i="9"/>
  <c r="F1394" i="9"/>
  <c r="F1372" i="9"/>
  <c r="F1354" i="9"/>
  <c r="F1333" i="9"/>
  <c r="F1311" i="9"/>
  <c r="F1292" i="9"/>
  <c r="F1271" i="9"/>
  <c r="F1250" i="9"/>
  <c r="F1228" i="9"/>
  <c r="F1210" i="9"/>
  <c r="F1189" i="9"/>
  <c r="F1167" i="9"/>
  <c r="F1148" i="9"/>
  <c r="F1127" i="9"/>
  <c r="F1106" i="9"/>
  <c r="F1084" i="9"/>
  <c r="F1066" i="9"/>
  <c r="F1045" i="9"/>
  <c r="F1023" i="9"/>
  <c r="F1004" i="9"/>
  <c r="F983" i="9"/>
  <c r="F962" i="9"/>
  <c r="F940" i="9"/>
  <c r="F922" i="9"/>
  <c r="F901" i="9"/>
  <c r="F879" i="9"/>
  <c r="F860" i="9"/>
  <c r="F839" i="9"/>
  <c r="F818" i="9"/>
  <c r="F796" i="9"/>
  <c r="F778" i="9"/>
  <c r="F759" i="9"/>
  <c r="F742" i="9"/>
  <c r="F723" i="9"/>
  <c r="F706" i="9"/>
  <c r="F687" i="9"/>
  <c r="F670" i="9"/>
  <c r="F651" i="9"/>
  <c r="F635" i="9"/>
  <c r="F620" i="9"/>
  <c r="F603" i="9"/>
  <c r="F587" i="9"/>
  <c r="F572" i="9"/>
  <c r="F555" i="9"/>
  <c r="F539" i="9"/>
  <c r="F524" i="9"/>
  <c r="F507" i="9"/>
  <c r="F491" i="9"/>
  <c r="F477" i="9"/>
  <c r="F463" i="9"/>
  <c r="F448" i="9"/>
  <c r="F434" i="9"/>
  <c r="F419" i="9"/>
  <c r="F405" i="9"/>
  <c r="F391" i="9"/>
  <c r="F376" i="9"/>
  <c r="F362" i="9"/>
  <c r="F347" i="9"/>
  <c r="F333" i="9"/>
  <c r="F321" i="9"/>
  <c r="F309" i="9"/>
  <c r="F297" i="9"/>
  <c r="F285" i="9"/>
  <c r="F273" i="9"/>
  <c r="F261" i="9"/>
  <c r="F249" i="9"/>
  <c r="F237" i="9"/>
  <c r="F225" i="9"/>
  <c r="F213" i="9"/>
  <c r="F201" i="9"/>
  <c r="F189" i="9"/>
  <c r="F177" i="9"/>
  <c r="F165" i="9"/>
  <c r="F153" i="9"/>
  <c r="F141" i="9"/>
  <c r="F129" i="9"/>
  <c r="F117" i="9"/>
  <c r="F105" i="9"/>
  <c r="F93" i="9"/>
  <c r="F81" i="9"/>
  <c r="F69" i="9"/>
  <c r="F57" i="9"/>
  <c r="F45" i="9"/>
  <c r="F33" i="9"/>
  <c r="F21" i="9"/>
  <c r="F9" i="9"/>
  <c r="AM104" i="9"/>
  <c r="AM80" i="9"/>
  <c r="AM56" i="9"/>
  <c r="AM32" i="9"/>
  <c r="AM8" i="9"/>
  <c r="F2486" i="9"/>
  <c r="F2462" i="9"/>
  <c r="F2438" i="9"/>
  <c r="F2414" i="9"/>
  <c r="F2390" i="9"/>
  <c r="F2366" i="9"/>
  <c r="F2342" i="9"/>
  <c r="F2318" i="9"/>
  <c r="F2294" i="9"/>
  <c r="F2270" i="9"/>
  <c r="F2246" i="9"/>
  <c r="F2222" i="9"/>
  <c r="F2198" i="9"/>
  <c r="F2174" i="9"/>
  <c r="F2150" i="9"/>
  <c r="F2126" i="9"/>
  <c r="F2102" i="9"/>
  <c r="F2078" i="9"/>
  <c r="F2054" i="9"/>
  <c r="F2030" i="9"/>
  <c r="F2006" i="9"/>
  <c r="F1982" i="9"/>
  <c r="F1958" i="9"/>
  <c r="F1934" i="9"/>
  <c r="F1910" i="9"/>
  <c r="F1886" i="9"/>
  <c r="F1864" i="9"/>
  <c r="F1846" i="9"/>
  <c r="F1825" i="9"/>
  <c r="F1803" i="9"/>
  <c r="F1784" i="9"/>
  <c r="F1763" i="9"/>
  <c r="F1742" i="9"/>
  <c r="F1720" i="9"/>
  <c r="F1702" i="9"/>
  <c r="F1681" i="9"/>
  <c r="F1659" i="9"/>
  <c r="F1640" i="9"/>
  <c r="F1619" i="9"/>
  <c r="F1598" i="9"/>
  <c r="F1576" i="9"/>
  <c r="F1558" i="9"/>
  <c r="F1537" i="9"/>
  <c r="F1515" i="9"/>
  <c r="F1496" i="9"/>
  <c r="F1475" i="9"/>
  <c r="F1454" i="9"/>
  <c r="F1432" i="9"/>
  <c r="F1414" i="9"/>
  <c r="F1393" i="9"/>
  <c r="F1371" i="9"/>
  <c r="F1352" i="9"/>
  <c r="F1331" i="9"/>
  <c r="F1310" i="9"/>
  <c r="F1288" i="9"/>
  <c r="F1270" i="9"/>
  <c r="F1249" i="9"/>
  <c r="F1227" i="9"/>
  <c r="F1208" i="9"/>
  <c r="F1187" i="9"/>
  <c r="F1166" i="9"/>
  <c r="F1144" i="9"/>
  <c r="F1126" i="9"/>
  <c r="F1105" i="9"/>
  <c r="F1083" i="9"/>
  <c r="F1064" i="9"/>
  <c r="F1043" i="9"/>
  <c r="F1022" i="9"/>
  <c r="F1000" i="9"/>
  <c r="F982" i="9"/>
  <c r="F961" i="9"/>
  <c r="F939" i="9"/>
  <c r="F920" i="9"/>
  <c r="F899" i="9"/>
  <c r="F878" i="9"/>
  <c r="F856" i="9"/>
  <c r="F838" i="9"/>
  <c r="F817" i="9"/>
  <c r="F795" i="9"/>
  <c r="F776" i="9"/>
  <c r="F758" i="9"/>
  <c r="F740" i="9"/>
  <c r="F722" i="9"/>
  <c r="F704" i="9"/>
  <c r="F686" i="9"/>
  <c r="F668" i="9"/>
  <c r="F650" i="9"/>
  <c r="F634" i="9"/>
  <c r="F617" i="9"/>
  <c r="F602" i="9"/>
  <c r="F586" i="9"/>
  <c r="F569" i="9"/>
  <c r="F554" i="9"/>
  <c r="F538" i="9"/>
  <c r="F521" i="9"/>
  <c r="F506" i="9"/>
  <c r="F490" i="9"/>
  <c r="F476" i="9"/>
  <c r="F461" i="9"/>
  <c r="F447" i="9"/>
  <c r="F433" i="9"/>
  <c r="F418" i="9"/>
  <c r="F404" i="9"/>
  <c r="F389" i="9"/>
  <c r="F375" i="9"/>
  <c r="F361" i="9"/>
  <c r="F346" i="9"/>
  <c r="F332" i="9"/>
  <c r="F320" i="9"/>
  <c r="F308" i="9"/>
  <c r="F296" i="9"/>
  <c r="F284" i="9"/>
  <c r="F272" i="9"/>
  <c r="F260" i="9"/>
  <c r="F248" i="9"/>
  <c r="F236" i="9"/>
  <c r="F224" i="9"/>
  <c r="F212" i="9"/>
  <c r="F200" i="9"/>
  <c r="F188" i="9"/>
  <c r="F176" i="9"/>
  <c r="F164" i="9"/>
  <c r="F152" i="9"/>
  <c r="F140" i="9"/>
  <c r="F128" i="9"/>
  <c r="F116" i="9"/>
  <c r="F104" i="9"/>
  <c r="F92" i="9"/>
  <c r="F80" i="9"/>
  <c r="F68" i="9"/>
  <c r="F56" i="9"/>
  <c r="F44" i="9"/>
  <c r="F32" i="9"/>
  <c r="F20" i="9"/>
  <c r="F8" i="9"/>
  <c r="AM103" i="9"/>
  <c r="AM79" i="9"/>
  <c r="AM55" i="9"/>
  <c r="AM31" i="9"/>
  <c r="AM7" i="9"/>
  <c r="F2485" i="9"/>
  <c r="F2461" i="9"/>
  <c r="F2437" i="9"/>
  <c r="F2413" i="9"/>
  <c r="F2389" i="9"/>
  <c r="F2365" i="9"/>
  <c r="F2341" i="9"/>
  <c r="F2317" i="9"/>
  <c r="F2293" i="9"/>
  <c r="F2269" i="9"/>
  <c r="F2245" i="9"/>
  <c r="F2221" i="9"/>
  <c r="F2197" i="9"/>
  <c r="F2173" i="9"/>
  <c r="F2149" i="9"/>
  <c r="F2125" i="9"/>
  <c r="F2101" i="9"/>
  <c r="F2077" i="9"/>
  <c r="F2053" i="9"/>
  <c r="F2029" i="9"/>
  <c r="F2005" i="9"/>
  <c r="F1981" i="9"/>
  <c r="F1957" i="9"/>
  <c r="F1933" i="9"/>
  <c r="F1909" i="9"/>
  <c r="F1885" i="9"/>
  <c r="F1863" i="9"/>
  <c r="F1844" i="9"/>
  <c r="F1823" i="9"/>
  <c r="F1802" i="9"/>
  <c r="F1780" i="9"/>
  <c r="F1762" i="9"/>
  <c r="F1741" i="9"/>
  <c r="F1719" i="9"/>
  <c r="F1700" i="9"/>
  <c r="F1679" i="9"/>
  <c r="F1658" i="9"/>
  <c r="F1636" i="9"/>
  <c r="F1618" i="9"/>
  <c r="F1597" i="9"/>
  <c r="F1575" i="9"/>
  <c r="F1556" i="9"/>
  <c r="F1535" i="9"/>
  <c r="F1514" i="9"/>
  <c r="F1492" i="9"/>
  <c r="F1474" i="9"/>
  <c r="F1453" i="9"/>
  <c r="F1431" i="9"/>
  <c r="F1412" i="9"/>
  <c r="F1391" i="9"/>
  <c r="F1370" i="9"/>
  <c r="F1348" i="9"/>
  <c r="F1330" i="9"/>
  <c r="F1309" i="9"/>
  <c r="F1287" i="9"/>
  <c r="F1268" i="9"/>
  <c r="F1247" i="9"/>
  <c r="F1226" i="9"/>
  <c r="F1204" i="9"/>
  <c r="F1186" i="9"/>
  <c r="F1165" i="9"/>
  <c r="F1143" i="9"/>
  <c r="F1124" i="9"/>
  <c r="F1103" i="9"/>
  <c r="F1082" i="9"/>
  <c r="F1060" i="9"/>
  <c r="F1042" i="9"/>
  <c r="F1021" i="9"/>
  <c r="F999" i="9"/>
  <c r="F980" i="9"/>
  <c r="F959" i="9"/>
  <c r="F938" i="9"/>
  <c r="F916" i="9"/>
  <c r="F898" i="9"/>
  <c r="F877" i="9"/>
  <c r="F855" i="9"/>
  <c r="F836" i="9"/>
  <c r="F815" i="9"/>
  <c r="F794" i="9"/>
  <c r="F773" i="9"/>
  <c r="F757" i="9"/>
  <c r="F737" i="9"/>
  <c r="F721" i="9"/>
  <c r="F701" i="9"/>
  <c r="F685" i="9"/>
  <c r="F665" i="9"/>
  <c r="F649" i="9"/>
  <c r="F633" i="9"/>
  <c r="F616" i="9"/>
  <c r="F601" i="9"/>
  <c r="F585" i="9"/>
  <c r="F568" i="9"/>
  <c r="F553" i="9"/>
  <c r="F537" i="9"/>
  <c r="F520" i="9"/>
  <c r="F505" i="9"/>
  <c r="F489" i="9"/>
  <c r="F475" i="9"/>
  <c r="F460" i="9"/>
  <c r="F446" i="9"/>
  <c r="F431" i="9"/>
  <c r="F417" i="9"/>
  <c r="F403" i="9"/>
  <c r="F388" i="9"/>
  <c r="F374" i="9"/>
  <c r="F359" i="9"/>
  <c r="F345" i="9"/>
  <c r="F331" i="9"/>
  <c r="F319" i="9"/>
  <c r="F307" i="9"/>
  <c r="F295" i="9"/>
  <c r="F283" i="9"/>
  <c r="F271" i="9"/>
  <c r="F259" i="9"/>
  <c r="F247" i="9"/>
  <c r="F235" i="9"/>
  <c r="F223" i="9"/>
  <c r="F211" i="9"/>
  <c r="F199" i="9"/>
  <c r="F187" i="9"/>
  <c r="F175" i="9"/>
  <c r="F163" i="9"/>
  <c r="F151" i="9"/>
  <c r="F139" i="9"/>
  <c r="F127" i="9"/>
  <c r="F115" i="9"/>
  <c r="F103" i="9"/>
  <c r="F91" i="9"/>
  <c r="F79" i="9"/>
  <c r="F67" i="9"/>
  <c r="F55" i="9"/>
  <c r="F43" i="9"/>
  <c r="F31" i="9"/>
  <c r="F19" i="9"/>
  <c r="F7" i="9"/>
  <c r="AM100" i="9"/>
  <c r="AM76" i="9"/>
  <c r="AM52" i="9"/>
  <c r="AM28" i="9"/>
  <c r="AM4" i="9"/>
  <c r="F2482" i="9"/>
  <c r="F2458" i="9"/>
  <c r="F2434" i="9"/>
  <c r="F2410" i="9"/>
  <c r="F2386" i="9"/>
  <c r="F2362" i="9"/>
  <c r="F2338" i="9"/>
  <c r="F2314" i="9"/>
  <c r="F2290" i="9"/>
  <c r="F2266" i="9"/>
  <c r="F2242" i="9"/>
  <c r="F2218" i="9"/>
  <c r="F2194" i="9"/>
  <c r="F2170" i="9"/>
  <c r="F2146" i="9"/>
  <c r="F2122" i="9"/>
  <c r="F2098" i="9"/>
  <c r="F2074" i="9"/>
  <c r="F2050" i="9"/>
  <c r="F2026" i="9"/>
  <c r="F2002" i="9"/>
  <c r="F1978" i="9"/>
  <c r="F1954" i="9"/>
  <c r="F1930" i="9"/>
  <c r="F1906" i="9"/>
  <c r="F1883" i="9"/>
  <c r="F1862" i="9"/>
  <c r="F1840" i="9"/>
  <c r="F1822" i="9"/>
  <c r="F1801" i="9"/>
  <c r="F1779" i="9"/>
  <c r="F1760" i="9"/>
  <c r="F1739" i="9"/>
  <c r="F1718" i="9"/>
  <c r="F1696" i="9"/>
  <c r="F1678" i="9"/>
  <c r="F1657" i="9"/>
  <c r="F1635" i="9"/>
  <c r="F1616" i="9"/>
  <c r="F1595" i="9"/>
  <c r="F1574" i="9"/>
  <c r="F1552" i="9"/>
  <c r="F1534" i="9"/>
  <c r="F1513" i="9"/>
  <c r="F1491" i="9"/>
  <c r="F1472" i="9"/>
  <c r="F1451" i="9"/>
  <c r="F1430" i="9"/>
  <c r="F1408" i="9"/>
  <c r="F1390" i="9"/>
  <c r="F1369" i="9"/>
  <c r="F1347" i="9"/>
  <c r="F1328" i="9"/>
  <c r="F1307" i="9"/>
  <c r="F1286" i="9"/>
  <c r="F1264" i="9"/>
  <c r="F1246" i="9"/>
  <c r="F1225" i="9"/>
  <c r="F1203" i="9"/>
  <c r="F1184" i="9"/>
  <c r="F1163" i="9"/>
  <c r="F1142" i="9"/>
  <c r="F1120" i="9"/>
  <c r="F1102" i="9"/>
  <c r="F1081" i="9"/>
  <c r="F1059" i="9"/>
  <c r="F1040" i="9"/>
  <c r="F1019" i="9"/>
  <c r="F998" i="9"/>
  <c r="F976" i="9"/>
  <c r="F958" i="9"/>
  <c r="F937" i="9"/>
  <c r="F915" i="9"/>
  <c r="F896" i="9"/>
  <c r="F875" i="9"/>
  <c r="F854" i="9"/>
  <c r="F832" i="9"/>
  <c r="F814" i="9"/>
  <c r="F793" i="9"/>
  <c r="F772" i="9"/>
  <c r="F755" i="9"/>
  <c r="F736" i="9"/>
  <c r="F719" i="9"/>
  <c r="F700" i="9"/>
  <c r="F683" i="9"/>
  <c r="F664" i="9"/>
  <c r="F647" i="9"/>
  <c r="F632" i="9"/>
  <c r="F615" i="9"/>
  <c r="F599" i="9"/>
  <c r="F584" i="9"/>
  <c r="F567" i="9"/>
  <c r="F551" i="9"/>
  <c r="F536" i="9"/>
  <c r="F519" i="9"/>
  <c r="F503" i="9"/>
  <c r="F488" i="9"/>
  <c r="F473" i="9"/>
  <c r="F459" i="9"/>
  <c r="F445" i="9"/>
  <c r="F430" i="9"/>
  <c r="F416" i="9"/>
  <c r="F401" i="9"/>
  <c r="F387" i="9"/>
  <c r="F373" i="9"/>
  <c r="F358" i="9"/>
  <c r="F344" i="9"/>
  <c r="F330" i="9"/>
  <c r="F318" i="9"/>
  <c r="F306" i="9"/>
  <c r="F294" i="9"/>
  <c r="F282" i="9"/>
  <c r="F270" i="9"/>
  <c r="F258" i="9"/>
  <c r="F246" i="9"/>
  <c r="F234" i="9"/>
  <c r="F222" i="9"/>
  <c r="F210" i="9"/>
  <c r="F198" i="9"/>
  <c r="F186" i="9"/>
  <c r="F174" i="9"/>
  <c r="F162" i="9"/>
  <c r="F150" i="9"/>
  <c r="F138" i="9"/>
  <c r="F126" i="9"/>
  <c r="F114" i="9"/>
  <c r="F102" i="9"/>
  <c r="F90" i="9"/>
  <c r="F78" i="9"/>
  <c r="F66" i="9"/>
  <c r="F54" i="9"/>
  <c r="F42" i="9"/>
  <c r="F30" i="9"/>
  <c r="F18" i="9"/>
  <c r="F6" i="9"/>
  <c r="AM94" i="9"/>
  <c r="AM70" i="9"/>
  <c r="AM46" i="9"/>
  <c r="AM22" i="9"/>
  <c r="F2500" i="9"/>
  <c r="F2476" i="9"/>
  <c r="F2452" i="9"/>
  <c r="F2428" i="9"/>
  <c r="F2404" i="9"/>
  <c r="F2380" i="9"/>
  <c r="F2356" i="9"/>
  <c r="F2332" i="9"/>
  <c r="F2308" i="9"/>
  <c r="F2284" i="9"/>
  <c r="F2260" i="9"/>
  <c r="F2236" i="9"/>
  <c r="F2212" i="9"/>
  <c r="F2188" i="9"/>
  <c r="F2164" i="9"/>
  <c r="F2140" i="9"/>
  <c r="F2116" i="9"/>
  <c r="F2092" i="9"/>
  <c r="F2068" i="9"/>
  <c r="F2044" i="9"/>
  <c r="F2020" i="9"/>
  <c r="F1996" i="9"/>
  <c r="F1972" i="9"/>
  <c r="F1948" i="9"/>
  <c r="F1924" i="9"/>
  <c r="F1900" i="9"/>
  <c r="F1880" i="9"/>
  <c r="F1859" i="9"/>
  <c r="F1838" i="9"/>
  <c r="F1816" i="9"/>
  <c r="F1798" i="9"/>
  <c r="F1777" i="9"/>
  <c r="F1755" i="9"/>
  <c r="F1736" i="9"/>
  <c r="F1715" i="9"/>
  <c r="F1694" i="9"/>
  <c r="F1672" i="9"/>
  <c r="F1654" i="9"/>
  <c r="F1633" i="9"/>
  <c r="F1611" i="9"/>
  <c r="F1592" i="9"/>
  <c r="F1571" i="9"/>
  <c r="F1550" i="9"/>
  <c r="F1528" i="9"/>
  <c r="F1510" i="9"/>
  <c r="F1489" i="9"/>
  <c r="F1467" i="9"/>
  <c r="F1448" i="9"/>
  <c r="F1427" i="9"/>
  <c r="F1406" i="9"/>
  <c r="F1384" i="9"/>
  <c r="F1366" i="9"/>
  <c r="F1345" i="9"/>
  <c r="F1323" i="9"/>
  <c r="F1304" i="9"/>
  <c r="F1283" i="9"/>
  <c r="F1262" i="9"/>
  <c r="F1240" i="9"/>
  <c r="F1222" i="9"/>
  <c r="F1201" i="9"/>
  <c r="F1179" i="9"/>
  <c r="F1160" i="9"/>
  <c r="F1139" i="9"/>
  <c r="F1118" i="9"/>
  <c r="F1096" i="9"/>
  <c r="F1078" i="9"/>
  <c r="F1057" i="9"/>
  <c r="F1035" i="9"/>
  <c r="F1016" i="9"/>
  <c r="F995" i="9"/>
  <c r="F974" i="9"/>
  <c r="F952" i="9"/>
  <c r="F934" i="9"/>
  <c r="F913" i="9"/>
  <c r="F891" i="9"/>
  <c r="F872" i="9"/>
  <c r="F851" i="9"/>
  <c r="F830" i="9"/>
  <c r="F808" i="9"/>
  <c r="F790" i="9"/>
  <c r="F770" i="9"/>
  <c r="F752" i="9"/>
  <c r="F734" i="9"/>
  <c r="F716" i="9"/>
  <c r="F698" i="9"/>
  <c r="F680" i="9"/>
  <c r="F662" i="9"/>
  <c r="F645" i="9"/>
  <c r="F628" i="9"/>
  <c r="F613" i="9"/>
  <c r="F597" i="9"/>
  <c r="F580" i="9"/>
  <c r="F565" i="9"/>
  <c r="F549" i="9"/>
  <c r="F532" i="9"/>
  <c r="F517" i="9"/>
  <c r="F501" i="9"/>
  <c r="F485" i="9"/>
  <c r="F471" i="9"/>
  <c r="F457" i="9"/>
  <c r="F442" i="9"/>
  <c r="F428" i="9"/>
  <c r="F413" i="9"/>
  <c r="F399" i="9"/>
  <c r="F385" i="9"/>
  <c r="F370" i="9"/>
  <c r="F356" i="9"/>
  <c r="F341" i="9"/>
  <c r="F328" i="9"/>
  <c r="F316" i="9"/>
  <c r="F304" i="9"/>
  <c r="F292" i="9"/>
  <c r="F280" i="9"/>
  <c r="F268" i="9"/>
  <c r="F256" i="9"/>
  <c r="F244" i="9"/>
  <c r="F232" i="9"/>
  <c r="F220" i="9"/>
  <c r="F208" i="9"/>
  <c r="F196" i="9"/>
  <c r="F184" i="9"/>
  <c r="F172" i="9"/>
  <c r="F160" i="9"/>
  <c r="F148" i="9"/>
  <c r="F136" i="9"/>
  <c r="F124" i="9"/>
  <c r="F112" i="9"/>
  <c r="F100" i="9"/>
  <c r="F88" i="9"/>
  <c r="F76" i="9"/>
  <c r="F64" i="9"/>
  <c r="F52" i="9"/>
  <c r="F40" i="9"/>
  <c r="F28" i="9"/>
  <c r="F16" i="9"/>
  <c r="F4" i="9"/>
  <c r="AM93" i="9"/>
  <c r="AM69" i="9"/>
  <c r="AM45" i="9"/>
  <c r="AM21" i="9"/>
  <c r="F2499" i="9"/>
  <c r="F2475" i="9"/>
  <c r="F2451" i="9"/>
  <c r="F2427" i="9"/>
  <c r="F2403" i="9"/>
  <c r="F2379" i="9"/>
  <c r="F2355" i="9"/>
  <c r="F2331" i="9"/>
  <c r="F2307" i="9"/>
  <c r="F2283" i="9"/>
  <c r="F2259" i="9"/>
  <c r="F2235" i="9"/>
  <c r="F2211" i="9"/>
  <c r="F2187" i="9"/>
  <c r="F2163" i="9"/>
  <c r="F2139" i="9"/>
  <c r="F2115" i="9"/>
  <c r="F2091" i="9"/>
  <c r="F2067" i="9"/>
  <c r="F2043" i="9"/>
  <c r="F2019" i="9"/>
  <c r="F1995" i="9"/>
  <c r="F1971" i="9"/>
  <c r="F1947" i="9"/>
  <c r="F1923" i="9"/>
  <c r="F1899" i="9"/>
  <c r="F1876" i="9"/>
  <c r="F1858" i="9"/>
  <c r="F1837" i="9"/>
  <c r="F1815" i="9"/>
  <c r="F1796" i="9"/>
  <c r="F1775" i="9"/>
  <c r="F1754" i="9"/>
  <c r="F1732" i="9"/>
  <c r="F1714" i="9"/>
  <c r="F1693" i="9"/>
  <c r="F1671" i="9"/>
  <c r="F1652" i="9"/>
  <c r="F1631" i="9"/>
  <c r="F1610" i="9"/>
  <c r="F1588" i="9"/>
  <c r="F1570" i="9"/>
  <c r="F1549" i="9"/>
  <c r="F1527" i="9"/>
  <c r="F1508" i="9"/>
  <c r="F1487" i="9"/>
  <c r="F1466" i="9"/>
  <c r="F1444" i="9"/>
  <c r="F1426" i="9"/>
  <c r="F1405" i="9"/>
  <c r="F1383" i="9"/>
  <c r="F1364" i="9"/>
  <c r="F1343" i="9"/>
  <c r="F1322" i="9"/>
  <c r="F1300" i="9"/>
  <c r="F1282" i="9"/>
  <c r="F1261" i="9"/>
  <c r="F1239" i="9"/>
  <c r="F1220" i="9"/>
  <c r="F1199" i="9"/>
  <c r="F1178" i="9"/>
  <c r="F1156" i="9"/>
  <c r="F1138" i="9"/>
  <c r="F1117" i="9"/>
  <c r="F1095" i="9"/>
  <c r="F1076" i="9"/>
  <c r="F1055" i="9"/>
  <c r="F1034" i="9"/>
  <c r="F1012" i="9"/>
  <c r="F994" i="9"/>
  <c r="F973" i="9"/>
  <c r="F951" i="9"/>
  <c r="F932" i="9"/>
  <c r="F911" i="9"/>
  <c r="F890" i="9"/>
  <c r="F868" i="9"/>
  <c r="F850" i="9"/>
  <c r="F829" i="9"/>
  <c r="F807" i="9"/>
  <c r="F788" i="9"/>
  <c r="F769" i="9"/>
  <c r="F749" i="9"/>
  <c r="F733" i="9"/>
  <c r="F713" i="9"/>
  <c r="F697" i="9"/>
  <c r="F677" i="9"/>
  <c r="F661" i="9"/>
  <c r="F644" i="9"/>
  <c r="F627" i="9"/>
  <c r="F611" i="9"/>
  <c r="F596" i="9"/>
  <c r="F579" i="9"/>
  <c r="F563" i="9"/>
  <c r="F548" i="9"/>
  <c r="F531" i="9"/>
  <c r="F515" i="9"/>
  <c r="F500" i="9"/>
  <c r="F484" i="9"/>
  <c r="F470" i="9"/>
  <c r="F455" i="9"/>
  <c r="F441" i="9"/>
  <c r="F427" i="9"/>
  <c r="F412" i="9"/>
  <c r="F398" i="9"/>
  <c r="F383" i="9"/>
  <c r="F369" i="9"/>
  <c r="F355" i="9"/>
  <c r="F340" i="9"/>
  <c r="F327" i="9"/>
  <c r="F315" i="9"/>
  <c r="F303" i="9"/>
  <c r="F291" i="9"/>
  <c r="F279" i="9"/>
  <c r="F267" i="9"/>
  <c r="F255" i="9"/>
  <c r="F243" i="9"/>
  <c r="F231" i="9"/>
  <c r="F219" i="9"/>
  <c r="F207" i="9"/>
  <c r="F195" i="9"/>
  <c r="F183" i="9"/>
  <c r="F171" i="9"/>
  <c r="F159" i="9"/>
  <c r="F147" i="9"/>
  <c r="F135" i="9"/>
  <c r="F123" i="9"/>
  <c r="F111" i="9"/>
  <c r="F99" i="9"/>
  <c r="F87" i="9"/>
  <c r="F75" i="9"/>
  <c r="F63" i="9"/>
  <c r="F51" i="9"/>
  <c r="F39" i="9"/>
  <c r="F27" i="9"/>
  <c r="F15" i="9"/>
  <c r="F1" i="9"/>
  <c r="AM92" i="9"/>
  <c r="AM68" i="9"/>
  <c r="AM44" i="9"/>
  <c r="AM20" i="9"/>
  <c r="F2498" i="9"/>
  <c r="F2474" i="9"/>
  <c r="F2450" i="9"/>
  <c r="F2426" i="9"/>
  <c r="F2402" i="9"/>
  <c r="F2378" i="9"/>
  <c r="F2354" i="9"/>
  <c r="F2330" i="9"/>
  <c r="F2306" i="9"/>
  <c r="F2282" i="9"/>
  <c r="F2258" i="9"/>
  <c r="F2234" i="9"/>
  <c r="F2210" i="9"/>
  <c r="F2186" i="9"/>
  <c r="F2162" i="9"/>
  <c r="F2138" i="9"/>
  <c r="F2114" i="9"/>
  <c r="F2090" i="9"/>
  <c r="F2066" i="9"/>
  <c r="F2042" i="9"/>
  <c r="F2018" i="9"/>
  <c r="F1994" i="9"/>
  <c r="F1970" i="9"/>
  <c r="F1946" i="9"/>
  <c r="F1922" i="9"/>
  <c r="F1898" i="9"/>
  <c r="F1875" i="9"/>
  <c r="F1856" i="9"/>
  <c r="F1835" i="9"/>
  <c r="F1814" i="9"/>
  <c r="F1792" i="9"/>
  <c r="F1774" i="9"/>
  <c r="F1753" i="9"/>
  <c r="F1731" i="9"/>
  <c r="F1712" i="9"/>
  <c r="F1691" i="9"/>
  <c r="F1670" i="9"/>
  <c r="F1648" i="9"/>
  <c r="F1630" i="9"/>
  <c r="F1609" i="9"/>
  <c r="F1587" i="9"/>
  <c r="F1568" i="9"/>
  <c r="F1547" i="9"/>
  <c r="F1526" i="9"/>
  <c r="F1504" i="9"/>
  <c r="F1486" i="9"/>
  <c r="F1465" i="9"/>
  <c r="F1443" i="9"/>
  <c r="F1424" i="9"/>
  <c r="F1403" i="9"/>
  <c r="F1382" i="9"/>
  <c r="F1360" i="9"/>
  <c r="F1342" i="9"/>
  <c r="F1321" i="9"/>
  <c r="F1299" i="9"/>
  <c r="F1280" i="9"/>
  <c r="F1259" i="9"/>
  <c r="F1238" i="9"/>
  <c r="F1216" i="9"/>
  <c r="F1198" i="9"/>
  <c r="F1177" i="9"/>
  <c r="F1155" i="9"/>
  <c r="F1136" i="9"/>
  <c r="F1115" i="9"/>
  <c r="F1094" i="9"/>
  <c r="F1072" i="9"/>
  <c r="F1054" i="9"/>
  <c r="F1033" i="9"/>
  <c r="F1011" i="9"/>
  <c r="F992" i="9"/>
  <c r="F971" i="9"/>
  <c r="F950" i="9"/>
  <c r="F928" i="9"/>
  <c r="F910" i="9"/>
  <c r="F889" i="9"/>
  <c r="F867" i="9"/>
  <c r="F848" i="9"/>
  <c r="F827" i="9"/>
  <c r="F806" i="9"/>
  <c r="F784" i="9"/>
  <c r="F767" i="9"/>
  <c r="F748" i="9"/>
  <c r="F731" i="9"/>
  <c r="F712" i="9"/>
  <c r="F695" i="9"/>
  <c r="F676" i="9"/>
  <c r="F659" i="9"/>
  <c r="F641" i="9"/>
  <c r="F626" i="9"/>
  <c r="F610" i="9"/>
  <c r="F593" i="9"/>
  <c r="F578" i="9"/>
  <c r="F562" i="9"/>
  <c r="F545" i="9"/>
  <c r="F530" i="9"/>
  <c r="F514" i="9"/>
  <c r="F497" i="9"/>
  <c r="F483" i="9"/>
  <c r="F469" i="9"/>
  <c r="F454" i="9"/>
  <c r="F440" i="9"/>
  <c r="F425" i="9"/>
  <c r="F411" i="9"/>
  <c r="F397" i="9"/>
  <c r="F382" i="9"/>
  <c r="F368" i="9"/>
  <c r="F353" i="9"/>
  <c r="F339" i="9"/>
  <c r="F326" i="9"/>
  <c r="F314" i="9"/>
  <c r="F302" i="9"/>
  <c r="F290" i="9"/>
  <c r="F278" i="9"/>
  <c r="F266" i="9"/>
  <c r="F254" i="9"/>
  <c r="F242" i="9"/>
  <c r="F230" i="9"/>
  <c r="F218" i="9"/>
  <c r="F206" i="9"/>
  <c r="F194" i="9"/>
  <c r="F182" i="9"/>
  <c r="F170" i="9"/>
  <c r="F158" i="9"/>
  <c r="F146" i="9"/>
  <c r="F134" i="9"/>
  <c r="F122" i="9"/>
  <c r="F110" i="9"/>
  <c r="F98" i="9"/>
  <c r="F86" i="9"/>
  <c r="F74" i="9"/>
  <c r="F62" i="9"/>
  <c r="F50" i="9"/>
  <c r="F38" i="9"/>
  <c r="F26" i="9"/>
  <c r="F14" i="9"/>
  <c r="AM115" i="9"/>
  <c r="AM91" i="9"/>
  <c r="AM67" i="9"/>
  <c r="AM43" i="9"/>
  <c r="AM19" i="9"/>
  <c r="F2497" i="9"/>
  <c r="F2473" i="9"/>
  <c r="F2449" i="9"/>
  <c r="F2425" i="9"/>
  <c r="F2401" i="9"/>
  <c r="F2377" i="9"/>
  <c r="F2353" i="9"/>
  <c r="F2329" i="9"/>
  <c r="F2305" i="9"/>
  <c r="F2281" i="9"/>
  <c r="F2257" i="9"/>
  <c r="F2233" i="9"/>
  <c r="F2209" i="9"/>
  <c r="F2185" i="9"/>
  <c r="F2161" i="9"/>
  <c r="F2137" i="9"/>
  <c r="F2113" i="9"/>
  <c r="F2089" i="9"/>
  <c r="F2065" i="9"/>
  <c r="F2041" i="9"/>
  <c r="F2017" i="9"/>
  <c r="F1993" i="9"/>
  <c r="F1969" i="9"/>
  <c r="F1945" i="9"/>
  <c r="F1921" i="9"/>
  <c r="F1897" i="9"/>
  <c r="F1874" i="9"/>
  <c r="F1852" i="9"/>
  <c r="F1834" i="9"/>
  <c r="F1813" i="9"/>
  <c r="F1791" i="9"/>
  <c r="F1772" i="9"/>
  <c r="F1751" i="9"/>
  <c r="F1730" i="9"/>
  <c r="F1708" i="9"/>
  <c r="F1690" i="9"/>
  <c r="F1669" i="9"/>
  <c r="F1647" i="9"/>
  <c r="F1628" i="9"/>
  <c r="F1607" i="9"/>
  <c r="F1586" i="9"/>
  <c r="F1564" i="9"/>
  <c r="F1546" i="9"/>
  <c r="F1525" i="9"/>
  <c r="F1503" i="9"/>
  <c r="F1484" i="9"/>
  <c r="F1463" i="9"/>
  <c r="F1442" i="9"/>
  <c r="F1420" i="9"/>
  <c r="F1402" i="9"/>
  <c r="F1381" i="9"/>
  <c r="F1359" i="9"/>
  <c r="F1340" i="9"/>
  <c r="F1319" i="9"/>
  <c r="F1298" i="9"/>
  <c r="F1276" i="9"/>
  <c r="F1258" i="9"/>
  <c r="F1237" i="9"/>
  <c r="F1215" i="9"/>
  <c r="F1196" i="9"/>
  <c r="F1175" i="9"/>
  <c r="F1154" i="9"/>
  <c r="F1132" i="9"/>
  <c r="F1114" i="9"/>
  <c r="F1093" i="9"/>
  <c r="F1071" i="9"/>
  <c r="F1052" i="9"/>
  <c r="F1031" i="9"/>
  <c r="F1010" i="9"/>
  <c r="F988" i="9"/>
  <c r="F970" i="9"/>
  <c r="F949" i="9"/>
  <c r="F927" i="9"/>
  <c r="F908" i="9"/>
  <c r="F887" i="9"/>
  <c r="F866" i="9"/>
  <c r="F844" i="9"/>
  <c r="F826" i="9"/>
  <c r="F805" i="9"/>
  <c r="F783" i="9"/>
  <c r="F766" i="9"/>
  <c r="F747" i="9"/>
  <c r="F730" i="9"/>
  <c r="F711" i="9"/>
  <c r="F694" i="9"/>
  <c r="F675" i="9"/>
  <c r="F658" i="9"/>
  <c r="F640" i="9"/>
  <c r="F625" i="9"/>
  <c r="F609" i="9"/>
  <c r="F592" i="9"/>
  <c r="F577" i="9"/>
  <c r="F561" i="9"/>
  <c r="F544" i="9"/>
  <c r="F529" i="9"/>
  <c r="F513" i="9"/>
  <c r="F496" i="9"/>
  <c r="F482" i="9"/>
  <c r="F467" i="9"/>
  <c r="F453" i="9"/>
  <c r="F439" i="9"/>
  <c r="F424" i="9"/>
  <c r="F410" i="9"/>
  <c r="F395" i="9"/>
  <c r="F381" i="9"/>
  <c r="F367" i="9"/>
  <c r="F352" i="9"/>
  <c r="F338" i="9"/>
  <c r="F325" i="9"/>
  <c r="F313" i="9"/>
  <c r="F301" i="9"/>
  <c r="F289" i="9"/>
  <c r="F277" i="9"/>
  <c r="F265" i="9"/>
  <c r="F253" i="9"/>
  <c r="F241" i="9"/>
  <c r="F229" i="9"/>
  <c r="F217" i="9"/>
  <c r="F205" i="9"/>
  <c r="F193" i="9"/>
  <c r="F181" i="9"/>
  <c r="F169" i="9"/>
  <c r="F157" i="9"/>
  <c r="F145" i="9"/>
  <c r="F133" i="9"/>
  <c r="F121" i="9"/>
  <c r="F109" i="9"/>
  <c r="F97" i="9"/>
  <c r="F85" i="9"/>
  <c r="F73" i="9"/>
  <c r="F61" i="9"/>
  <c r="F49" i="9"/>
  <c r="F37" i="9"/>
  <c r="F25" i="9"/>
  <c r="F13" i="9"/>
  <c r="AM110" i="9"/>
  <c r="AM86" i="9"/>
  <c r="AM62" i="9"/>
  <c r="AM38" i="9"/>
  <c r="AM14" i="9"/>
  <c r="F2492" i="9"/>
  <c r="F2468" i="9"/>
  <c r="F2444" i="9"/>
  <c r="F2420" i="9"/>
  <c r="F2396" i="9"/>
  <c r="F2372" i="9"/>
  <c r="F2348" i="9"/>
  <c r="F2324" i="9"/>
  <c r="F2300" i="9"/>
  <c r="F2276" i="9"/>
  <c r="F2252" i="9"/>
  <c r="F2228" i="9"/>
  <c r="F2204" i="9"/>
  <c r="F2180" i="9"/>
  <c r="F2156" i="9"/>
  <c r="F2132" i="9"/>
  <c r="F2108" i="9"/>
  <c r="F2084" i="9"/>
  <c r="F2060" i="9"/>
  <c r="F2036" i="9"/>
  <c r="F2012" i="9"/>
  <c r="F1988" i="9"/>
  <c r="F1964" i="9"/>
  <c r="F1940" i="9"/>
  <c r="F1916" i="9"/>
  <c r="F1892" i="9"/>
  <c r="F1871" i="9"/>
  <c r="F1850" i="9"/>
  <c r="F1828" i="9"/>
  <c r="F1810" i="9"/>
  <c r="F1789" i="9"/>
  <c r="F1767" i="9"/>
  <c r="F1748" i="9"/>
  <c r="F1727" i="9"/>
  <c r="F1706" i="9"/>
  <c r="F1684" i="9"/>
  <c r="F1666" i="9"/>
  <c r="F1645" i="9"/>
  <c r="F1623" i="9"/>
  <c r="F1604" i="9"/>
  <c r="F1583" i="9"/>
  <c r="F1562" i="9"/>
  <c r="F1540" i="9"/>
  <c r="F1522" i="9"/>
  <c r="F1501" i="9"/>
  <c r="F1479" i="9"/>
  <c r="F1460" i="9"/>
  <c r="F1439" i="9"/>
  <c r="F1418" i="9"/>
  <c r="F1396" i="9"/>
  <c r="F1378" i="9"/>
  <c r="F1357" i="9"/>
  <c r="F1335" i="9"/>
  <c r="F1316" i="9"/>
  <c r="F1295" i="9"/>
  <c r="F1274" i="9"/>
  <c r="F1252" i="9"/>
  <c r="F1234" i="9"/>
  <c r="F1213" i="9"/>
  <c r="F1191" i="9"/>
  <c r="F1172" i="9"/>
  <c r="F1151" i="9"/>
  <c r="F1130" i="9"/>
  <c r="F1108" i="9"/>
  <c r="F1090" i="9"/>
  <c r="F1069" i="9"/>
  <c r="F1047" i="9"/>
  <c r="F1028" i="9"/>
  <c r="F1007" i="9"/>
  <c r="F986" i="9"/>
  <c r="F964" i="9"/>
  <c r="F946" i="9"/>
  <c r="F925" i="9"/>
  <c r="F903" i="9"/>
  <c r="F884" i="9"/>
  <c r="F863" i="9"/>
  <c r="F842" i="9"/>
  <c r="F820" i="9"/>
  <c r="F802" i="9"/>
  <c r="F781" i="9"/>
  <c r="F761" i="9"/>
  <c r="F745" i="9"/>
  <c r="F725" i="9"/>
  <c r="F709" i="9"/>
  <c r="F689" i="9"/>
  <c r="F673" i="9"/>
  <c r="F653" i="9"/>
  <c r="F638" i="9"/>
  <c r="F622" i="9"/>
  <c r="F605" i="9"/>
  <c r="F590" i="9"/>
  <c r="F574" i="9"/>
  <c r="F557" i="9"/>
  <c r="F542" i="9"/>
  <c r="F526" i="9"/>
  <c r="F509" i="9"/>
  <c r="F494" i="9"/>
  <c r="F479" i="9"/>
  <c r="F465" i="9"/>
  <c r="F451" i="9"/>
  <c r="F436" i="9"/>
  <c r="F422" i="9"/>
  <c r="F407" i="9"/>
  <c r="F393" i="9"/>
  <c r="F379" i="9"/>
  <c r="F364" i="9"/>
  <c r="F350" i="9"/>
  <c r="F335" i="9"/>
  <c r="F323" i="9"/>
  <c r="F311" i="9"/>
  <c r="F299" i="9"/>
  <c r="F287" i="9"/>
  <c r="F275" i="9"/>
  <c r="F263" i="9"/>
  <c r="F251" i="9"/>
  <c r="F239" i="9"/>
  <c r="F227" i="9"/>
  <c r="F215" i="9"/>
  <c r="F203" i="9"/>
  <c r="F191" i="9"/>
  <c r="F179" i="9"/>
  <c r="F167" i="9"/>
  <c r="F155" i="9"/>
  <c r="F143" i="9"/>
  <c r="F131" i="9"/>
  <c r="F119" i="9"/>
  <c r="F107" i="9"/>
  <c r="F95" i="9"/>
  <c r="F83" i="9"/>
  <c r="F71" i="9"/>
  <c r="F59" i="9"/>
  <c r="F47" i="9"/>
  <c r="F35" i="9"/>
  <c r="F23" i="9"/>
  <c r="F11" i="9"/>
  <c r="AM50" i="9"/>
  <c r="F2456" i="9"/>
  <c r="F2360" i="9"/>
  <c r="F2264" i="9"/>
  <c r="F2168" i="9"/>
  <c r="F2072" i="9"/>
  <c r="F1976" i="9"/>
  <c r="F1882" i="9"/>
  <c r="F1799" i="9"/>
  <c r="F1717" i="9"/>
  <c r="F1634" i="9"/>
  <c r="F1551" i="9"/>
  <c r="F1468" i="9"/>
  <c r="F1388" i="9"/>
  <c r="F1306" i="9"/>
  <c r="F1223" i="9"/>
  <c r="F1141" i="9"/>
  <c r="F1058" i="9"/>
  <c r="F975" i="9"/>
  <c r="F892" i="9"/>
  <c r="F812" i="9"/>
  <c r="F735" i="9"/>
  <c r="F663" i="9"/>
  <c r="F598" i="9"/>
  <c r="F533" i="9"/>
  <c r="F472" i="9"/>
  <c r="F415" i="9"/>
  <c r="F357" i="9"/>
  <c r="F305" i="9"/>
  <c r="F257" i="9"/>
  <c r="F209" i="9"/>
  <c r="F161" i="9"/>
  <c r="F113" i="9"/>
  <c r="F65" i="9"/>
  <c r="F17" i="9"/>
  <c r="F2440" i="9"/>
  <c r="F2344" i="9"/>
  <c r="F2152" i="9"/>
  <c r="F1960" i="9"/>
  <c r="F1870" i="9"/>
  <c r="F1705" i="9"/>
  <c r="F1539" i="9"/>
  <c r="F1376" i="9"/>
  <c r="F1211" i="9"/>
  <c r="F1046" i="9"/>
  <c r="F880" i="9"/>
  <c r="F724" i="9"/>
  <c r="F652" i="9"/>
  <c r="F525" i="9"/>
  <c r="F406" i="9"/>
  <c r="F298" i="9"/>
  <c r="F202" i="9"/>
  <c r="F106" i="9"/>
  <c r="F10" i="9"/>
  <c r="AM16" i="9"/>
  <c r="F2326" i="9"/>
  <c r="F2230" i="9"/>
  <c r="F2038" i="9"/>
  <c r="F1942" i="9"/>
  <c r="F1851" i="9"/>
  <c r="F1606" i="9"/>
  <c r="F1523" i="9"/>
  <c r="F1358" i="9"/>
  <c r="F1275" i="9"/>
  <c r="F1112" i="9"/>
  <c r="F1030" i="9"/>
  <c r="F782" i="9"/>
  <c r="F575" i="9"/>
  <c r="F512" i="9"/>
  <c r="F394" i="9"/>
  <c r="F337" i="9"/>
  <c r="F240" i="9"/>
  <c r="F192" i="9"/>
  <c r="F48" i="9"/>
  <c r="AM40" i="9"/>
  <c r="F2446" i="9"/>
  <c r="F2350" i="9"/>
  <c r="F2254" i="9"/>
  <c r="F2158" i="9"/>
  <c r="F2062" i="9"/>
  <c r="F1966" i="9"/>
  <c r="F1873" i="9"/>
  <c r="F1790" i="9"/>
  <c r="F1707" i="9"/>
  <c r="F1624" i="9"/>
  <c r="F1544" i="9"/>
  <c r="F1462" i="9"/>
  <c r="F1379" i="9"/>
  <c r="F1297" i="9"/>
  <c r="F1214" i="9"/>
  <c r="F1131" i="9"/>
  <c r="F1048" i="9"/>
  <c r="F968" i="9"/>
  <c r="F886" i="9"/>
  <c r="F803" i="9"/>
  <c r="F728" i="9"/>
  <c r="F656" i="9"/>
  <c r="F591" i="9"/>
  <c r="F527" i="9"/>
  <c r="F466" i="9"/>
  <c r="F409" i="9"/>
  <c r="F351" i="9"/>
  <c r="F300" i="9"/>
  <c r="F252" i="9"/>
  <c r="F204" i="9"/>
  <c r="F156" i="9"/>
  <c r="F108" i="9"/>
  <c r="F60" i="9"/>
  <c r="F12" i="9"/>
  <c r="AM34" i="9"/>
  <c r="F2248" i="9"/>
  <c r="F2056" i="9"/>
  <c r="F1787" i="9"/>
  <c r="F1622" i="9"/>
  <c r="F1456" i="9"/>
  <c r="F1294" i="9"/>
  <c r="F1129" i="9"/>
  <c r="F963" i="9"/>
  <c r="F800" i="9"/>
  <c r="F589" i="9"/>
  <c r="F464" i="9"/>
  <c r="F349" i="9"/>
  <c r="F250" i="9"/>
  <c r="F154" i="9"/>
  <c r="F58" i="9"/>
  <c r="F1688" i="9"/>
  <c r="F710" i="9"/>
  <c r="F96" i="9"/>
  <c r="AM112" i="9"/>
  <c r="F2134" i="9"/>
  <c r="F1768" i="9"/>
  <c r="F1441" i="9"/>
  <c r="F1192" i="9"/>
  <c r="F947" i="9"/>
  <c r="F639" i="9"/>
  <c r="F452" i="9"/>
  <c r="F288" i="9"/>
  <c r="F144" i="9"/>
  <c r="AM26" i="9"/>
  <c r="F2432" i="9"/>
  <c r="F2336" i="9"/>
  <c r="F2240" i="9"/>
  <c r="F2144" i="9"/>
  <c r="F2048" i="9"/>
  <c r="F1952" i="9"/>
  <c r="F1861" i="9"/>
  <c r="F1778" i="9"/>
  <c r="F1695" i="9"/>
  <c r="F1612" i="9"/>
  <c r="F1532" i="9"/>
  <c r="F1450" i="9"/>
  <c r="F1367" i="9"/>
  <c r="F1285" i="9"/>
  <c r="F1202" i="9"/>
  <c r="F1119" i="9"/>
  <c r="F1036" i="9"/>
  <c r="F956" i="9"/>
  <c r="F874" i="9"/>
  <c r="F791" i="9"/>
  <c r="F718" i="9"/>
  <c r="F646" i="9"/>
  <c r="F581" i="9"/>
  <c r="F518" i="9"/>
  <c r="F458" i="9"/>
  <c r="F400" i="9"/>
  <c r="F343" i="9"/>
  <c r="F293" i="9"/>
  <c r="F245" i="9"/>
  <c r="F197" i="9"/>
  <c r="F149" i="9"/>
  <c r="F101" i="9"/>
  <c r="F53" i="9"/>
  <c r="F5" i="9"/>
  <c r="AM106" i="9"/>
  <c r="AM10" i="9"/>
  <c r="F2416" i="9"/>
  <c r="F2320" i="9"/>
  <c r="F2224" i="9"/>
  <c r="F2128" i="9"/>
  <c r="F2032" i="9"/>
  <c r="F1936" i="9"/>
  <c r="F1849" i="9"/>
  <c r="F1766" i="9"/>
  <c r="F1683" i="9"/>
  <c r="F1600" i="9"/>
  <c r="F1520" i="9"/>
  <c r="F1438" i="9"/>
  <c r="F1355" i="9"/>
  <c r="F1273" i="9"/>
  <c r="F1190" i="9"/>
  <c r="F1107" i="9"/>
  <c r="F1024" i="9"/>
  <c r="F944" i="9"/>
  <c r="F862" i="9"/>
  <c r="F779" i="9"/>
  <c r="F707" i="9"/>
  <c r="F637" i="9"/>
  <c r="F573" i="9"/>
  <c r="F508" i="9"/>
  <c r="F449" i="9"/>
  <c r="F392" i="9"/>
  <c r="F334" i="9"/>
  <c r="F286" i="9"/>
  <c r="F238" i="9"/>
  <c r="F190" i="9"/>
  <c r="F142" i="9"/>
  <c r="F94" i="9"/>
  <c r="F46" i="9"/>
  <c r="F760" i="9"/>
  <c r="F274" i="9"/>
  <c r="F130" i="9"/>
  <c r="F34" i="9"/>
  <c r="F2384" i="9"/>
  <c r="F29" i="9"/>
  <c r="AM98" i="9"/>
  <c r="AM2" i="9"/>
  <c r="F2408" i="9"/>
  <c r="F2312" i="9"/>
  <c r="F2216" i="9"/>
  <c r="F2120" i="9"/>
  <c r="F2024" i="9"/>
  <c r="F1928" i="9"/>
  <c r="F1839" i="9"/>
  <c r="F1756" i="9"/>
  <c r="F1676" i="9"/>
  <c r="F1594" i="9"/>
  <c r="F1511" i="9"/>
  <c r="F1429" i="9"/>
  <c r="F1346" i="9"/>
  <c r="F1263" i="9"/>
  <c r="F1180" i="9"/>
  <c r="F1100" i="9"/>
  <c r="F1018" i="9"/>
  <c r="F935" i="9"/>
  <c r="F853" i="9"/>
  <c r="F771" i="9"/>
  <c r="F699" i="9"/>
  <c r="F629" i="9"/>
  <c r="F566" i="9"/>
  <c r="F502" i="9"/>
  <c r="F443" i="9"/>
  <c r="F386" i="9"/>
  <c r="F329" i="9"/>
  <c r="F281" i="9"/>
  <c r="F233" i="9"/>
  <c r="F185" i="9"/>
  <c r="F137" i="9"/>
  <c r="F89" i="9"/>
  <c r="F41" i="9"/>
  <c r="AM82" i="9"/>
  <c r="AM88" i="9"/>
  <c r="F2494" i="9"/>
  <c r="F2398" i="9"/>
  <c r="F2302" i="9"/>
  <c r="F2206" i="9"/>
  <c r="F2110" i="9"/>
  <c r="F2014" i="9"/>
  <c r="F1918" i="9"/>
  <c r="F1832" i="9"/>
  <c r="F1750" i="9"/>
  <c r="F1667" i="9"/>
  <c r="F1585" i="9"/>
  <c r="F1502" i="9"/>
  <c r="F1419" i="9"/>
  <c r="F1336" i="9"/>
  <c r="F1256" i="9"/>
  <c r="F1174" i="9"/>
  <c r="F1091" i="9"/>
  <c r="F1009" i="9"/>
  <c r="F926" i="9"/>
  <c r="F843" i="9"/>
  <c r="F764" i="9"/>
  <c r="F692" i="9"/>
  <c r="F623" i="9"/>
  <c r="F560" i="9"/>
  <c r="F495" i="9"/>
  <c r="F437" i="9"/>
  <c r="F380" i="9"/>
  <c r="F324" i="9"/>
  <c r="F276" i="9"/>
  <c r="F228" i="9"/>
  <c r="F180" i="9"/>
  <c r="F132" i="9"/>
  <c r="F84" i="9"/>
  <c r="F36" i="9"/>
  <c r="F2422" i="9"/>
  <c r="F2488" i="9"/>
  <c r="F2392" i="9"/>
  <c r="F2296" i="9"/>
  <c r="F2200" i="9"/>
  <c r="F2104" i="9"/>
  <c r="F2008" i="9"/>
  <c r="F1912" i="9"/>
  <c r="F1827" i="9"/>
  <c r="F1744" i="9"/>
  <c r="F1664" i="9"/>
  <c r="F1582" i="9"/>
  <c r="F1499" i="9"/>
  <c r="F1417" i="9"/>
  <c r="F1334" i="9"/>
  <c r="F1251" i="9"/>
  <c r="F1168" i="9"/>
  <c r="F1088" i="9"/>
  <c r="F1006" i="9"/>
  <c r="F923" i="9"/>
  <c r="F841" i="9"/>
  <c r="F688" i="9"/>
  <c r="F621" i="9"/>
  <c r="F556" i="9"/>
  <c r="F493" i="9"/>
  <c r="F435" i="9"/>
  <c r="F377" i="9"/>
  <c r="F322" i="9"/>
  <c r="F226" i="9"/>
  <c r="F178" i="9"/>
  <c r="F82" i="9"/>
  <c r="F2288" i="9"/>
  <c r="F125" i="9"/>
  <c r="AM74" i="9"/>
  <c r="F2480" i="9"/>
  <c r="F2192" i="9"/>
  <c r="F2096" i="9"/>
  <c r="F2000" i="9"/>
  <c r="F1904" i="9"/>
  <c r="F1820" i="9"/>
  <c r="F1738" i="9"/>
  <c r="F1655" i="9"/>
  <c r="F1573" i="9"/>
  <c r="F1490" i="9"/>
  <c r="F1407" i="9"/>
  <c r="F1324" i="9"/>
  <c r="F1244" i="9"/>
  <c r="F1162" i="9"/>
  <c r="F1079" i="9"/>
  <c r="F997" i="9"/>
  <c r="F914" i="9"/>
  <c r="F831" i="9"/>
  <c r="F754" i="9"/>
  <c r="F682" i="9"/>
  <c r="F614" i="9"/>
  <c r="F550" i="9"/>
  <c r="F487" i="9"/>
  <c r="F429" i="9"/>
  <c r="F371" i="9"/>
  <c r="F317" i="9"/>
  <c r="F269" i="9"/>
  <c r="F221" i="9"/>
  <c r="F173" i="9"/>
  <c r="F77" i="9"/>
  <c r="AM64" i="9"/>
  <c r="F2470" i="9"/>
  <c r="F2374" i="9"/>
  <c r="F2278" i="9"/>
  <c r="F2182" i="9"/>
  <c r="F2086" i="9"/>
  <c r="F1990" i="9"/>
  <c r="F1894" i="9"/>
  <c r="F1811" i="9"/>
  <c r="F1729" i="9"/>
  <c r="F1646" i="9"/>
  <c r="F1563" i="9"/>
  <c r="F1480" i="9"/>
  <c r="F1400" i="9"/>
  <c r="F1318" i="9"/>
  <c r="F1235" i="9"/>
  <c r="F1153" i="9"/>
  <c r="F1070" i="9"/>
  <c r="F987" i="9"/>
  <c r="F904" i="9"/>
  <c r="F824" i="9"/>
  <c r="F746" i="9"/>
  <c r="F674" i="9"/>
  <c r="F608" i="9"/>
  <c r="F543" i="9"/>
  <c r="F481" i="9"/>
  <c r="F423" i="9"/>
  <c r="F365" i="9"/>
  <c r="F312" i="9"/>
  <c r="F264" i="9"/>
  <c r="F216" i="9"/>
  <c r="F168" i="9"/>
  <c r="F120" i="9"/>
  <c r="F72" i="9"/>
  <c r="F24" i="9"/>
  <c r="AM58" i="9"/>
  <c r="F2464" i="9"/>
  <c r="F2368" i="9"/>
  <c r="F2272" i="9"/>
  <c r="F2176" i="9"/>
  <c r="F2080" i="9"/>
  <c r="F1984" i="9"/>
  <c r="F1888" i="9"/>
  <c r="F1808" i="9"/>
  <c r="F1726" i="9"/>
  <c r="F1643" i="9"/>
  <c r="F1561" i="9"/>
  <c r="F1478" i="9"/>
  <c r="F1395" i="9"/>
  <c r="F1312" i="9"/>
  <c r="F1232" i="9"/>
  <c r="F1150" i="9"/>
  <c r="F1067" i="9"/>
  <c r="F985" i="9"/>
  <c r="F902" i="9"/>
  <c r="F819" i="9"/>
  <c r="F743" i="9"/>
  <c r="F671" i="9"/>
  <c r="F604" i="9"/>
  <c r="F541" i="9"/>
  <c r="F478" i="9"/>
  <c r="F421" i="9"/>
  <c r="F363" i="9"/>
  <c r="F310" i="9"/>
  <c r="F262" i="9"/>
  <c r="F214" i="9"/>
  <c r="F166" i="9"/>
  <c r="F118" i="9"/>
  <c r="F70" i="9"/>
  <c r="F22" i="9"/>
  <c r="F865" i="9"/>
  <c r="W3" i="11" l="1"/>
  <c r="Y3" i="11"/>
  <c r="Y4" i="11" s="1"/>
  <c r="H3" i="2"/>
  <c r="H2" i="2"/>
  <c r="F4" i="2"/>
  <c r="H4" i="2" s="1"/>
  <c r="D4" i="2"/>
  <c r="W2" i="11"/>
  <c r="N5" i="9"/>
  <c r="W5" i="9" a="1"/>
  <c r="W5" i="9" s="1"/>
  <c r="V5" i="9" a="1"/>
  <c r="V5" i="9" s="1"/>
  <c r="P5" i="9" a="1"/>
  <c r="P5" i="9" s="1"/>
  <c r="S5" i="9" a="1"/>
  <c r="S5" i="9" s="1"/>
  <c r="M6" i="9"/>
  <c r="O5" i="9"/>
  <c r="Q5" i="9" s="1"/>
  <c r="S4" i="9" a="1"/>
  <c r="S4" i="9" s="1"/>
  <c r="P4" i="9" a="1"/>
  <c r="P4" i="9" s="1"/>
  <c r="T4" i="9" a="1"/>
  <c r="T4" i="9" s="1"/>
  <c r="W4" i="9" a="1"/>
  <c r="W4" i="9" s="1"/>
  <c r="R4" i="9" a="1"/>
  <c r="R4" i="9" s="1"/>
  <c r="V4" i="9" a="1"/>
  <c r="V4" i="9" s="1"/>
  <c r="X4" i="9" a="1"/>
  <c r="X4" i="9" s="1"/>
  <c r="U4" i="9" a="1"/>
  <c r="U4" i="9" s="1"/>
  <c r="Q4" i="9"/>
  <c r="X3" i="11"/>
  <c r="X4" i="11" s="1"/>
  <c r="X5" i="11" s="1"/>
  <c r="G5" i="2"/>
  <c r="H5" i="2" s="1"/>
  <c r="D5" i="2"/>
  <c r="A7" i="2"/>
  <c r="C6" i="2"/>
  <c r="G6" i="2" s="1"/>
  <c r="B6" i="2"/>
  <c r="AC7" i="9"/>
  <c r="M4" i="11"/>
  <c r="V5" i="11"/>
  <c r="AM121" i="9"/>
  <c r="AL122" i="9"/>
  <c r="AN121" i="9"/>
  <c r="O7" i="11"/>
  <c r="P6" i="11"/>
  <c r="V6" i="11" s="1"/>
  <c r="W4" i="11"/>
  <c r="Z8" i="9"/>
  <c r="AB8" i="9" s="1"/>
  <c r="K5" i="11"/>
  <c r="A6" i="11"/>
  <c r="J5" i="11"/>
  <c r="C5" i="11"/>
  <c r="L5" i="11" s="1"/>
  <c r="H5" i="11"/>
  <c r="I5" i="11"/>
  <c r="B5" i="11"/>
  <c r="D5" i="11"/>
  <c r="F5" i="11" s="1"/>
  <c r="E5" i="11"/>
  <c r="G5" i="11" s="1"/>
  <c r="U5" i="9" l="1" a="1"/>
  <c r="U5" i="9" s="1"/>
  <c r="R5" i="9" a="1"/>
  <c r="R5" i="9" s="1"/>
  <c r="X5" i="9" a="1"/>
  <c r="X5" i="9" s="1"/>
  <c r="T5" i="9" a="1"/>
  <c r="T5" i="9" s="1"/>
  <c r="N6" i="9"/>
  <c r="M7" i="9"/>
  <c r="O6" i="9"/>
  <c r="P6" i="9" s="1" a="1"/>
  <c r="P6" i="9" s="1"/>
  <c r="R6" i="9" a="1"/>
  <c r="R6" i="9" s="1"/>
  <c r="T6" i="9" a="1"/>
  <c r="T6" i="9" s="1"/>
  <c r="M5" i="11"/>
  <c r="F6" i="2"/>
  <c r="H6" i="2" s="1"/>
  <c r="D6" i="2"/>
  <c r="A8" i="2"/>
  <c r="C7" i="2"/>
  <c r="F7" i="2" s="1"/>
  <c r="B7" i="2"/>
  <c r="Y5" i="11"/>
  <c r="Y6" i="11" s="1"/>
  <c r="W5" i="11"/>
  <c r="U6" i="11"/>
  <c r="X6" i="11" s="1"/>
  <c r="AM122" i="9"/>
  <c r="AL123" i="9"/>
  <c r="AN122" i="9"/>
  <c r="K6" i="11"/>
  <c r="A7" i="11"/>
  <c r="J6" i="11"/>
  <c r="C6" i="11"/>
  <c r="L6" i="11" s="1"/>
  <c r="H6" i="11"/>
  <c r="I6" i="11"/>
  <c r="E6" i="11"/>
  <c r="G6" i="11" s="1"/>
  <c r="D6" i="11"/>
  <c r="F6" i="11" s="1"/>
  <c r="B6" i="11"/>
  <c r="O8" i="11"/>
  <c r="P7" i="11"/>
  <c r="V7" i="11" s="1"/>
  <c r="Z9" i="9"/>
  <c r="AC9" i="9" s="1"/>
  <c r="AC8" i="9"/>
  <c r="M6" i="11" l="1"/>
  <c r="W6" i="9" a="1"/>
  <c r="W6" i="9" s="1"/>
  <c r="X6" i="9" a="1"/>
  <c r="X6" i="9" s="1"/>
  <c r="U6" i="9" a="1"/>
  <c r="U6" i="9" s="1"/>
  <c r="V6" i="9" a="1"/>
  <c r="V6" i="9" s="1"/>
  <c r="S6" i="9" a="1"/>
  <c r="S6" i="9" s="1"/>
  <c r="Q6" i="9"/>
  <c r="R7" i="9" a="1"/>
  <c r="R7" i="9" s="1"/>
  <c r="M8" i="9"/>
  <c r="O7" i="9"/>
  <c r="U7" i="9" s="1" a="1"/>
  <c r="U7" i="9" s="1"/>
  <c r="N7" i="9"/>
  <c r="V7" i="9" a="1"/>
  <c r="V7" i="9" s="1"/>
  <c r="X7" i="9" a="1"/>
  <c r="X7" i="9" s="1"/>
  <c r="A9" i="2"/>
  <c r="C8" i="2"/>
  <c r="F8" i="2" s="1"/>
  <c r="B8" i="2"/>
  <c r="AB9" i="9"/>
  <c r="G7" i="2"/>
  <c r="H7" i="2" s="1"/>
  <c r="D7" i="2"/>
  <c r="W6" i="11"/>
  <c r="Y7" i="11"/>
  <c r="U7" i="11"/>
  <c r="X7" i="11" s="1"/>
  <c r="K7" i="11"/>
  <c r="A8" i="11"/>
  <c r="J7" i="11"/>
  <c r="C7" i="11"/>
  <c r="L7" i="11" s="1"/>
  <c r="H7" i="11"/>
  <c r="I7" i="11"/>
  <c r="B7" i="11"/>
  <c r="D7" i="11"/>
  <c r="F7" i="11" s="1"/>
  <c r="E7" i="11"/>
  <c r="G7" i="11" s="1"/>
  <c r="Z10" i="9"/>
  <c r="AB10" i="9" s="1"/>
  <c r="O9" i="11"/>
  <c r="P8" i="11"/>
  <c r="V8" i="11" s="1"/>
  <c r="Y8" i="11" s="1"/>
  <c r="AL124" i="9"/>
  <c r="AM123" i="9"/>
  <c r="AN123" i="9"/>
  <c r="W7" i="9" l="1" a="1"/>
  <c r="W7" i="9" s="1"/>
  <c r="P7" i="9" a="1"/>
  <c r="P7" i="9" s="1"/>
  <c r="T7" i="9" a="1"/>
  <c r="T7" i="9" s="1"/>
  <c r="S7" i="9" a="1"/>
  <c r="S7" i="9" s="1"/>
  <c r="M9" i="9"/>
  <c r="O8" i="9"/>
  <c r="Q8" i="9" s="1"/>
  <c r="R8" i="9" a="1"/>
  <c r="R8" i="9" s="1"/>
  <c r="V8" i="9" a="1"/>
  <c r="V8" i="9" s="1"/>
  <c r="N8" i="9"/>
  <c r="X8" i="9" a="1"/>
  <c r="X8" i="9" s="1"/>
  <c r="Q7" i="9"/>
  <c r="D8" i="2"/>
  <c r="G8" i="2"/>
  <c r="H8" i="2" s="1"/>
  <c r="A10" i="2"/>
  <c r="C9" i="2"/>
  <c r="F9" i="2" s="1"/>
  <c r="B9" i="2"/>
  <c r="M7" i="11"/>
  <c r="U8" i="11"/>
  <c r="X8" i="11" s="1"/>
  <c r="AC10" i="9"/>
  <c r="O10" i="11"/>
  <c r="P9" i="11"/>
  <c r="U9" i="11" s="1"/>
  <c r="Z11" i="9"/>
  <c r="AC11" i="9" s="1"/>
  <c r="K8" i="11"/>
  <c r="A9" i="11"/>
  <c r="J8" i="11"/>
  <c r="C8" i="11"/>
  <c r="H8" i="11"/>
  <c r="I8" i="11"/>
  <c r="E8" i="11"/>
  <c r="G8" i="11" s="1"/>
  <c r="B8" i="11"/>
  <c r="D8" i="11"/>
  <c r="F8" i="11" s="1"/>
  <c r="AL125" i="9"/>
  <c r="AM124" i="9"/>
  <c r="AN124" i="9"/>
  <c r="W7" i="11"/>
  <c r="S8" i="9" l="1" a="1"/>
  <c r="S8" i="9" s="1"/>
  <c r="W8" i="9" a="1"/>
  <c r="W8" i="9" s="1"/>
  <c r="T8" i="9" a="1"/>
  <c r="T8" i="9" s="1"/>
  <c r="P8" i="9" a="1"/>
  <c r="P8" i="9" s="1"/>
  <c r="U8" i="9" a="1"/>
  <c r="U8" i="9" s="1"/>
  <c r="O9" i="9"/>
  <c r="Q9" i="9" s="1"/>
  <c r="N9" i="9"/>
  <c r="M10" i="9"/>
  <c r="AB11" i="9"/>
  <c r="G9" i="2"/>
  <c r="H9" i="2" s="1"/>
  <c r="D9" i="2"/>
  <c r="A11" i="2"/>
  <c r="C10" i="2"/>
  <c r="D10" i="2" s="1"/>
  <c r="B10" i="2"/>
  <c r="M8" i="11"/>
  <c r="X9" i="11"/>
  <c r="V9" i="11"/>
  <c r="Y9" i="11" s="1"/>
  <c r="AM125" i="9"/>
  <c r="AL126" i="9"/>
  <c r="AN125" i="9"/>
  <c r="K9" i="11"/>
  <c r="A10" i="11"/>
  <c r="J9" i="11"/>
  <c r="C9" i="11"/>
  <c r="L9" i="11" s="1"/>
  <c r="H9" i="11"/>
  <c r="I9" i="11"/>
  <c r="B9" i="11"/>
  <c r="D9" i="11"/>
  <c r="F9" i="11" s="1"/>
  <c r="E9" i="11"/>
  <c r="G9" i="11" s="1"/>
  <c r="O11" i="11"/>
  <c r="P10" i="11"/>
  <c r="U10" i="11" s="1"/>
  <c r="Z12" i="9"/>
  <c r="W8" i="11"/>
  <c r="L8" i="11"/>
  <c r="M9" i="11" l="1"/>
  <c r="X10" i="11"/>
  <c r="X9" i="9" a="1"/>
  <c r="X9" i="9" s="1"/>
  <c r="T9" i="9" a="1"/>
  <c r="T9" i="9" s="1"/>
  <c r="W9" i="9" a="1"/>
  <c r="W9" i="9" s="1"/>
  <c r="V9" i="9" a="1"/>
  <c r="V9" i="9" s="1"/>
  <c r="S9" i="9" a="1"/>
  <c r="S9" i="9" s="1"/>
  <c r="P9" i="9" a="1"/>
  <c r="P9" i="9" s="1"/>
  <c r="U9" i="9" a="1"/>
  <c r="U9" i="9" s="1"/>
  <c r="R9" i="9" a="1"/>
  <c r="R9" i="9" s="1"/>
  <c r="S10" i="9" a="1"/>
  <c r="S10" i="9" s="1"/>
  <c r="M11" i="9"/>
  <c r="O10" i="9"/>
  <c r="Q10" i="9" s="1"/>
  <c r="U10" i="9" a="1"/>
  <c r="U10" i="9" s="1"/>
  <c r="W10" i="9" a="1"/>
  <c r="W10" i="9" s="1"/>
  <c r="P10" i="9" a="1"/>
  <c r="P10" i="9" s="1"/>
  <c r="N10" i="9"/>
  <c r="V10" i="11"/>
  <c r="Y10" i="11" s="1"/>
  <c r="A12" i="2"/>
  <c r="C11" i="2"/>
  <c r="F11" i="2" s="1"/>
  <c r="B11" i="2"/>
  <c r="G10" i="2"/>
  <c r="F10" i="2"/>
  <c r="W9" i="11"/>
  <c r="Z13" i="9"/>
  <c r="AB13" i="9" s="1"/>
  <c r="O12" i="11"/>
  <c r="P11" i="11"/>
  <c r="U11" i="11" s="1"/>
  <c r="X11" i="11" s="1"/>
  <c r="K10" i="11"/>
  <c r="A11" i="11"/>
  <c r="J10" i="11"/>
  <c r="C10" i="11"/>
  <c r="H10" i="11"/>
  <c r="I10" i="11"/>
  <c r="D10" i="11"/>
  <c r="F10" i="11" s="1"/>
  <c r="E10" i="11"/>
  <c r="G10" i="11" s="1"/>
  <c r="B10" i="11"/>
  <c r="AM126" i="9"/>
  <c r="AL127" i="9"/>
  <c r="AN126" i="9"/>
  <c r="AC12" i="9"/>
  <c r="AB12" i="9"/>
  <c r="R10" i="9" l="1" a="1"/>
  <c r="R10" i="9" s="1"/>
  <c r="T10" i="9" a="1"/>
  <c r="T10" i="9" s="1"/>
  <c r="V10" i="9" a="1"/>
  <c r="V10" i="9" s="1"/>
  <c r="X10" i="9" a="1"/>
  <c r="X10" i="9" s="1"/>
  <c r="W10" i="11"/>
  <c r="W11" i="9" a="1"/>
  <c r="W11" i="9" s="1"/>
  <c r="M12" i="9"/>
  <c r="S11" i="9" a="1"/>
  <c r="S11" i="9" s="1"/>
  <c r="X11" i="9" a="1"/>
  <c r="X11" i="9" s="1"/>
  <c r="O11" i="9"/>
  <c r="Q11" i="9" s="1"/>
  <c r="N11" i="9"/>
  <c r="H10" i="2"/>
  <c r="G11" i="2"/>
  <c r="H11" i="2" s="1"/>
  <c r="D11" i="2"/>
  <c r="A13" i="2"/>
  <c r="C12" i="2"/>
  <c r="D12" i="2" s="1"/>
  <c r="B12" i="2"/>
  <c r="M10" i="11"/>
  <c r="V11" i="11"/>
  <c r="Y11" i="11" s="1"/>
  <c r="L10" i="11"/>
  <c r="AM127" i="9"/>
  <c r="AL128" i="9"/>
  <c r="AN127" i="9"/>
  <c r="K11" i="11"/>
  <c r="A12" i="11"/>
  <c r="J11" i="11"/>
  <c r="C11" i="11"/>
  <c r="L11" i="11" s="1"/>
  <c r="H11" i="11"/>
  <c r="I11" i="11"/>
  <c r="D11" i="11"/>
  <c r="F11" i="11" s="1"/>
  <c r="B11" i="11"/>
  <c r="E11" i="11"/>
  <c r="G11" i="11" s="1"/>
  <c r="O13" i="11"/>
  <c r="P12" i="11"/>
  <c r="V12" i="11" s="1"/>
  <c r="Z14" i="9"/>
  <c r="AC14" i="9" s="1"/>
  <c r="AC13" i="9"/>
  <c r="R11" i="9" l="1" a="1"/>
  <c r="R11" i="9" s="1"/>
  <c r="V11" i="9" a="1"/>
  <c r="V11" i="9" s="1"/>
  <c r="U11" i="9" a="1"/>
  <c r="U11" i="9" s="1"/>
  <c r="T11" i="9" a="1"/>
  <c r="T11" i="9" s="1"/>
  <c r="P11" i="9" a="1"/>
  <c r="P11" i="9" s="1"/>
  <c r="U12" i="11"/>
  <c r="X12" i="11" s="1"/>
  <c r="Y12" i="11"/>
  <c r="M11" i="11"/>
  <c r="N12" i="9"/>
  <c r="M13" i="9"/>
  <c r="O12" i="9"/>
  <c r="R12" i="9" s="1" a="1"/>
  <c r="R12" i="9" s="1"/>
  <c r="P12" i="9" a="1"/>
  <c r="P12" i="9" s="1"/>
  <c r="X12" i="9" a="1"/>
  <c r="X12" i="9" s="1"/>
  <c r="V12" i="9" a="1"/>
  <c r="V12" i="9" s="1"/>
  <c r="F12" i="2"/>
  <c r="G12" i="2"/>
  <c r="A14" i="2"/>
  <c r="C13" i="2"/>
  <c r="F13" i="2" s="1"/>
  <c r="B13" i="2"/>
  <c r="W11" i="11"/>
  <c r="Z15" i="9"/>
  <c r="AB15" i="9" s="1"/>
  <c r="K12" i="11"/>
  <c r="A13" i="11"/>
  <c r="J12" i="11"/>
  <c r="C12" i="11"/>
  <c r="L12" i="11" s="1"/>
  <c r="H12" i="11"/>
  <c r="I12" i="11"/>
  <c r="B12" i="11"/>
  <c r="E12" i="11"/>
  <c r="G12" i="11" s="1"/>
  <c r="D12" i="11"/>
  <c r="F12" i="11" s="1"/>
  <c r="AB14" i="9"/>
  <c r="O14" i="11"/>
  <c r="P13" i="11"/>
  <c r="V13" i="11" s="1"/>
  <c r="AL129" i="9"/>
  <c r="AM128" i="9"/>
  <c r="AN128" i="9"/>
  <c r="U12" i="9" l="1" a="1"/>
  <c r="U12" i="9" s="1"/>
  <c r="W12" i="9" a="1"/>
  <c r="W12" i="9" s="1"/>
  <c r="S12" i="9" a="1"/>
  <c r="S12" i="9" s="1"/>
  <c r="T12" i="9" a="1"/>
  <c r="T12" i="9" s="1"/>
  <c r="W12" i="11"/>
  <c r="N13" i="9"/>
  <c r="M14" i="9"/>
  <c r="W13" i="9" a="1"/>
  <c r="W13" i="9" s="1"/>
  <c r="X13" i="9" a="1"/>
  <c r="X13" i="9" s="1"/>
  <c r="O13" i="9"/>
  <c r="T13" i="9" s="1" a="1"/>
  <c r="T13" i="9" s="1"/>
  <c r="P13" i="9" a="1"/>
  <c r="P13" i="9" s="1"/>
  <c r="S13" i="9" a="1"/>
  <c r="S13" i="9" s="1"/>
  <c r="Q12" i="9"/>
  <c r="AC15" i="9"/>
  <c r="H12" i="2"/>
  <c r="G13" i="2"/>
  <c r="H13" i="2" s="1"/>
  <c r="D13" i="2"/>
  <c r="A15" i="2"/>
  <c r="C14" i="2"/>
  <c r="G14" i="2" s="1"/>
  <c r="B14" i="2"/>
  <c r="M12" i="11"/>
  <c r="U13" i="11"/>
  <c r="X13" i="11" s="1"/>
  <c r="Y13" i="11"/>
  <c r="AM129" i="9"/>
  <c r="AL130" i="9"/>
  <c r="AN129" i="9"/>
  <c r="K13" i="11"/>
  <c r="A14" i="11"/>
  <c r="J13" i="11"/>
  <c r="C13" i="11"/>
  <c r="H13" i="11"/>
  <c r="I13" i="11"/>
  <c r="B13" i="11"/>
  <c r="E13" i="11"/>
  <c r="G13" i="11" s="1"/>
  <c r="D13" i="11"/>
  <c r="F13" i="11" s="1"/>
  <c r="O15" i="11"/>
  <c r="P14" i="11"/>
  <c r="V14" i="11" s="1"/>
  <c r="Z16" i="9"/>
  <c r="AB16" i="9" s="1"/>
  <c r="R13" i="9" l="1" a="1"/>
  <c r="R13" i="9" s="1"/>
  <c r="V13" i="9" a="1"/>
  <c r="V13" i="9" s="1"/>
  <c r="U13" i="9" a="1"/>
  <c r="U13" i="9" s="1"/>
  <c r="Q13" i="9"/>
  <c r="V14" i="9" a="1"/>
  <c r="V14" i="9" s="1"/>
  <c r="U14" i="9" a="1"/>
  <c r="U14" i="9" s="1"/>
  <c r="W14" i="9" a="1"/>
  <c r="W14" i="9" s="1"/>
  <c r="N14" i="9"/>
  <c r="X14" i="9" a="1"/>
  <c r="X14" i="9" s="1"/>
  <c r="T14" i="9" a="1"/>
  <c r="T14" i="9" s="1"/>
  <c r="O14" i="9"/>
  <c r="Q14" i="9" s="1"/>
  <c r="R14" i="9" a="1"/>
  <c r="R14" i="9" s="1"/>
  <c r="P14" i="9" a="1"/>
  <c r="P14" i="9" s="1"/>
  <c r="M15" i="9"/>
  <c r="S14" i="9" a="1"/>
  <c r="S14" i="9" s="1"/>
  <c r="F14" i="2"/>
  <c r="H14" i="2" s="1"/>
  <c r="D14" i="2"/>
  <c r="AC16" i="9"/>
  <c r="A16" i="2"/>
  <c r="C15" i="2"/>
  <c r="F15" i="2" s="1"/>
  <c r="B15" i="2"/>
  <c r="M13" i="11"/>
  <c r="W13" i="11"/>
  <c r="Y14" i="11"/>
  <c r="U14" i="11"/>
  <c r="X14" i="11" s="1"/>
  <c r="L13" i="11"/>
  <c r="AM130" i="9"/>
  <c r="AL131" i="9"/>
  <c r="AN130" i="9"/>
  <c r="Z17" i="9"/>
  <c r="AC17" i="9" s="1"/>
  <c r="O16" i="11"/>
  <c r="P15" i="11"/>
  <c r="V15" i="11" s="1"/>
  <c r="K14" i="11"/>
  <c r="A15" i="11"/>
  <c r="J14" i="11"/>
  <c r="C14" i="11"/>
  <c r="L14" i="11" s="1"/>
  <c r="H14" i="11"/>
  <c r="I14" i="11"/>
  <c r="E14" i="11"/>
  <c r="G14" i="11" s="1"/>
  <c r="B14" i="11"/>
  <c r="D14" i="11"/>
  <c r="F14" i="11" s="1"/>
  <c r="M16" i="9" l="1"/>
  <c r="O15" i="9"/>
  <c r="Q15" i="9" s="1"/>
  <c r="X15" i="9" a="1"/>
  <c r="X15" i="9" s="1"/>
  <c r="N15" i="9"/>
  <c r="P15" i="9" a="1"/>
  <c r="P15" i="9" s="1"/>
  <c r="T15" i="9" a="1"/>
  <c r="T15" i="9" s="1"/>
  <c r="Y15" i="11"/>
  <c r="M14" i="11"/>
  <c r="G15" i="2"/>
  <c r="H15" i="2" s="1"/>
  <c r="D15" i="2"/>
  <c r="A17" i="2"/>
  <c r="C16" i="2"/>
  <c r="F16" i="2" s="1"/>
  <c r="B16" i="2"/>
  <c r="AB17" i="9"/>
  <c r="U15" i="11"/>
  <c r="X15" i="11" s="1"/>
  <c r="AM131" i="9"/>
  <c r="AL132" i="9"/>
  <c r="AN131" i="9"/>
  <c r="K15" i="11"/>
  <c r="A16" i="11"/>
  <c r="J15" i="11"/>
  <c r="C15" i="11"/>
  <c r="L15" i="11" s="1"/>
  <c r="H15" i="11"/>
  <c r="I15" i="11"/>
  <c r="E15" i="11"/>
  <c r="G15" i="11" s="1"/>
  <c r="B15" i="11"/>
  <c r="D15" i="11"/>
  <c r="F15" i="11" s="1"/>
  <c r="O17" i="11"/>
  <c r="P16" i="11"/>
  <c r="V16" i="11" s="1"/>
  <c r="W14" i="11"/>
  <c r="Z18" i="9"/>
  <c r="AB18" i="9" s="1"/>
  <c r="G16" i="2" l="1"/>
  <c r="H16" i="2" s="1"/>
  <c r="D16" i="2"/>
  <c r="U16" i="11"/>
  <c r="W16" i="11" s="1"/>
  <c r="Y16" i="11"/>
  <c r="U15" i="9" a="1"/>
  <c r="U15" i="9" s="1"/>
  <c r="R15" i="9" a="1"/>
  <c r="R15" i="9" s="1"/>
  <c r="V15" i="9" a="1"/>
  <c r="V15" i="9" s="1"/>
  <c r="S15" i="9" a="1"/>
  <c r="S15" i="9" s="1"/>
  <c r="W15" i="9" a="1"/>
  <c r="W15" i="9" s="1"/>
  <c r="M17" i="9"/>
  <c r="O16" i="9"/>
  <c r="Q16" i="9" s="1"/>
  <c r="X16" i="9" a="1"/>
  <c r="X16" i="9" s="1"/>
  <c r="W16" i="9" a="1"/>
  <c r="W16" i="9" s="1"/>
  <c r="R16" i="9" a="1"/>
  <c r="R16" i="9" s="1"/>
  <c r="V16" i="9" a="1"/>
  <c r="V16" i="9" s="1"/>
  <c r="S16" i="9" a="1"/>
  <c r="S16" i="9" s="1"/>
  <c r="N16" i="9"/>
  <c r="U16" i="9" a="1"/>
  <c r="U16" i="9" s="1"/>
  <c r="T16" i="9" a="1"/>
  <c r="T16" i="9" s="1"/>
  <c r="M15" i="11"/>
  <c r="A18" i="2"/>
  <c r="C17" i="2"/>
  <c r="F17" i="2" s="1"/>
  <c r="B17" i="2"/>
  <c r="W15" i="11"/>
  <c r="AC18" i="9"/>
  <c r="K16" i="11"/>
  <c r="A17" i="11"/>
  <c r="J16" i="11"/>
  <c r="C16" i="11"/>
  <c r="L16" i="11" s="1"/>
  <c r="H16" i="11"/>
  <c r="I16" i="11"/>
  <c r="D16" i="11"/>
  <c r="F16" i="11" s="1"/>
  <c r="B16" i="11"/>
  <c r="E16" i="11"/>
  <c r="G16" i="11" s="1"/>
  <c r="Z19" i="9"/>
  <c r="AC19" i="9" s="1"/>
  <c r="AM132" i="9"/>
  <c r="AL133" i="9"/>
  <c r="AN132" i="9"/>
  <c r="O18" i="11"/>
  <c r="P17" i="11"/>
  <c r="V17" i="11" s="1"/>
  <c r="Y17" i="11" s="1"/>
  <c r="D17" i="2" l="1"/>
  <c r="G17" i="2"/>
  <c r="H17" i="2" s="1"/>
  <c r="P16" i="9" a="1"/>
  <c r="P16" i="9" s="1"/>
  <c r="U17" i="11"/>
  <c r="W17" i="11" s="1"/>
  <c r="X16" i="11"/>
  <c r="X17" i="9" a="1"/>
  <c r="X17" i="9" s="1"/>
  <c r="M18" i="9"/>
  <c r="N17" i="9"/>
  <c r="T17" i="9" a="1"/>
  <c r="T17" i="9" s="1"/>
  <c r="U17" i="9" a="1"/>
  <c r="U17" i="9" s="1"/>
  <c r="O17" i="9"/>
  <c r="Q17" i="9" s="1"/>
  <c r="M16" i="11"/>
  <c r="A19" i="2"/>
  <c r="C18" i="2"/>
  <c r="F18" i="2" s="1"/>
  <c r="B18" i="2"/>
  <c r="AB19" i="9"/>
  <c r="O19" i="11"/>
  <c r="P18" i="11"/>
  <c r="U18" i="11" s="1"/>
  <c r="Z20" i="9"/>
  <c r="AB20" i="9" s="1"/>
  <c r="K17" i="11"/>
  <c r="A18" i="11"/>
  <c r="J17" i="11"/>
  <c r="C17" i="11"/>
  <c r="H17" i="11"/>
  <c r="I17" i="11"/>
  <c r="B17" i="11"/>
  <c r="E17" i="11"/>
  <c r="G17" i="11" s="1"/>
  <c r="D17" i="11"/>
  <c r="F17" i="11" s="1"/>
  <c r="AL134" i="9"/>
  <c r="AM133" i="9"/>
  <c r="AN133" i="9"/>
  <c r="W17" i="9" l="1" a="1"/>
  <c r="W17" i="9" s="1"/>
  <c r="S17" i="9" a="1"/>
  <c r="S17" i="9" s="1"/>
  <c r="V17" i="9" a="1"/>
  <c r="V17" i="9" s="1"/>
  <c r="P17" i="9" a="1"/>
  <c r="P17" i="9" s="1"/>
  <c r="R17" i="9" a="1"/>
  <c r="R17" i="9" s="1"/>
  <c r="D18" i="2"/>
  <c r="G18" i="2"/>
  <c r="H18" i="2" s="1"/>
  <c r="X17" i="11"/>
  <c r="X18" i="11" s="1"/>
  <c r="V18" i="11"/>
  <c r="Y18" i="11" s="1"/>
  <c r="X18" i="9" a="1"/>
  <c r="X18" i="9" s="1"/>
  <c r="P18" i="9" a="1"/>
  <c r="P18" i="9" s="1"/>
  <c r="T18" i="9" a="1"/>
  <c r="T18" i="9" s="1"/>
  <c r="W18" i="9" a="1"/>
  <c r="W18" i="9" s="1"/>
  <c r="U18" i="9" a="1"/>
  <c r="U18" i="9" s="1"/>
  <c r="S18" i="9" a="1"/>
  <c r="S18" i="9" s="1"/>
  <c r="R18" i="9" a="1"/>
  <c r="R18" i="9" s="1"/>
  <c r="M19" i="9"/>
  <c r="O18" i="9"/>
  <c r="Q18" i="9" s="1"/>
  <c r="V18" i="9" a="1"/>
  <c r="V18" i="9" s="1"/>
  <c r="N18" i="9"/>
  <c r="M17" i="11"/>
  <c r="A20" i="2"/>
  <c r="C19" i="2"/>
  <c r="F19" i="2" s="1"/>
  <c r="G19" i="2"/>
  <c r="D19" i="2"/>
  <c r="B19" i="2"/>
  <c r="AC20" i="9"/>
  <c r="Z21" i="9"/>
  <c r="AB21" i="9" s="1"/>
  <c r="K18" i="11"/>
  <c r="A19" i="11"/>
  <c r="J18" i="11"/>
  <c r="C18" i="11"/>
  <c r="H18" i="11"/>
  <c r="I18" i="11"/>
  <c r="B18" i="11"/>
  <c r="D18" i="11"/>
  <c r="F18" i="11" s="1"/>
  <c r="E18" i="11"/>
  <c r="G18" i="11" s="1"/>
  <c r="L17" i="11"/>
  <c r="O20" i="11"/>
  <c r="P19" i="11"/>
  <c r="V19" i="11" s="1"/>
  <c r="AM134" i="9"/>
  <c r="AL135" i="9"/>
  <c r="AN134" i="9"/>
  <c r="H19" i="2" l="1"/>
  <c r="U19" i="11"/>
  <c r="X19" i="11" s="1"/>
  <c r="Y19" i="11"/>
  <c r="W18" i="11"/>
  <c r="S19" i="9" a="1"/>
  <c r="S19" i="9" s="1"/>
  <c r="R19" i="9" a="1"/>
  <c r="R19" i="9" s="1"/>
  <c r="W19" i="9" a="1"/>
  <c r="W19" i="9" s="1"/>
  <c r="V19" i="9" a="1"/>
  <c r="V19" i="9" s="1"/>
  <c r="N19" i="9"/>
  <c r="M20" i="9"/>
  <c r="O19" i="9"/>
  <c r="Q19" i="9" s="1"/>
  <c r="X19" i="9" a="1"/>
  <c r="X19" i="9" s="1"/>
  <c r="T19" i="9" a="1"/>
  <c r="T19" i="9" s="1"/>
  <c r="P19" i="9" a="1"/>
  <c r="P19" i="9" s="1"/>
  <c r="U19" i="9" a="1"/>
  <c r="U19" i="9" s="1"/>
  <c r="M18" i="11"/>
  <c r="A21" i="2"/>
  <c r="F20" i="2"/>
  <c r="D20" i="2"/>
  <c r="G20" i="2"/>
  <c r="C20" i="2"/>
  <c r="B20" i="2"/>
  <c r="AC21" i="9"/>
  <c r="L18" i="11"/>
  <c r="O21" i="11"/>
  <c r="P20" i="11"/>
  <c r="V20" i="11" s="1"/>
  <c r="K19" i="11"/>
  <c r="A20" i="11"/>
  <c r="J19" i="11"/>
  <c r="C19" i="11"/>
  <c r="H19" i="11"/>
  <c r="I19" i="11"/>
  <c r="D19" i="11"/>
  <c r="F19" i="11" s="1"/>
  <c r="B19" i="11"/>
  <c r="E19" i="11"/>
  <c r="G19" i="11" s="1"/>
  <c r="Z22" i="9"/>
  <c r="AB22" i="9" s="1"/>
  <c r="AM135" i="9"/>
  <c r="AL136" i="9"/>
  <c r="AN135" i="9"/>
  <c r="H20" i="2" l="1"/>
  <c r="W19" i="11"/>
  <c r="Y20" i="11"/>
  <c r="U20" i="11"/>
  <c r="X20" i="11" s="1"/>
  <c r="M19" i="11"/>
  <c r="P20" i="9" a="1"/>
  <c r="P20" i="9" s="1"/>
  <c r="N20" i="9"/>
  <c r="U20" i="9" a="1"/>
  <c r="U20" i="9" s="1"/>
  <c r="V20" i="9" a="1"/>
  <c r="V20" i="9" s="1"/>
  <c r="T20" i="9" a="1"/>
  <c r="T20" i="9" s="1"/>
  <c r="M21" i="9"/>
  <c r="O20" i="9"/>
  <c r="Q20" i="9" s="1"/>
  <c r="W20" i="9" a="1"/>
  <c r="W20" i="9" s="1"/>
  <c r="S20" i="9" a="1"/>
  <c r="S20" i="9" s="1"/>
  <c r="R20" i="9" a="1"/>
  <c r="R20" i="9" s="1"/>
  <c r="X20" i="9" a="1"/>
  <c r="X20" i="9" s="1"/>
  <c r="A22" i="2"/>
  <c r="C21" i="2"/>
  <c r="F21" i="2" s="1"/>
  <c r="B21" i="2"/>
  <c r="AC22" i="9"/>
  <c r="AL137" i="9"/>
  <c r="AM136" i="9"/>
  <c r="AN136" i="9"/>
  <c r="K20" i="11"/>
  <c r="A21" i="11"/>
  <c r="J20" i="11"/>
  <c r="C20" i="11"/>
  <c r="L20" i="11" s="1"/>
  <c r="H20" i="11"/>
  <c r="I20" i="11"/>
  <c r="B20" i="11"/>
  <c r="E20" i="11"/>
  <c r="G20" i="11" s="1"/>
  <c r="D20" i="11"/>
  <c r="F20" i="11" s="1"/>
  <c r="L19" i="11"/>
  <c r="Z23" i="9"/>
  <c r="AB23" i="9" s="1"/>
  <c r="O22" i="11"/>
  <c r="P21" i="11"/>
  <c r="V21" i="11" s="1"/>
  <c r="G21" i="2" l="1"/>
  <c r="H21" i="2" s="1"/>
  <c r="D21" i="2"/>
  <c r="U21" i="11"/>
  <c r="X21" i="11" s="1"/>
  <c r="Y21" i="11"/>
  <c r="W20" i="11"/>
  <c r="V21" i="9" a="1"/>
  <c r="V21" i="9" s="1"/>
  <c r="M22" i="9"/>
  <c r="O21" i="9"/>
  <c r="Q21" i="9" s="1"/>
  <c r="N21" i="9"/>
  <c r="X21" i="9" a="1"/>
  <c r="X21" i="9" s="1"/>
  <c r="R21" i="9" a="1"/>
  <c r="R21" i="9" s="1"/>
  <c r="W21" i="9" a="1"/>
  <c r="W21" i="9" s="1"/>
  <c r="S21" i="9" a="1"/>
  <c r="S21" i="9" s="1"/>
  <c r="T21" i="9" a="1"/>
  <c r="T21" i="9" s="1"/>
  <c r="P21" i="9" a="1"/>
  <c r="P21" i="9" s="1"/>
  <c r="AC23" i="9"/>
  <c r="A23" i="2"/>
  <c r="C22" i="2"/>
  <c r="F22" i="2" s="1"/>
  <c r="B22" i="2"/>
  <c r="M20" i="11"/>
  <c r="AM137" i="9"/>
  <c r="AL138" i="9"/>
  <c r="AN137" i="9"/>
  <c r="K21" i="11"/>
  <c r="A22" i="11"/>
  <c r="J21" i="11"/>
  <c r="C21" i="11"/>
  <c r="H21" i="11"/>
  <c r="I21" i="11"/>
  <c r="E21" i="11"/>
  <c r="G21" i="11" s="1"/>
  <c r="D21" i="11"/>
  <c r="F21" i="11" s="1"/>
  <c r="B21" i="11"/>
  <c r="O23" i="11"/>
  <c r="P22" i="11"/>
  <c r="V22" i="11" s="1"/>
  <c r="Z24" i="9"/>
  <c r="AB24" i="9" s="1"/>
  <c r="D22" i="2" l="1"/>
  <c r="U21" i="9" a="1"/>
  <c r="U21" i="9" s="1"/>
  <c r="G22" i="2"/>
  <c r="H22" i="2" s="1"/>
  <c r="W21" i="11"/>
  <c r="Y22" i="11"/>
  <c r="U22" i="11"/>
  <c r="X22" i="11" s="1"/>
  <c r="X22" i="9" a="1"/>
  <c r="X22" i="9" s="1"/>
  <c r="R22" i="9" a="1"/>
  <c r="R22" i="9" s="1"/>
  <c r="S22" i="9" a="1"/>
  <c r="S22" i="9" s="1"/>
  <c r="N22" i="9"/>
  <c r="U22" i="9" a="1"/>
  <c r="U22" i="9" s="1"/>
  <c r="M23" i="9"/>
  <c r="O22" i="9"/>
  <c r="Q22" i="9" s="1"/>
  <c r="T22" i="9" a="1"/>
  <c r="T22" i="9" s="1"/>
  <c r="P22" i="9" a="1"/>
  <c r="P22" i="9" s="1"/>
  <c r="V22" i="9" a="1"/>
  <c r="V22" i="9" s="1"/>
  <c r="W22" i="9" a="1"/>
  <c r="W22" i="9" s="1"/>
  <c r="A24" i="2"/>
  <c r="C23" i="2"/>
  <c r="G23" i="2" s="1"/>
  <c r="F23" i="2"/>
  <c r="B23" i="2"/>
  <c r="M21" i="11"/>
  <c r="AC24" i="9"/>
  <c r="AM138" i="9"/>
  <c r="AL139" i="9"/>
  <c r="AN138" i="9"/>
  <c r="L21" i="11"/>
  <c r="O24" i="11"/>
  <c r="P23" i="11"/>
  <c r="K22" i="11"/>
  <c r="A23" i="11"/>
  <c r="J22" i="11"/>
  <c r="C22" i="11"/>
  <c r="L22" i="11" s="1"/>
  <c r="H22" i="11"/>
  <c r="I22" i="11"/>
  <c r="B22" i="11"/>
  <c r="E22" i="11"/>
  <c r="G22" i="11" s="1"/>
  <c r="D22" i="11"/>
  <c r="F22" i="11" s="1"/>
  <c r="Z25" i="9"/>
  <c r="AA6" i="9" s="1" a="1"/>
  <c r="H23" i="2" l="1"/>
  <c r="D23" i="2"/>
  <c r="V23" i="11"/>
  <c r="U23" i="11"/>
  <c r="X23" i="11" s="1"/>
  <c r="W22" i="11"/>
  <c r="T23" i="9" a="1"/>
  <c r="T23" i="9" s="1"/>
  <c r="S23" i="9" a="1"/>
  <c r="S23" i="9" s="1"/>
  <c r="P23" i="9" a="1"/>
  <c r="P23" i="9" s="1"/>
  <c r="U23" i="9" a="1"/>
  <c r="U23" i="9" s="1"/>
  <c r="V23" i="9" a="1"/>
  <c r="V23" i="9" s="1"/>
  <c r="N23" i="9"/>
  <c r="W23" i="9" a="1"/>
  <c r="W23" i="9" s="1"/>
  <c r="X23" i="9" a="1"/>
  <c r="X23" i="9" s="1"/>
  <c r="R23" i="9" a="1"/>
  <c r="R23" i="9" s="1"/>
  <c r="M24" i="9"/>
  <c r="O23" i="9"/>
  <c r="Q23" i="9" s="1"/>
  <c r="AB25" i="9"/>
  <c r="A25" i="2"/>
  <c r="C24" i="2"/>
  <c r="F24" i="2"/>
  <c r="G24" i="2"/>
  <c r="D24" i="2"/>
  <c r="B24" i="2"/>
  <c r="M22" i="11"/>
  <c r="AC25" i="9"/>
  <c r="AA11" i="9"/>
  <c r="AA22" i="9"/>
  <c r="AA7" i="9"/>
  <c r="AA25" i="9"/>
  <c r="AA15" i="9"/>
  <c r="AA8" i="9"/>
  <c r="AA10" i="9"/>
  <c r="AA6" i="9"/>
  <c r="AA18" i="9"/>
  <c r="AA14" i="9"/>
  <c r="AA20" i="9"/>
  <c r="AA16" i="9"/>
  <c r="AA13" i="9"/>
  <c r="AA21" i="9"/>
  <c r="AA9" i="9"/>
  <c r="AA12" i="9"/>
  <c r="AA17" i="9"/>
  <c r="AA24" i="9"/>
  <c r="AA23" i="9"/>
  <c r="AA19" i="9"/>
  <c r="AM139" i="9"/>
  <c r="AL140" i="9"/>
  <c r="AN139" i="9"/>
  <c r="K23" i="11"/>
  <c r="A24" i="11"/>
  <c r="J23" i="11"/>
  <c r="C23" i="11"/>
  <c r="H23" i="11"/>
  <c r="I23" i="11"/>
  <c r="D23" i="11"/>
  <c r="F23" i="11" s="1"/>
  <c r="E23" i="11"/>
  <c r="G23" i="11" s="1"/>
  <c r="B23" i="11"/>
  <c r="O25" i="11"/>
  <c r="P24" i="11"/>
  <c r="V24" i="11" s="1"/>
  <c r="H24" i="2" l="1"/>
  <c r="U24" i="11"/>
  <c r="W24" i="11" s="1"/>
  <c r="Y23" i="11"/>
  <c r="Y24" i="11" s="1"/>
  <c r="W23" i="11"/>
  <c r="V24" i="9" a="1"/>
  <c r="V24" i="9" s="1"/>
  <c r="N24" i="9"/>
  <c r="T24" i="9" a="1"/>
  <c r="T24" i="9" s="1"/>
  <c r="S24" i="9" a="1"/>
  <c r="S24" i="9" s="1"/>
  <c r="W24" i="9" a="1"/>
  <c r="W24" i="9" s="1"/>
  <c r="X24" i="9" a="1"/>
  <c r="X24" i="9" s="1"/>
  <c r="R24" i="9" a="1"/>
  <c r="R24" i="9" s="1"/>
  <c r="P24" i="9" a="1"/>
  <c r="P24" i="9" s="1"/>
  <c r="M25" i="9"/>
  <c r="O24" i="9"/>
  <c r="Q24" i="9" s="1"/>
  <c r="U24" i="9" a="1"/>
  <c r="U24" i="9" s="1"/>
  <c r="A26" i="2"/>
  <c r="C25" i="2"/>
  <c r="G25" i="2" s="1"/>
  <c r="B25" i="2"/>
  <c r="M23" i="11"/>
  <c r="L23" i="11"/>
  <c r="AM140" i="9"/>
  <c r="AL141" i="9"/>
  <c r="AN140" i="9"/>
  <c r="O26" i="11"/>
  <c r="P25" i="11"/>
  <c r="U25" i="11" s="1"/>
  <c r="K24" i="11"/>
  <c r="A25" i="11"/>
  <c r="J24" i="11"/>
  <c r="C24" i="11"/>
  <c r="H24" i="11"/>
  <c r="I24" i="11"/>
  <c r="B24" i="11"/>
  <c r="E24" i="11"/>
  <c r="G24" i="11" s="1"/>
  <c r="D24" i="11"/>
  <c r="F24" i="11" s="1"/>
  <c r="F25" i="2" l="1"/>
  <c r="H25" i="2" s="1"/>
  <c r="D25" i="2"/>
  <c r="X24" i="11"/>
  <c r="X25" i="11" s="1"/>
  <c r="V25" i="11"/>
  <c r="Y25" i="11" s="1"/>
  <c r="R25" i="9" a="1"/>
  <c r="R25" i="9" s="1"/>
  <c r="P25" i="9" a="1"/>
  <c r="P25" i="9" s="1"/>
  <c r="T25" i="9" a="1"/>
  <c r="T25" i="9" s="1"/>
  <c r="S25" i="9" a="1"/>
  <c r="S25" i="9" s="1"/>
  <c r="U25" i="9" a="1"/>
  <c r="U25" i="9" s="1"/>
  <c r="W25" i="9" a="1"/>
  <c r="W25" i="9" s="1"/>
  <c r="V25" i="9" a="1"/>
  <c r="V25" i="9" s="1"/>
  <c r="N25" i="9"/>
  <c r="X25" i="9" a="1"/>
  <c r="X25" i="9" s="1"/>
  <c r="M26" i="9"/>
  <c r="O25" i="9"/>
  <c r="Q25" i="9" s="1"/>
  <c r="A27" i="2"/>
  <c r="C26" i="2"/>
  <c r="F26" i="2"/>
  <c r="G26" i="2"/>
  <c r="D26" i="2"/>
  <c r="B26" i="2"/>
  <c r="M24" i="11"/>
  <c r="L24" i="11"/>
  <c r="K25" i="11"/>
  <c r="A26" i="11"/>
  <c r="J25" i="11"/>
  <c r="C25" i="11"/>
  <c r="H25" i="11"/>
  <c r="I25" i="11"/>
  <c r="E25" i="11"/>
  <c r="G25" i="11" s="1"/>
  <c r="D25" i="11"/>
  <c r="F25" i="11" s="1"/>
  <c r="B25" i="11"/>
  <c r="O27" i="11"/>
  <c r="P26" i="11"/>
  <c r="U26" i="11" s="1"/>
  <c r="AL142" i="9"/>
  <c r="AM141" i="9"/>
  <c r="AN141" i="9"/>
  <c r="H26" i="2" l="1"/>
  <c r="X26" i="11"/>
  <c r="V26" i="11"/>
  <c r="Y26" i="11" s="1"/>
  <c r="W25" i="11"/>
  <c r="X26" i="9" a="1"/>
  <c r="X26" i="9" s="1"/>
  <c r="T26" i="9" a="1"/>
  <c r="T26" i="9" s="1"/>
  <c r="U26" i="9" a="1"/>
  <c r="U26" i="9" s="1"/>
  <c r="N26" i="9"/>
  <c r="W26" i="9" a="1"/>
  <c r="W26" i="9" s="1"/>
  <c r="M27" i="9"/>
  <c r="V26" i="9" a="1"/>
  <c r="V26" i="9" s="1"/>
  <c r="P26" i="9" a="1"/>
  <c r="P26" i="9" s="1"/>
  <c r="O26" i="9"/>
  <c r="Q26" i="9" s="1"/>
  <c r="S26" i="9" a="1"/>
  <c r="S26" i="9" s="1"/>
  <c r="R26" i="9" a="1"/>
  <c r="R26" i="9" s="1"/>
  <c r="M25" i="11"/>
  <c r="A28" i="2"/>
  <c r="C27" i="2"/>
  <c r="G27" i="2" s="1"/>
  <c r="B27" i="2"/>
  <c r="AM142" i="9"/>
  <c r="AL143" i="9"/>
  <c r="AN142" i="9"/>
  <c r="L25" i="11"/>
  <c r="O28" i="11"/>
  <c r="P27" i="11"/>
  <c r="U27" i="11" s="1"/>
  <c r="X27" i="11" s="1"/>
  <c r="K26" i="11"/>
  <c r="A27" i="11"/>
  <c r="J26" i="11"/>
  <c r="C26" i="11"/>
  <c r="L26" i="11" s="1"/>
  <c r="H26" i="11"/>
  <c r="I26" i="11"/>
  <c r="D26" i="11"/>
  <c r="F26" i="11" s="1"/>
  <c r="B26" i="11"/>
  <c r="E26" i="11"/>
  <c r="G26" i="11" s="1"/>
  <c r="D27" i="2" l="1"/>
  <c r="F27" i="2"/>
  <c r="H27" i="2" s="1"/>
  <c r="W26" i="11"/>
  <c r="V27" i="11"/>
  <c r="M26" i="11"/>
  <c r="M28" i="9"/>
  <c r="P27" i="9" a="1"/>
  <c r="P27" i="9" s="1"/>
  <c r="S27" i="9" a="1"/>
  <c r="S27" i="9" s="1"/>
  <c r="R27" i="9" a="1"/>
  <c r="R27" i="9" s="1"/>
  <c r="V27" i="9" a="1"/>
  <c r="V27" i="9" s="1"/>
  <c r="N27" i="9"/>
  <c r="O27" i="9"/>
  <c r="Q27" i="9" s="1"/>
  <c r="X27" i="9" a="1"/>
  <c r="X27" i="9" s="1"/>
  <c r="T27" i="9" a="1"/>
  <c r="T27" i="9" s="1"/>
  <c r="U27" i="9" a="1"/>
  <c r="U27" i="9" s="1"/>
  <c r="W27" i="9" a="1"/>
  <c r="W27" i="9" s="1"/>
  <c r="A29" i="2"/>
  <c r="C28" i="2"/>
  <c r="F28" i="2"/>
  <c r="G28" i="2"/>
  <c r="D28" i="2"/>
  <c r="B28" i="2"/>
  <c r="O29" i="11"/>
  <c r="P28" i="11"/>
  <c r="U28" i="11" s="1"/>
  <c r="X28" i="11" s="1"/>
  <c r="K27" i="11"/>
  <c r="A28" i="11"/>
  <c r="J27" i="11"/>
  <c r="C27" i="11"/>
  <c r="L27" i="11" s="1"/>
  <c r="H27" i="11"/>
  <c r="I27" i="11"/>
  <c r="D27" i="11"/>
  <c r="F27" i="11" s="1"/>
  <c r="B27" i="11"/>
  <c r="E27" i="11"/>
  <c r="G27" i="11" s="1"/>
  <c r="AM143" i="9"/>
  <c r="AL144" i="9"/>
  <c r="AN143" i="9"/>
  <c r="H28" i="2" l="1"/>
  <c r="V28" i="11"/>
  <c r="W28" i="11" s="1"/>
  <c r="Y27" i="11"/>
  <c r="W27" i="11"/>
  <c r="V28" i="9" a="1"/>
  <c r="V28" i="9" s="1"/>
  <c r="N28" i="9"/>
  <c r="T28" i="9" a="1"/>
  <c r="T28" i="9" s="1"/>
  <c r="R28" i="9" a="1"/>
  <c r="R28" i="9" s="1"/>
  <c r="S28" i="9" a="1"/>
  <c r="S28" i="9" s="1"/>
  <c r="M29" i="9"/>
  <c r="X28" i="9" a="1"/>
  <c r="X28" i="9" s="1"/>
  <c r="O28" i="9"/>
  <c r="Q28" i="9" s="1"/>
  <c r="P28" i="9" a="1"/>
  <c r="P28" i="9" s="1"/>
  <c r="W28" i="9" a="1"/>
  <c r="W28" i="9" s="1"/>
  <c r="U28" i="9" a="1"/>
  <c r="U28" i="9" s="1"/>
  <c r="A30" i="2"/>
  <c r="C29" i="2"/>
  <c r="F29" i="2" s="1"/>
  <c r="B29" i="2"/>
  <c r="M27" i="11"/>
  <c r="O30" i="11"/>
  <c r="P29" i="11"/>
  <c r="AL145" i="9"/>
  <c r="AM144" i="9"/>
  <c r="AN144" i="9"/>
  <c r="K28" i="11"/>
  <c r="A29" i="11"/>
  <c r="J28" i="11"/>
  <c r="C28" i="11"/>
  <c r="H28" i="11"/>
  <c r="I28" i="11"/>
  <c r="B28" i="11"/>
  <c r="E28" i="11"/>
  <c r="G28" i="11" s="1"/>
  <c r="D28" i="11"/>
  <c r="F28" i="11" s="1"/>
  <c r="D29" i="2" l="1"/>
  <c r="G29" i="2"/>
  <c r="H29" i="2" s="1"/>
  <c r="Y28" i="11"/>
  <c r="U29" i="11"/>
  <c r="X29" i="11" s="1"/>
  <c r="V29" i="11"/>
  <c r="M28" i="11"/>
  <c r="W29" i="9" a="1"/>
  <c r="W29" i="9" s="1"/>
  <c r="X29" i="9" a="1"/>
  <c r="X29" i="9" s="1"/>
  <c r="R29" i="9" a="1"/>
  <c r="R29" i="9" s="1"/>
  <c r="P29" i="9" a="1"/>
  <c r="P29" i="9" s="1"/>
  <c r="V29" i="9" a="1"/>
  <c r="V29" i="9" s="1"/>
  <c r="N29" i="9"/>
  <c r="O29" i="9"/>
  <c r="Q29" i="9" s="1"/>
  <c r="S29" i="9" a="1"/>
  <c r="S29" i="9" s="1"/>
  <c r="T29" i="9" a="1"/>
  <c r="T29" i="9" s="1"/>
  <c r="U29" i="9" a="1"/>
  <c r="U29" i="9" s="1"/>
  <c r="M30" i="9"/>
  <c r="A31" i="2"/>
  <c r="C30" i="2"/>
  <c r="F30" i="2"/>
  <c r="G30" i="2"/>
  <c r="D30" i="2"/>
  <c r="B30" i="2"/>
  <c r="AM145" i="9"/>
  <c r="AL146" i="9"/>
  <c r="AN145" i="9"/>
  <c r="K29" i="11"/>
  <c r="A30" i="11"/>
  <c r="J29" i="11"/>
  <c r="C29" i="11"/>
  <c r="L29" i="11" s="1"/>
  <c r="H29" i="11"/>
  <c r="I29" i="11"/>
  <c r="E29" i="11"/>
  <c r="G29" i="11" s="1"/>
  <c r="B29" i="11"/>
  <c r="D29" i="11"/>
  <c r="F29" i="11" s="1"/>
  <c r="O31" i="11"/>
  <c r="P30" i="11"/>
  <c r="U30" i="11" s="1"/>
  <c r="L28" i="11"/>
  <c r="H30" i="2" l="1"/>
  <c r="X30" i="11"/>
  <c r="V30" i="11"/>
  <c r="W30" i="11" s="1"/>
  <c r="Y29" i="11"/>
  <c r="W29" i="11"/>
  <c r="M31" i="9"/>
  <c r="X30" i="9" a="1"/>
  <c r="X30" i="9" s="1"/>
  <c r="W30" i="9" a="1"/>
  <c r="W30" i="9" s="1"/>
  <c r="O30" i="9"/>
  <c r="Q30" i="9" s="1"/>
  <c r="R30" i="9" a="1"/>
  <c r="R30" i="9" s="1"/>
  <c r="U30" i="9" a="1"/>
  <c r="U30" i="9" s="1"/>
  <c r="V30" i="9" a="1"/>
  <c r="V30" i="9" s="1"/>
  <c r="P30" i="9" a="1"/>
  <c r="P30" i="9" s="1"/>
  <c r="S30" i="9" a="1"/>
  <c r="S30" i="9" s="1"/>
  <c r="N30" i="9"/>
  <c r="T30" i="9" a="1"/>
  <c r="T30" i="9" s="1"/>
  <c r="M29" i="11"/>
  <c r="A32" i="2"/>
  <c r="C31" i="2"/>
  <c r="F31" i="2" s="1"/>
  <c r="B31" i="2"/>
  <c r="K30" i="11"/>
  <c r="A31" i="11"/>
  <c r="J30" i="11"/>
  <c r="C30" i="11"/>
  <c r="H30" i="11"/>
  <c r="I30" i="11"/>
  <c r="B30" i="11"/>
  <c r="D30" i="11"/>
  <c r="F30" i="11" s="1"/>
  <c r="E30" i="11"/>
  <c r="G30" i="11" s="1"/>
  <c r="O32" i="11"/>
  <c r="P31" i="11"/>
  <c r="U31" i="11" s="1"/>
  <c r="X31" i="11" s="1"/>
  <c r="AL147" i="9"/>
  <c r="AM146" i="9"/>
  <c r="AN146" i="9"/>
  <c r="G31" i="2" l="1"/>
  <c r="H31" i="2" s="1"/>
  <c r="D31" i="2"/>
  <c r="Y30" i="11"/>
  <c r="V31" i="11"/>
  <c r="M30" i="11"/>
  <c r="N31" i="9"/>
  <c r="W31" i="9" a="1"/>
  <c r="W31" i="9" s="1"/>
  <c r="S31" i="9" a="1"/>
  <c r="S31" i="9" s="1"/>
  <c r="M32" i="9"/>
  <c r="O31" i="9"/>
  <c r="Q31" i="9" s="1"/>
  <c r="X31" i="9" a="1"/>
  <c r="X31" i="9" s="1"/>
  <c r="U31" i="9" a="1"/>
  <c r="U31" i="9" s="1"/>
  <c r="V31" i="9" a="1"/>
  <c r="V31" i="9" s="1"/>
  <c r="T31" i="9" a="1"/>
  <c r="T31" i="9" s="1"/>
  <c r="R31" i="9" a="1"/>
  <c r="R31" i="9" s="1"/>
  <c r="P31" i="9" a="1"/>
  <c r="P31" i="9" s="1"/>
  <c r="A33" i="2"/>
  <c r="C32" i="2"/>
  <c r="G32" i="2" s="1"/>
  <c r="F32" i="2"/>
  <c r="B32" i="2"/>
  <c r="L30" i="11"/>
  <c r="O33" i="11"/>
  <c r="P32" i="11"/>
  <c r="U32" i="11" s="1"/>
  <c r="X32" i="11" s="1"/>
  <c r="AM147" i="9"/>
  <c r="AL148" i="9"/>
  <c r="AN147" i="9"/>
  <c r="K31" i="11"/>
  <c r="A32" i="11"/>
  <c r="J31" i="11"/>
  <c r="C31" i="11"/>
  <c r="H31" i="11"/>
  <c r="I31" i="11"/>
  <c r="B31" i="11"/>
  <c r="E31" i="11"/>
  <c r="G31" i="11" s="1"/>
  <c r="D31" i="11"/>
  <c r="F31" i="11" s="1"/>
  <c r="D32" i="2" l="1"/>
  <c r="H32" i="2"/>
  <c r="V32" i="11"/>
  <c r="Y31" i="11"/>
  <c r="W31" i="11"/>
  <c r="S32" i="9" a="1"/>
  <c r="S32" i="9" s="1"/>
  <c r="N32" i="9"/>
  <c r="V32" i="9" a="1"/>
  <c r="V32" i="9" s="1"/>
  <c r="X32" i="9" a="1"/>
  <c r="X32" i="9" s="1"/>
  <c r="U32" i="9" a="1"/>
  <c r="U32" i="9" s="1"/>
  <c r="O32" i="9"/>
  <c r="Q32" i="9" s="1"/>
  <c r="T32" i="9" a="1"/>
  <c r="T32" i="9" s="1"/>
  <c r="R32" i="9" a="1"/>
  <c r="R32" i="9" s="1"/>
  <c r="W32" i="9" a="1"/>
  <c r="W32" i="9" s="1"/>
  <c r="P32" i="9" a="1"/>
  <c r="P32" i="9" s="1"/>
  <c r="M33" i="9"/>
  <c r="A34" i="2"/>
  <c r="C33" i="2"/>
  <c r="D33" i="2" s="1"/>
  <c r="B33" i="2"/>
  <c r="M31" i="11"/>
  <c r="O34" i="11"/>
  <c r="P33" i="11"/>
  <c r="V33" i="11" s="1"/>
  <c r="L31" i="11"/>
  <c r="AM148" i="9"/>
  <c r="AL149" i="9"/>
  <c r="AN148" i="9"/>
  <c r="K32" i="11"/>
  <c r="A33" i="11"/>
  <c r="J32" i="11"/>
  <c r="C32" i="11"/>
  <c r="H32" i="11"/>
  <c r="I32" i="11"/>
  <c r="B32" i="11"/>
  <c r="D32" i="11"/>
  <c r="F32" i="11" s="1"/>
  <c r="E32" i="11"/>
  <c r="G32" i="11" s="1"/>
  <c r="F33" i="2" l="1"/>
  <c r="G33" i="2"/>
  <c r="U33" i="11"/>
  <c r="X33" i="11" s="1"/>
  <c r="Y32" i="11"/>
  <c r="Y33" i="11" s="1"/>
  <c r="W32" i="11"/>
  <c r="P33" i="9" a="1"/>
  <c r="P33" i="9" s="1"/>
  <c r="V33" i="9" a="1"/>
  <c r="V33" i="9" s="1"/>
  <c r="X33" i="9" a="1"/>
  <c r="X33" i="9" s="1"/>
  <c r="W33" i="9" a="1"/>
  <c r="W33" i="9" s="1"/>
  <c r="U33" i="9" a="1"/>
  <c r="U33" i="9" s="1"/>
  <c r="S33" i="9" a="1"/>
  <c r="S33" i="9" s="1"/>
  <c r="M34" i="9"/>
  <c r="O33" i="9"/>
  <c r="Q33" i="9" s="1"/>
  <c r="N33" i="9"/>
  <c r="M32" i="11"/>
  <c r="A35" i="2"/>
  <c r="C34" i="2"/>
  <c r="F34" i="2"/>
  <c r="D34" i="2"/>
  <c r="G34" i="2"/>
  <c r="B34" i="2"/>
  <c r="O35" i="11"/>
  <c r="P34" i="11"/>
  <c r="U34" i="11" s="1"/>
  <c r="L32" i="11"/>
  <c r="AM149" i="9"/>
  <c r="AL150" i="9"/>
  <c r="AN149" i="9"/>
  <c r="K33" i="11"/>
  <c r="A34" i="11"/>
  <c r="J33" i="11"/>
  <c r="C33" i="11"/>
  <c r="H33" i="11"/>
  <c r="I33" i="11"/>
  <c r="E33" i="11"/>
  <c r="G33" i="11" s="1"/>
  <c r="B33" i="11"/>
  <c r="D33" i="11"/>
  <c r="F33" i="11" s="1"/>
  <c r="R33" i="9" l="1" a="1"/>
  <c r="R33" i="9" s="1"/>
  <c r="T33" i="9" a="1"/>
  <c r="T33" i="9" s="1"/>
  <c r="H33" i="2"/>
  <c r="H34" i="2"/>
  <c r="X34" i="11"/>
  <c r="V34" i="11"/>
  <c r="Y34" i="11" s="1"/>
  <c r="W33" i="11"/>
  <c r="M35" i="9"/>
  <c r="N34" i="9"/>
  <c r="O34" i="9"/>
  <c r="Q34" i="9" s="1"/>
  <c r="T34" i="9" a="1"/>
  <c r="T34" i="9" s="1"/>
  <c r="S34" i="9" a="1"/>
  <c r="S34" i="9" s="1"/>
  <c r="P34" i="9" a="1"/>
  <c r="P34" i="9" s="1"/>
  <c r="V34" i="9" a="1"/>
  <c r="V34" i="9" s="1"/>
  <c r="W34" i="9" a="1"/>
  <c r="W34" i="9" s="1"/>
  <c r="A36" i="2"/>
  <c r="C35" i="2"/>
  <c r="G35" i="2" s="1"/>
  <c r="D35" i="2"/>
  <c r="B35" i="2"/>
  <c r="M33" i="11"/>
  <c r="AM150" i="9"/>
  <c r="AL151" i="9"/>
  <c r="AN150" i="9"/>
  <c r="O36" i="11"/>
  <c r="P35" i="11"/>
  <c r="L33" i="11"/>
  <c r="K34" i="11"/>
  <c r="A35" i="11"/>
  <c r="J34" i="11"/>
  <c r="C34" i="11"/>
  <c r="L34" i="11" s="1"/>
  <c r="H34" i="11"/>
  <c r="I34" i="11"/>
  <c r="B34" i="11"/>
  <c r="D34" i="11"/>
  <c r="F34" i="11" s="1"/>
  <c r="E34" i="11"/>
  <c r="G34" i="11" s="1"/>
  <c r="U34" i="9" l="1" a="1"/>
  <c r="U34" i="9" s="1"/>
  <c r="X34" i="9" a="1"/>
  <c r="X34" i="9" s="1"/>
  <c r="R34" i="9" a="1"/>
  <c r="R34" i="9" s="1"/>
  <c r="F35" i="2"/>
  <c r="H35" i="2" s="1"/>
  <c r="W34" i="11"/>
  <c r="U35" i="11"/>
  <c r="X35" i="11" s="1"/>
  <c r="V35" i="11"/>
  <c r="O35" i="9"/>
  <c r="Q35" i="9" s="1"/>
  <c r="N35" i="9"/>
  <c r="T35" i="9" a="1"/>
  <c r="T35" i="9" s="1"/>
  <c r="V35" i="9" a="1"/>
  <c r="V35" i="9" s="1"/>
  <c r="X35" i="9" a="1"/>
  <c r="X35" i="9" s="1"/>
  <c r="U35" i="9" a="1"/>
  <c r="U35" i="9" s="1"/>
  <c r="S35" i="9" a="1"/>
  <c r="S35" i="9" s="1"/>
  <c r="M36" i="9"/>
  <c r="R35" i="9" a="1"/>
  <c r="R35" i="9" s="1"/>
  <c r="P35" i="9" a="1"/>
  <c r="P35" i="9" s="1"/>
  <c r="W35" i="9" a="1"/>
  <c r="W35" i="9" s="1"/>
  <c r="M34" i="11"/>
  <c r="A37" i="2"/>
  <c r="C36" i="2"/>
  <c r="F36" i="2"/>
  <c r="D36" i="2"/>
  <c r="G36" i="2"/>
  <c r="B36" i="2"/>
  <c r="O37" i="11"/>
  <c r="P36" i="11"/>
  <c r="V36" i="11" s="1"/>
  <c r="K35" i="11"/>
  <c r="A36" i="11"/>
  <c r="J35" i="11"/>
  <c r="C35" i="11"/>
  <c r="H35" i="11"/>
  <c r="I35" i="11"/>
  <c r="B35" i="11"/>
  <c r="E35" i="11"/>
  <c r="G35" i="11" s="1"/>
  <c r="D35" i="11"/>
  <c r="F35" i="11" s="1"/>
  <c r="AM151" i="9"/>
  <c r="AL152" i="9"/>
  <c r="AN151" i="9"/>
  <c r="H36" i="2" l="1"/>
  <c r="U36" i="11"/>
  <c r="X36" i="11" s="1"/>
  <c r="Y35" i="11"/>
  <c r="Y36" i="11" s="1"/>
  <c r="W35" i="11"/>
  <c r="R36" i="9" a="1"/>
  <c r="R36" i="9" s="1"/>
  <c r="W36" i="9" a="1"/>
  <c r="W36" i="9" s="1"/>
  <c r="P36" i="9" a="1"/>
  <c r="P36" i="9" s="1"/>
  <c r="T36" i="9" a="1"/>
  <c r="T36" i="9" s="1"/>
  <c r="M37" i="9"/>
  <c r="U36" i="9" a="1"/>
  <c r="U36" i="9" s="1"/>
  <c r="N36" i="9"/>
  <c r="O36" i="9"/>
  <c r="Q36" i="9" s="1"/>
  <c r="S36" i="9" a="1"/>
  <c r="S36" i="9" s="1"/>
  <c r="V36" i="9" a="1"/>
  <c r="V36" i="9" s="1"/>
  <c r="X36" i="9" a="1"/>
  <c r="X36" i="9" s="1"/>
  <c r="M35" i="11"/>
  <c r="A38" i="2"/>
  <c r="C37" i="2"/>
  <c r="D37" i="2" s="1"/>
  <c r="F37" i="2"/>
  <c r="B37" i="2"/>
  <c r="L35" i="11"/>
  <c r="K36" i="11"/>
  <c r="A37" i="11"/>
  <c r="J36" i="11"/>
  <c r="C36" i="11"/>
  <c r="H36" i="11"/>
  <c r="I36" i="11"/>
  <c r="E36" i="11"/>
  <c r="G36" i="11" s="1"/>
  <c r="B36" i="11"/>
  <c r="D36" i="11"/>
  <c r="F36" i="11" s="1"/>
  <c r="O38" i="11"/>
  <c r="P37" i="11"/>
  <c r="U37" i="11" s="1"/>
  <c r="AM152" i="9"/>
  <c r="AL153" i="9"/>
  <c r="AN152" i="9"/>
  <c r="G37" i="2" l="1"/>
  <c r="H37" i="2" s="1"/>
  <c r="X37" i="11"/>
  <c r="W36" i="11"/>
  <c r="V37" i="11"/>
  <c r="M38" i="9"/>
  <c r="X37" i="9" a="1"/>
  <c r="X37" i="9" s="1"/>
  <c r="V37" i="9" a="1"/>
  <c r="V37" i="9" s="1"/>
  <c r="T37" i="9" a="1"/>
  <c r="T37" i="9" s="1"/>
  <c r="S37" i="9" a="1"/>
  <c r="S37" i="9" s="1"/>
  <c r="W37" i="9" a="1"/>
  <c r="W37" i="9" s="1"/>
  <c r="U37" i="9" a="1"/>
  <c r="U37" i="9" s="1"/>
  <c r="O37" i="9"/>
  <c r="Q37" i="9" s="1"/>
  <c r="N37" i="9"/>
  <c r="A39" i="2"/>
  <c r="C38" i="2"/>
  <c r="F38" i="2" s="1"/>
  <c r="G38" i="2"/>
  <c r="B38" i="2"/>
  <c r="M36" i="11"/>
  <c r="O39" i="11"/>
  <c r="P38" i="11"/>
  <c r="U38" i="11" s="1"/>
  <c r="X38" i="11" s="1"/>
  <c r="AM153" i="9"/>
  <c r="AL154" i="9"/>
  <c r="AN153" i="9"/>
  <c r="L36" i="11"/>
  <c r="K37" i="11"/>
  <c r="A38" i="11"/>
  <c r="J37" i="11"/>
  <c r="C37" i="11"/>
  <c r="H37" i="11"/>
  <c r="I37" i="11"/>
  <c r="D37" i="11"/>
  <c r="F37" i="11" s="1"/>
  <c r="E37" i="11"/>
  <c r="G37" i="11" s="1"/>
  <c r="B37" i="11"/>
  <c r="D38" i="2" l="1"/>
  <c r="R37" i="9" a="1"/>
  <c r="R37" i="9" s="1"/>
  <c r="P37" i="9" a="1"/>
  <c r="P37" i="9" s="1"/>
  <c r="H38" i="2"/>
  <c r="Y37" i="11"/>
  <c r="W37" i="11"/>
  <c r="V38" i="11"/>
  <c r="P38" i="9" a="1"/>
  <c r="P38" i="9" s="1"/>
  <c r="T38" i="9" a="1"/>
  <c r="T38" i="9" s="1"/>
  <c r="V38" i="9" a="1"/>
  <c r="V38" i="9" s="1"/>
  <c r="O38" i="9"/>
  <c r="Q38" i="9" s="1"/>
  <c r="M39" i="9"/>
  <c r="U38" i="9" a="1"/>
  <c r="U38" i="9" s="1"/>
  <c r="N38" i="9"/>
  <c r="W38" i="9" a="1"/>
  <c r="W38" i="9" s="1"/>
  <c r="X38" i="9" a="1"/>
  <c r="X38" i="9" s="1"/>
  <c r="R38" i="9" a="1"/>
  <c r="R38" i="9" s="1"/>
  <c r="S38" i="9" a="1"/>
  <c r="S38" i="9" s="1"/>
  <c r="A40" i="2"/>
  <c r="C39" i="2"/>
  <c r="G39" i="2" s="1"/>
  <c r="F39" i="2"/>
  <c r="D39" i="2"/>
  <c r="B39" i="2"/>
  <c r="M37" i="11"/>
  <c r="AL155" i="9"/>
  <c r="AM154" i="9"/>
  <c r="AN154" i="9"/>
  <c r="K38" i="11"/>
  <c r="A39" i="11"/>
  <c r="J38" i="11"/>
  <c r="C38" i="11"/>
  <c r="H38" i="11"/>
  <c r="I38" i="11"/>
  <c r="D38" i="11"/>
  <c r="F38" i="11" s="1"/>
  <c r="E38" i="11"/>
  <c r="G38" i="11" s="1"/>
  <c r="B38" i="11"/>
  <c r="L37" i="11"/>
  <c r="O40" i="11"/>
  <c r="P39" i="11"/>
  <c r="H39" i="2" l="1"/>
  <c r="Y38" i="11"/>
  <c r="W38" i="11"/>
  <c r="U39" i="11"/>
  <c r="X39" i="11" s="1"/>
  <c r="V39" i="11"/>
  <c r="N39" i="9"/>
  <c r="O39" i="9"/>
  <c r="Q39" i="9" s="1"/>
  <c r="W39" i="9" a="1"/>
  <c r="W39" i="9" s="1"/>
  <c r="P39" i="9" a="1"/>
  <c r="P39" i="9" s="1"/>
  <c r="M40" i="9"/>
  <c r="U39" i="9" a="1"/>
  <c r="U39" i="9" s="1"/>
  <c r="R39" i="9" a="1"/>
  <c r="R39" i="9" s="1"/>
  <c r="V39" i="9" a="1"/>
  <c r="V39" i="9" s="1"/>
  <c r="A41" i="2"/>
  <c r="C40" i="2"/>
  <c r="G40" i="2" s="1"/>
  <c r="F40" i="2"/>
  <c r="D40" i="2"/>
  <c r="B40" i="2"/>
  <c r="M38" i="11"/>
  <c r="O41" i="11"/>
  <c r="P40" i="11"/>
  <c r="L38" i="11"/>
  <c r="AM155" i="9"/>
  <c r="AL156" i="9"/>
  <c r="AN155" i="9"/>
  <c r="K39" i="11"/>
  <c r="A40" i="11"/>
  <c r="J39" i="11"/>
  <c r="C39" i="11"/>
  <c r="H39" i="11"/>
  <c r="I39" i="11"/>
  <c r="B39" i="11"/>
  <c r="D39" i="11"/>
  <c r="F39" i="11" s="1"/>
  <c r="E39" i="11"/>
  <c r="G39" i="11" s="1"/>
  <c r="S39" i="9" l="1" a="1"/>
  <c r="S39" i="9" s="1"/>
  <c r="T39" i="9" a="1"/>
  <c r="T39" i="9" s="1"/>
  <c r="X39" i="9" a="1"/>
  <c r="X39" i="9" s="1"/>
  <c r="H40" i="2"/>
  <c r="V40" i="11"/>
  <c r="Y39" i="11"/>
  <c r="W39" i="11"/>
  <c r="U40" i="11"/>
  <c r="X40" i="11" s="1"/>
  <c r="M39" i="11"/>
  <c r="W40" i="9" a="1"/>
  <c r="W40" i="9" s="1"/>
  <c r="O40" i="9"/>
  <c r="Q40" i="9" s="1"/>
  <c r="T40" i="9" a="1"/>
  <c r="T40" i="9" s="1"/>
  <c r="V40" i="9" a="1"/>
  <c r="V40" i="9" s="1"/>
  <c r="R40" i="9" a="1"/>
  <c r="R40" i="9" s="1"/>
  <c r="M41" i="9"/>
  <c r="S40" i="9" a="1"/>
  <c r="S40" i="9" s="1"/>
  <c r="N40" i="9"/>
  <c r="A42" i="2"/>
  <c r="C41" i="2"/>
  <c r="G41" i="2" s="1"/>
  <c r="B41" i="2"/>
  <c r="AL157" i="9"/>
  <c r="AM156" i="9"/>
  <c r="AN156" i="9"/>
  <c r="L39" i="11"/>
  <c r="K40" i="11"/>
  <c r="A41" i="11"/>
  <c r="J40" i="11"/>
  <c r="C40" i="11"/>
  <c r="L40" i="11" s="1"/>
  <c r="H40" i="11"/>
  <c r="I40" i="11"/>
  <c r="E40" i="11"/>
  <c r="G40" i="11" s="1"/>
  <c r="B40" i="11"/>
  <c r="D40" i="11"/>
  <c r="F40" i="11" s="1"/>
  <c r="O42" i="11"/>
  <c r="P41" i="11"/>
  <c r="V41" i="11" s="1"/>
  <c r="F41" i="2" l="1"/>
  <c r="H41" i="2" s="1"/>
  <c r="U40" i="9" a="1"/>
  <c r="U40" i="9" s="1"/>
  <c r="P40" i="9" a="1"/>
  <c r="P40" i="9" s="1"/>
  <c r="X40" i="9" a="1"/>
  <c r="X40" i="9" s="1"/>
  <c r="D41" i="2"/>
  <c r="U41" i="11"/>
  <c r="X41" i="11" s="1"/>
  <c r="Y40" i="11"/>
  <c r="Y41" i="11" s="1"/>
  <c r="W40" i="11"/>
  <c r="M42" i="9"/>
  <c r="O41" i="9"/>
  <c r="Q41" i="9" s="1"/>
  <c r="U41" i="9" a="1"/>
  <c r="U41" i="9" s="1"/>
  <c r="W41" i="9" a="1"/>
  <c r="W41" i="9" s="1"/>
  <c r="S41" i="9" a="1"/>
  <c r="S41" i="9" s="1"/>
  <c r="V41" i="9" a="1"/>
  <c r="V41" i="9" s="1"/>
  <c r="X41" i="9" a="1"/>
  <c r="X41" i="9" s="1"/>
  <c r="N41" i="9"/>
  <c r="P41" i="9" a="1"/>
  <c r="P41" i="9" s="1"/>
  <c r="R41" i="9" a="1"/>
  <c r="R41" i="9" s="1"/>
  <c r="T41" i="9" a="1"/>
  <c r="T41" i="9" s="1"/>
  <c r="M40" i="11"/>
  <c r="A43" i="2"/>
  <c r="C42" i="2"/>
  <c r="F42" i="2"/>
  <c r="G42" i="2"/>
  <c r="D42" i="2"/>
  <c r="B42" i="2"/>
  <c r="K41" i="11"/>
  <c r="A42" i="11"/>
  <c r="J41" i="11"/>
  <c r="C41" i="11"/>
  <c r="H41" i="11"/>
  <c r="I41" i="11"/>
  <c r="B41" i="11"/>
  <c r="D41" i="11"/>
  <c r="F41" i="11" s="1"/>
  <c r="E41" i="11"/>
  <c r="G41" i="11" s="1"/>
  <c r="O43" i="11"/>
  <c r="P42" i="11"/>
  <c r="V42" i="11" s="1"/>
  <c r="AL158" i="9"/>
  <c r="AM157" i="9"/>
  <c r="AN157" i="9"/>
  <c r="H42" i="2" l="1"/>
  <c r="W41" i="11"/>
  <c r="Y42" i="11"/>
  <c r="U42" i="11"/>
  <c r="X42" i="11" s="1"/>
  <c r="X42" i="9" a="1"/>
  <c r="X42" i="9" s="1"/>
  <c r="T42" i="9" a="1"/>
  <c r="T42" i="9" s="1"/>
  <c r="V42" i="9" a="1"/>
  <c r="V42" i="9" s="1"/>
  <c r="P42" i="9" a="1"/>
  <c r="P42" i="9" s="1"/>
  <c r="W42" i="9" a="1"/>
  <c r="W42" i="9" s="1"/>
  <c r="R42" i="9" a="1"/>
  <c r="R42" i="9" s="1"/>
  <c r="O42" i="9"/>
  <c r="Q42" i="9" s="1"/>
  <c r="U42" i="9" a="1"/>
  <c r="U42" i="9" s="1"/>
  <c r="S42" i="9" a="1"/>
  <c r="S42" i="9" s="1"/>
  <c r="M43" i="9"/>
  <c r="N42" i="9"/>
  <c r="M41" i="11"/>
  <c r="A44" i="2"/>
  <c r="C43" i="2"/>
  <c r="F43" i="2"/>
  <c r="G43" i="2"/>
  <c r="D43" i="2"/>
  <c r="B43" i="2"/>
  <c r="O44" i="11"/>
  <c r="P43" i="11"/>
  <c r="U43" i="11" s="1"/>
  <c r="AM158" i="9"/>
  <c r="AL159" i="9"/>
  <c r="AN158" i="9"/>
  <c r="L41" i="11"/>
  <c r="K42" i="11"/>
  <c r="A43" i="11"/>
  <c r="J42" i="11"/>
  <c r="C42" i="11"/>
  <c r="L42" i="11" s="1"/>
  <c r="H42" i="11"/>
  <c r="I42" i="11"/>
  <c r="B42" i="11"/>
  <c r="D42" i="11"/>
  <c r="F42" i="11" s="1"/>
  <c r="E42" i="11"/>
  <c r="G42" i="11" s="1"/>
  <c r="H43" i="2" l="1"/>
  <c r="X43" i="11"/>
  <c r="V43" i="11"/>
  <c r="Y43" i="11" s="1"/>
  <c r="W42" i="11"/>
  <c r="R43" i="9" a="1"/>
  <c r="R43" i="9" s="1"/>
  <c r="P43" i="9" a="1"/>
  <c r="P43" i="9" s="1"/>
  <c r="W43" i="9" a="1"/>
  <c r="W43" i="9" s="1"/>
  <c r="O43" i="9"/>
  <c r="Q43" i="9" s="1"/>
  <c r="T43" i="9" a="1"/>
  <c r="T43" i="9" s="1"/>
  <c r="N43" i="9"/>
  <c r="X43" i="9" a="1"/>
  <c r="X43" i="9" s="1"/>
  <c r="U43" i="9" a="1"/>
  <c r="U43" i="9" s="1"/>
  <c r="S43" i="9" a="1"/>
  <c r="S43" i="9" s="1"/>
  <c r="V43" i="9" a="1"/>
  <c r="V43" i="9" s="1"/>
  <c r="M44" i="9"/>
  <c r="A45" i="2"/>
  <c r="C44" i="2"/>
  <c r="G44" i="2" s="1"/>
  <c r="F44" i="2"/>
  <c r="D44" i="2"/>
  <c r="B44" i="2"/>
  <c r="M42" i="11"/>
  <c r="AL160" i="9"/>
  <c r="AM159" i="9"/>
  <c r="AN159" i="9"/>
  <c r="K43" i="11"/>
  <c r="A44" i="11"/>
  <c r="J43" i="11"/>
  <c r="C43" i="11"/>
  <c r="H43" i="11"/>
  <c r="I43" i="11"/>
  <c r="D43" i="11"/>
  <c r="F43" i="11" s="1"/>
  <c r="B43" i="11"/>
  <c r="E43" i="11"/>
  <c r="G43" i="11" s="1"/>
  <c r="O45" i="11"/>
  <c r="P44" i="11"/>
  <c r="U44" i="11" s="1"/>
  <c r="X44" i="11" s="1"/>
  <c r="H44" i="2" l="1"/>
  <c r="V44" i="11"/>
  <c r="Y44" i="11" s="1"/>
  <c r="W43" i="11"/>
  <c r="O44" i="9"/>
  <c r="Q44" i="9" s="1"/>
  <c r="V44" i="9" a="1"/>
  <c r="V44" i="9" s="1"/>
  <c r="N44" i="9"/>
  <c r="T44" i="9" a="1"/>
  <c r="T44" i="9" s="1"/>
  <c r="X44" i="9" a="1"/>
  <c r="X44" i="9" s="1"/>
  <c r="P44" i="9" a="1"/>
  <c r="P44" i="9" s="1"/>
  <c r="S44" i="9" a="1"/>
  <c r="S44" i="9" s="1"/>
  <c r="M45" i="9"/>
  <c r="U44" i="9" a="1"/>
  <c r="U44" i="9" s="1"/>
  <c r="R44" i="9" a="1"/>
  <c r="R44" i="9" s="1"/>
  <c r="W44" i="9" a="1"/>
  <c r="W44" i="9" s="1"/>
  <c r="M43" i="11"/>
  <c r="A46" i="2"/>
  <c r="C45" i="2"/>
  <c r="D45" i="2" s="1"/>
  <c r="B45" i="2"/>
  <c r="L43" i="11"/>
  <c r="K44" i="11"/>
  <c r="A45" i="11"/>
  <c r="J44" i="11"/>
  <c r="C44" i="11"/>
  <c r="H44" i="11"/>
  <c r="I44" i="11"/>
  <c r="B44" i="11"/>
  <c r="D44" i="11"/>
  <c r="F44" i="11" s="1"/>
  <c r="E44" i="11"/>
  <c r="G44" i="11" s="1"/>
  <c r="O46" i="11"/>
  <c r="P45" i="11"/>
  <c r="V45" i="11" s="1"/>
  <c r="AM160" i="9"/>
  <c r="AL161" i="9"/>
  <c r="AN160" i="9"/>
  <c r="G45" i="2" l="1"/>
  <c r="F45" i="2"/>
  <c r="W44" i="11"/>
  <c r="Y45" i="11"/>
  <c r="U45" i="11"/>
  <c r="X45" i="11" s="1"/>
  <c r="R45" i="9" a="1"/>
  <c r="R45" i="9" s="1"/>
  <c r="T45" i="9" a="1"/>
  <c r="T45" i="9" s="1"/>
  <c r="V45" i="9" a="1"/>
  <c r="V45" i="9" s="1"/>
  <c r="X45" i="9" a="1"/>
  <c r="X45" i="9" s="1"/>
  <c r="P45" i="9" a="1"/>
  <c r="P45" i="9" s="1"/>
  <c r="S45" i="9" a="1"/>
  <c r="S45" i="9" s="1"/>
  <c r="U45" i="9" a="1"/>
  <c r="U45" i="9" s="1"/>
  <c r="Q45" i="9"/>
  <c r="M46" i="9"/>
  <c r="N45" i="9"/>
  <c r="O45" i="9"/>
  <c r="W45" i="9" a="1"/>
  <c r="W45" i="9" s="1"/>
  <c r="A47" i="2"/>
  <c r="C46" i="2"/>
  <c r="F46" i="2" s="1"/>
  <c r="G46" i="2"/>
  <c r="B46" i="2"/>
  <c r="M44" i="11"/>
  <c r="O47" i="11"/>
  <c r="P46" i="11"/>
  <c r="V46" i="11" s="1"/>
  <c r="Y46" i="11" s="1"/>
  <c r="L44" i="11"/>
  <c r="K45" i="11"/>
  <c r="A46" i="11"/>
  <c r="J45" i="11"/>
  <c r="C45" i="11"/>
  <c r="H45" i="11"/>
  <c r="I45" i="11"/>
  <c r="B45" i="11"/>
  <c r="E45" i="11"/>
  <c r="G45" i="11" s="1"/>
  <c r="D45" i="11"/>
  <c r="F45" i="11" s="1"/>
  <c r="AM161" i="9"/>
  <c r="AL162" i="9"/>
  <c r="AN161" i="9"/>
  <c r="D46" i="2" l="1"/>
  <c r="H46" i="2"/>
  <c r="H45" i="2"/>
  <c r="U46" i="11"/>
  <c r="X46" i="11" s="1"/>
  <c r="W45" i="11"/>
  <c r="O46" i="9"/>
  <c r="Q46" i="9" s="1"/>
  <c r="U46" i="9" a="1"/>
  <c r="U46" i="9" s="1"/>
  <c r="P46" i="9" a="1"/>
  <c r="P46" i="9" s="1"/>
  <c r="T46" i="9" a="1"/>
  <c r="T46" i="9" s="1"/>
  <c r="N46" i="9"/>
  <c r="X46" i="9" a="1"/>
  <c r="X46" i="9" s="1"/>
  <c r="W46" i="9" a="1"/>
  <c r="W46" i="9" s="1"/>
  <c r="S46" i="9" a="1"/>
  <c r="S46" i="9" s="1"/>
  <c r="R46" i="9" a="1"/>
  <c r="R46" i="9" s="1"/>
  <c r="M47" i="9"/>
  <c r="V46" i="9" a="1"/>
  <c r="V46" i="9" s="1"/>
  <c r="M45" i="11"/>
  <c r="A48" i="2"/>
  <c r="C47" i="2"/>
  <c r="D47" i="2" s="1"/>
  <c r="F47" i="2"/>
  <c r="G47" i="2"/>
  <c r="B47" i="2"/>
  <c r="O48" i="11"/>
  <c r="P47" i="11"/>
  <c r="V47" i="11" s="1"/>
  <c r="Y47" i="11" s="1"/>
  <c r="L45" i="11"/>
  <c r="AM162" i="9"/>
  <c r="AL163" i="9"/>
  <c r="AN162" i="9"/>
  <c r="K46" i="11"/>
  <c r="A47" i="11"/>
  <c r="J46" i="11"/>
  <c r="C46" i="11"/>
  <c r="H46" i="11"/>
  <c r="I46" i="11"/>
  <c r="B46" i="11"/>
  <c r="D46" i="11"/>
  <c r="F46" i="11" s="1"/>
  <c r="E46" i="11"/>
  <c r="G46" i="11" s="1"/>
  <c r="H47" i="2" l="1"/>
  <c r="W46" i="11"/>
  <c r="U47" i="11"/>
  <c r="X47" i="11" s="1"/>
  <c r="N47" i="9"/>
  <c r="V47" i="9" a="1"/>
  <c r="V47" i="9" s="1"/>
  <c r="X47" i="9" a="1"/>
  <c r="X47" i="9" s="1"/>
  <c r="S47" i="9" a="1"/>
  <c r="S47" i="9" s="1"/>
  <c r="W47" i="9" a="1"/>
  <c r="W47" i="9" s="1"/>
  <c r="R47" i="9" a="1"/>
  <c r="R47" i="9" s="1"/>
  <c r="P47" i="9" a="1"/>
  <c r="P47" i="9" s="1"/>
  <c r="M48" i="9"/>
  <c r="O47" i="9"/>
  <c r="Q47" i="9" s="1"/>
  <c r="U47" i="9" a="1"/>
  <c r="U47" i="9" s="1"/>
  <c r="T47" i="9" a="1"/>
  <c r="T47" i="9" s="1"/>
  <c r="M46" i="11"/>
  <c r="A49" i="2"/>
  <c r="C48" i="2"/>
  <c r="F48" i="2"/>
  <c r="D48" i="2"/>
  <c r="G48" i="2"/>
  <c r="B48" i="2"/>
  <c r="AM163" i="9"/>
  <c r="AL164" i="9"/>
  <c r="AN163" i="9"/>
  <c r="K47" i="11"/>
  <c r="A48" i="11"/>
  <c r="J47" i="11"/>
  <c r="C47" i="11"/>
  <c r="L47" i="11" s="1"/>
  <c r="H47" i="11"/>
  <c r="I47" i="11"/>
  <c r="E47" i="11"/>
  <c r="G47" i="11" s="1"/>
  <c r="D47" i="11"/>
  <c r="F47" i="11" s="1"/>
  <c r="B47" i="11"/>
  <c r="O49" i="11"/>
  <c r="P48" i="11"/>
  <c r="V48" i="11" s="1"/>
  <c r="L46" i="11"/>
  <c r="H48" i="2" l="1"/>
  <c r="W47" i="11"/>
  <c r="Y48" i="11"/>
  <c r="U48" i="11"/>
  <c r="X48" i="11" s="1"/>
  <c r="U48" i="9" a="1"/>
  <c r="U48" i="9" s="1"/>
  <c r="S48" i="9" a="1"/>
  <c r="S48" i="9" s="1"/>
  <c r="R48" i="9" a="1"/>
  <c r="R48" i="9" s="1"/>
  <c r="M49" i="9"/>
  <c r="N48" i="9"/>
  <c r="O48" i="9"/>
  <c r="Q48" i="9" s="1"/>
  <c r="P48" i="9" a="1"/>
  <c r="P48" i="9" s="1"/>
  <c r="T48" i="9" a="1"/>
  <c r="T48" i="9" s="1"/>
  <c r="X48" i="9" a="1"/>
  <c r="X48" i="9" s="1"/>
  <c r="W48" i="9" a="1"/>
  <c r="W48" i="9" s="1"/>
  <c r="V48" i="9" a="1"/>
  <c r="V48" i="9" s="1"/>
  <c r="M47" i="11"/>
  <c r="A50" i="2"/>
  <c r="C49" i="2"/>
  <c r="G49" i="2" s="1"/>
  <c r="B49" i="2"/>
  <c r="K48" i="11"/>
  <c r="A49" i="11"/>
  <c r="J48" i="11"/>
  <c r="C48" i="11"/>
  <c r="L48" i="11" s="1"/>
  <c r="H48" i="11"/>
  <c r="I48" i="11"/>
  <c r="B48" i="11"/>
  <c r="D48" i="11"/>
  <c r="F48" i="11" s="1"/>
  <c r="E48" i="11"/>
  <c r="G48" i="11" s="1"/>
  <c r="AM164" i="9"/>
  <c r="AL165" i="9"/>
  <c r="AN164" i="9"/>
  <c r="O50" i="11"/>
  <c r="P49" i="11"/>
  <c r="V49" i="11" s="1"/>
  <c r="D49" i="2" l="1"/>
  <c r="F49" i="2"/>
  <c r="H49" i="2" s="1"/>
  <c r="U49" i="11"/>
  <c r="X49" i="11" s="1"/>
  <c r="Y49" i="11"/>
  <c r="W48" i="11"/>
  <c r="R49" i="9" a="1"/>
  <c r="R49" i="9" s="1"/>
  <c r="P49" i="9" a="1"/>
  <c r="P49" i="9" s="1"/>
  <c r="W49" i="9" a="1"/>
  <c r="W49" i="9" s="1"/>
  <c r="N49" i="9"/>
  <c r="M50" i="9"/>
  <c r="V49" i="9" a="1"/>
  <c r="V49" i="9" s="1"/>
  <c r="T49" i="9" a="1"/>
  <c r="T49" i="9" s="1"/>
  <c r="S49" i="9" a="1"/>
  <c r="S49" i="9" s="1"/>
  <c r="X49" i="9" a="1"/>
  <c r="X49" i="9" s="1"/>
  <c r="U49" i="9" a="1"/>
  <c r="U49" i="9" s="1"/>
  <c r="O49" i="9"/>
  <c r="Q49" i="9" s="1"/>
  <c r="A51" i="2"/>
  <c r="C50" i="2"/>
  <c r="G50" i="2" s="1"/>
  <c r="F50" i="2"/>
  <c r="B50" i="2"/>
  <c r="M48" i="11"/>
  <c r="K49" i="11"/>
  <c r="A50" i="11"/>
  <c r="J49" i="11"/>
  <c r="C49" i="11"/>
  <c r="L49" i="11" s="1"/>
  <c r="H49" i="11"/>
  <c r="I49" i="11"/>
  <c r="E49" i="11"/>
  <c r="G49" i="11" s="1"/>
  <c r="D49" i="11"/>
  <c r="F49" i="11" s="1"/>
  <c r="B49" i="11"/>
  <c r="AM165" i="9"/>
  <c r="AL166" i="9"/>
  <c r="AN165" i="9"/>
  <c r="O51" i="11"/>
  <c r="P50" i="11"/>
  <c r="U50" i="11" s="1"/>
  <c r="H50" i="2" l="1"/>
  <c r="D50" i="2"/>
  <c r="X50" i="11"/>
  <c r="W49" i="11"/>
  <c r="V50" i="11"/>
  <c r="X50" i="9" a="1"/>
  <c r="X50" i="9" s="1"/>
  <c r="U50" i="9" a="1"/>
  <c r="U50" i="9" s="1"/>
  <c r="R50" i="9" a="1"/>
  <c r="R50" i="9" s="1"/>
  <c r="V50" i="9" a="1"/>
  <c r="V50" i="9" s="1"/>
  <c r="W50" i="9" a="1"/>
  <c r="W50" i="9" s="1"/>
  <c r="T50" i="9" a="1"/>
  <c r="T50" i="9" s="1"/>
  <c r="P50" i="9" a="1"/>
  <c r="P50" i="9" s="1"/>
  <c r="N50" i="9"/>
  <c r="M51" i="9"/>
  <c r="O50" i="9"/>
  <c r="Q50" i="9" s="1"/>
  <c r="S50" i="9" a="1"/>
  <c r="S50" i="9" s="1"/>
  <c r="M49" i="11"/>
  <c r="A52" i="2"/>
  <c r="C51" i="2"/>
  <c r="G51" i="2"/>
  <c r="F51" i="2"/>
  <c r="D51" i="2"/>
  <c r="B51" i="2"/>
  <c r="AM166" i="9"/>
  <c r="AL167" i="9"/>
  <c r="AN166" i="9"/>
  <c r="K50" i="11"/>
  <c r="A51" i="11"/>
  <c r="J50" i="11"/>
  <c r="C50" i="11"/>
  <c r="H50" i="11"/>
  <c r="I50" i="11"/>
  <c r="B50" i="11"/>
  <c r="D50" i="11"/>
  <c r="F50" i="11" s="1"/>
  <c r="E50" i="11"/>
  <c r="G50" i="11" s="1"/>
  <c r="O52" i="11"/>
  <c r="P51" i="11"/>
  <c r="H51" i="2" l="1"/>
  <c r="V51" i="11"/>
  <c r="U51" i="11"/>
  <c r="X51" i="11" s="1"/>
  <c r="Y50" i="11"/>
  <c r="W50" i="11"/>
  <c r="T51" i="9" a="1"/>
  <c r="T51" i="9" s="1"/>
  <c r="N51" i="9"/>
  <c r="O51" i="9"/>
  <c r="Q51" i="9" s="1"/>
  <c r="S51" i="9" a="1"/>
  <c r="S51" i="9" s="1"/>
  <c r="W51" i="9" a="1"/>
  <c r="W51" i="9" s="1"/>
  <c r="R51" i="9" a="1"/>
  <c r="R51" i="9" s="1"/>
  <c r="M52" i="9"/>
  <c r="M50" i="11"/>
  <c r="A53" i="2"/>
  <c r="C52" i="2"/>
  <c r="F52" i="2" s="1"/>
  <c r="B52" i="2"/>
  <c r="O53" i="11"/>
  <c r="P52" i="11"/>
  <c r="V52" i="11" s="1"/>
  <c r="AM167" i="9"/>
  <c r="AL168" i="9"/>
  <c r="AN167" i="9"/>
  <c r="L50" i="11"/>
  <c r="K51" i="11"/>
  <c r="A52" i="11"/>
  <c r="J51" i="11"/>
  <c r="C51" i="11"/>
  <c r="H51" i="11"/>
  <c r="I51" i="11"/>
  <c r="E51" i="11"/>
  <c r="G51" i="11" s="1"/>
  <c r="D51" i="11"/>
  <c r="F51" i="11" s="1"/>
  <c r="B51" i="11"/>
  <c r="D52" i="2" l="1"/>
  <c r="G52" i="2"/>
  <c r="H52" i="2" s="1"/>
  <c r="X51" i="9" a="1"/>
  <c r="X51" i="9" s="1"/>
  <c r="V51" i="9" a="1"/>
  <c r="V51" i="9" s="1"/>
  <c r="U51" i="9" a="1"/>
  <c r="U51" i="9" s="1"/>
  <c r="P51" i="9" a="1"/>
  <c r="P51" i="9" s="1"/>
  <c r="U52" i="11"/>
  <c r="X52" i="11" s="1"/>
  <c r="Y51" i="11"/>
  <c r="Y52" i="11" s="1"/>
  <c r="W51" i="11"/>
  <c r="M53" i="9"/>
  <c r="N52" i="9"/>
  <c r="V52" i="9" a="1"/>
  <c r="V52" i="9" s="1"/>
  <c r="U52" i="9" a="1"/>
  <c r="U52" i="9" s="1"/>
  <c r="S52" i="9" a="1"/>
  <c r="S52" i="9" s="1"/>
  <c r="R52" i="9" a="1"/>
  <c r="R52" i="9" s="1"/>
  <c r="O52" i="9"/>
  <c r="Q52" i="9" s="1"/>
  <c r="M51" i="11"/>
  <c r="A54" i="2"/>
  <c r="C53" i="2"/>
  <c r="G53" i="2" s="1"/>
  <c r="B53" i="2"/>
  <c r="AM168" i="9"/>
  <c r="AL169" i="9"/>
  <c r="AN168" i="9"/>
  <c r="L51" i="11"/>
  <c r="K52" i="11"/>
  <c r="A53" i="11"/>
  <c r="J52" i="11"/>
  <c r="C52" i="11"/>
  <c r="H52" i="11"/>
  <c r="I52" i="11"/>
  <c r="D52" i="11"/>
  <c r="F52" i="11" s="1"/>
  <c r="E52" i="11"/>
  <c r="G52" i="11" s="1"/>
  <c r="B52" i="11"/>
  <c r="O54" i="11"/>
  <c r="P53" i="11"/>
  <c r="V53" i="11" s="1"/>
  <c r="D53" i="2" l="1"/>
  <c r="F53" i="2"/>
  <c r="H53" i="2" s="1"/>
  <c r="X52" i="9" a="1"/>
  <c r="X52" i="9" s="1"/>
  <c r="W52" i="9" a="1"/>
  <c r="W52" i="9" s="1"/>
  <c r="P52" i="9" a="1"/>
  <c r="P52" i="9" s="1"/>
  <c r="T52" i="9" a="1"/>
  <c r="T52" i="9" s="1"/>
  <c r="W52" i="11"/>
  <c r="U53" i="11"/>
  <c r="X53" i="11" s="1"/>
  <c r="Y53" i="11"/>
  <c r="M52" i="11"/>
  <c r="M54" i="9"/>
  <c r="X53" i="9" a="1"/>
  <c r="X53" i="9" s="1"/>
  <c r="W53" i="9" a="1"/>
  <c r="W53" i="9" s="1"/>
  <c r="U53" i="9" a="1"/>
  <c r="U53" i="9" s="1"/>
  <c r="P53" i="9" a="1"/>
  <c r="P53" i="9" s="1"/>
  <c r="O53" i="9"/>
  <c r="Q53" i="9" s="1"/>
  <c r="V53" i="9" a="1"/>
  <c r="V53" i="9" s="1"/>
  <c r="S53" i="9" a="1"/>
  <c r="S53" i="9" s="1"/>
  <c r="N53" i="9"/>
  <c r="T53" i="9" a="1"/>
  <c r="T53" i="9" s="1"/>
  <c r="R53" i="9" a="1"/>
  <c r="R53" i="9" s="1"/>
  <c r="A55" i="2"/>
  <c r="C54" i="2"/>
  <c r="F54" i="2"/>
  <c r="G54" i="2"/>
  <c r="D54" i="2"/>
  <c r="B54" i="2"/>
  <c r="L52" i="11"/>
  <c r="O55" i="11"/>
  <c r="P54" i="11"/>
  <c r="U54" i="11" s="1"/>
  <c r="K53" i="11"/>
  <c r="A54" i="11"/>
  <c r="J53" i="11"/>
  <c r="C53" i="11"/>
  <c r="L53" i="11" s="1"/>
  <c r="H53" i="11"/>
  <c r="I53" i="11"/>
  <c r="E53" i="11"/>
  <c r="G53" i="11" s="1"/>
  <c r="B53" i="11"/>
  <c r="D53" i="11"/>
  <c r="F53" i="11" s="1"/>
  <c r="AL170" i="9"/>
  <c r="AM169" i="9"/>
  <c r="AN169" i="9"/>
  <c r="H54" i="2" l="1"/>
  <c r="V54" i="11"/>
  <c r="Y54" i="11" s="1"/>
  <c r="W53" i="11"/>
  <c r="X54" i="11"/>
  <c r="X54" i="9" a="1"/>
  <c r="X54" i="9" s="1"/>
  <c r="W54" i="9" a="1"/>
  <c r="W54" i="9" s="1"/>
  <c r="V54" i="9" a="1"/>
  <c r="V54" i="9" s="1"/>
  <c r="S54" i="9" a="1"/>
  <c r="S54" i="9" s="1"/>
  <c r="P54" i="9" a="1"/>
  <c r="P54" i="9" s="1"/>
  <c r="T54" i="9" a="1"/>
  <c r="T54" i="9" s="1"/>
  <c r="M55" i="9"/>
  <c r="U54" i="9" a="1"/>
  <c r="U54" i="9" s="1"/>
  <c r="N54" i="9"/>
  <c r="O54" i="9"/>
  <c r="Q54" i="9" s="1"/>
  <c r="R54" i="9" a="1"/>
  <c r="R54" i="9" s="1"/>
  <c r="M53" i="11"/>
  <c r="A56" i="2"/>
  <c r="C55" i="2"/>
  <c r="F55" i="2" s="1"/>
  <c r="G55" i="2"/>
  <c r="D55" i="2"/>
  <c r="B55" i="2"/>
  <c r="AL171" i="9"/>
  <c r="AM170" i="9"/>
  <c r="AN170" i="9"/>
  <c r="K54" i="11"/>
  <c r="A55" i="11"/>
  <c r="J54" i="11"/>
  <c r="C54" i="11"/>
  <c r="H54" i="11"/>
  <c r="I54" i="11"/>
  <c r="B54" i="11"/>
  <c r="E54" i="11"/>
  <c r="G54" i="11" s="1"/>
  <c r="D54" i="11"/>
  <c r="F54" i="11" s="1"/>
  <c r="O56" i="11"/>
  <c r="P55" i="11"/>
  <c r="U55" i="11" s="1"/>
  <c r="X55" i="11" l="1"/>
  <c r="H55" i="2"/>
  <c r="W54" i="11"/>
  <c r="V55" i="11"/>
  <c r="Y55" i="11" s="1"/>
  <c r="S55" i="9" a="1"/>
  <c r="S55" i="9" s="1"/>
  <c r="U55" i="9" a="1"/>
  <c r="U55" i="9" s="1"/>
  <c r="T55" i="9" a="1"/>
  <c r="T55" i="9" s="1"/>
  <c r="X55" i="9" a="1"/>
  <c r="X55" i="9" s="1"/>
  <c r="R55" i="9" a="1"/>
  <c r="R55" i="9" s="1"/>
  <c r="P55" i="9" a="1"/>
  <c r="P55" i="9" s="1"/>
  <c r="O55" i="9"/>
  <c r="Q55" i="9" s="1"/>
  <c r="W55" i="9" a="1"/>
  <c r="W55" i="9" s="1"/>
  <c r="N55" i="9"/>
  <c r="V55" i="9" a="1"/>
  <c r="V55" i="9" s="1"/>
  <c r="M56" i="9"/>
  <c r="M54" i="11"/>
  <c r="A57" i="2"/>
  <c r="C56" i="2"/>
  <c r="F56" i="2"/>
  <c r="D56" i="2"/>
  <c r="G56" i="2"/>
  <c r="B56" i="2"/>
  <c r="L54" i="11"/>
  <c r="O57" i="11"/>
  <c r="P56" i="11"/>
  <c r="V56" i="11" s="1"/>
  <c r="K55" i="11"/>
  <c r="A56" i="11"/>
  <c r="J55" i="11"/>
  <c r="C55" i="11"/>
  <c r="L55" i="11" s="1"/>
  <c r="H55" i="11"/>
  <c r="I55" i="11"/>
  <c r="D55" i="11"/>
  <c r="F55" i="11" s="1"/>
  <c r="B55" i="11"/>
  <c r="E55" i="11"/>
  <c r="G55" i="11" s="1"/>
  <c r="AM171" i="9"/>
  <c r="AL172" i="9"/>
  <c r="AN171" i="9"/>
  <c r="H56" i="2" l="1"/>
  <c r="W55" i="11"/>
  <c r="Y56" i="11"/>
  <c r="U56" i="11"/>
  <c r="X56" i="11" s="1"/>
  <c r="V56" i="9" a="1"/>
  <c r="V56" i="9" s="1"/>
  <c r="N56" i="9"/>
  <c r="P56" i="9" a="1"/>
  <c r="P56" i="9" s="1"/>
  <c r="W56" i="9" a="1"/>
  <c r="W56" i="9" s="1"/>
  <c r="X56" i="9" a="1"/>
  <c r="X56" i="9" s="1"/>
  <c r="U56" i="9" a="1"/>
  <c r="U56" i="9" s="1"/>
  <c r="S56" i="9" a="1"/>
  <c r="S56" i="9" s="1"/>
  <c r="M57" i="9"/>
  <c r="O56" i="9"/>
  <c r="Q56" i="9" s="1"/>
  <c r="R56" i="9" a="1"/>
  <c r="R56" i="9" s="1"/>
  <c r="T56" i="9" a="1"/>
  <c r="T56" i="9" s="1"/>
  <c r="M55" i="11"/>
  <c r="A58" i="2"/>
  <c r="C57" i="2"/>
  <c r="D57" i="2"/>
  <c r="F57" i="2"/>
  <c r="G57" i="2"/>
  <c r="B57" i="2"/>
  <c r="K56" i="11"/>
  <c r="A57" i="11"/>
  <c r="J56" i="11"/>
  <c r="C56" i="11"/>
  <c r="H56" i="11"/>
  <c r="I56" i="11"/>
  <c r="B56" i="11"/>
  <c r="D56" i="11"/>
  <c r="F56" i="11" s="1"/>
  <c r="E56" i="11"/>
  <c r="G56" i="11" s="1"/>
  <c r="O58" i="11"/>
  <c r="P57" i="11"/>
  <c r="V57" i="11" s="1"/>
  <c r="AL173" i="9"/>
  <c r="AM172" i="9"/>
  <c r="AN172" i="9"/>
  <c r="H57" i="2" l="1"/>
  <c r="U57" i="11"/>
  <c r="X57" i="11" s="1"/>
  <c r="Y57" i="11"/>
  <c r="W56" i="11"/>
  <c r="U57" i="9" a="1"/>
  <c r="U57" i="9" s="1"/>
  <c r="T57" i="9" a="1"/>
  <c r="T57" i="9" s="1"/>
  <c r="X57" i="9" a="1"/>
  <c r="X57" i="9" s="1"/>
  <c r="R57" i="9" a="1"/>
  <c r="R57" i="9" s="1"/>
  <c r="P57" i="9" a="1"/>
  <c r="P57" i="9" s="1"/>
  <c r="W57" i="9" a="1"/>
  <c r="W57" i="9" s="1"/>
  <c r="M58" i="9"/>
  <c r="O57" i="9"/>
  <c r="Q57" i="9" s="1"/>
  <c r="N57" i="9"/>
  <c r="S57" i="9" a="1"/>
  <c r="S57" i="9" s="1"/>
  <c r="V57" i="9" a="1"/>
  <c r="V57" i="9" s="1"/>
  <c r="A59" i="2"/>
  <c r="C58" i="2"/>
  <c r="F58" i="2"/>
  <c r="G58" i="2"/>
  <c r="D58" i="2"/>
  <c r="B58" i="2"/>
  <c r="M56" i="11"/>
  <c r="O59" i="11"/>
  <c r="P58" i="11"/>
  <c r="V58" i="11" s="1"/>
  <c r="K57" i="11"/>
  <c r="A58" i="11"/>
  <c r="J57" i="11"/>
  <c r="C57" i="11"/>
  <c r="H57" i="11"/>
  <c r="I57" i="11"/>
  <c r="B57" i="11"/>
  <c r="E57" i="11"/>
  <c r="G57" i="11" s="1"/>
  <c r="D57" i="11"/>
  <c r="F57" i="11" s="1"/>
  <c r="AM173" i="9"/>
  <c r="AL174" i="9"/>
  <c r="AN173" i="9"/>
  <c r="L56" i="11"/>
  <c r="H58" i="2" l="1"/>
  <c r="W57" i="11"/>
  <c r="Y58" i="11"/>
  <c r="U58" i="11"/>
  <c r="X58" i="11" s="1"/>
  <c r="M57" i="11"/>
  <c r="U58" i="9" a="1"/>
  <c r="U58" i="9" s="1"/>
  <c r="V58" i="9" a="1"/>
  <c r="V58" i="9" s="1"/>
  <c r="O58" i="9"/>
  <c r="Q58" i="9" s="1"/>
  <c r="S58" i="9" a="1"/>
  <c r="S58" i="9" s="1"/>
  <c r="M59" i="9"/>
  <c r="R58" i="9" a="1"/>
  <c r="R58" i="9" s="1"/>
  <c r="T58" i="9" a="1"/>
  <c r="T58" i="9" s="1"/>
  <c r="W58" i="9" a="1"/>
  <c r="W58" i="9" s="1"/>
  <c r="N58" i="9"/>
  <c r="X58" i="9" a="1"/>
  <c r="X58" i="9" s="1"/>
  <c r="P58" i="9" a="1"/>
  <c r="P58" i="9" s="1"/>
  <c r="A60" i="2"/>
  <c r="C59" i="2"/>
  <c r="F59" i="2" s="1"/>
  <c r="B59" i="2"/>
  <c r="L57" i="11"/>
  <c r="O60" i="11"/>
  <c r="P59" i="11"/>
  <c r="V59" i="11" s="1"/>
  <c r="AL175" i="9"/>
  <c r="AM174" i="9"/>
  <c r="AN174" i="9"/>
  <c r="K58" i="11"/>
  <c r="A59" i="11"/>
  <c r="J58" i="11"/>
  <c r="C58" i="11"/>
  <c r="L58" i="11" s="1"/>
  <c r="H58" i="11"/>
  <c r="I58" i="11"/>
  <c r="B58" i="11"/>
  <c r="D58" i="11"/>
  <c r="F58" i="11" s="1"/>
  <c r="E58" i="11"/>
  <c r="G58" i="11" s="1"/>
  <c r="D59" i="2" l="1"/>
  <c r="G59" i="2"/>
  <c r="H59" i="2" s="1"/>
  <c r="Y59" i="11"/>
  <c r="U59" i="11"/>
  <c r="X59" i="11" s="1"/>
  <c r="W58" i="11"/>
  <c r="S59" i="9" a="1"/>
  <c r="S59" i="9" s="1"/>
  <c r="O59" i="9"/>
  <c r="Q59" i="9" s="1"/>
  <c r="R59" i="9" a="1"/>
  <c r="R59" i="9" s="1"/>
  <c r="T59" i="9" a="1"/>
  <c r="T59" i="9" s="1"/>
  <c r="U59" i="9" a="1"/>
  <c r="U59" i="9" s="1"/>
  <c r="V59" i="9" a="1"/>
  <c r="V59" i="9" s="1"/>
  <c r="P59" i="9" a="1"/>
  <c r="P59" i="9" s="1"/>
  <c r="W59" i="9" a="1"/>
  <c r="W59" i="9" s="1"/>
  <c r="N59" i="9"/>
  <c r="X59" i="9" a="1"/>
  <c r="X59" i="9" s="1"/>
  <c r="M60" i="9"/>
  <c r="M58" i="11"/>
  <c r="A61" i="2"/>
  <c r="C60" i="2"/>
  <c r="D60" i="2" s="1"/>
  <c r="F60" i="2"/>
  <c r="G60" i="2"/>
  <c r="B60" i="2"/>
  <c r="O61" i="11"/>
  <c r="P60" i="11"/>
  <c r="V60" i="11" s="1"/>
  <c r="K59" i="11"/>
  <c r="A60" i="11"/>
  <c r="J59" i="11"/>
  <c r="C59" i="11"/>
  <c r="H59" i="11"/>
  <c r="I59" i="11"/>
  <c r="E59" i="11"/>
  <c r="G59" i="11" s="1"/>
  <c r="B59" i="11"/>
  <c r="D59" i="11"/>
  <c r="F59" i="11" s="1"/>
  <c r="AM175" i="9"/>
  <c r="AL176" i="9"/>
  <c r="AN175" i="9"/>
  <c r="H60" i="2" l="1"/>
  <c r="U60" i="11"/>
  <c r="W60" i="11" s="1"/>
  <c r="Y60" i="11"/>
  <c r="W59" i="11"/>
  <c r="R60" i="9" a="1"/>
  <c r="R60" i="9" s="1"/>
  <c r="T60" i="9" a="1"/>
  <c r="T60" i="9" s="1"/>
  <c r="S60" i="9" a="1"/>
  <c r="S60" i="9" s="1"/>
  <c r="M61" i="9"/>
  <c r="N60" i="9"/>
  <c r="O60" i="9"/>
  <c r="Q60" i="9" s="1"/>
  <c r="W60" i="9" a="1"/>
  <c r="W60" i="9" s="1"/>
  <c r="V60" i="9" a="1"/>
  <c r="V60" i="9" s="1"/>
  <c r="U60" i="9" a="1"/>
  <c r="U60" i="9" s="1"/>
  <c r="X60" i="9" a="1"/>
  <c r="X60" i="9" s="1"/>
  <c r="P60" i="9" a="1"/>
  <c r="P60" i="9" s="1"/>
  <c r="M59" i="11"/>
  <c r="A62" i="2"/>
  <c r="C61" i="2"/>
  <c r="G61" i="2" s="1"/>
  <c r="B61" i="2"/>
  <c r="L59" i="11"/>
  <c r="AM176" i="9"/>
  <c r="AL177" i="9"/>
  <c r="AN176" i="9"/>
  <c r="K60" i="11"/>
  <c r="A61" i="11"/>
  <c r="J60" i="11"/>
  <c r="C60" i="11"/>
  <c r="H60" i="11"/>
  <c r="I60" i="11"/>
  <c r="B60" i="11"/>
  <c r="D60" i="11"/>
  <c r="F60" i="11" s="1"/>
  <c r="E60" i="11"/>
  <c r="G60" i="11" s="1"/>
  <c r="O62" i="11"/>
  <c r="P61" i="11"/>
  <c r="U61" i="11" s="1"/>
  <c r="F61" i="2" l="1"/>
  <c r="H61" i="2" s="1"/>
  <c r="D61" i="2"/>
  <c r="V61" i="11"/>
  <c r="Y61" i="11" s="1"/>
  <c r="X60" i="11"/>
  <c r="X61" i="11" s="1"/>
  <c r="P61" i="9" a="1"/>
  <c r="P61" i="9" s="1"/>
  <c r="V61" i="9" a="1"/>
  <c r="V61" i="9" s="1"/>
  <c r="R61" i="9" a="1"/>
  <c r="R61" i="9" s="1"/>
  <c r="O61" i="9"/>
  <c r="Q61" i="9" s="1"/>
  <c r="S61" i="9" a="1"/>
  <c r="S61" i="9" s="1"/>
  <c r="N61" i="9"/>
  <c r="T61" i="9" a="1"/>
  <c r="T61" i="9" s="1"/>
  <c r="X61" i="9" a="1"/>
  <c r="X61" i="9" s="1"/>
  <c r="U61" i="9" a="1"/>
  <c r="U61" i="9" s="1"/>
  <c r="W61" i="9" a="1"/>
  <c r="W61" i="9" s="1"/>
  <c r="M62" i="9"/>
  <c r="A63" i="2"/>
  <c r="C62" i="2"/>
  <c r="D62" i="2" s="1"/>
  <c r="F62" i="2"/>
  <c r="G62" i="2"/>
  <c r="B62" i="2"/>
  <c r="M60" i="11"/>
  <c r="AM177" i="9"/>
  <c r="AL178" i="9"/>
  <c r="AN177" i="9"/>
  <c r="L60" i="11"/>
  <c r="K61" i="11"/>
  <c r="A62" i="11"/>
  <c r="J61" i="11"/>
  <c r="C61" i="11"/>
  <c r="H61" i="11"/>
  <c r="I61" i="11"/>
  <c r="B61" i="11"/>
  <c r="E61" i="11"/>
  <c r="G61" i="11" s="1"/>
  <c r="D61" i="11"/>
  <c r="F61" i="11" s="1"/>
  <c r="O63" i="11"/>
  <c r="P62" i="11"/>
  <c r="V62" i="11" s="1"/>
  <c r="H62" i="2" l="1"/>
  <c r="W61" i="11"/>
  <c r="Y62" i="11"/>
  <c r="U62" i="11"/>
  <c r="X62" i="11" s="1"/>
  <c r="M63" i="9"/>
  <c r="U62" i="9" a="1"/>
  <c r="U62" i="9" s="1"/>
  <c r="X62" i="9" a="1"/>
  <c r="X62" i="9" s="1"/>
  <c r="O62" i="9"/>
  <c r="Q62" i="9" s="1"/>
  <c r="N62" i="9"/>
  <c r="S62" i="9" a="1"/>
  <c r="S62" i="9" s="1"/>
  <c r="T62" i="9" a="1"/>
  <c r="T62" i="9" s="1"/>
  <c r="V62" i="9" a="1"/>
  <c r="V62" i="9" s="1"/>
  <c r="R62" i="9" a="1"/>
  <c r="R62" i="9" s="1"/>
  <c r="W62" i="9" a="1"/>
  <c r="W62" i="9" s="1"/>
  <c r="P62" i="9" a="1"/>
  <c r="P62" i="9" s="1"/>
  <c r="M61" i="11"/>
  <c r="A64" i="2"/>
  <c r="C63" i="2"/>
  <c r="D63" i="2" s="1"/>
  <c r="B63" i="2"/>
  <c r="O64" i="11"/>
  <c r="P63" i="11"/>
  <c r="U63" i="11" s="1"/>
  <c r="L61" i="11"/>
  <c r="AM178" i="9"/>
  <c r="AL179" i="9"/>
  <c r="AN178" i="9"/>
  <c r="K62" i="11"/>
  <c r="A63" i="11"/>
  <c r="J62" i="11"/>
  <c r="C62" i="11"/>
  <c r="H62" i="11"/>
  <c r="I62" i="11"/>
  <c r="E62" i="11"/>
  <c r="G62" i="11" s="1"/>
  <c r="B62" i="11"/>
  <c r="D62" i="11"/>
  <c r="F62" i="11" s="1"/>
  <c r="F63" i="2" l="1"/>
  <c r="G63" i="2"/>
  <c r="V63" i="11"/>
  <c r="Y63" i="11" s="1"/>
  <c r="X63" i="11"/>
  <c r="W62" i="11"/>
  <c r="M62" i="11"/>
  <c r="M64" i="9"/>
  <c r="P63" i="9" a="1"/>
  <c r="P63" i="9" s="1"/>
  <c r="W63" i="9" a="1"/>
  <c r="W63" i="9" s="1"/>
  <c r="N63" i="9"/>
  <c r="O63" i="9"/>
  <c r="Q63" i="9" s="1"/>
  <c r="V63" i="9" a="1"/>
  <c r="V63" i="9" s="1"/>
  <c r="X63" i="9" a="1"/>
  <c r="X63" i="9" s="1"/>
  <c r="S63" i="9" a="1"/>
  <c r="S63" i="9" s="1"/>
  <c r="U63" i="9" a="1"/>
  <c r="U63" i="9" s="1"/>
  <c r="T63" i="9" a="1"/>
  <c r="T63" i="9" s="1"/>
  <c r="R63" i="9" a="1"/>
  <c r="R63" i="9" s="1"/>
  <c r="A65" i="2"/>
  <c r="C64" i="2"/>
  <c r="G64" i="2" s="1"/>
  <c r="F64" i="2"/>
  <c r="D64" i="2"/>
  <c r="B64" i="2"/>
  <c r="K63" i="11"/>
  <c r="A64" i="11"/>
  <c r="J63" i="11"/>
  <c r="C63" i="11"/>
  <c r="H63" i="11"/>
  <c r="I63" i="11"/>
  <c r="B63" i="11"/>
  <c r="D63" i="11"/>
  <c r="F63" i="11" s="1"/>
  <c r="E63" i="11"/>
  <c r="G63" i="11" s="1"/>
  <c r="L62" i="11"/>
  <c r="O65" i="11"/>
  <c r="P64" i="11"/>
  <c r="U64" i="11" s="1"/>
  <c r="X64" i="11" s="1"/>
  <c r="AM179" i="9"/>
  <c r="AL180" i="9"/>
  <c r="AN179" i="9"/>
  <c r="H63" i="2" l="1"/>
  <c r="H64" i="2"/>
  <c r="W63" i="11"/>
  <c r="V64" i="11"/>
  <c r="U64" i="9" a="1"/>
  <c r="U64" i="9" s="1"/>
  <c r="V64" i="9" a="1"/>
  <c r="V64" i="9" s="1"/>
  <c r="S64" i="9" a="1"/>
  <c r="S64" i="9" s="1"/>
  <c r="P64" i="9" a="1"/>
  <c r="P64" i="9" s="1"/>
  <c r="N64" i="9"/>
  <c r="O64" i="9"/>
  <c r="Q64" i="9" s="1"/>
  <c r="X64" i="9" a="1"/>
  <c r="X64" i="9" s="1"/>
  <c r="R64" i="9" a="1"/>
  <c r="R64" i="9" s="1"/>
  <c r="T64" i="9" a="1"/>
  <c r="T64" i="9" s="1"/>
  <c r="W64" i="9" a="1"/>
  <c r="W64" i="9" s="1"/>
  <c r="M65" i="9"/>
  <c r="M63" i="11"/>
  <c r="A66" i="2"/>
  <c r="C65" i="2"/>
  <c r="G65" i="2" s="1"/>
  <c r="F65" i="2"/>
  <c r="D65" i="2"/>
  <c r="B65" i="2"/>
  <c r="L63" i="11"/>
  <c r="AM180" i="9"/>
  <c r="AL181" i="9"/>
  <c r="AN180" i="9"/>
  <c r="O66" i="11"/>
  <c r="P65" i="11"/>
  <c r="U65" i="11" s="1"/>
  <c r="X65" i="11" s="1"/>
  <c r="K64" i="11"/>
  <c r="A65" i="11"/>
  <c r="J64" i="11"/>
  <c r="C64" i="11"/>
  <c r="H64" i="11"/>
  <c r="I64" i="11"/>
  <c r="B64" i="11"/>
  <c r="D64" i="11"/>
  <c r="F64" i="11" s="1"/>
  <c r="E64" i="11"/>
  <c r="G64" i="11" s="1"/>
  <c r="H65" i="2" l="1"/>
  <c r="V65" i="11"/>
  <c r="W65" i="11" s="1"/>
  <c r="Y64" i="11"/>
  <c r="W64" i="11"/>
  <c r="P65" i="9" a="1"/>
  <c r="P65" i="9" s="1"/>
  <c r="T65" i="9" a="1"/>
  <c r="T65" i="9" s="1"/>
  <c r="W65" i="9" a="1"/>
  <c r="W65" i="9" s="1"/>
  <c r="M66" i="9"/>
  <c r="S65" i="9" a="1"/>
  <c r="S65" i="9" s="1"/>
  <c r="O65" i="9"/>
  <c r="Q65" i="9" s="1"/>
  <c r="R65" i="9" a="1"/>
  <c r="R65" i="9" s="1"/>
  <c r="V65" i="9" a="1"/>
  <c r="V65" i="9" s="1"/>
  <c r="X65" i="9" a="1"/>
  <c r="X65" i="9" s="1"/>
  <c r="N65" i="9"/>
  <c r="U65" i="9" a="1"/>
  <c r="U65" i="9" s="1"/>
  <c r="M64" i="11"/>
  <c r="A67" i="2"/>
  <c r="C66" i="2"/>
  <c r="F66" i="2" s="1"/>
  <c r="B66" i="2"/>
  <c r="L64" i="11"/>
  <c r="AM181" i="9"/>
  <c r="AL182" i="9"/>
  <c r="AN181" i="9"/>
  <c r="K65" i="11"/>
  <c r="A66" i="11"/>
  <c r="J65" i="11"/>
  <c r="C65" i="11"/>
  <c r="H65" i="11"/>
  <c r="I65" i="11"/>
  <c r="B65" i="11"/>
  <c r="D65" i="11"/>
  <c r="F65" i="11" s="1"/>
  <c r="E65" i="11"/>
  <c r="G65" i="11" s="1"/>
  <c r="O67" i="11"/>
  <c r="P66" i="11"/>
  <c r="U66" i="11" s="1"/>
  <c r="X66" i="11" s="1"/>
  <c r="G66" i="2" l="1"/>
  <c r="H66" i="2" s="1"/>
  <c r="D66" i="2"/>
  <c r="Y65" i="11"/>
  <c r="V66" i="11"/>
  <c r="P66" i="9" a="1"/>
  <c r="P66" i="9" s="1"/>
  <c r="V66" i="9" a="1"/>
  <c r="V66" i="9" s="1"/>
  <c r="M67" i="9"/>
  <c r="S66" i="9" a="1"/>
  <c r="S66" i="9" s="1"/>
  <c r="X66" i="9" a="1"/>
  <c r="X66" i="9" s="1"/>
  <c r="O66" i="9"/>
  <c r="Q66" i="9" s="1"/>
  <c r="U66" i="9" a="1"/>
  <c r="U66" i="9" s="1"/>
  <c r="W66" i="9" a="1"/>
  <c r="W66" i="9" s="1"/>
  <c r="N66" i="9"/>
  <c r="T66" i="9" a="1"/>
  <c r="T66" i="9" s="1"/>
  <c r="R66" i="9" a="1"/>
  <c r="R66" i="9" s="1"/>
  <c r="A68" i="2"/>
  <c r="C67" i="2"/>
  <c r="G67" i="2" s="1"/>
  <c r="B67" i="2"/>
  <c r="M65" i="11"/>
  <c r="L65" i="11"/>
  <c r="O68" i="11"/>
  <c r="P67" i="11"/>
  <c r="U67" i="11" s="1"/>
  <c r="X67" i="11" s="1"/>
  <c r="K66" i="11"/>
  <c r="A67" i="11"/>
  <c r="J66" i="11"/>
  <c r="C66" i="11"/>
  <c r="L66" i="11" s="1"/>
  <c r="H66" i="11"/>
  <c r="I66" i="11"/>
  <c r="B66" i="11"/>
  <c r="D66" i="11"/>
  <c r="F66" i="11" s="1"/>
  <c r="E66" i="11"/>
  <c r="G66" i="11" s="1"/>
  <c r="AL183" i="9"/>
  <c r="AM182" i="9"/>
  <c r="AN182" i="9"/>
  <c r="D67" i="2" l="1"/>
  <c r="F67" i="2"/>
  <c r="H67" i="2" s="1"/>
  <c r="V67" i="11"/>
  <c r="W67" i="11" s="1"/>
  <c r="Y66" i="11"/>
  <c r="W66" i="11"/>
  <c r="R67" i="9" a="1"/>
  <c r="R67" i="9" s="1"/>
  <c r="P67" i="9" a="1"/>
  <c r="P67" i="9" s="1"/>
  <c r="X67" i="9" a="1"/>
  <c r="X67" i="9" s="1"/>
  <c r="O67" i="9"/>
  <c r="Q67" i="9" s="1"/>
  <c r="U67" i="9" a="1"/>
  <c r="U67" i="9" s="1"/>
  <c r="S67" i="9" a="1"/>
  <c r="S67" i="9" s="1"/>
  <c r="N67" i="9"/>
  <c r="W67" i="9" a="1"/>
  <c r="W67" i="9" s="1"/>
  <c r="V67" i="9" a="1"/>
  <c r="V67" i="9" s="1"/>
  <c r="T67" i="9" a="1"/>
  <c r="T67" i="9" s="1"/>
  <c r="M68" i="9"/>
  <c r="A69" i="2"/>
  <c r="C68" i="2"/>
  <c r="G68" i="2" s="1"/>
  <c r="F68" i="2"/>
  <c r="D68" i="2"/>
  <c r="B68" i="2"/>
  <c r="M66" i="11"/>
  <c r="K67" i="11"/>
  <c r="A68" i="11"/>
  <c r="J67" i="11"/>
  <c r="C67" i="11"/>
  <c r="H67" i="11"/>
  <c r="I67" i="11"/>
  <c r="D67" i="11"/>
  <c r="F67" i="11" s="1"/>
  <c r="B67" i="11"/>
  <c r="E67" i="11"/>
  <c r="G67" i="11" s="1"/>
  <c r="O69" i="11"/>
  <c r="P68" i="11"/>
  <c r="V68" i="11" s="1"/>
  <c r="AL184" i="9"/>
  <c r="AM183" i="9"/>
  <c r="AN183" i="9"/>
  <c r="H68" i="2" l="1"/>
  <c r="Y67" i="11"/>
  <c r="Y68" i="11" s="1"/>
  <c r="U68" i="11"/>
  <c r="X68" i="11" s="1"/>
  <c r="P68" i="9" a="1"/>
  <c r="P68" i="9" s="1"/>
  <c r="N68" i="9"/>
  <c r="U68" i="9" a="1"/>
  <c r="U68" i="9" s="1"/>
  <c r="V68" i="9" a="1"/>
  <c r="V68" i="9" s="1"/>
  <c r="X68" i="9" a="1"/>
  <c r="X68" i="9" s="1"/>
  <c r="T68" i="9" a="1"/>
  <c r="T68" i="9" s="1"/>
  <c r="R68" i="9" a="1"/>
  <c r="R68" i="9" s="1"/>
  <c r="M69" i="9"/>
  <c r="O68" i="9"/>
  <c r="Q68" i="9" s="1"/>
  <c r="S68" i="9" a="1"/>
  <c r="S68" i="9" s="1"/>
  <c r="W68" i="9" a="1"/>
  <c r="W68" i="9" s="1"/>
  <c r="A70" i="2"/>
  <c r="C69" i="2"/>
  <c r="D69" i="2" s="1"/>
  <c r="B69" i="2"/>
  <c r="M67" i="11"/>
  <c r="AM184" i="9"/>
  <c r="AL185" i="9"/>
  <c r="AN184" i="9"/>
  <c r="L67" i="11"/>
  <c r="O70" i="11"/>
  <c r="P69" i="11"/>
  <c r="V69" i="11" s="1"/>
  <c r="K68" i="11"/>
  <c r="A69" i="11"/>
  <c r="J68" i="11"/>
  <c r="C68" i="11"/>
  <c r="H68" i="11"/>
  <c r="I68" i="11"/>
  <c r="B68" i="11"/>
  <c r="D68" i="11"/>
  <c r="F68" i="11" s="1"/>
  <c r="E68" i="11"/>
  <c r="G68" i="11" s="1"/>
  <c r="F69" i="2" l="1"/>
  <c r="G69" i="2"/>
  <c r="Y69" i="11"/>
  <c r="U69" i="11"/>
  <c r="X69" i="11" s="1"/>
  <c r="W68" i="11"/>
  <c r="R69" i="9" a="1"/>
  <c r="R69" i="9" s="1"/>
  <c r="W69" i="9" a="1"/>
  <c r="W69" i="9" s="1"/>
  <c r="S69" i="9" a="1"/>
  <c r="S69" i="9" s="1"/>
  <c r="N69" i="9"/>
  <c r="U69" i="9" a="1"/>
  <c r="U69" i="9" s="1"/>
  <c r="V69" i="9" a="1"/>
  <c r="V69" i="9" s="1"/>
  <c r="X69" i="9" a="1"/>
  <c r="X69" i="9" s="1"/>
  <c r="P69" i="9" a="1"/>
  <c r="P69" i="9" s="1"/>
  <c r="M70" i="9"/>
  <c r="O69" i="9"/>
  <c r="Q69" i="9" s="1"/>
  <c r="T69" i="9" a="1"/>
  <c r="T69" i="9" s="1"/>
  <c r="A71" i="2"/>
  <c r="C70" i="2"/>
  <c r="D70" i="2" s="1"/>
  <c r="F70" i="2"/>
  <c r="B70" i="2"/>
  <c r="M68" i="11"/>
  <c r="L68" i="11"/>
  <c r="O71" i="11"/>
  <c r="P70" i="11"/>
  <c r="V70" i="11" s="1"/>
  <c r="K69" i="11"/>
  <c r="A70" i="11"/>
  <c r="J69" i="11"/>
  <c r="C69" i="11"/>
  <c r="H69" i="11"/>
  <c r="I69" i="11"/>
  <c r="B69" i="11"/>
  <c r="E69" i="11"/>
  <c r="G69" i="11" s="1"/>
  <c r="D69" i="11"/>
  <c r="F69" i="11" s="1"/>
  <c r="AM185" i="9"/>
  <c r="AL186" i="9"/>
  <c r="AN185" i="9"/>
  <c r="H69" i="2" l="1"/>
  <c r="G70" i="2"/>
  <c r="H70" i="2" s="1"/>
  <c r="U70" i="11"/>
  <c r="X70" i="11" s="1"/>
  <c r="W69" i="11"/>
  <c r="Y70" i="11"/>
  <c r="N70" i="9"/>
  <c r="S70" i="9" a="1"/>
  <c r="S70" i="9" s="1"/>
  <c r="U70" i="9" a="1"/>
  <c r="U70" i="9" s="1"/>
  <c r="T70" i="9" a="1"/>
  <c r="T70" i="9" s="1"/>
  <c r="X70" i="9" a="1"/>
  <c r="X70" i="9" s="1"/>
  <c r="P70" i="9" a="1"/>
  <c r="P70" i="9" s="1"/>
  <c r="W70" i="9" a="1"/>
  <c r="W70" i="9" s="1"/>
  <c r="V70" i="9" a="1"/>
  <c r="V70" i="9" s="1"/>
  <c r="O70" i="9"/>
  <c r="Q70" i="9" s="1"/>
  <c r="R70" i="9" a="1"/>
  <c r="R70" i="9" s="1"/>
  <c r="M71" i="9"/>
  <c r="A72" i="2"/>
  <c r="C71" i="2"/>
  <c r="D71" i="2" s="1"/>
  <c r="F71" i="2"/>
  <c r="B71" i="2"/>
  <c r="M69" i="11"/>
  <c r="K70" i="11"/>
  <c r="A71" i="11"/>
  <c r="J70" i="11"/>
  <c r="C70" i="11"/>
  <c r="H70" i="11"/>
  <c r="I70" i="11"/>
  <c r="B70" i="11"/>
  <c r="D70" i="11"/>
  <c r="F70" i="11" s="1"/>
  <c r="E70" i="11"/>
  <c r="G70" i="11" s="1"/>
  <c r="AM186" i="9"/>
  <c r="AL187" i="9"/>
  <c r="AN186" i="9"/>
  <c r="L69" i="11"/>
  <c r="O72" i="11"/>
  <c r="P71" i="11"/>
  <c r="U71" i="11" s="1"/>
  <c r="G71" i="2" l="1"/>
  <c r="H71" i="2" s="1"/>
  <c r="X71" i="11"/>
  <c r="W70" i="11"/>
  <c r="V71" i="11"/>
  <c r="Y71" i="11" s="1"/>
  <c r="V71" i="9" a="1"/>
  <c r="V71" i="9" s="1"/>
  <c r="P71" i="9" a="1"/>
  <c r="P71" i="9" s="1"/>
  <c r="R71" i="9" a="1"/>
  <c r="R71" i="9" s="1"/>
  <c r="W71" i="9" a="1"/>
  <c r="W71" i="9" s="1"/>
  <c r="M72" i="9"/>
  <c r="N71" i="9"/>
  <c r="T71" i="9" a="1"/>
  <c r="T71" i="9" s="1"/>
  <c r="O71" i="9"/>
  <c r="Q71" i="9" s="1"/>
  <c r="S71" i="9" a="1"/>
  <c r="S71" i="9" s="1"/>
  <c r="U71" i="9" a="1"/>
  <c r="U71" i="9" s="1"/>
  <c r="X71" i="9" a="1"/>
  <c r="X71" i="9" s="1"/>
  <c r="A73" i="2"/>
  <c r="C72" i="2"/>
  <c r="F72" i="2"/>
  <c r="D72" i="2"/>
  <c r="G72" i="2"/>
  <c r="B72" i="2"/>
  <c r="M70" i="11"/>
  <c r="AL188" i="9"/>
  <c r="AM187" i="9"/>
  <c r="AN187" i="9"/>
  <c r="L70" i="11"/>
  <c r="O73" i="11"/>
  <c r="P72" i="11"/>
  <c r="V72" i="11" s="1"/>
  <c r="K71" i="11"/>
  <c r="A72" i="11"/>
  <c r="J71" i="11"/>
  <c r="C71" i="11"/>
  <c r="H71" i="11"/>
  <c r="I71" i="11"/>
  <c r="E71" i="11"/>
  <c r="G71" i="11" s="1"/>
  <c r="D71" i="11"/>
  <c r="F71" i="11" s="1"/>
  <c r="B71" i="11"/>
  <c r="H72" i="2" l="1"/>
  <c r="Y72" i="11"/>
  <c r="U72" i="11"/>
  <c r="X72" i="11" s="1"/>
  <c r="W71" i="11"/>
  <c r="P72" i="9" a="1"/>
  <c r="P72" i="9" s="1"/>
  <c r="V72" i="9" a="1"/>
  <c r="V72" i="9" s="1"/>
  <c r="R72" i="9" a="1"/>
  <c r="R72" i="9" s="1"/>
  <c r="N72" i="9"/>
  <c r="O72" i="9"/>
  <c r="Q72" i="9" s="1"/>
  <c r="T72" i="9" a="1"/>
  <c r="T72" i="9" s="1"/>
  <c r="M73" i="9"/>
  <c r="S72" i="9" a="1"/>
  <c r="S72" i="9" s="1"/>
  <c r="X72" i="9" a="1"/>
  <c r="X72" i="9" s="1"/>
  <c r="U72" i="9" a="1"/>
  <c r="U72" i="9" s="1"/>
  <c r="W72" i="9" a="1"/>
  <c r="W72" i="9" s="1"/>
  <c r="A74" i="2"/>
  <c r="C73" i="2"/>
  <c r="D73" i="2" s="1"/>
  <c r="F73" i="2"/>
  <c r="B73" i="2"/>
  <c r="M71" i="11"/>
  <c r="L71" i="11"/>
  <c r="AM188" i="9"/>
  <c r="AL189" i="9"/>
  <c r="AN188" i="9"/>
  <c r="O74" i="11"/>
  <c r="P73" i="11"/>
  <c r="V73" i="11" s="1"/>
  <c r="K72" i="11"/>
  <c r="A73" i="11"/>
  <c r="J72" i="11"/>
  <c r="C72" i="11"/>
  <c r="H72" i="11"/>
  <c r="I72" i="11"/>
  <c r="D72" i="11"/>
  <c r="F72" i="11" s="1"/>
  <c r="E72" i="11"/>
  <c r="G72" i="11" s="1"/>
  <c r="B72" i="11"/>
  <c r="G73" i="2" l="1"/>
  <c r="H73" i="2" s="1"/>
  <c r="U73" i="11"/>
  <c r="X73" i="11" s="1"/>
  <c r="W72" i="11"/>
  <c r="Y73" i="11"/>
  <c r="M72" i="11"/>
  <c r="R73" i="9" a="1"/>
  <c r="R73" i="9" s="1"/>
  <c r="V73" i="9" a="1"/>
  <c r="V73" i="9" s="1"/>
  <c r="P73" i="9" a="1"/>
  <c r="P73" i="9" s="1"/>
  <c r="U73" i="9" a="1"/>
  <c r="U73" i="9" s="1"/>
  <c r="M74" i="9"/>
  <c r="W73" i="9" a="1"/>
  <c r="W73" i="9" s="1"/>
  <c r="N73" i="9"/>
  <c r="X73" i="9" a="1"/>
  <c r="X73" i="9" s="1"/>
  <c r="O73" i="9"/>
  <c r="Q73" i="9" s="1"/>
  <c r="S73" i="9" a="1"/>
  <c r="S73" i="9" s="1"/>
  <c r="T73" i="9" a="1"/>
  <c r="T73" i="9" s="1"/>
  <c r="A75" i="2"/>
  <c r="C74" i="2"/>
  <c r="F74" i="2"/>
  <c r="D74" i="2"/>
  <c r="G74" i="2"/>
  <c r="B74" i="2"/>
  <c r="K73" i="11"/>
  <c r="A74" i="11"/>
  <c r="J73" i="11"/>
  <c r="C73" i="11"/>
  <c r="H73" i="11"/>
  <c r="I73" i="11"/>
  <c r="D73" i="11"/>
  <c r="F73" i="11" s="1"/>
  <c r="E73" i="11"/>
  <c r="G73" i="11" s="1"/>
  <c r="B73" i="11"/>
  <c r="AM189" i="9"/>
  <c r="AL190" i="9"/>
  <c r="AN189" i="9"/>
  <c r="L72" i="11"/>
  <c r="O75" i="11"/>
  <c r="P74" i="11"/>
  <c r="V74" i="11" s="1"/>
  <c r="Y74" i="11" s="1"/>
  <c r="H74" i="2" l="1"/>
  <c r="U74" i="11"/>
  <c r="X74" i="11" s="1"/>
  <c r="W73" i="11"/>
  <c r="R74" i="9" a="1"/>
  <c r="R74" i="9" s="1"/>
  <c r="U74" i="9" a="1"/>
  <c r="U74" i="9" s="1"/>
  <c r="N74" i="9"/>
  <c r="W74" i="9" a="1"/>
  <c r="W74" i="9" s="1"/>
  <c r="X74" i="9" a="1"/>
  <c r="X74" i="9" s="1"/>
  <c r="V74" i="9" a="1"/>
  <c r="V74" i="9" s="1"/>
  <c r="S74" i="9" a="1"/>
  <c r="S74" i="9" s="1"/>
  <c r="M75" i="9"/>
  <c r="O74" i="9"/>
  <c r="Q74" i="9" s="1"/>
  <c r="P74" i="9" a="1"/>
  <c r="P74" i="9" s="1"/>
  <c r="T74" i="9" a="1"/>
  <c r="T74" i="9" s="1"/>
  <c r="A76" i="2"/>
  <c r="C75" i="2"/>
  <c r="G75" i="2" s="1"/>
  <c r="B75" i="2"/>
  <c r="M73" i="11"/>
  <c r="AM190" i="9"/>
  <c r="AL191" i="9"/>
  <c r="AN190" i="9"/>
  <c r="O76" i="11"/>
  <c r="P75" i="11"/>
  <c r="U75" i="11" s="1"/>
  <c r="L73" i="11"/>
  <c r="K74" i="11"/>
  <c r="A75" i="11"/>
  <c r="J74" i="11"/>
  <c r="C74" i="11"/>
  <c r="L74" i="11" s="1"/>
  <c r="H74" i="11"/>
  <c r="I74" i="11"/>
  <c r="B74" i="11"/>
  <c r="E74" i="11"/>
  <c r="G74" i="11" s="1"/>
  <c r="D74" i="11"/>
  <c r="F74" i="11" s="1"/>
  <c r="D75" i="2" l="1"/>
  <c r="F75" i="2"/>
  <c r="H75" i="2" s="1"/>
  <c r="X75" i="11"/>
  <c r="W74" i="11"/>
  <c r="V75" i="11"/>
  <c r="Y75" i="11" s="1"/>
  <c r="M76" i="9"/>
  <c r="N75" i="9"/>
  <c r="U75" i="9" a="1"/>
  <c r="U75" i="9" s="1"/>
  <c r="W75" i="9" a="1"/>
  <c r="W75" i="9" s="1"/>
  <c r="S75" i="9" a="1"/>
  <c r="S75" i="9" s="1"/>
  <c r="T75" i="9" a="1"/>
  <c r="T75" i="9" s="1"/>
  <c r="X75" i="9" a="1"/>
  <c r="X75" i="9" s="1"/>
  <c r="P75" i="9" a="1"/>
  <c r="P75" i="9" s="1"/>
  <c r="V75" i="9" a="1"/>
  <c r="V75" i="9" s="1"/>
  <c r="O75" i="9"/>
  <c r="Q75" i="9" s="1"/>
  <c r="R75" i="9" a="1"/>
  <c r="R75" i="9" s="1"/>
  <c r="M74" i="11"/>
  <c r="A77" i="2"/>
  <c r="C76" i="2"/>
  <c r="F76" i="2"/>
  <c r="G76" i="2"/>
  <c r="D76" i="2"/>
  <c r="B76" i="2"/>
  <c r="O77" i="11"/>
  <c r="P76" i="11"/>
  <c r="V76" i="11" s="1"/>
  <c r="K75" i="11"/>
  <c r="A76" i="11"/>
  <c r="J75" i="11"/>
  <c r="C75" i="11"/>
  <c r="H75" i="11"/>
  <c r="I75" i="11"/>
  <c r="D75" i="11"/>
  <c r="F75" i="11" s="1"/>
  <c r="E75" i="11"/>
  <c r="G75" i="11" s="1"/>
  <c r="B75" i="11"/>
  <c r="AM191" i="9"/>
  <c r="AL192" i="9"/>
  <c r="AN191" i="9"/>
  <c r="H76" i="2" l="1"/>
  <c r="Y76" i="11"/>
  <c r="U76" i="11"/>
  <c r="X76" i="11" s="1"/>
  <c r="W75" i="11"/>
  <c r="N76" i="9"/>
  <c r="M77" i="9"/>
  <c r="U76" i="9" a="1"/>
  <c r="U76" i="9" s="1"/>
  <c r="X76" i="9" a="1"/>
  <c r="X76" i="9" s="1"/>
  <c r="T76" i="9" a="1"/>
  <c r="T76" i="9" s="1"/>
  <c r="R76" i="9" a="1"/>
  <c r="R76" i="9" s="1"/>
  <c r="V76" i="9" a="1"/>
  <c r="V76" i="9" s="1"/>
  <c r="O76" i="9"/>
  <c r="Q76" i="9" s="1"/>
  <c r="P76" i="9" a="1"/>
  <c r="P76" i="9" s="1"/>
  <c r="W76" i="9" a="1"/>
  <c r="W76" i="9" s="1"/>
  <c r="S76" i="9" a="1"/>
  <c r="S76" i="9" s="1"/>
  <c r="M75" i="11"/>
  <c r="A78" i="2"/>
  <c r="B77" i="2"/>
  <c r="C77" i="2"/>
  <c r="F77" i="2" s="1"/>
  <c r="AL193" i="9"/>
  <c r="AM192" i="9"/>
  <c r="AN192" i="9"/>
  <c r="L75" i="11"/>
  <c r="K76" i="11"/>
  <c r="A77" i="11"/>
  <c r="J76" i="11"/>
  <c r="C76" i="11"/>
  <c r="H76" i="11"/>
  <c r="I76" i="11"/>
  <c r="B76" i="11"/>
  <c r="E76" i="11"/>
  <c r="G76" i="11" s="1"/>
  <c r="D76" i="11"/>
  <c r="F76" i="11" s="1"/>
  <c r="O78" i="11"/>
  <c r="P77" i="11"/>
  <c r="V77" i="11" s="1"/>
  <c r="D77" i="2" l="1"/>
  <c r="G77" i="2"/>
  <c r="H77" i="2" s="1"/>
  <c r="Y77" i="11"/>
  <c r="U77" i="11"/>
  <c r="X77" i="11" s="1"/>
  <c r="W76" i="11"/>
  <c r="M78" i="9"/>
  <c r="S77" i="9" a="1"/>
  <c r="S77" i="9" s="1"/>
  <c r="W77" i="9" a="1"/>
  <c r="W77" i="9" s="1"/>
  <c r="V77" i="9" a="1"/>
  <c r="V77" i="9" s="1"/>
  <c r="U77" i="9" a="1"/>
  <c r="U77" i="9" s="1"/>
  <c r="O77" i="9"/>
  <c r="Q77" i="9" s="1"/>
  <c r="T77" i="9" a="1"/>
  <c r="T77" i="9" s="1"/>
  <c r="X77" i="9" a="1"/>
  <c r="X77" i="9" s="1"/>
  <c r="R77" i="9" a="1"/>
  <c r="R77" i="9" s="1"/>
  <c r="P77" i="9" a="1"/>
  <c r="P77" i="9" s="1"/>
  <c r="N77" i="9"/>
  <c r="A79" i="2"/>
  <c r="B78" i="2"/>
  <c r="C78" i="2"/>
  <c r="G78" i="2" s="1"/>
  <c r="M76" i="11"/>
  <c r="L76" i="11"/>
  <c r="O79" i="11"/>
  <c r="P78" i="11"/>
  <c r="U78" i="11" s="1"/>
  <c r="K77" i="11"/>
  <c r="A78" i="11"/>
  <c r="J77" i="11"/>
  <c r="C77" i="11"/>
  <c r="L77" i="11" s="1"/>
  <c r="H77" i="11"/>
  <c r="I77" i="11"/>
  <c r="B77" i="11"/>
  <c r="D77" i="11"/>
  <c r="F77" i="11" s="1"/>
  <c r="E77" i="11"/>
  <c r="G77" i="11" s="1"/>
  <c r="AM193" i="9"/>
  <c r="AL194" i="9"/>
  <c r="AN193" i="9"/>
  <c r="X78" i="11" l="1"/>
  <c r="D78" i="2"/>
  <c r="F78" i="2"/>
  <c r="H78" i="2" s="1"/>
  <c r="W77" i="11"/>
  <c r="V78" i="11"/>
  <c r="O78" i="9"/>
  <c r="Q78" i="9" s="1"/>
  <c r="S78" i="9" a="1"/>
  <c r="S78" i="9" s="1"/>
  <c r="M79" i="9"/>
  <c r="R78" i="9" a="1"/>
  <c r="R78" i="9" s="1"/>
  <c r="T78" i="9" a="1"/>
  <c r="T78" i="9" s="1"/>
  <c r="N78" i="9"/>
  <c r="V78" i="9" a="1"/>
  <c r="V78" i="9" s="1"/>
  <c r="X78" i="9" a="1"/>
  <c r="X78" i="9" s="1"/>
  <c r="U78" i="9" a="1"/>
  <c r="U78" i="9" s="1"/>
  <c r="W78" i="9" a="1"/>
  <c r="W78" i="9" s="1"/>
  <c r="P78" i="9" a="1"/>
  <c r="P78" i="9" s="1"/>
  <c r="A80" i="2"/>
  <c r="B79" i="2"/>
  <c r="C79" i="2"/>
  <c r="D79" i="2" s="1"/>
  <c r="M77" i="11"/>
  <c r="AM194" i="9"/>
  <c r="AL195" i="9"/>
  <c r="AN194" i="9"/>
  <c r="K78" i="11"/>
  <c r="A79" i="11"/>
  <c r="J78" i="11"/>
  <c r="C78" i="11"/>
  <c r="H78" i="11"/>
  <c r="I78" i="11"/>
  <c r="B78" i="11"/>
  <c r="D78" i="11"/>
  <c r="F78" i="11" s="1"/>
  <c r="E78" i="11"/>
  <c r="G78" i="11" s="1"/>
  <c r="O80" i="11"/>
  <c r="P79" i="11"/>
  <c r="U79" i="11" s="1"/>
  <c r="X79" i="11" l="1"/>
  <c r="F79" i="2"/>
  <c r="G79" i="2"/>
  <c r="Y78" i="11"/>
  <c r="W78" i="11"/>
  <c r="V79" i="11"/>
  <c r="T79" i="9" a="1"/>
  <c r="T79" i="9" s="1"/>
  <c r="X79" i="9" a="1"/>
  <c r="X79" i="9" s="1"/>
  <c r="S79" i="9" a="1"/>
  <c r="S79" i="9" s="1"/>
  <c r="N79" i="9"/>
  <c r="O79" i="9"/>
  <c r="Q79" i="9" s="1"/>
  <c r="U79" i="9" a="1"/>
  <c r="U79" i="9" s="1"/>
  <c r="V79" i="9" a="1"/>
  <c r="V79" i="9" s="1"/>
  <c r="M80" i="9"/>
  <c r="P79" i="9" a="1"/>
  <c r="P79" i="9" s="1"/>
  <c r="R79" i="9" a="1"/>
  <c r="R79" i="9" s="1"/>
  <c r="W79" i="9" a="1"/>
  <c r="W79" i="9" s="1"/>
  <c r="M78" i="11"/>
  <c r="A81" i="2"/>
  <c r="C80" i="2"/>
  <c r="D80" i="2" s="1"/>
  <c r="B80" i="2"/>
  <c r="O81" i="11"/>
  <c r="P80" i="11"/>
  <c r="U80" i="11" s="1"/>
  <c r="L78" i="11"/>
  <c r="AL196" i="9"/>
  <c r="AM195" i="9"/>
  <c r="AN195" i="9"/>
  <c r="K79" i="11"/>
  <c r="A80" i="11"/>
  <c r="J79" i="11"/>
  <c r="C79" i="11"/>
  <c r="H79" i="11"/>
  <c r="I79" i="11"/>
  <c r="B79" i="11"/>
  <c r="E79" i="11"/>
  <c r="G79" i="11" s="1"/>
  <c r="D79" i="11"/>
  <c r="F79" i="11" s="1"/>
  <c r="X80" i="11" l="1"/>
  <c r="H79" i="2"/>
  <c r="F80" i="2"/>
  <c r="G80" i="2"/>
  <c r="V80" i="11"/>
  <c r="W80" i="11" s="1"/>
  <c r="Y79" i="11"/>
  <c r="W79" i="11"/>
  <c r="R80" i="9" a="1"/>
  <c r="R80" i="9" s="1"/>
  <c r="O80" i="9"/>
  <c r="Q80" i="9" s="1"/>
  <c r="S80" i="9" a="1"/>
  <c r="S80" i="9" s="1"/>
  <c r="N80" i="9"/>
  <c r="U80" i="9" a="1"/>
  <c r="U80" i="9" s="1"/>
  <c r="P80" i="9" a="1"/>
  <c r="P80" i="9" s="1"/>
  <c r="M81" i="9"/>
  <c r="X80" i="9" a="1"/>
  <c r="X80" i="9" s="1"/>
  <c r="M79" i="11"/>
  <c r="A82" i="2"/>
  <c r="C81" i="2"/>
  <c r="F81" i="2" s="1"/>
  <c r="B81" i="2"/>
  <c r="L79" i="11"/>
  <c r="K80" i="11"/>
  <c r="A81" i="11"/>
  <c r="J80" i="11"/>
  <c r="C80" i="11"/>
  <c r="L80" i="11" s="1"/>
  <c r="H80" i="11"/>
  <c r="I80" i="11"/>
  <c r="B80" i="11"/>
  <c r="E80" i="11"/>
  <c r="G80" i="11" s="1"/>
  <c r="D80" i="11"/>
  <c r="F80" i="11" s="1"/>
  <c r="AL197" i="9"/>
  <c r="AM196" i="9"/>
  <c r="AN196" i="9"/>
  <c r="O82" i="11"/>
  <c r="P81" i="11"/>
  <c r="V81" i="11" s="1"/>
  <c r="T80" i="9" l="1" a="1"/>
  <c r="T80" i="9" s="1"/>
  <c r="V80" i="9" a="1"/>
  <c r="V80" i="9" s="1"/>
  <c r="W80" i="9" a="1"/>
  <c r="W80" i="9" s="1"/>
  <c r="H80" i="2"/>
  <c r="G81" i="2"/>
  <c r="H81" i="2" s="1"/>
  <c r="D81" i="2"/>
  <c r="U81" i="11"/>
  <c r="X81" i="11" s="1"/>
  <c r="Y80" i="11"/>
  <c r="Y81" i="11" s="1"/>
  <c r="R81" i="9" a="1"/>
  <c r="R81" i="9" s="1"/>
  <c r="P81" i="9" a="1"/>
  <c r="P81" i="9" s="1"/>
  <c r="N81" i="9"/>
  <c r="U81" i="9" a="1"/>
  <c r="U81" i="9" s="1"/>
  <c r="M82" i="9"/>
  <c r="X81" i="9" a="1"/>
  <c r="X81" i="9" s="1"/>
  <c r="W81" i="9" a="1"/>
  <c r="W81" i="9" s="1"/>
  <c r="V81" i="9" a="1"/>
  <c r="V81" i="9" s="1"/>
  <c r="S81" i="9" a="1"/>
  <c r="S81" i="9" s="1"/>
  <c r="T81" i="9" a="1"/>
  <c r="T81" i="9" s="1"/>
  <c r="O81" i="9"/>
  <c r="Q81" i="9" s="1"/>
  <c r="M80" i="11"/>
  <c r="A83" i="2"/>
  <c r="B82" i="2"/>
  <c r="C82" i="2"/>
  <c r="F82" i="2" s="1"/>
  <c r="AM197" i="9"/>
  <c r="AL198" i="9"/>
  <c r="AN197" i="9"/>
  <c r="K81" i="11"/>
  <c r="A82" i="11"/>
  <c r="J81" i="11"/>
  <c r="C81" i="11"/>
  <c r="H81" i="11"/>
  <c r="I81" i="11"/>
  <c r="E81" i="11"/>
  <c r="G81" i="11" s="1"/>
  <c r="D81" i="11"/>
  <c r="F81" i="11" s="1"/>
  <c r="B81" i="11"/>
  <c r="O83" i="11"/>
  <c r="P82" i="11"/>
  <c r="G82" i="2" l="1"/>
  <c r="H82" i="2" s="1"/>
  <c r="D82" i="2"/>
  <c r="W81" i="11"/>
  <c r="U82" i="11"/>
  <c r="X82" i="11" s="1"/>
  <c r="V82" i="11"/>
  <c r="X82" i="9" a="1"/>
  <c r="X82" i="9" s="1"/>
  <c r="T82" i="9" a="1"/>
  <c r="T82" i="9" s="1"/>
  <c r="W82" i="9" a="1"/>
  <c r="W82" i="9" s="1"/>
  <c r="V82" i="9" a="1"/>
  <c r="V82" i="9" s="1"/>
  <c r="N82" i="9"/>
  <c r="R82" i="9" a="1"/>
  <c r="R82" i="9" s="1"/>
  <c r="O82" i="9"/>
  <c r="Q82" i="9" s="1"/>
  <c r="M83" i="9"/>
  <c r="S82" i="9" a="1"/>
  <c r="S82" i="9" s="1"/>
  <c r="P82" i="9" a="1"/>
  <c r="P82" i="9" s="1"/>
  <c r="U82" i="9" a="1"/>
  <c r="U82" i="9" s="1"/>
  <c r="M81" i="11"/>
  <c r="A84" i="2"/>
  <c r="F83" i="2"/>
  <c r="D83" i="2"/>
  <c r="B83" i="2"/>
  <c r="C83" i="2"/>
  <c r="G83" i="2" s="1"/>
  <c r="L81" i="11"/>
  <c r="K82" i="11"/>
  <c r="A83" i="11"/>
  <c r="J82" i="11"/>
  <c r="C82" i="11"/>
  <c r="H82" i="11"/>
  <c r="I82" i="11"/>
  <c r="B82" i="11"/>
  <c r="D82" i="11"/>
  <c r="F82" i="11" s="1"/>
  <c r="E82" i="11"/>
  <c r="G82" i="11" s="1"/>
  <c r="O84" i="11"/>
  <c r="P83" i="11"/>
  <c r="U83" i="11" s="1"/>
  <c r="AM198" i="9"/>
  <c r="AL199" i="9"/>
  <c r="AN198" i="9"/>
  <c r="H83" i="2" l="1"/>
  <c r="X83" i="11"/>
  <c r="V83" i="11"/>
  <c r="Y82" i="11"/>
  <c r="W82" i="11"/>
  <c r="M82" i="11"/>
  <c r="R83" i="9" a="1"/>
  <c r="R83" i="9" s="1"/>
  <c r="U83" i="9" a="1"/>
  <c r="U83" i="9" s="1"/>
  <c r="W83" i="9" a="1"/>
  <c r="W83" i="9" s="1"/>
  <c r="P83" i="9" a="1"/>
  <c r="P83" i="9" s="1"/>
  <c r="X83" i="9" a="1"/>
  <c r="X83" i="9" s="1"/>
  <c r="S83" i="9" a="1"/>
  <c r="S83" i="9" s="1"/>
  <c r="O83" i="9"/>
  <c r="Q83" i="9" s="1"/>
  <c r="V83" i="9" a="1"/>
  <c r="V83" i="9" s="1"/>
  <c r="N83" i="9"/>
  <c r="T83" i="9" a="1"/>
  <c r="T83" i="9" s="1"/>
  <c r="M84" i="9"/>
  <c r="A85" i="2"/>
  <c r="C84" i="2"/>
  <c r="D84" i="2" s="1"/>
  <c r="B84" i="2"/>
  <c r="L82" i="11"/>
  <c r="AM199" i="9"/>
  <c r="AL200" i="9"/>
  <c r="AN199" i="9"/>
  <c r="O85" i="11"/>
  <c r="P84" i="11"/>
  <c r="K83" i="11"/>
  <c r="A84" i="11"/>
  <c r="J83" i="11"/>
  <c r="C83" i="11"/>
  <c r="H83" i="11"/>
  <c r="I83" i="11"/>
  <c r="B83" i="11"/>
  <c r="D83" i="11"/>
  <c r="F83" i="11" s="1"/>
  <c r="E83" i="11"/>
  <c r="G83" i="11" s="1"/>
  <c r="F84" i="2" l="1"/>
  <c r="G84" i="2"/>
  <c r="U84" i="11"/>
  <c r="X84" i="11" s="1"/>
  <c r="Y83" i="11"/>
  <c r="W83" i="11"/>
  <c r="V84" i="11"/>
  <c r="M83" i="11"/>
  <c r="M85" i="9"/>
  <c r="P84" i="9" a="1"/>
  <c r="P84" i="9" s="1"/>
  <c r="S84" i="9" a="1"/>
  <c r="S84" i="9" s="1"/>
  <c r="X84" i="9" a="1"/>
  <c r="X84" i="9" s="1"/>
  <c r="N84" i="9"/>
  <c r="O84" i="9"/>
  <c r="Q84" i="9" s="1"/>
  <c r="V84" i="9" a="1"/>
  <c r="V84" i="9" s="1"/>
  <c r="U84" i="9" a="1"/>
  <c r="U84" i="9" s="1"/>
  <c r="W84" i="9" a="1"/>
  <c r="W84" i="9" s="1"/>
  <c r="T84" i="9" a="1"/>
  <c r="T84" i="9" s="1"/>
  <c r="R84" i="9" a="1"/>
  <c r="R84" i="9" s="1"/>
  <c r="A86" i="2"/>
  <c r="B85" i="2"/>
  <c r="C85" i="2"/>
  <c r="D85" i="2" s="1"/>
  <c r="K84" i="11"/>
  <c r="A85" i="11"/>
  <c r="J84" i="11"/>
  <c r="C84" i="11"/>
  <c r="H84" i="11"/>
  <c r="I84" i="11"/>
  <c r="B84" i="11"/>
  <c r="D84" i="11"/>
  <c r="F84" i="11" s="1"/>
  <c r="E84" i="11"/>
  <c r="G84" i="11" s="1"/>
  <c r="L83" i="11"/>
  <c r="O86" i="11"/>
  <c r="P85" i="11"/>
  <c r="V85" i="11" s="1"/>
  <c r="AL201" i="9"/>
  <c r="AM200" i="9"/>
  <c r="AN200" i="9"/>
  <c r="H84" i="2" l="1"/>
  <c r="U85" i="11"/>
  <c r="X85" i="11" s="1"/>
  <c r="G85" i="2"/>
  <c r="F85" i="2"/>
  <c r="Y84" i="11"/>
  <c r="Y85" i="11" s="1"/>
  <c r="W84" i="11"/>
  <c r="U85" i="9" a="1"/>
  <c r="U85" i="9" s="1"/>
  <c r="W85" i="9" a="1"/>
  <c r="W85" i="9" s="1"/>
  <c r="T85" i="9" a="1"/>
  <c r="T85" i="9" s="1"/>
  <c r="V85" i="9" a="1"/>
  <c r="V85" i="9" s="1"/>
  <c r="X85" i="9" a="1"/>
  <c r="X85" i="9" s="1"/>
  <c r="R85" i="9" a="1"/>
  <c r="R85" i="9" s="1"/>
  <c r="P85" i="9" a="1"/>
  <c r="P85" i="9" s="1"/>
  <c r="O85" i="9"/>
  <c r="Q85" i="9" s="1"/>
  <c r="S85" i="9" a="1"/>
  <c r="S85" i="9" s="1"/>
  <c r="M86" i="9"/>
  <c r="N85" i="9"/>
  <c r="A87" i="2"/>
  <c r="B86" i="2"/>
  <c r="C86" i="2"/>
  <c r="G86" i="2" s="1"/>
  <c r="M84" i="11"/>
  <c r="AM201" i="9"/>
  <c r="AL202" i="9"/>
  <c r="AN201" i="9"/>
  <c r="L84" i="11"/>
  <c r="O87" i="11"/>
  <c r="P86" i="11"/>
  <c r="K85" i="11"/>
  <c r="A86" i="11"/>
  <c r="J85" i="11"/>
  <c r="C85" i="11"/>
  <c r="L85" i="11" s="1"/>
  <c r="H85" i="11"/>
  <c r="I85" i="11"/>
  <c r="D85" i="11"/>
  <c r="F85" i="11" s="1"/>
  <c r="E85" i="11"/>
  <c r="G85" i="11" s="1"/>
  <c r="B85" i="11"/>
  <c r="D86" i="2" l="1"/>
  <c r="F86" i="2"/>
  <c r="H86" i="2" s="1"/>
  <c r="W85" i="11"/>
  <c r="H85" i="2"/>
  <c r="V86" i="11"/>
  <c r="U86" i="11"/>
  <c r="X86" i="11" s="1"/>
  <c r="M87" i="9"/>
  <c r="W86" i="9" a="1"/>
  <c r="W86" i="9" s="1"/>
  <c r="V86" i="9" a="1"/>
  <c r="V86" i="9" s="1"/>
  <c r="U86" i="9" a="1"/>
  <c r="U86" i="9" s="1"/>
  <c r="X86" i="9" a="1"/>
  <c r="X86" i="9" s="1"/>
  <c r="T86" i="9" a="1"/>
  <c r="T86" i="9" s="1"/>
  <c r="P86" i="9" a="1"/>
  <c r="P86" i="9" s="1"/>
  <c r="R86" i="9" a="1"/>
  <c r="R86" i="9" s="1"/>
  <c r="N86" i="9"/>
  <c r="S86" i="9" a="1"/>
  <c r="S86" i="9" s="1"/>
  <c r="O86" i="9"/>
  <c r="Q86" i="9" s="1"/>
  <c r="M85" i="11"/>
  <c r="A88" i="2"/>
  <c r="B87" i="2"/>
  <c r="C87" i="2"/>
  <c r="G87" i="2" s="1"/>
  <c r="K86" i="11"/>
  <c r="A87" i="11"/>
  <c r="J86" i="11"/>
  <c r="C86" i="11"/>
  <c r="L86" i="11" s="1"/>
  <c r="H86" i="11"/>
  <c r="I86" i="11"/>
  <c r="B86" i="11"/>
  <c r="E86" i="11"/>
  <c r="G86" i="11" s="1"/>
  <c r="D86" i="11"/>
  <c r="F86" i="11" s="1"/>
  <c r="AM202" i="9"/>
  <c r="AL203" i="9"/>
  <c r="AN202" i="9"/>
  <c r="O88" i="11"/>
  <c r="P87" i="11"/>
  <c r="V87" i="11" s="1"/>
  <c r="D87" i="2" l="1"/>
  <c r="F87" i="2"/>
  <c r="H87" i="2" s="1"/>
  <c r="U87" i="11"/>
  <c r="X87" i="11" s="1"/>
  <c r="Y86" i="11"/>
  <c r="Y87" i="11" s="1"/>
  <c r="W86" i="11"/>
  <c r="T87" i="9" a="1"/>
  <c r="T87" i="9" s="1"/>
  <c r="M88" i="9"/>
  <c r="O87" i="9"/>
  <c r="Q87" i="9" s="1"/>
  <c r="X87" i="9" a="1"/>
  <c r="X87" i="9" s="1"/>
  <c r="P87" i="9" a="1"/>
  <c r="P87" i="9" s="1"/>
  <c r="R87" i="9" a="1"/>
  <c r="R87" i="9" s="1"/>
  <c r="V87" i="9" a="1"/>
  <c r="V87" i="9" s="1"/>
  <c r="W87" i="9" a="1"/>
  <c r="W87" i="9" s="1"/>
  <c r="U87" i="9" a="1"/>
  <c r="U87" i="9" s="1"/>
  <c r="N87" i="9"/>
  <c r="S87" i="9" a="1"/>
  <c r="S87" i="9" s="1"/>
  <c r="M86" i="11"/>
  <c r="A89" i="2"/>
  <c r="B88" i="2"/>
  <c r="C88" i="2"/>
  <c r="F88" i="2" s="1"/>
  <c r="K87" i="11"/>
  <c r="A88" i="11"/>
  <c r="J87" i="11"/>
  <c r="C87" i="11"/>
  <c r="H87" i="11"/>
  <c r="I87" i="11"/>
  <c r="E87" i="11"/>
  <c r="G87" i="11" s="1"/>
  <c r="D87" i="11"/>
  <c r="F87" i="11" s="1"/>
  <c r="B87" i="11"/>
  <c r="AM203" i="9"/>
  <c r="AL204" i="9"/>
  <c r="AN203" i="9"/>
  <c r="O89" i="11"/>
  <c r="P88" i="11"/>
  <c r="V88" i="11" s="1"/>
  <c r="G88" i="2" l="1"/>
  <c r="H88" i="2" s="1"/>
  <c r="D88" i="2"/>
  <c r="U88" i="11"/>
  <c r="X88" i="11" s="1"/>
  <c r="Y88" i="11"/>
  <c r="W87" i="11"/>
  <c r="S88" i="9" a="1"/>
  <c r="S88" i="9" s="1"/>
  <c r="T88" i="9" a="1"/>
  <c r="T88" i="9" s="1"/>
  <c r="X88" i="9" a="1"/>
  <c r="X88" i="9" s="1"/>
  <c r="V88" i="9" a="1"/>
  <c r="V88" i="9" s="1"/>
  <c r="R88" i="9" a="1"/>
  <c r="R88" i="9" s="1"/>
  <c r="N88" i="9"/>
  <c r="O88" i="9"/>
  <c r="Q88" i="9" s="1"/>
  <c r="U88" i="9" a="1"/>
  <c r="U88" i="9" s="1"/>
  <c r="M89" i="9"/>
  <c r="P88" i="9" a="1"/>
  <c r="P88" i="9" s="1"/>
  <c r="W88" i="9" a="1"/>
  <c r="W88" i="9" s="1"/>
  <c r="M87" i="11"/>
  <c r="A90" i="2"/>
  <c r="B89" i="2"/>
  <c r="C89" i="2"/>
  <c r="F89" i="2" s="1"/>
  <c r="AM204" i="9"/>
  <c r="AL205" i="9"/>
  <c r="AN204" i="9"/>
  <c r="L87" i="11"/>
  <c r="O90" i="11"/>
  <c r="P89" i="11"/>
  <c r="U89" i="11" s="1"/>
  <c r="K88" i="11"/>
  <c r="A89" i="11"/>
  <c r="J88" i="11"/>
  <c r="C88" i="11"/>
  <c r="H88" i="11"/>
  <c r="I88" i="11"/>
  <c r="D88" i="11"/>
  <c r="F88" i="11" s="1"/>
  <c r="E88" i="11"/>
  <c r="G88" i="11" s="1"/>
  <c r="B88" i="11"/>
  <c r="D89" i="2" l="1"/>
  <c r="G89" i="2"/>
  <c r="H89" i="2" s="1"/>
  <c r="V89" i="11"/>
  <c r="Y89" i="11" s="1"/>
  <c r="X89" i="11"/>
  <c r="W88" i="11"/>
  <c r="R89" i="9" a="1"/>
  <c r="R89" i="9" s="1"/>
  <c r="P89" i="9" a="1"/>
  <c r="P89" i="9" s="1"/>
  <c r="M90" i="9"/>
  <c r="X89" i="9" a="1"/>
  <c r="X89" i="9" s="1"/>
  <c r="O89" i="9"/>
  <c r="Q89" i="9" s="1"/>
  <c r="U89" i="9" a="1"/>
  <c r="U89" i="9" s="1"/>
  <c r="W89" i="9" a="1"/>
  <c r="W89" i="9" s="1"/>
  <c r="N89" i="9"/>
  <c r="T89" i="9" a="1"/>
  <c r="T89" i="9" s="1"/>
  <c r="V89" i="9" a="1"/>
  <c r="V89" i="9" s="1"/>
  <c r="S89" i="9" a="1"/>
  <c r="S89" i="9" s="1"/>
  <c r="A91" i="2"/>
  <c r="B90" i="2"/>
  <c r="C90" i="2"/>
  <c r="D90" i="2" s="1"/>
  <c r="M88" i="11"/>
  <c r="L88" i="11"/>
  <c r="K89" i="11"/>
  <c r="A90" i="11"/>
  <c r="J89" i="11"/>
  <c r="C89" i="11"/>
  <c r="H89" i="11"/>
  <c r="I89" i="11"/>
  <c r="D89" i="11"/>
  <c r="F89" i="11" s="1"/>
  <c r="B89" i="11"/>
  <c r="E89" i="11"/>
  <c r="G89" i="11" s="1"/>
  <c r="AL206" i="9"/>
  <c r="AM205" i="9"/>
  <c r="AN205" i="9"/>
  <c r="O91" i="11"/>
  <c r="P90" i="11"/>
  <c r="V90" i="11" s="1"/>
  <c r="G90" i="2" l="1"/>
  <c r="F90" i="2"/>
  <c r="W89" i="11"/>
  <c r="Y90" i="11"/>
  <c r="U90" i="11"/>
  <c r="X90" i="11" s="1"/>
  <c r="W90" i="9" a="1"/>
  <c r="W90" i="9" s="1"/>
  <c r="U90" i="9" a="1"/>
  <c r="U90" i="9" s="1"/>
  <c r="V90" i="9" a="1"/>
  <c r="V90" i="9" s="1"/>
  <c r="X90" i="9" a="1"/>
  <c r="X90" i="9" s="1"/>
  <c r="P90" i="9" a="1"/>
  <c r="P90" i="9" s="1"/>
  <c r="O90" i="9"/>
  <c r="Q90" i="9" s="1"/>
  <c r="S90" i="9" a="1"/>
  <c r="S90" i="9" s="1"/>
  <c r="R90" i="9" a="1"/>
  <c r="R90" i="9" s="1"/>
  <c r="M91" i="9"/>
  <c r="T90" i="9" a="1"/>
  <c r="T90" i="9" s="1"/>
  <c r="N90" i="9"/>
  <c r="M89" i="11"/>
  <c r="A92" i="2"/>
  <c r="B91" i="2"/>
  <c r="C91" i="2"/>
  <c r="F91" i="2" s="1"/>
  <c r="AM206" i="9"/>
  <c r="AL207" i="9"/>
  <c r="AN206" i="9"/>
  <c r="K90" i="11"/>
  <c r="A91" i="11"/>
  <c r="J90" i="11"/>
  <c r="C90" i="11"/>
  <c r="L90" i="11" s="1"/>
  <c r="H90" i="11"/>
  <c r="I90" i="11"/>
  <c r="B90" i="11"/>
  <c r="D90" i="11"/>
  <c r="F90" i="11" s="1"/>
  <c r="E90" i="11"/>
  <c r="G90" i="11" s="1"/>
  <c r="O92" i="11"/>
  <c r="P91" i="11"/>
  <c r="V91" i="11" s="1"/>
  <c r="Y91" i="11" s="1"/>
  <c r="L89" i="11"/>
  <c r="H90" i="2" l="1"/>
  <c r="D91" i="2"/>
  <c r="G91" i="2"/>
  <c r="H91" i="2" s="1"/>
  <c r="U91" i="11"/>
  <c r="X91" i="11" s="1"/>
  <c r="W90" i="11"/>
  <c r="O91" i="9"/>
  <c r="Q91" i="9" s="1"/>
  <c r="N91" i="9"/>
  <c r="M92" i="9"/>
  <c r="V91" i="9" a="1"/>
  <c r="V91" i="9" s="1"/>
  <c r="S91" i="9" a="1"/>
  <c r="S91" i="9" s="1"/>
  <c r="U91" i="9" a="1"/>
  <c r="U91" i="9" s="1"/>
  <c r="X91" i="9" a="1"/>
  <c r="X91" i="9" s="1"/>
  <c r="W91" i="9" a="1"/>
  <c r="W91" i="9" s="1"/>
  <c r="R91" i="9" a="1"/>
  <c r="R91" i="9" s="1"/>
  <c r="P91" i="9" a="1"/>
  <c r="P91" i="9" s="1"/>
  <c r="T91" i="9" a="1"/>
  <c r="T91" i="9" s="1"/>
  <c r="M90" i="11"/>
  <c r="A93" i="2"/>
  <c r="B92" i="2"/>
  <c r="C92" i="2"/>
  <c r="F92" i="2" s="1"/>
  <c r="O93" i="11"/>
  <c r="P92" i="11"/>
  <c r="U92" i="11" s="1"/>
  <c r="K91" i="11"/>
  <c r="A92" i="11"/>
  <c r="J91" i="11"/>
  <c r="C91" i="11"/>
  <c r="H91" i="11"/>
  <c r="I91" i="11"/>
  <c r="E91" i="11"/>
  <c r="G91" i="11" s="1"/>
  <c r="B91" i="11"/>
  <c r="D91" i="11"/>
  <c r="F91" i="11" s="1"/>
  <c r="AM207" i="9"/>
  <c r="AL208" i="9"/>
  <c r="AN207" i="9"/>
  <c r="G92" i="2" l="1"/>
  <c r="H92" i="2" s="1"/>
  <c r="D92" i="2"/>
  <c r="X92" i="11"/>
  <c r="V92" i="11"/>
  <c r="W91" i="11"/>
  <c r="N92" i="9"/>
  <c r="O92" i="9"/>
  <c r="Q92" i="9" s="1"/>
  <c r="X92" i="9" a="1"/>
  <c r="X92" i="9" s="1"/>
  <c r="S92" i="9" a="1"/>
  <c r="S92" i="9" s="1"/>
  <c r="U92" i="9" a="1"/>
  <c r="U92" i="9" s="1"/>
  <c r="P92" i="9" a="1"/>
  <c r="P92" i="9" s="1"/>
  <c r="T92" i="9" a="1"/>
  <c r="T92" i="9" s="1"/>
  <c r="M93" i="9"/>
  <c r="V92" i="9" a="1"/>
  <c r="V92" i="9" s="1"/>
  <c r="R92" i="9" a="1"/>
  <c r="R92" i="9" s="1"/>
  <c r="W92" i="9" a="1"/>
  <c r="W92" i="9" s="1"/>
  <c r="A94" i="2"/>
  <c r="B93" i="2"/>
  <c r="C93" i="2"/>
  <c r="G93" i="2" s="1"/>
  <c r="M91" i="11"/>
  <c r="L91" i="11"/>
  <c r="AL209" i="9"/>
  <c r="AM208" i="9"/>
  <c r="AN208" i="9"/>
  <c r="O94" i="11"/>
  <c r="P93" i="11"/>
  <c r="V93" i="11" s="1"/>
  <c r="K92" i="11"/>
  <c r="A93" i="11"/>
  <c r="J92" i="11"/>
  <c r="C92" i="11"/>
  <c r="L92" i="11" s="1"/>
  <c r="H92" i="11"/>
  <c r="I92" i="11"/>
  <c r="B92" i="11"/>
  <c r="D92" i="11"/>
  <c r="F92" i="11" s="1"/>
  <c r="E92" i="11"/>
  <c r="G92" i="11" s="1"/>
  <c r="D93" i="2" l="1"/>
  <c r="F93" i="2"/>
  <c r="H93" i="2" s="1"/>
  <c r="U93" i="11"/>
  <c r="X93" i="11" s="1"/>
  <c r="Y92" i="11"/>
  <c r="Y93" i="11" s="1"/>
  <c r="W92" i="11"/>
  <c r="V93" i="9" a="1"/>
  <c r="V93" i="9" s="1"/>
  <c r="S93" i="9" a="1"/>
  <c r="S93" i="9" s="1"/>
  <c r="N93" i="9"/>
  <c r="U93" i="9" a="1"/>
  <c r="U93" i="9" s="1"/>
  <c r="W93" i="9" a="1"/>
  <c r="W93" i="9" s="1"/>
  <c r="M94" i="9"/>
  <c r="T93" i="9" a="1"/>
  <c r="T93" i="9" s="1"/>
  <c r="O93" i="9"/>
  <c r="Q93" i="9" s="1"/>
  <c r="X93" i="9" a="1"/>
  <c r="X93" i="9" s="1"/>
  <c r="R93" i="9" a="1"/>
  <c r="R93" i="9" s="1"/>
  <c r="P93" i="9" a="1"/>
  <c r="P93" i="9" s="1"/>
  <c r="M92" i="11"/>
  <c r="A95" i="2"/>
  <c r="B94" i="2"/>
  <c r="C94" i="2"/>
  <c r="D94" i="2" s="1"/>
  <c r="AM209" i="9"/>
  <c r="AL210" i="9"/>
  <c r="AN209" i="9"/>
  <c r="K93" i="11"/>
  <c r="A94" i="11"/>
  <c r="J93" i="11"/>
  <c r="C93" i="11"/>
  <c r="L93" i="11" s="1"/>
  <c r="H93" i="11"/>
  <c r="I93" i="11"/>
  <c r="B93" i="11"/>
  <c r="D93" i="11"/>
  <c r="F93" i="11" s="1"/>
  <c r="E93" i="11"/>
  <c r="G93" i="11" s="1"/>
  <c r="O95" i="11"/>
  <c r="P94" i="11"/>
  <c r="V94" i="11" s="1"/>
  <c r="G94" i="2" l="1"/>
  <c r="F94" i="2"/>
  <c r="W93" i="11"/>
  <c r="U94" i="11"/>
  <c r="X94" i="11" s="1"/>
  <c r="Y94" i="11"/>
  <c r="M93" i="11"/>
  <c r="V94" i="9" a="1"/>
  <c r="V94" i="9" s="1"/>
  <c r="S94" i="9" a="1"/>
  <c r="S94" i="9" s="1"/>
  <c r="U94" i="9" a="1"/>
  <c r="U94" i="9" s="1"/>
  <c r="W94" i="9" a="1"/>
  <c r="W94" i="9" s="1"/>
  <c r="N94" i="9"/>
  <c r="X94" i="9" a="1"/>
  <c r="X94" i="9" s="1"/>
  <c r="P94" i="9" a="1"/>
  <c r="P94" i="9" s="1"/>
  <c r="T94" i="9" a="1"/>
  <c r="T94" i="9" s="1"/>
  <c r="O94" i="9"/>
  <c r="Q94" i="9" s="1"/>
  <c r="M95" i="9"/>
  <c r="R94" i="9" a="1"/>
  <c r="R94" i="9" s="1"/>
  <c r="A96" i="2"/>
  <c r="B95" i="2"/>
  <c r="C95" i="2"/>
  <c r="F95" i="2" s="1"/>
  <c r="O96" i="11"/>
  <c r="P95" i="11"/>
  <c r="U95" i="11" s="1"/>
  <c r="AM210" i="9"/>
  <c r="AL211" i="9"/>
  <c r="AN210" i="9"/>
  <c r="K94" i="11"/>
  <c r="A95" i="11"/>
  <c r="J94" i="11"/>
  <c r="C94" i="11"/>
  <c r="L94" i="11" s="1"/>
  <c r="H94" i="11"/>
  <c r="I94" i="11"/>
  <c r="B94" i="11"/>
  <c r="E94" i="11"/>
  <c r="G94" i="11" s="1"/>
  <c r="D94" i="11"/>
  <c r="F94" i="11" s="1"/>
  <c r="G95" i="2" l="1"/>
  <c r="H95" i="2" s="1"/>
  <c r="D95" i="2"/>
  <c r="H94" i="2"/>
  <c r="X95" i="11"/>
  <c r="V95" i="11"/>
  <c r="Y95" i="11" s="1"/>
  <c r="W94" i="11"/>
  <c r="M94" i="11"/>
  <c r="T95" i="9" a="1"/>
  <c r="T95" i="9" s="1"/>
  <c r="O95" i="9"/>
  <c r="Q95" i="9" s="1"/>
  <c r="M96" i="9"/>
  <c r="R95" i="9" a="1"/>
  <c r="R95" i="9" s="1"/>
  <c r="U95" i="9" a="1"/>
  <c r="U95" i="9" s="1"/>
  <c r="W95" i="9" a="1"/>
  <c r="W95" i="9" s="1"/>
  <c r="N95" i="9"/>
  <c r="P95" i="9" a="1"/>
  <c r="P95" i="9" s="1"/>
  <c r="A97" i="2"/>
  <c r="B96" i="2"/>
  <c r="C96" i="2"/>
  <c r="D96" i="2" s="1"/>
  <c r="K95" i="11"/>
  <c r="A96" i="11"/>
  <c r="J95" i="11"/>
  <c r="C95" i="11"/>
  <c r="L95" i="11" s="1"/>
  <c r="H95" i="11"/>
  <c r="I95" i="11"/>
  <c r="D95" i="11"/>
  <c r="F95" i="11" s="1"/>
  <c r="E95" i="11"/>
  <c r="G95" i="11" s="1"/>
  <c r="B95" i="11"/>
  <c r="O97" i="11"/>
  <c r="P96" i="11"/>
  <c r="U96" i="11" s="1"/>
  <c r="X96" i="11" s="1"/>
  <c r="AM211" i="9"/>
  <c r="AL212" i="9"/>
  <c r="AN211" i="9"/>
  <c r="V95" i="9" l="1" a="1"/>
  <c r="V95" i="9" s="1"/>
  <c r="X95" i="9" a="1"/>
  <c r="X95" i="9" s="1"/>
  <c r="S95" i="9" a="1"/>
  <c r="S95" i="9" s="1"/>
  <c r="F96" i="2"/>
  <c r="G96" i="2"/>
  <c r="V96" i="11"/>
  <c r="Y96" i="11" s="1"/>
  <c r="W95" i="11"/>
  <c r="M95" i="11"/>
  <c r="X96" i="9" a="1"/>
  <c r="X96" i="9" s="1"/>
  <c r="N96" i="9"/>
  <c r="S96" i="9" a="1"/>
  <c r="S96" i="9" s="1"/>
  <c r="T96" i="9" a="1"/>
  <c r="T96" i="9" s="1"/>
  <c r="R96" i="9" a="1"/>
  <c r="R96" i="9" s="1"/>
  <c r="P96" i="9" a="1"/>
  <c r="P96" i="9" s="1"/>
  <c r="U96" i="9" a="1"/>
  <c r="U96" i="9" s="1"/>
  <c r="W96" i="9" a="1"/>
  <c r="W96" i="9" s="1"/>
  <c r="V96" i="9" a="1"/>
  <c r="V96" i="9" s="1"/>
  <c r="O96" i="9"/>
  <c r="Q96" i="9" s="1"/>
  <c r="M97" i="9"/>
  <c r="A98" i="2"/>
  <c r="B97" i="2"/>
  <c r="C97" i="2"/>
  <c r="F97" i="2" s="1"/>
  <c r="O98" i="11"/>
  <c r="P97" i="11"/>
  <c r="V97" i="11" s="1"/>
  <c r="K96" i="11"/>
  <c r="A97" i="11"/>
  <c r="J96" i="11"/>
  <c r="C96" i="11"/>
  <c r="L96" i="11" s="1"/>
  <c r="H96" i="11"/>
  <c r="I96" i="11"/>
  <c r="B96" i="11"/>
  <c r="E96" i="11"/>
  <c r="G96" i="11" s="1"/>
  <c r="D96" i="11"/>
  <c r="F96" i="11" s="1"/>
  <c r="AM212" i="9"/>
  <c r="AL213" i="9"/>
  <c r="AN212" i="9"/>
  <c r="Y97" i="11" l="1"/>
  <c r="H96" i="2"/>
  <c r="G97" i="2"/>
  <c r="H97" i="2" s="1"/>
  <c r="D97" i="2"/>
  <c r="W96" i="11"/>
  <c r="U97" i="11"/>
  <c r="X97" i="11" s="1"/>
  <c r="M96" i="11"/>
  <c r="O97" i="9"/>
  <c r="Q97" i="9" s="1"/>
  <c r="W97" i="9" a="1"/>
  <c r="W97" i="9" s="1"/>
  <c r="X97" i="9" a="1"/>
  <c r="X97" i="9" s="1"/>
  <c r="S97" i="9" a="1"/>
  <c r="S97" i="9" s="1"/>
  <c r="P97" i="9" a="1"/>
  <c r="P97" i="9" s="1"/>
  <c r="R97" i="9" a="1"/>
  <c r="R97" i="9" s="1"/>
  <c r="M98" i="9"/>
  <c r="T97" i="9" a="1"/>
  <c r="T97" i="9" s="1"/>
  <c r="U97" i="9" a="1"/>
  <c r="U97" i="9" s="1"/>
  <c r="N97" i="9"/>
  <c r="V97" i="9" a="1"/>
  <c r="V97" i="9" s="1"/>
  <c r="A99" i="2"/>
  <c r="B98" i="2"/>
  <c r="C98" i="2"/>
  <c r="F98" i="2" s="1"/>
  <c r="AL214" i="9"/>
  <c r="AM213" i="9"/>
  <c r="AN213" i="9"/>
  <c r="K97" i="11"/>
  <c r="A98" i="11"/>
  <c r="J97" i="11"/>
  <c r="C97" i="11"/>
  <c r="L97" i="11" s="1"/>
  <c r="H97" i="11"/>
  <c r="I97" i="11"/>
  <c r="B97" i="11"/>
  <c r="D97" i="11"/>
  <c r="F97" i="11" s="1"/>
  <c r="E97" i="11"/>
  <c r="G97" i="11" s="1"/>
  <c r="O99" i="11"/>
  <c r="P98" i="11"/>
  <c r="U98" i="11" s="1"/>
  <c r="G98" i="2" l="1"/>
  <c r="H98" i="2" s="1"/>
  <c r="D98" i="2"/>
  <c r="X98" i="11"/>
  <c r="V98" i="11"/>
  <c r="W97" i="11"/>
  <c r="M97" i="11"/>
  <c r="X98" i="9" a="1"/>
  <c r="X98" i="9" s="1"/>
  <c r="N98" i="9"/>
  <c r="W98" i="9" a="1"/>
  <c r="W98" i="9" s="1"/>
  <c r="O98" i="9"/>
  <c r="Q98" i="9" s="1"/>
  <c r="M99" i="9"/>
  <c r="S98" i="9" a="1"/>
  <c r="S98" i="9" s="1"/>
  <c r="R98" i="9" a="1"/>
  <c r="R98" i="9" s="1"/>
  <c r="V98" i="9" a="1"/>
  <c r="V98" i="9" s="1"/>
  <c r="U98" i="9" a="1"/>
  <c r="U98" i="9" s="1"/>
  <c r="P98" i="9" a="1"/>
  <c r="P98" i="9" s="1"/>
  <c r="T98" i="9" a="1"/>
  <c r="T98" i="9" s="1"/>
  <c r="A100" i="2"/>
  <c r="C99" i="2"/>
  <c r="F99" i="2" s="1"/>
  <c r="B99" i="2"/>
  <c r="O100" i="11"/>
  <c r="P99" i="11"/>
  <c r="U99" i="11" s="1"/>
  <c r="X99" i="11" s="1"/>
  <c r="K98" i="11"/>
  <c r="A99" i="11"/>
  <c r="J98" i="11"/>
  <c r="C98" i="11"/>
  <c r="L98" i="11" s="1"/>
  <c r="H98" i="11"/>
  <c r="I98" i="11"/>
  <c r="B98" i="11"/>
  <c r="D98" i="11"/>
  <c r="F98" i="11" s="1"/>
  <c r="E98" i="11"/>
  <c r="G98" i="11" s="1"/>
  <c r="AM214" i="9"/>
  <c r="AL215" i="9"/>
  <c r="AN214" i="9"/>
  <c r="G99" i="2" l="1"/>
  <c r="H99" i="2" s="1"/>
  <c r="D99" i="2"/>
  <c r="V99" i="11"/>
  <c r="W99" i="11" s="1"/>
  <c r="Y98" i="11"/>
  <c r="W98" i="11"/>
  <c r="M98" i="11"/>
  <c r="P99" i="9" a="1"/>
  <c r="P99" i="9" s="1"/>
  <c r="W99" i="9" a="1"/>
  <c r="W99" i="9" s="1"/>
  <c r="X99" i="9" a="1"/>
  <c r="X99" i="9" s="1"/>
  <c r="S99" i="9" a="1"/>
  <c r="S99" i="9" s="1"/>
  <c r="T99" i="9" a="1"/>
  <c r="T99" i="9" s="1"/>
  <c r="O99" i="9"/>
  <c r="Q99" i="9" s="1"/>
  <c r="U99" i="9" a="1"/>
  <c r="U99" i="9" s="1"/>
  <c r="R99" i="9" a="1"/>
  <c r="R99" i="9" s="1"/>
  <c r="N99" i="9"/>
  <c r="V99" i="9" a="1"/>
  <c r="V99" i="9" s="1"/>
  <c r="M100" i="9"/>
  <c r="A101" i="2"/>
  <c r="B100" i="2"/>
  <c r="C100" i="2"/>
  <c r="G100" i="2" s="1"/>
  <c r="K99" i="11"/>
  <c r="A100" i="11"/>
  <c r="J99" i="11"/>
  <c r="C99" i="11"/>
  <c r="L99" i="11" s="1"/>
  <c r="H99" i="11"/>
  <c r="I99" i="11"/>
  <c r="B99" i="11"/>
  <c r="E99" i="11"/>
  <c r="G99" i="11" s="1"/>
  <c r="D99" i="11"/>
  <c r="F99" i="11" s="1"/>
  <c r="AM215" i="9"/>
  <c r="AL216" i="9"/>
  <c r="AN215" i="9"/>
  <c r="O101" i="11"/>
  <c r="P100" i="11"/>
  <c r="U100" i="11" s="1"/>
  <c r="X100" i="11" s="1"/>
  <c r="F100" i="2" l="1"/>
  <c r="H100" i="2" s="1"/>
  <c r="D100" i="2"/>
  <c r="Y99" i="11"/>
  <c r="V100" i="11"/>
  <c r="W100" i="11" s="1"/>
  <c r="M99" i="11"/>
  <c r="P100" i="9" a="1"/>
  <c r="P100" i="9" s="1"/>
  <c r="U100" i="9" a="1"/>
  <c r="U100" i="9" s="1"/>
  <c r="T100" i="9" a="1"/>
  <c r="T100" i="9" s="1"/>
  <c r="W100" i="9" a="1"/>
  <c r="W100" i="9" s="1"/>
  <c r="S100" i="9" a="1"/>
  <c r="S100" i="9" s="1"/>
  <c r="M101" i="9"/>
  <c r="R100" i="9" a="1"/>
  <c r="R100" i="9" s="1"/>
  <c r="X100" i="9" a="1"/>
  <c r="X100" i="9" s="1"/>
  <c r="O100" i="9"/>
  <c r="Q100" i="9" s="1"/>
  <c r="V100" i="9" a="1"/>
  <c r="V100" i="9" s="1"/>
  <c r="N100" i="9"/>
  <c r="A102" i="2"/>
  <c r="C101" i="2"/>
  <c r="F101" i="2" s="1"/>
  <c r="B101" i="2"/>
  <c r="AL217" i="9"/>
  <c r="AM216" i="9"/>
  <c r="AN216" i="9"/>
  <c r="O102" i="11"/>
  <c r="P101" i="11"/>
  <c r="U101" i="11" s="1"/>
  <c r="X101" i="11" s="1"/>
  <c r="K100" i="11"/>
  <c r="A101" i="11"/>
  <c r="J100" i="11"/>
  <c r="C100" i="11"/>
  <c r="L100" i="11" s="1"/>
  <c r="H100" i="11"/>
  <c r="I100" i="11"/>
  <c r="B100" i="11"/>
  <c r="D100" i="11"/>
  <c r="F100" i="11" s="1"/>
  <c r="E100" i="11"/>
  <c r="G100" i="11" s="1"/>
  <c r="G101" i="2" l="1"/>
  <c r="H101" i="2" s="1"/>
  <c r="D101" i="2"/>
  <c r="Y100" i="11"/>
  <c r="V101" i="11"/>
  <c r="M100" i="11"/>
  <c r="R101" i="9" a="1"/>
  <c r="R101" i="9" s="1"/>
  <c r="N101" i="9"/>
  <c r="U101" i="9" a="1"/>
  <c r="U101" i="9" s="1"/>
  <c r="O101" i="9"/>
  <c r="Q101" i="9" s="1"/>
  <c r="P101" i="9" a="1"/>
  <c r="P101" i="9" s="1"/>
  <c r="V101" i="9" a="1"/>
  <c r="V101" i="9" s="1"/>
  <c r="T101" i="9" a="1"/>
  <c r="T101" i="9" s="1"/>
  <c r="S101" i="9" a="1"/>
  <c r="S101" i="9" s="1"/>
  <c r="W101" i="9" a="1"/>
  <c r="W101" i="9" s="1"/>
  <c r="X101" i="9" a="1"/>
  <c r="X101" i="9" s="1"/>
  <c r="M102" i="9"/>
  <c r="A103" i="2"/>
  <c r="B102" i="2"/>
  <c r="C102" i="2"/>
  <c r="F102" i="2" s="1"/>
  <c r="O103" i="11"/>
  <c r="P102" i="11"/>
  <c r="V102" i="11" s="1"/>
  <c r="K101" i="11"/>
  <c r="A102" i="11"/>
  <c r="J101" i="11"/>
  <c r="C101" i="11"/>
  <c r="L101" i="11" s="1"/>
  <c r="H101" i="11"/>
  <c r="I101" i="11"/>
  <c r="B101" i="11"/>
  <c r="E101" i="11"/>
  <c r="G101" i="11" s="1"/>
  <c r="D101" i="11"/>
  <c r="F101" i="11" s="1"/>
  <c r="AM217" i="9"/>
  <c r="AL218" i="9"/>
  <c r="AN217" i="9"/>
  <c r="D102" i="2" l="1"/>
  <c r="G102" i="2"/>
  <c r="H102" i="2" s="1"/>
  <c r="U102" i="11"/>
  <c r="X102" i="11" s="1"/>
  <c r="Y101" i="11"/>
  <c r="Y102" i="11" s="1"/>
  <c r="W101" i="11"/>
  <c r="M101" i="11"/>
  <c r="P102" i="9" a="1"/>
  <c r="P102" i="9" s="1"/>
  <c r="N102" i="9"/>
  <c r="X102" i="9" a="1"/>
  <c r="X102" i="9" s="1"/>
  <c r="R102" i="9" a="1"/>
  <c r="R102" i="9" s="1"/>
  <c r="O102" i="9"/>
  <c r="Q102" i="9" s="1"/>
  <c r="W102" i="9" a="1"/>
  <c r="W102" i="9" s="1"/>
  <c r="S102" i="9" a="1"/>
  <c r="S102" i="9" s="1"/>
  <c r="M103" i="9"/>
  <c r="U102" i="9" a="1"/>
  <c r="U102" i="9" s="1"/>
  <c r="T102" i="9" a="1"/>
  <c r="T102" i="9" s="1"/>
  <c r="V102" i="9" a="1"/>
  <c r="V102" i="9" s="1"/>
  <c r="A104" i="2"/>
  <c r="C103" i="2"/>
  <c r="F103" i="2" s="1"/>
  <c r="B103" i="2"/>
  <c r="AL219" i="9"/>
  <c r="AM218" i="9"/>
  <c r="AN218" i="9"/>
  <c r="K102" i="11"/>
  <c r="A103" i="11"/>
  <c r="J102" i="11"/>
  <c r="C102" i="11"/>
  <c r="L102" i="11" s="1"/>
  <c r="H102" i="11"/>
  <c r="I102" i="11"/>
  <c r="B102" i="11"/>
  <c r="E102" i="11"/>
  <c r="G102" i="11" s="1"/>
  <c r="D102" i="11"/>
  <c r="F102" i="11" s="1"/>
  <c r="O104" i="11"/>
  <c r="P103" i="11"/>
  <c r="U103" i="11" s="1"/>
  <c r="X103" i="11" s="1"/>
  <c r="D103" i="2" l="1"/>
  <c r="G103" i="2"/>
  <c r="H103" i="2" s="1"/>
  <c r="W102" i="11"/>
  <c r="V103" i="11"/>
  <c r="M102" i="11"/>
  <c r="S103" i="9" a="1"/>
  <c r="S103" i="9" s="1"/>
  <c r="V103" i="9" a="1"/>
  <c r="V103" i="9" s="1"/>
  <c r="O103" i="9"/>
  <c r="Q103" i="9" s="1"/>
  <c r="W103" i="9" a="1"/>
  <c r="W103" i="9" s="1"/>
  <c r="P103" i="9" a="1"/>
  <c r="P103" i="9" s="1"/>
  <c r="T103" i="9" a="1"/>
  <c r="T103" i="9" s="1"/>
  <c r="R103" i="9" a="1"/>
  <c r="R103" i="9" s="1"/>
  <c r="N103" i="9"/>
  <c r="U103" i="9" a="1"/>
  <c r="U103" i="9" s="1"/>
  <c r="M104" i="9"/>
  <c r="X103" i="9" a="1"/>
  <c r="X103" i="9" s="1"/>
  <c r="A105" i="2"/>
  <c r="F104" i="2"/>
  <c r="B104" i="2"/>
  <c r="C104" i="2"/>
  <c r="G104" i="2" s="1"/>
  <c r="AM219" i="9"/>
  <c r="AL220" i="9"/>
  <c r="AN219" i="9"/>
  <c r="O105" i="11"/>
  <c r="P104" i="11"/>
  <c r="K103" i="11"/>
  <c r="A104" i="11"/>
  <c r="J103" i="11"/>
  <c r="C103" i="11"/>
  <c r="L103" i="11" s="1"/>
  <c r="H103" i="11"/>
  <c r="I103" i="11"/>
  <c r="B103" i="11"/>
  <c r="E103" i="11"/>
  <c r="G103" i="11" s="1"/>
  <c r="D103" i="11"/>
  <c r="F103" i="11" s="1"/>
  <c r="D104" i="2" l="1"/>
  <c r="H104" i="2"/>
  <c r="Y103" i="11"/>
  <c r="W103" i="11"/>
  <c r="U104" i="11"/>
  <c r="X104" i="11" s="1"/>
  <c r="V104" i="11"/>
  <c r="M103" i="11"/>
  <c r="T104" i="9" a="1"/>
  <c r="T104" i="9" s="1"/>
  <c r="O104" i="9"/>
  <c r="Q104" i="9" s="1"/>
  <c r="N104" i="9"/>
  <c r="R104" i="9" a="1"/>
  <c r="R104" i="9" s="1"/>
  <c r="P104" i="9" a="1"/>
  <c r="P104" i="9" s="1"/>
  <c r="X104" i="9" a="1"/>
  <c r="X104" i="9" s="1"/>
  <c r="M105" i="9"/>
  <c r="W104" i="9" a="1"/>
  <c r="W104" i="9" s="1"/>
  <c r="V104" i="9" a="1"/>
  <c r="V104" i="9" s="1"/>
  <c r="U104" i="9" a="1"/>
  <c r="U104" i="9" s="1"/>
  <c r="S104" i="9" a="1"/>
  <c r="S104" i="9" s="1"/>
  <c r="A106" i="2"/>
  <c r="C105" i="2"/>
  <c r="F105" i="2" s="1"/>
  <c r="B105" i="2"/>
  <c r="AM220" i="9"/>
  <c r="AL221" i="9"/>
  <c r="AN220" i="9"/>
  <c r="K104" i="11"/>
  <c r="A105" i="11"/>
  <c r="J104" i="11"/>
  <c r="C104" i="11"/>
  <c r="L104" i="11" s="1"/>
  <c r="H104" i="11"/>
  <c r="I104" i="11"/>
  <c r="B104" i="11"/>
  <c r="E104" i="11"/>
  <c r="G104" i="11" s="1"/>
  <c r="D104" i="11"/>
  <c r="F104" i="11" s="1"/>
  <c r="O106" i="11"/>
  <c r="P105" i="11"/>
  <c r="U105" i="11" s="1"/>
  <c r="X105" i="11" l="1"/>
  <c r="G105" i="2"/>
  <c r="H105" i="2" s="1"/>
  <c r="D105" i="2"/>
  <c r="V105" i="11"/>
  <c r="Y104" i="11"/>
  <c r="W104" i="11"/>
  <c r="M104" i="11"/>
  <c r="X105" i="9" a="1"/>
  <c r="X105" i="9" s="1"/>
  <c r="R105" i="9" a="1"/>
  <c r="R105" i="9" s="1"/>
  <c r="T105" i="9" a="1"/>
  <c r="T105" i="9" s="1"/>
  <c r="U105" i="9" a="1"/>
  <c r="U105" i="9" s="1"/>
  <c r="S105" i="9" a="1"/>
  <c r="S105" i="9" s="1"/>
  <c r="O105" i="9"/>
  <c r="Q105" i="9" s="1"/>
  <c r="W105" i="9" a="1"/>
  <c r="W105" i="9" s="1"/>
  <c r="P105" i="9" a="1"/>
  <c r="P105" i="9" s="1"/>
  <c r="M106" i="9"/>
  <c r="N105" i="9"/>
  <c r="V105" i="9" a="1"/>
  <c r="V105" i="9" s="1"/>
  <c r="A107" i="2"/>
  <c r="C106" i="2"/>
  <c r="D106" i="2" s="1"/>
  <c r="B106" i="2"/>
  <c r="K105" i="11"/>
  <c r="A106" i="11"/>
  <c r="J105" i="11"/>
  <c r="C105" i="11"/>
  <c r="L105" i="11" s="1"/>
  <c r="H105" i="11"/>
  <c r="I105" i="11"/>
  <c r="E105" i="11"/>
  <c r="G105" i="11" s="1"/>
  <c r="D105" i="11"/>
  <c r="F105" i="11" s="1"/>
  <c r="B105" i="11"/>
  <c r="AL222" i="9"/>
  <c r="AM221" i="9"/>
  <c r="AN221" i="9"/>
  <c r="O107" i="11"/>
  <c r="P106" i="11"/>
  <c r="U106" i="11" s="1"/>
  <c r="X106" i="11" s="1"/>
  <c r="F106" i="2" l="1"/>
  <c r="G106" i="2"/>
  <c r="Y105" i="11"/>
  <c r="V106" i="11"/>
  <c r="W105" i="11"/>
  <c r="M105" i="11"/>
  <c r="R106" i="9" a="1"/>
  <c r="R106" i="9" s="1"/>
  <c r="P106" i="9" a="1"/>
  <c r="P106" i="9" s="1"/>
  <c r="S106" i="9" a="1"/>
  <c r="S106" i="9" s="1"/>
  <c r="T106" i="9" a="1"/>
  <c r="T106" i="9" s="1"/>
  <c r="U106" i="9" a="1"/>
  <c r="U106" i="9" s="1"/>
  <c r="M107" i="9"/>
  <c r="W106" i="9" a="1"/>
  <c r="W106" i="9" s="1"/>
  <c r="X106" i="9" a="1"/>
  <c r="X106" i="9" s="1"/>
  <c r="O106" i="9"/>
  <c r="Q106" i="9" s="1"/>
  <c r="N106" i="9"/>
  <c r="V106" i="9" a="1"/>
  <c r="V106" i="9" s="1"/>
  <c r="A108" i="2"/>
  <c r="B107" i="2"/>
  <c r="C107" i="2"/>
  <c r="F107" i="2" s="1"/>
  <c r="O108" i="11"/>
  <c r="P107" i="11"/>
  <c r="U107" i="11" s="1"/>
  <c r="X107" i="11" s="1"/>
  <c r="AL223" i="9"/>
  <c r="AM222" i="9"/>
  <c r="AN222" i="9"/>
  <c r="K106" i="11"/>
  <c r="A107" i="11"/>
  <c r="J106" i="11"/>
  <c r="C106" i="11"/>
  <c r="L106" i="11" s="1"/>
  <c r="H106" i="11"/>
  <c r="I106" i="11"/>
  <c r="B106" i="11"/>
  <c r="E106" i="11"/>
  <c r="G106" i="11" s="1"/>
  <c r="D106" i="11"/>
  <c r="F106" i="11" s="1"/>
  <c r="Y106" i="11" l="1"/>
  <c r="D107" i="2"/>
  <c r="G107" i="2"/>
  <c r="H107" i="2" s="1"/>
  <c r="H106" i="2"/>
  <c r="V107" i="11"/>
  <c r="W107" i="11" s="1"/>
  <c r="W106" i="11"/>
  <c r="M106" i="11"/>
  <c r="T107" i="9" a="1"/>
  <c r="T107" i="9" s="1"/>
  <c r="V107" i="9" a="1"/>
  <c r="V107" i="9" s="1"/>
  <c r="P107" i="9" a="1"/>
  <c r="P107" i="9" s="1"/>
  <c r="U107" i="9" a="1"/>
  <c r="U107" i="9" s="1"/>
  <c r="O107" i="9"/>
  <c r="Q107" i="9" s="1"/>
  <c r="N107" i="9"/>
  <c r="W107" i="9" a="1"/>
  <c r="W107" i="9" s="1"/>
  <c r="X107" i="9" a="1"/>
  <c r="X107" i="9" s="1"/>
  <c r="M108" i="9"/>
  <c r="S107" i="9" a="1"/>
  <c r="S107" i="9" s="1"/>
  <c r="R107" i="9" a="1"/>
  <c r="R107" i="9" s="1"/>
  <c r="A109" i="2"/>
  <c r="B108" i="2"/>
  <c r="C108" i="2"/>
  <c r="F108" i="2" s="1"/>
  <c r="K107" i="11"/>
  <c r="A108" i="11"/>
  <c r="J107" i="11"/>
  <c r="C107" i="11"/>
  <c r="L107" i="11" s="1"/>
  <c r="H107" i="11"/>
  <c r="I107" i="11"/>
  <c r="D107" i="11"/>
  <c r="F107" i="11" s="1"/>
  <c r="B107" i="11"/>
  <c r="E107" i="11"/>
  <c r="G107" i="11" s="1"/>
  <c r="AM223" i="9"/>
  <c r="AL224" i="9"/>
  <c r="AN223" i="9"/>
  <c r="O109" i="11"/>
  <c r="P108" i="11"/>
  <c r="U108" i="11" s="1"/>
  <c r="X108" i="11" s="1"/>
  <c r="G108" i="2" l="1"/>
  <c r="H108" i="2" s="1"/>
  <c r="D108" i="2"/>
  <c r="Y107" i="11"/>
  <c r="V108" i="11"/>
  <c r="Y108" i="11" s="1"/>
  <c r="M107" i="11"/>
  <c r="R108" i="9" a="1"/>
  <c r="R108" i="9" s="1"/>
  <c r="W108" i="9" a="1"/>
  <c r="W108" i="9" s="1"/>
  <c r="P108" i="9" a="1"/>
  <c r="P108" i="9" s="1"/>
  <c r="U108" i="9" a="1"/>
  <c r="U108" i="9" s="1"/>
  <c r="V108" i="9" a="1"/>
  <c r="V108" i="9" s="1"/>
  <c r="O108" i="9"/>
  <c r="Q108" i="9" s="1"/>
  <c r="X108" i="9" a="1"/>
  <c r="X108" i="9" s="1"/>
  <c r="M109" i="9"/>
  <c r="T108" i="9" a="1"/>
  <c r="T108" i="9" s="1"/>
  <c r="N108" i="9"/>
  <c r="S108" i="9" a="1"/>
  <c r="S108" i="9" s="1"/>
  <c r="A110" i="2"/>
  <c r="C109" i="2"/>
  <c r="F109" i="2" s="1"/>
  <c r="B109" i="2"/>
  <c r="K108" i="11"/>
  <c r="A109" i="11"/>
  <c r="J108" i="11"/>
  <c r="C108" i="11"/>
  <c r="L108" i="11" s="1"/>
  <c r="H108" i="11"/>
  <c r="I108" i="11"/>
  <c r="B108" i="11"/>
  <c r="D108" i="11"/>
  <c r="F108" i="11" s="1"/>
  <c r="E108" i="11"/>
  <c r="G108" i="11" s="1"/>
  <c r="AL225" i="9"/>
  <c r="AM224" i="9"/>
  <c r="AN224" i="9"/>
  <c r="O110" i="11"/>
  <c r="P109" i="11"/>
  <c r="G109" i="2" l="1"/>
  <c r="H109" i="2" s="1"/>
  <c r="D109" i="2"/>
  <c r="W108" i="11"/>
  <c r="V109" i="11"/>
  <c r="U109" i="11"/>
  <c r="X109" i="11" s="1"/>
  <c r="M108" i="11"/>
  <c r="X109" i="9" a="1"/>
  <c r="X109" i="9" s="1"/>
  <c r="R109" i="9" a="1"/>
  <c r="R109" i="9" s="1"/>
  <c r="N109" i="9"/>
  <c r="W109" i="9" a="1"/>
  <c r="W109" i="9" s="1"/>
  <c r="M110" i="9"/>
  <c r="V109" i="9" a="1"/>
  <c r="V109" i="9" s="1"/>
  <c r="O109" i="9"/>
  <c r="Q109" i="9" s="1"/>
  <c r="S109" i="9" a="1"/>
  <c r="S109" i="9" s="1"/>
  <c r="P109" i="9" a="1"/>
  <c r="P109" i="9" s="1"/>
  <c r="U109" i="9" a="1"/>
  <c r="U109" i="9" s="1"/>
  <c r="T109" i="9" a="1"/>
  <c r="T109" i="9" s="1"/>
  <c r="A111" i="2"/>
  <c r="D110" i="2"/>
  <c r="G110" i="2"/>
  <c r="B110" i="2"/>
  <c r="C110" i="2"/>
  <c r="F110" i="2" s="1"/>
  <c r="AM225" i="9"/>
  <c r="AL226" i="9"/>
  <c r="AN225" i="9"/>
  <c r="O111" i="11"/>
  <c r="P110" i="11"/>
  <c r="V110" i="11" s="1"/>
  <c r="K109" i="11"/>
  <c r="A110" i="11"/>
  <c r="J109" i="11"/>
  <c r="C109" i="11"/>
  <c r="H109" i="11"/>
  <c r="I109" i="11"/>
  <c r="B109" i="11"/>
  <c r="D109" i="11"/>
  <c r="F109" i="11" s="1"/>
  <c r="E109" i="11"/>
  <c r="G109" i="11" s="1"/>
  <c r="H110" i="2" l="1"/>
  <c r="Y109" i="11"/>
  <c r="Y110" i="11" s="1"/>
  <c r="W109" i="11"/>
  <c r="U110" i="11"/>
  <c r="X110" i="11" s="1"/>
  <c r="M109" i="11"/>
  <c r="L109" i="11"/>
  <c r="P110" i="9" a="1"/>
  <c r="P110" i="9" s="1"/>
  <c r="M111" i="9"/>
  <c r="R110" i="9" a="1"/>
  <c r="R110" i="9" s="1"/>
  <c r="X110" i="9" a="1"/>
  <c r="X110" i="9" s="1"/>
  <c r="N110" i="9"/>
  <c r="O110" i="9"/>
  <c r="Q110" i="9" s="1"/>
  <c r="U110" i="9" a="1"/>
  <c r="U110" i="9" s="1"/>
  <c r="V110" i="9" a="1"/>
  <c r="V110" i="9" s="1"/>
  <c r="W110" i="9" a="1"/>
  <c r="W110" i="9" s="1"/>
  <c r="T110" i="9" a="1"/>
  <c r="T110" i="9" s="1"/>
  <c r="S110" i="9" a="1"/>
  <c r="S110" i="9" s="1"/>
  <c r="A112" i="2"/>
  <c r="F111" i="2"/>
  <c r="B111" i="2"/>
  <c r="C111" i="2"/>
  <c r="D111" i="2" s="1"/>
  <c r="O112" i="11"/>
  <c r="P111" i="11"/>
  <c r="V111" i="11" s="1"/>
  <c r="AM226" i="9"/>
  <c r="AL227" i="9"/>
  <c r="AN226" i="9"/>
  <c r="K110" i="11"/>
  <c r="A111" i="11"/>
  <c r="J110" i="11"/>
  <c r="C110" i="11"/>
  <c r="L110" i="11" s="1"/>
  <c r="H110" i="11"/>
  <c r="I110" i="11"/>
  <c r="E110" i="11"/>
  <c r="G110" i="11" s="1"/>
  <c r="D110" i="11"/>
  <c r="F110" i="11" s="1"/>
  <c r="B110" i="11"/>
  <c r="G111" i="2" l="1"/>
  <c r="H111" i="2" s="1"/>
  <c r="U111" i="11"/>
  <c r="X111" i="11" s="1"/>
  <c r="Y111" i="11"/>
  <c r="W110" i="11"/>
  <c r="M110" i="11"/>
  <c r="O111" i="9"/>
  <c r="Q111" i="9" s="1"/>
  <c r="W111" i="9" a="1"/>
  <c r="W111" i="9" s="1"/>
  <c r="X111" i="9" a="1"/>
  <c r="X111" i="9" s="1"/>
  <c r="R111" i="9" a="1"/>
  <c r="R111" i="9" s="1"/>
  <c r="N111" i="9"/>
  <c r="V111" i="9" a="1"/>
  <c r="V111" i="9" s="1"/>
  <c r="P111" i="9" a="1"/>
  <c r="P111" i="9" s="1"/>
  <c r="U111" i="9" a="1"/>
  <c r="U111" i="9" s="1"/>
  <c r="S111" i="9" a="1"/>
  <c r="S111" i="9" s="1"/>
  <c r="M112" i="9"/>
  <c r="T111" i="9" a="1"/>
  <c r="T111" i="9" s="1"/>
  <c r="A113" i="2"/>
  <c r="C112" i="2"/>
  <c r="G112" i="2" s="1"/>
  <c r="B112" i="2"/>
  <c r="O113" i="11"/>
  <c r="P112" i="11"/>
  <c r="AL228" i="9"/>
  <c r="AM227" i="9"/>
  <c r="AN227" i="9"/>
  <c r="K111" i="11"/>
  <c r="A112" i="11"/>
  <c r="J111" i="11"/>
  <c r="C111" i="11"/>
  <c r="L111" i="11" s="1"/>
  <c r="H111" i="11"/>
  <c r="I111" i="11"/>
  <c r="B111" i="11"/>
  <c r="E111" i="11"/>
  <c r="G111" i="11" s="1"/>
  <c r="D111" i="11"/>
  <c r="F111" i="11" s="1"/>
  <c r="D112" i="2" l="1"/>
  <c r="F112" i="2"/>
  <c r="H112" i="2" s="1"/>
  <c r="W111" i="11"/>
  <c r="U112" i="11"/>
  <c r="X112" i="11" s="1"/>
  <c r="V112" i="11"/>
  <c r="M111" i="11"/>
  <c r="X112" i="9" a="1"/>
  <c r="X112" i="9" s="1"/>
  <c r="M113" i="9"/>
  <c r="T112" i="9" a="1"/>
  <c r="T112" i="9" s="1"/>
  <c r="V112" i="9" a="1"/>
  <c r="V112" i="9" s="1"/>
  <c r="W112" i="9" a="1"/>
  <c r="W112" i="9" s="1"/>
  <c r="N112" i="9"/>
  <c r="S112" i="9" a="1"/>
  <c r="S112" i="9" s="1"/>
  <c r="O112" i="9"/>
  <c r="Q112" i="9" s="1"/>
  <c r="U112" i="9" a="1"/>
  <c r="U112" i="9" s="1"/>
  <c r="R112" i="9" a="1"/>
  <c r="R112" i="9" s="1"/>
  <c r="P112" i="9" a="1"/>
  <c r="P112" i="9" s="1"/>
  <c r="A114" i="2"/>
  <c r="B113" i="2"/>
  <c r="C113" i="2"/>
  <c r="F113" i="2" s="1"/>
  <c r="K112" i="11"/>
  <c r="A113" i="11"/>
  <c r="J112" i="11"/>
  <c r="C112" i="11"/>
  <c r="L112" i="11" s="1"/>
  <c r="H112" i="11"/>
  <c r="I112" i="11"/>
  <c r="D112" i="11"/>
  <c r="F112" i="11" s="1"/>
  <c r="E112" i="11"/>
  <c r="G112" i="11" s="1"/>
  <c r="B112" i="11"/>
  <c r="O114" i="11"/>
  <c r="P113" i="11"/>
  <c r="V113" i="11" s="1"/>
  <c r="AL229" i="9"/>
  <c r="AM228" i="9"/>
  <c r="AN228" i="9"/>
  <c r="D113" i="2" l="1"/>
  <c r="G113" i="2"/>
  <c r="H113" i="2" s="1"/>
  <c r="U113" i="11"/>
  <c r="X113" i="11" s="1"/>
  <c r="Y112" i="11"/>
  <c r="Y113" i="11" s="1"/>
  <c r="W112" i="11"/>
  <c r="M112" i="11"/>
  <c r="W113" i="9" a="1"/>
  <c r="W113" i="9" s="1"/>
  <c r="X113" i="9" a="1"/>
  <c r="X113" i="9" s="1"/>
  <c r="S113" i="9" a="1"/>
  <c r="S113" i="9" s="1"/>
  <c r="T113" i="9" a="1"/>
  <c r="T113" i="9" s="1"/>
  <c r="R113" i="9" a="1"/>
  <c r="R113" i="9" s="1"/>
  <c r="P113" i="9" a="1"/>
  <c r="P113" i="9" s="1"/>
  <c r="M114" i="9"/>
  <c r="O113" i="9"/>
  <c r="Q113" i="9" s="1"/>
  <c r="V113" i="9" a="1"/>
  <c r="V113" i="9" s="1"/>
  <c r="N113" i="9"/>
  <c r="U113" i="9" a="1"/>
  <c r="U113" i="9" s="1"/>
  <c r="A115" i="2"/>
  <c r="B114" i="2"/>
  <c r="C114" i="2"/>
  <c r="D114" i="2" s="1"/>
  <c r="AM229" i="9"/>
  <c r="AL230" i="9"/>
  <c r="AN229" i="9"/>
  <c r="K113" i="11"/>
  <c r="A114" i="11"/>
  <c r="J113" i="11"/>
  <c r="C113" i="11"/>
  <c r="L113" i="11" s="1"/>
  <c r="H113" i="11"/>
  <c r="I113" i="11"/>
  <c r="B113" i="11"/>
  <c r="E113" i="11"/>
  <c r="G113" i="11" s="1"/>
  <c r="D113" i="11"/>
  <c r="F113" i="11" s="1"/>
  <c r="O115" i="11"/>
  <c r="P114" i="11"/>
  <c r="U114" i="11" s="1"/>
  <c r="G114" i="2" l="1"/>
  <c r="F114" i="2"/>
  <c r="V114" i="11"/>
  <c r="W114" i="11" s="1"/>
  <c r="X114" i="11"/>
  <c r="W113" i="11"/>
  <c r="M113" i="11"/>
  <c r="R114" i="9" a="1"/>
  <c r="R114" i="9" s="1"/>
  <c r="S114" i="9" a="1"/>
  <c r="S114" i="9" s="1"/>
  <c r="O114" i="9"/>
  <c r="Q114" i="9" s="1"/>
  <c r="N114" i="9"/>
  <c r="U114" i="9" a="1"/>
  <c r="U114" i="9" s="1"/>
  <c r="P114" i="9" a="1"/>
  <c r="P114" i="9" s="1"/>
  <c r="W114" i="9" a="1"/>
  <c r="W114" i="9" s="1"/>
  <c r="M115" i="9"/>
  <c r="V114" i="9" a="1"/>
  <c r="V114" i="9" s="1"/>
  <c r="X114" i="9" a="1"/>
  <c r="X114" i="9" s="1"/>
  <c r="T114" i="9" a="1"/>
  <c r="T114" i="9" s="1"/>
  <c r="A116" i="2"/>
  <c r="B115" i="2"/>
  <c r="C115" i="2"/>
  <c r="G115" i="2" s="1"/>
  <c r="AL231" i="9"/>
  <c r="AM230" i="9"/>
  <c r="AN230" i="9"/>
  <c r="O116" i="11"/>
  <c r="P115" i="11"/>
  <c r="U115" i="11" s="1"/>
  <c r="K114" i="11"/>
  <c r="A115" i="11"/>
  <c r="J114" i="11"/>
  <c r="C114" i="11"/>
  <c r="L114" i="11" s="1"/>
  <c r="H114" i="11"/>
  <c r="I114" i="11"/>
  <c r="B114" i="11"/>
  <c r="E114" i="11"/>
  <c r="G114" i="11" s="1"/>
  <c r="D114" i="11"/>
  <c r="F114" i="11" s="1"/>
  <c r="F115" i="2" l="1"/>
  <c r="H115" i="2" s="1"/>
  <c r="X115" i="11"/>
  <c r="H114" i="2"/>
  <c r="D115" i="2"/>
  <c r="V115" i="11"/>
  <c r="Y115" i="11" s="1"/>
  <c r="Y114" i="11"/>
  <c r="M114" i="11"/>
  <c r="W115" i="9" a="1"/>
  <c r="W115" i="9" s="1"/>
  <c r="M116" i="9"/>
  <c r="O115" i="9"/>
  <c r="Q115" i="9" s="1"/>
  <c r="P115" i="9" a="1"/>
  <c r="P115" i="9" s="1"/>
  <c r="T115" i="9" a="1"/>
  <c r="T115" i="9" s="1"/>
  <c r="N115" i="9"/>
  <c r="U115" i="9" a="1"/>
  <c r="U115" i="9" s="1"/>
  <c r="S115" i="9" a="1"/>
  <c r="S115" i="9" s="1"/>
  <c r="X115" i="9" a="1"/>
  <c r="X115" i="9" s="1"/>
  <c r="V115" i="9" a="1"/>
  <c r="V115" i="9" s="1"/>
  <c r="R115" i="9" a="1"/>
  <c r="R115" i="9" s="1"/>
  <c r="A117" i="2"/>
  <c r="C116" i="2"/>
  <c r="F116" i="2" s="1"/>
  <c r="B116" i="2"/>
  <c r="O117" i="11"/>
  <c r="P116" i="11"/>
  <c r="K115" i="11"/>
  <c r="A116" i="11"/>
  <c r="J115" i="11"/>
  <c r="C115" i="11"/>
  <c r="L115" i="11" s="1"/>
  <c r="H115" i="11"/>
  <c r="I115" i="11"/>
  <c r="D115" i="11"/>
  <c r="F115" i="11" s="1"/>
  <c r="E115" i="11"/>
  <c r="G115" i="11" s="1"/>
  <c r="B115" i="11"/>
  <c r="AM231" i="9"/>
  <c r="AL232" i="9"/>
  <c r="AN231" i="9"/>
  <c r="G116" i="2" l="1"/>
  <c r="H116" i="2" s="1"/>
  <c r="D116" i="2"/>
  <c r="W115" i="11"/>
  <c r="U116" i="11"/>
  <c r="X116" i="11" s="1"/>
  <c r="V116" i="11"/>
  <c r="M115" i="11"/>
  <c r="X116" i="9" a="1"/>
  <c r="X116" i="9" s="1"/>
  <c r="R116" i="9" a="1"/>
  <c r="R116" i="9" s="1"/>
  <c r="T116" i="9" a="1"/>
  <c r="T116" i="9" s="1"/>
  <c r="M117" i="9"/>
  <c r="N116" i="9"/>
  <c r="V116" i="9" a="1"/>
  <c r="V116" i="9" s="1"/>
  <c r="S116" i="9" a="1"/>
  <c r="S116" i="9" s="1"/>
  <c r="P116" i="9" a="1"/>
  <c r="P116" i="9" s="1"/>
  <c r="U116" i="9" a="1"/>
  <c r="U116" i="9" s="1"/>
  <c r="W116" i="9" a="1"/>
  <c r="W116" i="9" s="1"/>
  <c r="O116" i="9"/>
  <c r="Q116" i="9" s="1"/>
  <c r="A118" i="2"/>
  <c r="F117" i="2"/>
  <c r="D117" i="2"/>
  <c r="G117" i="2"/>
  <c r="C117" i="2"/>
  <c r="B117" i="2"/>
  <c r="AM232" i="9"/>
  <c r="AL233" i="9"/>
  <c r="AN232" i="9"/>
  <c r="K116" i="11"/>
  <c r="A117" i="11"/>
  <c r="J116" i="11"/>
  <c r="C116" i="11"/>
  <c r="L116" i="11" s="1"/>
  <c r="H116" i="11"/>
  <c r="I116" i="11"/>
  <c r="B116" i="11"/>
  <c r="D116" i="11"/>
  <c r="F116" i="11" s="1"/>
  <c r="E116" i="11"/>
  <c r="G116" i="11" s="1"/>
  <c r="O118" i="11"/>
  <c r="P117" i="11"/>
  <c r="V117" i="11" s="1"/>
  <c r="H117" i="2" l="1"/>
  <c r="U117" i="11"/>
  <c r="X117" i="11" s="1"/>
  <c r="Y116" i="11"/>
  <c r="Y117" i="11" s="1"/>
  <c r="W116" i="11"/>
  <c r="M116" i="11"/>
  <c r="S117" i="9" a="1"/>
  <c r="S117" i="9" s="1"/>
  <c r="X117" i="9" a="1"/>
  <c r="X117" i="9" s="1"/>
  <c r="N117" i="9"/>
  <c r="M118" i="9"/>
  <c r="T117" i="9" a="1"/>
  <c r="T117" i="9" s="1"/>
  <c r="R117" i="9" a="1"/>
  <c r="R117" i="9" s="1"/>
  <c r="O117" i="9"/>
  <c r="Q117" i="9" s="1"/>
  <c r="W117" i="9" a="1"/>
  <c r="W117" i="9" s="1"/>
  <c r="U117" i="9" a="1"/>
  <c r="U117" i="9" s="1"/>
  <c r="P117" i="9" a="1"/>
  <c r="P117" i="9" s="1"/>
  <c r="V117" i="9" a="1"/>
  <c r="V117" i="9" s="1"/>
  <c r="A119" i="2"/>
  <c r="B118" i="2"/>
  <c r="C118" i="2"/>
  <c r="G118" i="2" s="1"/>
  <c r="K117" i="11"/>
  <c r="A118" i="11"/>
  <c r="J117" i="11"/>
  <c r="C117" i="11"/>
  <c r="L117" i="11" s="1"/>
  <c r="H117" i="11"/>
  <c r="I117" i="11"/>
  <c r="E117" i="11"/>
  <c r="G117" i="11" s="1"/>
  <c r="D117" i="11"/>
  <c r="F117" i="11" s="1"/>
  <c r="B117" i="11"/>
  <c r="AL234" i="9"/>
  <c r="AM233" i="9"/>
  <c r="AN233" i="9"/>
  <c r="O119" i="11"/>
  <c r="P118" i="11"/>
  <c r="U118" i="11" s="1"/>
  <c r="D118" i="2" l="1"/>
  <c r="F118" i="2"/>
  <c r="H118" i="2" s="1"/>
  <c r="V118" i="11"/>
  <c r="Y118" i="11" s="1"/>
  <c r="X118" i="11"/>
  <c r="W117" i="11"/>
  <c r="M117" i="11"/>
  <c r="R118" i="9" a="1"/>
  <c r="R118" i="9" s="1"/>
  <c r="O118" i="9"/>
  <c r="Q118" i="9" s="1"/>
  <c r="X118" i="9" a="1"/>
  <c r="X118" i="9" s="1"/>
  <c r="T118" i="9" a="1"/>
  <c r="T118" i="9" s="1"/>
  <c r="P118" i="9" a="1"/>
  <c r="P118" i="9" s="1"/>
  <c r="V118" i="9" a="1"/>
  <c r="V118" i="9" s="1"/>
  <c r="N118" i="9"/>
  <c r="U118" i="9" a="1"/>
  <c r="U118" i="9" s="1"/>
  <c r="W118" i="9" a="1"/>
  <c r="W118" i="9" s="1"/>
  <c r="S118" i="9" a="1"/>
  <c r="S118" i="9" s="1"/>
  <c r="M119" i="9"/>
  <c r="A120" i="2"/>
  <c r="B119" i="2"/>
  <c r="C119" i="2"/>
  <c r="F119" i="2" s="1"/>
  <c r="AL235" i="9"/>
  <c r="AM234" i="9"/>
  <c r="AN234" i="9"/>
  <c r="K118" i="11"/>
  <c r="A119" i="11"/>
  <c r="J118" i="11"/>
  <c r="C118" i="11"/>
  <c r="L118" i="11" s="1"/>
  <c r="H118" i="11"/>
  <c r="I118" i="11"/>
  <c r="B118" i="11"/>
  <c r="E118" i="11"/>
  <c r="G118" i="11" s="1"/>
  <c r="D118" i="11"/>
  <c r="F118" i="11" s="1"/>
  <c r="O120" i="11"/>
  <c r="P119" i="11"/>
  <c r="V119" i="11" s="1"/>
  <c r="G119" i="2" l="1"/>
  <c r="H119" i="2" s="1"/>
  <c r="D119" i="2"/>
  <c r="W118" i="11"/>
  <c r="Y119" i="11"/>
  <c r="U119" i="11"/>
  <c r="X119" i="11" s="1"/>
  <c r="M118" i="11"/>
  <c r="V119" i="9" a="1"/>
  <c r="V119" i="9" s="1"/>
  <c r="W119" i="9" a="1"/>
  <c r="W119" i="9" s="1"/>
  <c r="R119" i="9" a="1"/>
  <c r="R119" i="9" s="1"/>
  <c r="M120" i="9"/>
  <c r="O119" i="9"/>
  <c r="Q119" i="9" s="1"/>
  <c r="U119" i="9" a="1"/>
  <c r="U119" i="9" s="1"/>
  <c r="T119" i="9" a="1"/>
  <c r="T119" i="9" s="1"/>
  <c r="X119" i="9" a="1"/>
  <c r="X119" i="9" s="1"/>
  <c r="P119" i="9" a="1"/>
  <c r="P119" i="9" s="1"/>
  <c r="N119" i="9"/>
  <c r="S119" i="9" a="1"/>
  <c r="S119" i="9" s="1"/>
  <c r="A121" i="2"/>
  <c r="B120" i="2"/>
  <c r="C120" i="2"/>
  <c r="F120" i="2" s="1"/>
  <c r="AM235" i="9"/>
  <c r="AL236" i="9"/>
  <c r="AN235" i="9"/>
  <c r="K119" i="11"/>
  <c r="A120" i="11"/>
  <c r="J119" i="11"/>
  <c r="C119" i="11"/>
  <c r="L119" i="11" s="1"/>
  <c r="H119" i="11"/>
  <c r="I119" i="11"/>
  <c r="B119" i="11"/>
  <c r="D119" i="11"/>
  <c r="F119" i="11" s="1"/>
  <c r="E119" i="11"/>
  <c r="G119" i="11" s="1"/>
  <c r="O121" i="11"/>
  <c r="P120" i="11"/>
  <c r="G120" i="2" l="1"/>
  <c r="H120" i="2" s="1"/>
  <c r="D120" i="2"/>
  <c r="W119" i="11"/>
  <c r="V120" i="11"/>
  <c r="U120" i="11"/>
  <c r="X120" i="11" s="1"/>
  <c r="M119" i="11"/>
  <c r="P120" i="9" a="1"/>
  <c r="P120" i="9" s="1"/>
  <c r="W120" i="9" a="1"/>
  <c r="W120" i="9" s="1"/>
  <c r="U120" i="9" a="1"/>
  <c r="U120" i="9" s="1"/>
  <c r="O120" i="9"/>
  <c r="Q120" i="9" s="1"/>
  <c r="X120" i="9" a="1"/>
  <c r="X120" i="9" s="1"/>
  <c r="M121" i="9"/>
  <c r="R120" i="9" a="1"/>
  <c r="R120" i="9" s="1"/>
  <c r="V120" i="9" a="1"/>
  <c r="V120" i="9" s="1"/>
  <c r="N120" i="9"/>
  <c r="T120" i="9" a="1"/>
  <c r="T120" i="9" s="1"/>
  <c r="S120" i="9" a="1"/>
  <c r="S120" i="9" s="1"/>
  <c r="A122" i="2"/>
  <c r="F121" i="2"/>
  <c r="D121" i="2"/>
  <c r="B121" i="2"/>
  <c r="C121" i="2"/>
  <c r="G121" i="2" s="1"/>
  <c r="AL237" i="9"/>
  <c r="AM236" i="9"/>
  <c r="AN236" i="9"/>
  <c r="K120" i="11"/>
  <c r="A121" i="11"/>
  <c r="J120" i="11"/>
  <c r="C120" i="11"/>
  <c r="L120" i="11" s="1"/>
  <c r="H120" i="11"/>
  <c r="I120" i="11"/>
  <c r="E120" i="11"/>
  <c r="G120" i="11" s="1"/>
  <c r="D120" i="11"/>
  <c r="F120" i="11" s="1"/>
  <c r="B120" i="11"/>
  <c r="O122" i="11"/>
  <c r="P121" i="11"/>
  <c r="U121" i="11" s="1"/>
  <c r="H121" i="2" l="1"/>
  <c r="V121" i="11"/>
  <c r="X121" i="11"/>
  <c r="Y120" i="11"/>
  <c r="W120" i="11"/>
  <c r="M120" i="11"/>
  <c r="W121" i="9" a="1"/>
  <c r="W121" i="9" s="1"/>
  <c r="O121" i="9"/>
  <c r="Q121" i="9" s="1"/>
  <c r="N121" i="9"/>
  <c r="X121" i="9" a="1"/>
  <c r="X121" i="9" s="1"/>
  <c r="U121" i="9" a="1"/>
  <c r="U121" i="9" s="1"/>
  <c r="S121" i="9" a="1"/>
  <c r="S121" i="9" s="1"/>
  <c r="T121" i="9" a="1"/>
  <c r="T121" i="9" s="1"/>
  <c r="V121" i="9" a="1"/>
  <c r="V121" i="9" s="1"/>
  <c r="M122" i="9"/>
  <c r="R121" i="9" a="1"/>
  <c r="R121" i="9" s="1"/>
  <c r="P121" i="9" a="1"/>
  <c r="P121" i="9" s="1"/>
  <c r="A123" i="2"/>
  <c r="D122" i="2"/>
  <c r="B122" i="2"/>
  <c r="C122" i="2"/>
  <c r="F122" i="2" s="1"/>
  <c r="AM237" i="9"/>
  <c r="AL238" i="9"/>
  <c r="AN237" i="9"/>
  <c r="K121" i="11"/>
  <c r="A122" i="11"/>
  <c r="J121" i="11"/>
  <c r="C121" i="11"/>
  <c r="L121" i="11" s="1"/>
  <c r="H121" i="11"/>
  <c r="I121" i="11"/>
  <c r="B121" i="11"/>
  <c r="D121" i="11"/>
  <c r="F121" i="11" s="1"/>
  <c r="E121" i="11"/>
  <c r="G121" i="11" s="1"/>
  <c r="O123" i="11"/>
  <c r="P122" i="11"/>
  <c r="V122" i="11" s="1"/>
  <c r="U122" i="11" l="1"/>
  <c r="X122" i="11" s="1"/>
  <c r="G122" i="2"/>
  <c r="H122" i="2" s="1"/>
  <c r="Y121" i="11"/>
  <c r="Y122" i="11" s="1"/>
  <c r="W121" i="11"/>
  <c r="M121" i="11"/>
  <c r="X122" i="9" a="1"/>
  <c r="X122" i="9" s="1"/>
  <c r="N122" i="9"/>
  <c r="O122" i="9"/>
  <c r="Q122" i="9" s="1"/>
  <c r="R122" i="9" a="1"/>
  <c r="R122" i="9" s="1"/>
  <c r="S122" i="9" a="1"/>
  <c r="S122" i="9" s="1"/>
  <c r="U122" i="9" a="1"/>
  <c r="U122" i="9" s="1"/>
  <c r="M123" i="9"/>
  <c r="T122" i="9" a="1"/>
  <c r="T122" i="9" s="1"/>
  <c r="P122" i="9" a="1"/>
  <c r="P122" i="9" s="1"/>
  <c r="W122" i="9" a="1"/>
  <c r="W122" i="9" s="1"/>
  <c r="V122" i="9" a="1"/>
  <c r="V122" i="9" s="1"/>
  <c r="A124" i="2"/>
  <c r="G123" i="2"/>
  <c r="B123" i="2"/>
  <c r="C123" i="2"/>
  <c r="F123" i="2" s="1"/>
  <c r="O124" i="11"/>
  <c r="P123" i="11"/>
  <c r="V123" i="11" s="1"/>
  <c r="A123" i="11"/>
  <c r="C122" i="11"/>
  <c r="L122" i="11" s="1"/>
  <c r="H122" i="11"/>
  <c r="J122" i="11"/>
  <c r="K122" i="11"/>
  <c r="I122" i="11"/>
  <c r="E122" i="11"/>
  <c r="G122" i="11" s="1"/>
  <c r="D122" i="11"/>
  <c r="F122" i="11" s="1"/>
  <c r="B122" i="11"/>
  <c r="AM238" i="9"/>
  <c r="AL239" i="9"/>
  <c r="AN238" i="9"/>
  <c r="H123" i="2" l="1"/>
  <c r="W122" i="11"/>
  <c r="U123" i="11"/>
  <c r="X123" i="11" s="1"/>
  <c r="D123" i="2"/>
  <c r="Y123" i="11"/>
  <c r="M122" i="11"/>
  <c r="W123" i="9" a="1"/>
  <c r="W123" i="9" s="1"/>
  <c r="T123" i="9" a="1"/>
  <c r="T123" i="9" s="1"/>
  <c r="P123" i="9" a="1"/>
  <c r="P123" i="9" s="1"/>
  <c r="M124" i="9"/>
  <c r="O123" i="9"/>
  <c r="Q123" i="9" s="1"/>
  <c r="N123" i="9"/>
  <c r="X123" i="9" a="1"/>
  <c r="X123" i="9" s="1"/>
  <c r="S123" i="9" a="1"/>
  <c r="S123" i="9" s="1"/>
  <c r="R123" i="9" a="1"/>
  <c r="R123" i="9" s="1"/>
  <c r="V123" i="9" a="1"/>
  <c r="V123" i="9" s="1"/>
  <c r="U123" i="9" a="1"/>
  <c r="U123" i="9" s="1"/>
  <c r="A125" i="2"/>
  <c r="C124" i="2"/>
  <c r="G124" i="2" s="1"/>
  <c r="B124" i="2"/>
  <c r="O125" i="11"/>
  <c r="P124" i="11"/>
  <c r="AL240" i="9"/>
  <c r="AM239" i="9"/>
  <c r="AN239" i="9"/>
  <c r="A124" i="11"/>
  <c r="H123" i="11"/>
  <c r="C123" i="11"/>
  <c r="L123" i="11" s="1"/>
  <c r="J123" i="11"/>
  <c r="K123" i="11"/>
  <c r="I123" i="11"/>
  <c r="B123" i="11"/>
  <c r="D123" i="11"/>
  <c r="F123" i="11" s="1"/>
  <c r="E123" i="11"/>
  <c r="G123" i="11" s="1"/>
  <c r="D124" i="2" l="1"/>
  <c r="F124" i="2"/>
  <c r="H124" i="2" s="1"/>
  <c r="W123" i="11"/>
  <c r="V124" i="11"/>
  <c r="U124" i="11"/>
  <c r="X124" i="11" s="1"/>
  <c r="M123" i="11"/>
  <c r="R124" i="9" a="1"/>
  <c r="R124" i="9" s="1"/>
  <c r="X124" i="9" a="1"/>
  <c r="X124" i="9" s="1"/>
  <c r="M125" i="9"/>
  <c r="P124" i="9" a="1"/>
  <c r="P124" i="9" s="1"/>
  <c r="N124" i="9"/>
  <c r="W124" i="9" a="1"/>
  <c r="W124" i="9" s="1"/>
  <c r="O124" i="9"/>
  <c r="Q124" i="9" s="1"/>
  <c r="T124" i="9" a="1"/>
  <c r="T124" i="9" s="1"/>
  <c r="U124" i="9" a="1"/>
  <c r="U124" i="9" s="1"/>
  <c r="V124" i="9" a="1"/>
  <c r="V124" i="9" s="1"/>
  <c r="S124" i="9" a="1"/>
  <c r="S124" i="9" s="1"/>
  <c r="A126" i="2"/>
  <c r="B125" i="2"/>
  <c r="C125" i="2"/>
  <c r="G125" i="2" s="1"/>
  <c r="O126" i="11"/>
  <c r="P125" i="11"/>
  <c r="V125" i="11" s="1"/>
  <c r="A125" i="11"/>
  <c r="H124" i="11"/>
  <c r="C124" i="11"/>
  <c r="L124" i="11" s="1"/>
  <c r="I124" i="11"/>
  <c r="J124" i="11"/>
  <c r="K124" i="11"/>
  <c r="B124" i="11"/>
  <c r="E124" i="11"/>
  <c r="G124" i="11" s="1"/>
  <c r="D124" i="11"/>
  <c r="F124" i="11" s="1"/>
  <c r="AL241" i="9"/>
  <c r="AM240" i="9"/>
  <c r="AN240" i="9"/>
  <c r="F125" i="2" l="1"/>
  <c r="H125" i="2" s="1"/>
  <c r="D125" i="2"/>
  <c r="U125" i="11"/>
  <c r="W125" i="11" s="1"/>
  <c r="Y124" i="11"/>
  <c r="Y125" i="11" s="1"/>
  <c r="W124" i="11"/>
  <c r="M124" i="11"/>
  <c r="O125" i="9"/>
  <c r="Q125" i="9" s="1"/>
  <c r="U125" i="9" a="1"/>
  <c r="U125" i="9" s="1"/>
  <c r="S125" i="9" a="1"/>
  <c r="S125" i="9" s="1"/>
  <c r="M126" i="9"/>
  <c r="P125" i="9" a="1"/>
  <c r="P125" i="9" s="1"/>
  <c r="V125" i="9" a="1"/>
  <c r="V125" i="9" s="1"/>
  <c r="X125" i="9" a="1"/>
  <c r="X125" i="9" s="1"/>
  <c r="W125" i="9" a="1"/>
  <c r="W125" i="9" s="1"/>
  <c r="N125" i="9"/>
  <c r="R125" i="9" a="1"/>
  <c r="R125" i="9" s="1"/>
  <c r="T125" i="9" a="1"/>
  <c r="T125" i="9" s="1"/>
  <c r="A127" i="2"/>
  <c r="C126" i="2"/>
  <c r="D126" i="2" s="1"/>
  <c r="B126" i="2"/>
  <c r="A126" i="11"/>
  <c r="H125" i="11"/>
  <c r="C125" i="11"/>
  <c r="L125" i="11" s="1"/>
  <c r="I125" i="11"/>
  <c r="J125" i="11"/>
  <c r="K125" i="11"/>
  <c r="B125" i="11"/>
  <c r="D125" i="11"/>
  <c r="F125" i="11" s="1"/>
  <c r="E125" i="11"/>
  <c r="G125" i="11" s="1"/>
  <c r="AM241" i="9"/>
  <c r="AL242" i="9"/>
  <c r="AN241" i="9"/>
  <c r="O127" i="11"/>
  <c r="P126" i="11"/>
  <c r="G126" i="2" l="1"/>
  <c r="F126" i="2"/>
  <c r="X125" i="11"/>
  <c r="V126" i="11"/>
  <c r="U126" i="11"/>
  <c r="X126" i="11" s="1"/>
  <c r="M125" i="11"/>
  <c r="N126" i="9"/>
  <c r="T126" i="9" a="1"/>
  <c r="T126" i="9" s="1"/>
  <c r="P126" i="9" a="1"/>
  <c r="P126" i="9" s="1"/>
  <c r="M127" i="9"/>
  <c r="U126" i="9" a="1"/>
  <c r="U126" i="9" s="1"/>
  <c r="S126" i="9" a="1"/>
  <c r="S126" i="9" s="1"/>
  <c r="X126" i="9" a="1"/>
  <c r="X126" i="9" s="1"/>
  <c r="W126" i="9" a="1"/>
  <c r="W126" i="9" s="1"/>
  <c r="O126" i="9"/>
  <c r="Q126" i="9" s="1"/>
  <c r="A128" i="2"/>
  <c r="C127" i="2"/>
  <c r="F127" i="2" s="1"/>
  <c r="B127" i="2"/>
  <c r="A127" i="11"/>
  <c r="H126" i="11"/>
  <c r="C126" i="11"/>
  <c r="L126" i="11" s="1"/>
  <c r="J126" i="11"/>
  <c r="K126" i="11"/>
  <c r="I126" i="11"/>
  <c r="B126" i="11"/>
  <c r="D126" i="11"/>
  <c r="F126" i="11" s="1"/>
  <c r="E126" i="11"/>
  <c r="G126" i="11" s="1"/>
  <c r="O128" i="11"/>
  <c r="P127" i="11"/>
  <c r="V127" i="11" s="1"/>
  <c r="AL243" i="9"/>
  <c r="AM242" i="9"/>
  <c r="AN242" i="9"/>
  <c r="R126" i="9" l="1" a="1"/>
  <c r="R126" i="9" s="1"/>
  <c r="V126" i="9" a="1"/>
  <c r="V126" i="9" s="1"/>
  <c r="H126" i="2"/>
  <c r="G127" i="2"/>
  <c r="H127" i="2" s="1"/>
  <c r="D127" i="2"/>
  <c r="U127" i="11"/>
  <c r="X127" i="11" s="1"/>
  <c r="Y126" i="11"/>
  <c r="Y127" i="11" s="1"/>
  <c r="W126" i="11"/>
  <c r="M126" i="11"/>
  <c r="V127" i="9" a="1"/>
  <c r="V127" i="9" s="1"/>
  <c r="W127" i="9" a="1"/>
  <c r="W127" i="9" s="1"/>
  <c r="S127" i="9" a="1"/>
  <c r="S127" i="9" s="1"/>
  <c r="T127" i="9" a="1"/>
  <c r="T127" i="9" s="1"/>
  <c r="P127" i="9" a="1"/>
  <c r="P127" i="9" s="1"/>
  <c r="X127" i="9" a="1"/>
  <c r="X127" i="9" s="1"/>
  <c r="N127" i="9"/>
  <c r="M128" i="9"/>
  <c r="R127" i="9" a="1"/>
  <c r="R127" i="9" s="1"/>
  <c r="U127" i="9" a="1"/>
  <c r="U127" i="9" s="1"/>
  <c r="O127" i="9"/>
  <c r="Q127" i="9" s="1"/>
  <c r="A129" i="2"/>
  <c r="C128" i="2"/>
  <c r="D128" i="2" s="1"/>
  <c r="B128" i="2"/>
  <c r="AM243" i="9"/>
  <c r="AL244" i="9"/>
  <c r="AN243" i="9"/>
  <c r="A128" i="11"/>
  <c r="H127" i="11"/>
  <c r="C127" i="11"/>
  <c r="L127" i="11" s="1"/>
  <c r="J127" i="11"/>
  <c r="K127" i="11"/>
  <c r="I127" i="11"/>
  <c r="B127" i="11"/>
  <c r="D127" i="11"/>
  <c r="F127" i="11" s="1"/>
  <c r="E127" i="11"/>
  <c r="G127" i="11" s="1"/>
  <c r="O129" i="11"/>
  <c r="P128" i="11"/>
  <c r="V128" i="11" s="1"/>
  <c r="G128" i="2" l="1"/>
  <c r="F128" i="2"/>
  <c r="U128" i="11"/>
  <c r="X128" i="11" s="1"/>
  <c r="W127" i="11"/>
  <c r="Y128" i="11"/>
  <c r="M127" i="11"/>
  <c r="W128" i="9" a="1"/>
  <c r="W128" i="9" s="1"/>
  <c r="X128" i="9" a="1"/>
  <c r="X128" i="9" s="1"/>
  <c r="S128" i="9" a="1"/>
  <c r="S128" i="9" s="1"/>
  <c r="P128" i="9" a="1"/>
  <c r="P128" i="9" s="1"/>
  <c r="O128" i="9"/>
  <c r="Q128" i="9" s="1"/>
  <c r="R128" i="9" a="1"/>
  <c r="R128" i="9" s="1"/>
  <c r="T128" i="9" a="1"/>
  <c r="T128" i="9" s="1"/>
  <c r="V128" i="9" a="1"/>
  <c r="V128" i="9" s="1"/>
  <c r="N128" i="9"/>
  <c r="U128" i="9" a="1"/>
  <c r="U128" i="9" s="1"/>
  <c r="M129" i="9"/>
  <c r="A130" i="2"/>
  <c r="B129" i="2"/>
  <c r="C129" i="2"/>
  <c r="F129" i="2" s="1"/>
  <c r="AM244" i="9"/>
  <c r="AL245" i="9"/>
  <c r="AN244" i="9"/>
  <c r="A129" i="11"/>
  <c r="H128" i="11"/>
  <c r="C128" i="11"/>
  <c r="L128" i="11" s="1"/>
  <c r="I128" i="11"/>
  <c r="J128" i="11"/>
  <c r="K128" i="11"/>
  <c r="B128" i="11"/>
  <c r="E128" i="11"/>
  <c r="G128" i="11" s="1"/>
  <c r="D128" i="11"/>
  <c r="F128" i="11" s="1"/>
  <c r="O130" i="11"/>
  <c r="P129" i="11"/>
  <c r="U129" i="11" s="1"/>
  <c r="H128" i="2" l="1"/>
  <c r="D129" i="2"/>
  <c r="G129" i="2"/>
  <c r="H129" i="2" s="1"/>
  <c r="X129" i="11"/>
  <c r="W128" i="11"/>
  <c r="V129" i="11"/>
  <c r="Y129" i="11" s="1"/>
  <c r="M128" i="11"/>
  <c r="X129" i="9" a="1"/>
  <c r="X129" i="9" s="1"/>
  <c r="N129" i="9"/>
  <c r="O129" i="9"/>
  <c r="Q129" i="9" s="1"/>
  <c r="M130" i="9"/>
  <c r="T129" i="9" a="1"/>
  <c r="T129" i="9" s="1"/>
  <c r="U129" i="9" a="1"/>
  <c r="U129" i="9" s="1"/>
  <c r="S129" i="9" a="1"/>
  <c r="S129" i="9" s="1"/>
  <c r="R129" i="9" a="1"/>
  <c r="R129" i="9" s="1"/>
  <c r="P129" i="9" a="1"/>
  <c r="P129" i="9" s="1"/>
  <c r="V129" i="9" a="1"/>
  <c r="V129" i="9" s="1"/>
  <c r="W129" i="9" a="1"/>
  <c r="W129" i="9" s="1"/>
  <c r="A131" i="2"/>
  <c r="C130" i="2"/>
  <c r="D130" i="2" s="1"/>
  <c r="B130" i="2"/>
  <c r="O131" i="11"/>
  <c r="P130" i="11"/>
  <c r="U130" i="11" s="1"/>
  <c r="X130" i="11" s="1"/>
  <c r="AL246" i="9"/>
  <c r="AM245" i="9"/>
  <c r="AN245" i="9"/>
  <c r="A130" i="11"/>
  <c r="H129" i="11"/>
  <c r="C129" i="11"/>
  <c r="L129" i="11" s="1"/>
  <c r="I129" i="11"/>
  <c r="J129" i="11"/>
  <c r="K129" i="11"/>
  <c r="B129" i="11"/>
  <c r="E129" i="11"/>
  <c r="G129" i="11" s="1"/>
  <c r="D129" i="11"/>
  <c r="F129" i="11" s="1"/>
  <c r="F130" i="2" l="1"/>
  <c r="G130" i="2"/>
  <c r="W129" i="11"/>
  <c r="V130" i="11"/>
  <c r="M129" i="11"/>
  <c r="R130" i="9" a="1"/>
  <c r="R130" i="9" s="1"/>
  <c r="S130" i="9" a="1"/>
  <c r="S130" i="9" s="1"/>
  <c r="T130" i="9" a="1"/>
  <c r="T130" i="9" s="1"/>
  <c r="V130" i="9" a="1"/>
  <c r="V130" i="9" s="1"/>
  <c r="M131" i="9"/>
  <c r="P130" i="9" a="1"/>
  <c r="P130" i="9" s="1"/>
  <c r="N130" i="9"/>
  <c r="X130" i="9" a="1"/>
  <c r="X130" i="9" s="1"/>
  <c r="O130" i="9"/>
  <c r="Q130" i="9" s="1"/>
  <c r="U130" i="9" a="1"/>
  <c r="U130" i="9" s="1"/>
  <c r="W130" i="9" a="1"/>
  <c r="W130" i="9" s="1"/>
  <c r="A132" i="2"/>
  <c r="B131" i="2"/>
  <c r="C131" i="2"/>
  <c r="F131" i="2" s="1"/>
  <c r="A131" i="11"/>
  <c r="H130" i="11"/>
  <c r="C130" i="11"/>
  <c r="L130" i="11" s="1"/>
  <c r="I130" i="11"/>
  <c r="J130" i="11"/>
  <c r="K130" i="11"/>
  <c r="B130" i="11"/>
  <c r="E130" i="11"/>
  <c r="G130" i="11" s="1"/>
  <c r="D130" i="11"/>
  <c r="F130" i="11" s="1"/>
  <c r="O132" i="11"/>
  <c r="P131" i="11"/>
  <c r="V131" i="11" s="1"/>
  <c r="AL247" i="9"/>
  <c r="AM246" i="9"/>
  <c r="AN246" i="9"/>
  <c r="D131" i="2" l="1"/>
  <c r="G131" i="2"/>
  <c r="H131" i="2" s="1"/>
  <c r="H130" i="2"/>
  <c r="U131" i="11"/>
  <c r="X131" i="11" s="1"/>
  <c r="Y130" i="11"/>
  <c r="Y131" i="11" s="1"/>
  <c r="W130" i="11"/>
  <c r="M130" i="11"/>
  <c r="T131" i="9" a="1"/>
  <c r="T131" i="9" s="1"/>
  <c r="X131" i="9" a="1"/>
  <c r="X131" i="9" s="1"/>
  <c r="P131" i="9" a="1"/>
  <c r="P131" i="9" s="1"/>
  <c r="S131" i="9" a="1"/>
  <c r="S131" i="9" s="1"/>
  <c r="O131" i="9"/>
  <c r="Q131" i="9" s="1"/>
  <c r="U131" i="9" a="1"/>
  <c r="U131" i="9" s="1"/>
  <c r="W131" i="9" a="1"/>
  <c r="W131" i="9" s="1"/>
  <c r="M132" i="9"/>
  <c r="R131" i="9" a="1"/>
  <c r="R131" i="9" s="1"/>
  <c r="N131" i="9"/>
  <c r="V131" i="9" a="1"/>
  <c r="V131" i="9" s="1"/>
  <c r="A133" i="2"/>
  <c r="C132" i="2"/>
  <c r="G132" i="2" s="1"/>
  <c r="B132" i="2"/>
  <c r="AM247" i="9"/>
  <c r="AL248" i="9"/>
  <c r="AN247" i="9"/>
  <c r="O133" i="11"/>
  <c r="P132" i="11"/>
  <c r="U132" i="11" s="1"/>
  <c r="A132" i="11"/>
  <c r="H131" i="11"/>
  <c r="C131" i="11"/>
  <c r="L131" i="11" s="1"/>
  <c r="J131" i="11"/>
  <c r="K131" i="11"/>
  <c r="I131" i="11"/>
  <c r="B131" i="11"/>
  <c r="D131" i="11"/>
  <c r="F131" i="11" s="1"/>
  <c r="E131" i="11"/>
  <c r="G131" i="11" s="1"/>
  <c r="D132" i="2" l="1"/>
  <c r="F132" i="2"/>
  <c r="H132" i="2" s="1"/>
  <c r="X132" i="11"/>
  <c r="V132" i="11"/>
  <c r="Y132" i="11" s="1"/>
  <c r="W131" i="11"/>
  <c r="M131" i="11"/>
  <c r="W132" i="9" a="1"/>
  <c r="W132" i="9" s="1"/>
  <c r="X132" i="9" a="1"/>
  <c r="X132" i="9" s="1"/>
  <c r="O132" i="9"/>
  <c r="Q132" i="9" s="1"/>
  <c r="V132" i="9" a="1"/>
  <c r="V132" i="9" s="1"/>
  <c r="R132" i="9" a="1"/>
  <c r="R132" i="9" s="1"/>
  <c r="N132" i="9"/>
  <c r="M133" i="9"/>
  <c r="S132" i="9" a="1"/>
  <c r="S132" i="9" s="1"/>
  <c r="U132" i="9" a="1"/>
  <c r="U132" i="9" s="1"/>
  <c r="T132" i="9" a="1"/>
  <c r="T132" i="9" s="1"/>
  <c r="P132" i="9" a="1"/>
  <c r="P132" i="9" s="1"/>
  <c r="A134" i="2"/>
  <c r="F133" i="2"/>
  <c r="B133" i="2"/>
  <c r="C133" i="2"/>
  <c r="D133" i="2" s="1"/>
  <c r="O134" i="11"/>
  <c r="P133" i="11"/>
  <c r="V133" i="11" s="1"/>
  <c r="A133" i="11"/>
  <c r="H132" i="11"/>
  <c r="C132" i="11"/>
  <c r="L132" i="11" s="1"/>
  <c r="J132" i="11"/>
  <c r="K132" i="11"/>
  <c r="I132" i="11"/>
  <c r="B132" i="11"/>
  <c r="E132" i="11"/>
  <c r="G132" i="11" s="1"/>
  <c r="D132" i="11"/>
  <c r="F132" i="11" s="1"/>
  <c r="AL249" i="9"/>
  <c r="AM248" i="9"/>
  <c r="AN248" i="9"/>
  <c r="G133" i="2" l="1"/>
  <c r="H133" i="2" s="1"/>
  <c r="U133" i="11"/>
  <c r="X133" i="11" s="1"/>
  <c r="Y133" i="11"/>
  <c r="W132" i="11"/>
  <c r="M132" i="11"/>
  <c r="X133" i="9" a="1"/>
  <c r="X133" i="9" s="1"/>
  <c r="N133" i="9"/>
  <c r="R133" i="9" a="1"/>
  <c r="R133" i="9" s="1"/>
  <c r="M134" i="9"/>
  <c r="U133" i="9" a="1"/>
  <c r="U133" i="9" s="1"/>
  <c r="S133" i="9" a="1"/>
  <c r="S133" i="9" s="1"/>
  <c r="T133" i="9" a="1"/>
  <c r="T133" i="9" s="1"/>
  <c r="P133" i="9" a="1"/>
  <c r="P133" i="9" s="1"/>
  <c r="V133" i="9" a="1"/>
  <c r="V133" i="9" s="1"/>
  <c r="W133" i="9" a="1"/>
  <c r="W133" i="9" s="1"/>
  <c r="O133" i="9"/>
  <c r="Q133" i="9" s="1"/>
  <c r="A135" i="2"/>
  <c r="B134" i="2"/>
  <c r="C134" i="2"/>
  <c r="D134" i="2" s="1"/>
  <c r="O135" i="11"/>
  <c r="P134" i="11"/>
  <c r="U134" i="11" s="1"/>
  <c r="X134" i="11" s="1"/>
  <c r="AM249" i="9"/>
  <c r="AL250" i="9"/>
  <c r="AN249" i="9"/>
  <c r="A134" i="11"/>
  <c r="C133" i="11"/>
  <c r="L133" i="11" s="1"/>
  <c r="H133" i="11"/>
  <c r="I133" i="11"/>
  <c r="J133" i="11"/>
  <c r="K133" i="11"/>
  <c r="B133" i="11"/>
  <c r="E133" i="11"/>
  <c r="G133" i="11" s="1"/>
  <c r="D133" i="11"/>
  <c r="F133" i="11" s="1"/>
  <c r="F134" i="2" l="1"/>
  <c r="H134" i="2" s="1"/>
  <c r="G134" i="2"/>
  <c r="W133" i="11"/>
  <c r="V134" i="11"/>
  <c r="Y134" i="11" s="1"/>
  <c r="M133" i="11"/>
  <c r="X134" i="9" a="1"/>
  <c r="X134" i="9" s="1"/>
  <c r="R134" i="9" a="1"/>
  <c r="R134" i="9" s="1"/>
  <c r="P134" i="9" a="1"/>
  <c r="P134" i="9" s="1"/>
  <c r="U134" i="9" a="1"/>
  <c r="U134" i="9" s="1"/>
  <c r="V134" i="9" a="1"/>
  <c r="V134" i="9" s="1"/>
  <c r="N134" i="9"/>
  <c r="O134" i="9"/>
  <c r="Q134" i="9" s="1"/>
  <c r="S134" i="9" a="1"/>
  <c r="S134" i="9" s="1"/>
  <c r="M135" i="9"/>
  <c r="W134" i="9" a="1"/>
  <c r="W134" i="9" s="1"/>
  <c r="T134" i="9" a="1"/>
  <c r="T134" i="9" s="1"/>
  <c r="A136" i="2"/>
  <c r="B135" i="2"/>
  <c r="C135" i="2"/>
  <c r="F135" i="2" s="1"/>
  <c r="A135" i="11"/>
  <c r="C134" i="11"/>
  <c r="L134" i="11" s="1"/>
  <c r="H134" i="11"/>
  <c r="I134" i="11"/>
  <c r="J134" i="11"/>
  <c r="K134" i="11"/>
  <c r="E134" i="11"/>
  <c r="G134" i="11" s="1"/>
  <c r="D134" i="11"/>
  <c r="F134" i="11" s="1"/>
  <c r="B134" i="11"/>
  <c r="AM250" i="9"/>
  <c r="AL251" i="9"/>
  <c r="AN250" i="9"/>
  <c r="O136" i="11"/>
  <c r="P135" i="11"/>
  <c r="U135" i="11" s="1"/>
  <c r="X135" i="11" s="1"/>
  <c r="G135" i="2" l="1"/>
  <c r="H135" i="2" s="1"/>
  <c r="D135" i="2"/>
  <c r="W134" i="11"/>
  <c r="V135" i="11"/>
  <c r="M134" i="11"/>
  <c r="S135" i="9" a="1"/>
  <c r="S135" i="9" s="1"/>
  <c r="P135" i="9" a="1"/>
  <c r="P135" i="9" s="1"/>
  <c r="U135" i="9" a="1"/>
  <c r="U135" i="9" s="1"/>
  <c r="M136" i="9"/>
  <c r="W135" i="9" a="1"/>
  <c r="W135" i="9" s="1"/>
  <c r="N135" i="9"/>
  <c r="R135" i="9" a="1"/>
  <c r="R135" i="9" s="1"/>
  <c r="V135" i="9" a="1"/>
  <c r="V135" i="9" s="1"/>
  <c r="T135" i="9" a="1"/>
  <c r="T135" i="9" s="1"/>
  <c r="X135" i="9" a="1"/>
  <c r="X135" i="9" s="1"/>
  <c r="O135" i="9"/>
  <c r="Q135" i="9" s="1"/>
  <c r="A137" i="2"/>
  <c r="C136" i="2"/>
  <c r="F136" i="2" s="1"/>
  <c r="B136" i="2"/>
  <c r="AL252" i="9"/>
  <c r="AM251" i="9"/>
  <c r="AN251" i="9"/>
  <c r="O137" i="11"/>
  <c r="P136" i="11"/>
  <c r="U136" i="11" s="1"/>
  <c r="X136" i="11" s="1"/>
  <c r="A136" i="11"/>
  <c r="H135" i="11"/>
  <c r="C135" i="11"/>
  <c r="L135" i="11" s="1"/>
  <c r="I135" i="11"/>
  <c r="J135" i="11"/>
  <c r="K135" i="11"/>
  <c r="B135" i="11"/>
  <c r="D135" i="11"/>
  <c r="F135" i="11" s="1"/>
  <c r="E135" i="11"/>
  <c r="G135" i="11" s="1"/>
  <c r="G136" i="2" l="1"/>
  <c r="H136" i="2" s="1"/>
  <c r="D136" i="2"/>
  <c r="V136" i="11"/>
  <c r="Y135" i="11"/>
  <c r="W135" i="11"/>
  <c r="M135" i="11"/>
  <c r="T136" i="9" a="1"/>
  <c r="T136" i="9" s="1"/>
  <c r="X136" i="9" a="1"/>
  <c r="X136" i="9" s="1"/>
  <c r="P136" i="9" a="1"/>
  <c r="P136" i="9" s="1"/>
  <c r="N136" i="9"/>
  <c r="M137" i="9"/>
  <c r="O136" i="9"/>
  <c r="Q136" i="9" s="1"/>
  <c r="V136" i="9" a="1"/>
  <c r="V136" i="9" s="1"/>
  <c r="W136" i="9" a="1"/>
  <c r="W136" i="9" s="1"/>
  <c r="S136" i="9" a="1"/>
  <c r="S136" i="9" s="1"/>
  <c r="R136" i="9" a="1"/>
  <c r="R136" i="9" s="1"/>
  <c r="U136" i="9" a="1"/>
  <c r="U136" i="9" s="1"/>
  <c r="A138" i="2"/>
  <c r="B137" i="2"/>
  <c r="C137" i="2"/>
  <c r="F137" i="2" s="1"/>
  <c r="O138" i="11"/>
  <c r="P137" i="11"/>
  <c r="AL253" i="9"/>
  <c r="AM252" i="9"/>
  <c r="AN252" i="9"/>
  <c r="A137" i="11"/>
  <c r="H136" i="11"/>
  <c r="C136" i="11"/>
  <c r="L136" i="11" s="1"/>
  <c r="I136" i="11"/>
  <c r="K136" i="11"/>
  <c r="J136" i="11"/>
  <c r="D136" i="11"/>
  <c r="F136" i="11" s="1"/>
  <c r="B136" i="11"/>
  <c r="E136" i="11"/>
  <c r="G136" i="11" s="1"/>
  <c r="D137" i="2" l="1"/>
  <c r="G137" i="2"/>
  <c r="H137" i="2" s="1"/>
  <c r="V137" i="11"/>
  <c r="Y136" i="11"/>
  <c r="W136" i="11"/>
  <c r="U137" i="11"/>
  <c r="X137" i="11" s="1"/>
  <c r="M136" i="11"/>
  <c r="R137" i="9" a="1"/>
  <c r="R137" i="9" s="1"/>
  <c r="T137" i="9" a="1"/>
  <c r="T137" i="9" s="1"/>
  <c r="P137" i="9" a="1"/>
  <c r="P137" i="9" s="1"/>
  <c r="X137" i="9" a="1"/>
  <c r="X137" i="9" s="1"/>
  <c r="S137" i="9" a="1"/>
  <c r="S137" i="9" s="1"/>
  <c r="N137" i="9"/>
  <c r="U137" i="9" a="1"/>
  <c r="U137" i="9" s="1"/>
  <c r="W137" i="9" a="1"/>
  <c r="W137" i="9" s="1"/>
  <c r="V137" i="9" a="1"/>
  <c r="V137" i="9" s="1"/>
  <c r="O137" i="9"/>
  <c r="Q137" i="9" s="1"/>
  <c r="M138" i="9"/>
  <c r="A139" i="2"/>
  <c r="B138" i="2"/>
  <c r="C138" i="2"/>
  <c r="D138" i="2" s="1"/>
  <c r="A138" i="11"/>
  <c r="H137" i="11"/>
  <c r="C137" i="11"/>
  <c r="L137" i="11" s="1"/>
  <c r="I137" i="11"/>
  <c r="J137" i="11"/>
  <c r="K137" i="11"/>
  <c r="B137" i="11"/>
  <c r="D137" i="11"/>
  <c r="F137" i="11" s="1"/>
  <c r="E137" i="11"/>
  <c r="G137" i="11" s="1"/>
  <c r="O139" i="11"/>
  <c r="P138" i="11"/>
  <c r="U138" i="11" s="1"/>
  <c r="AM253" i="9"/>
  <c r="AL254" i="9"/>
  <c r="AN253" i="9"/>
  <c r="G138" i="2" l="1"/>
  <c r="F138" i="2"/>
  <c r="X138" i="11"/>
  <c r="Y137" i="11"/>
  <c r="W137" i="11"/>
  <c r="V138" i="11"/>
  <c r="M137" i="11"/>
  <c r="P138" i="9" a="1"/>
  <c r="P138" i="9" s="1"/>
  <c r="U138" i="9" a="1"/>
  <c r="U138" i="9" s="1"/>
  <c r="R138" i="9" a="1"/>
  <c r="R138" i="9" s="1"/>
  <c r="S138" i="9" a="1"/>
  <c r="S138" i="9" s="1"/>
  <c r="X138" i="9" a="1"/>
  <c r="X138" i="9" s="1"/>
  <c r="O138" i="9"/>
  <c r="Q138" i="9" s="1"/>
  <c r="N138" i="9"/>
  <c r="M139" i="9"/>
  <c r="V138" i="9" a="1"/>
  <c r="V138" i="9" s="1"/>
  <c r="T138" i="9" a="1"/>
  <c r="T138" i="9" s="1"/>
  <c r="W138" i="9" a="1"/>
  <c r="W138" i="9" s="1"/>
  <c r="A140" i="2"/>
  <c r="B139" i="2"/>
  <c r="C139" i="2"/>
  <c r="G139" i="2" s="1"/>
  <c r="A139" i="11"/>
  <c r="H138" i="11"/>
  <c r="C138" i="11"/>
  <c r="I138" i="11"/>
  <c r="J138" i="11"/>
  <c r="K138" i="11"/>
  <c r="B138" i="11"/>
  <c r="D138" i="11"/>
  <c r="F138" i="11" s="1"/>
  <c r="E138" i="11"/>
  <c r="G138" i="11" s="1"/>
  <c r="AL255" i="9"/>
  <c r="AM254" i="9"/>
  <c r="AN254" i="9"/>
  <c r="O140" i="11"/>
  <c r="P139" i="11"/>
  <c r="U139" i="11" s="1"/>
  <c r="F139" i="2" l="1"/>
  <c r="H139" i="2" s="1"/>
  <c r="D139" i="2"/>
  <c r="X139" i="11"/>
  <c r="H138" i="2"/>
  <c r="V139" i="11"/>
  <c r="W139" i="11" s="1"/>
  <c r="Y138" i="11"/>
  <c r="W138" i="11"/>
  <c r="M138" i="11"/>
  <c r="L138" i="11"/>
  <c r="N139" i="9"/>
  <c r="X139" i="9" a="1"/>
  <c r="X139" i="9" s="1"/>
  <c r="W139" i="9" a="1"/>
  <c r="W139" i="9" s="1"/>
  <c r="S139" i="9" a="1"/>
  <c r="S139" i="9" s="1"/>
  <c r="O139" i="9"/>
  <c r="Q139" i="9" s="1"/>
  <c r="M140" i="9"/>
  <c r="V139" i="9" a="1"/>
  <c r="V139" i="9" s="1"/>
  <c r="U139" i="9" a="1"/>
  <c r="U139" i="9" s="1"/>
  <c r="T139" i="9" a="1"/>
  <c r="T139" i="9" s="1"/>
  <c r="R139" i="9" a="1"/>
  <c r="R139" i="9" s="1"/>
  <c r="P139" i="9" a="1"/>
  <c r="P139" i="9" s="1"/>
  <c r="A141" i="2"/>
  <c r="C140" i="2"/>
  <c r="F140" i="2" s="1"/>
  <c r="B140" i="2"/>
  <c r="O141" i="11"/>
  <c r="P140" i="11"/>
  <c r="U140" i="11" s="1"/>
  <c r="X140" i="11" s="1"/>
  <c r="AM255" i="9"/>
  <c r="AL256" i="9"/>
  <c r="AN255" i="9"/>
  <c r="A140" i="11"/>
  <c r="H139" i="11"/>
  <c r="C139" i="11"/>
  <c r="I139" i="11"/>
  <c r="J139" i="11"/>
  <c r="K139" i="11"/>
  <c r="D139" i="11"/>
  <c r="F139" i="11" s="1"/>
  <c r="E139" i="11"/>
  <c r="G139" i="11" s="1"/>
  <c r="B139" i="11"/>
  <c r="G140" i="2" l="1"/>
  <c r="H140" i="2" s="1"/>
  <c r="D140" i="2"/>
  <c r="V140" i="11"/>
  <c r="W140" i="11" s="1"/>
  <c r="Y139" i="11"/>
  <c r="M139" i="11"/>
  <c r="L139" i="11"/>
  <c r="S140" i="9" a="1"/>
  <c r="S140" i="9" s="1"/>
  <c r="R140" i="9" a="1"/>
  <c r="R140" i="9" s="1"/>
  <c r="P140" i="9" a="1"/>
  <c r="P140" i="9" s="1"/>
  <c r="M141" i="9"/>
  <c r="U140" i="9" a="1"/>
  <c r="U140" i="9" s="1"/>
  <c r="X140" i="9" a="1"/>
  <c r="X140" i="9" s="1"/>
  <c r="O140" i="9"/>
  <c r="Q140" i="9" s="1"/>
  <c r="V140" i="9" a="1"/>
  <c r="V140" i="9" s="1"/>
  <c r="T140" i="9" a="1"/>
  <c r="T140" i="9" s="1"/>
  <c r="W140" i="9" a="1"/>
  <c r="W140" i="9" s="1"/>
  <c r="N140" i="9"/>
  <c r="A142" i="2"/>
  <c r="C141" i="2"/>
  <c r="G141" i="2" s="1"/>
  <c r="B141" i="2"/>
  <c r="AM256" i="9"/>
  <c r="AL257" i="9"/>
  <c r="AN256" i="9"/>
  <c r="A141" i="11"/>
  <c r="H140" i="11"/>
  <c r="C140" i="11"/>
  <c r="I140" i="11"/>
  <c r="K140" i="11"/>
  <c r="J140" i="11"/>
  <c r="B140" i="11"/>
  <c r="E140" i="11"/>
  <c r="G140" i="11" s="1"/>
  <c r="D140" i="11"/>
  <c r="F140" i="11" s="1"/>
  <c r="O142" i="11"/>
  <c r="P141" i="11"/>
  <c r="V141" i="11" s="1"/>
  <c r="D141" i="2" l="1"/>
  <c r="F141" i="2"/>
  <c r="H141" i="2" s="1"/>
  <c r="Y140" i="11"/>
  <c r="Y141" i="11" s="1"/>
  <c r="U141" i="11"/>
  <c r="X141" i="11" s="1"/>
  <c r="M140" i="11"/>
  <c r="L140" i="11"/>
  <c r="S141" i="9" a="1"/>
  <c r="S141" i="9" s="1"/>
  <c r="R141" i="9" a="1"/>
  <c r="R141" i="9" s="1"/>
  <c r="W141" i="9" a="1"/>
  <c r="W141" i="9" s="1"/>
  <c r="V141" i="9" a="1"/>
  <c r="V141" i="9" s="1"/>
  <c r="X141" i="9" a="1"/>
  <c r="X141" i="9" s="1"/>
  <c r="O141" i="9"/>
  <c r="Q141" i="9" s="1"/>
  <c r="N141" i="9"/>
  <c r="M142" i="9"/>
  <c r="T141" i="9" a="1"/>
  <c r="T141" i="9" s="1"/>
  <c r="P141" i="9" a="1"/>
  <c r="P141" i="9" s="1"/>
  <c r="U141" i="9" a="1"/>
  <c r="U141" i="9" s="1"/>
  <c r="A143" i="2"/>
  <c r="C142" i="2"/>
  <c r="G142" i="2" s="1"/>
  <c r="B142" i="2"/>
  <c r="O143" i="11"/>
  <c r="P142" i="11"/>
  <c r="V142" i="11" s="1"/>
  <c r="A142" i="11"/>
  <c r="H141" i="11"/>
  <c r="C141" i="11"/>
  <c r="L141" i="11" s="1"/>
  <c r="I141" i="11"/>
  <c r="J141" i="11"/>
  <c r="K141" i="11"/>
  <c r="B141" i="11"/>
  <c r="E141" i="11"/>
  <c r="G141" i="11" s="1"/>
  <c r="D141" i="11"/>
  <c r="F141" i="11" s="1"/>
  <c r="AL258" i="9"/>
  <c r="AM257" i="9"/>
  <c r="AN257" i="9"/>
  <c r="F142" i="2" l="1"/>
  <c r="H142" i="2" s="1"/>
  <c r="D142" i="2"/>
  <c r="U142" i="11"/>
  <c r="X142" i="11" s="1"/>
  <c r="Y142" i="11"/>
  <c r="W141" i="11"/>
  <c r="M141" i="11"/>
  <c r="T142" i="9" a="1"/>
  <c r="T142" i="9" s="1"/>
  <c r="V142" i="9" a="1"/>
  <c r="V142" i="9" s="1"/>
  <c r="N142" i="9"/>
  <c r="P142" i="9" a="1"/>
  <c r="P142" i="9" s="1"/>
  <c r="M143" i="9"/>
  <c r="O142" i="9"/>
  <c r="Q142" i="9" s="1"/>
  <c r="X142" i="9" a="1"/>
  <c r="X142" i="9" s="1"/>
  <c r="S142" i="9" a="1"/>
  <c r="S142" i="9" s="1"/>
  <c r="U142" i="9" a="1"/>
  <c r="U142" i="9" s="1"/>
  <c r="W142" i="9" a="1"/>
  <c r="W142" i="9" s="1"/>
  <c r="R142" i="9" a="1"/>
  <c r="R142" i="9" s="1"/>
  <c r="A144" i="2"/>
  <c r="B143" i="2"/>
  <c r="C143" i="2"/>
  <c r="D143" i="2" s="1"/>
  <c r="AL259" i="9"/>
  <c r="AM258" i="9"/>
  <c r="AN258" i="9"/>
  <c r="O144" i="11"/>
  <c r="P143" i="11"/>
  <c r="U143" i="11" s="1"/>
  <c r="A143" i="11"/>
  <c r="H142" i="11"/>
  <c r="C142" i="11"/>
  <c r="L142" i="11" s="1"/>
  <c r="I142" i="11"/>
  <c r="J142" i="11"/>
  <c r="K142" i="11"/>
  <c r="B142" i="11"/>
  <c r="E142" i="11"/>
  <c r="G142" i="11" s="1"/>
  <c r="D142" i="11"/>
  <c r="F142" i="11" s="1"/>
  <c r="X143" i="11" l="1"/>
  <c r="G143" i="2"/>
  <c r="F143" i="2"/>
  <c r="H143" i="2" s="1"/>
  <c r="W142" i="11"/>
  <c r="V143" i="11"/>
  <c r="M142" i="11"/>
  <c r="P143" i="9" a="1"/>
  <c r="P143" i="9" s="1"/>
  <c r="O143" i="9"/>
  <c r="Q143" i="9" s="1"/>
  <c r="R143" i="9" a="1"/>
  <c r="R143" i="9" s="1"/>
  <c r="S143" i="9" a="1"/>
  <c r="S143" i="9" s="1"/>
  <c r="W143" i="9" a="1"/>
  <c r="W143" i="9" s="1"/>
  <c r="U143" i="9" a="1"/>
  <c r="U143" i="9" s="1"/>
  <c r="V143" i="9" a="1"/>
  <c r="V143" i="9" s="1"/>
  <c r="T143" i="9" a="1"/>
  <c r="T143" i="9" s="1"/>
  <c r="M144" i="9"/>
  <c r="X143" i="9" a="1"/>
  <c r="X143" i="9" s="1"/>
  <c r="N143" i="9"/>
  <c r="A145" i="2"/>
  <c r="C144" i="2"/>
  <c r="G144" i="2" s="1"/>
  <c r="B144" i="2"/>
  <c r="AM259" i="9"/>
  <c r="AL260" i="9"/>
  <c r="AN259" i="9"/>
  <c r="A144" i="11"/>
  <c r="H143" i="11"/>
  <c r="C143" i="11"/>
  <c r="L143" i="11" s="1"/>
  <c r="I143" i="11"/>
  <c r="J143" i="11"/>
  <c r="K143" i="11"/>
  <c r="B143" i="11"/>
  <c r="D143" i="11"/>
  <c r="F143" i="11" s="1"/>
  <c r="E143" i="11"/>
  <c r="G143" i="11" s="1"/>
  <c r="O145" i="11"/>
  <c r="P144" i="11"/>
  <c r="U144" i="11" s="1"/>
  <c r="X144" i="11" s="1"/>
  <c r="D144" i="2" l="1"/>
  <c r="F144" i="2"/>
  <c r="H144" i="2" s="1"/>
  <c r="V144" i="11"/>
  <c r="Y143" i="11"/>
  <c r="W143" i="11"/>
  <c r="M143" i="11"/>
  <c r="U144" i="9" a="1"/>
  <c r="U144" i="9" s="1"/>
  <c r="W144" i="9" a="1"/>
  <c r="W144" i="9" s="1"/>
  <c r="T144" i="9" a="1"/>
  <c r="T144" i="9" s="1"/>
  <c r="O144" i="9"/>
  <c r="Q144" i="9" s="1"/>
  <c r="X144" i="9" a="1"/>
  <c r="X144" i="9" s="1"/>
  <c r="N144" i="9"/>
  <c r="S144" i="9" a="1"/>
  <c r="S144" i="9" s="1"/>
  <c r="V144" i="9" a="1"/>
  <c r="V144" i="9" s="1"/>
  <c r="M145" i="9"/>
  <c r="R144" i="9" a="1"/>
  <c r="R144" i="9" s="1"/>
  <c r="P144" i="9" a="1"/>
  <c r="P144" i="9" s="1"/>
  <c r="A146" i="2"/>
  <c r="C145" i="2"/>
  <c r="F145" i="2" s="1"/>
  <c r="B145" i="2"/>
  <c r="A145" i="11"/>
  <c r="H144" i="11"/>
  <c r="C144" i="11"/>
  <c r="L144" i="11" s="1"/>
  <c r="I144" i="11"/>
  <c r="K144" i="11"/>
  <c r="J144" i="11"/>
  <c r="B144" i="11"/>
  <c r="E144" i="11"/>
  <c r="G144" i="11" s="1"/>
  <c r="D144" i="11"/>
  <c r="F144" i="11" s="1"/>
  <c r="AL261" i="9"/>
  <c r="AM260" i="9"/>
  <c r="AN260" i="9"/>
  <c r="O146" i="11"/>
  <c r="P145" i="11"/>
  <c r="V145" i="11" s="1"/>
  <c r="U145" i="11" l="1"/>
  <c r="X145" i="11" s="1"/>
  <c r="G145" i="2"/>
  <c r="H145" i="2" s="1"/>
  <c r="D145" i="2"/>
  <c r="Y144" i="11"/>
  <c r="Y145" i="11" s="1"/>
  <c r="W144" i="11"/>
  <c r="M144" i="11"/>
  <c r="X145" i="9" a="1"/>
  <c r="X145" i="9" s="1"/>
  <c r="T145" i="9" a="1"/>
  <c r="T145" i="9" s="1"/>
  <c r="U145" i="9" a="1"/>
  <c r="U145" i="9" s="1"/>
  <c r="N145" i="9"/>
  <c r="R145" i="9" a="1"/>
  <c r="R145" i="9" s="1"/>
  <c r="M146" i="9"/>
  <c r="W145" i="9" a="1"/>
  <c r="W145" i="9" s="1"/>
  <c r="P145" i="9" a="1"/>
  <c r="P145" i="9" s="1"/>
  <c r="S145" i="9" a="1"/>
  <c r="S145" i="9" s="1"/>
  <c r="O145" i="9"/>
  <c r="Q145" i="9" s="1"/>
  <c r="V145" i="9" a="1"/>
  <c r="V145" i="9" s="1"/>
  <c r="A147" i="2"/>
  <c r="F146" i="2"/>
  <c r="D146" i="2"/>
  <c r="B146" i="2"/>
  <c r="C146" i="2"/>
  <c r="G146" i="2" s="1"/>
  <c r="AM261" i="9"/>
  <c r="AL262" i="9"/>
  <c r="AN261" i="9"/>
  <c r="O147" i="11"/>
  <c r="P146" i="11"/>
  <c r="U146" i="11" s="1"/>
  <c r="X146" i="11" s="1"/>
  <c r="A146" i="11"/>
  <c r="C145" i="11"/>
  <c r="L145" i="11" s="1"/>
  <c r="H145" i="11"/>
  <c r="I145" i="11"/>
  <c r="J145" i="11"/>
  <c r="K145" i="11"/>
  <c r="E145" i="11"/>
  <c r="G145" i="11" s="1"/>
  <c r="D145" i="11"/>
  <c r="F145" i="11" s="1"/>
  <c r="B145" i="11"/>
  <c r="W145" i="11" l="1"/>
  <c r="H146" i="2"/>
  <c r="V146" i="11"/>
  <c r="Y146" i="11" s="1"/>
  <c r="M145" i="11"/>
  <c r="S146" i="9" a="1"/>
  <c r="S146" i="9" s="1"/>
  <c r="P146" i="9" a="1"/>
  <c r="P146" i="9" s="1"/>
  <c r="U146" i="9" a="1"/>
  <c r="U146" i="9" s="1"/>
  <c r="R146" i="9" a="1"/>
  <c r="R146" i="9" s="1"/>
  <c r="N146" i="9"/>
  <c r="X146" i="9" a="1"/>
  <c r="X146" i="9" s="1"/>
  <c r="O146" i="9"/>
  <c r="Q146" i="9" s="1"/>
  <c r="T146" i="9" a="1"/>
  <c r="T146" i="9" s="1"/>
  <c r="V146" i="9" a="1"/>
  <c r="V146" i="9" s="1"/>
  <c r="W146" i="9" a="1"/>
  <c r="W146" i="9" s="1"/>
  <c r="M147" i="9"/>
  <c r="A148" i="2"/>
  <c r="C147" i="2"/>
  <c r="D147" i="2" s="1"/>
  <c r="B147" i="2"/>
  <c r="A147" i="11"/>
  <c r="H146" i="11"/>
  <c r="C146" i="11"/>
  <c r="L146" i="11" s="1"/>
  <c r="I146" i="11"/>
  <c r="J146" i="11"/>
  <c r="K146" i="11"/>
  <c r="B146" i="11"/>
  <c r="E146" i="11"/>
  <c r="G146" i="11" s="1"/>
  <c r="D146" i="11"/>
  <c r="F146" i="11" s="1"/>
  <c r="AM262" i="9"/>
  <c r="AL263" i="9"/>
  <c r="AN262" i="9"/>
  <c r="O148" i="11"/>
  <c r="P147" i="11"/>
  <c r="V147" i="11" s="1"/>
  <c r="G147" i="2" l="1"/>
  <c r="F147" i="2"/>
  <c r="W146" i="11"/>
  <c r="Y147" i="11"/>
  <c r="U147" i="11"/>
  <c r="X147" i="11" s="1"/>
  <c r="M146" i="11"/>
  <c r="S147" i="9" a="1"/>
  <c r="S147" i="9" s="1"/>
  <c r="R147" i="9" a="1"/>
  <c r="R147" i="9" s="1"/>
  <c r="T147" i="9" a="1"/>
  <c r="T147" i="9" s="1"/>
  <c r="N147" i="9"/>
  <c r="V147" i="9" a="1"/>
  <c r="V147" i="9" s="1"/>
  <c r="P147" i="9" a="1"/>
  <c r="P147" i="9" s="1"/>
  <c r="M148" i="9"/>
  <c r="X147" i="9" a="1"/>
  <c r="X147" i="9" s="1"/>
  <c r="U147" i="9" a="1"/>
  <c r="U147" i="9" s="1"/>
  <c r="W147" i="9" a="1"/>
  <c r="W147" i="9" s="1"/>
  <c r="O147" i="9"/>
  <c r="Q147" i="9" s="1"/>
  <c r="A149" i="2"/>
  <c r="B148" i="2"/>
  <c r="C148" i="2"/>
  <c r="G148" i="2" s="1"/>
  <c r="AL264" i="9"/>
  <c r="AM263" i="9"/>
  <c r="AN263" i="9"/>
  <c r="A148" i="11"/>
  <c r="H147" i="11"/>
  <c r="C147" i="11"/>
  <c r="L147" i="11" s="1"/>
  <c r="I147" i="11"/>
  <c r="J147" i="11"/>
  <c r="K147" i="11"/>
  <c r="B147" i="11"/>
  <c r="D147" i="11"/>
  <c r="F147" i="11" s="1"/>
  <c r="E147" i="11"/>
  <c r="G147" i="11" s="1"/>
  <c r="O149" i="11"/>
  <c r="P148" i="11"/>
  <c r="V148" i="11" s="1"/>
  <c r="H147" i="2" l="1"/>
  <c r="D148" i="2"/>
  <c r="F148" i="2"/>
  <c r="H148" i="2" s="1"/>
  <c r="Y148" i="11"/>
  <c r="U148" i="11"/>
  <c r="X148" i="11" s="1"/>
  <c r="W147" i="11"/>
  <c r="M147" i="11"/>
  <c r="O148" i="9"/>
  <c r="Q148" i="9" s="1"/>
  <c r="U148" i="9" a="1"/>
  <c r="U148" i="9" s="1"/>
  <c r="W148" i="9" a="1"/>
  <c r="W148" i="9" s="1"/>
  <c r="X148" i="9" a="1"/>
  <c r="X148" i="9" s="1"/>
  <c r="R148" i="9" a="1"/>
  <c r="R148" i="9" s="1"/>
  <c r="T148" i="9" a="1"/>
  <c r="T148" i="9" s="1"/>
  <c r="P148" i="9" a="1"/>
  <c r="P148" i="9" s="1"/>
  <c r="N148" i="9"/>
  <c r="S148" i="9" a="1"/>
  <c r="S148" i="9" s="1"/>
  <c r="M149" i="9"/>
  <c r="V148" i="9" a="1"/>
  <c r="V148" i="9" s="1"/>
  <c r="A150" i="2"/>
  <c r="B149" i="2"/>
  <c r="C149" i="2"/>
  <c r="D149" i="2" s="1"/>
  <c r="A149" i="11"/>
  <c r="H148" i="11"/>
  <c r="C148" i="11"/>
  <c r="L148" i="11" s="1"/>
  <c r="I148" i="11"/>
  <c r="K148" i="11"/>
  <c r="J148" i="11"/>
  <c r="D148" i="11"/>
  <c r="F148" i="11" s="1"/>
  <c r="B148" i="11"/>
  <c r="E148" i="11"/>
  <c r="G148" i="11" s="1"/>
  <c r="O150" i="11"/>
  <c r="P149" i="11"/>
  <c r="U149" i="11" s="1"/>
  <c r="AL265" i="9"/>
  <c r="AM264" i="9"/>
  <c r="AN264" i="9"/>
  <c r="X149" i="11" l="1"/>
  <c r="G149" i="2"/>
  <c r="F149" i="2"/>
  <c r="V149" i="11"/>
  <c r="W148" i="11"/>
  <c r="M148" i="11"/>
  <c r="R149" i="9" a="1"/>
  <c r="R149" i="9" s="1"/>
  <c r="U149" i="9" a="1"/>
  <c r="U149" i="9" s="1"/>
  <c r="X149" i="9" a="1"/>
  <c r="X149" i="9" s="1"/>
  <c r="T149" i="9" a="1"/>
  <c r="T149" i="9" s="1"/>
  <c r="P149" i="9" a="1"/>
  <c r="P149" i="9" s="1"/>
  <c r="V149" i="9" a="1"/>
  <c r="V149" i="9" s="1"/>
  <c r="N149" i="9"/>
  <c r="W149" i="9" a="1"/>
  <c r="W149" i="9" s="1"/>
  <c r="S149" i="9" a="1"/>
  <c r="S149" i="9" s="1"/>
  <c r="M150" i="9"/>
  <c r="O149" i="9"/>
  <c r="Q149" i="9" s="1"/>
  <c r="A151" i="2"/>
  <c r="B150" i="2"/>
  <c r="C150" i="2"/>
  <c r="G150" i="2" s="1"/>
  <c r="O151" i="11"/>
  <c r="P150" i="11"/>
  <c r="AM265" i="9"/>
  <c r="AL266" i="9"/>
  <c r="AN265" i="9"/>
  <c r="A150" i="11"/>
  <c r="H149" i="11"/>
  <c r="C149" i="11"/>
  <c r="L149" i="11" s="1"/>
  <c r="I149" i="11"/>
  <c r="J149" i="11"/>
  <c r="K149" i="11"/>
  <c r="B149" i="11"/>
  <c r="E149" i="11"/>
  <c r="G149" i="11" s="1"/>
  <c r="D149" i="11"/>
  <c r="F149" i="11" s="1"/>
  <c r="U150" i="11" l="1"/>
  <c r="X150" i="11" s="1"/>
  <c r="V150" i="11"/>
  <c r="F150" i="2"/>
  <c r="H150" i="2" s="1"/>
  <c r="Y149" i="11"/>
  <c r="W149" i="11"/>
  <c r="H149" i="2"/>
  <c r="D150" i="2"/>
  <c r="M149" i="11"/>
  <c r="U150" i="9" a="1"/>
  <c r="U150" i="9" s="1"/>
  <c r="V150" i="9" a="1"/>
  <c r="V150" i="9" s="1"/>
  <c r="X150" i="9" a="1"/>
  <c r="X150" i="9" s="1"/>
  <c r="S150" i="9" a="1"/>
  <c r="S150" i="9" s="1"/>
  <c r="T150" i="9" a="1"/>
  <c r="T150" i="9" s="1"/>
  <c r="N150" i="9"/>
  <c r="O150" i="9"/>
  <c r="Q150" i="9" s="1"/>
  <c r="R150" i="9" a="1"/>
  <c r="R150" i="9" s="1"/>
  <c r="W150" i="9" a="1"/>
  <c r="W150" i="9" s="1"/>
  <c r="M151" i="9"/>
  <c r="P150" i="9" a="1"/>
  <c r="P150" i="9" s="1"/>
  <c r="A152" i="2"/>
  <c r="C151" i="2"/>
  <c r="D151" i="2" s="1"/>
  <c r="B151" i="2"/>
  <c r="A151" i="11"/>
  <c r="H150" i="11"/>
  <c r="C150" i="11"/>
  <c r="L150" i="11" s="1"/>
  <c r="I150" i="11"/>
  <c r="J150" i="11"/>
  <c r="K150" i="11"/>
  <c r="B150" i="11"/>
  <c r="E150" i="11"/>
  <c r="G150" i="11" s="1"/>
  <c r="D150" i="11"/>
  <c r="F150" i="11" s="1"/>
  <c r="O152" i="11"/>
  <c r="P151" i="11"/>
  <c r="V151" i="11" s="1"/>
  <c r="AL267" i="9"/>
  <c r="AM266" i="9"/>
  <c r="AN266" i="9"/>
  <c r="U151" i="11" l="1"/>
  <c r="X151" i="11" s="1"/>
  <c r="F151" i="2"/>
  <c r="G151" i="2"/>
  <c r="Y150" i="11"/>
  <c r="Y151" i="11" s="1"/>
  <c r="W150" i="11"/>
  <c r="M150" i="11"/>
  <c r="N151" i="9"/>
  <c r="M152" i="9"/>
  <c r="T151" i="9" a="1"/>
  <c r="T151" i="9" s="1"/>
  <c r="X151" i="9" a="1"/>
  <c r="X151" i="9" s="1"/>
  <c r="O151" i="9"/>
  <c r="Q151" i="9" s="1"/>
  <c r="S151" i="9" a="1"/>
  <c r="S151" i="9" s="1"/>
  <c r="R151" i="9" a="1"/>
  <c r="R151" i="9" s="1"/>
  <c r="P151" i="9" a="1"/>
  <c r="P151" i="9" s="1"/>
  <c r="V151" i="9" a="1"/>
  <c r="V151" i="9" s="1"/>
  <c r="W151" i="9" a="1"/>
  <c r="W151" i="9" s="1"/>
  <c r="U151" i="9" a="1"/>
  <c r="U151" i="9" s="1"/>
  <c r="A153" i="2"/>
  <c r="C152" i="2"/>
  <c r="F152" i="2" s="1"/>
  <c r="B152" i="2"/>
  <c r="AM267" i="9"/>
  <c r="AL268" i="9"/>
  <c r="AN267" i="9"/>
  <c r="O153" i="11"/>
  <c r="P152" i="11"/>
  <c r="U152" i="11" s="1"/>
  <c r="X152" i="11" s="1"/>
  <c r="A152" i="11"/>
  <c r="H151" i="11"/>
  <c r="C151" i="11"/>
  <c r="L151" i="11" s="1"/>
  <c r="I151" i="11"/>
  <c r="J151" i="11"/>
  <c r="K151" i="11"/>
  <c r="B151" i="11"/>
  <c r="D151" i="11"/>
  <c r="F151" i="11" s="1"/>
  <c r="E151" i="11"/>
  <c r="G151" i="11" s="1"/>
  <c r="G152" i="2" l="1"/>
  <c r="H152" i="2" s="1"/>
  <c r="D152" i="2"/>
  <c r="W151" i="11"/>
  <c r="V152" i="11"/>
  <c r="Y152" i="11" s="1"/>
  <c r="H151" i="2"/>
  <c r="M151" i="11"/>
  <c r="R152" i="9" a="1"/>
  <c r="R152" i="9" s="1"/>
  <c r="U152" i="9" a="1"/>
  <c r="U152" i="9" s="1"/>
  <c r="X152" i="9" a="1"/>
  <c r="X152" i="9" s="1"/>
  <c r="S152" i="9" a="1"/>
  <c r="S152" i="9" s="1"/>
  <c r="T152" i="9" a="1"/>
  <c r="T152" i="9" s="1"/>
  <c r="P152" i="9" a="1"/>
  <c r="P152" i="9" s="1"/>
  <c r="O152" i="9"/>
  <c r="Q152" i="9" s="1"/>
  <c r="N152" i="9"/>
  <c r="M153" i="9"/>
  <c r="V152" i="9" a="1"/>
  <c r="V152" i="9" s="1"/>
  <c r="W152" i="9" a="1"/>
  <c r="W152" i="9" s="1"/>
  <c r="A154" i="2"/>
  <c r="B153" i="2"/>
  <c r="C153" i="2"/>
  <c r="G153" i="2" s="1"/>
  <c r="O154" i="11"/>
  <c r="P153" i="11"/>
  <c r="V153" i="11" s="1"/>
  <c r="A153" i="11"/>
  <c r="H152" i="11"/>
  <c r="C152" i="11"/>
  <c r="L152" i="11" s="1"/>
  <c r="I152" i="11"/>
  <c r="K152" i="11"/>
  <c r="J152" i="11"/>
  <c r="B152" i="11"/>
  <c r="E152" i="11"/>
  <c r="G152" i="11" s="1"/>
  <c r="D152" i="11"/>
  <c r="F152" i="11" s="1"/>
  <c r="AM268" i="9"/>
  <c r="AL269" i="9"/>
  <c r="AN268" i="9"/>
  <c r="W152" i="11" l="1"/>
  <c r="Y153" i="11"/>
  <c r="D153" i="2"/>
  <c r="F153" i="2"/>
  <c r="H153" i="2" s="1"/>
  <c r="U153" i="11"/>
  <c r="X153" i="11" s="1"/>
  <c r="M152" i="11"/>
  <c r="V153" i="9" a="1"/>
  <c r="V153" i="9" s="1"/>
  <c r="W153" i="9" a="1"/>
  <c r="W153" i="9" s="1"/>
  <c r="T153" i="9" a="1"/>
  <c r="T153" i="9" s="1"/>
  <c r="P153" i="9" a="1"/>
  <c r="P153" i="9" s="1"/>
  <c r="U153" i="9" a="1"/>
  <c r="U153" i="9" s="1"/>
  <c r="N153" i="9"/>
  <c r="R153" i="9" a="1"/>
  <c r="R153" i="9" s="1"/>
  <c r="S153" i="9" a="1"/>
  <c r="S153" i="9" s="1"/>
  <c r="O153" i="9"/>
  <c r="Q153" i="9" s="1"/>
  <c r="X153" i="9" a="1"/>
  <c r="X153" i="9" s="1"/>
  <c r="M154" i="9"/>
  <c r="A155" i="2"/>
  <c r="C154" i="2"/>
  <c r="F154" i="2" s="1"/>
  <c r="B154" i="2"/>
  <c r="O155" i="11"/>
  <c r="P154" i="11"/>
  <c r="AL270" i="9"/>
  <c r="AM269" i="9"/>
  <c r="AN269" i="9"/>
  <c r="A154" i="11"/>
  <c r="H153" i="11"/>
  <c r="C153" i="11"/>
  <c r="L153" i="11" s="1"/>
  <c r="I153" i="11"/>
  <c r="J153" i="11"/>
  <c r="K153" i="11"/>
  <c r="B153" i="11"/>
  <c r="D153" i="11"/>
  <c r="F153" i="11" s="1"/>
  <c r="E153" i="11"/>
  <c r="G153" i="11" s="1"/>
  <c r="W153" i="11" l="1"/>
  <c r="G154" i="2"/>
  <c r="H154" i="2" s="1"/>
  <c r="D154" i="2"/>
  <c r="U154" i="11"/>
  <c r="X154" i="11" s="1"/>
  <c r="V154" i="11"/>
  <c r="M153" i="11"/>
  <c r="P154" i="9" a="1"/>
  <c r="P154" i="9" s="1"/>
  <c r="U154" i="9" a="1"/>
  <c r="U154" i="9" s="1"/>
  <c r="S154" i="9" a="1"/>
  <c r="S154" i="9" s="1"/>
  <c r="M155" i="9"/>
  <c r="V154" i="9" a="1"/>
  <c r="V154" i="9" s="1"/>
  <c r="R154" i="9" a="1"/>
  <c r="R154" i="9" s="1"/>
  <c r="W154" i="9" a="1"/>
  <c r="W154" i="9" s="1"/>
  <c r="X154" i="9" a="1"/>
  <c r="X154" i="9" s="1"/>
  <c r="O154" i="9"/>
  <c r="Q154" i="9" s="1"/>
  <c r="T154" i="9" a="1"/>
  <c r="T154" i="9" s="1"/>
  <c r="N154" i="9"/>
  <c r="A156" i="2"/>
  <c r="B155" i="2"/>
  <c r="C155" i="2"/>
  <c r="F155" i="2" s="1"/>
  <c r="A155" i="11"/>
  <c r="H154" i="11"/>
  <c r="C154" i="11"/>
  <c r="L154" i="11" s="1"/>
  <c r="I154" i="11"/>
  <c r="J154" i="11"/>
  <c r="K154" i="11"/>
  <c r="B154" i="11"/>
  <c r="E154" i="11"/>
  <c r="G154" i="11" s="1"/>
  <c r="D154" i="11"/>
  <c r="F154" i="11" s="1"/>
  <c r="AL271" i="9"/>
  <c r="AM270" i="9"/>
  <c r="AN270" i="9"/>
  <c r="O156" i="11"/>
  <c r="P155" i="11"/>
  <c r="V155" i="11" s="1"/>
  <c r="D155" i="2" l="1"/>
  <c r="U155" i="11"/>
  <c r="X155" i="11" s="1"/>
  <c r="Y154" i="11"/>
  <c r="Y155" i="11" s="1"/>
  <c r="W154" i="11"/>
  <c r="G155" i="2"/>
  <c r="H155" i="2" s="1"/>
  <c r="M154" i="11"/>
  <c r="X155" i="9" a="1"/>
  <c r="X155" i="9" s="1"/>
  <c r="N155" i="9"/>
  <c r="P155" i="9" a="1"/>
  <c r="P155" i="9" s="1"/>
  <c r="S155" i="9" a="1"/>
  <c r="S155" i="9" s="1"/>
  <c r="O155" i="9"/>
  <c r="Q155" i="9" s="1"/>
  <c r="R155" i="9" a="1"/>
  <c r="R155" i="9" s="1"/>
  <c r="U155" i="9" a="1"/>
  <c r="U155" i="9" s="1"/>
  <c r="V155" i="9" a="1"/>
  <c r="V155" i="9" s="1"/>
  <c r="T155" i="9" a="1"/>
  <c r="T155" i="9" s="1"/>
  <c r="W155" i="9" a="1"/>
  <c r="W155" i="9" s="1"/>
  <c r="M156" i="9"/>
  <c r="A157" i="2"/>
  <c r="C156" i="2"/>
  <c r="F156" i="2" s="1"/>
  <c r="B156" i="2"/>
  <c r="AM271" i="9"/>
  <c r="AL272" i="9"/>
  <c r="AN271" i="9"/>
  <c r="O157" i="11"/>
  <c r="P156" i="11"/>
  <c r="U156" i="11" s="1"/>
  <c r="X156" i="11" s="1"/>
  <c r="A156" i="11"/>
  <c r="H155" i="11"/>
  <c r="C155" i="11"/>
  <c r="L155" i="11" s="1"/>
  <c r="I155" i="11"/>
  <c r="J155" i="11"/>
  <c r="K155" i="11"/>
  <c r="E155" i="11"/>
  <c r="G155" i="11" s="1"/>
  <c r="B155" i="11"/>
  <c r="D155" i="11"/>
  <c r="F155" i="11" s="1"/>
  <c r="D156" i="2" l="1"/>
  <c r="G156" i="2"/>
  <c r="H156" i="2" s="1"/>
  <c r="V156" i="11"/>
  <c r="W156" i="11" s="1"/>
  <c r="W155" i="11"/>
  <c r="M155" i="11"/>
  <c r="U156" i="9" a="1"/>
  <c r="U156" i="9" s="1"/>
  <c r="V156" i="9" a="1"/>
  <c r="V156" i="9" s="1"/>
  <c r="W156" i="9" a="1"/>
  <c r="W156" i="9" s="1"/>
  <c r="P156" i="9" a="1"/>
  <c r="P156" i="9" s="1"/>
  <c r="N156" i="9"/>
  <c r="T156" i="9" a="1"/>
  <c r="T156" i="9" s="1"/>
  <c r="S156" i="9" a="1"/>
  <c r="S156" i="9" s="1"/>
  <c r="R156" i="9" a="1"/>
  <c r="R156" i="9" s="1"/>
  <c r="O156" i="9"/>
  <c r="Q156" i="9" s="1"/>
  <c r="M157" i="9"/>
  <c r="X156" i="9" a="1"/>
  <c r="X156" i="9" s="1"/>
  <c r="A158" i="2"/>
  <c r="B157" i="2"/>
  <c r="C157" i="2"/>
  <c r="G157" i="2" s="1"/>
  <c r="O158" i="11"/>
  <c r="P157" i="11"/>
  <c r="U157" i="11" s="1"/>
  <c r="X157" i="11" s="1"/>
  <c r="A157" i="11"/>
  <c r="H156" i="11"/>
  <c r="C156" i="11"/>
  <c r="L156" i="11" s="1"/>
  <c r="I156" i="11"/>
  <c r="K156" i="11"/>
  <c r="J156" i="11"/>
  <c r="B156" i="11"/>
  <c r="E156" i="11"/>
  <c r="G156" i="11" s="1"/>
  <c r="D156" i="11"/>
  <c r="F156" i="11" s="1"/>
  <c r="AL273" i="9"/>
  <c r="AM272" i="9"/>
  <c r="AN272" i="9"/>
  <c r="V157" i="11" l="1"/>
  <c r="Y157" i="11" s="1"/>
  <c r="F157" i="2"/>
  <c r="H157" i="2" s="1"/>
  <c r="Y156" i="11"/>
  <c r="D157" i="2"/>
  <c r="M156" i="11"/>
  <c r="N157" i="9"/>
  <c r="T157" i="9" a="1"/>
  <c r="T157" i="9" s="1"/>
  <c r="W157" i="9" a="1"/>
  <c r="W157" i="9" s="1"/>
  <c r="X157" i="9" a="1"/>
  <c r="X157" i="9" s="1"/>
  <c r="S157" i="9" a="1"/>
  <c r="S157" i="9" s="1"/>
  <c r="U157" i="9" a="1"/>
  <c r="U157" i="9" s="1"/>
  <c r="O157" i="9"/>
  <c r="Q157" i="9" s="1"/>
  <c r="R157" i="9" a="1"/>
  <c r="R157" i="9" s="1"/>
  <c r="M158" i="9"/>
  <c r="V157" i="9" a="1"/>
  <c r="V157" i="9" s="1"/>
  <c r="P157" i="9" a="1"/>
  <c r="P157" i="9" s="1"/>
  <c r="A159" i="2"/>
  <c r="B158" i="2"/>
  <c r="C158" i="2"/>
  <c r="F158" i="2" s="1"/>
  <c r="O159" i="11"/>
  <c r="P158" i="11"/>
  <c r="V158" i="11" s="1"/>
  <c r="AM273" i="9"/>
  <c r="AL274" i="9"/>
  <c r="AN273" i="9"/>
  <c r="A158" i="11"/>
  <c r="C157" i="11"/>
  <c r="L157" i="11" s="1"/>
  <c r="H157" i="11"/>
  <c r="I157" i="11"/>
  <c r="J157" i="11"/>
  <c r="K157" i="11"/>
  <c r="B157" i="11"/>
  <c r="D157" i="11"/>
  <c r="F157" i="11" s="1"/>
  <c r="E157" i="11"/>
  <c r="G157" i="11" s="1"/>
  <c r="W157" i="11" l="1"/>
  <c r="Y158" i="11"/>
  <c r="G158" i="2"/>
  <c r="H158" i="2" s="1"/>
  <c r="D158" i="2"/>
  <c r="U158" i="11"/>
  <c r="M157" i="11"/>
  <c r="R158" i="9" a="1"/>
  <c r="R158" i="9" s="1"/>
  <c r="V158" i="9" a="1"/>
  <c r="V158" i="9" s="1"/>
  <c r="O158" i="9"/>
  <c r="Q158" i="9" s="1"/>
  <c r="T158" i="9" a="1"/>
  <c r="T158" i="9" s="1"/>
  <c r="W158" i="9" a="1"/>
  <c r="W158" i="9" s="1"/>
  <c r="X158" i="9" a="1"/>
  <c r="X158" i="9" s="1"/>
  <c r="P158" i="9" a="1"/>
  <c r="P158" i="9" s="1"/>
  <c r="N158" i="9"/>
  <c r="M159" i="9"/>
  <c r="U158" i="9" a="1"/>
  <c r="U158" i="9" s="1"/>
  <c r="S158" i="9" a="1"/>
  <c r="S158" i="9" s="1"/>
  <c r="A160" i="2"/>
  <c r="B159" i="2"/>
  <c r="C159" i="2"/>
  <c r="G159" i="2" s="1"/>
  <c r="A159" i="11"/>
  <c r="C158" i="11"/>
  <c r="L158" i="11" s="1"/>
  <c r="H158" i="11"/>
  <c r="I158" i="11"/>
  <c r="J158" i="11"/>
  <c r="K158" i="11"/>
  <c r="B158" i="11"/>
  <c r="E158" i="11"/>
  <c r="G158" i="11" s="1"/>
  <c r="D158" i="11"/>
  <c r="F158" i="11" s="1"/>
  <c r="AM274" i="9"/>
  <c r="AL275" i="9"/>
  <c r="AN274" i="9"/>
  <c r="O160" i="11"/>
  <c r="P159" i="11"/>
  <c r="V159" i="11" s="1"/>
  <c r="U159" i="11" l="1"/>
  <c r="W159" i="11" s="1"/>
  <c r="Y159" i="11"/>
  <c r="X158" i="11"/>
  <c r="W158" i="11"/>
  <c r="D159" i="2"/>
  <c r="F159" i="2"/>
  <c r="H159" i="2" s="1"/>
  <c r="M158" i="11"/>
  <c r="V159" i="9" a="1"/>
  <c r="V159" i="9" s="1"/>
  <c r="O159" i="9"/>
  <c r="Q159" i="9" s="1"/>
  <c r="N159" i="9"/>
  <c r="T159" i="9" a="1"/>
  <c r="T159" i="9" s="1"/>
  <c r="U159" i="9" a="1"/>
  <c r="U159" i="9" s="1"/>
  <c r="X159" i="9" a="1"/>
  <c r="X159" i="9" s="1"/>
  <c r="S159" i="9" a="1"/>
  <c r="S159" i="9" s="1"/>
  <c r="M160" i="9"/>
  <c r="W159" i="9" a="1"/>
  <c r="W159" i="9" s="1"/>
  <c r="P159" i="9" a="1"/>
  <c r="P159" i="9" s="1"/>
  <c r="R159" i="9" a="1"/>
  <c r="R159" i="9" s="1"/>
  <c r="A161" i="2"/>
  <c r="C160" i="2"/>
  <c r="F160" i="2" s="1"/>
  <c r="B160" i="2"/>
  <c r="AL276" i="9"/>
  <c r="AM275" i="9"/>
  <c r="AN275" i="9"/>
  <c r="A160" i="11"/>
  <c r="H159" i="11"/>
  <c r="C159" i="11"/>
  <c r="L159" i="11" s="1"/>
  <c r="I159" i="11"/>
  <c r="J159" i="11"/>
  <c r="K159" i="11"/>
  <c r="B159" i="11"/>
  <c r="D159" i="11"/>
  <c r="F159" i="11" s="1"/>
  <c r="E159" i="11"/>
  <c r="G159" i="11" s="1"/>
  <c r="O161" i="11"/>
  <c r="P160" i="11"/>
  <c r="V160" i="11" s="1"/>
  <c r="X159" i="11" l="1"/>
  <c r="U160" i="11"/>
  <c r="X160" i="11" s="1"/>
  <c r="Y160" i="11"/>
  <c r="G160" i="2"/>
  <c r="H160" i="2" s="1"/>
  <c r="D160" i="2"/>
  <c r="M159" i="11"/>
  <c r="N160" i="9"/>
  <c r="X160" i="9" a="1"/>
  <c r="X160" i="9" s="1"/>
  <c r="O160" i="9"/>
  <c r="Q160" i="9" s="1"/>
  <c r="M161" i="9"/>
  <c r="T160" i="9" a="1"/>
  <c r="T160" i="9" s="1"/>
  <c r="S160" i="9" a="1"/>
  <c r="S160" i="9" s="1"/>
  <c r="R160" i="9" a="1"/>
  <c r="R160" i="9" s="1"/>
  <c r="V160" i="9" a="1"/>
  <c r="V160" i="9" s="1"/>
  <c r="P160" i="9" a="1"/>
  <c r="P160" i="9" s="1"/>
  <c r="U160" i="9" a="1"/>
  <c r="U160" i="9" s="1"/>
  <c r="W160" i="9" a="1"/>
  <c r="W160" i="9" s="1"/>
  <c r="A162" i="2"/>
  <c r="B161" i="2"/>
  <c r="C161" i="2"/>
  <c r="G161" i="2" s="1"/>
  <c r="AL277" i="9"/>
  <c r="AM276" i="9"/>
  <c r="AN276" i="9"/>
  <c r="O162" i="11"/>
  <c r="P161" i="11"/>
  <c r="V161" i="11" s="1"/>
  <c r="A161" i="11"/>
  <c r="H160" i="11"/>
  <c r="C160" i="11"/>
  <c r="L160" i="11" s="1"/>
  <c r="I160" i="11"/>
  <c r="K160" i="11"/>
  <c r="J160" i="11"/>
  <c r="B160" i="11"/>
  <c r="D160" i="11"/>
  <c r="F160" i="11" s="1"/>
  <c r="E160" i="11"/>
  <c r="G160" i="11" s="1"/>
  <c r="U161" i="11" l="1"/>
  <c r="X161" i="11" s="1"/>
  <c r="F161" i="2"/>
  <c r="H161" i="2" s="1"/>
  <c r="W160" i="11"/>
  <c r="Y161" i="11"/>
  <c r="D161" i="2"/>
  <c r="M160" i="11"/>
  <c r="R161" i="9" a="1"/>
  <c r="R161" i="9" s="1"/>
  <c r="T161" i="9" a="1"/>
  <c r="T161" i="9" s="1"/>
  <c r="V161" i="9" a="1"/>
  <c r="V161" i="9" s="1"/>
  <c r="X161" i="9" a="1"/>
  <c r="X161" i="9" s="1"/>
  <c r="N161" i="9"/>
  <c r="P161" i="9" a="1"/>
  <c r="P161" i="9" s="1"/>
  <c r="U161" i="9" a="1"/>
  <c r="U161" i="9" s="1"/>
  <c r="W161" i="9" a="1"/>
  <c r="W161" i="9" s="1"/>
  <c r="O161" i="9"/>
  <c r="Q161" i="9" s="1"/>
  <c r="S161" i="9" a="1"/>
  <c r="S161" i="9" s="1"/>
  <c r="M162" i="9"/>
  <c r="A163" i="2"/>
  <c r="C162" i="2"/>
  <c r="G162" i="2" s="1"/>
  <c r="B162" i="2"/>
  <c r="A162" i="11"/>
  <c r="H161" i="11"/>
  <c r="C161" i="11"/>
  <c r="L161" i="11" s="1"/>
  <c r="I161" i="11"/>
  <c r="J161" i="11"/>
  <c r="K161" i="11"/>
  <c r="B161" i="11"/>
  <c r="E161" i="11"/>
  <c r="G161" i="11" s="1"/>
  <c r="D161" i="11"/>
  <c r="F161" i="11" s="1"/>
  <c r="O163" i="11"/>
  <c r="P162" i="11"/>
  <c r="V162" i="11" s="1"/>
  <c r="AM277" i="9"/>
  <c r="AL278" i="9"/>
  <c r="AN277" i="9"/>
  <c r="W161" i="11" l="1"/>
  <c r="U162" i="11"/>
  <c r="X162" i="11" s="1"/>
  <c r="F162" i="2"/>
  <c r="H162" i="2" s="1"/>
  <c r="D162" i="2"/>
  <c r="Y162" i="11"/>
  <c r="M161" i="11"/>
  <c r="O162" i="9"/>
  <c r="Q162" i="9" s="1"/>
  <c r="S162" i="9" a="1"/>
  <c r="S162" i="9" s="1"/>
  <c r="T162" i="9" a="1"/>
  <c r="T162" i="9" s="1"/>
  <c r="W162" i="9" a="1"/>
  <c r="W162" i="9" s="1"/>
  <c r="N162" i="9"/>
  <c r="R162" i="9" a="1"/>
  <c r="R162" i="9" s="1"/>
  <c r="M163" i="9"/>
  <c r="P162" i="9" a="1"/>
  <c r="P162" i="9" s="1"/>
  <c r="U162" i="9" a="1"/>
  <c r="U162" i="9" s="1"/>
  <c r="V162" i="9" a="1"/>
  <c r="V162" i="9" s="1"/>
  <c r="X162" i="9" a="1"/>
  <c r="X162" i="9" s="1"/>
  <c r="A164" i="2"/>
  <c r="B163" i="2"/>
  <c r="C163" i="2"/>
  <c r="F163" i="2" s="1"/>
  <c r="A163" i="11"/>
  <c r="H162" i="11"/>
  <c r="C162" i="11"/>
  <c r="L162" i="11" s="1"/>
  <c r="I162" i="11"/>
  <c r="J162" i="11"/>
  <c r="K162" i="11"/>
  <c r="B162" i="11"/>
  <c r="D162" i="11"/>
  <c r="F162" i="11" s="1"/>
  <c r="E162" i="11"/>
  <c r="G162" i="11" s="1"/>
  <c r="AL279" i="9"/>
  <c r="AM278" i="9"/>
  <c r="AN278" i="9"/>
  <c r="O164" i="11"/>
  <c r="P163" i="11"/>
  <c r="G163" i="2" l="1"/>
  <c r="H163" i="2" s="1"/>
  <c r="D163" i="2"/>
  <c r="W162" i="11"/>
  <c r="U163" i="11"/>
  <c r="X163" i="11" s="1"/>
  <c r="V163" i="11"/>
  <c r="M162" i="11"/>
  <c r="R163" i="9" a="1"/>
  <c r="R163" i="9" s="1"/>
  <c r="T163" i="9" a="1"/>
  <c r="T163" i="9" s="1"/>
  <c r="U163" i="9" a="1"/>
  <c r="U163" i="9" s="1"/>
  <c r="V163" i="9" a="1"/>
  <c r="V163" i="9" s="1"/>
  <c r="P163" i="9" a="1"/>
  <c r="P163" i="9" s="1"/>
  <c r="N163" i="9"/>
  <c r="S163" i="9" a="1"/>
  <c r="S163" i="9" s="1"/>
  <c r="W163" i="9" a="1"/>
  <c r="W163" i="9" s="1"/>
  <c r="X163" i="9" a="1"/>
  <c r="X163" i="9" s="1"/>
  <c r="M164" i="9"/>
  <c r="O163" i="9"/>
  <c r="Q163" i="9" s="1"/>
  <c r="A165" i="2"/>
  <c r="C164" i="2"/>
  <c r="D164" i="2" s="1"/>
  <c r="B164" i="2"/>
  <c r="O165" i="11"/>
  <c r="P164" i="11"/>
  <c r="V164" i="11" s="1"/>
  <c r="AM279" i="9"/>
  <c r="AL280" i="9"/>
  <c r="AN279" i="9"/>
  <c r="A164" i="11"/>
  <c r="H163" i="11"/>
  <c r="C163" i="11"/>
  <c r="L163" i="11" s="1"/>
  <c r="I163" i="11"/>
  <c r="J163" i="11"/>
  <c r="K163" i="11"/>
  <c r="B163" i="11"/>
  <c r="D163" i="11"/>
  <c r="F163" i="11" s="1"/>
  <c r="E163" i="11"/>
  <c r="G163" i="11" s="1"/>
  <c r="U164" i="11" l="1"/>
  <c r="X164" i="11" s="1"/>
  <c r="F164" i="2"/>
  <c r="G164" i="2"/>
  <c r="Y163" i="11"/>
  <c r="Y164" i="11" s="1"/>
  <c r="W163" i="11"/>
  <c r="M163" i="11"/>
  <c r="U164" i="9" a="1"/>
  <c r="U164" i="9" s="1"/>
  <c r="O164" i="9"/>
  <c r="Q164" i="9" s="1"/>
  <c r="N164" i="9"/>
  <c r="X164" i="9" a="1"/>
  <c r="X164" i="9" s="1"/>
  <c r="M165" i="9"/>
  <c r="V164" i="9" a="1"/>
  <c r="V164" i="9" s="1"/>
  <c r="T164" i="9" a="1"/>
  <c r="T164" i="9" s="1"/>
  <c r="S164" i="9" a="1"/>
  <c r="S164" i="9" s="1"/>
  <c r="W164" i="9" a="1"/>
  <c r="W164" i="9" s="1"/>
  <c r="R164" i="9" a="1"/>
  <c r="R164" i="9" s="1"/>
  <c r="P164" i="9" a="1"/>
  <c r="P164" i="9" s="1"/>
  <c r="A166" i="2"/>
  <c r="B165" i="2"/>
  <c r="C165" i="2"/>
  <c r="D165" i="2" s="1"/>
  <c r="AM280" i="9"/>
  <c r="AL281" i="9"/>
  <c r="AN280" i="9"/>
  <c r="O166" i="11"/>
  <c r="P165" i="11"/>
  <c r="V165" i="11" s="1"/>
  <c r="A165" i="11"/>
  <c r="H164" i="11"/>
  <c r="C164" i="11"/>
  <c r="L164" i="11" s="1"/>
  <c r="I164" i="11"/>
  <c r="K164" i="11"/>
  <c r="J164" i="11"/>
  <c r="B164" i="11"/>
  <c r="E164" i="11"/>
  <c r="G164" i="11" s="1"/>
  <c r="D164" i="11"/>
  <c r="F164" i="11" s="1"/>
  <c r="G165" i="2" l="1"/>
  <c r="F165" i="2"/>
  <c r="U165" i="11"/>
  <c r="X165" i="11" s="1"/>
  <c r="Y165" i="11"/>
  <c r="H164" i="2"/>
  <c r="W164" i="11"/>
  <c r="M164" i="11"/>
  <c r="W165" i="9" a="1"/>
  <c r="W165" i="9" s="1"/>
  <c r="O165" i="9"/>
  <c r="Q165" i="9" s="1"/>
  <c r="R165" i="9" a="1"/>
  <c r="R165" i="9" s="1"/>
  <c r="M166" i="9"/>
  <c r="N165" i="9"/>
  <c r="U165" i="9" a="1"/>
  <c r="U165" i="9" s="1"/>
  <c r="V165" i="9" a="1"/>
  <c r="V165" i="9" s="1"/>
  <c r="S165" i="9" a="1"/>
  <c r="S165" i="9" s="1"/>
  <c r="X165" i="9" a="1"/>
  <c r="X165" i="9" s="1"/>
  <c r="T165" i="9" a="1"/>
  <c r="T165" i="9" s="1"/>
  <c r="P165" i="9" a="1"/>
  <c r="P165" i="9" s="1"/>
  <c r="A167" i="2"/>
  <c r="B166" i="2"/>
  <c r="C166" i="2"/>
  <c r="D166" i="2" s="1"/>
  <c r="A166" i="11"/>
  <c r="H165" i="11"/>
  <c r="C165" i="11"/>
  <c r="L165" i="11" s="1"/>
  <c r="I165" i="11"/>
  <c r="J165" i="11"/>
  <c r="K165" i="11"/>
  <c r="B165" i="11"/>
  <c r="D165" i="11"/>
  <c r="F165" i="11" s="1"/>
  <c r="E165" i="11"/>
  <c r="G165" i="11" s="1"/>
  <c r="O167" i="11"/>
  <c r="P166" i="11"/>
  <c r="V166" i="11" s="1"/>
  <c r="AL282" i="9"/>
  <c r="AM281" i="9"/>
  <c r="AN281" i="9"/>
  <c r="Y166" i="11" l="1"/>
  <c r="U166" i="11"/>
  <c r="X166" i="11" s="1"/>
  <c r="W165" i="11"/>
  <c r="H165" i="2"/>
  <c r="G166" i="2"/>
  <c r="F166" i="2"/>
  <c r="H166" i="2" s="1"/>
  <c r="M165" i="11"/>
  <c r="P166" i="9" a="1"/>
  <c r="P166" i="9" s="1"/>
  <c r="M167" i="9"/>
  <c r="N166" i="9"/>
  <c r="U166" i="9" a="1"/>
  <c r="U166" i="9" s="1"/>
  <c r="V166" i="9" a="1"/>
  <c r="V166" i="9" s="1"/>
  <c r="R166" i="9" a="1"/>
  <c r="R166" i="9" s="1"/>
  <c r="S166" i="9" a="1"/>
  <c r="S166" i="9" s="1"/>
  <c r="T166" i="9" a="1"/>
  <c r="T166" i="9" s="1"/>
  <c r="X166" i="9" a="1"/>
  <c r="X166" i="9" s="1"/>
  <c r="W166" i="9" a="1"/>
  <c r="W166" i="9" s="1"/>
  <c r="O166" i="9"/>
  <c r="Q166" i="9" s="1"/>
  <c r="A168" i="2"/>
  <c r="B167" i="2"/>
  <c r="C167" i="2"/>
  <c r="F167" i="2" s="1"/>
  <c r="O168" i="11"/>
  <c r="P167" i="11"/>
  <c r="U167" i="11" s="1"/>
  <c r="AL283" i="9"/>
  <c r="AM282" i="9"/>
  <c r="AN282" i="9"/>
  <c r="A167" i="11"/>
  <c r="H166" i="11"/>
  <c r="C166" i="11"/>
  <c r="L166" i="11" s="1"/>
  <c r="I166" i="11"/>
  <c r="J166" i="11"/>
  <c r="K166" i="11"/>
  <c r="B166" i="11"/>
  <c r="E166" i="11"/>
  <c r="G166" i="11" s="1"/>
  <c r="D166" i="11"/>
  <c r="F166" i="11" s="1"/>
  <c r="X167" i="11" l="1"/>
  <c r="W166" i="11"/>
  <c r="G167" i="2"/>
  <c r="H167" i="2" s="1"/>
  <c r="D167" i="2"/>
  <c r="V167" i="11"/>
  <c r="M166" i="11"/>
  <c r="X167" i="9" a="1"/>
  <c r="X167" i="9" s="1"/>
  <c r="N167" i="9"/>
  <c r="S167" i="9" a="1"/>
  <c r="S167" i="9" s="1"/>
  <c r="R167" i="9" a="1"/>
  <c r="R167" i="9" s="1"/>
  <c r="W167" i="9" a="1"/>
  <c r="W167" i="9" s="1"/>
  <c r="O167" i="9"/>
  <c r="Q167" i="9" s="1"/>
  <c r="P167" i="9" a="1"/>
  <c r="P167" i="9" s="1"/>
  <c r="T167" i="9" a="1"/>
  <c r="T167" i="9" s="1"/>
  <c r="V167" i="9" a="1"/>
  <c r="V167" i="9" s="1"/>
  <c r="M168" i="9"/>
  <c r="U167" i="9" a="1"/>
  <c r="U167" i="9" s="1"/>
  <c r="A169" i="2"/>
  <c r="B168" i="2"/>
  <c r="C168" i="2"/>
  <c r="F168" i="2" s="1"/>
  <c r="O169" i="11"/>
  <c r="P168" i="11"/>
  <c r="AM283" i="9"/>
  <c r="AL284" i="9"/>
  <c r="AN283" i="9"/>
  <c r="A168" i="11"/>
  <c r="H167" i="11"/>
  <c r="C167" i="11"/>
  <c r="L167" i="11" s="1"/>
  <c r="I167" i="11"/>
  <c r="J167" i="11"/>
  <c r="K167" i="11"/>
  <c r="B167" i="11"/>
  <c r="D167" i="11"/>
  <c r="F167" i="11" s="1"/>
  <c r="E167" i="11"/>
  <c r="G167" i="11" s="1"/>
  <c r="G168" i="2" l="1"/>
  <c r="H168" i="2" s="1"/>
  <c r="D168" i="2"/>
  <c r="U168" i="11"/>
  <c r="X168" i="11" s="1"/>
  <c r="V168" i="11"/>
  <c r="Y167" i="11"/>
  <c r="W167" i="11"/>
  <c r="M167" i="11"/>
  <c r="U168" i="9" a="1"/>
  <c r="U168" i="9" s="1"/>
  <c r="V168" i="9" a="1"/>
  <c r="V168" i="9" s="1"/>
  <c r="W168" i="9" a="1"/>
  <c r="W168" i="9" s="1"/>
  <c r="T168" i="9" a="1"/>
  <c r="T168" i="9" s="1"/>
  <c r="P168" i="9" a="1"/>
  <c r="P168" i="9" s="1"/>
  <c r="N168" i="9"/>
  <c r="M169" i="9"/>
  <c r="X168" i="9" a="1"/>
  <c r="X168" i="9" s="1"/>
  <c r="S168" i="9" a="1"/>
  <c r="S168" i="9" s="1"/>
  <c r="R168" i="9" a="1"/>
  <c r="R168" i="9" s="1"/>
  <c r="O168" i="9"/>
  <c r="Q168" i="9" s="1"/>
  <c r="A170" i="2"/>
  <c r="B169" i="2"/>
  <c r="C169" i="2"/>
  <c r="D169" i="2" s="1"/>
  <c r="O170" i="11"/>
  <c r="P169" i="11"/>
  <c r="A169" i="11"/>
  <c r="H168" i="11"/>
  <c r="C168" i="11"/>
  <c r="L168" i="11" s="1"/>
  <c r="I168" i="11"/>
  <c r="K168" i="11"/>
  <c r="J168" i="11"/>
  <c r="B168" i="11"/>
  <c r="E168" i="11"/>
  <c r="G168" i="11" s="1"/>
  <c r="D168" i="11"/>
  <c r="F168" i="11" s="1"/>
  <c r="AL285" i="9"/>
  <c r="AM284" i="9"/>
  <c r="AN284" i="9"/>
  <c r="F169" i="2" l="1"/>
  <c r="G169" i="2"/>
  <c r="V169" i="11"/>
  <c r="Y168" i="11"/>
  <c r="W168" i="11"/>
  <c r="U169" i="11"/>
  <c r="X169" i="11" s="1"/>
  <c r="M168" i="11"/>
  <c r="S169" i="9" a="1"/>
  <c r="S169" i="9" s="1"/>
  <c r="P169" i="9" a="1"/>
  <c r="P169" i="9" s="1"/>
  <c r="V169" i="9" a="1"/>
  <c r="V169" i="9" s="1"/>
  <c r="W169" i="9" a="1"/>
  <c r="W169" i="9" s="1"/>
  <c r="R169" i="9" a="1"/>
  <c r="R169" i="9" s="1"/>
  <c r="U169" i="9" a="1"/>
  <c r="U169" i="9" s="1"/>
  <c r="T169" i="9" a="1"/>
  <c r="T169" i="9" s="1"/>
  <c r="O169" i="9"/>
  <c r="Q169" i="9" s="1"/>
  <c r="M170" i="9"/>
  <c r="X169" i="9" a="1"/>
  <c r="X169" i="9" s="1"/>
  <c r="N169" i="9"/>
  <c r="A171" i="2"/>
  <c r="B170" i="2"/>
  <c r="C170" i="2"/>
  <c r="F170" i="2" s="1"/>
  <c r="O171" i="11"/>
  <c r="P170" i="11"/>
  <c r="U170" i="11" s="1"/>
  <c r="X170" i="11" s="1"/>
  <c r="A170" i="11"/>
  <c r="C169" i="11"/>
  <c r="L169" i="11" s="1"/>
  <c r="H169" i="11"/>
  <c r="I169" i="11"/>
  <c r="J169" i="11"/>
  <c r="K169" i="11"/>
  <c r="B169" i="11"/>
  <c r="D169" i="11"/>
  <c r="F169" i="11" s="1"/>
  <c r="E169" i="11"/>
  <c r="G169" i="11" s="1"/>
  <c r="AM285" i="9"/>
  <c r="AL286" i="9"/>
  <c r="AN285" i="9"/>
  <c r="H169" i="2" l="1"/>
  <c r="V170" i="11"/>
  <c r="W170" i="11" s="1"/>
  <c r="D170" i="2"/>
  <c r="Y169" i="11"/>
  <c r="W169" i="11"/>
  <c r="G170" i="2"/>
  <c r="H170" i="2" s="1"/>
  <c r="M169" i="11"/>
  <c r="U170" i="9" a="1"/>
  <c r="U170" i="9" s="1"/>
  <c r="M171" i="9"/>
  <c r="S170" i="9" a="1"/>
  <c r="S170" i="9" s="1"/>
  <c r="W170" i="9" a="1"/>
  <c r="W170" i="9" s="1"/>
  <c r="N170" i="9"/>
  <c r="R170" i="9" a="1"/>
  <c r="R170" i="9" s="1"/>
  <c r="V170" i="9" a="1"/>
  <c r="V170" i="9" s="1"/>
  <c r="T170" i="9" a="1"/>
  <c r="T170" i="9" s="1"/>
  <c r="P170" i="9" a="1"/>
  <c r="P170" i="9" s="1"/>
  <c r="X170" i="9" a="1"/>
  <c r="X170" i="9" s="1"/>
  <c r="O170" i="9"/>
  <c r="Q170" i="9" s="1"/>
  <c r="A172" i="2"/>
  <c r="B171" i="2"/>
  <c r="C171" i="2"/>
  <c r="F171" i="2" s="1"/>
  <c r="A171" i="11"/>
  <c r="C170" i="11"/>
  <c r="L170" i="11" s="1"/>
  <c r="H170" i="11"/>
  <c r="I170" i="11"/>
  <c r="J170" i="11"/>
  <c r="K170" i="11"/>
  <c r="B170" i="11"/>
  <c r="E170" i="11"/>
  <c r="G170" i="11" s="1"/>
  <c r="D170" i="11"/>
  <c r="F170" i="11" s="1"/>
  <c r="AM286" i="9"/>
  <c r="AL287" i="9"/>
  <c r="AN286" i="9"/>
  <c r="O172" i="11"/>
  <c r="P171" i="11"/>
  <c r="U171" i="11" s="1"/>
  <c r="X171" i="11" s="1"/>
  <c r="G171" i="2" l="1"/>
  <c r="H171" i="2" s="1"/>
  <c r="D171" i="2"/>
  <c r="Y170" i="11"/>
  <c r="V171" i="11"/>
  <c r="M170" i="11"/>
  <c r="U171" i="9" a="1"/>
  <c r="U171" i="9" s="1"/>
  <c r="V171" i="9" a="1"/>
  <c r="V171" i="9" s="1"/>
  <c r="M172" i="9"/>
  <c r="N171" i="9"/>
  <c r="R171" i="9" a="1"/>
  <c r="R171" i="9" s="1"/>
  <c r="T171" i="9" a="1"/>
  <c r="T171" i="9" s="1"/>
  <c r="W171" i="9" a="1"/>
  <c r="W171" i="9" s="1"/>
  <c r="S171" i="9" a="1"/>
  <c r="S171" i="9" s="1"/>
  <c r="X171" i="9" a="1"/>
  <c r="X171" i="9" s="1"/>
  <c r="O171" i="9"/>
  <c r="Q171" i="9" s="1"/>
  <c r="P171" i="9" a="1"/>
  <c r="P171" i="9" s="1"/>
  <c r="A173" i="2"/>
  <c r="C172" i="2"/>
  <c r="G172" i="2" s="1"/>
  <c r="B172" i="2"/>
  <c r="A172" i="11"/>
  <c r="H171" i="11"/>
  <c r="C171" i="11"/>
  <c r="L171" i="11" s="1"/>
  <c r="I171" i="11"/>
  <c r="J171" i="11"/>
  <c r="K171" i="11"/>
  <c r="B171" i="11"/>
  <c r="D171" i="11"/>
  <c r="F171" i="11" s="1"/>
  <c r="E171" i="11"/>
  <c r="G171" i="11" s="1"/>
  <c r="O173" i="11"/>
  <c r="P172" i="11"/>
  <c r="U172" i="11" s="1"/>
  <c r="X172" i="11" s="1"/>
  <c r="AL288" i="9"/>
  <c r="AM287" i="9"/>
  <c r="AN287" i="9"/>
  <c r="D172" i="2" l="1"/>
  <c r="F172" i="2"/>
  <c r="H172" i="2" s="1"/>
  <c r="V172" i="11"/>
  <c r="W172" i="11" s="1"/>
  <c r="Y171" i="11"/>
  <c r="W171" i="11"/>
  <c r="M171" i="11"/>
  <c r="O172" i="9"/>
  <c r="Q172" i="9" s="1"/>
  <c r="X172" i="9" a="1"/>
  <c r="X172" i="9" s="1"/>
  <c r="V172" i="9" a="1"/>
  <c r="V172" i="9" s="1"/>
  <c r="T172" i="9" a="1"/>
  <c r="T172" i="9" s="1"/>
  <c r="P172" i="9" a="1"/>
  <c r="P172" i="9" s="1"/>
  <c r="N172" i="9"/>
  <c r="S172" i="9" a="1"/>
  <c r="S172" i="9" s="1"/>
  <c r="R172" i="9" a="1"/>
  <c r="R172" i="9" s="1"/>
  <c r="M173" i="9"/>
  <c r="U172" i="9" a="1"/>
  <c r="U172" i="9" s="1"/>
  <c r="W172" i="9" a="1"/>
  <c r="W172" i="9" s="1"/>
  <c r="A174" i="2"/>
  <c r="B173" i="2"/>
  <c r="C173" i="2"/>
  <c r="F173" i="2" s="1"/>
  <c r="O174" i="11"/>
  <c r="P173" i="11"/>
  <c r="V173" i="11" s="1"/>
  <c r="AL289" i="9"/>
  <c r="AM288" i="9"/>
  <c r="AN288" i="9"/>
  <c r="A173" i="11"/>
  <c r="H172" i="11"/>
  <c r="C172" i="11"/>
  <c r="I172" i="11"/>
  <c r="K172" i="11"/>
  <c r="J172" i="11"/>
  <c r="B172" i="11"/>
  <c r="D172" i="11"/>
  <c r="F172" i="11" s="1"/>
  <c r="E172" i="11"/>
  <c r="G172" i="11" s="1"/>
  <c r="D173" i="2" l="1"/>
  <c r="G173" i="2"/>
  <c r="H173" i="2" s="1"/>
  <c r="Y172" i="11"/>
  <c r="Y173" i="11" s="1"/>
  <c r="U173" i="11"/>
  <c r="X173" i="11" s="1"/>
  <c r="M172" i="11"/>
  <c r="L172" i="11"/>
  <c r="R173" i="9" a="1"/>
  <c r="R173" i="9" s="1"/>
  <c r="T173" i="9" a="1"/>
  <c r="T173" i="9" s="1"/>
  <c r="M174" i="9"/>
  <c r="N173" i="9"/>
  <c r="P173" i="9" a="1"/>
  <c r="P173" i="9" s="1"/>
  <c r="X173" i="9" a="1"/>
  <c r="X173" i="9" s="1"/>
  <c r="U173" i="9" a="1"/>
  <c r="U173" i="9" s="1"/>
  <c r="O173" i="9"/>
  <c r="Q173" i="9" s="1"/>
  <c r="W173" i="9" a="1"/>
  <c r="W173" i="9" s="1"/>
  <c r="V173" i="9" a="1"/>
  <c r="V173" i="9" s="1"/>
  <c r="S173" i="9" a="1"/>
  <c r="S173" i="9" s="1"/>
  <c r="A175" i="2"/>
  <c r="G174" i="2"/>
  <c r="B174" i="2"/>
  <c r="C174" i="2"/>
  <c r="D174" i="2" s="1"/>
  <c r="A174" i="11"/>
  <c r="H173" i="11"/>
  <c r="C173" i="11"/>
  <c r="L173" i="11" s="1"/>
  <c r="I173" i="11"/>
  <c r="J173" i="11"/>
  <c r="K173" i="11"/>
  <c r="E173" i="11"/>
  <c r="G173" i="11" s="1"/>
  <c r="B173" i="11"/>
  <c r="D173" i="11"/>
  <c r="F173" i="11" s="1"/>
  <c r="AM289" i="9"/>
  <c r="AL290" i="9"/>
  <c r="AN289" i="9"/>
  <c r="O175" i="11"/>
  <c r="P174" i="11"/>
  <c r="U174" i="11" s="1"/>
  <c r="F174" i="2" l="1"/>
  <c r="H174" i="2" s="1"/>
  <c r="X174" i="11"/>
  <c r="W173" i="11"/>
  <c r="V174" i="11"/>
  <c r="M173" i="11"/>
  <c r="O174" i="9"/>
  <c r="R174" i="9" a="1"/>
  <c r="R174" i="9" s="1"/>
  <c r="X174" i="9" a="1"/>
  <c r="X174" i="9" s="1"/>
  <c r="S174" i="9" a="1"/>
  <c r="S174" i="9" s="1"/>
  <c r="T174" i="9" a="1"/>
  <c r="T174" i="9" s="1"/>
  <c r="M175" i="9"/>
  <c r="N174" i="9"/>
  <c r="U174" i="9" a="1"/>
  <c r="U174" i="9" s="1"/>
  <c r="P174" i="9" a="1"/>
  <c r="P174" i="9" s="1"/>
  <c r="W174" i="9" a="1"/>
  <c r="W174" i="9" s="1"/>
  <c r="Q174" i="9"/>
  <c r="V174" i="9" a="1"/>
  <c r="V174" i="9" s="1"/>
  <c r="A176" i="2"/>
  <c r="B175" i="2"/>
  <c r="C175" i="2"/>
  <c r="F175" i="2" s="1"/>
  <c r="O176" i="11"/>
  <c r="P175" i="11"/>
  <c r="U175" i="11" s="1"/>
  <c r="X175" i="11" s="1"/>
  <c r="AL291" i="9"/>
  <c r="AM290" i="9"/>
  <c r="AN290" i="9"/>
  <c r="A175" i="11"/>
  <c r="H174" i="11"/>
  <c r="C174" i="11"/>
  <c r="L174" i="11" s="1"/>
  <c r="I174" i="11"/>
  <c r="J174" i="11"/>
  <c r="K174" i="11"/>
  <c r="B174" i="11"/>
  <c r="D174" i="11"/>
  <c r="F174" i="11" s="1"/>
  <c r="E174" i="11"/>
  <c r="G174" i="11" s="1"/>
  <c r="D175" i="2" l="1"/>
  <c r="G175" i="2"/>
  <c r="H175" i="2" s="1"/>
  <c r="Y174" i="11"/>
  <c r="W174" i="11"/>
  <c r="V175" i="11"/>
  <c r="M174" i="11"/>
  <c r="U175" i="9" a="1"/>
  <c r="U175" i="9" s="1"/>
  <c r="O175" i="9"/>
  <c r="Q175" i="9" s="1"/>
  <c r="W175" i="9" a="1"/>
  <c r="W175" i="9" s="1"/>
  <c r="X175" i="9" a="1"/>
  <c r="X175" i="9" s="1"/>
  <c r="S175" i="9" a="1"/>
  <c r="S175" i="9" s="1"/>
  <c r="V175" i="9" a="1"/>
  <c r="V175" i="9" s="1"/>
  <c r="M176" i="9"/>
  <c r="N175" i="9"/>
  <c r="T175" i="9" a="1"/>
  <c r="T175" i="9" s="1"/>
  <c r="P175" i="9" a="1"/>
  <c r="P175" i="9" s="1"/>
  <c r="R175" i="9" a="1"/>
  <c r="R175" i="9" s="1"/>
  <c r="A177" i="2"/>
  <c r="B176" i="2"/>
  <c r="C176" i="2"/>
  <c r="F176" i="2" s="1"/>
  <c r="AM291" i="9"/>
  <c r="AL292" i="9"/>
  <c r="AN291" i="9"/>
  <c r="A176" i="11"/>
  <c r="H175" i="11"/>
  <c r="C175" i="11"/>
  <c r="L175" i="11" s="1"/>
  <c r="I175" i="11"/>
  <c r="J175" i="11"/>
  <c r="K175" i="11"/>
  <c r="B175" i="11"/>
  <c r="D175" i="11"/>
  <c r="F175" i="11" s="1"/>
  <c r="E175" i="11"/>
  <c r="G175" i="11" s="1"/>
  <c r="O177" i="11"/>
  <c r="P176" i="11"/>
  <c r="V176" i="11" s="1"/>
  <c r="U176" i="11" l="1"/>
  <c r="X176" i="11" s="1"/>
  <c r="G176" i="2"/>
  <c r="H176" i="2" s="1"/>
  <c r="D176" i="2"/>
  <c r="Y175" i="11"/>
  <c r="Y176" i="11" s="1"/>
  <c r="W175" i="11"/>
  <c r="M175" i="11"/>
  <c r="R176" i="9" a="1"/>
  <c r="R176" i="9" s="1"/>
  <c r="M177" i="9"/>
  <c r="T176" i="9" a="1"/>
  <c r="T176" i="9" s="1"/>
  <c r="P176" i="9" a="1"/>
  <c r="P176" i="9" s="1"/>
  <c r="X176" i="9" a="1"/>
  <c r="X176" i="9" s="1"/>
  <c r="S176" i="9" a="1"/>
  <c r="S176" i="9" s="1"/>
  <c r="U176" i="9" a="1"/>
  <c r="U176" i="9" s="1"/>
  <c r="O176" i="9"/>
  <c r="Q176" i="9" s="1"/>
  <c r="N176" i="9"/>
  <c r="V176" i="9" a="1"/>
  <c r="V176" i="9" s="1"/>
  <c r="W176" i="9" a="1"/>
  <c r="W176" i="9" s="1"/>
  <c r="A178" i="2"/>
  <c r="B177" i="2"/>
  <c r="C177" i="2"/>
  <c r="F177" i="2" s="1"/>
  <c r="A177" i="11"/>
  <c r="H176" i="11"/>
  <c r="C176" i="11"/>
  <c r="L176" i="11" s="1"/>
  <c r="I176" i="11"/>
  <c r="K176" i="11"/>
  <c r="J176" i="11"/>
  <c r="B176" i="11"/>
  <c r="E176" i="11"/>
  <c r="G176" i="11" s="1"/>
  <c r="D176" i="11"/>
  <c r="F176" i="11" s="1"/>
  <c r="O178" i="11"/>
  <c r="P177" i="11"/>
  <c r="V177" i="11" s="1"/>
  <c r="AM292" i="9"/>
  <c r="AL293" i="9"/>
  <c r="AN292" i="9"/>
  <c r="W176" i="11" l="1"/>
  <c r="Y177" i="11"/>
  <c r="D177" i="2"/>
  <c r="G177" i="2"/>
  <c r="H177" i="2" s="1"/>
  <c r="U177" i="11"/>
  <c r="X177" i="11" s="1"/>
  <c r="M176" i="11"/>
  <c r="W177" i="9" a="1"/>
  <c r="W177" i="9" s="1"/>
  <c r="O177" i="9"/>
  <c r="Q177" i="9" s="1"/>
  <c r="N177" i="9"/>
  <c r="S177" i="9" a="1"/>
  <c r="S177" i="9" s="1"/>
  <c r="X177" i="9" a="1"/>
  <c r="X177" i="9" s="1"/>
  <c r="R177" i="9" a="1"/>
  <c r="R177" i="9" s="1"/>
  <c r="M178" i="9"/>
  <c r="V177" i="9" a="1"/>
  <c r="V177" i="9" s="1"/>
  <c r="P177" i="9" a="1"/>
  <c r="P177" i="9" s="1"/>
  <c r="U177" i="9" a="1"/>
  <c r="U177" i="9" s="1"/>
  <c r="T177" i="9" a="1"/>
  <c r="T177" i="9" s="1"/>
  <c r="A179" i="2"/>
  <c r="C178" i="2"/>
  <c r="G178" i="2" s="1"/>
  <c r="B178" i="2"/>
  <c r="O179" i="11"/>
  <c r="P178" i="11"/>
  <c r="V178" i="11" s="1"/>
  <c r="Y178" i="11" s="1"/>
  <c r="A178" i="11"/>
  <c r="H177" i="11"/>
  <c r="C177" i="11"/>
  <c r="L177" i="11" s="1"/>
  <c r="I177" i="11"/>
  <c r="J177" i="11"/>
  <c r="K177" i="11"/>
  <c r="D177" i="11"/>
  <c r="F177" i="11" s="1"/>
  <c r="E177" i="11"/>
  <c r="G177" i="11" s="1"/>
  <c r="B177" i="11"/>
  <c r="AL294" i="9"/>
  <c r="AM293" i="9"/>
  <c r="AN293" i="9"/>
  <c r="U178" i="11" l="1"/>
  <c r="X178" i="11" s="1"/>
  <c r="D178" i="2"/>
  <c r="W177" i="11"/>
  <c r="F178" i="2"/>
  <c r="H178" i="2" s="1"/>
  <c r="M177" i="11"/>
  <c r="N178" i="9"/>
  <c r="O178" i="9"/>
  <c r="Q178" i="9" s="1"/>
  <c r="X178" i="9" a="1"/>
  <c r="X178" i="9" s="1"/>
  <c r="P178" i="9" a="1"/>
  <c r="P178" i="9" s="1"/>
  <c r="U178" i="9" a="1"/>
  <c r="U178" i="9" s="1"/>
  <c r="V178" i="9" a="1"/>
  <c r="V178" i="9" s="1"/>
  <c r="S178" i="9" a="1"/>
  <c r="S178" i="9" s="1"/>
  <c r="T178" i="9" a="1"/>
  <c r="T178" i="9" s="1"/>
  <c r="R178" i="9" a="1"/>
  <c r="R178" i="9" s="1"/>
  <c r="M179" i="9"/>
  <c r="W178" i="9" a="1"/>
  <c r="W178" i="9" s="1"/>
  <c r="A180" i="2"/>
  <c r="C179" i="2"/>
  <c r="F179" i="2" s="1"/>
  <c r="B179" i="2"/>
  <c r="AL295" i="9"/>
  <c r="AM294" i="9"/>
  <c r="AN294" i="9"/>
  <c r="O180" i="11"/>
  <c r="P179" i="11"/>
  <c r="V179" i="11" s="1"/>
  <c r="Y179" i="11" s="1"/>
  <c r="A179" i="11"/>
  <c r="H178" i="11"/>
  <c r="C178" i="11"/>
  <c r="L178" i="11" s="1"/>
  <c r="I178" i="11"/>
  <c r="J178" i="11"/>
  <c r="K178" i="11"/>
  <c r="B178" i="11"/>
  <c r="E178" i="11"/>
  <c r="G178" i="11" s="1"/>
  <c r="D178" i="11"/>
  <c r="F178" i="11" s="1"/>
  <c r="U179" i="11" l="1"/>
  <c r="X179" i="11" s="1"/>
  <c r="W178" i="11"/>
  <c r="G179" i="2"/>
  <c r="H179" i="2" s="1"/>
  <c r="D179" i="2"/>
  <c r="M178" i="11"/>
  <c r="X179" i="9" a="1"/>
  <c r="X179" i="9" s="1"/>
  <c r="N179" i="9"/>
  <c r="T179" i="9" a="1"/>
  <c r="T179" i="9" s="1"/>
  <c r="P179" i="9" a="1"/>
  <c r="P179" i="9" s="1"/>
  <c r="R179" i="9" a="1"/>
  <c r="R179" i="9" s="1"/>
  <c r="U179" i="9" a="1"/>
  <c r="U179" i="9" s="1"/>
  <c r="V179" i="9" a="1"/>
  <c r="V179" i="9" s="1"/>
  <c r="S179" i="9" a="1"/>
  <c r="S179" i="9" s="1"/>
  <c r="M180" i="9"/>
  <c r="O179" i="9"/>
  <c r="Q179" i="9" s="1"/>
  <c r="W179" i="9" a="1"/>
  <c r="W179" i="9" s="1"/>
  <c r="A181" i="2"/>
  <c r="C180" i="2"/>
  <c r="F180" i="2" s="1"/>
  <c r="B180" i="2"/>
  <c r="A180" i="11"/>
  <c r="H179" i="11"/>
  <c r="C179" i="11"/>
  <c r="L179" i="11" s="1"/>
  <c r="I179" i="11"/>
  <c r="J179" i="11"/>
  <c r="K179" i="11"/>
  <c r="B179" i="11"/>
  <c r="D179" i="11"/>
  <c r="F179" i="11" s="1"/>
  <c r="E179" i="11"/>
  <c r="G179" i="11" s="1"/>
  <c r="O181" i="11"/>
  <c r="P180" i="11"/>
  <c r="V180" i="11" s="1"/>
  <c r="AM295" i="9"/>
  <c r="AL296" i="9"/>
  <c r="AN295" i="9"/>
  <c r="W179" i="11" l="1"/>
  <c r="U180" i="11"/>
  <c r="X180" i="11" s="1"/>
  <c r="Y180" i="11"/>
  <c r="G180" i="2"/>
  <c r="H180" i="2" s="1"/>
  <c r="D180" i="2"/>
  <c r="M179" i="11"/>
  <c r="P180" i="9" a="1"/>
  <c r="P180" i="9" s="1"/>
  <c r="O180" i="9"/>
  <c r="Q180" i="9" s="1"/>
  <c r="M181" i="9"/>
  <c r="X180" i="9" a="1"/>
  <c r="X180" i="9" s="1"/>
  <c r="T180" i="9" a="1"/>
  <c r="T180" i="9" s="1"/>
  <c r="S180" i="9" a="1"/>
  <c r="S180" i="9" s="1"/>
  <c r="V180" i="9" a="1"/>
  <c r="V180" i="9" s="1"/>
  <c r="N180" i="9"/>
  <c r="R180" i="9" a="1"/>
  <c r="R180" i="9" s="1"/>
  <c r="U180" i="9" a="1"/>
  <c r="U180" i="9" s="1"/>
  <c r="W180" i="9" a="1"/>
  <c r="W180" i="9" s="1"/>
  <c r="A182" i="2"/>
  <c r="B181" i="2"/>
  <c r="C181" i="2"/>
  <c r="F181" i="2" s="1"/>
  <c r="AL297" i="9"/>
  <c r="AM296" i="9"/>
  <c r="AN296" i="9"/>
  <c r="O182" i="11"/>
  <c r="P181" i="11"/>
  <c r="V181" i="11" s="1"/>
  <c r="A181" i="11"/>
  <c r="H180" i="11"/>
  <c r="C180" i="11"/>
  <c r="L180" i="11" s="1"/>
  <c r="I180" i="11"/>
  <c r="K180" i="11"/>
  <c r="J180" i="11"/>
  <c r="E180" i="11"/>
  <c r="G180" i="11" s="1"/>
  <c r="D180" i="11"/>
  <c r="F180" i="11" s="1"/>
  <c r="B180" i="11"/>
  <c r="W180" i="11" l="1"/>
  <c r="Y181" i="11"/>
  <c r="U181" i="11"/>
  <c r="X181" i="11" s="1"/>
  <c r="G181" i="2"/>
  <c r="H181" i="2" s="1"/>
  <c r="D181" i="2"/>
  <c r="M180" i="11"/>
  <c r="R181" i="9" a="1"/>
  <c r="R181" i="9" s="1"/>
  <c r="O181" i="9"/>
  <c r="Q181" i="9" s="1"/>
  <c r="V181" i="9" a="1"/>
  <c r="V181" i="9" s="1"/>
  <c r="P181" i="9" a="1"/>
  <c r="P181" i="9" s="1"/>
  <c r="T181" i="9" a="1"/>
  <c r="T181" i="9" s="1"/>
  <c r="M182" i="9"/>
  <c r="W181" i="9" a="1"/>
  <c r="W181" i="9" s="1"/>
  <c r="U181" i="9" a="1"/>
  <c r="U181" i="9" s="1"/>
  <c r="N181" i="9"/>
  <c r="X181" i="9" a="1"/>
  <c r="X181" i="9" s="1"/>
  <c r="S181" i="9" a="1"/>
  <c r="S181" i="9" s="1"/>
  <c r="A183" i="2"/>
  <c r="C182" i="2"/>
  <c r="D182" i="2" s="1"/>
  <c r="B182" i="2"/>
  <c r="AM297" i="9"/>
  <c r="AL298" i="9"/>
  <c r="AN297" i="9"/>
  <c r="A182" i="11"/>
  <c r="C181" i="11"/>
  <c r="L181" i="11" s="1"/>
  <c r="H181" i="11"/>
  <c r="I181" i="11"/>
  <c r="J181" i="11"/>
  <c r="K181" i="11"/>
  <c r="B181" i="11"/>
  <c r="D181" i="11"/>
  <c r="F181" i="11" s="1"/>
  <c r="E181" i="11"/>
  <c r="G181" i="11" s="1"/>
  <c r="O183" i="11"/>
  <c r="P182" i="11"/>
  <c r="V182" i="11" s="1"/>
  <c r="Y182" i="11" s="1"/>
  <c r="U182" i="11" l="1"/>
  <c r="X182" i="11" s="1"/>
  <c r="W181" i="11"/>
  <c r="G182" i="2"/>
  <c r="F182" i="2"/>
  <c r="M181" i="11"/>
  <c r="O182" i="9"/>
  <c r="Q182" i="9" s="1"/>
  <c r="N182" i="9"/>
  <c r="S182" i="9" a="1"/>
  <c r="S182" i="9" s="1"/>
  <c r="M183" i="9"/>
  <c r="U182" i="9" a="1"/>
  <c r="U182" i="9" s="1"/>
  <c r="X182" i="9" a="1"/>
  <c r="X182" i="9" s="1"/>
  <c r="T182" i="9" a="1"/>
  <c r="T182" i="9" s="1"/>
  <c r="P182" i="9" a="1"/>
  <c r="P182" i="9" s="1"/>
  <c r="V182" i="9" a="1"/>
  <c r="V182" i="9" s="1"/>
  <c r="R182" i="9" a="1"/>
  <c r="R182" i="9" s="1"/>
  <c r="W182" i="9" a="1"/>
  <c r="W182" i="9" s="1"/>
  <c r="A184" i="2"/>
  <c r="B183" i="2"/>
  <c r="C183" i="2"/>
  <c r="F183" i="2" s="1"/>
  <c r="O184" i="11"/>
  <c r="P183" i="11"/>
  <c r="U183" i="11" s="1"/>
  <c r="A183" i="11"/>
  <c r="C182" i="11"/>
  <c r="L182" i="11" s="1"/>
  <c r="H182" i="11"/>
  <c r="I182" i="11"/>
  <c r="J182" i="11"/>
  <c r="K182" i="11"/>
  <c r="B182" i="11"/>
  <c r="D182" i="11"/>
  <c r="F182" i="11" s="1"/>
  <c r="E182" i="11"/>
  <c r="G182" i="11" s="1"/>
  <c r="AM298" i="9"/>
  <c r="AL299" i="9"/>
  <c r="AN298" i="9"/>
  <c r="X183" i="11" l="1"/>
  <c r="W182" i="11"/>
  <c r="G183" i="2"/>
  <c r="H183" i="2" s="1"/>
  <c r="D183" i="2"/>
  <c r="H182" i="2"/>
  <c r="V183" i="11"/>
  <c r="M182" i="11"/>
  <c r="O183" i="9"/>
  <c r="Q183" i="9" s="1"/>
  <c r="X183" i="9" a="1"/>
  <c r="X183" i="9" s="1"/>
  <c r="N183" i="9"/>
  <c r="V183" i="9" a="1"/>
  <c r="V183" i="9" s="1"/>
  <c r="S183" i="9" a="1"/>
  <c r="S183" i="9" s="1"/>
  <c r="R183" i="9" a="1"/>
  <c r="R183" i="9" s="1"/>
  <c r="P183" i="9" a="1"/>
  <c r="P183" i="9" s="1"/>
  <c r="T183" i="9" a="1"/>
  <c r="T183" i="9" s="1"/>
  <c r="U183" i="9" a="1"/>
  <c r="U183" i="9" s="1"/>
  <c r="M184" i="9"/>
  <c r="W183" i="9" a="1"/>
  <c r="W183" i="9" s="1"/>
  <c r="A185" i="2"/>
  <c r="C184" i="2"/>
  <c r="F184" i="2" s="1"/>
  <c r="B184" i="2"/>
  <c r="O185" i="11"/>
  <c r="P184" i="11"/>
  <c r="U184" i="11" s="1"/>
  <c r="X184" i="11" s="1"/>
  <c r="A184" i="11"/>
  <c r="H183" i="11"/>
  <c r="C183" i="11"/>
  <c r="L183" i="11" s="1"/>
  <c r="I183" i="11"/>
  <c r="J183" i="11"/>
  <c r="K183" i="11"/>
  <c r="B183" i="11"/>
  <c r="D183" i="11"/>
  <c r="F183" i="11" s="1"/>
  <c r="E183" i="11"/>
  <c r="G183" i="11" s="1"/>
  <c r="AL300" i="9"/>
  <c r="AM299" i="9"/>
  <c r="AN299" i="9"/>
  <c r="V184" i="11" l="1"/>
  <c r="W184" i="11" s="1"/>
  <c r="Y183" i="11"/>
  <c r="W183" i="11"/>
  <c r="D184" i="2"/>
  <c r="G184" i="2"/>
  <c r="H184" i="2" s="1"/>
  <c r="M183" i="11"/>
  <c r="O184" i="9"/>
  <c r="Q184" i="9" s="1"/>
  <c r="X184" i="9" a="1"/>
  <c r="X184" i="9" s="1"/>
  <c r="N184" i="9"/>
  <c r="T184" i="9" a="1"/>
  <c r="T184" i="9" s="1"/>
  <c r="S184" i="9" a="1"/>
  <c r="S184" i="9" s="1"/>
  <c r="P184" i="9" a="1"/>
  <c r="P184" i="9" s="1"/>
  <c r="U184" i="9" a="1"/>
  <c r="U184" i="9" s="1"/>
  <c r="W184" i="9" a="1"/>
  <c r="W184" i="9" s="1"/>
  <c r="R184" i="9" a="1"/>
  <c r="R184" i="9" s="1"/>
  <c r="V184" i="9" a="1"/>
  <c r="V184" i="9" s="1"/>
  <c r="M185" i="9"/>
  <c r="A186" i="2"/>
  <c r="F185" i="2"/>
  <c r="G185" i="2"/>
  <c r="C185" i="2"/>
  <c r="D185" i="2" s="1"/>
  <c r="B185" i="2"/>
  <c r="O186" i="11"/>
  <c r="P185" i="11"/>
  <c r="V185" i="11" s="1"/>
  <c r="AL301" i="9"/>
  <c r="AM300" i="9"/>
  <c r="AN300" i="9"/>
  <c r="A185" i="11"/>
  <c r="H184" i="11"/>
  <c r="C184" i="11"/>
  <c r="L184" i="11" s="1"/>
  <c r="I184" i="11"/>
  <c r="K184" i="11"/>
  <c r="J184" i="11"/>
  <c r="B184" i="11"/>
  <c r="E184" i="11"/>
  <c r="G184" i="11" s="1"/>
  <c r="D184" i="11"/>
  <c r="F184" i="11" s="1"/>
  <c r="Y184" i="11" l="1"/>
  <c r="Y185" i="11" s="1"/>
  <c r="H185" i="2"/>
  <c r="U185" i="11"/>
  <c r="M184" i="11"/>
  <c r="R185" i="9" a="1"/>
  <c r="R185" i="9" s="1"/>
  <c r="P185" i="9" a="1"/>
  <c r="P185" i="9" s="1"/>
  <c r="T185" i="9" a="1"/>
  <c r="T185" i="9" s="1"/>
  <c r="U185" i="9" a="1"/>
  <c r="U185" i="9" s="1"/>
  <c r="V185" i="9" a="1"/>
  <c r="V185" i="9" s="1"/>
  <c r="O185" i="9"/>
  <c r="Q185" i="9" s="1"/>
  <c r="X185" i="9" a="1"/>
  <c r="X185" i="9" s="1"/>
  <c r="W185" i="9" a="1"/>
  <c r="W185" i="9" s="1"/>
  <c r="M186" i="9"/>
  <c r="S185" i="9" a="1"/>
  <c r="S185" i="9" s="1"/>
  <c r="N185" i="9"/>
  <c r="A187" i="2"/>
  <c r="C186" i="2"/>
  <c r="F186" i="2" s="1"/>
  <c r="B186" i="2"/>
  <c r="AM301" i="9"/>
  <c r="AL302" i="9"/>
  <c r="AN301" i="9"/>
  <c r="A186" i="11"/>
  <c r="H185" i="11"/>
  <c r="C185" i="11"/>
  <c r="L185" i="11" s="1"/>
  <c r="I185" i="11"/>
  <c r="J185" i="11"/>
  <c r="K185" i="11"/>
  <c r="E185" i="11"/>
  <c r="G185" i="11" s="1"/>
  <c r="B185" i="11"/>
  <c r="D185" i="11"/>
  <c r="F185" i="11" s="1"/>
  <c r="O187" i="11"/>
  <c r="P186" i="11"/>
  <c r="D186" i="2" l="1"/>
  <c r="V186" i="11"/>
  <c r="U186" i="11"/>
  <c r="X185" i="11"/>
  <c r="W185" i="11"/>
  <c r="G186" i="2"/>
  <c r="H186" i="2" s="1"/>
  <c r="M185" i="11"/>
  <c r="O186" i="9"/>
  <c r="Q186" i="9" s="1"/>
  <c r="S186" i="9" a="1"/>
  <c r="S186" i="9" s="1"/>
  <c r="M187" i="9"/>
  <c r="U186" i="9" a="1"/>
  <c r="U186" i="9" s="1"/>
  <c r="R186" i="9" a="1"/>
  <c r="R186" i="9" s="1"/>
  <c r="W186" i="9" a="1"/>
  <c r="W186" i="9" s="1"/>
  <c r="T186" i="9" a="1"/>
  <c r="T186" i="9" s="1"/>
  <c r="P186" i="9" a="1"/>
  <c r="P186" i="9" s="1"/>
  <c r="N186" i="9"/>
  <c r="V186" i="9" a="1"/>
  <c r="V186" i="9" s="1"/>
  <c r="X186" i="9" a="1"/>
  <c r="X186" i="9" s="1"/>
  <c r="A188" i="2"/>
  <c r="B187" i="2"/>
  <c r="C187" i="2"/>
  <c r="F187" i="2" s="1"/>
  <c r="AL303" i="9"/>
  <c r="AM302" i="9"/>
  <c r="AN302" i="9"/>
  <c r="O188" i="11"/>
  <c r="P187" i="11"/>
  <c r="U187" i="11" s="1"/>
  <c r="A187" i="11"/>
  <c r="H186" i="11"/>
  <c r="C186" i="11"/>
  <c r="L186" i="11" s="1"/>
  <c r="I186" i="11"/>
  <c r="J186" i="11"/>
  <c r="K186" i="11"/>
  <c r="B186" i="11"/>
  <c r="D186" i="11"/>
  <c r="F186" i="11" s="1"/>
  <c r="E186" i="11"/>
  <c r="G186" i="11" s="1"/>
  <c r="V187" i="11" l="1"/>
  <c r="D187" i="2"/>
  <c r="G187" i="2"/>
  <c r="H187" i="2" s="1"/>
  <c r="X186" i="11"/>
  <c r="X187" i="11" s="1"/>
  <c r="Y186" i="11"/>
  <c r="W186" i="11"/>
  <c r="M186" i="11"/>
  <c r="U187" i="9" a="1"/>
  <c r="U187" i="9" s="1"/>
  <c r="V187" i="9" a="1"/>
  <c r="V187" i="9" s="1"/>
  <c r="N187" i="9"/>
  <c r="W187" i="9" a="1"/>
  <c r="W187" i="9" s="1"/>
  <c r="O187" i="9"/>
  <c r="Q187" i="9" s="1"/>
  <c r="X187" i="9" a="1"/>
  <c r="X187" i="9" s="1"/>
  <c r="T187" i="9" a="1"/>
  <c r="T187" i="9" s="1"/>
  <c r="M188" i="9"/>
  <c r="S187" i="9" a="1"/>
  <c r="S187" i="9" s="1"/>
  <c r="R187" i="9" a="1"/>
  <c r="R187" i="9" s="1"/>
  <c r="P187" i="9" a="1"/>
  <c r="P187" i="9" s="1"/>
  <c r="A189" i="2"/>
  <c r="C188" i="2"/>
  <c r="F188" i="2" s="1"/>
  <c r="B188" i="2"/>
  <c r="O189" i="11"/>
  <c r="P188" i="11"/>
  <c r="U188" i="11" s="1"/>
  <c r="A188" i="11"/>
  <c r="H187" i="11"/>
  <c r="C187" i="11"/>
  <c r="L187" i="11" s="1"/>
  <c r="I187" i="11"/>
  <c r="J187" i="11"/>
  <c r="K187" i="11"/>
  <c r="B187" i="11"/>
  <c r="D187" i="11"/>
  <c r="F187" i="11" s="1"/>
  <c r="E187" i="11"/>
  <c r="G187" i="11" s="1"/>
  <c r="AM303" i="9"/>
  <c r="AL304" i="9"/>
  <c r="AN303" i="9"/>
  <c r="V188" i="11" l="1"/>
  <c r="W188" i="11" s="1"/>
  <c r="X188" i="11"/>
  <c r="Y187" i="11"/>
  <c r="W187" i="11"/>
  <c r="G188" i="2"/>
  <c r="H188" i="2" s="1"/>
  <c r="D188" i="2"/>
  <c r="M187" i="11"/>
  <c r="R188" i="9" a="1"/>
  <c r="R188" i="9" s="1"/>
  <c r="U188" i="9" a="1"/>
  <c r="U188" i="9" s="1"/>
  <c r="V188" i="9" a="1"/>
  <c r="V188" i="9" s="1"/>
  <c r="O188" i="9"/>
  <c r="Q188" i="9" s="1"/>
  <c r="T188" i="9" a="1"/>
  <c r="T188" i="9" s="1"/>
  <c r="N188" i="9"/>
  <c r="M189" i="9"/>
  <c r="P188" i="9" a="1"/>
  <c r="P188" i="9" s="1"/>
  <c r="X188" i="9" a="1"/>
  <c r="X188" i="9" s="1"/>
  <c r="W188" i="9" a="1"/>
  <c r="W188" i="9" s="1"/>
  <c r="S188" i="9" a="1"/>
  <c r="S188" i="9" s="1"/>
  <c r="A190" i="2"/>
  <c r="B189" i="2"/>
  <c r="C189" i="2"/>
  <c r="G189" i="2" s="1"/>
  <c r="A189" i="11"/>
  <c r="H188" i="11"/>
  <c r="C188" i="11"/>
  <c r="L188" i="11" s="1"/>
  <c r="K188" i="11"/>
  <c r="I188" i="11"/>
  <c r="J188" i="11"/>
  <c r="B188" i="11"/>
  <c r="E188" i="11"/>
  <c r="G188" i="11" s="1"/>
  <c r="D188" i="11"/>
  <c r="F188" i="11" s="1"/>
  <c r="AM304" i="9"/>
  <c r="AL305" i="9"/>
  <c r="AN304" i="9"/>
  <c r="O190" i="11"/>
  <c r="P189" i="11"/>
  <c r="V189" i="11" s="1"/>
  <c r="D189" i="2" l="1"/>
  <c r="F189" i="2"/>
  <c r="H189" i="2" s="1"/>
  <c r="Y188" i="11"/>
  <c r="Y189" i="11" s="1"/>
  <c r="U189" i="11"/>
  <c r="X189" i="11" s="1"/>
  <c r="M188" i="11"/>
  <c r="O189" i="9"/>
  <c r="Q189" i="9" s="1"/>
  <c r="S189" i="9" a="1"/>
  <c r="S189" i="9" s="1"/>
  <c r="P189" i="9" a="1"/>
  <c r="P189" i="9" s="1"/>
  <c r="U189" i="9" a="1"/>
  <c r="U189" i="9" s="1"/>
  <c r="V189" i="9" a="1"/>
  <c r="V189" i="9" s="1"/>
  <c r="R189" i="9" a="1"/>
  <c r="R189" i="9" s="1"/>
  <c r="N189" i="9"/>
  <c r="T189" i="9" a="1"/>
  <c r="T189" i="9" s="1"/>
  <c r="M190" i="9"/>
  <c r="X189" i="9" a="1"/>
  <c r="X189" i="9" s="1"/>
  <c r="W189" i="9" a="1"/>
  <c r="W189" i="9" s="1"/>
  <c r="A191" i="2"/>
  <c r="B190" i="2"/>
  <c r="C190" i="2"/>
  <c r="D190" i="2" s="1"/>
  <c r="AL306" i="9"/>
  <c r="AM305" i="9"/>
  <c r="AN305" i="9"/>
  <c r="A190" i="11"/>
  <c r="H189" i="11"/>
  <c r="C189" i="11"/>
  <c r="L189" i="11" s="1"/>
  <c r="I189" i="11"/>
  <c r="J189" i="11"/>
  <c r="K189" i="11"/>
  <c r="B189" i="11"/>
  <c r="D189" i="11"/>
  <c r="F189" i="11" s="1"/>
  <c r="E189" i="11"/>
  <c r="G189" i="11" s="1"/>
  <c r="O191" i="11"/>
  <c r="P190" i="11"/>
  <c r="W189" i="11" l="1"/>
  <c r="F190" i="2"/>
  <c r="G190" i="2"/>
  <c r="V190" i="11"/>
  <c r="U190" i="11"/>
  <c r="X190" i="11" s="1"/>
  <c r="M189" i="11"/>
  <c r="S190" i="9" a="1"/>
  <c r="S190" i="9" s="1"/>
  <c r="M191" i="9"/>
  <c r="X190" i="9" a="1"/>
  <c r="X190" i="9" s="1"/>
  <c r="R190" i="9" a="1"/>
  <c r="R190" i="9" s="1"/>
  <c r="W190" i="9" a="1"/>
  <c r="W190" i="9" s="1"/>
  <c r="P190" i="9" a="1"/>
  <c r="P190" i="9" s="1"/>
  <c r="V190" i="9" a="1"/>
  <c r="V190" i="9" s="1"/>
  <c r="O190" i="9"/>
  <c r="Q190" i="9" s="1"/>
  <c r="N190" i="9"/>
  <c r="T190" i="9" a="1"/>
  <c r="T190" i="9" s="1"/>
  <c r="U190" i="9" a="1"/>
  <c r="U190" i="9" s="1"/>
  <c r="A192" i="2"/>
  <c r="B191" i="2"/>
  <c r="C191" i="2"/>
  <c r="F191" i="2" s="1"/>
  <c r="O192" i="11"/>
  <c r="P191" i="11"/>
  <c r="V191" i="11" s="1"/>
  <c r="AL307" i="9"/>
  <c r="AM306" i="9"/>
  <c r="AN306" i="9"/>
  <c r="A191" i="11"/>
  <c r="H190" i="11"/>
  <c r="C190" i="11"/>
  <c r="L190" i="11" s="1"/>
  <c r="I190" i="11"/>
  <c r="J190" i="11"/>
  <c r="K190" i="11"/>
  <c r="B190" i="11"/>
  <c r="E190" i="11"/>
  <c r="G190" i="11" s="1"/>
  <c r="D190" i="11"/>
  <c r="F190" i="11" s="1"/>
  <c r="H190" i="2" l="1"/>
  <c r="G191" i="2"/>
  <c r="H191" i="2" s="1"/>
  <c r="D191" i="2"/>
  <c r="Y190" i="11"/>
  <c r="Y191" i="11" s="1"/>
  <c r="W190" i="11"/>
  <c r="U191" i="11"/>
  <c r="X191" i="11" s="1"/>
  <c r="M190" i="11"/>
  <c r="N191" i="9"/>
  <c r="T191" i="9" a="1"/>
  <c r="T191" i="9" s="1"/>
  <c r="M192" i="9"/>
  <c r="X191" i="9" a="1"/>
  <c r="X191" i="9" s="1"/>
  <c r="O191" i="9"/>
  <c r="Q191" i="9" s="1"/>
  <c r="U191" i="9" a="1"/>
  <c r="U191" i="9" s="1"/>
  <c r="R191" i="9" a="1"/>
  <c r="R191" i="9" s="1"/>
  <c r="P191" i="9" a="1"/>
  <c r="P191" i="9" s="1"/>
  <c r="S191" i="9" a="1"/>
  <c r="S191" i="9" s="1"/>
  <c r="V191" i="9" a="1"/>
  <c r="V191" i="9" s="1"/>
  <c r="W191" i="9" a="1"/>
  <c r="W191" i="9" s="1"/>
  <c r="A193" i="2"/>
  <c r="C192" i="2"/>
  <c r="D192" i="2" s="1"/>
  <c r="B192" i="2"/>
  <c r="A192" i="11"/>
  <c r="H191" i="11"/>
  <c r="C191" i="11"/>
  <c r="L191" i="11" s="1"/>
  <c r="I191" i="11"/>
  <c r="J191" i="11"/>
  <c r="K191" i="11"/>
  <c r="B191" i="11"/>
  <c r="E191" i="11"/>
  <c r="G191" i="11" s="1"/>
  <c r="D191" i="11"/>
  <c r="F191" i="11" s="1"/>
  <c r="AM307" i="9"/>
  <c r="AL308" i="9"/>
  <c r="AN307" i="9"/>
  <c r="O193" i="11"/>
  <c r="P192" i="11"/>
  <c r="V192" i="11" s="1"/>
  <c r="U192" i="11" l="1"/>
  <c r="X192" i="11" s="1"/>
  <c r="G192" i="2"/>
  <c r="F192" i="2"/>
  <c r="Y192" i="11"/>
  <c r="W191" i="11"/>
  <c r="M191" i="11"/>
  <c r="O192" i="9"/>
  <c r="Q192" i="9" s="1"/>
  <c r="M193" i="9"/>
  <c r="S192" i="9" a="1"/>
  <c r="S192" i="9" s="1"/>
  <c r="U192" i="9" a="1"/>
  <c r="U192" i="9" s="1"/>
  <c r="T192" i="9" a="1"/>
  <c r="T192" i="9" s="1"/>
  <c r="R192" i="9" a="1"/>
  <c r="R192" i="9" s="1"/>
  <c r="X192" i="9" a="1"/>
  <c r="X192" i="9" s="1"/>
  <c r="V192" i="9" a="1"/>
  <c r="V192" i="9" s="1"/>
  <c r="N192" i="9"/>
  <c r="W192" i="9" a="1"/>
  <c r="W192" i="9" s="1"/>
  <c r="P192" i="9" a="1"/>
  <c r="P192" i="9" s="1"/>
  <c r="A194" i="2"/>
  <c r="B193" i="2"/>
  <c r="C193" i="2"/>
  <c r="F193" i="2" s="1"/>
  <c r="O194" i="11"/>
  <c r="P193" i="11"/>
  <c r="V193" i="11" s="1"/>
  <c r="AL309" i="9"/>
  <c r="AM308" i="9"/>
  <c r="AN308" i="9"/>
  <c r="A193" i="11"/>
  <c r="H192" i="11"/>
  <c r="C192" i="11"/>
  <c r="L192" i="11" s="1"/>
  <c r="K192" i="11"/>
  <c r="I192" i="11"/>
  <c r="J192" i="11"/>
  <c r="B192" i="11"/>
  <c r="D192" i="11"/>
  <c r="F192" i="11" s="1"/>
  <c r="E192" i="11"/>
  <c r="G192" i="11" s="1"/>
  <c r="G193" i="2" l="1"/>
  <c r="H193" i="2" s="1"/>
  <c r="D193" i="2"/>
  <c r="W192" i="11"/>
  <c r="Y193" i="11"/>
  <c r="H192" i="2"/>
  <c r="U193" i="11"/>
  <c r="X193" i="11" s="1"/>
  <c r="M192" i="11"/>
  <c r="S193" i="9" a="1"/>
  <c r="S193" i="9" s="1"/>
  <c r="R193" i="9" a="1"/>
  <c r="R193" i="9" s="1"/>
  <c r="T193" i="9" a="1"/>
  <c r="T193" i="9" s="1"/>
  <c r="P193" i="9" a="1"/>
  <c r="P193" i="9" s="1"/>
  <c r="X193" i="9" a="1"/>
  <c r="X193" i="9" s="1"/>
  <c r="U193" i="9" a="1"/>
  <c r="U193" i="9" s="1"/>
  <c r="N193" i="9"/>
  <c r="M194" i="9"/>
  <c r="V193" i="9" a="1"/>
  <c r="V193" i="9" s="1"/>
  <c r="W193" i="9" a="1"/>
  <c r="W193" i="9" s="1"/>
  <c r="O193" i="9"/>
  <c r="Q193" i="9" s="1"/>
  <c r="A195" i="2"/>
  <c r="C194" i="2"/>
  <c r="D194" i="2" s="1"/>
  <c r="B194" i="2"/>
  <c r="AM309" i="9"/>
  <c r="AL310" i="9"/>
  <c r="AN309" i="9"/>
  <c r="O195" i="11"/>
  <c r="P194" i="11"/>
  <c r="U194" i="11" s="1"/>
  <c r="X194" i="11" s="1"/>
  <c r="A194" i="11"/>
  <c r="C193" i="11"/>
  <c r="L193" i="11" s="1"/>
  <c r="H193" i="11"/>
  <c r="I193" i="11"/>
  <c r="J193" i="11"/>
  <c r="K193" i="11"/>
  <c r="B193" i="11"/>
  <c r="E193" i="11"/>
  <c r="G193" i="11" s="1"/>
  <c r="D193" i="11"/>
  <c r="F193" i="11" s="1"/>
  <c r="W193" i="11" l="1"/>
  <c r="G194" i="2"/>
  <c r="V194" i="11"/>
  <c r="F194" i="2"/>
  <c r="M193" i="11"/>
  <c r="V194" i="9" a="1"/>
  <c r="V194" i="9" s="1"/>
  <c r="W194" i="9" a="1"/>
  <c r="W194" i="9" s="1"/>
  <c r="X194" i="9" a="1"/>
  <c r="X194" i="9" s="1"/>
  <c r="O194" i="9"/>
  <c r="Q194" i="9" s="1"/>
  <c r="N194" i="9"/>
  <c r="M195" i="9"/>
  <c r="R194" i="9" a="1"/>
  <c r="R194" i="9" s="1"/>
  <c r="P194" i="9" a="1"/>
  <c r="P194" i="9" s="1"/>
  <c r="U194" i="9" a="1"/>
  <c r="U194" i="9" s="1"/>
  <c r="S194" i="9" a="1"/>
  <c r="S194" i="9" s="1"/>
  <c r="T194" i="9" a="1"/>
  <c r="T194" i="9" s="1"/>
  <c r="A196" i="2"/>
  <c r="C195" i="2"/>
  <c r="G195" i="2" s="1"/>
  <c r="B195" i="2"/>
  <c r="A195" i="11"/>
  <c r="C194" i="11"/>
  <c r="L194" i="11" s="1"/>
  <c r="H194" i="11"/>
  <c r="I194" i="11"/>
  <c r="J194" i="11"/>
  <c r="K194" i="11"/>
  <c r="B194" i="11"/>
  <c r="E194" i="11"/>
  <c r="G194" i="11" s="1"/>
  <c r="D194" i="11"/>
  <c r="F194" i="11" s="1"/>
  <c r="AM310" i="9"/>
  <c r="AL311" i="9"/>
  <c r="AN310" i="9"/>
  <c r="O196" i="11"/>
  <c r="P195" i="11"/>
  <c r="D195" i="2" l="1"/>
  <c r="F195" i="2"/>
  <c r="H195" i="2" s="1"/>
  <c r="H194" i="2"/>
  <c r="Y194" i="11"/>
  <c r="W194" i="11"/>
  <c r="V195" i="11"/>
  <c r="U195" i="11"/>
  <c r="X195" i="11" s="1"/>
  <c r="M194" i="11"/>
  <c r="R195" i="9" a="1"/>
  <c r="R195" i="9" s="1"/>
  <c r="P195" i="9" a="1"/>
  <c r="P195" i="9" s="1"/>
  <c r="M196" i="9"/>
  <c r="W195" i="9" a="1"/>
  <c r="W195" i="9" s="1"/>
  <c r="T195" i="9" a="1"/>
  <c r="T195" i="9" s="1"/>
  <c r="V195" i="9" a="1"/>
  <c r="V195" i="9" s="1"/>
  <c r="U195" i="9" a="1"/>
  <c r="U195" i="9" s="1"/>
  <c r="N195" i="9"/>
  <c r="X195" i="9" a="1"/>
  <c r="X195" i="9" s="1"/>
  <c r="O195" i="9"/>
  <c r="Q195" i="9" s="1"/>
  <c r="S195" i="9" a="1"/>
  <c r="S195" i="9" s="1"/>
  <c r="A197" i="2"/>
  <c r="B196" i="2"/>
  <c r="C196" i="2"/>
  <c r="F196" i="2" s="1"/>
  <c r="O197" i="11"/>
  <c r="P196" i="11"/>
  <c r="V196" i="11" s="1"/>
  <c r="A196" i="11"/>
  <c r="H195" i="11"/>
  <c r="C195" i="11"/>
  <c r="L195" i="11" s="1"/>
  <c r="I195" i="11"/>
  <c r="J195" i="11"/>
  <c r="K195" i="11"/>
  <c r="B195" i="11"/>
  <c r="E195" i="11"/>
  <c r="G195" i="11" s="1"/>
  <c r="D195" i="11"/>
  <c r="F195" i="11" s="1"/>
  <c r="AL312" i="9"/>
  <c r="AM311" i="9"/>
  <c r="AN311" i="9"/>
  <c r="U196" i="11" l="1"/>
  <c r="X196" i="11" s="1"/>
  <c r="Y195" i="11"/>
  <c r="Y196" i="11" s="1"/>
  <c r="W195" i="11"/>
  <c r="G196" i="2"/>
  <c r="H196" i="2" s="1"/>
  <c r="D196" i="2"/>
  <c r="M195" i="11"/>
  <c r="N196" i="9"/>
  <c r="X196" i="9" a="1"/>
  <c r="X196" i="9" s="1"/>
  <c r="U196" i="9" a="1"/>
  <c r="U196" i="9" s="1"/>
  <c r="O196" i="9"/>
  <c r="Q196" i="9" s="1"/>
  <c r="T196" i="9" a="1"/>
  <c r="T196" i="9" s="1"/>
  <c r="R196" i="9" a="1"/>
  <c r="R196" i="9" s="1"/>
  <c r="V196" i="9" a="1"/>
  <c r="V196" i="9" s="1"/>
  <c r="S196" i="9" a="1"/>
  <c r="S196" i="9" s="1"/>
  <c r="M197" i="9"/>
  <c r="P196" i="9" a="1"/>
  <c r="P196" i="9" s="1"/>
  <c r="W196" i="9" a="1"/>
  <c r="W196" i="9" s="1"/>
  <c r="A198" i="2"/>
  <c r="B197" i="2"/>
  <c r="C197" i="2"/>
  <c r="F197" i="2" s="1"/>
  <c r="AL313" i="9"/>
  <c r="AM312" i="9"/>
  <c r="AN312" i="9"/>
  <c r="A197" i="11"/>
  <c r="H196" i="11"/>
  <c r="C196" i="11"/>
  <c r="L196" i="11" s="1"/>
  <c r="K196" i="11"/>
  <c r="I196" i="11"/>
  <c r="J196" i="11"/>
  <c r="B196" i="11"/>
  <c r="D196" i="11"/>
  <c r="F196" i="11" s="1"/>
  <c r="E196" i="11"/>
  <c r="G196" i="11" s="1"/>
  <c r="O198" i="11"/>
  <c r="P197" i="11"/>
  <c r="V197" i="11" l="1"/>
  <c r="U197" i="11"/>
  <c r="X197" i="11" s="1"/>
  <c r="D197" i="2"/>
  <c r="G197" i="2"/>
  <c r="H197" i="2" s="1"/>
  <c r="W196" i="11"/>
  <c r="M196" i="11"/>
  <c r="R197" i="9" a="1"/>
  <c r="R197" i="9" s="1"/>
  <c r="T197" i="9" a="1"/>
  <c r="T197" i="9" s="1"/>
  <c r="P197" i="9" a="1"/>
  <c r="P197" i="9" s="1"/>
  <c r="M198" i="9"/>
  <c r="X197" i="9" a="1"/>
  <c r="X197" i="9" s="1"/>
  <c r="U197" i="9" a="1"/>
  <c r="U197" i="9" s="1"/>
  <c r="V197" i="9" a="1"/>
  <c r="V197" i="9" s="1"/>
  <c r="W197" i="9" a="1"/>
  <c r="W197" i="9" s="1"/>
  <c r="S197" i="9" a="1"/>
  <c r="S197" i="9" s="1"/>
  <c r="N197" i="9"/>
  <c r="O197" i="9"/>
  <c r="Q197" i="9" s="1"/>
  <c r="A199" i="2"/>
  <c r="B198" i="2"/>
  <c r="C198" i="2"/>
  <c r="G198" i="2" s="1"/>
  <c r="A198" i="11"/>
  <c r="H197" i="11"/>
  <c r="C197" i="11"/>
  <c r="L197" i="11" s="1"/>
  <c r="I197" i="11"/>
  <c r="J197" i="11"/>
  <c r="K197" i="11"/>
  <c r="B197" i="11"/>
  <c r="E197" i="11"/>
  <c r="G197" i="11" s="1"/>
  <c r="D197" i="11"/>
  <c r="F197" i="11" s="1"/>
  <c r="O199" i="11"/>
  <c r="P198" i="11"/>
  <c r="U198" i="11" s="1"/>
  <c r="AM313" i="9"/>
  <c r="AL314" i="9"/>
  <c r="AN313" i="9"/>
  <c r="X198" i="11" l="1"/>
  <c r="V198" i="11"/>
  <c r="D198" i="2"/>
  <c r="F198" i="2"/>
  <c r="H198" i="2" s="1"/>
  <c r="Y197" i="11"/>
  <c r="W197" i="11"/>
  <c r="M197" i="11"/>
  <c r="T198" i="9" a="1"/>
  <c r="T198" i="9" s="1"/>
  <c r="P198" i="9" a="1"/>
  <c r="P198" i="9" s="1"/>
  <c r="W198" i="9" a="1"/>
  <c r="W198" i="9" s="1"/>
  <c r="M199" i="9"/>
  <c r="V198" i="9" a="1"/>
  <c r="V198" i="9" s="1"/>
  <c r="S198" i="9" a="1"/>
  <c r="S198" i="9" s="1"/>
  <c r="U198" i="9" a="1"/>
  <c r="U198" i="9" s="1"/>
  <c r="O198" i="9"/>
  <c r="Q198" i="9" s="1"/>
  <c r="N198" i="9"/>
  <c r="X198" i="9" a="1"/>
  <c r="X198" i="9" s="1"/>
  <c r="R198" i="9" a="1"/>
  <c r="R198" i="9" s="1"/>
  <c r="A200" i="2"/>
  <c r="C199" i="2"/>
  <c r="D199" i="2" s="1"/>
  <c r="B199" i="2"/>
  <c r="O200" i="11"/>
  <c r="P199" i="11"/>
  <c r="AL315" i="9"/>
  <c r="AM314" i="9"/>
  <c r="AN314" i="9"/>
  <c r="A199" i="11"/>
  <c r="H198" i="11"/>
  <c r="C198" i="11"/>
  <c r="L198" i="11" s="1"/>
  <c r="I198" i="11"/>
  <c r="J198" i="11"/>
  <c r="K198" i="11"/>
  <c r="B198" i="11"/>
  <c r="E198" i="11"/>
  <c r="G198" i="11" s="1"/>
  <c r="D198" i="11"/>
  <c r="F198" i="11" s="1"/>
  <c r="G199" i="2" l="1"/>
  <c r="F199" i="2"/>
  <c r="V199" i="11"/>
  <c r="U199" i="11"/>
  <c r="X199" i="11" s="1"/>
  <c r="Y198" i="11"/>
  <c r="W198" i="11"/>
  <c r="M198" i="11"/>
  <c r="R199" i="9" a="1"/>
  <c r="R199" i="9" s="1"/>
  <c r="P199" i="9" a="1"/>
  <c r="P199" i="9" s="1"/>
  <c r="W199" i="9" a="1"/>
  <c r="W199" i="9" s="1"/>
  <c r="T199" i="9" a="1"/>
  <c r="T199" i="9" s="1"/>
  <c r="U199" i="9" a="1"/>
  <c r="U199" i="9" s="1"/>
  <c r="N199" i="9"/>
  <c r="V199" i="9" a="1"/>
  <c r="V199" i="9" s="1"/>
  <c r="X199" i="9" a="1"/>
  <c r="X199" i="9" s="1"/>
  <c r="O199" i="9"/>
  <c r="Q199" i="9" s="1"/>
  <c r="S199" i="9" a="1"/>
  <c r="S199" i="9" s="1"/>
  <c r="M200" i="9"/>
  <c r="A201" i="2"/>
  <c r="B200" i="2"/>
  <c r="C200" i="2"/>
  <c r="F200" i="2" s="1"/>
  <c r="AM315" i="9"/>
  <c r="AL316" i="9"/>
  <c r="AN315" i="9"/>
  <c r="A200" i="11"/>
  <c r="H199" i="11"/>
  <c r="C199" i="11"/>
  <c r="L199" i="11" s="1"/>
  <c r="I199" i="11"/>
  <c r="J199" i="11"/>
  <c r="K199" i="11"/>
  <c r="B199" i="11"/>
  <c r="E199" i="11"/>
  <c r="G199" i="11" s="1"/>
  <c r="D199" i="11"/>
  <c r="F199" i="11" s="1"/>
  <c r="O201" i="11"/>
  <c r="P200" i="11"/>
  <c r="H199" i="2" l="1"/>
  <c r="G200" i="2"/>
  <c r="H200" i="2" s="1"/>
  <c r="D200" i="2"/>
  <c r="Y199" i="11"/>
  <c r="W199" i="11"/>
  <c r="V200" i="11"/>
  <c r="U200" i="11"/>
  <c r="X200" i="11" s="1"/>
  <c r="M199" i="11"/>
  <c r="S200" i="9" a="1"/>
  <c r="S200" i="9" s="1"/>
  <c r="N200" i="9"/>
  <c r="M201" i="9"/>
  <c r="T200" i="9" a="1"/>
  <c r="T200" i="9" s="1"/>
  <c r="P200" i="9" a="1"/>
  <c r="P200" i="9" s="1"/>
  <c r="U200" i="9" a="1"/>
  <c r="U200" i="9" s="1"/>
  <c r="W200" i="9" a="1"/>
  <c r="W200" i="9" s="1"/>
  <c r="O200" i="9"/>
  <c r="Q200" i="9" s="1"/>
  <c r="V200" i="9" a="1"/>
  <c r="V200" i="9" s="1"/>
  <c r="A202" i="2"/>
  <c r="B201" i="2"/>
  <c r="C201" i="2"/>
  <c r="D201" i="2" s="1"/>
  <c r="A201" i="11"/>
  <c r="H200" i="11"/>
  <c r="C200" i="11"/>
  <c r="L200" i="11" s="1"/>
  <c r="K200" i="11"/>
  <c r="I200" i="11"/>
  <c r="J200" i="11"/>
  <c r="B200" i="11"/>
  <c r="E200" i="11"/>
  <c r="G200" i="11" s="1"/>
  <c r="D200" i="11"/>
  <c r="F200" i="11" s="1"/>
  <c r="AM316" i="9"/>
  <c r="AL317" i="9"/>
  <c r="AN316" i="9"/>
  <c r="O202" i="11"/>
  <c r="P201" i="11"/>
  <c r="R200" i="9" l="1" a="1"/>
  <c r="R200" i="9" s="1"/>
  <c r="X200" i="9" a="1"/>
  <c r="X200" i="9" s="1"/>
  <c r="G201" i="2"/>
  <c r="V201" i="11"/>
  <c r="F201" i="2"/>
  <c r="H201" i="2" s="1"/>
  <c r="U201" i="11"/>
  <c r="X201" i="11" s="1"/>
  <c r="Y200" i="11"/>
  <c r="W200" i="11"/>
  <c r="M200" i="11"/>
  <c r="S201" i="9" a="1"/>
  <c r="S201" i="9" s="1"/>
  <c r="T201" i="9" a="1"/>
  <c r="T201" i="9" s="1"/>
  <c r="X201" i="9" a="1"/>
  <c r="X201" i="9" s="1"/>
  <c r="M202" i="9"/>
  <c r="V201" i="9" a="1"/>
  <c r="V201" i="9" s="1"/>
  <c r="P201" i="9" a="1"/>
  <c r="P201" i="9" s="1"/>
  <c r="U201" i="9" a="1"/>
  <c r="U201" i="9" s="1"/>
  <c r="O201" i="9"/>
  <c r="Q201" i="9" s="1"/>
  <c r="R201" i="9" a="1"/>
  <c r="R201" i="9" s="1"/>
  <c r="N201" i="9"/>
  <c r="A203" i="2"/>
  <c r="C202" i="2"/>
  <c r="G202" i="2" s="1"/>
  <c r="B202" i="2"/>
  <c r="O203" i="11"/>
  <c r="P202" i="11"/>
  <c r="U202" i="11" s="1"/>
  <c r="A202" i="11"/>
  <c r="H201" i="11"/>
  <c r="C201" i="11"/>
  <c r="L201" i="11" s="1"/>
  <c r="I201" i="11"/>
  <c r="J201" i="11"/>
  <c r="K201" i="11"/>
  <c r="B201" i="11"/>
  <c r="E201" i="11"/>
  <c r="G201" i="11" s="1"/>
  <c r="D201" i="11"/>
  <c r="F201" i="11" s="1"/>
  <c r="AL318" i="9"/>
  <c r="AM317" i="9"/>
  <c r="AN317" i="9"/>
  <c r="F202" i="2" l="1"/>
  <c r="H202" i="2" s="1"/>
  <c r="W201" i="9" a="1"/>
  <c r="W201" i="9" s="1"/>
  <c r="X202" i="11"/>
  <c r="D202" i="2"/>
  <c r="V202" i="11"/>
  <c r="Y201" i="11"/>
  <c r="W201" i="11"/>
  <c r="M201" i="11"/>
  <c r="T202" i="9" a="1"/>
  <c r="T202" i="9" s="1"/>
  <c r="N202" i="9"/>
  <c r="P202" i="9" a="1"/>
  <c r="P202" i="9" s="1"/>
  <c r="V202" i="9" a="1"/>
  <c r="V202" i="9" s="1"/>
  <c r="S202" i="9" a="1"/>
  <c r="S202" i="9" s="1"/>
  <c r="M203" i="9"/>
  <c r="U202" i="9" a="1"/>
  <c r="U202" i="9" s="1"/>
  <c r="R202" i="9" a="1"/>
  <c r="R202" i="9" s="1"/>
  <c r="O202" i="9"/>
  <c r="Q202" i="9" s="1"/>
  <c r="W202" i="9" a="1"/>
  <c r="W202" i="9" s="1"/>
  <c r="X202" i="9" a="1"/>
  <c r="X202" i="9" s="1"/>
  <c r="A204" i="2"/>
  <c r="C203" i="2"/>
  <c r="F203" i="2" s="1"/>
  <c r="B203" i="2"/>
  <c r="AL319" i="9"/>
  <c r="AM318" i="9"/>
  <c r="AN318" i="9"/>
  <c r="A203" i="11"/>
  <c r="H202" i="11"/>
  <c r="C202" i="11"/>
  <c r="L202" i="11" s="1"/>
  <c r="I202" i="11"/>
  <c r="J202" i="11"/>
  <c r="K202" i="11"/>
  <c r="B202" i="11"/>
  <c r="E202" i="11"/>
  <c r="G202" i="11" s="1"/>
  <c r="D202" i="11"/>
  <c r="F202" i="11" s="1"/>
  <c r="O204" i="11"/>
  <c r="P203" i="11"/>
  <c r="G203" i="2" l="1"/>
  <c r="H203" i="2" s="1"/>
  <c r="D203" i="2"/>
  <c r="V203" i="11"/>
  <c r="Y202" i="11"/>
  <c r="W202" i="11"/>
  <c r="U203" i="11"/>
  <c r="X203" i="11" s="1"/>
  <c r="M202" i="11"/>
  <c r="U203" i="9" a="1"/>
  <c r="U203" i="9" s="1"/>
  <c r="W203" i="9" a="1"/>
  <c r="W203" i="9" s="1"/>
  <c r="V203" i="9" a="1"/>
  <c r="V203" i="9" s="1"/>
  <c r="X203" i="9" a="1"/>
  <c r="X203" i="9" s="1"/>
  <c r="O203" i="9"/>
  <c r="Q203" i="9" s="1"/>
  <c r="T203" i="9" a="1"/>
  <c r="T203" i="9" s="1"/>
  <c r="N203" i="9"/>
  <c r="S203" i="9" a="1"/>
  <c r="S203" i="9" s="1"/>
  <c r="P203" i="9" a="1"/>
  <c r="P203" i="9" s="1"/>
  <c r="M204" i="9"/>
  <c r="R203" i="9" a="1"/>
  <c r="R203" i="9" s="1"/>
  <c r="A205" i="2"/>
  <c r="B204" i="2"/>
  <c r="C204" i="2"/>
  <c r="F204" i="2" s="1"/>
  <c r="A204" i="11"/>
  <c r="H203" i="11"/>
  <c r="C203" i="11"/>
  <c r="L203" i="11" s="1"/>
  <c r="I203" i="11"/>
  <c r="J203" i="11"/>
  <c r="K203" i="11"/>
  <c r="B203" i="11"/>
  <c r="E203" i="11"/>
  <c r="G203" i="11" s="1"/>
  <c r="D203" i="11"/>
  <c r="F203" i="11" s="1"/>
  <c r="AM319" i="9"/>
  <c r="AL320" i="9"/>
  <c r="AN319" i="9"/>
  <c r="O205" i="11"/>
  <c r="P204" i="11"/>
  <c r="U204" i="11" s="1"/>
  <c r="V204" i="11" l="1"/>
  <c r="W204" i="11" s="1"/>
  <c r="D204" i="2"/>
  <c r="G204" i="2"/>
  <c r="H204" i="2" s="1"/>
  <c r="X204" i="11"/>
  <c r="Y203" i="11"/>
  <c r="W203" i="11"/>
  <c r="M203" i="11"/>
  <c r="T204" i="9" a="1"/>
  <c r="T204" i="9" s="1"/>
  <c r="N204" i="9"/>
  <c r="X204" i="9" a="1"/>
  <c r="X204" i="9" s="1"/>
  <c r="W204" i="9" a="1"/>
  <c r="W204" i="9" s="1"/>
  <c r="P204" i="9" a="1"/>
  <c r="P204" i="9" s="1"/>
  <c r="O204" i="9"/>
  <c r="Q204" i="9" s="1"/>
  <c r="M205" i="9"/>
  <c r="S204" i="9" a="1"/>
  <c r="S204" i="9" s="1"/>
  <c r="R204" i="9" a="1"/>
  <c r="R204" i="9" s="1"/>
  <c r="U204" i="9" a="1"/>
  <c r="U204" i="9" s="1"/>
  <c r="V204" i="9" a="1"/>
  <c r="V204" i="9" s="1"/>
  <c r="A206" i="2"/>
  <c r="B205" i="2"/>
  <c r="C205" i="2"/>
  <c r="F205" i="2" s="1"/>
  <c r="O206" i="11"/>
  <c r="P205" i="11"/>
  <c r="V205" i="11" s="1"/>
  <c r="AL321" i="9"/>
  <c r="AM320" i="9"/>
  <c r="AN320" i="9"/>
  <c r="A205" i="11"/>
  <c r="H204" i="11"/>
  <c r="C204" i="11"/>
  <c r="L204" i="11" s="1"/>
  <c r="K204" i="11"/>
  <c r="I204" i="11"/>
  <c r="J204" i="11"/>
  <c r="E204" i="11"/>
  <c r="G204" i="11" s="1"/>
  <c r="B204" i="11"/>
  <c r="D204" i="11"/>
  <c r="F204" i="11" s="1"/>
  <c r="Y204" i="11" l="1"/>
  <c r="Y205" i="11" s="1"/>
  <c r="U205" i="11"/>
  <c r="X205" i="11" s="1"/>
  <c r="G205" i="2"/>
  <c r="H205" i="2" s="1"/>
  <c r="D205" i="2"/>
  <c r="M204" i="11"/>
  <c r="W205" i="9" a="1"/>
  <c r="W205" i="9" s="1"/>
  <c r="R205" i="9" a="1"/>
  <c r="R205" i="9" s="1"/>
  <c r="X205" i="9" a="1"/>
  <c r="X205" i="9" s="1"/>
  <c r="S205" i="9" a="1"/>
  <c r="S205" i="9" s="1"/>
  <c r="T205" i="9" a="1"/>
  <c r="T205" i="9" s="1"/>
  <c r="U205" i="9" a="1"/>
  <c r="U205" i="9" s="1"/>
  <c r="O205" i="9"/>
  <c r="Q205" i="9" s="1"/>
  <c r="P205" i="9" a="1"/>
  <c r="P205" i="9" s="1"/>
  <c r="N205" i="9"/>
  <c r="M206" i="9"/>
  <c r="V205" i="9" a="1"/>
  <c r="V205" i="9" s="1"/>
  <c r="A207" i="2"/>
  <c r="B206" i="2"/>
  <c r="C206" i="2"/>
  <c r="D206" i="2" s="1"/>
  <c r="A206" i="11"/>
  <c r="C205" i="11"/>
  <c r="L205" i="11" s="1"/>
  <c r="H205" i="11"/>
  <c r="I205" i="11"/>
  <c r="J205" i="11"/>
  <c r="K205" i="11"/>
  <c r="B205" i="11"/>
  <c r="E205" i="11"/>
  <c r="G205" i="11" s="1"/>
  <c r="D205" i="11"/>
  <c r="F205" i="11" s="1"/>
  <c r="AM321" i="9"/>
  <c r="AL322" i="9"/>
  <c r="AN321" i="9"/>
  <c r="O207" i="11"/>
  <c r="P206" i="11"/>
  <c r="U206" i="11" s="1"/>
  <c r="X206" i="11" s="1"/>
  <c r="V206" i="11" l="1"/>
  <c r="Y206" i="11" s="1"/>
  <c r="F206" i="2"/>
  <c r="G206" i="2"/>
  <c r="W205" i="11"/>
  <c r="M205" i="11"/>
  <c r="P206" i="9" a="1"/>
  <c r="P206" i="9" s="1"/>
  <c r="X206" i="9" a="1"/>
  <c r="X206" i="9" s="1"/>
  <c r="V206" i="9" a="1"/>
  <c r="V206" i="9" s="1"/>
  <c r="W206" i="9" a="1"/>
  <c r="W206" i="9" s="1"/>
  <c r="N206" i="9"/>
  <c r="U206" i="9" a="1"/>
  <c r="U206" i="9" s="1"/>
  <c r="M207" i="9"/>
  <c r="T206" i="9" a="1"/>
  <c r="T206" i="9" s="1"/>
  <c r="O206" i="9"/>
  <c r="Q206" i="9" s="1"/>
  <c r="S206" i="9" a="1"/>
  <c r="S206" i="9" s="1"/>
  <c r="R206" i="9" a="1"/>
  <c r="R206" i="9" s="1"/>
  <c r="A208" i="2"/>
  <c r="B207" i="2"/>
  <c r="C207" i="2"/>
  <c r="F207" i="2" s="1"/>
  <c r="AM322" i="9"/>
  <c r="AL323" i="9"/>
  <c r="AN322" i="9"/>
  <c r="O208" i="11"/>
  <c r="P207" i="11"/>
  <c r="U207" i="11" s="1"/>
  <c r="X207" i="11" s="1"/>
  <c r="A207" i="11"/>
  <c r="C206" i="11"/>
  <c r="L206" i="11" s="1"/>
  <c r="H206" i="11"/>
  <c r="I206" i="11"/>
  <c r="J206" i="11"/>
  <c r="K206" i="11"/>
  <c r="B206" i="11"/>
  <c r="E206" i="11"/>
  <c r="G206" i="11" s="1"/>
  <c r="D206" i="11"/>
  <c r="F206" i="11" s="1"/>
  <c r="H206" i="2" l="1"/>
  <c r="D207" i="2"/>
  <c r="G207" i="2"/>
  <c r="H207" i="2" s="1"/>
  <c r="W206" i="11"/>
  <c r="V207" i="11"/>
  <c r="Y207" i="11" s="1"/>
  <c r="M206" i="11"/>
  <c r="R207" i="9" a="1"/>
  <c r="R207" i="9" s="1"/>
  <c r="T207" i="9" a="1"/>
  <c r="T207" i="9" s="1"/>
  <c r="P207" i="9" a="1"/>
  <c r="P207" i="9" s="1"/>
  <c r="U207" i="9" a="1"/>
  <c r="U207" i="9" s="1"/>
  <c r="V207" i="9" a="1"/>
  <c r="V207" i="9" s="1"/>
  <c r="W207" i="9" a="1"/>
  <c r="W207" i="9" s="1"/>
  <c r="O207" i="9"/>
  <c r="Q207" i="9" s="1"/>
  <c r="N207" i="9"/>
  <c r="M208" i="9"/>
  <c r="X207" i="9" a="1"/>
  <c r="X207" i="9" s="1"/>
  <c r="S207" i="9" a="1"/>
  <c r="S207" i="9" s="1"/>
  <c r="A209" i="2"/>
  <c r="C208" i="2"/>
  <c r="G208" i="2" s="1"/>
  <c r="B208" i="2"/>
  <c r="A208" i="11"/>
  <c r="H207" i="11"/>
  <c r="C207" i="11"/>
  <c r="I207" i="11"/>
  <c r="J207" i="11"/>
  <c r="K207" i="11"/>
  <c r="B207" i="11"/>
  <c r="D207" i="11"/>
  <c r="F207" i="11" s="1"/>
  <c r="E207" i="11"/>
  <c r="G207" i="11" s="1"/>
  <c r="O209" i="11"/>
  <c r="P208" i="11"/>
  <c r="U208" i="11" s="1"/>
  <c r="X208" i="11" s="1"/>
  <c r="AL324" i="9"/>
  <c r="AM323" i="9"/>
  <c r="AN323" i="9"/>
  <c r="V208" i="11" l="1"/>
  <c r="W207" i="11"/>
  <c r="D208" i="2"/>
  <c r="F208" i="2"/>
  <c r="H208" i="2" s="1"/>
  <c r="M207" i="11"/>
  <c r="L207" i="11"/>
  <c r="W208" i="9" a="1"/>
  <c r="W208" i="9" s="1"/>
  <c r="X208" i="9" a="1"/>
  <c r="X208" i="9" s="1"/>
  <c r="O208" i="9"/>
  <c r="Q208" i="9" s="1"/>
  <c r="M209" i="9"/>
  <c r="N208" i="9"/>
  <c r="V208" i="9" a="1"/>
  <c r="V208" i="9" s="1"/>
  <c r="S208" i="9" a="1"/>
  <c r="S208" i="9" s="1"/>
  <c r="R208" i="9" a="1"/>
  <c r="R208" i="9" s="1"/>
  <c r="T208" i="9" a="1"/>
  <c r="T208" i="9" s="1"/>
  <c r="P208" i="9" a="1"/>
  <c r="P208" i="9" s="1"/>
  <c r="U208" i="9" a="1"/>
  <c r="U208" i="9" s="1"/>
  <c r="A210" i="2"/>
  <c r="B209" i="2"/>
  <c r="C209" i="2"/>
  <c r="G209" i="2" s="1"/>
  <c r="O210" i="11"/>
  <c r="P209" i="11"/>
  <c r="U209" i="11" s="1"/>
  <c r="X209" i="11" s="1"/>
  <c r="A209" i="11"/>
  <c r="H208" i="11"/>
  <c r="C208" i="11"/>
  <c r="K208" i="11"/>
  <c r="I208" i="11"/>
  <c r="J208" i="11"/>
  <c r="B208" i="11"/>
  <c r="E208" i="11"/>
  <c r="G208" i="11" s="1"/>
  <c r="D208" i="11"/>
  <c r="F208" i="11" s="1"/>
  <c r="AL325" i="9"/>
  <c r="AM324" i="9"/>
  <c r="AN324" i="9"/>
  <c r="Y208" i="11" l="1"/>
  <c r="W208" i="11"/>
  <c r="V209" i="11"/>
  <c r="F209" i="2"/>
  <c r="H209" i="2" s="1"/>
  <c r="D209" i="2"/>
  <c r="M208" i="11"/>
  <c r="L208" i="11"/>
  <c r="T209" i="9" a="1"/>
  <c r="T209" i="9" s="1"/>
  <c r="O209" i="9"/>
  <c r="Q209" i="9" s="1"/>
  <c r="P209" i="9" a="1"/>
  <c r="P209" i="9" s="1"/>
  <c r="U209" i="9" a="1"/>
  <c r="U209" i="9" s="1"/>
  <c r="W209" i="9" a="1"/>
  <c r="W209" i="9" s="1"/>
  <c r="M210" i="9"/>
  <c r="X209" i="9" a="1"/>
  <c r="X209" i="9" s="1"/>
  <c r="R209" i="9" a="1"/>
  <c r="R209" i="9" s="1"/>
  <c r="V209" i="9" a="1"/>
  <c r="V209" i="9" s="1"/>
  <c r="S209" i="9" a="1"/>
  <c r="S209" i="9" s="1"/>
  <c r="N209" i="9"/>
  <c r="A211" i="2"/>
  <c r="C210" i="2"/>
  <c r="F210" i="2" s="1"/>
  <c r="B210" i="2"/>
  <c r="AM325" i="9"/>
  <c r="AL326" i="9"/>
  <c r="AN325" i="9"/>
  <c r="O211" i="11"/>
  <c r="P210" i="11"/>
  <c r="U210" i="11" s="1"/>
  <c r="X210" i="11" s="1"/>
  <c r="A210" i="11"/>
  <c r="H209" i="11"/>
  <c r="C209" i="11"/>
  <c r="I209" i="11"/>
  <c r="J209" i="11"/>
  <c r="K209" i="11"/>
  <c r="B209" i="11"/>
  <c r="E209" i="11"/>
  <c r="G209" i="11" s="1"/>
  <c r="D209" i="11"/>
  <c r="F209" i="11" s="1"/>
  <c r="V210" i="11" l="1"/>
  <c r="W210" i="11" s="1"/>
  <c r="Y209" i="11"/>
  <c r="W209" i="11"/>
  <c r="D210" i="2"/>
  <c r="G210" i="2"/>
  <c r="H210" i="2" s="1"/>
  <c r="M209" i="11"/>
  <c r="L209" i="11"/>
  <c r="X210" i="9" a="1"/>
  <c r="X210" i="9" s="1"/>
  <c r="N210" i="9"/>
  <c r="S210" i="9" a="1"/>
  <c r="S210" i="9" s="1"/>
  <c r="R210" i="9" a="1"/>
  <c r="R210" i="9" s="1"/>
  <c r="Q210" i="9"/>
  <c r="M211" i="9"/>
  <c r="V210" i="9" a="1"/>
  <c r="V210" i="9" s="1"/>
  <c r="O210" i="9"/>
  <c r="T210" i="9" a="1"/>
  <c r="T210" i="9" s="1"/>
  <c r="P210" i="9" a="1"/>
  <c r="P210" i="9" s="1"/>
  <c r="W210" i="9" a="1"/>
  <c r="W210" i="9" s="1"/>
  <c r="U210" i="9" a="1"/>
  <c r="U210" i="9" s="1"/>
  <c r="A212" i="2"/>
  <c r="B211" i="2"/>
  <c r="C211" i="2"/>
  <c r="F211" i="2" s="1"/>
  <c r="A211" i="11"/>
  <c r="H210" i="11"/>
  <c r="C210" i="11"/>
  <c r="I210" i="11"/>
  <c r="J210" i="11"/>
  <c r="K210" i="11"/>
  <c r="B210" i="11"/>
  <c r="D210" i="11"/>
  <c r="F210" i="11" s="1"/>
  <c r="E210" i="11"/>
  <c r="G210" i="11" s="1"/>
  <c r="O212" i="11"/>
  <c r="P211" i="11"/>
  <c r="V211" i="11" s="1"/>
  <c r="AL327" i="9"/>
  <c r="AM326" i="9"/>
  <c r="AN326" i="9"/>
  <c r="D211" i="2" l="1"/>
  <c r="G211" i="2"/>
  <c r="H211" i="2" s="1"/>
  <c r="U211" i="11"/>
  <c r="X211" i="11" s="1"/>
  <c r="Y210" i="11"/>
  <c r="Y211" i="11" s="1"/>
  <c r="M210" i="11"/>
  <c r="L210" i="11"/>
  <c r="X211" i="9" a="1"/>
  <c r="X211" i="9" s="1"/>
  <c r="O211" i="9"/>
  <c r="Q211" i="9" s="1"/>
  <c r="S211" i="9" a="1"/>
  <c r="S211" i="9" s="1"/>
  <c r="R211" i="9" a="1"/>
  <c r="R211" i="9" s="1"/>
  <c r="U211" i="9" a="1"/>
  <c r="U211" i="9" s="1"/>
  <c r="P211" i="9" a="1"/>
  <c r="P211" i="9" s="1"/>
  <c r="M212" i="9"/>
  <c r="W211" i="9" a="1"/>
  <c r="W211" i="9" s="1"/>
  <c r="V211" i="9" a="1"/>
  <c r="V211" i="9" s="1"/>
  <c r="T211" i="9" a="1"/>
  <c r="T211" i="9" s="1"/>
  <c r="N211" i="9"/>
  <c r="A213" i="2"/>
  <c r="C212" i="2"/>
  <c r="F212" i="2" s="1"/>
  <c r="B212" i="2"/>
  <c r="AM327" i="9"/>
  <c r="AL328" i="9"/>
  <c r="AN327" i="9"/>
  <c r="O213" i="11"/>
  <c r="P212" i="11"/>
  <c r="V212" i="11" s="1"/>
  <c r="A212" i="11"/>
  <c r="H211" i="11"/>
  <c r="C211" i="11"/>
  <c r="L211" i="11" s="1"/>
  <c r="I211" i="11"/>
  <c r="J211" i="11"/>
  <c r="K211" i="11"/>
  <c r="B211" i="11"/>
  <c r="E211" i="11"/>
  <c r="G211" i="11" s="1"/>
  <c r="D211" i="11"/>
  <c r="F211" i="11" s="1"/>
  <c r="Y212" i="11" l="1"/>
  <c r="U212" i="11"/>
  <c r="X212" i="11" s="1"/>
  <c r="W211" i="11"/>
  <c r="G212" i="2"/>
  <c r="H212" i="2" s="1"/>
  <c r="D212" i="2"/>
  <c r="M211" i="11"/>
  <c r="W212" i="9" a="1"/>
  <c r="W212" i="9" s="1"/>
  <c r="S212" i="9" a="1"/>
  <c r="S212" i="9" s="1"/>
  <c r="X212" i="9" a="1"/>
  <c r="X212" i="9" s="1"/>
  <c r="N212" i="9"/>
  <c r="R212" i="9" a="1"/>
  <c r="R212" i="9" s="1"/>
  <c r="O212" i="9"/>
  <c r="Q212" i="9" s="1"/>
  <c r="U212" i="9" a="1"/>
  <c r="U212" i="9" s="1"/>
  <c r="T212" i="9" a="1"/>
  <c r="T212" i="9" s="1"/>
  <c r="M213" i="9"/>
  <c r="P212" i="9" a="1"/>
  <c r="P212" i="9" s="1"/>
  <c r="V212" i="9" a="1"/>
  <c r="V212" i="9" s="1"/>
  <c r="A214" i="2"/>
  <c r="F213" i="2"/>
  <c r="D213" i="2"/>
  <c r="B213" i="2"/>
  <c r="C213" i="2"/>
  <c r="G213" i="2" s="1"/>
  <c r="AM328" i="9"/>
  <c r="AL329" i="9"/>
  <c r="AN328" i="9"/>
  <c r="O214" i="11"/>
  <c r="P213" i="11"/>
  <c r="V213" i="11" s="1"/>
  <c r="A213" i="11"/>
  <c r="H212" i="11"/>
  <c r="C212" i="11"/>
  <c r="K212" i="11"/>
  <c r="I212" i="11"/>
  <c r="J212" i="11"/>
  <c r="B212" i="11"/>
  <c r="E212" i="11"/>
  <c r="G212" i="11" s="1"/>
  <c r="D212" i="11"/>
  <c r="F212" i="11" s="1"/>
  <c r="Y213" i="11" l="1"/>
  <c r="U213" i="11"/>
  <c r="X213" i="11" s="1"/>
  <c r="W212" i="11"/>
  <c r="H213" i="2"/>
  <c r="M212" i="11"/>
  <c r="L212" i="11"/>
  <c r="N213" i="9"/>
  <c r="S213" i="9" a="1"/>
  <c r="S213" i="9" s="1"/>
  <c r="X213" i="9" a="1"/>
  <c r="X213" i="9" s="1"/>
  <c r="O213" i="9"/>
  <c r="Q213" i="9" s="1"/>
  <c r="V213" i="9" a="1"/>
  <c r="V213" i="9" s="1"/>
  <c r="W213" i="9" a="1"/>
  <c r="W213" i="9" s="1"/>
  <c r="M214" i="9"/>
  <c r="R213" i="9" a="1"/>
  <c r="R213" i="9" s="1"/>
  <c r="T213" i="9" a="1"/>
  <c r="T213" i="9" s="1"/>
  <c r="U213" i="9" a="1"/>
  <c r="U213" i="9" s="1"/>
  <c r="P213" i="9" a="1"/>
  <c r="P213" i="9" s="1"/>
  <c r="A215" i="2"/>
  <c r="C214" i="2"/>
  <c r="G214" i="2" s="1"/>
  <c r="B214" i="2"/>
  <c r="O215" i="11"/>
  <c r="P214" i="11"/>
  <c r="V214" i="11" s="1"/>
  <c r="Y214" i="11" s="1"/>
  <c r="A214" i="11"/>
  <c r="H213" i="11"/>
  <c r="C213" i="11"/>
  <c r="L213" i="11" s="1"/>
  <c r="I213" i="11"/>
  <c r="J213" i="11"/>
  <c r="K213" i="11"/>
  <c r="D213" i="11"/>
  <c r="F213" i="11" s="1"/>
  <c r="B213" i="11"/>
  <c r="E213" i="11"/>
  <c r="G213" i="11" s="1"/>
  <c r="AL330" i="9"/>
  <c r="AM329" i="9"/>
  <c r="AN329" i="9"/>
  <c r="D214" i="2" l="1"/>
  <c r="F214" i="2"/>
  <c r="H214" i="2" s="1"/>
  <c r="U214" i="11"/>
  <c r="X214" i="11" s="1"/>
  <c r="W213" i="11"/>
  <c r="M213" i="11"/>
  <c r="X214" i="9" a="1"/>
  <c r="X214" i="9" s="1"/>
  <c r="R214" i="9" a="1"/>
  <c r="R214" i="9" s="1"/>
  <c r="P214" i="9" a="1"/>
  <c r="P214" i="9" s="1"/>
  <c r="N214" i="9"/>
  <c r="V214" i="9" a="1"/>
  <c r="V214" i="9" s="1"/>
  <c r="M215" i="9"/>
  <c r="W214" i="9" a="1"/>
  <c r="W214" i="9" s="1"/>
  <c r="T214" i="9" a="1"/>
  <c r="T214" i="9" s="1"/>
  <c r="S214" i="9" a="1"/>
  <c r="S214" i="9" s="1"/>
  <c r="O214" i="9"/>
  <c r="Q214" i="9" s="1"/>
  <c r="U214" i="9" a="1"/>
  <c r="U214" i="9" s="1"/>
  <c r="A216" i="2"/>
  <c r="B215" i="2"/>
  <c r="C215" i="2"/>
  <c r="F215" i="2" s="1"/>
  <c r="AL331" i="9"/>
  <c r="AM330" i="9"/>
  <c r="AN330" i="9"/>
  <c r="A215" i="11"/>
  <c r="H214" i="11"/>
  <c r="C214" i="11"/>
  <c r="L214" i="11" s="1"/>
  <c r="I214" i="11"/>
  <c r="J214" i="11"/>
  <c r="K214" i="11"/>
  <c r="B214" i="11"/>
  <c r="E214" i="11"/>
  <c r="G214" i="11" s="1"/>
  <c r="D214" i="11"/>
  <c r="F214" i="11" s="1"/>
  <c r="O216" i="11"/>
  <c r="P215" i="11"/>
  <c r="V215" i="11"/>
  <c r="Y215" i="11" s="1"/>
  <c r="U215" i="11"/>
  <c r="X215" i="11" s="1"/>
  <c r="W214" i="11" l="1"/>
  <c r="D215" i="2"/>
  <c r="G215" i="2"/>
  <c r="H215" i="2" s="1"/>
  <c r="W215" i="11"/>
  <c r="M214" i="11"/>
  <c r="R215" i="9" a="1"/>
  <c r="R215" i="9" s="1"/>
  <c r="T215" i="9" a="1"/>
  <c r="T215" i="9" s="1"/>
  <c r="P215" i="9" a="1"/>
  <c r="P215" i="9" s="1"/>
  <c r="S215" i="9" a="1"/>
  <c r="S215" i="9" s="1"/>
  <c r="X215" i="9" a="1"/>
  <c r="X215" i="9" s="1"/>
  <c r="O215" i="9"/>
  <c r="Q215" i="9" s="1"/>
  <c r="V215" i="9" a="1"/>
  <c r="V215" i="9" s="1"/>
  <c r="W215" i="9" a="1"/>
  <c r="W215" i="9" s="1"/>
  <c r="U215" i="9" a="1"/>
  <c r="U215" i="9" s="1"/>
  <c r="N215" i="9"/>
  <c r="M216" i="9"/>
  <c r="A217" i="2"/>
  <c r="C216" i="2"/>
  <c r="F216" i="2" s="1"/>
  <c r="B216" i="2"/>
  <c r="O217" i="11"/>
  <c r="P216" i="11"/>
  <c r="U216" i="11" s="1"/>
  <c r="X216" i="11" s="1"/>
  <c r="AM331" i="9"/>
  <c r="AL332" i="9"/>
  <c r="AN331" i="9"/>
  <c r="A216" i="11"/>
  <c r="H215" i="11"/>
  <c r="C215" i="11"/>
  <c r="I215" i="11"/>
  <c r="J215" i="11"/>
  <c r="K215" i="11"/>
  <c r="B215" i="11"/>
  <c r="E215" i="11"/>
  <c r="G215" i="11" s="1"/>
  <c r="D215" i="11"/>
  <c r="F215" i="11" s="1"/>
  <c r="V216" i="11" l="1"/>
  <c r="Y216" i="11" s="1"/>
  <c r="G216" i="2"/>
  <c r="H216" i="2" s="1"/>
  <c r="D216" i="2"/>
  <c r="M215" i="11"/>
  <c r="L215" i="11"/>
  <c r="U216" i="9" a="1"/>
  <c r="U216" i="9" s="1"/>
  <c r="V216" i="9" a="1"/>
  <c r="V216" i="9" s="1"/>
  <c r="M217" i="9"/>
  <c r="W216" i="9" a="1"/>
  <c r="W216" i="9" s="1"/>
  <c r="X216" i="9" a="1"/>
  <c r="X216" i="9" s="1"/>
  <c r="T216" i="9" a="1"/>
  <c r="T216" i="9" s="1"/>
  <c r="S216" i="9" a="1"/>
  <c r="S216" i="9" s="1"/>
  <c r="O216" i="9"/>
  <c r="Q216" i="9" s="1"/>
  <c r="N216" i="9"/>
  <c r="R216" i="9" a="1"/>
  <c r="R216" i="9" s="1"/>
  <c r="P216" i="9" a="1"/>
  <c r="P216" i="9" s="1"/>
  <c r="A218" i="2"/>
  <c r="B217" i="2"/>
  <c r="C217" i="2"/>
  <c r="D217" i="2" s="1"/>
  <c r="A217" i="11"/>
  <c r="H216" i="11"/>
  <c r="C216" i="11"/>
  <c r="K216" i="11"/>
  <c r="I216" i="11"/>
  <c r="J216" i="11"/>
  <c r="B216" i="11"/>
  <c r="E216" i="11"/>
  <c r="G216" i="11" s="1"/>
  <c r="D216" i="11"/>
  <c r="F216" i="11" s="1"/>
  <c r="AL333" i="9"/>
  <c r="AM332" i="9"/>
  <c r="AN332" i="9"/>
  <c r="O218" i="11"/>
  <c r="P217" i="11"/>
  <c r="U217" i="11" s="1"/>
  <c r="X217" i="11" s="1"/>
  <c r="F217" i="2" l="1"/>
  <c r="W216" i="11"/>
  <c r="V217" i="11"/>
  <c r="G217" i="2"/>
  <c r="M216" i="11"/>
  <c r="L216" i="11"/>
  <c r="P217" i="9" a="1"/>
  <c r="P217" i="9" s="1"/>
  <c r="U217" i="9" a="1"/>
  <c r="U217" i="9" s="1"/>
  <c r="R217" i="9" a="1"/>
  <c r="R217" i="9" s="1"/>
  <c r="M218" i="9"/>
  <c r="W217" i="9" a="1"/>
  <c r="W217" i="9" s="1"/>
  <c r="O217" i="9"/>
  <c r="Q217" i="9" s="1"/>
  <c r="V217" i="9" a="1"/>
  <c r="V217" i="9" s="1"/>
  <c r="N217" i="9"/>
  <c r="X217" i="9" a="1"/>
  <c r="X217" i="9" s="1"/>
  <c r="S217" i="9" a="1"/>
  <c r="S217" i="9" s="1"/>
  <c r="T217" i="9" a="1"/>
  <c r="T217" i="9" s="1"/>
  <c r="A219" i="2"/>
  <c r="D218" i="2"/>
  <c r="G218" i="2"/>
  <c r="B218" i="2"/>
  <c r="C218" i="2"/>
  <c r="F218" i="2" s="1"/>
  <c r="O219" i="11"/>
  <c r="P218" i="11"/>
  <c r="AM333" i="9"/>
  <c r="AL334" i="9"/>
  <c r="AN333" i="9"/>
  <c r="A218" i="11"/>
  <c r="C217" i="11"/>
  <c r="H217" i="11"/>
  <c r="I217" i="11"/>
  <c r="J217" i="11"/>
  <c r="K217" i="11"/>
  <c r="B217" i="11"/>
  <c r="D217" i="11"/>
  <c r="F217" i="11" s="1"/>
  <c r="E217" i="11"/>
  <c r="G217" i="11" s="1"/>
  <c r="H217" i="2" l="1"/>
  <c r="H218" i="2"/>
  <c r="U218" i="11"/>
  <c r="X218" i="11" s="1"/>
  <c r="V218" i="11"/>
  <c r="Y217" i="11"/>
  <c r="W217" i="11"/>
  <c r="M217" i="11"/>
  <c r="L217" i="11"/>
  <c r="V218" i="9" a="1"/>
  <c r="V218" i="9" s="1"/>
  <c r="W218" i="9" a="1"/>
  <c r="W218" i="9" s="1"/>
  <c r="X218" i="9" a="1"/>
  <c r="X218" i="9" s="1"/>
  <c r="R218" i="9" a="1"/>
  <c r="R218" i="9" s="1"/>
  <c r="T218" i="9" a="1"/>
  <c r="T218" i="9" s="1"/>
  <c r="U218" i="9" a="1"/>
  <c r="U218" i="9" s="1"/>
  <c r="M219" i="9"/>
  <c r="N218" i="9"/>
  <c r="S218" i="9" a="1"/>
  <c r="S218" i="9" s="1"/>
  <c r="O218" i="9"/>
  <c r="Q218" i="9" s="1"/>
  <c r="P218" i="9" a="1"/>
  <c r="P218" i="9" s="1"/>
  <c r="A220" i="2"/>
  <c r="C219" i="2"/>
  <c r="D219" i="2" s="1"/>
  <c r="B219" i="2"/>
  <c r="AM334" i="9"/>
  <c r="AL335" i="9"/>
  <c r="AN334" i="9"/>
  <c r="O220" i="11"/>
  <c r="P219" i="11"/>
  <c r="U219" i="11" s="1"/>
  <c r="X219" i="11" s="1"/>
  <c r="A219" i="11"/>
  <c r="H218" i="11"/>
  <c r="C218" i="11"/>
  <c r="I218" i="11"/>
  <c r="J218" i="11"/>
  <c r="K218" i="11"/>
  <c r="B218" i="11"/>
  <c r="D218" i="11"/>
  <c r="F218" i="11" s="1"/>
  <c r="E218" i="11"/>
  <c r="G218" i="11" s="1"/>
  <c r="V219" i="11" l="1"/>
  <c r="W219" i="11" s="1"/>
  <c r="F219" i="2"/>
  <c r="Y218" i="11"/>
  <c r="W218" i="11"/>
  <c r="G219" i="2"/>
  <c r="M218" i="11"/>
  <c r="L218" i="11"/>
  <c r="U219" i="9" a="1"/>
  <c r="U219" i="9" s="1"/>
  <c r="V219" i="9" a="1"/>
  <c r="V219" i="9" s="1"/>
  <c r="S219" i="9" a="1"/>
  <c r="S219" i="9" s="1"/>
  <c r="T219" i="9" a="1"/>
  <c r="T219" i="9" s="1"/>
  <c r="P219" i="9" a="1"/>
  <c r="P219" i="9" s="1"/>
  <c r="O219" i="9"/>
  <c r="Q219" i="9" s="1"/>
  <c r="X219" i="9" a="1"/>
  <c r="X219" i="9" s="1"/>
  <c r="N219" i="9"/>
  <c r="W219" i="9" a="1"/>
  <c r="W219" i="9" s="1"/>
  <c r="R219" i="9" a="1"/>
  <c r="R219" i="9" s="1"/>
  <c r="M220" i="9"/>
  <c r="A221" i="2"/>
  <c r="C220" i="2"/>
  <c r="D220" i="2" s="1"/>
  <c r="B220" i="2"/>
  <c r="A220" i="11"/>
  <c r="H219" i="11"/>
  <c r="C219" i="11"/>
  <c r="L219" i="11" s="1"/>
  <c r="I219" i="11"/>
  <c r="J219" i="11"/>
  <c r="K219" i="11"/>
  <c r="B219" i="11"/>
  <c r="D219" i="11"/>
  <c r="F219" i="11" s="1"/>
  <c r="E219" i="11"/>
  <c r="G219" i="11" s="1"/>
  <c r="O221" i="11"/>
  <c r="P220" i="11"/>
  <c r="AL336" i="9"/>
  <c r="AM335" i="9"/>
  <c r="AN335" i="9"/>
  <c r="H219" i="2" l="1"/>
  <c r="Y219" i="11"/>
  <c r="F220" i="2"/>
  <c r="G220" i="2"/>
  <c r="V220" i="11"/>
  <c r="U220" i="11"/>
  <c r="X220" i="11" s="1"/>
  <c r="M219" i="11"/>
  <c r="X220" i="9" a="1"/>
  <c r="X220" i="9" s="1"/>
  <c r="O220" i="9"/>
  <c r="Q220" i="9" s="1"/>
  <c r="M221" i="9"/>
  <c r="S220" i="9" a="1"/>
  <c r="S220" i="9" s="1"/>
  <c r="T220" i="9" a="1"/>
  <c r="T220" i="9" s="1"/>
  <c r="R220" i="9" a="1"/>
  <c r="R220" i="9" s="1"/>
  <c r="V220" i="9" a="1"/>
  <c r="V220" i="9" s="1"/>
  <c r="U220" i="9" a="1"/>
  <c r="U220" i="9" s="1"/>
  <c r="W220" i="9" a="1"/>
  <c r="W220" i="9" s="1"/>
  <c r="P220" i="9" a="1"/>
  <c r="P220" i="9" s="1"/>
  <c r="N220" i="9"/>
  <c r="A222" i="2"/>
  <c r="B221" i="2"/>
  <c r="C221" i="2"/>
  <c r="F221" i="2" s="1"/>
  <c r="AL337" i="9"/>
  <c r="AM336" i="9"/>
  <c r="AN336" i="9"/>
  <c r="O222" i="11"/>
  <c r="P221" i="11"/>
  <c r="V221" i="11" s="1"/>
  <c r="A221" i="11"/>
  <c r="H220" i="11"/>
  <c r="C220" i="11"/>
  <c r="K220" i="11"/>
  <c r="I220" i="11"/>
  <c r="J220" i="11"/>
  <c r="B220" i="11"/>
  <c r="D220" i="11"/>
  <c r="F220" i="11" s="1"/>
  <c r="E220" i="11"/>
  <c r="G220" i="11" s="1"/>
  <c r="G221" i="2" l="1"/>
  <c r="H221" i="2" s="1"/>
  <c r="U221" i="11"/>
  <c r="W221" i="11" s="1"/>
  <c r="Y220" i="11"/>
  <c r="Y221" i="11" s="1"/>
  <c r="W220" i="11"/>
  <c r="D221" i="2"/>
  <c r="H220" i="2"/>
  <c r="M220" i="11"/>
  <c r="L220" i="11"/>
  <c r="T221" i="9" a="1"/>
  <c r="T221" i="9" s="1"/>
  <c r="M222" i="9"/>
  <c r="P221" i="9" a="1"/>
  <c r="P221" i="9" s="1"/>
  <c r="X221" i="9" a="1"/>
  <c r="X221" i="9" s="1"/>
  <c r="N221" i="9"/>
  <c r="R221" i="9" a="1"/>
  <c r="R221" i="9" s="1"/>
  <c r="U221" i="9" a="1"/>
  <c r="U221" i="9" s="1"/>
  <c r="O221" i="9"/>
  <c r="Q221" i="9" s="1"/>
  <c r="W221" i="9" a="1"/>
  <c r="W221" i="9" s="1"/>
  <c r="V221" i="9" a="1"/>
  <c r="V221" i="9" s="1"/>
  <c r="S221" i="9" a="1"/>
  <c r="S221" i="9" s="1"/>
  <c r="A223" i="2"/>
  <c r="C222" i="2"/>
  <c r="D222" i="2" s="1"/>
  <c r="B222" i="2"/>
  <c r="A222" i="11"/>
  <c r="H221" i="11"/>
  <c r="C221" i="11"/>
  <c r="L221" i="11" s="1"/>
  <c r="I221" i="11"/>
  <c r="J221" i="11"/>
  <c r="K221" i="11"/>
  <c r="B221" i="11"/>
  <c r="E221" i="11"/>
  <c r="G221" i="11" s="1"/>
  <c r="D221" i="11"/>
  <c r="F221" i="11" s="1"/>
  <c r="O223" i="11"/>
  <c r="P222" i="11"/>
  <c r="V222" i="11" s="1"/>
  <c r="AM337" i="9"/>
  <c r="AL338" i="9"/>
  <c r="AN337" i="9"/>
  <c r="X221" i="11" l="1"/>
  <c r="G222" i="2"/>
  <c r="F222" i="2"/>
  <c r="H222" i="2" s="1"/>
  <c r="Y222" i="11"/>
  <c r="U222" i="11"/>
  <c r="X222" i="11" s="1"/>
  <c r="M221" i="11"/>
  <c r="V222" i="9" a="1"/>
  <c r="V222" i="9" s="1"/>
  <c r="W222" i="9" a="1"/>
  <c r="W222" i="9" s="1"/>
  <c r="O222" i="9"/>
  <c r="Q222" i="9" s="1"/>
  <c r="S222" i="9" a="1"/>
  <c r="S222" i="9" s="1"/>
  <c r="X222" i="9" a="1"/>
  <c r="X222" i="9" s="1"/>
  <c r="M223" i="9"/>
  <c r="N222" i="9"/>
  <c r="P222" i="9" a="1"/>
  <c r="P222" i="9" s="1"/>
  <c r="U222" i="9" a="1"/>
  <c r="U222" i="9" s="1"/>
  <c r="R222" i="9" a="1"/>
  <c r="R222" i="9" s="1"/>
  <c r="T222" i="9" a="1"/>
  <c r="T222" i="9" s="1"/>
  <c r="A224" i="2"/>
  <c r="B223" i="2"/>
  <c r="C223" i="2"/>
  <c r="G223" i="2" s="1"/>
  <c r="O224" i="11"/>
  <c r="P223" i="11"/>
  <c r="AL339" i="9"/>
  <c r="AM338" i="9"/>
  <c r="AN338" i="9"/>
  <c r="A223" i="11"/>
  <c r="H222" i="11"/>
  <c r="C222" i="11"/>
  <c r="I222" i="11"/>
  <c r="J222" i="11"/>
  <c r="K222" i="11"/>
  <c r="B222" i="11"/>
  <c r="E222" i="11"/>
  <c r="G222" i="11" s="1"/>
  <c r="D222" i="11"/>
  <c r="F222" i="11" s="1"/>
  <c r="F223" i="2" l="1"/>
  <c r="H223" i="2" s="1"/>
  <c r="D223" i="2"/>
  <c r="U223" i="11"/>
  <c r="X223" i="11" s="1"/>
  <c r="V223" i="11"/>
  <c r="W222" i="11"/>
  <c r="M222" i="11"/>
  <c r="L222" i="11"/>
  <c r="P223" i="9" a="1"/>
  <c r="P223" i="9" s="1"/>
  <c r="U223" i="9" a="1"/>
  <c r="U223" i="9" s="1"/>
  <c r="V223" i="9" a="1"/>
  <c r="V223" i="9" s="1"/>
  <c r="S223" i="9" a="1"/>
  <c r="S223" i="9" s="1"/>
  <c r="R223" i="9" a="1"/>
  <c r="R223" i="9" s="1"/>
  <c r="N223" i="9"/>
  <c r="M224" i="9"/>
  <c r="W223" i="9" a="1"/>
  <c r="W223" i="9" s="1"/>
  <c r="O223" i="9"/>
  <c r="Q223" i="9" s="1"/>
  <c r="X223" i="9" a="1"/>
  <c r="X223" i="9" s="1"/>
  <c r="T223" i="9" a="1"/>
  <c r="T223" i="9" s="1"/>
  <c r="A225" i="2"/>
  <c r="B224" i="2"/>
  <c r="C224" i="2"/>
  <c r="D224" i="2" s="1"/>
  <c r="O225" i="11"/>
  <c r="P224" i="11"/>
  <c r="A224" i="11"/>
  <c r="H223" i="11"/>
  <c r="C223" i="11"/>
  <c r="I223" i="11"/>
  <c r="J223" i="11"/>
  <c r="K223" i="11"/>
  <c r="B223" i="11"/>
  <c r="D223" i="11"/>
  <c r="F223" i="11" s="1"/>
  <c r="E223" i="11"/>
  <c r="G223" i="11" s="1"/>
  <c r="AM339" i="9"/>
  <c r="AL340" i="9"/>
  <c r="AN339" i="9"/>
  <c r="G224" i="2" l="1"/>
  <c r="F224" i="2"/>
  <c r="H224" i="2" s="1"/>
  <c r="U224" i="11"/>
  <c r="X224" i="11" s="1"/>
  <c r="Y223" i="11"/>
  <c r="W223" i="11"/>
  <c r="V224" i="11"/>
  <c r="M223" i="11"/>
  <c r="L223" i="11"/>
  <c r="N224" i="9"/>
  <c r="X224" i="9" a="1"/>
  <c r="X224" i="9" s="1"/>
  <c r="T224" i="9" a="1"/>
  <c r="T224" i="9" s="1"/>
  <c r="R224" i="9" a="1"/>
  <c r="R224" i="9" s="1"/>
  <c r="P224" i="9" a="1"/>
  <c r="P224" i="9" s="1"/>
  <c r="O224" i="9"/>
  <c r="Q224" i="9" s="1"/>
  <c r="S224" i="9" a="1"/>
  <c r="S224" i="9" s="1"/>
  <c r="V224" i="9" a="1"/>
  <c r="V224" i="9" s="1"/>
  <c r="W224" i="9" a="1"/>
  <c r="W224" i="9" s="1"/>
  <c r="U224" i="9" a="1"/>
  <c r="U224" i="9" s="1"/>
  <c r="M225" i="9"/>
  <c r="A226" i="2"/>
  <c r="B225" i="2"/>
  <c r="C225" i="2"/>
  <c r="D225" i="2" s="1"/>
  <c r="AM340" i="9"/>
  <c r="AL341" i="9"/>
  <c r="AN340" i="9"/>
  <c r="A225" i="11"/>
  <c r="H224" i="11"/>
  <c r="C224" i="11"/>
  <c r="L224" i="11" s="1"/>
  <c r="I224" i="11"/>
  <c r="J224" i="11"/>
  <c r="K224" i="11"/>
  <c r="B224" i="11"/>
  <c r="D224" i="11"/>
  <c r="F224" i="11" s="1"/>
  <c r="E224" i="11"/>
  <c r="G224" i="11" s="1"/>
  <c r="O226" i="11"/>
  <c r="P225" i="11"/>
  <c r="U225" i="11" s="1"/>
  <c r="X225" i="11" l="1"/>
  <c r="G225" i="2"/>
  <c r="Y224" i="11"/>
  <c r="W224" i="11"/>
  <c r="V225" i="11"/>
  <c r="F225" i="2"/>
  <c r="M224" i="11"/>
  <c r="V225" i="9" a="1"/>
  <c r="V225" i="9" s="1"/>
  <c r="W225" i="9" a="1"/>
  <c r="W225" i="9" s="1"/>
  <c r="P225" i="9" a="1"/>
  <c r="P225" i="9" s="1"/>
  <c r="N225" i="9"/>
  <c r="T225" i="9" a="1"/>
  <c r="T225" i="9" s="1"/>
  <c r="M226" i="9"/>
  <c r="O225" i="9"/>
  <c r="Q225" i="9" s="1"/>
  <c r="X225" i="9" a="1"/>
  <c r="X225" i="9" s="1"/>
  <c r="S225" i="9" a="1"/>
  <c r="S225" i="9" s="1"/>
  <c r="R225" i="9" a="1"/>
  <c r="R225" i="9" s="1"/>
  <c r="U225" i="9" a="1"/>
  <c r="U225" i="9" s="1"/>
  <c r="A227" i="2"/>
  <c r="C226" i="2"/>
  <c r="G226" i="2" s="1"/>
  <c r="B226" i="2"/>
  <c r="O227" i="11"/>
  <c r="P226" i="11"/>
  <c r="U226" i="11" s="1"/>
  <c r="X226" i="11" s="1"/>
  <c r="A226" i="11"/>
  <c r="H225" i="11"/>
  <c r="C225" i="11"/>
  <c r="I225" i="11"/>
  <c r="J225" i="11"/>
  <c r="K225" i="11"/>
  <c r="B225" i="11"/>
  <c r="D225" i="11"/>
  <c r="F225" i="11" s="1"/>
  <c r="E225" i="11"/>
  <c r="G225" i="11" s="1"/>
  <c r="AL342" i="9"/>
  <c r="AM341" i="9"/>
  <c r="AN341" i="9"/>
  <c r="H225" i="2" l="1"/>
  <c r="D226" i="2"/>
  <c r="F226" i="2"/>
  <c r="H226" i="2" s="1"/>
  <c r="V226" i="11"/>
  <c r="Y225" i="11"/>
  <c r="W225" i="11"/>
  <c r="M225" i="11"/>
  <c r="L225" i="11"/>
  <c r="O226" i="9"/>
  <c r="Q226" i="9" s="1"/>
  <c r="S226" i="9" a="1"/>
  <c r="S226" i="9" s="1"/>
  <c r="R226" i="9" a="1"/>
  <c r="R226" i="9" s="1"/>
  <c r="T226" i="9" a="1"/>
  <c r="T226" i="9" s="1"/>
  <c r="U226" i="9" a="1"/>
  <c r="U226" i="9" s="1"/>
  <c r="W226" i="9" a="1"/>
  <c r="W226" i="9" s="1"/>
  <c r="N226" i="9"/>
  <c r="P226" i="9" a="1"/>
  <c r="P226" i="9" s="1"/>
  <c r="M227" i="9"/>
  <c r="V226" i="9" a="1"/>
  <c r="V226" i="9" s="1"/>
  <c r="X226" i="9" a="1"/>
  <c r="X226" i="9" s="1"/>
  <c r="A228" i="2"/>
  <c r="C227" i="2"/>
  <c r="F227" i="2" s="1"/>
  <c r="B227" i="2"/>
  <c r="A227" i="11"/>
  <c r="H226" i="11"/>
  <c r="C226" i="11"/>
  <c r="L226" i="11" s="1"/>
  <c r="I226" i="11"/>
  <c r="J226" i="11"/>
  <c r="K226" i="11"/>
  <c r="B226" i="11"/>
  <c r="E226" i="11"/>
  <c r="G226" i="11" s="1"/>
  <c r="D226" i="11"/>
  <c r="F226" i="11" s="1"/>
  <c r="AL343" i="9"/>
  <c r="AM342" i="9"/>
  <c r="AN342" i="9"/>
  <c r="O228" i="11"/>
  <c r="P227" i="11"/>
  <c r="V227" i="11" s="1"/>
  <c r="Y226" i="11" l="1"/>
  <c r="Y227" i="11" s="1"/>
  <c r="G227" i="2"/>
  <c r="H227" i="2" s="1"/>
  <c r="W226" i="11"/>
  <c r="D227" i="2"/>
  <c r="U227" i="11"/>
  <c r="X227" i="11" s="1"/>
  <c r="M226" i="11"/>
  <c r="R227" i="9" a="1"/>
  <c r="R227" i="9" s="1"/>
  <c r="U227" i="9" a="1"/>
  <c r="U227" i="9" s="1"/>
  <c r="M228" i="9"/>
  <c r="T227" i="9" a="1"/>
  <c r="T227" i="9" s="1"/>
  <c r="P227" i="9" a="1"/>
  <c r="P227" i="9" s="1"/>
  <c r="X227" i="9" a="1"/>
  <c r="X227" i="9" s="1"/>
  <c r="V227" i="9" a="1"/>
  <c r="V227" i="9" s="1"/>
  <c r="W227" i="9" a="1"/>
  <c r="W227" i="9" s="1"/>
  <c r="O227" i="9"/>
  <c r="Q227" i="9" s="1"/>
  <c r="N227" i="9"/>
  <c r="S227" i="9" a="1"/>
  <c r="S227" i="9" s="1"/>
  <c r="A229" i="2"/>
  <c r="B228" i="2"/>
  <c r="C228" i="2"/>
  <c r="F228" i="2" s="1"/>
  <c r="A228" i="11"/>
  <c r="H227" i="11"/>
  <c r="C227" i="11"/>
  <c r="L227" i="11" s="1"/>
  <c r="I227" i="11"/>
  <c r="J227" i="11"/>
  <c r="K227" i="11"/>
  <c r="B227" i="11"/>
  <c r="D227" i="11"/>
  <c r="F227" i="11" s="1"/>
  <c r="E227" i="11"/>
  <c r="G227" i="11" s="1"/>
  <c r="O229" i="11"/>
  <c r="P228" i="11"/>
  <c r="U228" i="11" s="1"/>
  <c r="AM343" i="9"/>
  <c r="AL344" i="9"/>
  <c r="AN343" i="9"/>
  <c r="V228" i="11" l="1"/>
  <c r="Y228" i="11" s="1"/>
  <c r="W227" i="11"/>
  <c r="X228" i="11"/>
  <c r="G228" i="2"/>
  <c r="H228" i="2" s="1"/>
  <c r="D228" i="2"/>
  <c r="M227" i="11"/>
  <c r="P228" i="9" a="1"/>
  <c r="P228" i="9" s="1"/>
  <c r="U228" i="9" a="1"/>
  <c r="U228" i="9" s="1"/>
  <c r="V228" i="9" a="1"/>
  <c r="V228" i="9" s="1"/>
  <c r="N228" i="9"/>
  <c r="O228" i="9"/>
  <c r="Q228" i="9" s="1"/>
  <c r="R228" i="9" a="1"/>
  <c r="R228" i="9" s="1"/>
  <c r="M229" i="9"/>
  <c r="W228" i="9" a="1"/>
  <c r="W228" i="9" s="1"/>
  <c r="T228" i="9" a="1"/>
  <c r="T228" i="9" s="1"/>
  <c r="X228" i="9" a="1"/>
  <c r="X228" i="9" s="1"/>
  <c r="S228" i="9" a="1"/>
  <c r="S228" i="9" s="1"/>
  <c r="A230" i="2"/>
  <c r="B229" i="2"/>
  <c r="C229" i="2"/>
  <c r="G229" i="2" s="1"/>
  <c r="AL345" i="9"/>
  <c r="AM344" i="9"/>
  <c r="AN344" i="9"/>
  <c r="O230" i="11"/>
  <c r="P229" i="11"/>
  <c r="U229" i="11" s="1"/>
  <c r="X229" i="11" s="1"/>
  <c r="V229" i="11"/>
  <c r="Y229" i="11" s="1"/>
  <c r="A229" i="11"/>
  <c r="H228" i="11"/>
  <c r="C228" i="11"/>
  <c r="I228" i="11"/>
  <c r="J228" i="11"/>
  <c r="K228" i="11"/>
  <c r="B228" i="11"/>
  <c r="E228" i="11"/>
  <c r="G228" i="11" s="1"/>
  <c r="D228" i="11"/>
  <c r="F228" i="11" s="1"/>
  <c r="D229" i="2" l="1"/>
  <c r="F229" i="2"/>
  <c r="H229" i="2" s="1"/>
  <c r="W228" i="11"/>
  <c r="W229" i="11"/>
  <c r="M228" i="11"/>
  <c r="L228" i="11"/>
  <c r="O229" i="9"/>
  <c r="Q229" i="9" s="1"/>
  <c r="N229" i="9"/>
  <c r="P229" i="9" a="1"/>
  <c r="P229" i="9" s="1"/>
  <c r="U229" i="9" a="1"/>
  <c r="U229" i="9" s="1"/>
  <c r="X229" i="9" a="1"/>
  <c r="X229" i="9" s="1"/>
  <c r="S229" i="9" a="1"/>
  <c r="S229" i="9" s="1"/>
  <c r="R229" i="9" a="1"/>
  <c r="R229" i="9" s="1"/>
  <c r="M230" i="9"/>
  <c r="W229" i="9" a="1"/>
  <c r="W229" i="9" s="1"/>
  <c r="T229" i="9" a="1"/>
  <c r="T229" i="9" s="1"/>
  <c r="V229" i="9" a="1"/>
  <c r="V229" i="9" s="1"/>
  <c r="A231" i="2"/>
  <c r="C230" i="2"/>
  <c r="G230" i="2" s="1"/>
  <c r="B230" i="2"/>
  <c r="O231" i="11"/>
  <c r="P230" i="11"/>
  <c r="V230" i="11" s="1"/>
  <c r="U230" i="11"/>
  <c r="X230" i="11" s="1"/>
  <c r="A230" i="11"/>
  <c r="C229" i="11"/>
  <c r="L229" i="11" s="1"/>
  <c r="H229" i="11"/>
  <c r="I229" i="11"/>
  <c r="J229" i="11"/>
  <c r="K229" i="11"/>
  <c r="B229" i="11"/>
  <c r="E229" i="11"/>
  <c r="G229" i="11" s="1"/>
  <c r="D229" i="11"/>
  <c r="F229" i="11" s="1"/>
  <c r="AM345" i="9"/>
  <c r="AL346" i="9"/>
  <c r="AN345" i="9"/>
  <c r="Y230" i="11" l="1"/>
  <c r="W230" i="11"/>
  <c r="D230" i="2"/>
  <c r="F230" i="2"/>
  <c r="H230" i="2" s="1"/>
  <c r="M229" i="11"/>
  <c r="S230" i="9" a="1"/>
  <c r="S230" i="9" s="1"/>
  <c r="W230" i="9" a="1"/>
  <c r="W230" i="9" s="1"/>
  <c r="M231" i="9"/>
  <c r="R230" i="9" a="1"/>
  <c r="R230" i="9" s="1"/>
  <c r="T230" i="9" a="1"/>
  <c r="T230" i="9" s="1"/>
  <c r="N230" i="9"/>
  <c r="P230" i="9" a="1"/>
  <c r="P230" i="9" s="1"/>
  <c r="U230" i="9" a="1"/>
  <c r="U230" i="9" s="1"/>
  <c r="V230" i="9" a="1"/>
  <c r="V230" i="9" s="1"/>
  <c r="X230" i="9" a="1"/>
  <c r="X230" i="9" s="1"/>
  <c r="O230" i="9"/>
  <c r="Q230" i="9" s="1"/>
  <c r="A232" i="2"/>
  <c r="B231" i="2"/>
  <c r="C231" i="2"/>
  <c r="D231" i="2" s="1"/>
  <c r="A231" i="11"/>
  <c r="C230" i="11"/>
  <c r="H230" i="11"/>
  <c r="I230" i="11"/>
  <c r="J230" i="11"/>
  <c r="K230" i="11"/>
  <c r="B230" i="11"/>
  <c r="D230" i="11"/>
  <c r="F230" i="11" s="1"/>
  <c r="E230" i="11"/>
  <c r="G230" i="11" s="1"/>
  <c r="O232" i="11"/>
  <c r="P231" i="11"/>
  <c r="U231" i="11"/>
  <c r="X231" i="11" s="1"/>
  <c r="AM346" i="9"/>
  <c r="AL347" i="9"/>
  <c r="AN346" i="9"/>
  <c r="F231" i="2" l="1"/>
  <c r="V231" i="11"/>
  <c r="G231" i="2"/>
  <c r="M230" i="11"/>
  <c r="L230" i="11"/>
  <c r="S231" i="9" a="1"/>
  <c r="S231" i="9" s="1"/>
  <c r="R231" i="9" a="1"/>
  <c r="R231" i="9" s="1"/>
  <c r="P231" i="9" a="1"/>
  <c r="P231" i="9" s="1"/>
  <c r="V231" i="9" a="1"/>
  <c r="V231" i="9" s="1"/>
  <c r="T231" i="9" a="1"/>
  <c r="T231" i="9" s="1"/>
  <c r="W231" i="9" a="1"/>
  <c r="W231" i="9" s="1"/>
  <c r="M232" i="9"/>
  <c r="X231" i="9" a="1"/>
  <c r="X231" i="9" s="1"/>
  <c r="N231" i="9"/>
  <c r="U231" i="9" a="1"/>
  <c r="U231" i="9" s="1"/>
  <c r="O231" i="9"/>
  <c r="Q231" i="9" s="1"/>
  <c r="A233" i="2"/>
  <c r="C232" i="2"/>
  <c r="F232" i="2" s="1"/>
  <c r="B232" i="2"/>
  <c r="O233" i="11"/>
  <c r="P232" i="11"/>
  <c r="AL348" i="9"/>
  <c r="AM347" i="9"/>
  <c r="AN347" i="9"/>
  <c r="A232" i="11"/>
  <c r="H231" i="11"/>
  <c r="C231" i="11"/>
  <c r="I231" i="11"/>
  <c r="J231" i="11"/>
  <c r="K231" i="11"/>
  <c r="B231" i="11"/>
  <c r="E231" i="11"/>
  <c r="G231" i="11" s="1"/>
  <c r="D231" i="11"/>
  <c r="F231" i="11" s="1"/>
  <c r="H231" i="2" l="1"/>
  <c r="Y231" i="11"/>
  <c r="W231" i="11"/>
  <c r="G232" i="2"/>
  <c r="H232" i="2" s="1"/>
  <c r="D232" i="2"/>
  <c r="U232" i="11"/>
  <c r="X232" i="11" s="1"/>
  <c r="V232" i="11"/>
  <c r="M231" i="11"/>
  <c r="L231" i="11"/>
  <c r="W232" i="9" a="1"/>
  <c r="W232" i="9" s="1"/>
  <c r="X232" i="9" a="1"/>
  <c r="X232" i="9" s="1"/>
  <c r="M233" i="9"/>
  <c r="S232" i="9" a="1"/>
  <c r="S232" i="9" s="1"/>
  <c r="N232" i="9"/>
  <c r="O232" i="9"/>
  <c r="Q232" i="9"/>
  <c r="R232" i="9" a="1"/>
  <c r="R232" i="9" s="1"/>
  <c r="T232" i="9" a="1"/>
  <c r="T232" i="9" s="1"/>
  <c r="P232" i="9" a="1"/>
  <c r="P232" i="9" s="1"/>
  <c r="V232" i="9" a="1"/>
  <c r="V232" i="9" s="1"/>
  <c r="U232" i="9" a="1"/>
  <c r="U232" i="9" s="1"/>
  <c r="A234" i="2"/>
  <c r="F233" i="2"/>
  <c r="G233" i="2"/>
  <c r="D233" i="2"/>
  <c r="C233" i="2"/>
  <c r="B233" i="2"/>
  <c r="A233" i="11"/>
  <c r="H232" i="11"/>
  <c r="C232" i="11"/>
  <c r="I232" i="11"/>
  <c r="J232" i="11"/>
  <c r="K232" i="11"/>
  <c r="B232" i="11"/>
  <c r="E232" i="11"/>
  <c r="G232" i="11" s="1"/>
  <c r="D232" i="11"/>
  <c r="F232" i="11" s="1"/>
  <c r="O234" i="11"/>
  <c r="P233" i="11"/>
  <c r="U233" i="11" s="1"/>
  <c r="AL349" i="9"/>
  <c r="AM348" i="9"/>
  <c r="AN348" i="9"/>
  <c r="H233" i="2" l="1"/>
  <c r="V233" i="11"/>
  <c r="W233" i="11" s="1"/>
  <c r="X233" i="11"/>
  <c r="Y232" i="11"/>
  <c r="W232" i="11"/>
  <c r="M232" i="11"/>
  <c r="L232" i="11"/>
  <c r="R233" i="9" a="1"/>
  <c r="R233" i="9" s="1"/>
  <c r="T233" i="9" a="1"/>
  <c r="T233" i="9" s="1"/>
  <c r="X233" i="9" a="1"/>
  <c r="X233" i="9" s="1"/>
  <c r="N233" i="9"/>
  <c r="W233" i="9" a="1"/>
  <c r="W233" i="9" s="1"/>
  <c r="M234" i="9"/>
  <c r="P233" i="9" a="1"/>
  <c r="P233" i="9" s="1"/>
  <c r="V233" i="9" a="1"/>
  <c r="V233" i="9" s="1"/>
  <c r="O233" i="9"/>
  <c r="Q233" i="9" s="1"/>
  <c r="S233" i="9" a="1"/>
  <c r="S233" i="9" s="1"/>
  <c r="U233" i="9" a="1"/>
  <c r="U233" i="9" s="1"/>
  <c r="A235" i="2"/>
  <c r="F234" i="2"/>
  <c r="G234" i="2"/>
  <c r="B234" i="2"/>
  <c r="C234" i="2"/>
  <c r="D234" i="2" s="1"/>
  <c r="O235" i="11"/>
  <c r="P234" i="11"/>
  <c r="U234" i="11" s="1"/>
  <c r="X234" i="11" s="1"/>
  <c r="A234" i="11"/>
  <c r="H233" i="11"/>
  <c r="C233" i="11"/>
  <c r="I233" i="11"/>
  <c r="J233" i="11"/>
  <c r="K233" i="11"/>
  <c r="B233" i="11"/>
  <c r="E233" i="11"/>
  <c r="G233" i="11" s="1"/>
  <c r="D233" i="11"/>
  <c r="F233" i="11" s="1"/>
  <c r="AM349" i="9"/>
  <c r="AL350" i="9"/>
  <c r="AN349" i="9"/>
  <c r="Y233" i="11" l="1"/>
  <c r="V234" i="11"/>
  <c r="W234" i="11" s="1"/>
  <c r="H234" i="2"/>
  <c r="M233" i="11"/>
  <c r="L233" i="11"/>
  <c r="W234" i="9" a="1"/>
  <c r="W234" i="9" s="1"/>
  <c r="O234" i="9"/>
  <c r="Q234" i="9" s="1"/>
  <c r="S234" i="9" a="1"/>
  <c r="S234" i="9" s="1"/>
  <c r="R234" i="9" a="1"/>
  <c r="R234" i="9" s="1"/>
  <c r="P234" i="9" a="1"/>
  <c r="P234" i="9" s="1"/>
  <c r="V234" i="9" a="1"/>
  <c r="V234" i="9" s="1"/>
  <c r="X234" i="9" a="1"/>
  <c r="X234" i="9" s="1"/>
  <c r="N234" i="9"/>
  <c r="M235" i="9"/>
  <c r="U234" i="9" a="1"/>
  <c r="U234" i="9" s="1"/>
  <c r="T234" i="9" a="1"/>
  <c r="T234" i="9" s="1"/>
  <c r="A236" i="2"/>
  <c r="B235" i="2"/>
  <c r="C235" i="2"/>
  <c r="F235" i="2" s="1"/>
  <c r="AL351" i="9"/>
  <c r="AM350" i="9"/>
  <c r="AN350" i="9"/>
  <c r="A235" i="11"/>
  <c r="H234" i="11"/>
  <c r="C234" i="11"/>
  <c r="L234" i="11" s="1"/>
  <c r="I234" i="11"/>
  <c r="J234" i="11"/>
  <c r="K234" i="11"/>
  <c r="B234" i="11"/>
  <c r="E234" i="11"/>
  <c r="G234" i="11" s="1"/>
  <c r="D234" i="11"/>
  <c r="F234" i="11" s="1"/>
  <c r="O236" i="11"/>
  <c r="P235" i="11"/>
  <c r="Y234" i="11" l="1"/>
  <c r="D235" i="2"/>
  <c r="G235" i="2"/>
  <c r="H235" i="2" s="1"/>
  <c r="U235" i="11"/>
  <c r="X235" i="11" s="1"/>
  <c r="V235" i="11"/>
  <c r="M234" i="11"/>
  <c r="V235" i="9" a="1"/>
  <c r="V235" i="9" s="1"/>
  <c r="S235" i="9" a="1"/>
  <c r="S235" i="9" s="1"/>
  <c r="W235" i="9" a="1"/>
  <c r="W235" i="9" s="1"/>
  <c r="P235" i="9" a="1"/>
  <c r="P235" i="9" s="1"/>
  <c r="R235" i="9" a="1"/>
  <c r="R235" i="9" s="1"/>
  <c r="X235" i="9" a="1"/>
  <c r="X235" i="9" s="1"/>
  <c r="M236" i="9"/>
  <c r="U235" i="9" a="1"/>
  <c r="U235" i="9" s="1"/>
  <c r="T235" i="9" a="1"/>
  <c r="T235" i="9" s="1"/>
  <c r="O235" i="9"/>
  <c r="Q235" i="9" s="1"/>
  <c r="N235" i="9"/>
  <c r="A237" i="2"/>
  <c r="C236" i="2"/>
  <c r="F236" i="2" s="1"/>
  <c r="B236" i="2"/>
  <c r="O237" i="11"/>
  <c r="P236" i="11"/>
  <c r="A236" i="11"/>
  <c r="H235" i="11"/>
  <c r="C235" i="11"/>
  <c r="I235" i="11"/>
  <c r="J235" i="11"/>
  <c r="K235" i="11"/>
  <c r="B235" i="11"/>
  <c r="E235" i="11"/>
  <c r="G235" i="11" s="1"/>
  <c r="D235" i="11"/>
  <c r="F235" i="11" s="1"/>
  <c r="AM351" i="9"/>
  <c r="AL352" i="9"/>
  <c r="AN351" i="9"/>
  <c r="U236" i="11" l="1"/>
  <c r="X236" i="11" s="1"/>
  <c r="Y235" i="11"/>
  <c r="W235" i="11"/>
  <c r="G236" i="2"/>
  <c r="H236" i="2" s="1"/>
  <c r="D236" i="2"/>
  <c r="V236" i="11"/>
  <c r="M235" i="11"/>
  <c r="L235" i="11"/>
  <c r="R236" i="9" a="1"/>
  <c r="R236" i="9" s="1"/>
  <c r="V236" i="9" a="1"/>
  <c r="V236" i="9" s="1"/>
  <c r="W236" i="9" a="1"/>
  <c r="W236" i="9" s="1"/>
  <c r="P236" i="9" a="1"/>
  <c r="P236" i="9" s="1"/>
  <c r="N236" i="9"/>
  <c r="S236" i="9" a="1"/>
  <c r="S236" i="9" s="1"/>
  <c r="M237" i="9"/>
  <c r="U236" i="9" a="1"/>
  <c r="U236" i="9" s="1"/>
  <c r="T236" i="9" a="1"/>
  <c r="T236" i="9" s="1"/>
  <c r="X236" i="9" a="1"/>
  <c r="X236" i="9" s="1"/>
  <c r="O236" i="9"/>
  <c r="Q236" i="9" s="1"/>
  <c r="A238" i="2"/>
  <c r="C237" i="2"/>
  <c r="D237" i="2" s="1"/>
  <c r="B237" i="2"/>
  <c r="O238" i="11"/>
  <c r="P237" i="11"/>
  <c r="V237" i="11" s="1"/>
  <c r="AM352" i="9"/>
  <c r="AL353" i="9"/>
  <c r="AN352" i="9"/>
  <c r="A237" i="11"/>
  <c r="H236" i="11"/>
  <c r="C236" i="11"/>
  <c r="I236" i="11"/>
  <c r="J236" i="11"/>
  <c r="K236" i="11"/>
  <c r="B236" i="11"/>
  <c r="E236" i="11"/>
  <c r="G236" i="11" s="1"/>
  <c r="D236" i="11"/>
  <c r="F236" i="11" s="1"/>
  <c r="U237" i="11" l="1"/>
  <c r="X237" i="11" s="1"/>
  <c r="F237" i="2"/>
  <c r="G237" i="2"/>
  <c r="Y236" i="11"/>
  <c r="Y237" i="11" s="1"/>
  <c r="W236" i="11"/>
  <c r="M236" i="11"/>
  <c r="L236" i="11"/>
  <c r="U237" i="9" a="1"/>
  <c r="U237" i="9" s="1"/>
  <c r="V237" i="9" a="1"/>
  <c r="V237" i="9" s="1"/>
  <c r="W237" i="9" a="1"/>
  <c r="W237" i="9" s="1"/>
  <c r="T237" i="9" a="1"/>
  <c r="T237" i="9" s="1"/>
  <c r="O237" i="9"/>
  <c r="Q237" i="9" s="1"/>
  <c r="M238" i="9"/>
  <c r="S237" i="9" a="1"/>
  <c r="S237" i="9" s="1"/>
  <c r="P237" i="9" a="1"/>
  <c r="P237" i="9" s="1"/>
  <c r="N237" i="9"/>
  <c r="X237" i="9" a="1"/>
  <c r="X237" i="9" s="1"/>
  <c r="R237" i="9" a="1"/>
  <c r="R237" i="9" s="1"/>
  <c r="A239" i="2"/>
  <c r="B238" i="2"/>
  <c r="C238" i="2"/>
  <c r="G238" i="2" s="1"/>
  <c r="A238" i="11"/>
  <c r="H237" i="11"/>
  <c r="C237" i="11"/>
  <c r="I237" i="11"/>
  <c r="J237" i="11"/>
  <c r="K237" i="11"/>
  <c r="B237" i="11"/>
  <c r="E237" i="11"/>
  <c r="G237" i="11" s="1"/>
  <c r="D237" i="11"/>
  <c r="F237" i="11" s="1"/>
  <c r="O239" i="11"/>
  <c r="P238" i="11"/>
  <c r="AL354" i="9"/>
  <c r="AM353" i="9"/>
  <c r="AN353" i="9"/>
  <c r="W237" i="11" l="1"/>
  <c r="H237" i="2"/>
  <c r="D238" i="2"/>
  <c r="F238" i="2"/>
  <c r="H238" i="2" s="1"/>
  <c r="V238" i="11"/>
  <c r="U238" i="11"/>
  <c r="X238" i="11" s="1"/>
  <c r="M237" i="11"/>
  <c r="L237" i="11"/>
  <c r="P238" i="9" a="1"/>
  <c r="P238" i="9" s="1"/>
  <c r="N238" i="9"/>
  <c r="U238" i="9" a="1"/>
  <c r="U238" i="9" s="1"/>
  <c r="M239" i="9"/>
  <c r="W238" i="9" a="1"/>
  <c r="W238" i="9" s="1"/>
  <c r="V238" i="9" a="1"/>
  <c r="V238" i="9" s="1"/>
  <c r="R238" i="9" a="1"/>
  <c r="R238" i="9" s="1"/>
  <c r="T238" i="9" a="1"/>
  <c r="T238" i="9" s="1"/>
  <c r="O238" i="9"/>
  <c r="Q238" i="9" s="1"/>
  <c r="S238" i="9" a="1"/>
  <c r="S238" i="9" s="1"/>
  <c r="X238" i="9" a="1"/>
  <c r="X238" i="9" s="1"/>
  <c r="A240" i="2"/>
  <c r="B239" i="2"/>
  <c r="C239" i="2"/>
  <c r="D239" i="2" s="1"/>
  <c r="AL355" i="9"/>
  <c r="AM354" i="9"/>
  <c r="AN354" i="9"/>
  <c r="O240" i="11"/>
  <c r="P239" i="11"/>
  <c r="A239" i="11"/>
  <c r="H238" i="11"/>
  <c r="C238" i="11"/>
  <c r="I238" i="11"/>
  <c r="J238" i="11"/>
  <c r="K238" i="11"/>
  <c r="B238" i="11"/>
  <c r="E238" i="11"/>
  <c r="G238" i="11" s="1"/>
  <c r="D238" i="11"/>
  <c r="F238" i="11" s="1"/>
  <c r="F239" i="2" l="1"/>
  <c r="G239" i="2"/>
  <c r="V239" i="11"/>
  <c r="U239" i="11"/>
  <c r="X239" i="11" s="1"/>
  <c r="Y238" i="11"/>
  <c r="W238" i="11"/>
  <c r="M238" i="11"/>
  <c r="L238" i="11"/>
  <c r="V239" i="9" a="1"/>
  <c r="V239" i="9" s="1"/>
  <c r="W239" i="9" a="1"/>
  <c r="W239" i="9" s="1"/>
  <c r="O239" i="9"/>
  <c r="Q239" i="9" s="1"/>
  <c r="X239" i="9" a="1"/>
  <c r="X239" i="9" s="1"/>
  <c r="U239" i="9" a="1"/>
  <c r="U239" i="9" s="1"/>
  <c r="M240" i="9"/>
  <c r="N239" i="9"/>
  <c r="R239" i="9" a="1"/>
  <c r="R239" i="9" s="1"/>
  <c r="S239" i="9" a="1"/>
  <c r="S239" i="9" s="1"/>
  <c r="T239" i="9" a="1"/>
  <c r="T239" i="9" s="1"/>
  <c r="P239" i="9" a="1"/>
  <c r="P239" i="9" s="1"/>
  <c r="A241" i="2"/>
  <c r="C240" i="2"/>
  <c r="D240" i="2" s="1"/>
  <c r="B240" i="2"/>
  <c r="O241" i="11"/>
  <c r="P240" i="11"/>
  <c r="U240" i="11" s="1"/>
  <c r="AM355" i="9"/>
  <c r="AL356" i="9"/>
  <c r="AN355" i="9"/>
  <c r="A240" i="11"/>
  <c r="H239" i="11"/>
  <c r="C239" i="11"/>
  <c r="I239" i="11"/>
  <c r="J239" i="11"/>
  <c r="K239" i="11"/>
  <c r="B239" i="11"/>
  <c r="E239" i="11"/>
  <c r="G239" i="11" s="1"/>
  <c r="D239" i="11"/>
  <c r="F239" i="11" s="1"/>
  <c r="H239" i="2" l="1"/>
  <c r="V240" i="11"/>
  <c r="W240" i="11" s="1"/>
  <c r="X240" i="11"/>
  <c r="F240" i="2"/>
  <c r="Y239" i="11"/>
  <c r="W239" i="11"/>
  <c r="G240" i="2"/>
  <c r="M239" i="11"/>
  <c r="L239" i="11"/>
  <c r="N240" i="9"/>
  <c r="S240" i="9" a="1"/>
  <c r="S240" i="9" s="1"/>
  <c r="R240" i="9" a="1"/>
  <c r="R240" i="9" s="1"/>
  <c r="T240" i="9" a="1"/>
  <c r="T240" i="9" s="1"/>
  <c r="P240" i="9" a="1"/>
  <c r="P240" i="9" s="1"/>
  <c r="U240" i="9" a="1"/>
  <c r="U240" i="9" s="1"/>
  <c r="V240" i="9" a="1"/>
  <c r="V240" i="9" s="1"/>
  <c r="M241" i="9"/>
  <c r="O240" i="9"/>
  <c r="Q240" i="9" s="1"/>
  <c r="W240" i="9" a="1"/>
  <c r="W240" i="9" s="1"/>
  <c r="X240" i="9" a="1"/>
  <c r="X240" i="9" s="1"/>
  <c r="A242" i="2"/>
  <c r="C241" i="2"/>
  <c r="F241" i="2" s="1"/>
  <c r="B241" i="2"/>
  <c r="A241" i="11"/>
  <c r="H240" i="11"/>
  <c r="C240" i="11"/>
  <c r="L240" i="11" s="1"/>
  <c r="I240" i="11"/>
  <c r="J240" i="11"/>
  <c r="K240" i="11"/>
  <c r="B240" i="11"/>
  <c r="E240" i="11"/>
  <c r="G240" i="11" s="1"/>
  <c r="D240" i="11"/>
  <c r="F240" i="11" s="1"/>
  <c r="O242" i="11"/>
  <c r="P241" i="11"/>
  <c r="V241" i="11" s="1"/>
  <c r="AL357" i="9"/>
  <c r="AM356" i="9"/>
  <c r="AN356" i="9"/>
  <c r="Y240" i="11" l="1"/>
  <c r="Y241" i="11" s="1"/>
  <c r="H240" i="2"/>
  <c r="U241" i="11"/>
  <c r="X241" i="11" s="1"/>
  <c r="G241" i="2"/>
  <c r="H241" i="2" s="1"/>
  <c r="D241" i="2"/>
  <c r="M240" i="11"/>
  <c r="X241" i="9" a="1"/>
  <c r="X241" i="9" s="1"/>
  <c r="N241" i="9"/>
  <c r="R241" i="9" a="1"/>
  <c r="R241" i="9" s="1"/>
  <c r="V241" i="9" a="1"/>
  <c r="V241" i="9" s="1"/>
  <c r="W241" i="9" a="1"/>
  <c r="W241" i="9" s="1"/>
  <c r="S241" i="9" a="1"/>
  <c r="S241" i="9" s="1"/>
  <c r="P241" i="9" a="1"/>
  <c r="P241" i="9" s="1"/>
  <c r="U241" i="9" a="1"/>
  <c r="U241" i="9" s="1"/>
  <c r="M242" i="9"/>
  <c r="T241" i="9" a="1"/>
  <c r="T241" i="9" s="1"/>
  <c r="O241" i="9"/>
  <c r="Q241" i="9" s="1"/>
  <c r="A243" i="2"/>
  <c r="B242" i="2"/>
  <c r="C242" i="2"/>
  <c r="F242" i="2" s="1"/>
  <c r="AM357" i="9"/>
  <c r="AL358" i="9"/>
  <c r="AN357" i="9"/>
  <c r="A242" i="11"/>
  <c r="C241" i="11"/>
  <c r="H241" i="11"/>
  <c r="I241" i="11"/>
  <c r="J241" i="11"/>
  <c r="K241" i="11"/>
  <c r="D241" i="11"/>
  <c r="F241" i="11" s="1"/>
  <c r="B241" i="11"/>
  <c r="E241" i="11"/>
  <c r="G241" i="11" s="1"/>
  <c r="O243" i="11"/>
  <c r="P242" i="11"/>
  <c r="V242" i="11" s="1"/>
  <c r="Y242" i="11" l="1"/>
  <c r="W241" i="11"/>
  <c r="U242" i="11"/>
  <c r="X242" i="11" s="1"/>
  <c r="G242" i="2"/>
  <c r="H242" i="2" s="1"/>
  <c r="D242" i="2"/>
  <c r="M241" i="11"/>
  <c r="L241" i="11"/>
  <c r="V242" i="9" a="1"/>
  <c r="V242" i="9" s="1"/>
  <c r="W242" i="9" a="1"/>
  <c r="W242" i="9" s="1"/>
  <c r="O242" i="9"/>
  <c r="Q242" i="9" s="1"/>
  <c r="N242" i="9"/>
  <c r="U242" i="9" a="1"/>
  <c r="U242" i="9" s="1"/>
  <c r="M243" i="9"/>
  <c r="T242" i="9" a="1"/>
  <c r="T242" i="9" s="1"/>
  <c r="X242" i="9" a="1"/>
  <c r="X242" i="9" s="1"/>
  <c r="S242" i="9" a="1"/>
  <c r="S242" i="9" s="1"/>
  <c r="P242" i="9" a="1"/>
  <c r="P242" i="9" s="1"/>
  <c r="R242" i="9" a="1"/>
  <c r="R242" i="9" s="1"/>
  <c r="A244" i="2"/>
  <c r="F243" i="2"/>
  <c r="D243" i="2"/>
  <c r="C243" i="2"/>
  <c r="G243" i="2" s="1"/>
  <c r="B243" i="2"/>
  <c r="O244" i="11"/>
  <c r="P243" i="11"/>
  <c r="V243" i="11"/>
  <c r="Y243" i="11" s="1"/>
  <c r="U243" i="11"/>
  <c r="X243" i="11" s="1"/>
  <c r="A243" i="11"/>
  <c r="C242" i="11"/>
  <c r="H242" i="11"/>
  <c r="I242" i="11"/>
  <c r="J242" i="11"/>
  <c r="K242" i="11"/>
  <c r="B242" i="11"/>
  <c r="D242" i="11"/>
  <c r="F242" i="11" s="1"/>
  <c r="E242" i="11"/>
  <c r="G242" i="11" s="1"/>
  <c r="AM358" i="9"/>
  <c r="AL359" i="9"/>
  <c r="AN358" i="9"/>
  <c r="W242" i="11" l="1"/>
  <c r="W243" i="11"/>
  <c r="H243" i="2"/>
  <c r="M242" i="11"/>
  <c r="L242" i="11"/>
  <c r="O243" i="9"/>
  <c r="Q243" i="9" s="1"/>
  <c r="S243" i="9" a="1"/>
  <c r="S243" i="9" s="1"/>
  <c r="R243" i="9" a="1"/>
  <c r="R243" i="9" s="1"/>
  <c r="T243" i="9" a="1"/>
  <c r="T243" i="9" s="1"/>
  <c r="M244" i="9"/>
  <c r="N243" i="9"/>
  <c r="X243" i="9" a="1"/>
  <c r="X243" i="9" s="1"/>
  <c r="P243" i="9" a="1"/>
  <c r="P243" i="9" s="1"/>
  <c r="W243" i="9" a="1"/>
  <c r="W243" i="9" s="1"/>
  <c r="U243" i="9" a="1"/>
  <c r="U243" i="9" s="1"/>
  <c r="V243" i="9" a="1"/>
  <c r="V243" i="9" s="1"/>
  <c r="A245" i="2"/>
  <c r="B244" i="2"/>
  <c r="C244" i="2"/>
  <c r="F244" i="2" s="1"/>
  <c r="AL360" i="9"/>
  <c r="AM359" i="9"/>
  <c r="AN359" i="9"/>
  <c r="A244" i="11"/>
  <c r="H243" i="11"/>
  <c r="C243" i="11"/>
  <c r="L243" i="11" s="1"/>
  <c r="I243" i="11"/>
  <c r="J243" i="11"/>
  <c r="K243" i="11"/>
  <c r="B243" i="11"/>
  <c r="D243" i="11"/>
  <c r="F243" i="11" s="1"/>
  <c r="E243" i="11"/>
  <c r="G243" i="11" s="1"/>
  <c r="O245" i="11"/>
  <c r="P244" i="11"/>
  <c r="G244" i="2" l="1"/>
  <c r="H244" i="2" s="1"/>
  <c r="D244" i="2"/>
  <c r="V244" i="11"/>
  <c r="U244" i="11"/>
  <c r="X244" i="11" s="1"/>
  <c r="M243" i="11"/>
  <c r="S244" i="9" a="1"/>
  <c r="S244" i="9" s="1"/>
  <c r="T244" i="9" a="1"/>
  <c r="T244" i="9" s="1"/>
  <c r="P244" i="9" a="1"/>
  <c r="P244" i="9" s="1"/>
  <c r="R244" i="9" a="1"/>
  <c r="R244" i="9" s="1"/>
  <c r="U244" i="9" a="1"/>
  <c r="U244" i="9" s="1"/>
  <c r="O244" i="9"/>
  <c r="Q244" i="9" s="1"/>
  <c r="V244" i="9" a="1"/>
  <c r="V244" i="9" s="1"/>
  <c r="N244" i="9"/>
  <c r="X244" i="9" a="1"/>
  <c r="X244" i="9" s="1"/>
  <c r="M245" i="9"/>
  <c r="W244" i="9" a="1"/>
  <c r="W244" i="9" s="1"/>
  <c r="A246" i="2"/>
  <c r="B245" i="2"/>
  <c r="C245" i="2"/>
  <c r="D245" i="2" s="1"/>
  <c r="O246" i="11"/>
  <c r="P245" i="11"/>
  <c r="U245" i="11" s="1"/>
  <c r="X245" i="11" s="1"/>
  <c r="A245" i="11"/>
  <c r="H244" i="11"/>
  <c r="C244" i="11"/>
  <c r="L244" i="11" s="1"/>
  <c r="I244" i="11"/>
  <c r="J244" i="11"/>
  <c r="K244" i="11"/>
  <c r="B244" i="11"/>
  <c r="E244" i="11"/>
  <c r="G244" i="11" s="1"/>
  <c r="D244" i="11"/>
  <c r="F244" i="11" s="1"/>
  <c r="AL361" i="9"/>
  <c r="AM360" i="9"/>
  <c r="AN360" i="9"/>
  <c r="G245" i="2" l="1"/>
  <c r="F245" i="2"/>
  <c r="V245" i="11"/>
  <c r="W245" i="11" s="1"/>
  <c r="Y244" i="11"/>
  <c r="W244" i="11"/>
  <c r="M244" i="11"/>
  <c r="N245" i="9"/>
  <c r="X245" i="9" a="1"/>
  <c r="X245" i="9" s="1"/>
  <c r="S245" i="9" a="1"/>
  <c r="S245" i="9" s="1"/>
  <c r="R245" i="9" a="1"/>
  <c r="R245" i="9" s="1"/>
  <c r="T245" i="9" a="1"/>
  <c r="T245" i="9" s="1"/>
  <c r="U245" i="9" a="1"/>
  <c r="U245" i="9" s="1"/>
  <c r="M246" i="9"/>
  <c r="O245" i="9"/>
  <c r="Q245" i="9" s="1"/>
  <c r="V245" i="9" a="1"/>
  <c r="V245" i="9" s="1"/>
  <c r="W245" i="9" a="1"/>
  <c r="W245" i="9" s="1"/>
  <c r="P245" i="9" a="1"/>
  <c r="P245" i="9" s="1"/>
  <c r="A247" i="2"/>
  <c r="B246" i="2"/>
  <c r="C246" i="2"/>
  <c r="F246" i="2" s="1"/>
  <c r="AM361" i="9"/>
  <c r="AL362" i="9"/>
  <c r="AN361" i="9"/>
  <c r="O247" i="11"/>
  <c r="P246" i="11"/>
  <c r="U246" i="11" s="1"/>
  <c r="X246" i="11" s="1"/>
  <c r="A246" i="11"/>
  <c r="H245" i="11"/>
  <c r="C245" i="11"/>
  <c r="L245" i="11" s="1"/>
  <c r="I245" i="11"/>
  <c r="J245" i="11"/>
  <c r="K245" i="11"/>
  <c r="B245" i="11"/>
  <c r="E245" i="11"/>
  <c r="G245" i="11" s="1"/>
  <c r="D245" i="11"/>
  <c r="F245" i="11" s="1"/>
  <c r="H245" i="2" l="1"/>
  <c r="Y245" i="11"/>
  <c r="D246" i="2"/>
  <c r="G246" i="2"/>
  <c r="H246" i="2" s="1"/>
  <c r="V246" i="11"/>
  <c r="M245" i="11"/>
  <c r="W246" i="9" a="1"/>
  <c r="W246" i="9" s="1"/>
  <c r="N246" i="9"/>
  <c r="P246" i="9" a="1"/>
  <c r="P246" i="9" s="1"/>
  <c r="O246" i="9"/>
  <c r="Q246" i="9" s="1"/>
  <c r="S246" i="9" a="1"/>
  <c r="S246" i="9" s="1"/>
  <c r="M247" i="9"/>
  <c r="U246" i="9" a="1"/>
  <c r="U246" i="9" s="1"/>
  <c r="R246" i="9" a="1"/>
  <c r="R246" i="9" s="1"/>
  <c r="V246" i="9" a="1"/>
  <c r="V246" i="9" s="1"/>
  <c r="X246" i="9" a="1"/>
  <c r="X246" i="9" s="1"/>
  <c r="T246" i="9" a="1"/>
  <c r="T246" i="9" s="1"/>
  <c r="A248" i="2"/>
  <c r="C247" i="2"/>
  <c r="F247" i="2" s="1"/>
  <c r="B247" i="2"/>
  <c r="A247" i="11"/>
  <c r="H246" i="11"/>
  <c r="C246" i="11"/>
  <c r="L246" i="11" s="1"/>
  <c r="I246" i="11"/>
  <c r="J246" i="11"/>
  <c r="K246" i="11"/>
  <c r="B246" i="11"/>
  <c r="E246" i="11"/>
  <c r="G246" i="11" s="1"/>
  <c r="D246" i="11"/>
  <c r="F246" i="11" s="1"/>
  <c r="AL363" i="9"/>
  <c r="AM362" i="9"/>
  <c r="AN362" i="9"/>
  <c r="O248" i="11"/>
  <c r="P247" i="11"/>
  <c r="V247" i="11" s="1"/>
  <c r="G247" i="2" l="1"/>
  <c r="H247" i="2" s="1"/>
  <c r="U247" i="11"/>
  <c r="X247" i="11" s="1"/>
  <c r="Y246" i="11"/>
  <c r="Y247" i="11" s="1"/>
  <c r="W246" i="11"/>
  <c r="D247" i="2"/>
  <c r="M246" i="11"/>
  <c r="V247" i="9" a="1"/>
  <c r="V247" i="9" s="1"/>
  <c r="R247" i="9" a="1"/>
  <c r="R247" i="9" s="1"/>
  <c r="O247" i="9"/>
  <c r="Q247" i="9" s="1"/>
  <c r="S247" i="9" a="1"/>
  <c r="S247" i="9" s="1"/>
  <c r="M248" i="9"/>
  <c r="W247" i="9" a="1"/>
  <c r="W247" i="9" s="1"/>
  <c r="X247" i="9" a="1"/>
  <c r="X247" i="9" s="1"/>
  <c r="T247" i="9" a="1"/>
  <c r="T247" i="9" s="1"/>
  <c r="P247" i="9" a="1"/>
  <c r="P247" i="9" s="1"/>
  <c r="N247" i="9"/>
  <c r="U247" i="9" a="1"/>
  <c r="U247" i="9" s="1"/>
  <c r="A249" i="2"/>
  <c r="B248" i="2"/>
  <c r="C248" i="2"/>
  <c r="G248" i="2" s="1"/>
  <c r="O249" i="11"/>
  <c r="P248" i="11"/>
  <c r="AM363" i="9"/>
  <c r="AL364" i="9"/>
  <c r="AN363" i="9"/>
  <c r="A248" i="11"/>
  <c r="H247" i="11"/>
  <c r="C247" i="11"/>
  <c r="I247" i="11"/>
  <c r="J247" i="11"/>
  <c r="K247" i="11"/>
  <c r="B247" i="11"/>
  <c r="E247" i="11"/>
  <c r="G247" i="11" s="1"/>
  <c r="D247" i="11"/>
  <c r="F247" i="11" s="1"/>
  <c r="D248" i="2" l="1"/>
  <c r="F248" i="2"/>
  <c r="H248" i="2" s="1"/>
  <c r="W247" i="11"/>
  <c r="V248" i="11"/>
  <c r="U248" i="11"/>
  <c r="X248" i="11" s="1"/>
  <c r="M247" i="11"/>
  <c r="L247" i="11"/>
  <c r="P248" i="9" a="1"/>
  <c r="P248" i="9" s="1"/>
  <c r="S248" i="9" a="1"/>
  <c r="S248" i="9" s="1"/>
  <c r="R248" i="9" a="1"/>
  <c r="R248" i="9" s="1"/>
  <c r="T248" i="9" a="1"/>
  <c r="T248" i="9" s="1"/>
  <c r="U248" i="9" a="1"/>
  <c r="U248" i="9" s="1"/>
  <c r="N248" i="9"/>
  <c r="O248" i="9"/>
  <c r="Q248" i="9" s="1"/>
  <c r="V248" i="9" a="1"/>
  <c r="V248" i="9" s="1"/>
  <c r="W248" i="9" a="1"/>
  <c r="W248" i="9" s="1"/>
  <c r="X248" i="9" a="1"/>
  <c r="X248" i="9" s="1"/>
  <c r="M249" i="9"/>
  <c r="A250" i="2"/>
  <c r="B249" i="2"/>
  <c r="C249" i="2"/>
  <c r="F249" i="2" s="1"/>
  <c r="AM364" i="9"/>
  <c r="AL365" i="9"/>
  <c r="AN364" i="9"/>
  <c r="O250" i="11"/>
  <c r="P249" i="11"/>
  <c r="A249" i="11"/>
  <c r="H248" i="11"/>
  <c r="C248" i="11"/>
  <c r="L248" i="11" s="1"/>
  <c r="I248" i="11"/>
  <c r="J248" i="11"/>
  <c r="K248" i="11"/>
  <c r="B248" i="11"/>
  <c r="D248" i="11"/>
  <c r="F248" i="11" s="1"/>
  <c r="E248" i="11"/>
  <c r="G248" i="11" s="1"/>
  <c r="G249" i="2" l="1"/>
  <c r="H249" i="2" s="1"/>
  <c r="D249" i="2"/>
  <c r="U249" i="11"/>
  <c r="X249" i="11" s="1"/>
  <c r="V249" i="11"/>
  <c r="Y248" i="11"/>
  <c r="W248" i="11"/>
  <c r="M248" i="11"/>
  <c r="T249" i="9" a="1"/>
  <c r="T249" i="9" s="1"/>
  <c r="R249" i="9" a="1"/>
  <c r="R249" i="9" s="1"/>
  <c r="P249" i="9" a="1"/>
  <c r="P249" i="9" s="1"/>
  <c r="U249" i="9" a="1"/>
  <c r="U249" i="9" s="1"/>
  <c r="S249" i="9" a="1"/>
  <c r="S249" i="9" s="1"/>
  <c r="O249" i="9"/>
  <c r="Q249" i="9" s="1"/>
  <c r="V249" i="9" a="1"/>
  <c r="V249" i="9" s="1"/>
  <c r="X249" i="9" a="1"/>
  <c r="X249" i="9" s="1"/>
  <c r="M250" i="9"/>
  <c r="W249" i="9" a="1"/>
  <c r="W249" i="9" s="1"/>
  <c r="N249" i="9"/>
  <c r="A251" i="2"/>
  <c r="B250" i="2"/>
  <c r="C250" i="2"/>
  <c r="D250" i="2" s="1"/>
  <c r="AL366" i="9"/>
  <c r="AM365" i="9"/>
  <c r="AN365" i="9"/>
  <c r="A250" i="11"/>
  <c r="H249" i="11"/>
  <c r="C249" i="11"/>
  <c r="L249" i="11" s="1"/>
  <c r="I249" i="11"/>
  <c r="J249" i="11"/>
  <c r="K249" i="11"/>
  <c r="B249" i="11"/>
  <c r="E249" i="11"/>
  <c r="G249" i="11" s="1"/>
  <c r="D249" i="11"/>
  <c r="F249" i="11" s="1"/>
  <c r="O251" i="11"/>
  <c r="P250" i="11"/>
  <c r="F250" i="2" l="1"/>
  <c r="G250" i="2"/>
  <c r="Y249" i="11"/>
  <c r="W249" i="11"/>
  <c r="V250" i="11"/>
  <c r="U250" i="11"/>
  <c r="X250" i="11" s="1"/>
  <c r="M249" i="11"/>
  <c r="V250" i="9" a="1"/>
  <c r="V250" i="9" s="1"/>
  <c r="S250" i="9" a="1"/>
  <c r="S250" i="9" s="1"/>
  <c r="U250" i="9" a="1"/>
  <c r="U250" i="9" s="1"/>
  <c r="W250" i="9" a="1"/>
  <c r="W250" i="9" s="1"/>
  <c r="O250" i="9"/>
  <c r="Q250" i="9" s="1"/>
  <c r="T250" i="9" a="1"/>
  <c r="T250" i="9" s="1"/>
  <c r="N250" i="9"/>
  <c r="X250" i="9" a="1"/>
  <c r="X250" i="9" s="1"/>
  <c r="P250" i="9" a="1"/>
  <c r="P250" i="9" s="1"/>
  <c r="R250" i="9" a="1"/>
  <c r="R250" i="9" s="1"/>
  <c r="A252" i="2"/>
  <c r="B251" i="2"/>
  <c r="C251" i="2"/>
  <c r="G251" i="2" s="1"/>
  <c r="P251" i="11"/>
  <c r="V251" i="11" s="1"/>
  <c r="A251" i="11"/>
  <c r="H250" i="11"/>
  <c r="C250" i="11"/>
  <c r="L250" i="11" s="1"/>
  <c r="I250" i="11"/>
  <c r="J250" i="11"/>
  <c r="K250" i="11"/>
  <c r="B250" i="11"/>
  <c r="E250" i="11"/>
  <c r="G250" i="11" s="1"/>
  <c r="D250" i="11"/>
  <c r="F250" i="11" s="1"/>
  <c r="AL367" i="9"/>
  <c r="AM366" i="9"/>
  <c r="AN366" i="9"/>
  <c r="H250" i="2" l="1"/>
  <c r="D251" i="2"/>
  <c r="F251" i="2"/>
  <c r="H251" i="2" s="1"/>
  <c r="U251" i="11"/>
  <c r="X251" i="11" s="1"/>
  <c r="Y250" i="11"/>
  <c r="Y251" i="11" s="1"/>
  <c r="W250" i="11"/>
  <c r="M250" i="11"/>
  <c r="B252" i="2"/>
  <c r="C252" i="2"/>
  <c r="D252" i="2" s="1"/>
  <c r="AM367" i="9"/>
  <c r="AL368" i="9"/>
  <c r="AN367" i="9"/>
  <c r="A252" i="11"/>
  <c r="H251" i="11"/>
  <c r="C251" i="11"/>
  <c r="L251" i="11" s="1"/>
  <c r="I251" i="11"/>
  <c r="J251" i="11"/>
  <c r="K251" i="11"/>
  <c r="B251" i="11"/>
  <c r="E251" i="11"/>
  <c r="G251" i="11" s="1"/>
  <c r="D251" i="11"/>
  <c r="F251" i="11" s="1"/>
  <c r="F252" i="2" l="1"/>
  <c r="E102" i="2"/>
  <c r="E104" i="2"/>
  <c r="E103" i="2"/>
  <c r="E106" i="2"/>
  <c r="E107" i="2"/>
  <c r="E105" i="2"/>
  <c r="E108" i="2"/>
  <c r="E110" i="2"/>
  <c r="E111" i="2"/>
  <c r="E109" i="2"/>
  <c r="E112" i="2"/>
  <c r="E113" i="2"/>
  <c r="E115" i="2"/>
  <c r="E114" i="2"/>
  <c r="E117" i="2"/>
  <c r="E116" i="2"/>
  <c r="E118" i="2"/>
  <c r="E119" i="2"/>
  <c r="E120" i="2"/>
  <c r="E121" i="2"/>
  <c r="E122" i="2"/>
  <c r="E124" i="2"/>
  <c r="E126" i="2"/>
  <c r="E123" i="2"/>
  <c r="E128" i="2"/>
  <c r="E125" i="2"/>
  <c r="E130" i="2"/>
  <c r="E127" i="2"/>
  <c r="E131" i="2"/>
  <c r="E129" i="2"/>
  <c r="E132" i="2"/>
  <c r="E133" i="2"/>
  <c r="E135" i="2"/>
  <c r="E134" i="2"/>
  <c r="E137" i="2"/>
  <c r="E136" i="2"/>
  <c r="E138" i="2"/>
  <c r="E139" i="2"/>
  <c r="E140" i="2"/>
  <c r="E141" i="2"/>
  <c r="E142" i="2"/>
  <c r="E143" i="2"/>
  <c r="E145" i="2"/>
  <c r="E144" i="2"/>
  <c r="E146" i="2"/>
  <c r="E147" i="2"/>
  <c r="E151" i="2"/>
  <c r="E149" i="2"/>
  <c r="E152" i="2"/>
  <c r="E148" i="2"/>
  <c r="E150" i="2"/>
  <c r="E153" i="2"/>
  <c r="E154" i="2"/>
  <c r="E155" i="2"/>
  <c r="E156" i="2"/>
  <c r="E157" i="2"/>
  <c r="E158" i="2"/>
  <c r="E160" i="2"/>
  <c r="E159" i="2"/>
  <c r="E162" i="2"/>
  <c r="E163" i="2"/>
  <c r="E161" i="2"/>
  <c r="E164" i="2"/>
  <c r="E165" i="2"/>
  <c r="E168" i="2"/>
  <c r="E166" i="2"/>
  <c r="E169" i="2"/>
  <c r="E172" i="2"/>
  <c r="E170" i="2"/>
  <c r="E171" i="2"/>
  <c r="E167" i="2"/>
  <c r="E174" i="2"/>
  <c r="E173" i="2"/>
  <c r="E175" i="2"/>
  <c r="E176" i="2"/>
  <c r="E177" i="2"/>
  <c r="E178" i="2"/>
  <c r="E179" i="2"/>
  <c r="E180" i="2"/>
  <c r="E181" i="2"/>
  <c r="E182" i="2"/>
  <c r="E183" i="2"/>
  <c r="E187" i="2"/>
  <c r="E185" i="2"/>
  <c r="E184" i="2"/>
  <c r="E186" i="2"/>
  <c r="E189" i="2"/>
  <c r="E188" i="2"/>
  <c r="E190" i="2"/>
  <c r="E191" i="2"/>
  <c r="E192" i="2"/>
  <c r="E193" i="2"/>
  <c r="E195" i="2"/>
  <c r="E196" i="2"/>
  <c r="E194" i="2"/>
  <c r="E197" i="2"/>
  <c r="E198" i="2"/>
  <c r="E200" i="2"/>
  <c r="E199" i="2"/>
  <c r="E201" i="2"/>
  <c r="E204" i="2"/>
  <c r="E202" i="2"/>
  <c r="E206" i="2"/>
  <c r="E203" i="2"/>
  <c r="E205" i="2"/>
  <c r="E207" i="2"/>
  <c r="E208" i="2"/>
  <c r="E211" i="2"/>
  <c r="E210" i="2"/>
  <c r="E209" i="2"/>
  <c r="E214" i="2"/>
  <c r="E213" i="2"/>
  <c r="E212" i="2"/>
  <c r="E215" i="2"/>
  <c r="E217" i="2"/>
  <c r="E216" i="2"/>
  <c r="E218" i="2"/>
  <c r="E222" i="2"/>
  <c r="E219" i="2"/>
  <c r="E220" i="2"/>
  <c r="E223" i="2"/>
  <c r="E221" i="2"/>
  <c r="E224" i="2"/>
  <c r="E226" i="2"/>
  <c r="E225" i="2"/>
  <c r="E227" i="2"/>
  <c r="E229" i="2"/>
  <c r="E228" i="2"/>
  <c r="E231" i="2"/>
  <c r="E233" i="2"/>
  <c r="E230" i="2"/>
  <c r="E232" i="2"/>
  <c r="E234" i="2"/>
  <c r="E237" i="2"/>
  <c r="E236" i="2"/>
  <c r="E235" i="2"/>
  <c r="E238" i="2"/>
  <c r="E239" i="2"/>
  <c r="E240" i="2"/>
  <c r="E241" i="2"/>
  <c r="E242" i="2"/>
  <c r="E243" i="2"/>
  <c r="E244" i="2"/>
  <c r="E245" i="2"/>
  <c r="E250" i="2"/>
  <c r="E248" i="2"/>
  <c r="E247" i="2"/>
  <c r="E249" i="2"/>
  <c r="E251" i="2"/>
  <c r="E246" i="2"/>
  <c r="G252" i="2"/>
  <c r="W251" i="11"/>
  <c r="E52" i="2"/>
  <c r="E58" i="2"/>
  <c r="E60" i="2"/>
  <c r="E55" i="2"/>
  <c r="E57" i="2"/>
  <c r="E53" i="2"/>
  <c r="E54" i="2"/>
  <c r="E56" i="2"/>
  <c r="E61" i="2"/>
  <c r="E62" i="2"/>
  <c r="E59" i="2"/>
  <c r="E64" i="2"/>
  <c r="E63" i="2"/>
  <c r="E65" i="2"/>
  <c r="E66" i="2"/>
  <c r="E68" i="2"/>
  <c r="E67" i="2"/>
  <c r="E69" i="2"/>
  <c r="E70" i="2"/>
  <c r="E71" i="2"/>
  <c r="E72" i="2"/>
  <c r="E73" i="2"/>
  <c r="E74" i="2"/>
  <c r="E76" i="2"/>
  <c r="E75" i="2"/>
  <c r="E77" i="2"/>
  <c r="E78" i="2"/>
  <c r="E79" i="2"/>
  <c r="E81" i="2"/>
  <c r="E80" i="2"/>
  <c r="E82" i="2"/>
  <c r="E83" i="2"/>
  <c r="E84" i="2"/>
  <c r="E85" i="2"/>
  <c r="E86" i="2"/>
  <c r="E89" i="2"/>
  <c r="E87" i="2"/>
  <c r="E88" i="2"/>
  <c r="E90" i="2"/>
  <c r="E91" i="2"/>
  <c r="E92" i="2"/>
  <c r="E94" i="2"/>
  <c r="E95" i="2"/>
  <c r="E93" i="2"/>
  <c r="E98" i="2"/>
  <c r="E96" i="2"/>
  <c r="E97" i="2"/>
  <c r="E100" i="2"/>
  <c r="E99" i="2"/>
  <c r="E101" i="2"/>
  <c r="E42" i="2"/>
  <c r="E43" i="2"/>
  <c r="E44" i="2"/>
  <c r="E46" i="2"/>
  <c r="E45" i="2"/>
  <c r="E47" i="2"/>
  <c r="E48" i="2"/>
  <c r="E49" i="2"/>
  <c r="E50" i="2"/>
  <c r="E51" i="2"/>
  <c r="E35" i="2"/>
  <c r="E36" i="2"/>
  <c r="E37" i="2"/>
  <c r="E38" i="2"/>
  <c r="E39" i="2"/>
  <c r="E40" i="2"/>
  <c r="E41" i="2"/>
  <c r="E22" i="2"/>
  <c r="E24" i="2"/>
  <c r="E23" i="2"/>
  <c r="E25" i="2"/>
  <c r="E21" i="2"/>
  <c r="E26" i="2"/>
  <c r="E27" i="2"/>
  <c r="E28" i="2"/>
  <c r="E29" i="2"/>
  <c r="E30" i="2"/>
  <c r="E33" i="2"/>
  <c r="E31" i="2"/>
  <c r="E32" i="2"/>
  <c r="E34" i="2"/>
  <c r="E19" i="2"/>
  <c r="E20" i="2"/>
  <c r="E17" i="2"/>
  <c r="E16" i="2"/>
  <c r="E18" i="2"/>
  <c r="M251" i="11"/>
  <c r="E252" i="2"/>
  <c r="E3" i="2"/>
  <c r="E2" i="2"/>
  <c r="J3" i="2"/>
  <c r="J6" i="2" s="1"/>
  <c r="E4" i="2"/>
  <c r="N3" i="2"/>
  <c r="O3" i="2"/>
  <c r="P3" i="2"/>
  <c r="K3" i="2"/>
  <c r="E5" i="2"/>
  <c r="M3" i="2"/>
  <c r="E6" i="2"/>
  <c r="E7" i="2"/>
  <c r="L3" i="2"/>
  <c r="E8" i="2"/>
  <c r="E12" i="2"/>
  <c r="E9" i="2"/>
  <c r="E10" i="2"/>
  <c r="E11" i="2"/>
  <c r="E13" i="2"/>
  <c r="E14" i="2"/>
  <c r="E15" i="2"/>
  <c r="A253" i="11"/>
  <c r="H252" i="11"/>
  <c r="C252" i="11"/>
  <c r="L252" i="11" s="1"/>
  <c r="I252" i="11"/>
  <c r="J252" i="11"/>
  <c r="K252" i="11"/>
  <c r="B252" i="11"/>
  <c r="E252" i="11"/>
  <c r="G252" i="11" s="1"/>
  <c r="D252" i="11"/>
  <c r="F252" i="11" s="1"/>
  <c r="AL369" i="9"/>
  <c r="AM368" i="9"/>
  <c r="AN368" i="9"/>
  <c r="H252" i="2" l="1"/>
  <c r="Q6" i="2" s="1"/>
  <c r="Q7" i="2" s="1"/>
  <c r="M252" i="11"/>
  <c r="J7" i="2"/>
  <c r="J8" i="2" s="1"/>
  <c r="J9" i="2" s="1"/>
  <c r="J10" i="2" s="1"/>
  <c r="J11" i="2" s="1"/>
  <c r="J12" i="2" s="1"/>
  <c r="J13" i="2" s="1"/>
  <c r="J14" i="2" s="1"/>
  <c r="J15" i="2" s="1"/>
  <c r="J16" i="2" s="1"/>
  <c r="J17" i="2" s="1"/>
  <c r="J18" i="2" s="1"/>
  <c r="J19" i="2" s="1"/>
  <c r="J20" i="2" s="1"/>
  <c r="J21" i="2" s="1"/>
  <c r="J22" i="2" s="1"/>
  <c r="J23" i="2" s="1"/>
  <c r="J24" i="2" s="1"/>
  <c r="J25" i="2" s="1"/>
  <c r="J26" i="2" s="1"/>
  <c r="AM369" i="9"/>
  <c r="AL370" i="9"/>
  <c r="AN369" i="9"/>
  <c r="A254" i="11"/>
  <c r="C253" i="11"/>
  <c r="L253" i="11" s="1"/>
  <c r="H253" i="11"/>
  <c r="I253" i="11"/>
  <c r="J253" i="11"/>
  <c r="K253" i="11"/>
  <c r="B253" i="11"/>
  <c r="E253" i="11"/>
  <c r="G253" i="11" s="1"/>
  <c r="D253" i="11"/>
  <c r="F253" i="11" s="1"/>
  <c r="M253" i="11" l="1"/>
  <c r="K6" i="2" a="1"/>
  <c r="A255" i="11"/>
  <c r="C254" i="11"/>
  <c r="L254" i="11" s="1"/>
  <c r="H254" i="11"/>
  <c r="I254" i="11"/>
  <c r="J254" i="11"/>
  <c r="K254" i="11"/>
  <c r="B254" i="11"/>
  <c r="D254" i="11"/>
  <c r="F254" i="11" s="1"/>
  <c r="E254" i="11"/>
  <c r="G254" i="11" s="1"/>
  <c r="AM370" i="9"/>
  <c r="AL371" i="9"/>
  <c r="AN370" i="9"/>
  <c r="M254" i="11" l="1"/>
  <c r="K24" i="2"/>
  <c r="K13" i="2"/>
  <c r="K17" i="2"/>
  <c r="K25" i="2"/>
  <c r="K9" i="2"/>
  <c r="K6" i="2"/>
  <c r="K12" i="2"/>
  <c r="K21" i="2"/>
  <c r="K22" i="2"/>
  <c r="K20" i="2"/>
  <c r="K18" i="2"/>
  <c r="K14" i="2"/>
  <c r="K26" i="2"/>
  <c r="K23" i="2"/>
  <c r="K15" i="2"/>
  <c r="K8" i="2"/>
  <c r="K11" i="2"/>
  <c r="K7" i="2"/>
  <c r="K19" i="2"/>
  <c r="K16" i="2"/>
  <c r="K10" i="2"/>
  <c r="AL372" i="9"/>
  <c r="AM371" i="9"/>
  <c r="AN371" i="9"/>
  <c r="A256" i="11"/>
  <c r="H255" i="11"/>
  <c r="C255" i="11"/>
  <c r="I255" i="11"/>
  <c r="J255" i="11"/>
  <c r="K255" i="11"/>
  <c r="B255" i="11"/>
  <c r="E255" i="11"/>
  <c r="G255" i="11" s="1"/>
  <c r="D255" i="11"/>
  <c r="F255" i="11" s="1"/>
  <c r="M255" i="11" l="1"/>
  <c r="L255" i="11"/>
  <c r="AL373" i="9"/>
  <c r="AM372" i="9"/>
  <c r="AN372" i="9"/>
  <c r="A257" i="11"/>
  <c r="H256" i="11"/>
  <c r="C256" i="11"/>
  <c r="L256" i="11" s="1"/>
  <c r="I256" i="11"/>
  <c r="J256" i="11"/>
  <c r="K256" i="11"/>
  <c r="B256" i="11"/>
  <c r="E256" i="11"/>
  <c r="G256" i="11" s="1"/>
  <c r="D256" i="11"/>
  <c r="F256" i="11" s="1"/>
  <c r="M256" i="11" l="1"/>
  <c r="A258" i="11"/>
  <c r="H257" i="11"/>
  <c r="C257" i="11"/>
  <c r="L257" i="11" s="1"/>
  <c r="I257" i="11"/>
  <c r="J257" i="11"/>
  <c r="K257" i="11"/>
  <c r="B257" i="11"/>
  <c r="E257" i="11"/>
  <c r="G257" i="11" s="1"/>
  <c r="D257" i="11"/>
  <c r="F257" i="11" s="1"/>
  <c r="AM373" i="9"/>
  <c r="AL374" i="9"/>
  <c r="AN373" i="9"/>
  <c r="M257" i="11" l="1"/>
  <c r="A259" i="11"/>
  <c r="H258" i="11"/>
  <c r="C258" i="11"/>
  <c r="L258" i="11" s="1"/>
  <c r="I258" i="11"/>
  <c r="J258" i="11"/>
  <c r="K258" i="11"/>
  <c r="B258" i="11"/>
  <c r="D258" i="11"/>
  <c r="F258" i="11" s="1"/>
  <c r="E258" i="11"/>
  <c r="G258" i="11" s="1"/>
  <c r="AL375" i="9"/>
  <c r="AM374" i="9"/>
  <c r="AN374" i="9"/>
  <c r="M258" i="11" l="1"/>
  <c r="AM375" i="9"/>
  <c r="AL376" i="9"/>
  <c r="AN375" i="9"/>
  <c r="A260" i="11"/>
  <c r="H259" i="11"/>
  <c r="C259" i="11"/>
  <c r="L259" i="11" s="1"/>
  <c r="I259" i="11"/>
  <c r="J259" i="11"/>
  <c r="K259" i="11"/>
  <c r="B259" i="11"/>
  <c r="D259" i="11"/>
  <c r="F259" i="11" s="1"/>
  <c r="E259" i="11"/>
  <c r="G259" i="11" s="1"/>
  <c r="M259" i="11" l="1"/>
  <c r="A261" i="11"/>
  <c r="H260" i="11"/>
  <c r="C260" i="11"/>
  <c r="I260" i="11"/>
  <c r="J260" i="11"/>
  <c r="K260" i="11"/>
  <c r="B260" i="11"/>
  <c r="E260" i="11"/>
  <c r="G260" i="11" s="1"/>
  <c r="D260" i="11"/>
  <c r="F260" i="11" s="1"/>
  <c r="AM376" i="9"/>
  <c r="AL377" i="9"/>
  <c r="AN376" i="9"/>
  <c r="M260" i="11" l="1"/>
  <c r="L260" i="11"/>
  <c r="AL378" i="9"/>
  <c r="AM377" i="9"/>
  <c r="AN377" i="9"/>
  <c r="A262" i="11"/>
  <c r="H261" i="11"/>
  <c r="C261" i="11"/>
  <c r="L261" i="11" s="1"/>
  <c r="I261" i="11"/>
  <c r="J261" i="11"/>
  <c r="K261" i="11"/>
  <c r="B261" i="11"/>
  <c r="E261" i="11"/>
  <c r="G261" i="11" s="1"/>
  <c r="D261" i="11"/>
  <c r="F261" i="11" s="1"/>
  <c r="M261" i="11" l="1"/>
  <c r="A263" i="11"/>
  <c r="H262" i="11"/>
  <c r="C262" i="11"/>
  <c r="L262" i="11" s="1"/>
  <c r="I262" i="11"/>
  <c r="J262" i="11"/>
  <c r="K262" i="11"/>
  <c r="B262" i="11"/>
  <c r="E262" i="11"/>
  <c r="G262" i="11" s="1"/>
  <c r="D262" i="11"/>
  <c r="F262" i="11" s="1"/>
  <c r="AL379" i="9"/>
  <c r="AM378" i="9"/>
  <c r="AN378" i="9"/>
  <c r="M262" i="11" l="1"/>
  <c r="AM379" i="9"/>
  <c r="AL380" i="9"/>
  <c r="AN379" i="9"/>
  <c r="A264" i="11"/>
  <c r="H263" i="11"/>
  <c r="C263" i="11"/>
  <c r="I263" i="11"/>
  <c r="J263" i="11"/>
  <c r="K263" i="11"/>
  <c r="B263" i="11"/>
  <c r="E263" i="11"/>
  <c r="G263" i="11" s="1"/>
  <c r="D263" i="11"/>
  <c r="F263" i="11" s="1"/>
  <c r="M263" i="11" l="1"/>
  <c r="L263" i="11"/>
  <c r="AL381" i="9"/>
  <c r="AM380" i="9"/>
  <c r="AN380" i="9"/>
  <c r="A265" i="11"/>
  <c r="H264" i="11"/>
  <c r="C264" i="11"/>
  <c r="L264" i="11" s="1"/>
  <c r="I264" i="11"/>
  <c r="J264" i="11"/>
  <c r="K264" i="11"/>
  <c r="B264" i="11"/>
  <c r="E264" i="11"/>
  <c r="G264" i="11" s="1"/>
  <c r="D264" i="11"/>
  <c r="F264" i="11" s="1"/>
  <c r="M264" i="11" l="1"/>
  <c r="AM381" i="9"/>
  <c r="AL382" i="9"/>
  <c r="AN381" i="9"/>
  <c r="A266" i="11"/>
  <c r="C265" i="11"/>
  <c r="L265" i="11" s="1"/>
  <c r="H265" i="11"/>
  <c r="I265" i="11"/>
  <c r="J265" i="11"/>
  <c r="K265" i="11"/>
  <c r="B265" i="11"/>
  <c r="D265" i="11"/>
  <c r="F265" i="11" s="1"/>
  <c r="E265" i="11"/>
  <c r="G265" i="11" s="1"/>
  <c r="M265" i="11" l="1"/>
  <c r="A267" i="11"/>
  <c r="C266" i="11"/>
  <c r="L266" i="11" s="1"/>
  <c r="H266" i="11"/>
  <c r="I266" i="11"/>
  <c r="J266" i="11"/>
  <c r="K266" i="11"/>
  <c r="B266" i="11"/>
  <c r="D266" i="11"/>
  <c r="F266" i="11" s="1"/>
  <c r="E266" i="11"/>
  <c r="G266" i="11" s="1"/>
  <c r="AM382" i="9"/>
  <c r="AL383" i="9"/>
  <c r="AN382" i="9"/>
  <c r="M266" i="11" l="1"/>
  <c r="AL384" i="9"/>
  <c r="AM383" i="9"/>
  <c r="AN383" i="9"/>
  <c r="A268" i="11"/>
  <c r="H267" i="11"/>
  <c r="C267" i="11"/>
  <c r="L267" i="11" s="1"/>
  <c r="I267" i="11"/>
  <c r="J267" i="11"/>
  <c r="K267" i="11"/>
  <c r="B267" i="11"/>
  <c r="E267" i="11"/>
  <c r="G267" i="11" s="1"/>
  <c r="D267" i="11"/>
  <c r="F267" i="11" s="1"/>
  <c r="M267" i="11" l="1"/>
  <c r="AL385" i="9"/>
  <c r="AM384" i="9"/>
  <c r="AN384" i="9"/>
  <c r="A269" i="11"/>
  <c r="H268" i="11"/>
  <c r="C268" i="11"/>
  <c r="L268" i="11" s="1"/>
  <c r="I268" i="11"/>
  <c r="J268" i="11"/>
  <c r="K268" i="11"/>
  <c r="B268" i="11"/>
  <c r="D268" i="11"/>
  <c r="F268" i="11" s="1"/>
  <c r="E268" i="11"/>
  <c r="G268" i="11" s="1"/>
  <c r="M268" i="11" l="1"/>
  <c r="A270" i="11"/>
  <c r="H269" i="11"/>
  <c r="C269" i="11"/>
  <c r="I269" i="11"/>
  <c r="J269" i="11"/>
  <c r="K269" i="11"/>
  <c r="B269" i="11"/>
  <c r="D269" i="11"/>
  <c r="F269" i="11" s="1"/>
  <c r="E269" i="11"/>
  <c r="G269" i="11" s="1"/>
  <c r="AM385" i="9"/>
  <c r="AL386" i="9"/>
  <c r="AN385" i="9"/>
  <c r="M269" i="11" l="1"/>
  <c r="L269" i="11"/>
  <c r="AL387" i="9"/>
  <c r="AM386" i="9"/>
  <c r="AN386" i="9"/>
  <c r="A271" i="11"/>
  <c r="H270" i="11"/>
  <c r="C270" i="11"/>
  <c r="L270" i="11" s="1"/>
  <c r="I270" i="11"/>
  <c r="J270" i="11"/>
  <c r="K270" i="11"/>
  <c r="B270" i="11"/>
  <c r="D270" i="11"/>
  <c r="F270" i="11" s="1"/>
  <c r="E270" i="11"/>
  <c r="G270" i="11" s="1"/>
  <c r="M270" i="11" l="1"/>
  <c r="AM387" i="9"/>
  <c r="AL388" i="9"/>
  <c r="AN387" i="9"/>
  <c r="A272" i="11"/>
  <c r="H271" i="11"/>
  <c r="C271" i="11"/>
  <c r="I271" i="11"/>
  <c r="J271" i="11"/>
  <c r="K271" i="11"/>
  <c r="B271" i="11"/>
  <c r="E271" i="11"/>
  <c r="G271" i="11" s="1"/>
  <c r="D271" i="11"/>
  <c r="F271" i="11" s="1"/>
  <c r="M271" i="11" l="1"/>
  <c r="L271" i="11"/>
  <c r="A273" i="11"/>
  <c r="H272" i="11"/>
  <c r="C272" i="11"/>
  <c r="L272" i="11" s="1"/>
  <c r="I272" i="11"/>
  <c r="J272" i="11"/>
  <c r="K272" i="11"/>
  <c r="B272" i="11"/>
  <c r="D272" i="11"/>
  <c r="F272" i="11" s="1"/>
  <c r="E272" i="11"/>
  <c r="G272" i="11" s="1"/>
  <c r="AM388" i="9"/>
  <c r="AL389" i="9"/>
  <c r="AN388" i="9"/>
  <c r="M272" i="11" l="1"/>
  <c r="AL390" i="9"/>
  <c r="AM389" i="9"/>
  <c r="AN389" i="9"/>
  <c r="A274" i="11"/>
  <c r="H273" i="11"/>
  <c r="C273" i="11"/>
  <c r="L273" i="11" s="1"/>
  <c r="I273" i="11"/>
  <c r="J273" i="11"/>
  <c r="K273" i="11"/>
  <c r="B273" i="11"/>
  <c r="D273" i="11"/>
  <c r="F273" i="11" s="1"/>
  <c r="E273" i="11"/>
  <c r="G273" i="11" s="1"/>
  <c r="M273" i="11" l="1"/>
  <c r="A275" i="11"/>
  <c r="H274" i="11"/>
  <c r="C274" i="11"/>
  <c r="L274" i="11" s="1"/>
  <c r="I274" i="11"/>
  <c r="J274" i="11"/>
  <c r="K274" i="11"/>
  <c r="B274" i="11"/>
  <c r="D274" i="11"/>
  <c r="F274" i="11" s="1"/>
  <c r="E274" i="11"/>
  <c r="G274" i="11" s="1"/>
  <c r="AL391" i="9"/>
  <c r="AM390" i="9"/>
  <c r="AN390" i="9"/>
  <c r="M274" i="11" l="1"/>
  <c r="AM391" i="9"/>
  <c r="AL392" i="9"/>
  <c r="AN391" i="9"/>
  <c r="A276" i="11"/>
  <c r="H275" i="11"/>
  <c r="C275" i="11"/>
  <c r="L275" i="11" s="1"/>
  <c r="I275" i="11"/>
  <c r="J275" i="11"/>
  <c r="K275" i="11"/>
  <c r="B275" i="11"/>
  <c r="E275" i="11"/>
  <c r="G275" i="11" s="1"/>
  <c r="D275" i="11"/>
  <c r="F275" i="11" s="1"/>
  <c r="M275" i="11" l="1"/>
  <c r="A277" i="11"/>
  <c r="H276" i="11"/>
  <c r="C276" i="11"/>
  <c r="L276" i="11" s="1"/>
  <c r="I276" i="11"/>
  <c r="J276" i="11"/>
  <c r="K276" i="11"/>
  <c r="B276" i="11"/>
  <c r="E276" i="11"/>
  <c r="G276" i="11" s="1"/>
  <c r="D276" i="11"/>
  <c r="F276" i="11" s="1"/>
  <c r="AL393" i="9"/>
  <c r="AM392" i="9"/>
  <c r="AN392" i="9"/>
  <c r="M276" i="11" l="1"/>
  <c r="A278" i="11"/>
  <c r="C277" i="11"/>
  <c r="H277" i="11"/>
  <c r="I277" i="11"/>
  <c r="J277" i="11"/>
  <c r="K277" i="11"/>
  <c r="B277" i="11"/>
  <c r="E277" i="11"/>
  <c r="G277" i="11" s="1"/>
  <c r="D277" i="11"/>
  <c r="F277" i="11" s="1"/>
  <c r="AM393" i="9"/>
  <c r="AL394" i="9"/>
  <c r="AN393" i="9"/>
  <c r="M277" i="11" l="1"/>
  <c r="L277" i="11"/>
  <c r="A279" i="11"/>
  <c r="C278" i="11"/>
  <c r="H278" i="11"/>
  <c r="I278" i="11"/>
  <c r="J278" i="11"/>
  <c r="K278" i="11"/>
  <c r="B278" i="11"/>
  <c r="D278" i="11"/>
  <c r="F278" i="11" s="1"/>
  <c r="E278" i="11"/>
  <c r="G278" i="11" s="1"/>
  <c r="AM394" i="9"/>
  <c r="AL395" i="9"/>
  <c r="AN394" i="9"/>
  <c r="M278" i="11" l="1"/>
  <c r="L278" i="11"/>
  <c r="AL396" i="9"/>
  <c r="AM395" i="9"/>
  <c r="AN395" i="9"/>
  <c r="A280" i="11"/>
  <c r="H279" i="11"/>
  <c r="C279" i="11"/>
  <c r="L279" i="11" s="1"/>
  <c r="I279" i="11"/>
  <c r="J279" i="11"/>
  <c r="K279" i="11"/>
  <c r="B279" i="11"/>
  <c r="D279" i="11"/>
  <c r="F279" i="11" s="1"/>
  <c r="E279" i="11"/>
  <c r="G279" i="11" s="1"/>
  <c r="M279" i="11" l="1"/>
  <c r="A281" i="11"/>
  <c r="H280" i="11"/>
  <c r="C280" i="11"/>
  <c r="L280" i="11" s="1"/>
  <c r="I280" i="11"/>
  <c r="J280" i="11"/>
  <c r="K280" i="11"/>
  <c r="B280" i="11"/>
  <c r="E280" i="11"/>
  <c r="G280" i="11" s="1"/>
  <c r="D280" i="11"/>
  <c r="F280" i="11" s="1"/>
  <c r="AL397" i="9"/>
  <c r="AM396" i="9"/>
  <c r="AN396" i="9"/>
  <c r="M280" i="11" l="1"/>
  <c r="AM397" i="9"/>
  <c r="AL398" i="9"/>
  <c r="AN397" i="9"/>
  <c r="A282" i="11"/>
  <c r="H281" i="11"/>
  <c r="C281" i="11"/>
  <c r="L281" i="11" s="1"/>
  <c r="I281" i="11"/>
  <c r="J281" i="11"/>
  <c r="K281" i="11"/>
  <c r="B281" i="11"/>
  <c r="D281" i="11"/>
  <c r="F281" i="11" s="1"/>
  <c r="E281" i="11"/>
  <c r="G281" i="11" s="1"/>
  <c r="M281" i="11" l="1"/>
  <c r="A283" i="11"/>
  <c r="H282" i="11"/>
  <c r="C282" i="11"/>
  <c r="L282" i="11" s="1"/>
  <c r="I282" i="11"/>
  <c r="J282" i="11"/>
  <c r="K282" i="11"/>
  <c r="B282" i="11"/>
  <c r="E282" i="11"/>
  <c r="G282" i="11" s="1"/>
  <c r="D282" i="11"/>
  <c r="F282" i="11" s="1"/>
  <c r="AL399" i="9"/>
  <c r="AM398" i="9"/>
  <c r="AN398" i="9"/>
  <c r="M282" i="11" l="1"/>
  <c r="AM399" i="9"/>
  <c r="AL400" i="9"/>
  <c r="AN399" i="9"/>
  <c r="A284" i="11"/>
  <c r="H283" i="11"/>
  <c r="C283" i="11"/>
  <c r="L283" i="11" s="1"/>
  <c r="I283" i="11"/>
  <c r="J283" i="11"/>
  <c r="K283" i="11"/>
  <c r="B283" i="11"/>
  <c r="D283" i="11"/>
  <c r="F283" i="11" s="1"/>
  <c r="E283" i="11"/>
  <c r="G283" i="11" s="1"/>
  <c r="M283" i="11" l="1"/>
  <c r="A285" i="11"/>
  <c r="H284" i="11"/>
  <c r="C284" i="11"/>
  <c r="L284" i="11" s="1"/>
  <c r="I284" i="11"/>
  <c r="J284" i="11"/>
  <c r="K284" i="11"/>
  <c r="B284" i="11"/>
  <c r="D284" i="11"/>
  <c r="F284" i="11" s="1"/>
  <c r="E284" i="11"/>
  <c r="G284" i="11" s="1"/>
  <c r="AM400" i="9"/>
  <c r="AL401" i="9"/>
  <c r="AN400" i="9"/>
  <c r="M284" i="11" l="1"/>
  <c r="AL402" i="9"/>
  <c r="AM401" i="9"/>
  <c r="AN401" i="9"/>
  <c r="A286" i="11"/>
  <c r="H285" i="11"/>
  <c r="C285" i="11"/>
  <c r="L285" i="11" s="1"/>
  <c r="I285" i="11"/>
  <c r="J285" i="11"/>
  <c r="K285" i="11"/>
  <c r="B285" i="11"/>
  <c r="D285" i="11"/>
  <c r="F285" i="11" s="1"/>
  <c r="E285" i="11"/>
  <c r="G285" i="11" s="1"/>
  <c r="M285" i="11" l="1"/>
  <c r="A287" i="11"/>
  <c r="H286" i="11"/>
  <c r="C286" i="11"/>
  <c r="I286" i="11"/>
  <c r="J286" i="11"/>
  <c r="K286" i="11"/>
  <c r="B286" i="11"/>
  <c r="D286" i="11"/>
  <c r="F286" i="11" s="1"/>
  <c r="E286" i="11"/>
  <c r="G286" i="11" s="1"/>
  <c r="AL403" i="9"/>
  <c r="AM402" i="9"/>
  <c r="AN402" i="9"/>
  <c r="M286" i="11" l="1"/>
  <c r="L286" i="11"/>
  <c r="AM403" i="9"/>
  <c r="AL404" i="9"/>
  <c r="AN403" i="9"/>
  <c r="A288" i="11"/>
  <c r="H287" i="11"/>
  <c r="C287" i="11"/>
  <c r="L287" i="11" s="1"/>
  <c r="I287" i="11"/>
  <c r="J287" i="11"/>
  <c r="K287" i="11"/>
  <c r="B287" i="11"/>
  <c r="D287" i="11"/>
  <c r="F287" i="11" s="1"/>
  <c r="E287" i="11"/>
  <c r="G287" i="11" s="1"/>
  <c r="M287" i="11" l="1"/>
  <c r="A289" i="11"/>
  <c r="H288" i="11"/>
  <c r="C288" i="11"/>
  <c r="L288" i="11" s="1"/>
  <c r="I288" i="11"/>
  <c r="J288" i="11"/>
  <c r="K288" i="11"/>
  <c r="B288" i="11"/>
  <c r="D288" i="11"/>
  <c r="F288" i="11" s="1"/>
  <c r="E288" i="11"/>
  <c r="G288" i="11" s="1"/>
  <c r="AL405" i="9"/>
  <c r="AM404" i="9"/>
  <c r="AN404" i="9"/>
  <c r="M288" i="11" l="1"/>
  <c r="AM405" i="9"/>
  <c r="AL406" i="9"/>
  <c r="AN405" i="9"/>
  <c r="A290" i="11"/>
  <c r="C289" i="11"/>
  <c r="L289" i="11" s="1"/>
  <c r="H289" i="11"/>
  <c r="I289" i="11"/>
  <c r="J289" i="11"/>
  <c r="K289" i="11"/>
  <c r="B289" i="11"/>
  <c r="D289" i="11"/>
  <c r="F289" i="11" s="1"/>
  <c r="E289" i="11"/>
  <c r="G289" i="11" s="1"/>
  <c r="M289" i="11" l="1"/>
  <c r="A291" i="11"/>
  <c r="H290" i="11"/>
  <c r="C290" i="11"/>
  <c r="L290" i="11" s="1"/>
  <c r="I290" i="11"/>
  <c r="J290" i="11"/>
  <c r="K290" i="11"/>
  <c r="B290" i="11"/>
  <c r="E290" i="11"/>
  <c r="G290" i="11" s="1"/>
  <c r="D290" i="11"/>
  <c r="F290" i="11" s="1"/>
  <c r="AM406" i="9"/>
  <c r="AL407" i="9"/>
  <c r="AN406" i="9"/>
  <c r="M290" i="11" l="1"/>
  <c r="AL408" i="9"/>
  <c r="AM407" i="9"/>
  <c r="AN407" i="9"/>
  <c r="A292" i="11"/>
  <c r="H291" i="11"/>
  <c r="C291" i="11"/>
  <c r="L291" i="11" s="1"/>
  <c r="I291" i="11"/>
  <c r="J291" i="11"/>
  <c r="K291" i="11"/>
  <c r="B291" i="11"/>
  <c r="D291" i="11"/>
  <c r="F291" i="11" s="1"/>
  <c r="E291" i="11"/>
  <c r="G291" i="11" s="1"/>
  <c r="M291" i="11" l="1"/>
  <c r="A293" i="11"/>
  <c r="H292" i="11"/>
  <c r="C292" i="11"/>
  <c r="L292" i="11" s="1"/>
  <c r="I292" i="11"/>
  <c r="J292" i="11"/>
  <c r="K292" i="11"/>
  <c r="B292" i="11"/>
  <c r="E292" i="11"/>
  <c r="G292" i="11" s="1"/>
  <c r="D292" i="11"/>
  <c r="F292" i="11" s="1"/>
  <c r="AL409" i="9"/>
  <c r="AM408" i="9"/>
  <c r="AN408" i="9"/>
  <c r="M292" i="11" l="1"/>
  <c r="AM409" i="9"/>
  <c r="AL410" i="9"/>
  <c r="AN409" i="9"/>
  <c r="A294" i="11"/>
  <c r="H293" i="11"/>
  <c r="C293" i="11"/>
  <c r="I293" i="11"/>
  <c r="J293" i="11"/>
  <c r="K293" i="11"/>
  <c r="B293" i="11"/>
  <c r="D293" i="11"/>
  <c r="F293" i="11" s="1"/>
  <c r="E293" i="11"/>
  <c r="G293" i="11" s="1"/>
  <c r="M293" i="11" l="1"/>
  <c r="L293" i="11"/>
  <c r="AL411" i="9"/>
  <c r="AM410" i="9"/>
  <c r="AN410" i="9"/>
  <c r="A295" i="11"/>
  <c r="H294" i="11"/>
  <c r="C294" i="11"/>
  <c r="L294" i="11" s="1"/>
  <c r="I294" i="11"/>
  <c r="J294" i="11"/>
  <c r="K294" i="11"/>
  <c r="B294" i="11"/>
  <c r="E294" i="11"/>
  <c r="G294" i="11" s="1"/>
  <c r="D294" i="11"/>
  <c r="F294" i="11" s="1"/>
  <c r="M294" i="11" l="1"/>
  <c r="A296" i="11"/>
  <c r="H295" i="11"/>
  <c r="C295" i="11"/>
  <c r="I295" i="11"/>
  <c r="J295" i="11"/>
  <c r="K295" i="11"/>
  <c r="B295" i="11"/>
  <c r="D295" i="11"/>
  <c r="F295" i="11" s="1"/>
  <c r="E295" i="11"/>
  <c r="G295" i="11" s="1"/>
  <c r="AM411" i="9"/>
  <c r="AL412" i="9"/>
  <c r="AN411" i="9"/>
  <c r="M295" i="11" l="1"/>
  <c r="L295" i="11"/>
  <c r="AM412" i="9"/>
  <c r="AL413" i="9"/>
  <c r="AN412" i="9"/>
  <c r="A297" i="11"/>
  <c r="H296" i="11"/>
  <c r="C296" i="11"/>
  <c r="L296" i="11" s="1"/>
  <c r="I296" i="11"/>
  <c r="J296" i="11"/>
  <c r="K296" i="11"/>
  <c r="B296" i="11"/>
  <c r="E296" i="11"/>
  <c r="G296" i="11" s="1"/>
  <c r="D296" i="11"/>
  <c r="F296" i="11" s="1"/>
  <c r="M296" i="11" l="1"/>
  <c r="A298" i="11"/>
  <c r="H297" i="11"/>
  <c r="C297" i="11"/>
  <c r="L297" i="11" s="1"/>
  <c r="I297" i="11"/>
  <c r="J297" i="11"/>
  <c r="K297" i="11"/>
  <c r="B297" i="11"/>
  <c r="E297" i="11"/>
  <c r="G297" i="11" s="1"/>
  <c r="D297" i="11"/>
  <c r="F297" i="11" s="1"/>
  <c r="AL414" i="9"/>
  <c r="AM413" i="9"/>
  <c r="AN413" i="9"/>
  <c r="M297" i="11" l="1"/>
  <c r="AL415" i="9"/>
  <c r="AM414" i="9"/>
  <c r="AN414" i="9"/>
  <c r="A299" i="11"/>
  <c r="H298" i="11"/>
  <c r="C298" i="11"/>
  <c r="L298" i="11" s="1"/>
  <c r="I298" i="11"/>
  <c r="J298" i="11"/>
  <c r="K298" i="11"/>
  <c r="B298" i="11"/>
  <c r="E298" i="11"/>
  <c r="G298" i="11" s="1"/>
  <c r="D298" i="11"/>
  <c r="F298" i="11" s="1"/>
  <c r="M298" i="11" l="1"/>
  <c r="AM415" i="9"/>
  <c r="AL416" i="9"/>
  <c r="AN415" i="9"/>
  <c r="A300" i="11"/>
  <c r="H299" i="11"/>
  <c r="C299" i="11"/>
  <c r="L299" i="11" s="1"/>
  <c r="I299" i="11"/>
  <c r="J299" i="11"/>
  <c r="K299" i="11"/>
  <c r="B299" i="11"/>
  <c r="E299" i="11"/>
  <c r="G299" i="11" s="1"/>
  <c r="D299" i="11"/>
  <c r="F299" i="11" s="1"/>
  <c r="M299" i="11" l="1"/>
  <c r="A301" i="11"/>
  <c r="H300" i="11"/>
  <c r="C300" i="11"/>
  <c r="L300" i="11" s="1"/>
  <c r="I300" i="11"/>
  <c r="J300" i="11"/>
  <c r="K300" i="11"/>
  <c r="B300" i="11"/>
  <c r="D300" i="11"/>
  <c r="F300" i="11" s="1"/>
  <c r="E300" i="11"/>
  <c r="G300" i="11" s="1"/>
  <c r="AL417" i="9"/>
  <c r="AM416" i="9"/>
  <c r="AN416" i="9"/>
  <c r="M300" i="11" l="1"/>
  <c r="AM417" i="9"/>
  <c r="AL418" i="9"/>
  <c r="AN417" i="9"/>
  <c r="A302" i="11"/>
  <c r="C301" i="11"/>
  <c r="L301" i="11" s="1"/>
  <c r="H301" i="11"/>
  <c r="I301" i="11"/>
  <c r="J301" i="11"/>
  <c r="K301" i="11"/>
  <c r="B301" i="11"/>
  <c r="E301" i="11"/>
  <c r="G301" i="11" s="1"/>
  <c r="D301" i="11"/>
  <c r="F301" i="11" s="1"/>
  <c r="M301" i="11" l="1"/>
  <c r="A303" i="11"/>
  <c r="C302" i="11"/>
  <c r="L302" i="11" s="1"/>
  <c r="H302" i="11"/>
  <c r="I302" i="11"/>
  <c r="J302" i="11"/>
  <c r="K302" i="11"/>
  <c r="B302" i="11"/>
  <c r="D302" i="11"/>
  <c r="F302" i="11" s="1"/>
  <c r="E302" i="11"/>
  <c r="G302" i="11" s="1"/>
  <c r="AM418" i="9"/>
  <c r="AL419" i="9"/>
  <c r="AN418" i="9"/>
  <c r="M302" i="11" l="1"/>
  <c r="A304" i="11"/>
  <c r="H303" i="11"/>
  <c r="C303" i="11"/>
  <c r="L303" i="11" s="1"/>
  <c r="I303" i="11"/>
  <c r="J303" i="11"/>
  <c r="K303" i="11"/>
  <c r="B303" i="11"/>
  <c r="E303" i="11"/>
  <c r="G303" i="11" s="1"/>
  <c r="D303" i="11"/>
  <c r="F303" i="11" s="1"/>
  <c r="AL420" i="9"/>
  <c r="AM419" i="9"/>
  <c r="AN419" i="9"/>
  <c r="M303" i="11" l="1"/>
  <c r="AL421" i="9"/>
  <c r="AM420" i="9"/>
  <c r="AN420" i="9"/>
  <c r="A305" i="11"/>
  <c r="H304" i="11"/>
  <c r="C304" i="11"/>
  <c r="L304" i="11" s="1"/>
  <c r="I304" i="11"/>
  <c r="J304" i="11"/>
  <c r="K304" i="11"/>
  <c r="B304" i="11"/>
  <c r="E304" i="11"/>
  <c r="G304" i="11" s="1"/>
  <c r="D304" i="11"/>
  <c r="F304" i="11" s="1"/>
  <c r="M304" i="11" l="1"/>
  <c r="AM421" i="9"/>
  <c r="AL422" i="9"/>
  <c r="AN421" i="9"/>
  <c r="A306" i="11"/>
  <c r="H305" i="11"/>
  <c r="C305" i="11"/>
  <c r="L305" i="11" s="1"/>
  <c r="I305" i="11"/>
  <c r="J305" i="11"/>
  <c r="K305" i="11"/>
  <c r="B305" i="11"/>
  <c r="D305" i="11"/>
  <c r="F305" i="11" s="1"/>
  <c r="E305" i="11"/>
  <c r="G305" i="11" s="1"/>
  <c r="M305" i="11" l="1"/>
  <c r="AL423" i="9"/>
  <c r="AM422" i="9"/>
  <c r="AN422" i="9"/>
  <c r="A307" i="11"/>
  <c r="H306" i="11"/>
  <c r="C306" i="11"/>
  <c r="L306" i="11" s="1"/>
  <c r="I306" i="11"/>
  <c r="J306" i="11"/>
  <c r="K306" i="11"/>
  <c r="B306" i="11"/>
  <c r="E306" i="11"/>
  <c r="G306" i="11" s="1"/>
  <c r="D306" i="11"/>
  <c r="F306" i="11" s="1"/>
  <c r="M306" i="11" l="1"/>
  <c r="AM423" i="9"/>
  <c r="AL424" i="9"/>
  <c r="AN423" i="9"/>
  <c r="A308" i="11"/>
  <c r="H307" i="11"/>
  <c r="C307" i="11"/>
  <c r="L307" i="11" s="1"/>
  <c r="I307" i="11"/>
  <c r="J307" i="11"/>
  <c r="K307" i="11"/>
  <c r="B307" i="11"/>
  <c r="D307" i="11"/>
  <c r="F307" i="11" s="1"/>
  <c r="E307" i="11"/>
  <c r="G307" i="11" s="1"/>
  <c r="M307" i="11" l="1"/>
  <c r="A309" i="11"/>
  <c r="H308" i="11"/>
  <c r="C308" i="11"/>
  <c r="L308" i="11" s="1"/>
  <c r="I308" i="11"/>
  <c r="J308" i="11"/>
  <c r="K308" i="11"/>
  <c r="B308" i="11"/>
  <c r="E308" i="11"/>
  <c r="G308" i="11" s="1"/>
  <c r="D308" i="11"/>
  <c r="F308" i="11" s="1"/>
  <c r="AM424" i="9"/>
  <c r="AL425" i="9"/>
  <c r="AN424" i="9"/>
  <c r="M308" i="11" l="1"/>
  <c r="A310" i="11"/>
  <c r="H309" i="11"/>
  <c r="C309" i="11"/>
  <c r="L309" i="11" s="1"/>
  <c r="I309" i="11"/>
  <c r="J309" i="11"/>
  <c r="K309" i="11"/>
  <c r="B309" i="11"/>
  <c r="E309" i="11"/>
  <c r="G309" i="11" s="1"/>
  <c r="D309" i="11"/>
  <c r="F309" i="11" s="1"/>
  <c r="AL426" i="9"/>
  <c r="AM425" i="9"/>
  <c r="AN425" i="9"/>
  <c r="M309" i="11" l="1"/>
  <c r="AL427" i="9"/>
  <c r="AM426" i="9"/>
  <c r="AN426" i="9"/>
  <c r="A311" i="11"/>
  <c r="H310" i="11"/>
  <c r="C310" i="11"/>
  <c r="L310" i="11" s="1"/>
  <c r="I310" i="11"/>
  <c r="J310" i="11"/>
  <c r="K310" i="11"/>
  <c r="B310" i="11"/>
  <c r="E310" i="11"/>
  <c r="G310" i="11" s="1"/>
  <c r="D310" i="11"/>
  <c r="F310" i="11" s="1"/>
  <c r="M310" i="11" l="1"/>
  <c r="AM427" i="9"/>
  <c r="AL428" i="9"/>
  <c r="AN427" i="9"/>
  <c r="A312" i="11"/>
  <c r="H311" i="11"/>
  <c r="C311" i="11"/>
  <c r="L311" i="11" s="1"/>
  <c r="I311" i="11"/>
  <c r="J311" i="11"/>
  <c r="K311" i="11"/>
  <c r="B311" i="11"/>
  <c r="E311" i="11"/>
  <c r="G311" i="11" s="1"/>
  <c r="D311" i="11"/>
  <c r="F311" i="11" s="1"/>
  <c r="M311" i="11" l="1"/>
  <c r="AL429" i="9"/>
  <c r="AM428" i="9"/>
  <c r="AN428" i="9"/>
  <c r="A313" i="11"/>
  <c r="H312" i="11"/>
  <c r="C312" i="11"/>
  <c r="L312" i="11" s="1"/>
  <c r="I312" i="11"/>
  <c r="J312" i="11"/>
  <c r="K312" i="11"/>
  <c r="B312" i="11"/>
  <c r="D312" i="11"/>
  <c r="F312" i="11" s="1"/>
  <c r="E312" i="11"/>
  <c r="G312" i="11" s="1"/>
  <c r="M312" i="11" l="1"/>
  <c r="A314" i="11"/>
  <c r="C313" i="11"/>
  <c r="L313" i="11" s="1"/>
  <c r="H313" i="11"/>
  <c r="I313" i="11"/>
  <c r="J313" i="11"/>
  <c r="K313" i="11"/>
  <c r="B313" i="11"/>
  <c r="E313" i="11"/>
  <c r="G313" i="11" s="1"/>
  <c r="D313" i="11"/>
  <c r="F313" i="11" s="1"/>
  <c r="AM429" i="9"/>
  <c r="AL430" i="9"/>
  <c r="AN429" i="9"/>
  <c r="M313" i="11" l="1"/>
  <c r="AM430" i="9"/>
  <c r="AL431" i="9"/>
  <c r="AN430" i="9"/>
  <c r="A315" i="11"/>
  <c r="C314" i="11"/>
  <c r="L314" i="11" s="1"/>
  <c r="H314" i="11"/>
  <c r="I314" i="11"/>
  <c r="J314" i="11"/>
  <c r="K314" i="11"/>
  <c r="B314" i="11"/>
  <c r="E314" i="11"/>
  <c r="G314" i="11" s="1"/>
  <c r="D314" i="11"/>
  <c r="F314" i="11" s="1"/>
  <c r="M314" i="11" l="1"/>
  <c r="A316" i="11"/>
  <c r="H315" i="11"/>
  <c r="C315" i="11"/>
  <c r="L315" i="11" s="1"/>
  <c r="I315" i="11"/>
  <c r="J315" i="11"/>
  <c r="K315" i="11"/>
  <c r="B315" i="11"/>
  <c r="E315" i="11"/>
  <c r="G315" i="11" s="1"/>
  <c r="D315" i="11"/>
  <c r="F315" i="11" s="1"/>
  <c r="AL432" i="9"/>
  <c r="AM431" i="9"/>
  <c r="AN431" i="9"/>
  <c r="M315" i="11" l="1"/>
  <c r="A317" i="11"/>
  <c r="H316" i="11"/>
  <c r="C316" i="11"/>
  <c r="L316" i="11" s="1"/>
  <c r="I316" i="11"/>
  <c r="J316" i="11"/>
  <c r="K316" i="11"/>
  <c r="B316" i="11"/>
  <c r="E316" i="11"/>
  <c r="G316" i="11" s="1"/>
  <c r="D316" i="11"/>
  <c r="F316" i="11" s="1"/>
  <c r="AL433" i="9"/>
  <c r="AM432" i="9"/>
  <c r="AN432" i="9"/>
  <c r="M316" i="11" l="1"/>
  <c r="AM433" i="9"/>
  <c r="AL434" i="9"/>
  <c r="AN433" i="9"/>
  <c r="A318" i="11"/>
  <c r="H317" i="11"/>
  <c r="C317" i="11"/>
  <c r="L317" i="11" s="1"/>
  <c r="I317" i="11"/>
  <c r="J317" i="11"/>
  <c r="K317" i="11"/>
  <c r="B317" i="11"/>
  <c r="E317" i="11"/>
  <c r="G317" i="11" s="1"/>
  <c r="D317" i="11"/>
  <c r="F317" i="11" s="1"/>
  <c r="M317" i="11" l="1"/>
  <c r="AL435" i="9"/>
  <c r="AM434" i="9"/>
  <c r="AN434" i="9"/>
  <c r="A319" i="11"/>
  <c r="H318" i="11"/>
  <c r="C318" i="11"/>
  <c r="L318" i="11" s="1"/>
  <c r="I318" i="11"/>
  <c r="J318" i="11"/>
  <c r="K318" i="11"/>
  <c r="B318" i="11"/>
  <c r="D318" i="11"/>
  <c r="F318" i="11" s="1"/>
  <c r="E318" i="11"/>
  <c r="G318" i="11" s="1"/>
  <c r="M318" i="11" l="1"/>
  <c r="A320" i="11"/>
  <c r="H319" i="11"/>
  <c r="C319" i="11"/>
  <c r="L319" i="11" s="1"/>
  <c r="I319" i="11"/>
  <c r="J319" i="11"/>
  <c r="K319" i="11"/>
  <c r="B319" i="11"/>
  <c r="E319" i="11"/>
  <c r="G319" i="11" s="1"/>
  <c r="D319" i="11"/>
  <c r="F319" i="11" s="1"/>
  <c r="AM435" i="9"/>
  <c r="AL436" i="9"/>
  <c r="AN435" i="9"/>
  <c r="M319" i="11" l="1"/>
  <c r="A321" i="11"/>
  <c r="H320" i="11"/>
  <c r="C320" i="11"/>
  <c r="L320" i="11" s="1"/>
  <c r="I320" i="11"/>
  <c r="J320" i="11"/>
  <c r="K320" i="11"/>
  <c r="B320" i="11"/>
  <c r="E320" i="11"/>
  <c r="G320" i="11" s="1"/>
  <c r="D320" i="11"/>
  <c r="F320" i="11" s="1"/>
  <c r="AM436" i="9"/>
  <c r="AL437" i="9"/>
  <c r="AN436" i="9"/>
  <c r="M320" i="11" l="1"/>
  <c r="AL438" i="9"/>
  <c r="AM437" i="9"/>
  <c r="AN437" i="9"/>
  <c r="A322" i="11"/>
  <c r="H321" i="11"/>
  <c r="C321" i="11"/>
  <c r="L321" i="11" s="1"/>
  <c r="I321" i="11"/>
  <c r="J321" i="11"/>
  <c r="K321" i="11"/>
  <c r="B321" i="11"/>
  <c r="E321" i="11"/>
  <c r="G321" i="11" s="1"/>
  <c r="D321" i="11"/>
  <c r="F321" i="11" s="1"/>
  <c r="M321" i="11" l="1"/>
  <c r="A323" i="11"/>
  <c r="H322" i="11"/>
  <c r="C322" i="11"/>
  <c r="L322" i="11" s="1"/>
  <c r="I322" i="11"/>
  <c r="J322" i="11"/>
  <c r="K322" i="11"/>
  <c r="B322" i="11"/>
  <c r="E322" i="11"/>
  <c r="G322" i="11" s="1"/>
  <c r="D322" i="11"/>
  <c r="F322" i="11" s="1"/>
  <c r="AL439" i="9"/>
  <c r="AM438" i="9"/>
  <c r="AN438" i="9"/>
  <c r="M322" i="11" l="1"/>
  <c r="A324" i="11"/>
  <c r="H323" i="11"/>
  <c r="C323" i="11"/>
  <c r="L323" i="11" s="1"/>
  <c r="I323" i="11"/>
  <c r="J323" i="11"/>
  <c r="K323" i="11"/>
  <c r="B323" i="11"/>
  <c r="E323" i="11"/>
  <c r="G323" i="11" s="1"/>
  <c r="D323" i="11"/>
  <c r="F323" i="11" s="1"/>
  <c r="AM439" i="9"/>
  <c r="AL440" i="9"/>
  <c r="AN439" i="9"/>
  <c r="M323" i="11" l="1"/>
  <c r="A325" i="11"/>
  <c r="H324" i="11"/>
  <c r="C324" i="11"/>
  <c r="I324" i="11"/>
  <c r="J324" i="11"/>
  <c r="K324" i="11"/>
  <c r="B324" i="11"/>
  <c r="E324" i="11"/>
  <c r="G324" i="11" s="1"/>
  <c r="D324" i="11"/>
  <c r="F324" i="11" s="1"/>
  <c r="AL441" i="9"/>
  <c r="AM440" i="9"/>
  <c r="AN440" i="9"/>
  <c r="M324" i="11" l="1"/>
  <c r="L324" i="11"/>
  <c r="A326" i="11"/>
  <c r="C325" i="11"/>
  <c r="L325" i="11" s="1"/>
  <c r="H325" i="11"/>
  <c r="I325" i="11"/>
  <c r="J325" i="11"/>
  <c r="K325" i="11"/>
  <c r="B325" i="11"/>
  <c r="E325" i="11"/>
  <c r="G325" i="11" s="1"/>
  <c r="D325" i="11"/>
  <c r="F325" i="11" s="1"/>
  <c r="AM441" i="9"/>
  <c r="AL442" i="9"/>
  <c r="AN441" i="9"/>
  <c r="M325" i="11" l="1"/>
  <c r="AM442" i="9"/>
  <c r="AL443" i="9"/>
  <c r="AN442" i="9"/>
  <c r="A327" i="11"/>
  <c r="C326" i="11"/>
  <c r="L326" i="11" s="1"/>
  <c r="H326" i="11"/>
  <c r="I326" i="11"/>
  <c r="J326" i="11"/>
  <c r="K326" i="11"/>
  <c r="B326" i="11"/>
  <c r="E326" i="11"/>
  <c r="G326" i="11" s="1"/>
  <c r="D326" i="11"/>
  <c r="F326" i="11" s="1"/>
  <c r="M326" i="11" l="1"/>
  <c r="A328" i="11"/>
  <c r="H327" i="11"/>
  <c r="C327" i="11"/>
  <c r="L327" i="11" s="1"/>
  <c r="I327" i="11"/>
  <c r="J327" i="11"/>
  <c r="K327" i="11"/>
  <c r="B327" i="11"/>
  <c r="E327" i="11"/>
  <c r="G327" i="11" s="1"/>
  <c r="D327" i="11"/>
  <c r="F327" i="11" s="1"/>
  <c r="AL444" i="9"/>
  <c r="AM443" i="9"/>
  <c r="AN443" i="9"/>
  <c r="M327" i="11" l="1"/>
  <c r="AL445" i="9"/>
  <c r="AM444" i="9"/>
  <c r="AN444" i="9"/>
  <c r="A329" i="11"/>
  <c r="H328" i="11"/>
  <c r="C328" i="11"/>
  <c r="L328" i="11" s="1"/>
  <c r="I328" i="11"/>
  <c r="J328" i="11"/>
  <c r="K328" i="11"/>
  <c r="B328" i="11"/>
  <c r="D328" i="11"/>
  <c r="F328" i="11" s="1"/>
  <c r="E328" i="11"/>
  <c r="G328" i="11" s="1"/>
  <c r="M328" i="11" l="1"/>
  <c r="A330" i="11"/>
  <c r="H329" i="11"/>
  <c r="C329" i="11"/>
  <c r="L329" i="11" s="1"/>
  <c r="I329" i="11"/>
  <c r="J329" i="11"/>
  <c r="K329" i="11"/>
  <c r="B329" i="11"/>
  <c r="E329" i="11"/>
  <c r="G329" i="11" s="1"/>
  <c r="D329" i="11"/>
  <c r="F329" i="11" s="1"/>
  <c r="AM445" i="9"/>
  <c r="AL446" i="9"/>
  <c r="AN445" i="9"/>
  <c r="M329" i="11" l="1"/>
  <c r="A331" i="11"/>
  <c r="H330" i="11"/>
  <c r="C330" i="11"/>
  <c r="I330" i="11"/>
  <c r="J330" i="11"/>
  <c r="K330" i="11"/>
  <c r="B330" i="11"/>
  <c r="E330" i="11"/>
  <c r="G330" i="11" s="1"/>
  <c r="D330" i="11"/>
  <c r="F330" i="11" s="1"/>
  <c r="AL447" i="9"/>
  <c r="AM446" i="9"/>
  <c r="AN446" i="9"/>
  <c r="M330" i="11" l="1"/>
  <c r="L330" i="11"/>
  <c r="A332" i="11"/>
  <c r="H331" i="11"/>
  <c r="C331" i="11"/>
  <c r="L331" i="11" s="1"/>
  <c r="I331" i="11"/>
  <c r="J331" i="11"/>
  <c r="K331" i="11"/>
  <c r="B331" i="11"/>
  <c r="E331" i="11"/>
  <c r="G331" i="11" s="1"/>
  <c r="D331" i="11"/>
  <c r="F331" i="11" s="1"/>
  <c r="AM447" i="9"/>
  <c r="AL448" i="9"/>
  <c r="AN447" i="9"/>
  <c r="M331" i="11" l="1"/>
  <c r="AM448" i="9"/>
  <c r="AL449" i="9"/>
  <c r="AN448" i="9"/>
  <c r="A333" i="11"/>
  <c r="H332" i="11"/>
  <c r="C332" i="11"/>
  <c r="L332" i="11" s="1"/>
  <c r="I332" i="11"/>
  <c r="J332" i="11"/>
  <c r="K332" i="11"/>
  <c r="B332" i="11"/>
  <c r="E332" i="11"/>
  <c r="G332" i="11" s="1"/>
  <c r="D332" i="11"/>
  <c r="F332" i="11" s="1"/>
  <c r="M332" i="11" l="1"/>
  <c r="AL450" i="9"/>
  <c r="AM449" i="9"/>
  <c r="AN449" i="9"/>
  <c r="A334" i="11"/>
  <c r="H333" i="11"/>
  <c r="C333" i="11"/>
  <c r="L333" i="11" s="1"/>
  <c r="I333" i="11"/>
  <c r="J333" i="11"/>
  <c r="K333" i="11"/>
  <c r="B333" i="11"/>
  <c r="E333" i="11"/>
  <c r="G333" i="11" s="1"/>
  <c r="D333" i="11"/>
  <c r="F333" i="11" s="1"/>
  <c r="M333" i="11" l="1"/>
  <c r="A335" i="11"/>
  <c r="H334" i="11"/>
  <c r="C334" i="11"/>
  <c r="L334" i="11" s="1"/>
  <c r="I334" i="11"/>
  <c r="J334" i="11"/>
  <c r="K334" i="11"/>
  <c r="B334" i="11"/>
  <c r="E334" i="11"/>
  <c r="G334" i="11" s="1"/>
  <c r="D334" i="11"/>
  <c r="F334" i="11" s="1"/>
  <c r="AL451" i="9"/>
  <c r="AM450" i="9"/>
  <c r="AN450" i="9"/>
  <c r="M334" i="11" l="1"/>
  <c r="AM451" i="9"/>
  <c r="AL452" i="9"/>
  <c r="AN451" i="9"/>
  <c r="A336" i="11"/>
  <c r="H335" i="11"/>
  <c r="C335" i="11"/>
  <c r="L335" i="11" s="1"/>
  <c r="I335" i="11"/>
  <c r="J335" i="11"/>
  <c r="K335" i="11"/>
  <c r="B335" i="11"/>
  <c r="E335" i="11"/>
  <c r="G335" i="11" s="1"/>
  <c r="D335" i="11"/>
  <c r="F335" i="11" s="1"/>
  <c r="M335" i="11" l="1"/>
  <c r="AL453" i="9"/>
  <c r="AM452" i="9"/>
  <c r="AN452" i="9"/>
  <c r="A337" i="11"/>
  <c r="H336" i="11"/>
  <c r="C336" i="11"/>
  <c r="L336" i="11" s="1"/>
  <c r="I336" i="11"/>
  <c r="J336" i="11"/>
  <c r="K336" i="11"/>
  <c r="B336" i="11"/>
  <c r="E336" i="11"/>
  <c r="G336" i="11" s="1"/>
  <c r="D336" i="11"/>
  <c r="F336" i="11" s="1"/>
  <c r="M336" i="11" l="1"/>
  <c r="A338" i="11"/>
  <c r="C337" i="11"/>
  <c r="L337" i="11" s="1"/>
  <c r="H337" i="11"/>
  <c r="I337" i="11"/>
  <c r="J337" i="11"/>
  <c r="K337" i="11"/>
  <c r="B337" i="11"/>
  <c r="E337" i="11"/>
  <c r="G337" i="11" s="1"/>
  <c r="D337" i="11"/>
  <c r="F337" i="11" s="1"/>
  <c r="AM453" i="9"/>
  <c r="AL454" i="9"/>
  <c r="AN453" i="9"/>
  <c r="M337" i="11" l="1"/>
  <c r="AM454" i="9"/>
  <c r="AL455" i="9"/>
  <c r="AN454" i="9"/>
  <c r="A339" i="11"/>
  <c r="C338" i="11"/>
  <c r="L338" i="11" s="1"/>
  <c r="H338" i="11"/>
  <c r="I338" i="11"/>
  <c r="J338" i="11"/>
  <c r="K338" i="11"/>
  <c r="B338" i="11"/>
  <c r="E338" i="11"/>
  <c r="G338" i="11" s="1"/>
  <c r="D338" i="11"/>
  <c r="F338" i="11" s="1"/>
  <c r="M338" i="11" l="1"/>
  <c r="A340" i="11"/>
  <c r="H339" i="11"/>
  <c r="C339" i="11"/>
  <c r="L339" i="11" s="1"/>
  <c r="I339" i="11"/>
  <c r="J339" i="11"/>
  <c r="K339" i="11"/>
  <c r="B339" i="11"/>
  <c r="E339" i="11"/>
  <c r="G339" i="11" s="1"/>
  <c r="D339" i="11"/>
  <c r="F339" i="11" s="1"/>
  <c r="AL456" i="9"/>
  <c r="AM455" i="9"/>
  <c r="AN455" i="9"/>
  <c r="M339" i="11" l="1"/>
  <c r="AL457" i="9"/>
  <c r="AM456" i="9"/>
  <c r="AN456" i="9"/>
  <c r="A341" i="11"/>
  <c r="H340" i="11"/>
  <c r="C340" i="11"/>
  <c r="L340" i="11" s="1"/>
  <c r="I340" i="11"/>
  <c r="J340" i="11"/>
  <c r="K340" i="11"/>
  <c r="B340" i="11"/>
  <c r="E340" i="11"/>
  <c r="G340" i="11" s="1"/>
  <c r="D340" i="11"/>
  <c r="F340" i="11" s="1"/>
  <c r="M340" i="11" l="1"/>
  <c r="A342" i="11"/>
  <c r="H341" i="11"/>
  <c r="C341" i="11"/>
  <c r="L341" i="11" s="1"/>
  <c r="I341" i="11"/>
  <c r="J341" i="11"/>
  <c r="K341" i="11"/>
  <c r="B341" i="11"/>
  <c r="E341" i="11"/>
  <c r="G341" i="11" s="1"/>
  <c r="D341" i="11"/>
  <c r="F341" i="11" s="1"/>
  <c r="AM457" i="9"/>
  <c r="AL458" i="9"/>
  <c r="AN457" i="9"/>
  <c r="M341" i="11" l="1"/>
  <c r="AL459" i="9"/>
  <c r="AM458" i="9"/>
  <c r="AN458" i="9"/>
  <c r="A343" i="11"/>
  <c r="H342" i="11"/>
  <c r="C342" i="11"/>
  <c r="L342" i="11" s="1"/>
  <c r="I342" i="11"/>
  <c r="J342" i="11"/>
  <c r="K342" i="11"/>
  <c r="B342" i="11"/>
  <c r="E342" i="11"/>
  <c r="G342" i="11" s="1"/>
  <c r="D342" i="11"/>
  <c r="F342" i="11" s="1"/>
  <c r="M342" i="11" l="1"/>
  <c r="AM459" i="9"/>
  <c r="AL460" i="9"/>
  <c r="AN459" i="9"/>
  <c r="A344" i="11"/>
  <c r="H343" i="11"/>
  <c r="C343" i="11"/>
  <c r="L343" i="11" s="1"/>
  <c r="I343" i="11"/>
  <c r="J343" i="11"/>
  <c r="K343" i="11"/>
  <c r="B343" i="11"/>
  <c r="E343" i="11"/>
  <c r="G343" i="11" s="1"/>
  <c r="D343" i="11"/>
  <c r="F343" i="11" s="1"/>
  <c r="M343" i="11" l="1"/>
  <c r="AM460" i="9"/>
  <c r="AL461" i="9"/>
  <c r="AN460" i="9"/>
  <c r="A345" i="11"/>
  <c r="H344" i="11"/>
  <c r="C344" i="11"/>
  <c r="L344" i="11" s="1"/>
  <c r="I344" i="11"/>
  <c r="J344" i="11"/>
  <c r="K344" i="11"/>
  <c r="B344" i="11"/>
  <c r="D344" i="11"/>
  <c r="F344" i="11" s="1"/>
  <c r="E344" i="11"/>
  <c r="G344" i="11" s="1"/>
  <c r="M344" i="11" l="1"/>
  <c r="AL462" i="9"/>
  <c r="AM461" i="9"/>
  <c r="AN461" i="9"/>
  <c r="A346" i="11"/>
  <c r="H345" i="11"/>
  <c r="C345" i="11"/>
  <c r="L345" i="11" s="1"/>
  <c r="I345" i="11"/>
  <c r="J345" i="11"/>
  <c r="K345" i="11"/>
  <c r="B345" i="11"/>
  <c r="E345" i="11"/>
  <c r="G345" i="11" s="1"/>
  <c r="D345" i="11"/>
  <c r="F345" i="11" s="1"/>
  <c r="M345" i="11" l="1"/>
  <c r="AL463" i="9"/>
  <c r="AM462" i="9"/>
  <c r="AN462" i="9"/>
  <c r="A347" i="11"/>
  <c r="H346" i="11"/>
  <c r="C346" i="11"/>
  <c r="L346" i="11" s="1"/>
  <c r="I346" i="11"/>
  <c r="J346" i="11"/>
  <c r="K346" i="11"/>
  <c r="B346" i="11"/>
  <c r="E346" i="11"/>
  <c r="G346" i="11" s="1"/>
  <c r="D346" i="11"/>
  <c r="F346" i="11" s="1"/>
  <c r="M346" i="11" l="1"/>
  <c r="A348" i="11"/>
  <c r="H347" i="11"/>
  <c r="C347" i="11"/>
  <c r="L347" i="11" s="1"/>
  <c r="I347" i="11"/>
  <c r="J347" i="11"/>
  <c r="K347" i="11"/>
  <c r="B347" i="11"/>
  <c r="D347" i="11"/>
  <c r="F347" i="11" s="1"/>
  <c r="E347" i="11"/>
  <c r="G347" i="11" s="1"/>
  <c r="AM463" i="9"/>
  <c r="AL464" i="9"/>
  <c r="AN463" i="9"/>
  <c r="M347" i="11" l="1"/>
  <c r="AL465" i="9"/>
  <c r="AM464" i="9"/>
  <c r="AN464" i="9"/>
  <c r="A349" i="11"/>
  <c r="H348" i="11"/>
  <c r="C348" i="11"/>
  <c r="L348" i="11" s="1"/>
  <c r="I348" i="11"/>
  <c r="J348" i="11"/>
  <c r="K348" i="11"/>
  <c r="B348" i="11"/>
  <c r="E348" i="11"/>
  <c r="G348" i="11" s="1"/>
  <c r="D348" i="11"/>
  <c r="F348" i="11" s="1"/>
  <c r="M348" i="11" l="1"/>
  <c r="A350" i="11"/>
  <c r="C349" i="11"/>
  <c r="L349" i="11" s="1"/>
  <c r="H349" i="11"/>
  <c r="I349" i="11"/>
  <c r="J349" i="11"/>
  <c r="K349" i="11"/>
  <c r="B349" i="11"/>
  <c r="E349" i="11"/>
  <c r="G349" i="11" s="1"/>
  <c r="D349" i="11"/>
  <c r="F349" i="11" s="1"/>
  <c r="AM465" i="9"/>
  <c r="AL466" i="9"/>
  <c r="AN465" i="9"/>
  <c r="M349" i="11" l="1"/>
  <c r="A351" i="11"/>
  <c r="C350" i="11"/>
  <c r="L350" i="11" s="1"/>
  <c r="H350" i="11"/>
  <c r="I350" i="11"/>
  <c r="J350" i="11"/>
  <c r="K350" i="11"/>
  <c r="B350" i="11"/>
  <c r="E350" i="11"/>
  <c r="G350" i="11" s="1"/>
  <c r="D350" i="11"/>
  <c r="F350" i="11" s="1"/>
  <c r="AM466" i="9"/>
  <c r="AL467" i="9"/>
  <c r="AN466" i="9"/>
  <c r="M350" i="11" l="1"/>
  <c r="A352" i="11"/>
  <c r="H351" i="11"/>
  <c r="C351" i="11"/>
  <c r="L351" i="11" s="1"/>
  <c r="I351" i="11"/>
  <c r="J351" i="11"/>
  <c r="K351" i="11"/>
  <c r="B351" i="11"/>
  <c r="E351" i="11"/>
  <c r="G351" i="11" s="1"/>
  <c r="D351" i="11"/>
  <c r="F351" i="11" s="1"/>
  <c r="AL468" i="9"/>
  <c r="AM467" i="9"/>
  <c r="AN467" i="9"/>
  <c r="M351" i="11" l="1"/>
  <c r="AL469" i="9"/>
  <c r="AM468" i="9"/>
  <c r="AN468" i="9"/>
  <c r="A353" i="11"/>
  <c r="H352" i="11"/>
  <c r="C352" i="11"/>
  <c r="L352" i="11" s="1"/>
  <c r="I352" i="11"/>
  <c r="J352" i="11"/>
  <c r="K352" i="11"/>
  <c r="B352" i="11"/>
  <c r="E352" i="11"/>
  <c r="G352" i="11" s="1"/>
  <c r="D352" i="11"/>
  <c r="F352" i="11" s="1"/>
  <c r="M352" i="11" l="1"/>
  <c r="A354" i="11"/>
  <c r="H353" i="11"/>
  <c r="C353" i="11"/>
  <c r="L353" i="11" s="1"/>
  <c r="I353" i="11"/>
  <c r="J353" i="11"/>
  <c r="K353" i="11"/>
  <c r="B353" i="11"/>
  <c r="E353" i="11"/>
  <c r="G353" i="11" s="1"/>
  <c r="D353" i="11"/>
  <c r="F353" i="11" s="1"/>
  <c r="AM469" i="9"/>
  <c r="AL470" i="9"/>
  <c r="AN469" i="9"/>
  <c r="M353" i="11" l="1"/>
  <c r="AL471" i="9"/>
  <c r="AM470" i="9"/>
  <c r="AN470" i="9"/>
  <c r="A355" i="11"/>
  <c r="H354" i="11"/>
  <c r="C354" i="11"/>
  <c r="L354" i="11" s="1"/>
  <c r="I354" i="11"/>
  <c r="J354" i="11"/>
  <c r="K354" i="11"/>
  <c r="B354" i="11"/>
  <c r="E354" i="11"/>
  <c r="G354" i="11" s="1"/>
  <c r="D354" i="11"/>
  <c r="F354" i="11" s="1"/>
  <c r="M354" i="11" l="1"/>
  <c r="A356" i="11"/>
  <c r="H355" i="11"/>
  <c r="C355" i="11"/>
  <c r="L355" i="11" s="1"/>
  <c r="I355" i="11"/>
  <c r="J355" i="11"/>
  <c r="K355" i="11"/>
  <c r="B355" i="11"/>
  <c r="E355" i="11"/>
  <c r="G355" i="11" s="1"/>
  <c r="D355" i="11"/>
  <c r="F355" i="11" s="1"/>
  <c r="AM471" i="9"/>
  <c r="AL472" i="9"/>
  <c r="AN471" i="9"/>
  <c r="M355" i="11" l="1"/>
  <c r="AM472" i="9"/>
  <c r="AL473" i="9"/>
  <c r="AN472" i="9"/>
  <c r="A357" i="11"/>
  <c r="H356" i="11"/>
  <c r="C356" i="11"/>
  <c r="L356" i="11" s="1"/>
  <c r="I356" i="11"/>
  <c r="J356" i="11"/>
  <c r="K356" i="11"/>
  <c r="B356" i="11"/>
  <c r="E356" i="11"/>
  <c r="G356" i="11" s="1"/>
  <c r="D356" i="11"/>
  <c r="F356" i="11" s="1"/>
  <c r="M356" i="11" l="1"/>
  <c r="A358" i="11"/>
  <c r="H357" i="11"/>
  <c r="C357" i="11"/>
  <c r="L357" i="11" s="1"/>
  <c r="I357" i="11"/>
  <c r="J357" i="11"/>
  <c r="K357" i="11"/>
  <c r="B357" i="11"/>
  <c r="E357" i="11"/>
  <c r="G357" i="11" s="1"/>
  <c r="D357" i="11"/>
  <c r="F357" i="11" s="1"/>
  <c r="AL474" i="9"/>
  <c r="AM473" i="9"/>
  <c r="AN473" i="9"/>
  <c r="M357" i="11" l="1"/>
  <c r="AL475" i="9"/>
  <c r="AM474" i="9"/>
  <c r="AN474" i="9"/>
  <c r="A359" i="11"/>
  <c r="H358" i="11"/>
  <c r="C358" i="11"/>
  <c r="L358" i="11" s="1"/>
  <c r="I358" i="11"/>
  <c r="J358" i="11"/>
  <c r="K358" i="11"/>
  <c r="B358" i="11"/>
  <c r="E358" i="11"/>
  <c r="G358" i="11" s="1"/>
  <c r="D358" i="11"/>
  <c r="F358" i="11" s="1"/>
  <c r="M358" i="11" l="1"/>
  <c r="A360" i="11"/>
  <c r="H359" i="11"/>
  <c r="C359" i="11"/>
  <c r="L359" i="11" s="1"/>
  <c r="I359" i="11"/>
  <c r="J359" i="11"/>
  <c r="K359" i="11"/>
  <c r="B359" i="11"/>
  <c r="D359" i="11"/>
  <c r="F359" i="11" s="1"/>
  <c r="E359" i="11"/>
  <c r="G359" i="11" s="1"/>
  <c r="AM475" i="9"/>
  <c r="AL476" i="9"/>
  <c r="AN475" i="9"/>
  <c r="M359" i="11" l="1"/>
  <c r="AL477" i="9"/>
  <c r="AM476" i="9"/>
  <c r="AN476" i="9"/>
  <c r="A361" i="11"/>
  <c r="H360" i="11"/>
  <c r="C360" i="11"/>
  <c r="L360" i="11" s="1"/>
  <c r="I360" i="11"/>
  <c r="J360" i="11"/>
  <c r="K360" i="11"/>
  <c r="B360" i="11"/>
  <c r="D360" i="11"/>
  <c r="F360" i="11" s="1"/>
  <c r="E360" i="11"/>
  <c r="G360" i="11" s="1"/>
  <c r="M360" i="11" l="1"/>
  <c r="A362" i="11"/>
  <c r="C361" i="11"/>
  <c r="L361" i="11" s="1"/>
  <c r="H361" i="11"/>
  <c r="I361" i="11"/>
  <c r="J361" i="11"/>
  <c r="K361" i="11"/>
  <c r="B361" i="11"/>
  <c r="D361" i="11"/>
  <c r="F361" i="11" s="1"/>
  <c r="E361" i="11"/>
  <c r="G361" i="11" s="1"/>
  <c r="AM477" i="9"/>
  <c r="AL478" i="9"/>
  <c r="AN477" i="9"/>
  <c r="M361" i="11" l="1"/>
  <c r="A363" i="11"/>
  <c r="H362" i="11"/>
  <c r="C362" i="11"/>
  <c r="L362" i="11" s="1"/>
  <c r="I362" i="11"/>
  <c r="J362" i="11"/>
  <c r="K362" i="11"/>
  <c r="B362" i="11"/>
  <c r="E362" i="11"/>
  <c r="G362" i="11" s="1"/>
  <c r="D362" i="11"/>
  <c r="F362" i="11" s="1"/>
  <c r="AM478" i="9"/>
  <c r="AL479" i="9"/>
  <c r="AN478" i="9"/>
  <c r="M362" i="11" l="1"/>
  <c r="AL480" i="9"/>
  <c r="AM479" i="9"/>
  <c r="AN479" i="9"/>
  <c r="A364" i="11"/>
  <c r="H363" i="11"/>
  <c r="C363" i="11"/>
  <c r="L363" i="11" s="1"/>
  <c r="I363" i="11"/>
  <c r="J363" i="11"/>
  <c r="K363" i="11"/>
  <c r="B363" i="11"/>
  <c r="D363" i="11"/>
  <c r="F363" i="11" s="1"/>
  <c r="E363" i="11"/>
  <c r="G363" i="11" s="1"/>
  <c r="M363" i="11" l="1"/>
  <c r="A365" i="11"/>
  <c r="H364" i="11"/>
  <c r="C364" i="11"/>
  <c r="L364" i="11" s="1"/>
  <c r="I364" i="11"/>
  <c r="J364" i="11"/>
  <c r="K364" i="11"/>
  <c r="B364" i="11"/>
  <c r="E364" i="11"/>
  <c r="G364" i="11" s="1"/>
  <c r="D364" i="11"/>
  <c r="F364" i="11" s="1"/>
  <c r="AL481" i="9"/>
  <c r="AM480" i="9"/>
  <c r="AN480" i="9"/>
  <c r="M364" i="11" l="1"/>
  <c r="A366" i="11"/>
  <c r="H365" i="11"/>
  <c r="C365" i="11"/>
  <c r="L365" i="11" s="1"/>
  <c r="I365" i="11"/>
  <c r="J365" i="11"/>
  <c r="K365" i="11"/>
  <c r="B365" i="11"/>
  <c r="E365" i="11"/>
  <c r="G365" i="11" s="1"/>
  <c r="D365" i="11"/>
  <c r="F365" i="11" s="1"/>
  <c r="AM481" i="9"/>
  <c r="AL482" i="9"/>
  <c r="AN481" i="9"/>
  <c r="M365" i="11" l="1"/>
  <c r="A367" i="11"/>
  <c r="H366" i="11"/>
  <c r="C366" i="11"/>
  <c r="L366" i="11" s="1"/>
  <c r="I366" i="11"/>
  <c r="J366" i="11"/>
  <c r="K366" i="11"/>
  <c r="B366" i="11"/>
  <c r="E366" i="11"/>
  <c r="G366" i="11" s="1"/>
  <c r="D366" i="11"/>
  <c r="F366" i="11" s="1"/>
  <c r="AL483" i="9"/>
  <c r="AM482" i="9"/>
  <c r="AN482" i="9"/>
  <c r="M366" i="11" l="1"/>
  <c r="AM483" i="9"/>
  <c r="AL484" i="9"/>
  <c r="AN483" i="9"/>
  <c r="A368" i="11"/>
  <c r="H367" i="11"/>
  <c r="C367" i="11"/>
  <c r="L367" i="11" s="1"/>
  <c r="I367" i="11"/>
  <c r="J367" i="11"/>
  <c r="K367" i="11"/>
  <c r="B367" i="11"/>
  <c r="E367" i="11"/>
  <c r="G367" i="11" s="1"/>
  <c r="D367" i="11"/>
  <c r="F367" i="11" s="1"/>
  <c r="M367" i="11" l="1"/>
  <c r="A369" i="11"/>
  <c r="H368" i="11"/>
  <c r="C368" i="11"/>
  <c r="L368" i="11" s="1"/>
  <c r="I368" i="11"/>
  <c r="J368" i="11"/>
  <c r="K368" i="11"/>
  <c r="B368" i="11"/>
  <c r="E368" i="11"/>
  <c r="G368" i="11" s="1"/>
  <c r="D368" i="11"/>
  <c r="F368" i="11" s="1"/>
  <c r="AM484" i="9"/>
  <c r="AL485" i="9"/>
  <c r="AN484" i="9"/>
  <c r="M368" i="11" l="1"/>
  <c r="AL486" i="9"/>
  <c r="AM485" i="9"/>
  <c r="AN485" i="9"/>
  <c r="A370" i="11"/>
  <c r="H369" i="11"/>
  <c r="C369" i="11"/>
  <c r="L369" i="11" s="1"/>
  <c r="I369" i="11"/>
  <c r="J369" i="11"/>
  <c r="K369" i="11"/>
  <c r="B369" i="11"/>
  <c r="E369" i="11"/>
  <c r="G369" i="11" s="1"/>
  <c r="D369" i="11"/>
  <c r="F369" i="11" s="1"/>
  <c r="M369" i="11" l="1"/>
  <c r="A371" i="11"/>
  <c r="H370" i="11"/>
  <c r="C370" i="11"/>
  <c r="L370" i="11" s="1"/>
  <c r="I370" i="11"/>
  <c r="J370" i="11"/>
  <c r="K370" i="11"/>
  <c r="B370" i="11"/>
  <c r="E370" i="11"/>
  <c r="G370" i="11" s="1"/>
  <c r="D370" i="11"/>
  <c r="F370" i="11" s="1"/>
  <c r="AL487" i="9"/>
  <c r="AM486" i="9"/>
  <c r="AN486" i="9"/>
  <c r="M370" i="11" l="1"/>
  <c r="AM487" i="9"/>
  <c r="AL488" i="9"/>
  <c r="AN487" i="9"/>
  <c r="A372" i="11"/>
  <c r="H371" i="11"/>
  <c r="C371" i="11"/>
  <c r="L371" i="11" s="1"/>
  <c r="I371" i="11"/>
  <c r="J371" i="11"/>
  <c r="K371" i="11"/>
  <c r="B371" i="11"/>
  <c r="D371" i="11"/>
  <c r="F371" i="11" s="1"/>
  <c r="E371" i="11"/>
  <c r="G371" i="11" s="1"/>
  <c r="M371" i="11" l="1"/>
  <c r="AL489" i="9"/>
  <c r="AM488" i="9"/>
  <c r="AN488" i="9"/>
  <c r="A373" i="11"/>
  <c r="H372" i="11"/>
  <c r="C372" i="11"/>
  <c r="L372" i="11" s="1"/>
  <c r="I372" i="11"/>
  <c r="J372" i="11"/>
  <c r="K372" i="11"/>
  <c r="B372" i="11"/>
  <c r="E372" i="11"/>
  <c r="G372" i="11" s="1"/>
  <c r="D372" i="11"/>
  <c r="F372" i="11" s="1"/>
  <c r="M372" i="11" l="1"/>
  <c r="A374" i="11"/>
  <c r="C373" i="11"/>
  <c r="L373" i="11" s="1"/>
  <c r="H373" i="11"/>
  <c r="I373" i="11"/>
  <c r="J373" i="11"/>
  <c r="K373" i="11"/>
  <c r="B373" i="11"/>
  <c r="E373" i="11"/>
  <c r="G373" i="11" s="1"/>
  <c r="D373" i="11"/>
  <c r="F373" i="11" s="1"/>
  <c r="AM489" i="9"/>
  <c r="AL490" i="9"/>
  <c r="AN489" i="9"/>
  <c r="M373" i="11" l="1"/>
  <c r="AM490" i="9"/>
  <c r="AL491" i="9"/>
  <c r="AN490" i="9"/>
  <c r="A375" i="11"/>
  <c r="C374" i="11"/>
  <c r="L374" i="11" s="1"/>
  <c r="H374" i="11"/>
  <c r="I374" i="11"/>
  <c r="J374" i="11"/>
  <c r="K374" i="11"/>
  <c r="B374" i="11"/>
  <c r="E374" i="11"/>
  <c r="G374" i="11" s="1"/>
  <c r="D374" i="11"/>
  <c r="F374" i="11" s="1"/>
  <c r="M374" i="11" l="1"/>
  <c r="A376" i="11"/>
  <c r="H375" i="11"/>
  <c r="C375" i="11"/>
  <c r="L375" i="11" s="1"/>
  <c r="I375" i="11"/>
  <c r="J375" i="11"/>
  <c r="K375" i="11"/>
  <c r="B375" i="11"/>
  <c r="E375" i="11"/>
  <c r="G375" i="11" s="1"/>
  <c r="D375" i="11"/>
  <c r="F375" i="11" s="1"/>
  <c r="AL492" i="9"/>
  <c r="AM491" i="9"/>
  <c r="AN491" i="9"/>
  <c r="M375" i="11" l="1"/>
  <c r="AL493" i="9"/>
  <c r="AM492" i="9"/>
  <c r="AN492" i="9"/>
  <c r="A377" i="11"/>
  <c r="H376" i="11"/>
  <c r="C376" i="11"/>
  <c r="L376" i="11" s="1"/>
  <c r="I376" i="11"/>
  <c r="J376" i="11"/>
  <c r="K376" i="11"/>
  <c r="B376" i="11"/>
  <c r="D376" i="11"/>
  <c r="F376" i="11" s="1"/>
  <c r="E376" i="11"/>
  <c r="G376" i="11" s="1"/>
  <c r="M376" i="11" l="1"/>
  <c r="A378" i="11"/>
  <c r="H377" i="11"/>
  <c r="C377" i="11"/>
  <c r="L377" i="11" s="1"/>
  <c r="I377" i="11"/>
  <c r="J377" i="11"/>
  <c r="K377" i="11"/>
  <c r="B377" i="11"/>
  <c r="E377" i="11"/>
  <c r="G377" i="11" s="1"/>
  <c r="D377" i="11"/>
  <c r="F377" i="11" s="1"/>
  <c r="AM493" i="9"/>
  <c r="AL494" i="9"/>
  <c r="AN493" i="9"/>
  <c r="M377" i="11" l="1"/>
  <c r="AL495" i="9"/>
  <c r="AM494" i="9"/>
  <c r="AN494" i="9"/>
  <c r="A379" i="11"/>
  <c r="H378" i="11"/>
  <c r="C378" i="11"/>
  <c r="L378" i="11" s="1"/>
  <c r="I378" i="11"/>
  <c r="J378" i="11"/>
  <c r="K378" i="11"/>
  <c r="B378" i="11"/>
  <c r="E378" i="11"/>
  <c r="G378" i="11" s="1"/>
  <c r="D378" i="11"/>
  <c r="F378" i="11" s="1"/>
  <c r="M378" i="11" l="1"/>
  <c r="A380" i="11"/>
  <c r="H379" i="11"/>
  <c r="C379" i="11"/>
  <c r="L379" i="11" s="1"/>
  <c r="I379" i="11"/>
  <c r="J379" i="11"/>
  <c r="K379" i="11"/>
  <c r="B379" i="11"/>
  <c r="E379" i="11"/>
  <c r="G379" i="11" s="1"/>
  <c r="D379" i="11"/>
  <c r="F379" i="11" s="1"/>
  <c r="AM495" i="9"/>
  <c r="AL496" i="9"/>
  <c r="AN495" i="9"/>
  <c r="M379" i="11" l="1"/>
  <c r="AM496" i="9"/>
  <c r="AL497" i="9"/>
  <c r="AN496" i="9"/>
  <c r="A381" i="11"/>
  <c r="H380" i="11"/>
  <c r="C380" i="11"/>
  <c r="L380" i="11" s="1"/>
  <c r="I380" i="11"/>
  <c r="J380" i="11"/>
  <c r="K380" i="11"/>
  <c r="B380" i="11"/>
  <c r="E380" i="11"/>
  <c r="G380" i="11" s="1"/>
  <c r="D380" i="11"/>
  <c r="F380" i="11" s="1"/>
  <c r="M380" i="11" l="1"/>
  <c r="A382" i="11"/>
  <c r="H381" i="11"/>
  <c r="C381" i="11"/>
  <c r="L381" i="11" s="1"/>
  <c r="I381" i="11"/>
  <c r="J381" i="11"/>
  <c r="K381" i="11"/>
  <c r="B381" i="11"/>
  <c r="E381" i="11"/>
  <c r="G381" i="11" s="1"/>
  <c r="D381" i="11"/>
  <c r="F381" i="11" s="1"/>
  <c r="AL498" i="9"/>
  <c r="AM497" i="9"/>
  <c r="AN497" i="9"/>
  <c r="M381" i="11" l="1"/>
  <c r="AL499" i="9"/>
  <c r="AM498" i="9"/>
  <c r="AN498" i="9"/>
  <c r="A383" i="11"/>
  <c r="H382" i="11"/>
  <c r="C382" i="11"/>
  <c r="L382" i="11" s="1"/>
  <c r="I382" i="11"/>
  <c r="J382" i="11"/>
  <c r="K382" i="11"/>
  <c r="B382" i="11"/>
  <c r="E382" i="11"/>
  <c r="G382" i="11" s="1"/>
  <c r="D382" i="11"/>
  <c r="F382" i="11" s="1"/>
  <c r="M382" i="11" l="1"/>
  <c r="A384" i="11"/>
  <c r="H383" i="11"/>
  <c r="C383" i="11"/>
  <c r="L383" i="11" s="1"/>
  <c r="I383" i="11"/>
  <c r="J383" i="11"/>
  <c r="K383" i="11"/>
  <c r="B383" i="11"/>
  <c r="E383" i="11"/>
  <c r="G383" i="11" s="1"/>
  <c r="D383" i="11"/>
  <c r="F383" i="11" s="1"/>
  <c r="AM499" i="9"/>
  <c r="AL500" i="9"/>
  <c r="AN499" i="9"/>
  <c r="M383" i="11" l="1"/>
  <c r="AL501" i="9"/>
  <c r="AM500" i="9"/>
  <c r="AN500" i="9"/>
  <c r="A385" i="11"/>
  <c r="H384" i="11"/>
  <c r="C384" i="11"/>
  <c r="L384" i="11" s="1"/>
  <c r="I384" i="11"/>
  <c r="J384" i="11"/>
  <c r="K384" i="11"/>
  <c r="B384" i="11"/>
  <c r="E384" i="11"/>
  <c r="G384" i="11" s="1"/>
  <c r="D384" i="11"/>
  <c r="F384" i="11" s="1"/>
  <c r="M384" i="11" l="1"/>
  <c r="AM501" i="9"/>
  <c r="AL502" i="9"/>
  <c r="AN501" i="9"/>
  <c r="A386" i="11"/>
  <c r="C385" i="11"/>
  <c r="L385" i="11" s="1"/>
  <c r="H385" i="11"/>
  <c r="I385" i="11"/>
  <c r="J385" i="11"/>
  <c r="K385" i="11"/>
  <c r="B385" i="11"/>
  <c r="D385" i="11"/>
  <c r="F385" i="11" s="1"/>
  <c r="E385" i="11"/>
  <c r="G385" i="11" s="1"/>
  <c r="M385" i="11" l="1"/>
  <c r="A387" i="11"/>
  <c r="C386" i="11"/>
  <c r="L386" i="11" s="1"/>
  <c r="H386" i="11"/>
  <c r="I386" i="11"/>
  <c r="J386" i="11"/>
  <c r="K386" i="11"/>
  <c r="B386" i="11"/>
  <c r="E386" i="11"/>
  <c r="G386" i="11" s="1"/>
  <c r="D386" i="11"/>
  <c r="F386" i="11" s="1"/>
  <c r="AM502" i="9"/>
  <c r="AL503" i="9"/>
  <c r="AN502" i="9"/>
  <c r="M386" i="11" l="1"/>
  <c r="A388" i="11"/>
  <c r="H387" i="11"/>
  <c r="C387" i="11"/>
  <c r="L387" i="11" s="1"/>
  <c r="I387" i="11"/>
  <c r="J387" i="11"/>
  <c r="K387" i="11"/>
  <c r="B387" i="11"/>
  <c r="D387" i="11"/>
  <c r="F387" i="11" s="1"/>
  <c r="E387" i="11"/>
  <c r="G387" i="11" s="1"/>
  <c r="AL504" i="9"/>
  <c r="AM503" i="9"/>
  <c r="AN503" i="9"/>
  <c r="M387" i="11" l="1"/>
  <c r="AL505" i="9"/>
  <c r="AM504" i="9"/>
  <c r="AN504" i="9"/>
  <c r="A389" i="11"/>
  <c r="H388" i="11"/>
  <c r="C388" i="11"/>
  <c r="L388" i="11" s="1"/>
  <c r="I388" i="11"/>
  <c r="J388" i="11"/>
  <c r="K388" i="11"/>
  <c r="B388" i="11"/>
  <c r="E388" i="11"/>
  <c r="G388" i="11" s="1"/>
  <c r="D388" i="11"/>
  <c r="F388" i="11" s="1"/>
  <c r="M388" i="11" l="1"/>
  <c r="A390" i="11"/>
  <c r="H389" i="11"/>
  <c r="C389" i="11"/>
  <c r="L389" i="11" s="1"/>
  <c r="I389" i="11"/>
  <c r="J389" i="11"/>
  <c r="K389" i="11"/>
  <c r="B389" i="11"/>
  <c r="E389" i="11"/>
  <c r="G389" i="11" s="1"/>
  <c r="D389" i="11"/>
  <c r="F389" i="11" s="1"/>
  <c r="AM505" i="9"/>
  <c r="AL506" i="9"/>
  <c r="AN505" i="9"/>
  <c r="M389" i="11" l="1"/>
  <c r="AL507" i="9"/>
  <c r="AM506" i="9"/>
  <c r="AN506" i="9"/>
  <c r="A391" i="11"/>
  <c r="H390" i="11"/>
  <c r="C390" i="11"/>
  <c r="L390" i="11" s="1"/>
  <c r="I390" i="11"/>
  <c r="J390" i="11"/>
  <c r="K390" i="11"/>
  <c r="B390" i="11"/>
  <c r="E390" i="11"/>
  <c r="G390" i="11" s="1"/>
  <c r="D390" i="11"/>
  <c r="F390" i="11" s="1"/>
  <c r="M390" i="11" l="1"/>
  <c r="A392" i="11"/>
  <c r="H391" i="11"/>
  <c r="C391" i="11"/>
  <c r="L391" i="11" s="1"/>
  <c r="I391" i="11"/>
  <c r="J391" i="11"/>
  <c r="K391" i="11"/>
  <c r="B391" i="11"/>
  <c r="E391" i="11"/>
  <c r="G391" i="11" s="1"/>
  <c r="D391" i="11"/>
  <c r="F391" i="11" s="1"/>
  <c r="AM507" i="9"/>
  <c r="AL508" i="9"/>
  <c r="AN507" i="9"/>
  <c r="M391" i="11" l="1"/>
  <c r="AM508" i="9"/>
  <c r="AL509" i="9"/>
  <c r="AN508" i="9"/>
  <c r="A393" i="11"/>
  <c r="H392" i="11"/>
  <c r="C392" i="11"/>
  <c r="L392" i="11" s="1"/>
  <c r="I392" i="11"/>
  <c r="J392" i="11"/>
  <c r="K392" i="11"/>
  <c r="B392" i="11"/>
  <c r="D392" i="11"/>
  <c r="F392" i="11" s="1"/>
  <c r="E392" i="11"/>
  <c r="G392" i="11" s="1"/>
  <c r="M392" i="11" l="1"/>
  <c r="A394" i="11"/>
  <c r="H393" i="11"/>
  <c r="C393" i="11"/>
  <c r="L393" i="11" s="1"/>
  <c r="I393" i="11"/>
  <c r="J393" i="11"/>
  <c r="K393" i="11"/>
  <c r="B393" i="11"/>
  <c r="E393" i="11"/>
  <c r="G393" i="11" s="1"/>
  <c r="D393" i="11"/>
  <c r="F393" i="11" s="1"/>
  <c r="AL510" i="9"/>
  <c r="AM509" i="9"/>
  <c r="AN509" i="9"/>
  <c r="M393" i="11" l="1"/>
  <c r="AL511" i="9"/>
  <c r="AM510" i="9"/>
  <c r="AN510" i="9"/>
  <c r="A395" i="11"/>
  <c r="H394" i="11"/>
  <c r="C394" i="11"/>
  <c r="L394" i="11" s="1"/>
  <c r="I394" i="11"/>
  <c r="J394" i="11"/>
  <c r="K394" i="11"/>
  <c r="B394" i="11"/>
  <c r="E394" i="11"/>
  <c r="G394" i="11" s="1"/>
  <c r="D394" i="11"/>
  <c r="F394" i="11" s="1"/>
  <c r="M394" i="11" l="1"/>
  <c r="A396" i="11"/>
  <c r="H395" i="11"/>
  <c r="C395" i="11"/>
  <c r="L395" i="11" s="1"/>
  <c r="I395" i="11"/>
  <c r="J395" i="11"/>
  <c r="K395" i="11"/>
  <c r="B395" i="11"/>
  <c r="E395" i="11"/>
  <c r="G395" i="11" s="1"/>
  <c r="D395" i="11"/>
  <c r="F395" i="11" s="1"/>
  <c r="AM511" i="9"/>
  <c r="AL512" i="9"/>
  <c r="AN511" i="9"/>
  <c r="M395" i="11" l="1"/>
  <c r="AL513" i="9"/>
  <c r="AM512" i="9"/>
  <c r="AN512" i="9"/>
  <c r="A397" i="11"/>
  <c r="H396" i="11"/>
  <c r="C396" i="11"/>
  <c r="L396" i="11" s="1"/>
  <c r="I396" i="11"/>
  <c r="J396" i="11"/>
  <c r="K396" i="11"/>
  <c r="B396" i="11"/>
  <c r="E396" i="11"/>
  <c r="G396" i="11" s="1"/>
  <c r="D396" i="11"/>
  <c r="F396" i="11" s="1"/>
  <c r="M396" i="11" l="1"/>
  <c r="AM513" i="9"/>
  <c r="AL514" i="9"/>
  <c r="AN513" i="9"/>
  <c r="A398" i="11"/>
  <c r="C397" i="11"/>
  <c r="L397" i="11" s="1"/>
  <c r="H397" i="11"/>
  <c r="I397" i="11"/>
  <c r="J397" i="11"/>
  <c r="K397" i="11"/>
  <c r="B397" i="11"/>
  <c r="E397" i="11"/>
  <c r="G397" i="11" s="1"/>
  <c r="D397" i="11"/>
  <c r="F397" i="11" s="1"/>
  <c r="M397" i="11" l="1"/>
  <c r="A399" i="11"/>
  <c r="C398" i="11"/>
  <c r="L398" i="11" s="1"/>
  <c r="H398" i="11"/>
  <c r="I398" i="11"/>
  <c r="J398" i="11"/>
  <c r="K398" i="11"/>
  <c r="B398" i="11"/>
  <c r="E398" i="11"/>
  <c r="G398" i="11" s="1"/>
  <c r="D398" i="11"/>
  <c r="F398" i="11" s="1"/>
  <c r="AM514" i="9"/>
  <c r="AL515" i="9"/>
  <c r="AN514" i="9"/>
  <c r="M398" i="11" l="1"/>
  <c r="A400" i="11"/>
  <c r="H399" i="11"/>
  <c r="C399" i="11"/>
  <c r="L399" i="11" s="1"/>
  <c r="I399" i="11"/>
  <c r="J399" i="11"/>
  <c r="K399" i="11"/>
  <c r="B399" i="11"/>
  <c r="E399" i="11"/>
  <c r="G399" i="11" s="1"/>
  <c r="D399" i="11"/>
  <c r="F399" i="11" s="1"/>
  <c r="AL516" i="9"/>
  <c r="AM515" i="9"/>
  <c r="AN515" i="9"/>
  <c r="M399" i="11" l="1"/>
  <c r="AL517" i="9"/>
  <c r="AM516" i="9"/>
  <c r="AN516" i="9"/>
  <c r="A401" i="11"/>
  <c r="H400" i="11"/>
  <c r="C400" i="11"/>
  <c r="L400" i="11" s="1"/>
  <c r="I400" i="11"/>
  <c r="J400" i="11"/>
  <c r="K400" i="11"/>
  <c r="B400" i="11"/>
  <c r="E400" i="11"/>
  <c r="G400" i="11" s="1"/>
  <c r="D400" i="11"/>
  <c r="F400" i="11" s="1"/>
  <c r="M400" i="11" l="1"/>
  <c r="A402" i="11"/>
  <c r="H401" i="11"/>
  <c r="C401" i="11"/>
  <c r="L401" i="11" s="1"/>
  <c r="I401" i="11"/>
  <c r="J401" i="11"/>
  <c r="K401" i="11"/>
  <c r="B401" i="11"/>
  <c r="E401" i="11"/>
  <c r="G401" i="11" s="1"/>
  <c r="D401" i="11"/>
  <c r="F401" i="11" s="1"/>
  <c r="AM517" i="9"/>
  <c r="AL518" i="9"/>
  <c r="AN517" i="9"/>
  <c r="M401" i="11" l="1"/>
  <c r="AL519" i="9"/>
  <c r="AM518" i="9"/>
  <c r="AN518" i="9"/>
  <c r="A403" i="11"/>
  <c r="H402" i="11"/>
  <c r="C402" i="11"/>
  <c r="L402" i="11" s="1"/>
  <c r="I402" i="11"/>
  <c r="J402" i="11"/>
  <c r="K402" i="11"/>
  <c r="B402" i="11"/>
  <c r="D402" i="11"/>
  <c r="F402" i="11" s="1"/>
  <c r="E402" i="11"/>
  <c r="G402" i="11" s="1"/>
  <c r="M402" i="11" l="1"/>
  <c r="A404" i="11"/>
  <c r="H403" i="11"/>
  <c r="C403" i="11"/>
  <c r="L403" i="11" s="1"/>
  <c r="I403" i="11"/>
  <c r="J403" i="11"/>
  <c r="K403" i="11"/>
  <c r="B403" i="11"/>
  <c r="E403" i="11"/>
  <c r="G403" i="11" s="1"/>
  <c r="D403" i="11"/>
  <c r="F403" i="11" s="1"/>
  <c r="AM519" i="9"/>
  <c r="AL520" i="9"/>
  <c r="AN519" i="9"/>
  <c r="M403" i="11" l="1"/>
  <c r="AM520" i="9"/>
  <c r="AL521" i="9"/>
  <c r="AN520" i="9"/>
  <c r="A405" i="11"/>
  <c r="H404" i="11"/>
  <c r="C404" i="11"/>
  <c r="L404" i="11" s="1"/>
  <c r="I404" i="11"/>
  <c r="J404" i="11"/>
  <c r="K404" i="11"/>
  <c r="B404" i="11"/>
  <c r="D404" i="11"/>
  <c r="F404" i="11" s="1"/>
  <c r="E404" i="11"/>
  <c r="G404" i="11" s="1"/>
  <c r="M404" i="11" l="1"/>
  <c r="A406" i="11"/>
  <c r="H405" i="11"/>
  <c r="C405" i="11"/>
  <c r="L405" i="11" s="1"/>
  <c r="I405" i="11"/>
  <c r="J405" i="11"/>
  <c r="K405" i="11"/>
  <c r="B405" i="11"/>
  <c r="E405" i="11"/>
  <c r="G405" i="11" s="1"/>
  <c r="D405" i="11"/>
  <c r="F405" i="11" s="1"/>
  <c r="AL522" i="9"/>
  <c r="AM521" i="9"/>
  <c r="AN521" i="9"/>
  <c r="M405" i="11" l="1"/>
  <c r="AL523" i="9"/>
  <c r="AM522" i="9"/>
  <c r="AN522" i="9"/>
  <c r="A407" i="11"/>
  <c r="H406" i="11"/>
  <c r="C406" i="11"/>
  <c r="L406" i="11" s="1"/>
  <c r="I406" i="11"/>
  <c r="J406" i="11"/>
  <c r="K406" i="11"/>
  <c r="B406" i="11"/>
  <c r="D406" i="11"/>
  <c r="F406" i="11" s="1"/>
  <c r="E406" i="11"/>
  <c r="G406" i="11" s="1"/>
  <c r="M406" i="11" l="1"/>
  <c r="A408" i="11"/>
  <c r="H407" i="11"/>
  <c r="C407" i="11"/>
  <c r="L407" i="11" s="1"/>
  <c r="I407" i="11"/>
  <c r="J407" i="11"/>
  <c r="K407" i="11"/>
  <c r="B407" i="11"/>
  <c r="E407" i="11"/>
  <c r="G407" i="11" s="1"/>
  <c r="D407" i="11"/>
  <c r="F407" i="11" s="1"/>
  <c r="AM523" i="9"/>
  <c r="AN523" i="9"/>
  <c r="AL524" i="9"/>
  <c r="M407" i="11" l="1"/>
  <c r="AM524" i="9"/>
  <c r="AN524" i="9"/>
  <c r="AL525" i="9"/>
  <c r="A409" i="11"/>
  <c r="H408" i="11"/>
  <c r="C408" i="11"/>
  <c r="L408" i="11" s="1"/>
  <c r="I408" i="11"/>
  <c r="J408" i="11"/>
  <c r="K408" i="11"/>
  <c r="B408" i="11"/>
  <c r="E408" i="11"/>
  <c r="G408" i="11" s="1"/>
  <c r="D408" i="11"/>
  <c r="F408" i="11" s="1"/>
  <c r="M408" i="11" l="1"/>
  <c r="A410" i="11"/>
  <c r="C409" i="11"/>
  <c r="L409" i="11" s="1"/>
  <c r="H409" i="11"/>
  <c r="J409" i="11"/>
  <c r="K409" i="11"/>
  <c r="I409" i="11"/>
  <c r="B409" i="11"/>
  <c r="E409" i="11"/>
  <c r="G409" i="11" s="1"/>
  <c r="D409" i="11"/>
  <c r="F409" i="11" s="1"/>
  <c r="AM525" i="9"/>
  <c r="AN525" i="9"/>
  <c r="AL526" i="9"/>
  <c r="M409" i="11" l="1"/>
  <c r="A411" i="11"/>
  <c r="C410" i="11"/>
  <c r="L410" i="11" s="1"/>
  <c r="H410" i="11"/>
  <c r="I410" i="11"/>
  <c r="J410" i="11"/>
  <c r="K410" i="11"/>
  <c r="B410" i="11"/>
  <c r="D410" i="11"/>
  <c r="F410" i="11" s="1"/>
  <c r="E410" i="11"/>
  <c r="G410" i="11" s="1"/>
  <c r="AM526" i="9"/>
  <c r="AL527" i="9"/>
  <c r="AN526" i="9"/>
  <c r="M410" i="11" l="1"/>
  <c r="AM527" i="9"/>
  <c r="AN527" i="9"/>
  <c r="AL528" i="9"/>
  <c r="A412" i="11"/>
  <c r="H411" i="11"/>
  <c r="C411" i="11"/>
  <c r="L411" i="11" s="1"/>
  <c r="I411" i="11"/>
  <c r="J411" i="11"/>
  <c r="K411" i="11"/>
  <c r="B411" i="11"/>
  <c r="E411" i="11"/>
  <c r="G411" i="11" s="1"/>
  <c r="D411" i="11"/>
  <c r="F411" i="11" s="1"/>
  <c r="M411" i="11" l="1"/>
  <c r="AM528" i="9"/>
  <c r="AN528" i="9"/>
  <c r="AL529" i="9"/>
  <c r="A413" i="11"/>
  <c r="H412" i="11"/>
  <c r="C412" i="11"/>
  <c r="L412" i="11" s="1"/>
  <c r="I412" i="11"/>
  <c r="J412" i="11"/>
  <c r="K412" i="11"/>
  <c r="B412" i="11"/>
  <c r="D412" i="11"/>
  <c r="F412" i="11" s="1"/>
  <c r="E412" i="11"/>
  <c r="G412" i="11" s="1"/>
  <c r="M412" i="11" l="1"/>
  <c r="A414" i="11"/>
  <c r="H413" i="11"/>
  <c r="C413" i="11"/>
  <c r="L413" i="11" s="1"/>
  <c r="I413" i="11"/>
  <c r="J413" i="11"/>
  <c r="K413" i="11"/>
  <c r="B413" i="11"/>
  <c r="E413" i="11"/>
  <c r="G413" i="11" s="1"/>
  <c r="D413" i="11"/>
  <c r="F413" i="11" s="1"/>
  <c r="AM529" i="9"/>
  <c r="AN529" i="9"/>
  <c r="AL530" i="9"/>
  <c r="M413" i="11" l="1"/>
  <c r="AM530" i="9"/>
  <c r="AL531" i="9"/>
  <c r="AN530" i="9"/>
  <c r="A415" i="11"/>
  <c r="H414" i="11"/>
  <c r="C414" i="11"/>
  <c r="L414" i="11" s="1"/>
  <c r="I414" i="11"/>
  <c r="J414" i="11"/>
  <c r="K414" i="11"/>
  <c r="B414" i="11"/>
  <c r="D414" i="11"/>
  <c r="F414" i="11" s="1"/>
  <c r="E414" i="11"/>
  <c r="G414" i="11" s="1"/>
  <c r="M414" i="11" l="1"/>
  <c r="A416" i="11"/>
  <c r="H415" i="11"/>
  <c r="C415" i="11"/>
  <c r="L415" i="11" s="1"/>
  <c r="I415" i="11"/>
  <c r="J415" i="11"/>
  <c r="K415" i="11"/>
  <c r="B415" i="11"/>
  <c r="E415" i="11"/>
  <c r="G415" i="11" s="1"/>
  <c r="D415" i="11"/>
  <c r="F415" i="11" s="1"/>
  <c r="AM531" i="9"/>
  <c r="AN531" i="9"/>
  <c r="AL532" i="9"/>
  <c r="M415" i="11" l="1"/>
  <c r="AM532" i="9"/>
  <c r="AN532" i="9"/>
  <c r="AL533" i="9"/>
  <c r="A417" i="11"/>
  <c r="H416" i="11"/>
  <c r="C416" i="11"/>
  <c r="L416" i="11" s="1"/>
  <c r="I416" i="11"/>
  <c r="J416" i="11"/>
  <c r="K416" i="11"/>
  <c r="B416" i="11"/>
  <c r="D416" i="11"/>
  <c r="F416" i="11" s="1"/>
  <c r="E416" i="11"/>
  <c r="G416" i="11" s="1"/>
  <c r="M416" i="11" l="1"/>
  <c r="A418" i="11"/>
  <c r="H417" i="11"/>
  <c r="C417" i="11"/>
  <c r="L417" i="11" s="1"/>
  <c r="I417" i="11"/>
  <c r="J417" i="11"/>
  <c r="K417" i="11"/>
  <c r="B417" i="11"/>
  <c r="E417" i="11"/>
  <c r="G417" i="11" s="1"/>
  <c r="D417" i="11"/>
  <c r="F417" i="11" s="1"/>
  <c r="AM533" i="9"/>
  <c r="AN533" i="9"/>
  <c r="AL534" i="9"/>
  <c r="M417" i="11" l="1"/>
  <c r="AM534" i="9"/>
  <c r="AL535" i="9"/>
  <c r="AN534" i="9"/>
  <c r="A419" i="11"/>
  <c r="H418" i="11"/>
  <c r="C418" i="11"/>
  <c r="L418" i="11" s="1"/>
  <c r="I418" i="11"/>
  <c r="J418" i="11"/>
  <c r="K418" i="11"/>
  <c r="B418" i="11"/>
  <c r="D418" i="11"/>
  <c r="F418" i="11" s="1"/>
  <c r="E418" i="11"/>
  <c r="G418" i="11" s="1"/>
  <c r="M418" i="11" l="1"/>
  <c r="A420" i="11"/>
  <c r="H419" i="11"/>
  <c r="C419" i="11"/>
  <c r="L419" i="11" s="1"/>
  <c r="I419" i="11"/>
  <c r="J419" i="11"/>
  <c r="K419" i="11"/>
  <c r="B419" i="11"/>
  <c r="E419" i="11"/>
  <c r="G419" i="11" s="1"/>
  <c r="D419" i="11"/>
  <c r="F419" i="11" s="1"/>
  <c r="AM535" i="9"/>
  <c r="AN535" i="9"/>
  <c r="AL536" i="9"/>
  <c r="M419" i="11" l="1"/>
  <c r="AM536" i="9"/>
  <c r="AN536" i="9"/>
  <c r="AL537" i="9"/>
  <c r="A421" i="11"/>
  <c r="H420" i="11"/>
  <c r="C420" i="11"/>
  <c r="L420" i="11" s="1"/>
  <c r="I420" i="11"/>
  <c r="J420" i="11"/>
  <c r="K420" i="11"/>
  <c r="B420" i="11"/>
  <c r="D420" i="11"/>
  <c r="F420" i="11" s="1"/>
  <c r="E420" i="11"/>
  <c r="G420" i="11" s="1"/>
  <c r="M420" i="11" l="1"/>
  <c r="A422" i="11"/>
  <c r="C421" i="11"/>
  <c r="L421" i="11" s="1"/>
  <c r="H421" i="11"/>
  <c r="J421" i="11"/>
  <c r="K421" i="11"/>
  <c r="I421" i="11"/>
  <c r="B421" i="11"/>
  <c r="E421" i="11"/>
  <c r="G421" i="11" s="1"/>
  <c r="D421" i="11"/>
  <c r="F421" i="11" s="1"/>
  <c r="AM537" i="9"/>
  <c r="AN537" i="9"/>
  <c r="AL538" i="9"/>
  <c r="M421" i="11" l="1"/>
  <c r="AM538" i="9"/>
  <c r="AL539" i="9"/>
  <c r="AN538" i="9"/>
  <c r="A423" i="11"/>
  <c r="C422" i="11"/>
  <c r="L422" i="11" s="1"/>
  <c r="H422" i="11"/>
  <c r="I422" i="11"/>
  <c r="J422" i="11"/>
  <c r="K422" i="11"/>
  <c r="B422" i="11"/>
  <c r="D422" i="11"/>
  <c r="F422" i="11" s="1"/>
  <c r="E422" i="11"/>
  <c r="G422" i="11" s="1"/>
  <c r="M422" i="11" l="1"/>
  <c r="A424" i="11"/>
  <c r="H423" i="11"/>
  <c r="C423" i="11"/>
  <c r="L423" i="11" s="1"/>
  <c r="I423" i="11"/>
  <c r="J423" i="11"/>
  <c r="K423" i="11"/>
  <c r="B423" i="11"/>
  <c r="E423" i="11"/>
  <c r="G423" i="11" s="1"/>
  <c r="D423" i="11"/>
  <c r="F423" i="11" s="1"/>
  <c r="AM539" i="9"/>
  <c r="AN539" i="9"/>
  <c r="AL540" i="9"/>
  <c r="M423" i="11" l="1"/>
  <c r="AM540" i="9"/>
  <c r="AN540" i="9"/>
  <c r="AL541" i="9"/>
  <c r="A425" i="11"/>
  <c r="H424" i="11"/>
  <c r="C424" i="11"/>
  <c r="L424" i="11" s="1"/>
  <c r="I424" i="11"/>
  <c r="J424" i="11"/>
  <c r="K424" i="11"/>
  <c r="B424" i="11"/>
  <c r="E424" i="11"/>
  <c r="G424" i="11" s="1"/>
  <c r="D424" i="11"/>
  <c r="F424" i="11" s="1"/>
  <c r="M424" i="11" l="1"/>
  <c r="A426" i="11"/>
  <c r="H425" i="11"/>
  <c r="C425" i="11"/>
  <c r="L425" i="11" s="1"/>
  <c r="I425" i="11"/>
  <c r="J425" i="11"/>
  <c r="K425" i="11"/>
  <c r="B425" i="11"/>
  <c r="E425" i="11"/>
  <c r="G425" i="11" s="1"/>
  <c r="D425" i="11"/>
  <c r="F425" i="11" s="1"/>
  <c r="AM541" i="9"/>
  <c r="AN541" i="9"/>
  <c r="AL542" i="9"/>
  <c r="M425" i="11" l="1"/>
  <c r="AM542" i="9"/>
  <c r="AL543" i="9"/>
  <c r="AN542" i="9"/>
  <c r="A427" i="11"/>
  <c r="H426" i="11"/>
  <c r="C426" i="11"/>
  <c r="L426" i="11" s="1"/>
  <c r="I426" i="11"/>
  <c r="J426" i="11"/>
  <c r="K426" i="11"/>
  <c r="B426" i="11"/>
  <c r="D426" i="11"/>
  <c r="F426" i="11" s="1"/>
  <c r="E426" i="11"/>
  <c r="G426" i="11" s="1"/>
  <c r="M426" i="11" l="1"/>
  <c r="A428" i="11"/>
  <c r="H427" i="11"/>
  <c r="C427" i="11"/>
  <c r="L427" i="11" s="1"/>
  <c r="I427" i="11"/>
  <c r="J427" i="11"/>
  <c r="K427" i="11"/>
  <c r="B427" i="11"/>
  <c r="E427" i="11"/>
  <c r="G427" i="11" s="1"/>
  <c r="D427" i="11"/>
  <c r="F427" i="11" s="1"/>
  <c r="AM543" i="9"/>
  <c r="AN543" i="9"/>
  <c r="AL544" i="9"/>
  <c r="M427" i="11" l="1"/>
  <c r="AM544" i="9"/>
  <c r="AN544" i="9"/>
  <c r="AL545" i="9"/>
  <c r="A429" i="11"/>
  <c r="H428" i="11"/>
  <c r="C428" i="11"/>
  <c r="L428" i="11" s="1"/>
  <c r="I428" i="11"/>
  <c r="J428" i="11"/>
  <c r="K428" i="11"/>
  <c r="B428" i="11"/>
  <c r="D428" i="11"/>
  <c r="F428" i="11" s="1"/>
  <c r="E428" i="11"/>
  <c r="G428" i="11" s="1"/>
  <c r="M428" i="11" l="1"/>
  <c r="A430" i="11"/>
  <c r="H429" i="11"/>
  <c r="C429" i="11"/>
  <c r="L429" i="11" s="1"/>
  <c r="I429" i="11"/>
  <c r="J429" i="11"/>
  <c r="K429" i="11"/>
  <c r="B429" i="11"/>
  <c r="E429" i="11"/>
  <c r="G429" i="11" s="1"/>
  <c r="D429" i="11"/>
  <c r="F429" i="11" s="1"/>
  <c r="AM545" i="9"/>
  <c r="AN545" i="9"/>
  <c r="AL546" i="9"/>
  <c r="M429" i="11" l="1"/>
  <c r="AM546" i="9"/>
  <c r="AL547" i="9"/>
  <c r="AN546" i="9"/>
  <c r="A431" i="11"/>
  <c r="H430" i="11"/>
  <c r="C430" i="11"/>
  <c r="L430" i="11" s="1"/>
  <c r="I430" i="11"/>
  <c r="J430" i="11"/>
  <c r="K430" i="11"/>
  <c r="B430" i="11"/>
  <c r="D430" i="11"/>
  <c r="F430" i="11" s="1"/>
  <c r="E430" i="11"/>
  <c r="G430" i="11" s="1"/>
  <c r="M430" i="11" l="1"/>
  <c r="A432" i="11"/>
  <c r="H431" i="11"/>
  <c r="C431" i="11"/>
  <c r="L431" i="11" s="1"/>
  <c r="I431" i="11"/>
  <c r="J431" i="11"/>
  <c r="K431" i="11"/>
  <c r="B431" i="11"/>
  <c r="E431" i="11"/>
  <c r="G431" i="11" s="1"/>
  <c r="D431" i="11"/>
  <c r="F431" i="11" s="1"/>
  <c r="AM547" i="9"/>
  <c r="AN547" i="9"/>
  <c r="AL548" i="9"/>
  <c r="M431" i="11" l="1"/>
  <c r="AM548" i="9"/>
  <c r="AN548" i="9"/>
  <c r="AL549" i="9"/>
  <c r="A433" i="11"/>
  <c r="H432" i="11"/>
  <c r="C432" i="11"/>
  <c r="L432" i="11" s="1"/>
  <c r="I432" i="11"/>
  <c r="J432" i="11"/>
  <c r="K432" i="11"/>
  <c r="B432" i="11"/>
  <c r="D432" i="11"/>
  <c r="F432" i="11" s="1"/>
  <c r="E432" i="11"/>
  <c r="G432" i="11" s="1"/>
  <c r="M432" i="11" l="1"/>
  <c r="AM549" i="9"/>
  <c r="AN549" i="9"/>
  <c r="AL550" i="9"/>
  <c r="A434" i="11"/>
  <c r="C433" i="11"/>
  <c r="L433" i="11" s="1"/>
  <c r="H433" i="11"/>
  <c r="J433" i="11"/>
  <c r="K433" i="11"/>
  <c r="I433" i="11"/>
  <c r="B433" i="11"/>
  <c r="E433" i="11"/>
  <c r="G433" i="11" s="1"/>
  <c r="D433" i="11"/>
  <c r="F433" i="11" s="1"/>
  <c r="M433" i="11" l="1"/>
  <c r="A435" i="11"/>
  <c r="H434" i="11"/>
  <c r="C434" i="11"/>
  <c r="L434" i="11" s="1"/>
  <c r="I434" i="11"/>
  <c r="J434" i="11"/>
  <c r="K434" i="11"/>
  <c r="B434" i="11"/>
  <c r="D434" i="11"/>
  <c r="F434" i="11" s="1"/>
  <c r="E434" i="11"/>
  <c r="G434" i="11" s="1"/>
  <c r="AM550" i="9"/>
  <c r="AL551" i="9"/>
  <c r="AN550" i="9"/>
  <c r="M434" i="11" l="1"/>
  <c r="AM551" i="9"/>
  <c r="AN551" i="9"/>
  <c r="AL552" i="9"/>
  <c r="A436" i="11"/>
  <c r="H435" i="11"/>
  <c r="C435" i="11"/>
  <c r="L435" i="11" s="1"/>
  <c r="I435" i="11"/>
  <c r="J435" i="11"/>
  <c r="K435" i="11"/>
  <c r="B435" i="11"/>
  <c r="E435" i="11"/>
  <c r="G435" i="11" s="1"/>
  <c r="D435" i="11"/>
  <c r="F435" i="11" s="1"/>
  <c r="M435" i="11" l="1"/>
  <c r="A437" i="11"/>
  <c r="H436" i="11"/>
  <c r="C436" i="11"/>
  <c r="L436" i="11" s="1"/>
  <c r="I436" i="11"/>
  <c r="J436" i="11"/>
  <c r="K436" i="11"/>
  <c r="B436" i="11"/>
  <c r="D436" i="11"/>
  <c r="F436" i="11" s="1"/>
  <c r="E436" i="11"/>
  <c r="G436" i="11" s="1"/>
  <c r="AM552" i="9"/>
  <c r="AN552" i="9"/>
  <c r="AL553" i="9"/>
  <c r="M436" i="11" l="1"/>
  <c r="AM553" i="9"/>
  <c r="AN553" i="9"/>
  <c r="AL554" i="9"/>
  <c r="A438" i="11"/>
  <c r="H437" i="11"/>
  <c r="C437" i="11"/>
  <c r="L437" i="11" s="1"/>
  <c r="I437" i="11"/>
  <c r="J437" i="11"/>
  <c r="K437" i="11"/>
  <c r="B437" i="11"/>
  <c r="E437" i="11"/>
  <c r="G437" i="11" s="1"/>
  <c r="D437" i="11"/>
  <c r="F437" i="11" s="1"/>
  <c r="M437" i="11" l="1"/>
  <c r="A439" i="11"/>
  <c r="H438" i="11"/>
  <c r="C438" i="11"/>
  <c r="L438" i="11" s="1"/>
  <c r="I438" i="11"/>
  <c r="J438" i="11"/>
  <c r="K438" i="11"/>
  <c r="B438" i="11"/>
  <c r="D438" i="11"/>
  <c r="F438" i="11" s="1"/>
  <c r="E438" i="11"/>
  <c r="G438" i="11" s="1"/>
  <c r="AM554" i="9"/>
  <c r="AL555" i="9"/>
  <c r="AN554" i="9"/>
  <c r="M438" i="11" l="1"/>
  <c r="A440" i="11"/>
  <c r="H439" i="11"/>
  <c r="C439" i="11"/>
  <c r="L439" i="11" s="1"/>
  <c r="I439" i="11"/>
  <c r="J439" i="11"/>
  <c r="K439" i="11"/>
  <c r="B439" i="11"/>
  <c r="E439" i="11"/>
  <c r="G439" i="11" s="1"/>
  <c r="D439" i="11"/>
  <c r="F439" i="11" s="1"/>
  <c r="AM555" i="9"/>
  <c r="AN555" i="9"/>
  <c r="AL556" i="9"/>
  <c r="M439" i="11" l="1"/>
  <c r="AM556" i="9"/>
  <c r="AN556" i="9"/>
  <c r="AL557" i="9"/>
  <c r="A441" i="11"/>
  <c r="H440" i="11"/>
  <c r="C440" i="11"/>
  <c r="L440" i="11" s="1"/>
  <c r="I440" i="11"/>
  <c r="J440" i="11"/>
  <c r="K440" i="11"/>
  <c r="B440" i="11"/>
  <c r="E440" i="11"/>
  <c r="G440" i="11" s="1"/>
  <c r="D440" i="11"/>
  <c r="F440" i="11" s="1"/>
  <c r="M440" i="11" l="1"/>
  <c r="A442" i="11"/>
  <c r="H441" i="11"/>
  <c r="C441" i="11"/>
  <c r="L441" i="11" s="1"/>
  <c r="I441" i="11"/>
  <c r="K441" i="11"/>
  <c r="J441" i="11"/>
  <c r="B441" i="11"/>
  <c r="E441" i="11"/>
  <c r="G441" i="11" s="1"/>
  <c r="D441" i="11"/>
  <c r="F441" i="11" s="1"/>
  <c r="AM557" i="9"/>
  <c r="AN557" i="9"/>
  <c r="AL558" i="9"/>
  <c r="M441" i="11" l="1"/>
  <c r="AM558" i="9"/>
  <c r="AL559" i="9"/>
  <c r="AN558" i="9"/>
  <c r="A443" i="11"/>
  <c r="H442" i="11"/>
  <c r="C442" i="11"/>
  <c r="L442" i="11" s="1"/>
  <c r="I442" i="11"/>
  <c r="J442" i="11"/>
  <c r="K442" i="11"/>
  <c r="B442" i="11"/>
  <c r="D442" i="11"/>
  <c r="F442" i="11" s="1"/>
  <c r="E442" i="11"/>
  <c r="G442" i="11" s="1"/>
  <c r="M442" i="11" l="1"/>
  <c r="A444" i="11"/>
  <c r="H443" i="11"/>
  <c r="C443" i="11"/>
  <c r="L443" i="11" s="1"/>
  <c r="I443" i="11"/>
  <c r="J443" i="11"/>
  <c r="K443" i="11"/>
  <c r="B443" i="11"/>
  <c r="E443" i="11"/>
  <c r="G443" i="11" s="1"/>
  <c r="D443" i="11"/>
  <c r="F443" i="11" s="1"/>
  <c r="AM559" i="9"/>
  <c r="AN559" i="9"/>
  <c r="AL560" i="9"/>
  <c r="M443" i="11" l="1"/>
  <c r="AM560" i="9"/>
  <c r="AN560" i="9"/>
  <c r="AL561" i="9"/>
  <c r="A445" i="11"/>
  <c r="H444" i="11"/>
  <c r="C444" i="11"/>
  <c r="L444" i="11" s="1"/>
  <c r="I444" i="11"/>
  <c r="J444" i="11"/>
  <c r="K444" i="11"/>
  <c r="B444" i="11"/>
  <c r="D444" i="11"/>
  <c r="F444" i="11" s="1"/>
  <c r="E444" i="11"/>
  <c r="G444" i="11" s="1"/>
  <c r="M444" i="11" l="1"/>
  <c r="A446" i="11"/>
  <c r="C445" i="11"/>
  <c r="L445" i="11" s="1"/>
  <c r="H445" i="11"/>
  <c r="J445" i="11"/>
  <c r="K445" i="11"/>
  <c r="I445" i="11"/>
  <c r="B445" i="11"/>
  <c r="E445" i="11"/>
  <c r="G445" i="11" s="1"/>
  <c r="D445" i="11"/>
  <c r="F445" i="11" s="1"/>
  <c r="AM561" i="9"/>
  <c r="AN561" i="9"/>
  <c r="AL562" i="9"/>
  <c r="M445" i="11" l="1"/>
  <c r="AM562" i="9"/>
  <c r="AL563" i="9"/>
  <c r="AN562" i="9"/>
  <c r="A447" i="11"/>
  <c r="C446" i="11"/>
  <c r="L446" i="11" s="1"/>
  <c r="H446" i="11"/>
  <c r="I446" i="11"/>
  <c r="J446" i="11"/>
  <c r="K446" i="11"/>
  <c r="B446" i="11"/>
  <c r="D446" i="11"/>
  <c r="F446" i="11" s="1"/>
  <c r="E446" i="11"/>
  <c r="G446" i="11" s="1"/>
  <c r="M446" i="11" l="1"/>
  <c r="A448" i="11"/>
  <c r="H447" i="11"/>
  <c r="C447" i="11"/>
  <c r="L447" i="11" s="1"/>
  <c r="I447" i="11"/>
  <c r="J447" i="11"/>
  <c r="K447" i="11"/>
  <c r="B447" i="11"/>
  <c r="E447" i="11"/>
  <c r="G447" i="11" s="1"/>
  <c r="D447" i="11"/>
  <c r="F447" i="11" s="1"/>
  <c r="AM563" i="9"/>
  <c r="AN563" i="9"/>
  <c r="AL564" i="9"/>
  <c r="M447" i="11" l="1"/>
  <c r="AM564" i="9"/>
  <c r="AN564" i="9"/>
  <c r="AL565" i="9"/>
  <c r="A449" i="11"/>
  <c r="H448" i="11"/>
  <c r="C448" i="11"/>
  <c r="L448" i="11" s="1"/>
  <c r="J448" i="11"/>
  <c r="K448" i="11"/>
  <c r="I448" i="11"/>
  <c r="B448" i="11"/>
  <c r="E448" i="11"/>
  <c r="G448" i="11" s="1"/>
  <c r="D448" i="11"/>
  <c r="F448" i="11" s="1"/>
  <c r="M448" i="11" l="1"/>
  <c r="AM565" i="9"/>
  <c r="AN565" i="9"/>
  <c r="AL566" i="9"/>
  <c r="A450" i="11"/>
  <c r="H449" i="11"/>
  <c r="C449" i="11"/>
  <c r="L449" i="11" s="1"/>
  <c r="I449" i="11"/>
  <c r="J449" i="11"/>
  <c r="K449" i="11"/>
  <c r="B449" i="11"/>
  <c r="E449" i="11"/>
  <c r="G449" i="11" s="1"/>
  <c r="D449" i="11"/>
  <c r="F449" i="11" s="1"/>
  <c r="M449" i="11" l="1"/>
  <c r="AM566" i="9"/>
  <c r="AL567" i="9"/>
  <c r="AN566" i="9"/>
  <c r="A451" i="11"/>
  <c r="H450" i="11"/>
  <c r="C450" i="11"/>
  <c r="L450" i="11" s="1"/>
  <c r="I450" i="11"/>
  <c r="J450" i="11"/>
  <c r="K450" i="11"/>
  <c r="B450" i="11"/>
  <c r="E450" i="11"/>
  <c r="G450" i="11" s="1"/>
  <c r="D450" i="11"/>
  <c r="F450" i="11" s="1"/>
  <c r="M450" i="11" l="1"/>
  <c r="AM567" i="9"/>
  <c r="AN567" i="9"/>
  <c r="AL568" i="9"/>
  <c r="A452" i="11"/>
  <c r="H451" i="11"/>
  <c r="C451" i="11"/>
  <c r="L451" i="11" s="1"/>
  <c r="I451" i="11"/>
  <c r="J451" i="11"/>
  <c r="K451" i="11"/>
  <c r="B451" i="11"/>
  <c r="E451" i="11"/>
  <c r="G451" i="11" s="1"/>
  <c r="D451" i="11"/>
  <c r="F451" i="11" s="1"/>
  <c r="M451" i="11" l="1"/>
  <c r="AM568" i="9"/>
  <c r="AN568" i="9"/>
  <c r="AL569" i="9"/>
  <c r="A453" i="11"/>
  <c r="H452" i="11"/>
  <c r="C452" i="11"/>
  <c r="L452" i="11" s="1"/>
  <c r="I452" i="11"/>
  <c r="J452" i="11"/>
  <c r="K452" i="11"/>
  <c r="B452" i="11"/>
  <c r="E452" i="11"/>
  <c r="G452" i="11" s="1"/>
  <c r="D452" i="11"/>
  <c r="F452" i="11" s="1"/>
  <c r="M452" i="11" l="1"/>
  <c r="A454" i="11"/>
  <c r="H453" i="11"/>
  <c r="C453" i="11"/>
  <c r="L453" i="11" s="1"/>
  <c r="I453" i="11"/>
  <c r="K453" i="11"/>
  <c r="J453" i="11"/>
  <c r="B453" i="11"/>
  <c r="E453" i="11"/>
  <c r="G453" i="11" s="1"/>
  <c r="D453" i="11"/>
  <c r="F453" i="11" s="1"/>
  <c r="AM569" i="9"/>
  <c r="AN569" i="9"/>
  <c r="AL570" i="9"/>
  <c r="M453" i="11" l="1"/>
  <c r="AM570" i="9"/>
  <c r="AL571" i="9"/>
  <c r="AN570" i="9"/>
  <c r="A455" i="11"/>
  <c r="H454" i="11"/>
  <c r="C454" i="11"/>
  <c r="L454" i="11" s="1"/>
  <c r="I454" i="11"/>
  <c r="J454" i="11"/>
  <c r="K454" i="11"/>
  <c r="B454" i="11"/>
  <c r="E454" i="11"/>
  <c r="G454" i="11" s="1"/>
  <c r="D454" i="11"/>
  <c r="F454" i="11" s="1"/>
  <c r="M454" i="11" l="1"/>
  <c r="AM571" i="9"/>
  <c r="AN571" i="9"/>
  <c r="AL572" i="9"/>
  <c r="A456" i="11"/>
  <c r="H455" i="11"/>
  <c r="C455" i="11"/>
  <c r="L455" i="11" s="1"/>
  <c r="I455" i="11"/>
  <c r="J455" i="11"/>
  <c r="K455" i="11"/>
  <c r="B455" i="11"/>
  <c r="D455" i="11"/>
  <c r="F455" i="11" s="1"/>
  <c r="E455" i="11"/>
  <c r="G455" i="11" s="1"/>
  <c r="M455" i="11" l="1"/>
  <c r="A457" i="11"/>
  <c r="H456" i="11"/>
  <c r="C456" i="11"/>
  <c r="L456" i="11" s="1"/>
  <c r="I456" i="11"/>
  <c r="J456" i="11"/>
  <c r="K456" i="11"/>
  <c r="B456" i="11"/>
  <c r="E456" i="11"/>
  <c r="G456" i="11" s="1"/>
  <c r="D456" i="11"/>
  <c r="F456" i="11" s="1"/>
  <c r="AM572" i="9"/>
  <c r="AN572" i="9"/>
  <c r="AL573" i="9"/>
  <c r="M456" i="11" l="1"/>
  <c r="A458" i="11"/>
  <c r="C457" i="11"/>
  <c r="L457" i="11" s="1"/>
  <c r="H457" i="11"/>
  <c r="J457" i="11"/>
  <c r="K457" i="11"/>
  <c r="I457" i="11"/>
  <c r="B457" i="11"/>
  <c r="E457" i="11"/>
  <c r="G457" i="11" s="1"/>
  <c r="D457" i="11"/>
  <c r="F457" i="11" s="1"/>
  <c r="AM573" i="9"/>
  <c r="AN573" i="9"/>
  <c r="AL574" i="9"/>
  <c r="M457" i="11" l="1"/>
  <c r="AM574" i="9"/>
  <c r="AL575" i="9"/>
  <c r="AN574" i="9"/>
  <c r="A459" i="11"/>
  <c r="C458" i="11"/>
  <c r="L458" i="11" s="1"/>
  <c r="H458" i="11"/>
  <c r="I458" i="11"/>
  <c r="J458" i="11"/>
  <c r="K458" i="11"/>
  <c r="B458" i="11"/>
  <c r="D458" i="11"/>
  <c r="F458" i="11" s="1"/>
  <c r="E458" i="11"/>
  <c r="G458" i="11" s="1"/>
  <c r="M458" i="11" l="1"/>
  <c r="A460" i="11"/>
  <c r="H459" i="11"/>
  <c r="C459" i="11"/>
  <c r="L459" i="11" s="1"/>
  <c r="I459" i="11"/>
  <c r="J459" i="11"/>
  <c r="K459" i="11"/>
  <c r="B459" i="11"/>
  <c r="D459" i="11"/>
  <c r="F459" i="11" s="1"/>
  <c r="E459" i="11"/>
  <c r="G459" i="11" s="1"/>
  <c r="AM575" i="9"/>
  <c r="AN575" i="9"/>
  <c r="AL576" i="9"/>
  <c r="M459" i="11" l="1"/>
  <c r="AM576" i="9"/>
  <c r="AN576" i="9"/>
  <c r="AL577" i="9"/>
  <c r="A461" i="11"/>
  <c r="H460" i="11"/>
  <c r="C460" i="11"/>
  <c r="L460" i="11" s="1"/>
  <c r="J460" i="11"/>
  <c r="K460" i="11"/>
  <c r="I460" i="11"/>
  <c r="B460" i="11"/>
  <c r="E460" i="11"/>
  <c r="G460" i="11" s="1"/>
  <c r="D460" i="11"/>
  <c r="F460" i="11" s="1"/>
  <c r="M460" i="11" l="1"/>
  <c r="A462" i="11"/>
  <c r="H461" i="11"/>
  <c r="C461" i="11"/>
  <c r="L461" i="11" s="1"/>
  <c r="I461" i="11"/>
  <c r="J461" i="11"/>
  <c r="K461" i="11"/>
  <c r="B461" i="11"/>
  <c r="E461" i="11"/>
  <c r="G461" i="11" s="1"/>
  <c r="D461" i="11"/>
  <c r="F461" i="11" s="1"/>
  <c r="AM577" i="9"/>
  <c r="AN577" i="9"/>
  <c r="AL578" i="9"/>
  <c r="M461" i="11" l="1"/>
  <c r="A463" i="11"/>
  <c r="H462" i="11"/>
  <c r="C462" i="11"/>
  <c r="L462" i="11" s="1"/>
  <c r="I462" i="11"/>
  <c r="J462" i="11"/>
  <c r="K462" i="11"/>
  <c r="B462" i="11"/>
  <c r="E462" i="11"/>
  <c r="G462" i="11" s="1"/>
  <c r="D462" i="11"/>
  <c r="F462" i="11" s="1"/>
  <c r="AM578" i="9"/>
  <c r="AL579" i="9"/>
  <c r="AN578" i="9"/>
  <c r="M462" i="11" l="1"/>
  <c r="A464" i="11"/>
  <c r="H463" i="11"/>
  <c r="C463" i="11"/>
  <c r="L463" i="11" s="1"/>
  <c r="I463" i="11"/>
  <c r="J463" i="11"/>
  <c r="K463" i="11"/>
  <c r="B463" i="11"/>
  <c r="E463" i="11"/>
  <c r="G463" i="11" s="1"/>
  <c r="D463" i="11"/>
  <c r="F463" i="11" s="1"/>
  <c r="AM579" i="9"/>
  <c r="AN579" i="9"/>
  <c r="AL580" i="9"/>
  <c r="M463" i="11" l="1"/>
  <c r="AM580" i="9"/>
  <c r="AN580" i="9"/>
  <c r="AL581" i="9"/>
  <c r="A465" i="11"/>
  <c r="H464" i="11"/>
  <c r="C464" i="11"/>
  <c r="L464" i="11" s="1"/>
  <c r="I464" i="11"/>
  <c r="J464" i="11"/>
  <c r="K464" i="11"/>
  <c r="B464" i="11"/>
  <c r="D464" i="11"/>
  <c r="F464" i="11" s="1"/>
  <c r="E464" i="11"/>
  <c r="G464" i="11" s="1"/>
  <c r="M464" i="11" l="1"/>
  <c r="A466" i="11"/>
  <c r="H465" i="11"/>
  <c r="C465" i="11"/>
  <c r="L465" i="11" s="1"/>
  <c r="I465" i="11"/>
  <c r="K465" i="11"/>
  <c r="J465" i="11"/>
  <c r="B465" i="11"/>
  <c r="E465" i="11"/>
  <c r="G465" i="11" s="1"/>
  <c r="D465" i="11"/>
  <c r="F465" i="11" s="1"/>
  <c r="AM581" i="9"/>
  <c r="AN581" i="9"/>
  <c r="AL582" i="9"/>
  <c r="M465" i="11" l="1"/>
  <c r="A467" i="11"/>
  <c r="H466" i="11"/>
  <c r="C466" i="11"/>
  <c r="L466" i="11" s="1"/>
  <c r="I466" i="11"/>
  <c r="J466" i="11"/>
  <c r="K466" i="11"/>
  <c r="B466" i="11"/>
  <c r="D466" i="11"/>
  <c r="F466" i="11" s="1"/>
  <c r="E466" i="11"/>
  <c r="G466" i="11" s="1"/>
  <c r="AM582" i="9"/>
  <c r="AL583" i="9"/>
  <c r="AN582" i="9"/>
  <c r="M466" i="11" l="1"/>
  <c r="AM583" i="9"/>
  <c r="AN583" i="9"/>
  <c r="AL584" i="9"/>
  <c r="A468" i="11"/>
  <c r="H467" i="11"/>
  <c r="C467" i="11"/>
  <c r="L467" i="11" s="1"/>
  <c r="I467" i="11"/>
  <c r="J467" i="11"/>
  <c r="K467" i="11"/>
  <c r="B467" i="11"/>
  <c r="E467" i="11"/>
  <c r="G467" i="11" s="1"/>
  <c r="D467" i="11"/>
  <c r="F467" i="11" s="1"/>
  <c r="M467" i="11" l="1"/>
  <c r="A469" i="11"/>
  <c r="H468" i="11"/>
  <c r="C468" i="11"/>
  <c r="L468" i="11" s="1"/>
  <c r="I468" i="11"/>
  <c r="J468" i="11"/>
  <c r="K468" i="11"/>
  <c r="B468" i="11"/>
  <c r="D468" i="11"/>
  <c r="F468" i="11" s="1"/>
  <c r="E468" i="11"/>
  <c r="G468" i="11" s="1"/>
  <c r="AM584" i="9"/>
  <c r="AN584" i="9"/>
  <c r="AL585" i="9"/>
  <c r="M468" i="11" l="1"/>
  <c r="AM585" i="9"/>
  <c r="AN585" i="9"/>
  <c r="AL586" i="9"/>
  <c r="A470" i="11"/>
  <c r="C469" i="11"/>
  <c r="L469" i="11" s="1"/>
  <c r="H469" i="11"/>
  <c r="J469" i="11"/>
  <c r="K469" i="11"/>
  <c r="I469" i="11"/>
  <c r="B469" i="11"/>
  <c r="E469" i="11"/>
  <c r="G469" i="11" s="1"/>
  <c r="D469" i="11"/>
  <c r="F469" i="11" s="1"/>
  <c r="M469" i="11" l="1"/>
  <c r="A471" i="11"/>
  <c r="C470" i="11"/>
  <c r="L470" i="11" s="1"/>
  <c r="H470" i="11"/>
  <c r="I470" i="11"/>
  <c r="J470" i="11"/>
  <c r="K470" i="11"/>
  <c r="B470" i="11"/>
  <c r="E470" i="11"/>
  <c r="G470" i="11" s="1"/>
  <c r="D470" i="11"/>
  <c r="F470" i="11" s="1"/>
  <c r="AM586" i="9"/>
  <c r="AL587" i="9"/>
  <c r="AN586" i="9"/>
  <c r="M470" i="11" l="1"/>
  <c r="A472" i="11"/>
  <c r="H471" i="11"/>
  <c r="C471" i="11"/>
  <c r="L471" i="11" s="1"/>
  <c r="I471" i="11"/>
  <c r="J471" i="11"/>
  <c r="K471" i="11"/>
  <c r="B471" i="11"/>
  <c r="E471" i="11"/>
  <c r="G471" i="11" s="1"/>
  <c r="D471" i="11"/>
  <c r="F471" i="11" s="1"/>
  <c r="AM587" i="9"/>
  <c r="AN587" i="9"/>
  <c r="AL588" i="9"/>
  <c r="M471" i="11" l="1"/>
  <c r="AM588" i="9"/>
  <c r="AN588" i="9"/>
  <c r="AL589" i="9"/>
  <c r="A473" i="11"/>
  <c r="H472" i="11"/>
  <c r="C472" i="11"/>
  <c r="L472" i="11" s="1"/>
  <c r="J472" i="11"/>
  <c r="K472" i="11"/>
  <c r="I472" i="11"/>
  <c r="B472" i="11"/>
  <c r="E472" i="11"/>
  <c r="G472" i="11" s="1"/>
  <c r="D472" i="11"/>
  <c r="F472" i="11" s="1"/>
  <c r="M472" i="11" l="1"/>
  <c r="AM589" i="9"/>
  <c r="AN589" i="9"/>
  <c r="AL590" i="9"/>
  <c r="A474" i="11"/>
  <c r="H473" i="11"/>
  <c r="C473" i="11"/>
  <c r="L473" i="11" s="1"/>
  <c r="I473" i="11"/>
  <c r="J473" i="11"/>
  <c r="K473" i="11"/>
  <c r="B473" i="11"/>
  <c r="E473" i="11"/>
  <c r="G473" i="11" s="1"/>
  <c r="D473" i="11"/>
  <c r="F473" i="11" s="1"/>
  <c r="M473" i="11" l="1"/>
  <c r="A475" i="11"/>
  <c r="H474" i="11"/>
  <c r="C474" i="11"/>
  <c r="L474" i="11" s="1"/>
  <c r="I474" i="11"/>
  <c r="J474" i="11"/>
  <c r="K474" i="11"/>
  <c r="B474" i="11"/>
  <c r="D474" i="11"/>
  <c r="F474" i="11" s="1"/>
  <c r="E474" i="11"/>
  <c r="G474" i="11" s="1"/>
  <c r="AM590" i="9"/>
  <c r="AL591" i="9"/>
  <c r="AN590" i="9"/>
  <c r="M474" i="11" l="1"/>
  <c r="AM591" i="9"/>
  <c r="AN591" i="9"/>
  <c r="AL592" i="9"/>
  <c r="A476" i="11"/>
  <c r="H475" i="11"/>
  <c r="C475" i="11"/>
  <c r="L475" i="11" s="1"/>
  <c r="I475" i="11"/>
  <c r="J475" i="11"/>
  <c r="K475" i="11"/>
  <c r="B475" i="11"/>
  <c r="E475" i="11"/>
  <c r="G475" i="11" s="1"/>
  <c r="D475" i="11"/>
  <c r="F475" i="11" s="1"/>
  <c r="M475" i="11" l="1"/>
  <c r="A477" i="11"/>
  <c r="H476" i="11"/>
  <c r="C476" i="11"/>
  <c r="L476" i="11" s="1"/>
  <c r="I476" i="11"/>
  <c r="J476" i="11"/>
  <c r="K476" i="11"/>
  <c r="B476" i="11"/>
  <c r="D476" i="11"/>
  <c r="F476" i="11" s="1"/>
  <c r="E476" i="11"/>
  <c r="G476" i="11" s="1"/>
  <c r="AM592" i="9"/>
  <c r="AN592" i="9"/>
  <c r="AL593" i="9"/>
  <c r="M476" i="11" l="1"/>
  <c r="AM593" i="9"/>
  <c r="AN593" i="9"/>
  <c r="AL594" i="9"/>
  <c r="A478" i="11"/>
  <c r="H477" i="11"/>
  <c r="C477" i="11"/>
  <c r="L477" i="11" s="1"/>
  <c r="I477" i="11"/>
  <c r="K477" i="11"/>
  <c r="J477" i="11"/>
  <c r="B477" i="11"/>
  <c r="E477" i="11"/>
  <c r="G477" i="11" s="1"/>
  <c r="D477" i="11"/>
  <c r="F477" i="11" s="1"/>
  <c r="M477" i="11" l="1"/>
  <c r="AM594" i="9"/>
  <c r="AL595" i="9"/>
  <c r="AN594" i="9"/>
  <c r="A479" i="11"/>
  <c r="H478" i="11"/>
  <c r="C478" i="11"/>
  <c r="L478" i="11" s="1"/>
  <c r="I478" i="11"/>
  <c r="J478" i="11"/>
  <c r="K478" i="11"/>
  <c r="B478" i="11"/>
  <c r="D478" i="11"/>
  <c r="F478" i="11" s="1"/>
  <c r="E478" i="11"/>
  <c r="G478" i="11" s="1"/>
  <c r="M478" i="11" l="1"/>
  <c r="AM595" i="9"/>
  <c r="AN595" i="9"/>
  <c r="AL596" i="9"/>
  <c r="A480" i="11"/>
  <c r="H479" i="11"/>
  <c r="C479" i="11"/>
  <c r="L479" i="11" s="1"/>
  <c r="I479" i="11"/>
  <c r="J479" i="11"/>
  <c r="K479" i="11"/>
  <c r="B479" i="11"/>
  <c r="D479" i="11"/>
  <c r="F479" i="11" s="1"/>
  <c r="E479" i="11"/>
  <c r="G479" i="11" s="1"/>
  <c r="M479" i="11" l="1"/>
  <c r="A481" i="11"/>
  <c r="H480" i="11"/>
  <c r="C480" i="11"/>
  <c r="L480" i="11" s="1"/>
  <c r="I480" i="11"/>
  <c r="J480" i="11"/>
  <c r="K480" i="11"/>
  <c r="B480" i="11"/>
  <c r="D480" i="11"/>
  <c r="F480" i="11" s="1"/>
  <c r="E480" i="11"/>
  <c r="G480" i="11" s="1"/>
  <c r="AM596" i="9"/>
  <c r="AN596" i="9"/>
  <c r="AL597" i="9"/>
  <c r="M480" i="11" l="1"/>
  <c r="AM597" i="9"/>
  <c r="AN597" i="9"/>
  <c r="AL598" i="9"/>
  <c r="A482" i="11"/>
  <c r="C481" i="11"/>
  <c r="L481" i="11" s="1"/>
  <c r="H481" i="11"/>
  <c r="J481" i="11"/>
  <c r="K481" i="11"/>
  <c r="I481" i="11"/>
  <c r="B481" i="11"/>
  <c r="E481" i="11"/>
  <c r="G481" i="11" s="1"/>
  <c r="D481" i="11"/>
  <c r="F481" i="11" s="1"/>
  <c r="M481" i="11" l="1"/>
  <c r="A483" i="11"/>
  <c r="C482" i="11"/>
  <c r="L482" i="11" s="1"/>
  <c r="H482" i="11"/>
  <c r="I482" i="11"/>
  <c r="J482" i="11"/>
  <c r="K482" i="11"/>
  <c r="B482" i="11"/>
  <c r="D482" i="11"/>
  <c r="F482" i="11" s="1"/>
  <c r="E482" i="11"/>
  <c r="G482" i="11" s="1"/>
  <c r="AM598" i="9"/>
  <c r="AL599" i="9"/>
  <c r="AN598" i="9"/>
  <c r="M482" i="11" l="1"/>
  <c r="AM599" i="9"/>
  <c r="AN599" i="9"/>
  <c r="AL600" i="9"/>
  <c r="A484" i="11"/>
  <c r="H483" i="11"/>
  <c r="C483" i="11"/>
  <c r="L483" i="11" s="1"/>
  <c r="I483" i="11"/>
  <c r="J483" i="11"/>
  <c r="K483" i="11"/>
  <c r="B483" i="11"/>
  <c r="E483" i="11"/>
  <c r="G483" i="11" s="1"/>
  <c r="D483" i="11"/>
  <c r="F483" i="11" s="1"/>
  <c r="M483" i="11" l="1"/>
  <c r="A485" i="11"/>
  <c r="H484" i="11"/>
  <c r="C484" i="11"/>
  <c r="L484" i="11" s="1"/>
  <c r="J484" i="11"/>
  <c r="K484" i="11"/>
  <c r="I484" i="11"/>
  <c r="B484" i="11"/>
  <c r="E484" i="11"/>
  <c r="G484" i="11" s="1"/>
  <c r="D484" i="11"/>
  <c r="F484" i="11" s="1"/>
  <c r="AM600" i="9"/>
  <c r="AN600" i="9"/>
  <c r="AL601" i="9"/>
  <c r="M484" i="11" l="1"/>
  <c r="AM601" i="9"/>
  <c r="AN601" i="9"/>
  <c r="AL602" i="9"/>
  <c r="A486" i="11"/>
  <c r="H485" i="11"/>
  <c r="C485" i="11"/>
  <c r="L485" i="11" s="1"/>
  <c r="I485" i="11"/>
  <c r="J485" i="11"/>
  <c r="K485" i="11"/>
  <c r="B485" i="11"/>
  <c r="D485" i="11"/>
  <c r="F485" i="11" s="1"/>
  <c r="E485" i="11"/>
  <c r="G485" i="11" s="1"/>
  <c r="M485" i="11" l="1"/>
  <c r="A487" i="11"/>
  <c r="H486" i="11"/>
  <c r="C486" i="11"/>
  <c r="L486" i="11" s="1"/>
  <c r="I486" i="11"/>
  <c r="J486" i="11"/>
  <c r="K486" i="11"/>
  <c r="B486" i="11"/>
  <c r="E486" i="11"/>
  <c r="G486" i="11" s="1"/>
  <c r="D486" i="11"/>
  <c r="F486" i="11" s="1"/>
  <c r="AM602" i="9"/>
  <c r="AL603" i="9"/>
  <c r="AN602" i="9"/>
  <c r="M486" i="11" l="1"/>
  <c r="AM603" i="9"/>
  <c r="AN603" i="9"/>
  <c r="AL604" i="9"/>
  <c r="A488" i="11"/>
  <c r="H487" i="11"/>
  <c r="C487" i="11"/>
  <c r="L487" i="11" s="1"/>
  <c r="I487" i="11"/>
  <c r="J487" i="11"/>
  <c r="K487" i="11"/>
  <c r="B487" i="11"/>
  <c r="D487" i="11"/>
  <c r="F487" i="11" s="1"/>
  <c r="E487" i="11"/>
  <c r="G487" i="11" s="1"/>
  <c r="M487" i="11" l="1"/>
  <c r="A489" i="11"/>
  <c r="H488" i="11"/>
  <c r="C488" i="11"/>
  <c r="L488" i="11" s="1"/>
  <c r="I488" i="11"/>
  <c r="J488" i="11"/>
  <c r="K488" i="11"/>
  <c r="B488" i="11"/>
  <c r="D488" i="11"/>
  <c r="F488" i="11" s="1"/>
  <c r="E488" i="11"/>
  <c r="G488" i="11" s="1"/>
  <c r="AM604" i="9"/>
  <c r="AN604" i="9"/>
  <c r="AL605" i="9"/>
  <c r="M488" i="11" l="1"/>
  <c r="A490" i="11"/>
  <c r="H489" i="11"/>
  <c r="C489" i="11"/>
  <c r="L489" i="11" s="1"/>
  <c r="I489" i="11"/>
  <c r="K489" i="11"/>
  <c r="J489" i="11"/>
  <c r="B489" i="11"/>
  <c r="E489" i="11"/>
  <c r="G489" i="11" s="1"/>
  <c r="D489" i="11"/>
  <c r="F489" i="11" s="1"/>
  <c r="AM605" i="9"/>
  <c r="AN605" i="9"/>
  <c r="AL606" i="9"/>
  <c r="M489" i="11" l="1"/>
  <c r="AM606" i="9"/>
  <c r="AL607" i="9"/>
  <c r="AN606" i="9"/>
  <c r="A491" i="11"/>
  <c r="H490" i="11"/>
  <c r="C490" i="11"/>
  <c r="L490" i="11" s="1"/>
  <c r="I490" i="11"/>
  <c r="J490" i="11"/>
  <c r="K490" i="11"/>
  <c r="B490" i="11"/>
  <c r="E490" i="11"/>
  <c r="G490" i="11" s="1"/>
  <c r="D490" i="11"/>
  <c r="F490" i="11" s="1"/>
  <c r="M490" i="11" l="1"/>
  <c r="A492" i="11"/>
  <c r="H491" i="11"/>
  <c r="C491" i="11"/>
  <c r="L491" i="11" s="1"/>
  <c r="I491" i="11"/>
  <c r="J491" i="11"/>
  <c r="K491" i="11"/>
  <c r="B491" i="11"/>
  <c r="E491" i="11"/>
  <c r="G491" i="11" s="1"/>
  <c r="D491" i="11"/>
  <c r="F491" i="11" s="1"/>
  <c r="AM607" i="9"/>
  <c r="AN607" i="9"/>
  <c r="AL608" i="9"/>
  <c r="M491" i="11" l="1"/>
  <c r="AM608" i="9"/>
  <c r="AN608" i="9"/>
  <c r="AL609" i="9"/>
  <c r="A493" i="11"/>
  <c r="H492" i="11"/>
  <c r="C492" i="11"/>
  <c r="L492" i="11" s="1"/>
  <c r="I492" i="11"/>
  <c r="J492" i="11"/>
  <c r="K492" i="11"/>
  <c r="B492" i="11"/>
  <c r="E492" i="11"/>
  <c r="G492" i="11" s="1"/>
  <c r="D492" i="11"/>
  <c r="F492" i="11" s="1"/>
  <c r="M492" i="11" l="1"/>
  <c r="A494" i="11"/>
  <c r="C493" i="11"/>
  <c r="L493" i="11" s="1"/>
  <c r="H493" i="11"/>
  <c r="J493" i="11"/>
  <c r="K493" i="11"/>
  <c r="I493" i="11"/>
  <c r="B493" i="11"/>
  <c r="E493" i="11"/>
  <c r="G493" i="11" s="1"/>
  <c r="D493" i="11"/>
  <c r="F493" i="11" s="1"/>
  <c r="AM609" i="9"/>
  <c r="AN609" i="9"/>
  <c r="AL610" i="9"/>
  <c r="M493" i="11" l="1"/>
  <c r="AM610" i="9"/>
  <c r="AL611" i="9"/>
  <c r="AN610" i="9"/>
  <c r="A495" i="11"/>
  <c r="C494" i="11"/>
  <c r="L494" i="11" s="1"/>
  <c r="H494" i="11"/>
  <c r="I494" i="11"/>
  <c r="J494" i="11"/>
  <c r="K494" i="11"/>
  <c r="D494" i="11"/>
  <c r="F494" i="11" s="1"/>
  <c r="E494" i="11"/>
  <c r="G494" i="11" s="1"/>
  <c r="B494" i="11"/>
  <c r="M494" i="11" l="1"/>
  <c r="A496" i="11"/>
  <c r="H495" i="11"/>
  <c r="C495" i="11"/>
  <c r="L495" i="11" s="1"/>
  <c r="I495" i="11"/>
  <c r="J495" i="11"/>
  <c r="K495" i="11"/>
  <c r="B495" i="11"/>
  <c r="E495" i="11"/>
  <c r="G495" i="11" s="1"/>
  <c r="D495" i="11"/>
  <c r="F495" i="11" s="1"/>
  <c r="AM611" i="9"/>
  <c r="AN611" i="9"/>
  <c r="AL612" i="9"/>
  <c r="M495" i="11" l="1"/>
  <c r="AM612" i="9"/>
  <c r="AN612" i="9"/>
  <c r="AL613" i="9"/>
  <c r="A497" i="11"/>
  <c r="H496" i="11"/>
  <c r="C496" i="11"/>
  <c r="L496" i="11" s="1"/>
  <c r="J496" i="11"/>
  <c r="K496" i="11"/>
  <c r="I496" i="11"/>
  <c r="B496" i="11"/>
  <c r="D496" i="11"/>
  <c r="F496" i="11" s="1"/>
  <c r="E496" i="11"/>
  <c r="G496" i="11" s="1"/>
  <c r="M496" i="11" l="1"/>
  <c r="A498" i="11"/>
  <c r="H497" i="11"/>
  <c r="C497" i="11"/>
  <c r="L497" i="11" s="1"/>
  <c r="I497" i="11"/>
  <c r="J497" i="11"/>
  <c r="K497" i="11"/>
  <c r="B497" i="11"/>
  <c r="E497" i="11"/>
  <c r="G497" i="11" s="1"/>
  <c r="D497" i="11"/>
  <c r="F497" i="11" s="1"/>
  <c r="AM613" i="9"/>
  <c r="AN613" i="9"/>
  <c r="AL614" i="9"/>
  <c r="M497" i="11" l="1"/>
  <c r="AM614" i="9"/>
  <c r="AL615" i="9"/>
  <c r="AN614" i="9"/>
  <c r="A499" i="11"/>
  <c r="H498" i="11"/>
  <c r="C498" i="11"/>
  <c r="L498" i="11" s="1"/>
  <c r="I498" i="11"/>
  <c r="J498" i="11"/>
  <c r="K498" i="11"/>
  <c r="B498" i="11"/>
  <c r="D498" i="11"/>
  <c r="F498" i="11" s="1"/>
  <c r="E498" i="11"/>
  <c r="G498" i="11" s="1"/>
  <c r="M498" i="11" l="1"/>
  <c r="A500" i="11"/>
  <c r="H499" i="11"/>
  <c r="C499" i="11"/>
  <c r="L499" i="11" s="1"/>
  <c r="I499" i="11"/>
  <c r="J499" i="11"/>
  <c r="K499" i="11"/>
  <c r="B499" i="11"/>
  <c r="E499" i="11"/>
  <c r="G499" i="11" s="1"/>
  <c r="D499" i="11"/>
  <c r="F499" i="11" s="1"/>
  <c r="AM615" i="9"/>
  <c r="AN615" i="9"/>
  <c r="AL616" i="9"/>
  <c r="M499" i="11" l="1"/>
  <c r="AM616" i="9"/>
  <c r="AN616" i="9"/>
  <c r="AL617" i="9"/>
  <c r="A501" i="11"/>
  <c r="H500" i="11"/>
  <c r="C500" i="11"/>
  <c r="L500" i="11" s="1"/>
  <c r="I500" i="11"/>
  <c r="J500" i="11"/>
  <c r="K500" i="11"/>
  <c r="B500" i="11"/>
  <c r="D500" i="11"/>
  <c r="F500" i="11" s="1"/>
  <c r="E500" i="11"/>
  <c r="G500" i="11" s="1"/>
  <c r="M500" i="11" l="1"/>
  <c r="A502" i="11"/>
  <c r="H501" i="11"/>
  <c r="C501" i="11"/>
  <c r="L501" i="11" s="1"/>
  <c r="I501" i="11"/>
  <c r="K501" i="11"/>
  <c r="J501" i="11"/>
  <c r="B501" i="11"/>
  <c r="E501" i="11"/>
  <c r="G501" i="11" s="1"/>
  <c r="D501" i="11"/>
  <c r="F501" i="11" s="1"/>
  <c r="AM617" i="9"/>
  <c r="AN617" i="9"/>
  <c r="AL618" i="9"/>
  <c r="M501" i="11" l="1"/>
  <c r="A503" i="11"/>
  <c r="H502" i="11"/>
  <c r="C502" i="11"/>
  <c r="L502" i="11" s="1"/>
  <c r="I502" i="11"/>
  <c r="J502" i="11"/>
  <c r="K502" i="11"/>
  <c r="B502" i="11"/>
  <c r="D502" i="11"/>
  <c r="F502" i="11" s="1"/>
  <c r="E502" i="11"/>
  <c r="G502" i="11" s="1"/>
  <c r="AM618" i="9"/>
  <c r="AL619" i="9"/>
  <c r="AN618" i="9"/>
  <c r="M502" i="11" l="1"/>
  <c r="AM619" i="9"/>
  <c r="AN619" i="9"/>
  <c r="AL620" i="9"/>
  <c r="A504" i="11"/>
  <c r="H503" i="11"/>
  <c r="C503" i="11"/>
  <c r="L503" i="11" s="1"/>
  <c r="I503" i="11"/>
  <c r="J503" i="11"/>
  <c r="K503" i="11"/>
  <c r="B503" i="11"/>
  <c r="E503" i="11"/>
  <c r="G503" i="11" s="1"/>
  <c r="D503" i="11"/>
  <c r="F503" i="11" s="1"/>
  <c r="M503" i="11" l="1"/>
  <c r="AM620" i="9"/>
  <c r="AN620" i="9"/>
  <c r="AL621" i="9"/>
  <c r="A505" i="11"/>
  <c r="H504" i="11"/>
  <c r="C504" i="11"/>
  <c r="L504" i="11" s="1"/>
  <c r="I504" i="11"/>
  <c r="J504" i="11"/>
  <c r="K504" i="11"/>
  <c r="B504" i="11"/>
  <c r="E504" i="11"/>
  <c r="G504" i="11" s="1"/>
  <c r="D504" i="11"/>
  <c r="F504" i="11" s="1"/>
  <c r="M504" i="11" l="1"/>
  <c r="A506" i="11"/>
  <c r="C505" i="11"/>
  <c r="L505" i="11" s="1"/>
  <c r="H505" i="11"/>
  <c r="J505" i="11"/>
  <c r="K505" i="11"/>
  <c r="I505" i="11"/>
  <c r="B505" i="11"/>
  <c r="E505" i="11"/>
  <c r="G505" i="11" s="1"/>
  <c r="D505" i="11"/>
  <c r="F505" i="11" s="1"/>
  <c r="AM621" i="9"/>
  <c r="AN621" i="9"/>
  <c r="AL622" i="9"/>
  <c r="M505" i="11" l="1"/>
  <c r="AM622" i="9"/>
  <c r="AL623" i="9"/>
  <c r="AN622" i="9"/>
  <c r="A507" i="11"/>
  <c r="H506" i="11"/>
  <c r="C506" i="11"/>
  <c r="L506" i="11" s="1"/>
  <c r="I506" i="11"/>
  <c r="J506" i="11"/>
  <c r="K506" i="11"/>
  <c r="B506" i="11"/>
  <c r="D506" i="11"/>
  <c r="F506" i="11" s="1"/>
  <c r="E506" i="11"/>
  <c r="G506" i="11" s="1"/>
  <c r="M506" i="11" l="1"/>
  <c r="A508" i="11"/>
  <c r="H507" i="11"/>
  <c r="C507" i="11"/>
  <c r="L507" i="11" s="1"/>
  <c r="I507" i="11"/>
  <c r="J507" i="11"/>
  <c r="K507" i="11"/>
  <c r="B507" i="11"/>
  <c r="E507" i="11"/>
  <c r="G507" i="11" s="1"/>
  <c r="D507" i="11"/>
  <c r="F507" i="11" s="1"/>
  <c r="AM623" i="9"/>
  <c r="AN623" i="9"/>
  <c r="AL624" i="9"/>
  <c r="M507" i="11" l="1"/>
  <c r="A509" i="11"/>
  <c r="H508" i="11"/>
  <c r="C508" i="11"/>
  <c r="L508" i="11" s="1"/>
  <c r="J508" i="11"/>
  <c r="K508" i="11"/>
  <c r="I508" i="11"/>
  <c r="B508" i="11"/>
  <c r="E508" i="11"/>
  <c r="G508" i="11" s="1"/>
  <c r="D508" i="11"/>
  <c r="F508" i="11" s="1"/>
  <c r="AM624" i="9"/>
  <c r="AN624" i="9"/>
  <c r="AL625" i="9"/>
  <c r="M508" i="11" l="1"/>
  <c r="A510" i="11"/>
  <c r="H509" i="11"/>
  <c r="C509" i="11"/>
  <c r="L509" i="11" s="1"/>
  <c r="I509" i="11"/>
  <c r="J509" i="11"/>
  <c r="K509" i="11"/>
  <c r="B509" i="11"/>
  <c r="E509" i="11"/>
  <c r="G509" i="11" s="1"/>
  <c r="D509" i="11"/>
  <c r="F509" i="11" s="1"/>
  <c r="AM625" i="9"/>
  <c r="AN625" i="9"/>
  <c r="AL626" i="9"/>
  <c r="M509" i="11" l="1"/>
  <c r="A511" i="11"/>
  <c r="H510" i="11"/>
  <c r="C510" i="11"/>
  <c r="L510" i="11" s="1"/>
  <c r="I510" i="11"/>
  <c r="J510" i="11"/>
  <c r="K510" i="11"/>
  <c r="B510" i="11"/>
  <c r="D510" i="11"/>
  <c r="F510" i="11" s="1"/>
  <c r="E510" i="11"/>
  <c r="G510" i="11" s="1"/>
  <c r="AM626" i="9"/>
  <c r="AL627" i="9"/>
  <c r="AN626" i="9"/>
  <c r="M510" i="11" l="1"/>
  <c r="AM627" i="9"/>
  <c r="AN627" i="9"/>
  <c r="AL628" i="9"/>
  <c r="A512" i="11"/>
  <c r="H511" i="11"/>
  <c r="C511" i="11"/>
  <c r="L511" i="11" s="1"/>
  <c r="I511" i="11"/>
  <c r="J511" i="11"/>
  <c r="K511" i="11"/>
  <c r="B511" i="11"/>
  <c r="E511" i="11"/>
  <c r="G511" i="11" s="1"/>
  <c r="D511" i="11"/>
  <c r="F511" i="11" s="1"/>
  <c r="M511" i="11" l="1"/>
  <c r="A513" i="11"/>
  <c r="H512" i="11"/>
  <c r="C512" i="11"/>
  <c r="L512" i="11" s="1"/>
  <c r="I512" i="11"/>
  <c r="J512" i="11"/>
  <c r="K512" i="11"/>
  <c r="B512" i="11"/>
  <c r="D512" i="11"/>
  <c r="F512" i="11" s="1"/>
  <c r="E512" i="11"/>
  <c r="G512" i="11" s="1"/>
  <c r="AM628" i="9"/>
  <c r="AN628" i="9"/>
  <c r="AL629" i="9"/>
  <c r="M512" i="11" l="1"/>
  <c r="AM629" i="9"/>
  <c r="AN629" i="9"/>
  <c r="AL630" i="9"/>
  <c r="A514" i="11"/>
  <c r="H513" i="11"/>
  <c r="C513" i="11"/>
  <c r="L513" i="11" s="1"/>
  <c r="I513" i="11"/>
  <c r="K513" i="11"/>
  <c r="J513" i="11"/>
  <c r="B513" i="11"/>
  <c r="E513" i="11"/>
  <c r="G513" i="11" s="1"/>
  <c r="D513" i="11"/>
  <c r="F513" i="11" s="1"/>
  <c r="M513" i="11" l="1"/>
  <c r="AM630" i="9"/>
  <c r="AL631" i="9"/>
  <c r="AN630" i="9"/>
  <c r="A515" i="11"/>
  <c r="H514" i="11"/>
  <c r="C514" i="11"/>
  <c r="L514" i="11" s="1"/>
  <c r="I514" i="11"/>
  <c r="J514" i="11"/>
  <c r="K514" i="11"/>
  <c r="B514" i="11"/>
  <c r="D514" i="11"/>
  <c r="F514" i="11" s="1"/>
  <c r="E514" i="11"/>
  <c r="G514" i="11" s="1"/>
  <c r="M514" i="11" l="1"/>
  <c r="AM631" i="9"/>
  <c r="AN631" i="9"/>
  <c r="AL632" i="9"/>
  <c r="A516" i="11"/>
  <c r="H515" i="11"/>
  <c r="C515" i="11"/>
  <c r="L515" i="11" s="1"/>
  <c r="I515" i="11"/>
  <c r="J515" i="11"/>
  <c r="K515" i="11"/>
  <c r="B515" i="11"/>
  <c r="E515" i="11"/>
  <c r="G515" i="11" s="1"/>
  <c r="D515" i="11"/>
  <c r="F515" i="11" s="1"/>
  <c r="M515" i="11" l="1"/>
  <c r="A517" i="11"/>
  <c r="H516" i="11"/>
  <c r="C516" i="11"/>
  <c r="L516" i="11" s="1"/>
  <c r="I516" i="11"/>
  <c r="J516" i="11"/>
  <c r="K516" i="11"/>
  <c r="B516" i="11"/>
  <c r="D516" i="11"/>
  <c r="F516" i="11" s="1"/>
  <c r="E516" i="11"/>
  <c r="G516" i="11" s="1"/>
  <c r="AM632" i="9"/>
  <c r="AN632" i="9"/>
  <c r="AL633" i="9"/>
  <c r="M516" i="11" l="1"/>
  <c r="AM633" i="9"/>
  <c r="AN633" i="9"/>
  <c r="AL634" i="9"/>
  <c r="A518" i="11"/>
  <c r="C517" i="11"/>
  <c r="L517" i="11" s="1"/>
  <c r="H517" i="11"/>
  <c r="J517" i="11"/>
  <c r="K517" i="11"/>
  <c r="I517" i="11"/>
  <c r="B517" i="11"/>
  <c r="D517" i="11"/>
  <c r="F517" i="11" s="1"/>
  <c r="E517" i="11"/>
  <c r="G517" i="11" s="1"/>
  <c r="M517" i="11" l="1"/>
  <c r="AM634" i="9"/>
  <c r="AL635" i="9"/>
  <c r="AN634" i="9"/>
  <c r="A519" i="11"/>
  <c r="C518" i="11"/>
  <c r="L518" i="11" s="1"/>
  <c r="H518" i="11"/>
  <c r="I518" i="11"/>
  <c r="J518" i="11"/>
  <c r="K518" i="11"/>
  <c r="B518" i="11"/>
  <c r="D518" i="11"/>
  <c r="F518" i="11" s="1"/>
  <c r="E518" i="11"/>
  <c r="G518" i="11" s="1"/>
  <c r="M518" i="11" l="1"/>
  <c r="A520" i="11"/>
  <c r="H519" i="11"/>
  <c r="C519" i="11"/>
  <c r="L519" i="11" s="1"/>
  <c r="I519" i="11"/>
  <c r="J519" i="11"/>
  <c r="K519" i="11"/>
  <c r="B519" i="11"/>
  <c r="E519" i="11"/>
  <c r="G519" i="11" s="1"/>
  <c r="D519" i="11"/>
  <c r="F519" i="11" s="1"/>
  <c r="AM635" i="9"/>
  <c r="AN635" i="9"/>
  <c r="AL636" i="9"/>
  <c r="M519" i="11" l="1"/>
  <c r="AM636" i="9"/>
  <c r="AN636" i="9"/>
  <c r="AL637" i="9"/>
  <c r="A521" i="11"/>
  <c r="H520" i="11"/>
  <c r="C520" i="11"/>
  <c r="L520" i="11" s="1"/>
  <c r="J520" i="11"/>
  <c r="K520" i="11"/>
  <c r="I520" i="11"/>
  <c r="B520" i="11"/>
  <c r="E520" i="11"/>
  <c r="G520" i="11" s="1"/>
  <c r="D520" i="11"/>
  <c r="F520" i="11" s="1"/>
  <c r="M520" i="11" l="1"/>
  <c r="A522" i="11"/>
  <c r="H521" i="11"/>
  <c r="C521" i="11"/>
  <c r="L521" i="11" s="1"/>
  <c r="I521" i="11"/>
  <c r="J521" i="11"/>
  <c r="K521" i="11"/>
  <c r="B521" i="11"/>
  <c r="E521" i="11"/>
  <c r="G521" i="11" s="1"/>
  <c r="D521" i="11"/>
  <c r="F521" i="11" s="1"/>
  <c r="AM637" i="9"/>
  <c r="AN637" i="9"/>
  <c r="AL638" i="9"/>
  <c r="M521" i="11" l="1"/>
  <c r="AM638" i="9"/>
  <c r="AL639" i="9"/>
  <c r="AN638" i="9"/>
  <c r="A523" i="11"/>
  <c r="H522" i="11"/>
  <c r="C522" i="11"/>
  <c r="L522" i="11" s="1"/>
  <c r="I522" i="11"/>
  <c r="J522" i="11"/>
  <c r="K522" i="11"/>
  <c r="B522" i="11"/>
  <c r="D522" i="11"/>
  <c r="F522" i="11" s="1"/>
  <c r="E522" i="11"/>
  <c r="G522" i="11" s="1"/>
  <c r="M522" i="11" l="1"/>
  <c r="AM639" i="9"/>
  <c r="AN639" i="9"/>
  <c r="AL640" i="9"/>
  <c r="A524" i="11"/>
  <c r="H523" i="11"/>
  <c r="C523" i="11"/>
  <c r="L523" i="11" s="1"/>
  <c r="I523" i="11"/>
  <c r="J523" i="11"/>
  <c r="K523" i="11"/>
  <c r="B523" i="11"/>
  <c r="D523" i="11"/>
  <c r="F523" i="11" s="1"/>
  <c r="E523" i="11"/>
  <c r="G523" i="11" s="1"/>
  <c r="M523" i="11" l="1"/>
  <c r="AM640" i="9"/>
  <c r="AN640" i="9"/>
  <c r="AL641" i="9"/>
  <c r="A525" i="11"/>
  <c r="H524" i="11"/>
  <c r="C524" i="11"/>
  <c r="L524" i="11" s="1"/>
  <c r="I524" i="11"/>
  <c r="J524" i="11"/>
  <c r="K524" i="11"/>
  <c r="B524" i="11"/>
  <c r="D524" i="11"/>
  <c r="F524" i="11" s="1"/>
  <c r="E524" i="11"/>
  <c r="G524" i="11" s="1"/>
  <c r="M524" i="11" l="1"/>
  <c r="A526" i="11"/>
  <c r="H525" i="11"/>
  <c r="C525" i="11"/>
  <c r="I525" i="11"/>
  <c r="K525" i="11"/>
  <c r="J525" i="11"/>
  <c r="B525" i="11"/>
  <c r="D525" i="11"/>
  <c r="F525" i="11" s="1"/>
  <c r="E525" i="11"/>
  <c r="G525" i="11" s="1"/>
  <c r="AM641" i="9"/>
  <c r="AN641" i="9"/>
  <c r="AL642" i="9"/>
  <c r="M525" i="11" l="1"/>
  <c r="L525" i="11"/>
  <c r="AM642" i="9"/>
  <c r="AL643" i="9"/>
  <c r="AN642" i="9"/>
  <c r="A527" i="11"/>
  <c r="H526" i="11"/>
  <c r="C526" i="11"/>
  <c r="I526" i="11"/>
  <c r="J526" i="11"/>
  <c r="K526" i="11"/>
  <c r="B526" i="11"/>
  <c r="E526" i="11"/>
  <c r="G526" i="11" s="1"/>
  <c r="D526" i="11"/>
  <c r="F526" i="11" s="1"/>
  <c r="M526" i="11" l="1"/>
  <c r="L526" i="11"/>
  <c r="AM643" i="9"/>
  <c r="AN643" i="9"/>
  <c r="AL644" i="9"/>
  <c r="A528" i="11"/>
  <c r="H527" i="11"/>
  <c r="C527" i="11"/>
  <c r="I527" i="11"/>
  <c r="J527" i="11"/>
  <c r="K527" i="11"/>
  <c r="B527" i="11"/>
  <c r="D527" i="11"/>
  <c r="F527" i="11" s="1"/>
  <c r="E527" i="11"/>
  <c r="G527" i="11" s="1"/>
  <c r="M527" i="11" l="1"/>
  <c r="L527" i="11"/>
  <c r="A529" i="11"/>
  <c r="H528" i="11"/>
  <c r="C528" i="11"/>
  <c r="L528" i="11" s="1"/>
  <c r="I528" i="11"/>
  <c r="J528" i="11"/>
  <c r="K528" i="11"/>
  <c r="B528" i="11"/>
  <c r="D528" i="11"/>
  <c r="F528" i="11" s="1"/>
  <c r="E528" i="11"/>
  <c r="G528" i="11" s="1"/>
  <c r="AM644" i="9"/>
  <c r="AN644" i="9"/>
  <c r="AL645" i="9"/>
  <c r="M528" i="11" l="1"/>
  <c r="AM645" i="9"/>
  <c r="AN645" i="9"/>
  <c r="AL646" i="9"/>
  <c r="A530" i="11"/>
  <c r="C529" i="11"/>
  <c r="L529" i="11" s="1"/>
  <c r="H529" i="11"/>
  <c r="J529" i="11"/>
  <c r="K529" i="11"/>
  <c r="I529" i="11"/>
  <c r="B529" i="11"/>
  <c r="D529" i="11"/>
  <c r="F529" i="11" s="1"/>
  <c r="E529" i="11"/>
  <c r="G529" i="11" s="1"/>
  <c r="M529" i="11" l="1"/>
  <c r="A531" i="11"/>
  <c r="C530" i="11"/>
  <c r="L530" i="11" s="1"/>
  <c r="H530" i="11"/>
  <c r="I530" i="11"/>
  <c r="J530" i="11"/>
  <c r="K530" i="11"/>
  <c r="B530" i="11"/>
  <c r="E530" i="11"/>
  <c r="G530" i="11" s="1"/>
  <c r="D530" i="11"/>
  <c r="F530" i="11" s="1"/>
  <c r="AM646" i="9"/>
  <c r="AL647" i="9"/>
  <c r="AN646" i="9"/>
  <c r="M530" i="11" l="1"/>
  <c r="AM647" i="9"/>
  <c r="AN647" i="9"/>
  <c r="AL648" i="9"/>
  <c r="A532" i="11"/>
  <c r="H531" i="11"/>
  <c r="C531" i="11"/>
  <c r="I531" i="11"/>
  <c r="J531" i="11"/>
  <c r="K531" i="11"/>
  <c r="B531" i="11"/>
  <c r="D531" i="11"/>
  <c r="F531" i="11" s="1"/>
  <c r="E531" i="11"/>
  <c r="G531" i="11" s="1"/>
  <c r="M531" i="11" l="1"/>
  <c r="L531" i="11"/>
  <c r="A533" i="11"/>
  <c r="H532" i="11"/>
  <c r="C532" i="11"/>
  <c r="J532" i="11"/>
  <c r="K532" i="11"/>
  <c r="I532" i="11"/>
  <c r="B532" i="11"/>
  <c r="D532" i="11"/>
  <c r="F532" i="11" s="1"/>
  <c r="E532" i="11"/>
  <c r="G532" i="11" s="1"/>
  <c r="AM648" i="9"/>
  <c r="AN648" i="9"/>
  <c r="AL649" i="9"/>
  <c r="M532" i="11" l="1"/>
  <c r="L532" i="11"/>
  <c r="AM649" i="9"/>
  <c r="AN649" i="9"/>
  <c r="AL650" i="9"/>
  <c r="A534" i="11"/>
  <c r="H533" i="11"/>
  <c r="C533" i="11"/>
  <c r="L533" i="11" s="1"/>
  <c r="I533" i="11"/>
  <c r="J533" i="11"/>
  <c r="K533" i="11"/>
  <c r="B533" i="11"/>
  <c r="D533" i="11"/>
  <c r="F533" i="11" s="1"/>
  <c r="E533" i="11"/>
  <c r="G533" i="11" s="1"/>
  <c r="M533" i="11" l="1"/>
  <c r="A535" i="11"/>
  <c r="H534" i="11"/>
  <c r="C534" i="11"/>
  <c r="L534" i="11" s="1"/>
  <c r="I534" i="11"/>
  <c r="J534" i="11"/>
  <c r="K534" i="11"/>
  <c r="B534" i="11"/>
  <c r="E534" i="11"/>
  <c r="G534" i="11" s="1"/>
  <c r="D534" i="11"/>
  <c r="F534" i="11" s="1"/>
  <c r="AM650" i="9"/>
  <c r="AL651" i="9"/>
  <c r="AN650" i="9"/>
  <c r="M534" i="11" l="1"/>
  <c r="AM651" i="9"/>
  <c r="AN651" i="9"/>
  <c r="AL652" i="9"/>
  <c r="A536" i="11"/>
  <c r="H535" i="11"/>
  <c r="C535" i="11"/>
  <c r="J535" i="11"/>
  <c r="K535" i="11"/>
  <c r="I535" i="11"/>
  <c r="B535" i="11"/>
  <c r="D535" i="11"/>
  <c r="F535" i="11" s="1"/>
  <c r="E535" i="11"/>
  <c r="G535" i="11" s="1"/>
  <c r="M535" i="11" l="1"/>
  <c r="L535" i="11"/>
  <c r="A537" i="11"/>
  <c r="H536" i="11"/>
  <c r="C536" i="11"/>
  <c r="I536" i="11"/>
  <c r="J536" i="11"/>
  <c r="K536" i="11"/>
  <c r="B536" i="11"/>
  <c r="E536" i="11"/>
  <c r="G536" i="11" s="1"/>
  <c r="D536" i="11"/>
  <c r="F536" i="11" s="1"/>
  <c r="AM652" i="9"/>
  <c r="AN652" i="9"/>
  <c r="AL653" i="9"/>
  <c r="M536" i="11" l="1"/>
  <c r="L536" i="11"/>
  <c r="A538" i="11"/>
  <c r="H537" i="11"/>
  <c r="C537" i="11"/>
  <c r="I537" i="11"/>
  <c r="J537" i="11"/>
  <c r="K537" i="11"/>
  <c r="B537" i="11"/>
  <c r="E537" i="11"/>
  <c r="G537" i="11" s="1"/>
  <c r="D537" i="11"/>
  <c r="F537" i="11" s="1"/>
  <c r="AM653" i="9"/>
  <c r="AN653" i="9"/>
  <c r="AL654" i="9"/>
  <c r="M537" i="11" l="1"/>
  <c r="L537" i="11"/>
  <c r="A539" i="11"/>
  <c r="H538" i="11"/>
  <c r="C538" i="11"/>
  <c r="L538" i="11" s="1"/>
  <c r="I538" i="11"/>
  <c r="J538" i="11"/>
  <c r="K538" i="11"/>
  <c r="B538" i="11"/>
  <c r="E538" i="11"/>
  <c r="G538" i="11" s="1"/>
  <c r="D538" i="11"/>
  <c r="F538" i="11" s="1"/>
  <c r="AM654" i="9"/>
  <c r="AL655" i="9"/>
  <c r="AN654" i="9"/>
  <c r="M538" i="11" l="1"/>
  <c r="AM655" i="9"/>
  <c r="AN655" i="9"/>
  <c r="AL656" i="9"/>
  <c r="A540" i="11"/>
  <c r="H539" i="11"/>
  <c r="C539" i="11"/>
  <c r="L539" i="11" s="1"/>
  <c r="I539" i="11"/>
  <c r="J539" i="11"/>
  <c r="K539" i="11"/>
  <c r="B539" i="11"/>
  <c r="D539" i="11"/>
  <c r="F539" i="11" s="1"/>
  <c r="E539" i="11"/>
  <c r="G539" i="11" s="1"/>
  <c r="M539" i="11" l="1"/>
  <c r="A541" i="11"/>
  <c r="H540" i="11"/>
  <c r="C540" i="11"/>
  <c r="L540" i="11" s="1"/>
  <c r="I540" i="11"/>
  <c r="J540" i="11"/>
  <c r="K540" i="11"/>
  <c r="B540" i="11"/>
  <c r="D540" i="11"/>
  <c r="F540" i="11" s="1"/>
  <c r="E540" i="11"/>
  <c r="G540" i="11" s="1"/>
  <c r="AM656" i="9"/>
  <c r="AN656" i="9"/>
  <c r="AL657" i="9"/>
  <c r="M540" i="11" l="1"/>
  <c r="AM657" i="9"/>
  <c r="AN657" i="9"/>
  <c r="AL658" i="9"/>
  <c r="A542" i="11"/>
  <c r="C541" i="11"/>
  <c r="H541" i="11"/>
  <c r="I541" i="11"/>
  <c r="K541" i="11"/>
  <c r="J541" i="11"/>
  <c r="B541" i="11"/>
  <c r="D541" i="11"/>
  <c r="F541" i="11" s="1"/>
  <c r="E541" i="11"/>
  <c r="G541" i="11" s="1"/>
  <c r="M541" i="11" l="1"/>
  <c r="L541" i="11"/>
  <c r="A543" i="11"/>
  <c r="C542" i="11"/>
  <c r="L542" i="11" s="1"/>
  <c r="H542" i="11"/>
  <c r="I542" i="11"/>
  <c r="J542" i="11"/>
  <c r="K542" i="11"/>
  <c r="B542" i="11"/>
  <c r="E542" i="11"/>
  <c r="G542" i="11" s="1"/>
  <c r="D542" i="11"/>
  <c r="F542" i="11" s="1"/>
  <c r="AM658" i="9"/>
  <c r="AL659" i="9"/>
  <c r="AN658" i="9"/>
  <c r="M542" i="11" l="1"/>
  <c r="AM659" i="9"/>
  <c r="AN659" i="9"/>
  <c r="AL660" i="9"/>
  <c r="A544" i="11"/>
  <c r="H543" i="11"/>
  <c r="C543" i="11"/>
  <c r="I543" i="11"/>
  <c r="J543" i="11"/>
  <c r="K543" i="11"/>
  <c r="B543" i="11"/>
  <c r="D543" i="11"/>
  <c r="F543" i="11" s="1"/>
  <c r="E543" i="11"/>
  <c r="G543" i="11" s="1"/>
  <c r="M543" i="11" l="1"/>
  <c r="L543" i="11"/>
  <c r="A545" i="11"/>
  <c r="H544" i="11"/>
  <c r="C544" i="11"/>
  <c r="L544" i="11" s="1"/>
  <c r="K544" i="11"/>
  <c r="I544" i="11"/>
  <c r="J544" i="11"/>
  <c r="B544" i="11"/>
  <c r="D544" i="11"/>
  <c r="F544" i="11" s="1"/>
  <c r="E544" i="11"/>
  <c r="G544" i="11" s="1"/>
  <c r="AM660" i="9"/>
  <c r="AN660" i="9"/>
  <c r="AL661" i="9"/>
  <c r="M544" i="11" l="1"/>
  <c r="AM661" i="9"/>
  <c r="AN661" i="9"/>
  <c r="AL662" i="9"/>
  <c r="A546" i="11"/>
  <c r="H545" i="11"/>
  <c r="C545" i="11"/>
  <c r="L545" i="11" s="1"/>
  <c r="I545" i="11"/>
  <c r="J545" i="11"/>
  <c r="K545" i="11"/>
  <c r="B545" i="11"/>
  <c r="D545" i="11"/>
  <c r="F545" i="11" s="1"/>
  <c r="E545" i="11"/>
  <c r="G545" i="11" s="1"/>
  <c r="M545" i="11" l="1"/>
  <c r="A547" i="11"/>
  <c r="H546" i="11"/>
  <c r="C546" i="11"/>
  <c r="L546" i="11" s="1"/>
  <c r="I546" i="11"/>
  <c r="J546" i="11"/>
  <c r="K546" i="11"/>
  <c r="B546" i="11"/>
  <c r="E546" i="11"/>
  <c r="G546" i="11" s="1"/>
  <c r="D546" i="11"/>
  <c r="F546" i="11" s="1"/>
  <c r="AM662" i="9"/>
  <c r="AL663" i="9"/>
  <c r="AN662" i="9"/>
  <c r="M546" i="11" l="1"/>
  <c r="AM663" i="9"/>
  <c r="AN663" i="9"/>
  <c r="AL664" i="9"/>
  <c r="A548" i="11"/>
  <c r="H547" i="11"/>
  <c r="C547" i="11"/>
  <c r="I547" i="11"/>
  <c r="J547" i="11"/>
  <c r="K547" i="11"/>
  <c r="B547" i="11"/>
  <c r="D547" i="11"/>
  <c r="F547" i="11" s="1"/>
  <c r="E547" i="11"/>
  <c r="G547" i="11" s="1"/>
  <c r="M547" i="11" l="1"/>
  <c r="L547" i="11"/>
  <c r="AM664" i="9"/>
  <c r="AN664" i="9"/>
  <c r="AL665" i="9"/>
  <c r="A549" i="11"/>
  <c r="H548" i="11"/>
  <c r="C548" i="11"/>
  <c r="I548" i="11"/>
  <c r="J548" i="11"/>
  <c r="K548" i="11"/>
  <c r="B548" i="11"/>
  <c r="D548" i="11"/>
  <c r="F548" i="11" s="1"/>
  <c r="E548" i="11"/>
  <c r="G548" i="11" s="1"/>
  <c r="M548" i="11" l="1"/>
  <c r="L548" i="11"/>
  <c r="AM665" i="9"/>
  <c r="AN665" i="9"/>
  <c r="AL666" i="9"/>
  <c r="A550" i="11"/>
  <c r="H549" i="11"/>
  <c r="C549" i="11"/>
  <c r="J549" i="11"/>
  <c r="K549" i="11"/>
  <c r="I549" i="11"/>
  <c r="B549" i="11"/>
  <c r="E549" i="11"/>
  <c r="G549" i="11" s="1"/>
  <c r="D549" i="11"/>
  <c r="F549" i="11" s="1"/>
  <c r="M549" i="11" l="1"/>
  <c r="L549" i="11"/>
  <c r="A551" i="11"/>
  <c r="H550" i="11"/>
  <c r="C550" i="11"/>
  <c r="I550" i="11"/>
  <c r="J550" i="11"/>
  <c r="K550" i="11"/>
  <c r="B550" i="11"/>
  <c r="E550" i="11"/>
  <c r="G550" i="11" s="1"/>
  <c r="D550" i="11"/>
  <c r="F550" i="11" s="1"/>
  <c r="AM666" i="9"/>
  <c r="AL667" i="9"/>
  <c r="AN666" i="9"/>
  <c r="M550" i="11" l="1"/>
  <c r="L550" i="11"/>
  <c r="AM667" i="9"/>
  <c r="AN667" i="9"/>
  <c r="AL668" i="9"/>
  <c r="A552" i="11"/>
  <c r="H551" i="11"/>
  <c r="C551" i="11"/>
  <c r="L551" i="11" s="1"/>
  <c r="I551" i="11"/>
  <c r="K551" i="11"/>
  <c r="J551" i="11"/>
  <c r="B551" i="11"/>
  <c r="D551" i="11"/>
  <c r="F551" i="11" s="1"/>
  <c r="E551" i="11"/>
  <c r="G551" i="11" s="1"/>
  <c r="M551" i="11" l="1"/>
  <c r="A553" i="11"/>
  <c r="H552" i="11"/>
  <c r="C552" i="11"/>
  <c r="L552" i="11" s="1"/>
  <c r="I552" i="11"/>
  <c r="J552" i="11"/>
  <c r="K552" i="11"/>
  <c r="B552" i="11"/>
  <c r="D552" i="11"/>
  <c r="F552" i="11" s="1"/>
  <c r="E552" i="11"/>
  <c r="G552" i="11" s="1"/>
  <c r="AM668" i="9"/>
  <c r="AN668" i="9"/>
  <c r="AL669" i="9"/>
  <c r="M552" i="11" l="1"/>
  <c r="AM669" i="9"/>
  <c r="AN669" i="9"/>
  <c r="AL670" i="9"/>
  <c r="A554" i="11"/>
  <c r="C553" i="11"/>
  <c r="H553" i="11"/>
  <c r="I553" i="11"/>
  <c r="J553" i="11"/>
  <c r="K553" i="11"/>
  <c r="B553" i="11"/>
  <c r="D553" i="11"/>
  <c r="F553" i="11" s="1"/>
  <c r="E553" i="11"/>
  <c r="G553" i="11" s="1"/>
  <c r="M553" i="11" l="1"/>
  <c r="L553" i="11"/>
  <c r="AM670" i="9"/>
  <c r="AL671" i="9"/>
  <c r="AN670" i="9"/>
  <c r="A555" i="11"/>
  <c r="C554" i="11"/>
  <c r="H554" i="11"/>
  <c r="I554" i="11"/>
  <c r="J554" i="11"/>
  <c r="K554" i="11"/>
  <c r="B554" i="11"/>
  <c r="E554" i="11"/>
  <c r="G554" i="11" s="1"/>
  <c r="D554" i="11"/>
  <c r="F554" i="11" s="1"/>
  <c r="M554" i="11" l="1"/>
  <c r="L554" i="11"/>
  <c r="A556" i="11"/>
  <c r="H555" i="11"/>
  <c r="C555" i="11"/>
  <c r="L555" i="11" s="1"/>
  <c r="I555" i="11"/>
  <c r="J555" i="11"/>
  <c r="K555" i="11"/>
  <c r="B555" i="11"/>
  <c r="D555" i="11"/>
  <c r="F555" i="11" s="1"/>
  <c r="E555" i="11"/>
  <c r="G555" i="11" s="1"/>
  <c r="AM671" i="9"/>
  <c r="AN671" i="9"/>
  <c r="AL672" i="9"/>
  <c r="M555" i="11" l="1"/>
  <c r="A557" i="11"/>
  <c r="H556" i="11"/>
  <c r="C556" i="11"/>
  <c r="L556" i="11" s="1"/>
  <c r="J556" i="11"/>
  <c r="K556" i="11"/>
  <c r="I556" i="11"/>
  <c r="B556" i="11"/>
  <c r="D556" i="11"/>
  <c r="F556" i="11" s="1"/>
  <c r="E556" i="11"/>
  <c r="G556" i="11" s="1"/>
  <c r="AM672" i="9"/>
  <c r="AN672" i="9"/>
  <c r="AL673" i="9"/>
  <c r="M556" i="11" l="1"/>
  <c r="AM673" i="9"/>
  <c r="AN673" i="9"/>
  <c r="AL674" i="9"/>
  <c r="A558" i="11"/>
  <c r="H557" i="11"/>
  <c r="C557" i="11"/>
  <c r="L557" i="11" s="1"/>
  <c r="I557" i="11"/>
  <c r="J557" i="11"/>
  <c r="K557" i="11"/>
  <c r="B557" i="11"/>
  <c r="D557" i="11"/>
  <c r="F557" i="11" s="1"/>
  <c r="E557" i="11"/>
  <c r="G557" i="11" s="1"/>
  <c r="M557" i="11" l="1"/>
  <c r="AM674" i="9"/>
  <c r="AL675" i="9"/>
  <c r="AN674" i="9"/>
  <c r="A559" i="11"/>
  <c r="H558" i="11"/>
  <c r="C558" i="11"/>
  <c r="I558" i="11"/>
  <c r="J558" i="11"/>
  <c r="K558" i="11"/>
  <c r="B558" i="11"/>
  <c r="E558" i="11"/>
  <c r="G558" i="11" s="1"/>
  <c r="D558" i="11"/>
  <c r="F558" i="11" s="1"/>
  <c r="M558" i="11" l="1"/>
  <c r="L558" i="11"/>
  <c r="AM675" i="9"/>
  <c r="AN675" i="9"/>
  <c r="AL676" i="9"/>
  <c r="A560" i="11"/>
  <c r="H559" i="11"/>
  <c r="C559" i="11"/>
  <c r="J559" i="11"/>
  <c r="K559" i="11"/>
  <c r="I559" i="11"/>
  <c r="B559" i="11"/>
  <c r="D559" i="11"/>
  <c r="F559" i="11" s="1"/>
  <c r="E559" i="11"/>
  <c r="G559" i="11" s="1"/>
  <c r="M559" i="11" l="1"/>
  <c r="L559" i="11"/>
  <c r="A561" i="11"/>
  <c r="H560" i="11"/>
  <c r="C560" i="11"/>
  <c r="L560" i="11" s="1"/>
  <c r="I560" i="11"/>
  <c r="J560" i="11"/>
  <c r="K560" i="11"/>
  <c r="B560" i="11"/>
  <c r="D560" i="11"/>
  <c r="F560" i="11" s="1"/>
  <c r="E560" i="11"/>
  <c r="G560" i="11" s="1"/>
  <c r="AM676" i="9"/>
  <c r="AN676" i="9"/>
  <c r="AL677" i="9"/>
  <c r="M560" i="11" l="1"/>
  <c r="AM677" i="9"/>
  <c r="AN677" i="9"/>
  <c r="AL678" i="9"/>
  <c r="A562" i="11"/>
  <c r="H561" i="11"/>
  <c r="C561" i="11"/>
  <c r="L561" i="11" s="1"/>
  <c r="I561" i="11"/>
  <c r="J561" i="11"/>
  <c r="K561" i="11"/>
  <c r="B561" i="11"/>
  <c r="D561" i="11"/>
  <c r="F561" i="11" s="1"/>
  <c r="E561" i="11"/>
  <c r="G561" i="11" s="1"/>
  <c r="M561" i="11" l="1"/>
  <c r="A563" i="11"/>
  <c r="H562" i="11"/>
  <c r="C562" i="11"/>
  <c r="L562" i="11" s="1"/>
  <c r="I562" i="11"/>
  <c r="J562" i="11"/>
  <c r="K562" i="11"/>
  <c r="B562" i="11"/>
  <c r="E562" i="11"/>
  <c r="G562" i="11" s="1"/>
  <c r="D562" i="11"/>
  <c r="F562" i="11" s="1"/>
  <c r="AM678" i="9"/>
  <c r="AL679" i="9"/>
  <c r="AN678" i="9"/>
  <c r="M562" i="11" l="1"/>
  <c r="AM679" i="9"/>
  <c r="AN679" i="9"/>
  <c r="AL680" i="9"/>
  <c r="A564" i="11"/>
  <c r="H563" i="11"/>
  <c r="C563" i="11"/>
  <c r="I563" i="11"/>
  <c r="J563" i="11"/>
  <c r="K563" i="11"/>
  <c r="B563" i="11"/>
  <c r="D563" i="11"/>
  <c r="F563" i="11" s="1"/>
  <c r="E563" i="11"/>
  <c r="G563" i="11" s="1"/>
  <c r="M563" i="11" l="1"/>
  <c r="L563" i="11"/>
  <c r="A565" i="11"/>
  <c r="H564" i="11"/>
  <c r="C564" i="11"/>
  <c r="I564" i="11"/>
  <c r="J564" i="11"/>
  <c r="K564" i="11"/>
  <c r="B564" i="11"/>
  <c r="D564" i="11"/>
  <c r="F564" i="11" s="1"/>
  <c r="E564" i="11"/>
  <c r="G564" i="11" s="1"/>
  <c r="AM680" i="9"/>
  <c r="AN680" i="9"/>
  <c r="AL681" i="9"/>
  <c r="M564" i="11" l="1"/>
  <c r="L564" i="11"/>
  <c r="A566" i="11"/>
  <c r="C565" i="11"/>
  <c r="L565" i="11" s="1"/>
  <c r="H565" i="11"/>
  <c r="I565" i="11"/>
  <c r="K565" i="11"/>
  <c r="J565" i="11"/>
  <c r="B565" i="11"/>
  <c r="D565" i="11"/>
  <c r="F565" i="11" s="1"/>
  <c r="E565" i="11"/>
  <c r="G565" i="11" s="1"/>
  <c r="AM681" i="9"/>
  <c r="AN681" i="9"/>
  <c r="AL682" i="9"/>
  <c r="M565" i="11" l="1"/>
  <c r="A567" i="11"/>
  <c r="C566" i="11"/>
  <c r="L566" i="11" s="1"/>
  <c r="H566" i="11"/>
  <c r="I566" i="11"/>
  <c r="J566" i="11"/>
  <c r="K566" i="11"/>
  <c r="B566" i="11"/>
  <c r="E566" i="11"/>
  <c r="G566" i="11" s="1"/>
  <c r="D566" i="11"/>
  <c r="F566" i="11" s="1"/>
  <c r="AM682" i="9"/>
  <c r="AL683" i="9"/>
  <c r="AN682" i="9"/>
  <c r="M566" i="11" l="1"/>
  <c r="AM683" i="9"/>
  <c r="AN683" i="9"/>
  <c r="AL684" i="9"/>
  <c r="A568" i="11"/>
  <c r="H567" i="11"/>
  <c r="C567" i="11"/>
  <c r="I567" i="11"/>
  <c r="J567" i="11"/>
  <c r="K567" i="11"/>
  <c r="B567" i="11"/>
  <c r="E567" i="11"/>
  <c r="G567" i="11" s="1"/>
  <c r="D567" i="11"/>
  <c r="F567" i="11" s="1"/>
  <c r="M567" i="11" l="1"/>
  <c r="L567" i="11"/>
  <c r="A569" i="11"/>
  <c r="H568" i="11"/>
  <c r="C568" i="11"/>
  <c r="L568" i="11" s="1"/>
  <c r="K568" i="11"/>
  <c r="I568" i="11"/>
  <c r="J568" i="11"/>
  <c r="B568" i="11"/>
  <c r="D568" i="11"/>
  <c r="F568" i="11" s="1"/>
  <c r="E568" i="11"/>
  <c r="G568" i="11" s="1"/>
  <c r="AM684" i="9"/>
  <c r="AN684" i="9"/>
  <c r="AL685" i="9"/>
  <c r="M568" i="11" l="1"/>
  <c r="A570" i="11"/>
  <c r="H569" i="11"/>
  <c r="C569" i="11"/>
  <c r="L569" i="11" s="1"/>
  <c r="I569" i="11"/>
  <c r="J569" i="11"/>
  <c r="K569" i="11"/>
  <c r="B569" i="11"/>
  <c r="D569" i="11"/>
  <c r="F569" i="11" s="1"/>
  <c r="E569" i="11"/>
  <c r="G569" i="11" s="1"/>
  <c r="AM685" i="9"/>
  <c r="AN685" i="9"/>
  <c r="AL686" i="9"/>
  <c r="M569" i="11" l="1"/>
  <c r="AM686" i="9"/>
  <c r="AL687" i="9"/>
  <c r="AN686" i="9"/>
  <c r="A571" i="11"/>
  <c r="H570" i="11"/>
  <c r="C570" i="11"/>
  <c r="L570" i="11" s="1"/>
  <c r="I570" i="11"/>
  <c r="J570" i="11"/>
  <c r="K570" i="11"/>
  <c r="B570" i="11"/>
  <c r="E570" i="11"/>
  <c r="G570" i="11" s="1"/>
  <c r="D570" i="11"/>
  <c r="F570" i="11" s="1"/>
  <c r="M570" i="11" l="1"/>
  <c r="A572" i="11"/>
  <c r="H571" i="11"/>
  <c r="C571" i="11"/>
  <c r="L571" i="11" s="1"/>
  <c r="I571" i="11"/>
  <c r="J571" i="11"/>
  <c r="K571" i="11"/>
  <c r="B571" i="11"/>
  <c r="D571" i="11"/>
  <c r="F571" i="11" s="1"/>
  <c r="E571" i="11"/>
  <c r="G571" i="11" s="1"/>
  <c r="AM687" i="9"/>
  <c r="AN687" i="9"/>
  <c r="AL688" i="9"/>
  <c r="M571" i="11" l="1"/>
  <c r="A573" i="11"/>
  <c r="H572" i="11"/>
  <c r="C572" i="11"/>
  <c r="L572" i="11" s="1"/>
  <c r="I572" i="11"/>
  <c r="J572" i="11"/>
  <c r="K572" i="11"/>
  <c r="B572" i="11"/>
  <c r="D572" i="11"/>
  <c r="F572" i="11" s="1"/>
  <c r="E572" i="11"/>
  <c r="G572" i="11" s="1"/>
  <c r="AM688" i="9"/>
  <c r="AN688" i="9"/>
  <c r="AL689" i="9"/>
  <c r="M572" i="11" l="1"/>
  <c r="AM689" i="9"/>
  <c r="AN689" i="9"/>
  <c r="AL690" i="9"/>
  <c r="A574" i="11"/>
  <c r="H573" i="11"/>
  <c r="C573" i="11"/>
  <c r="J573" i="11"/>
  <c r="K573" i="11"/>
  <c r="I573" i="11"/>
  <c r="B573" i="11"/>
  <c r="D573" i="11"/>
  <c r="F573" i="11" s="1"/>
  <c r="E573" i="11"/>
  <c r="G573" i="11" s="1"/>
  <c r="M573" i="11" l="1"/>
  <c r="L573" i="11"/>
  <c r="A575" i="11"/>
  <c r="H574" i="11"/>
  <c r="C574" i="11"/>
  <c r="I574" i="11"/>
  <c r="J574" i="11"/>
  <c r="K574" i="11"/>
  <c r="B574" i="11"/>
  <c r="D574" i="11"/>
  <c r="F574" i="11" s="1"/>
  <c r="E574" i="11"/>
  <c r="G574" i="11" s="1"/>
  <c r="AM690" i="9"/>
  <c r="AL691" i="9"/>
  <c r="AN690" i="9"/>
  <c r="M574" i="11" l="1"/>
  <c r="L574" i="11"/>
  <c r="A576" i="11"/>
  <c r="H575" i="11"/>
  <c r="C575" i="11"/>
  <c r="I575" i="11"/>
  <c r="K575" i="11"/>
  <c r="J575" i="11"/>
  <c r="B575" i="11"/>
  <c r="E575" i="11"/>
  <c r="G575" i="11" s="1"/>
  <c r="D575" i="11"/>
  <c r="F575" i="11" s="1"/>
  <c r="AM691" i="9"/>
  <c r="AN691" i="9"/>
  <c r="AL692" i="9"/>
  <c r="M575" i="11" l="1"/>
  <c r="L575" i="11"/>
  <c r="A577" i="11"/>
  <c r="H576" i="11"/>
  <c r="C576" i="11"/>
  <c r="L576" i="11" s="1"/>
  <c r="I576" i="11"/>
  <c r="J576" i="11"/>
  <c r="K576" i="11"/>
  <c r="B576" i="11"/>
  <c r="E576" i="11"/>
  <c r="G576" i="11" s="1"/>
  <c r="D576" i="11"/>
  <c r="F576" i="11" s="1"/>
  <c r="AM692" i="9"/>
  <c r="AN692" i="9"/>
  <c r="AL693" i="9"/>
  <c r="M576" i="11" l="1"/>
  <c r="A578" i="11"/>
  <c r="C577" i="11"/>
  <c r="L577" i="11" s="1"/>
  <c r="H577" i="11"/>
  <c r="I577" i="11"/>
  <c r="J577" i="11"/>
  <c r="K577" i="11"/>
  <c r="B577" i="11"/>
  <c r="D577" i="11"/>
  <c r="F577" i="11" s="1"/>
  <c r="E577" i="11"/>
  <c r="G577" i="11" s="1"/>
  <c r="AM693" i="9"/>
  <c r="AN693" i="9"/>
  <c r="AL694" i="9"/>
  <c r="M577" i="11" l="1"/>
  <c r="A579" i="11"/>
  <c r="H578" i="11"/>
  <c r="C578" i="11"/>
  <c r="L578" i="11" s="1"/>
  <c r="I578" i="11"/>
  <c r="J578" i="11"/>
  <c r="K578" i="11"/>
  <c r="B578" i="11"/>
  <c r="E578" i="11"/>
  <c r="G578" i="11" s="1"/>
  <c r="D578" i="11"/>
  <c r="F578" i="11" s="1"/>
  <c r="AM694" i="9"/>
  <c r="AL695" i="9"/>
  <c r="AN694" i="9"/>
  <c r="M578" i="11" l="1"/>
  <c r="AM695" i="9"/>
  <c r="AN695" i="9"/>
  <c r="AL696" i="9"/>
  <c r="A580" i="11"/>
  <c r="H579" i="11"/>
  <c r="C579" i="11"/>
  <c r="I579" i="11"/>
  <c r="J579" i="11"/>
  <c r="K579" i="11"/>
  <c r="B579" i="11"/>
  <c r="D579" i="11"/>
  <c r="F579" i="11" s="1"/>
  <c r="E579" i="11"/>
  <c r="G579" i="11" s="1"/>
  <c r="M579" i="11" l="1"/>
  <c r="L579" i="11"/>
  <c r="AM696" i="9"/>
  <c r="AN696" i="9"/>
  <c r="AL697" i="9"/>
  <c r="A581" i="11"/>
  <c r="H580" i="11"/>
  <c r="C580" i="11"/>
  <c r="J580" i="11"/>
  <c r="K580" i="11"/>
  <c r="I580" i="11"/>
  <c r="B580" i="11"/>
  <c r="E580" i="11"/>
  <c r="G580" i="11" s="1"/>
  <c r="D580" i="11"/>
  <c r="F580" i="11" s="1"/>
  <c r="M580" i="11" l="1"/>
  <c r="L580" i="11"/>
  <c r="AM697" i="9"/>
  <c r="AN697" i="9"/>
  <c r="AL698" i="9"/>
  <c r="A582" i="11"/>
  <c r="H581" i="11"/>
  <c r="C581" i="11"/>
  <c r="I581" i="11"/>
  <c r="J581" i="11"/>
  <c r="K581" i="11"/>
  <c r="B581" i="11"/>
  <c r="D581" i="11"/>
  <c r="F581" i="11" s="1"/>
  <c r="E581" i="11"/>
  <c r="G581" i="11" s="1"/>
  <c r="M581" i="11" l="1"/>
  <c r="L581" i="11"/>
  <c r="AM698" i="9"/>
  <c r="AL699" i="9"/>
  <c r="AN698" i="9"/>
  <c r="A583" i="11"/>
  <c r="H582" i="11"/>
  <c r="C582" i="11"/>
  <c r="L582" i="11" s="1"/>
  <c r="I582" i="11"/>
  <c r="J582" i="11"/>
  <c r="K582" i="11"/>
  <c r="B582" i="11"/>
  <c r="D582" i="11"/>
  <c r="F582" i="11" s="1"/>
  <c r="E582" i="11"/>
  <c r="G582" i="11" s="1"/>
  <c r="M582" i="11" l="1"/>
  <c r="A584" i="11"/>
  <c r="H583" i="11"/>
  <c r="C583" i="11"/>
  <c r="L583" i="11" s="1"/>
  <c r="J583" i="11"/>
  <c r="K583" i="11"/>
  <c r="I583" i="11"/>
  <c r="B583" i="11"/>
  <c r="E583" i="11"/>
  <c r="G583" i="11" s="1"/>
  <c r="D583" i="11"/>
  <c r="F583" i="11" s="1"/>
  <c r="AM699" i="9"/>
  <c r="AN699" i="9"/>
  <c r="AL700" i="9"/>
  <c r="M583" i="11" l="1"/>
  <c r="AM700" i="9"/>
  <c r="AN700" i="9"/>
  <c r="AL701" i="9"/>
  <c r="A585" i="11"/>
  <c r="H584" i="11"/>
  <c r="C584" i="11"/>
  <c r="L584" i="11" s="1"/>
  <c r="I584" i="11"/>
  <c r="J584" i="11"/>
  <c r="K584" i="11"/>
  <c r="B584" i="11"/>
  <c r="E584" i="11"/>
  <c r="G584" i="11" s="1"/>
  <c r="D584" i="11"/>
  <c r="F584" i="11" s="1"/>
  <c r="M584" i="11" l="1"/>
  <c r="A586" i="11"/>
  <c r="H585" i="11"/>
  <c r="C585" i="11"/>
  <c r="L585" i="11" s="1"/>
  <c r="I585" i="11"/>
  <c r="J585" i="11"/>
  <c r="K585" i="11"/>
  <c r="B585" i="11"/>
  <c r="D585" i="11"/>
  <c r="F585" i="11" s="1"/>
  <c r="E585" i="11"/>
  <c r="G585" i="11" s="1"/>
  <c r="AM701" i="9"/>
  <c r="AN701" i="9"/>
  <c r="AL702" i="9"/>
  <c r="M585" i="11" l="1"/>
  <c r="AM702" i="9"/>
  <c r="AL703" i="9"/>
  <c r="AN702" i="9"/>
  <c r="A587" i="11"/>
  <c r="H586" i="11"/>
  <c r="C586" i="11"/>
  <c r="I586" i="11"/>
  <c r="J586" i="11"/>
  <c r="K586" i="11"/>
  <c r="B586" i="11"/>
  <c r="E586" i="11"/>
  <c r="G586" i="11" s="1"/>
  <c r="D586" i="11"/>
  <c r="F586" i="11" s="1"/>
  <c r="M586" i="11" l="1"/>
  <c r="L586" i="11"/>
  <c r="A588" i="11"/>
  <c r="H587" i="11"/>
  <c r="C587" i="11"/>
  <c r="L587" i="11" s="1"/>
  <c r="I587" i="11"/>
  <c r="J587" i="11"/>
  <c r="K587" i="11"/>
  <c r="B587" i="11"/>
  <c r="D587" i="11"/>
  <c r="F587" i="11" s="1"/>
  <c r="E587" i="11"/>
  <c r="G587" i="11" s="1"/>
  <c r="AM703" i="9"/>
  <c r="AN703" i="9"/>
  <c r="AL704" i="9"/>
  <c r="M587" i="11" l="1"/>
  <c r="AM704" i="9"/>
  <c r="AN704" i="9"/>
  <c r="AL705" i="9"/>
  <c r="A589" i="11"/>
  <c r="H588" i="11"/>
  <c r="C588" i="11"/>
  <c r="I588" i="11"/>
  <c r="J588" i="11"/>
  <c r="K588" i="11"/>
  <c r="B588" i="11"/>
  <c r="E588" i="11"/>
  <c r="G588" i="11" s="1"/>
  <c r="D588" i="11"/>
  <c r="F588" i="11" s="1"/>
  <c r="M588" i="11" l="1"/>
  <c r="L588" i="11"/>
  <c r="A590" i="11"/>
  <c r="C589" i="11"/>
  <c r="H589" i="11"/>
  <c r="I589" i="11"/>
  <c r="K589" i="11"/>
  <c r="J589" i="11"/>
  <c r="B589" i="11"/>
  <c r="D589" i="11"/>
  <c r="F589" i="11" s="1"/>
  <c r="E589" i="11"/>
  <c r="G589" i="11" s="1"/>
  <c r="AM705" i="9"/>
  <c r="AN705" i="9"/>
  <c r="AL706" i="9"/>
  <c r="M589" i="11" l="1"/>
  <c r="L589" i="11"/>
  <c r="AM706" i="9"/>
  <c r="AL707" i="9"/>
  <c r="AN706" i="9"/>
  <c r="A591" i="11"/>
  <c r="C590" i="11"/>
  <c r="L590" i="11" s="1"/>
  <c r="H590" i="11"/>
  <c r="I590" i="11"/>
  <c r="J590" i="11"/>
  <c r="K590" i="11"/>
  <c r="B590" i="11"/>
  <c r="E590" i="11"/>
  <c r="G590" i="11" s="1"/>
  <c r="D590" i="11"/>
  <c r="F590" i="11" s="1"/>
  <c r="M590" i="11" l="1"/>
  <c r="AM707" i="9"/>
  <c r="AN707" i="9"/>
  <c r="AL708" i="9"/>
  <c r="A592" i="11"/>
  <c r="H591" i="11"/>
  <c r="C591" i="11"/>
  <c r="L591" i="11" s="1"/>
  <c r="I591" i="11"/>
  <c r="J591" i="11"/>
  <c r="K591" i="11"/>
  <c r="B591" i="11"/>
  <c r="D591" i="11"/>
  <c r="F591" i="11" s="1"/>
  <c r="E591" i="11"/>
  <c r="G591" i="11" s="1"/>
  <c r="M591" i="11" l="1"/>
  <c r="A593" i="11"/>
  <c r="H592" i="11"/>
  <c r="C592" i="11"/>
  <c r="K592" i="11"/>
  <c r="I592" i="11"/>
  <c r="J592" i="11"/>
  <c r="B592" i="11"/>
  <c r="E592" i="11"/>
  <c r="G592" i="11" s="1"/>
  <c r="D592" i="11"/>
  <c r="F592" i="11" s="1"/>
  <c r="AM708" i="9"/>
  <c r="AN708" i="9"/>
  <c r="AL709" i="9"/>
  <c r="M592" i="11" l="1"/>
  <c r="L592" i="11"/>
  <c r="A594" i="11"/>
  <c r="H593" i="11"/>
  <c r="C593" i="11"/>
  <c r="I593" i="11"/>
  <c r="J593" i="11"/>
  <c r="K593" i="11"/>
  <c r="B593" i="11"/>
  <c r="D593" i="11"/>
  <c r="F593" i="11" s="1"/>
  <c r="E593" i="11"/>
  <c r="G593" i="11" s="1"/>
  <c r="AM709" i="9"/>
  <c r="AN709" i="9"/>
  <c r="AL710" i="9"/>
  <c r="M593" i="11" l="1"/>
  <c r="L593" i="11"/>
  <c r="AM710" i="9"/>
  <c r="AL711" i="9"/>
  <c r="AN710" i="9"/>
  <c r="A595" i="11"/>
  <c r="H594" i="11"/>
  <c r="C594" i="11"/>
  <c r="I594" i="11"/>
  <c r="J594" i="11"/>
  <c r="K594" i="11"/>
  <c r="B594" i="11"/>
  <c r="E594" i="11"/>
  <c r="G594" i="11" s="1"/>
  <c r="D594" i="11"/>
  <c r="F594" i="11" s="1"/>
  <c r="M594" i="11" l="1"/>
  <c r="L594" i="11"/>
  <c r="AM711" i="9"/>
  <c r="AN711" i="9"/>
  <c r="AL712" i="9"/>
  <c r="A596" i="11"/>
  <c r="H595" i="11"/>
  <c r="C595" i="11"/>
  <c r="I595" i="11"/>
  <c r="J595" i="11"/>
  <c r="K595" i="11"/>
  <c r="B595" i="11"/>
  <c r="D595" i="11"/>
  <c r="F595" i="11" s="1"/>
  <c r="E595" i="11"/>
  <c r="G595" i="11" s="1"/>
  <c r="M595" i="11" l="1"/>
  <c r="L595" i="11"/>
  <c r="AM712" i="9"/>
  <c r="AN712" i="9"/>
  <c r="AL713" i="9"/>
  <c r="A597" i="11"/>
  <c r="H596" i="11"/>
  <c r="C596" i="11"/>
  <c r="I596" i="11"/>
  <c r="J596" i="11"/>
  <c r="K596" i="11"/>
  <c r="B596" i="11"/>
  <c r="E596" i="11"/>
  <c r="G596" i="11" s="1"/>
  <c r="D596" i="11"/>
  <c r="F596" i="11" s="1"/>
  <c r="M596" i="11" l="1"/>
  <c r="L596" i="11"/>
  <c r="AM713" i="9"/>
  <c r="AN713" i="9"/>
  <c r="AL714" i="9"/>
  <c r="A598" i="11"/>
  <c r="H597" i="11"/>
  <c r="C597" i="11"/>
  <c r="J597" i="11"/>
  <c r="K597" i="11"/>
  <c r="I597" i="11"/>
  <c r="B597" i="11"/>
  <c r="D597" i="11"/>
  <c r="F597" i="11" s="1"/>
  <c r="E597" i="11"/>
  <c r="G597" i="11" s="1"/>
  <c r="M597" i="11" l="1"/>
  <c r="L597" i="11"/>
  <c r="AM714" i="9"/>
  <c r="AL715" i="9"/>
  <c r="AN714" i="9"/>
  <c r="A599" i="11"/>
  <c r="H598" i="11"/>
  <c r="C598" i="11"/>
  <c r="I598" i="11"/>
  <c r="J598" i="11"/>
  <c r="K598" i="11"/>
  <c r="B598" i="11"/>
  <c r="D598" i="11"/>
  <c r="F598" i="11" s="1"/>
  <c r="E598" i="11"/>
  <c r="G598" i="11" s="1"/>
  <c r="M598" i="11" l="1"/>
  <c r="L598" i="11"/>
  <c r="AM715" i="9"/>
  <c r="AN715" i="9"/>
  <c r="AL716" i="9"/>
  <c r="A600" i="11"/>
  <c r="H599" i="11"/>
  <c r="C599" i="11"/>
  <c r="I599" i="11"/>
  <c r="K599" i="11"/>
  <c r="J599" i="11"/>
  <c r="B599" i="11"/>
  <c r="E599" i="11"/>
  <c r="G599" i="11" s="1"/>
  <c r="D599" i="11"/>
  <c r="F599" i="11" s="1"/>
  <c r="M599" i="11" l="1"/>
  <c r="L599" i="11"/>
  <c r="A601" i="11"/>
  <c r="H600" i="11"/>
  <c r="C600" i="11"/>
  <c r="I600" i="11"/>
  <c r="J600" i="11"/>
  <c r="K600" i="11"/>
  <c r="B600" i="11"/>
  <c r="E600" i="11"/>
  <c r="G600" i="11" s="1"/>
  <c r="D600" i="11"/>
  <c r="F600" i="11" s="1"/>
  <c r="AM716" i="9"/>
  <c r="AN716" i="9"/>
  <c r="AL717" i="9"/>
  <c r="M600" i="11" l="1"/>
  <c r="L600" i="11"/>
  <c r="AM717" i="9"/>
  <c r="AN717" i="9"/>
  <c r="AL718" i="9"/>
  <c r="A602" i="11"/>
  <c r="C601" i="11"/>
  <c r="L601" i="11" s="1"/>
  <c r="H601" i="11"/>
  <c r="I601" i="11"/>
  <c r="J601" i="11"/>
  <c r="K601" i="11"/>
  <c r="B601" i="11"/>
  <c r="D601" i="11"/>
  <c r="F601" i="11" s="1"/>
  <c r="E601" i="11"/>
  <c r="G601" i="11" s="1"/>
  <c r="M601" i="11" l="1"/>
  <c r="A603" i="11"/>
  <c r="C602" i="11"/>
  <c r="H602" i="11"/>
  <c r="I602" i="11"/>
  <c r="J602" i="11"/>
  <c r="K602" i="11"/>
  <c r="B602" i="11"/>
  <c r="E602" i="11"/>
  <c r="G602" i="11" s="1"/>
  <c r="D602" i="11"/>
  <c r="F602" i="11" s="1"/>
  <c r="AM718" i="9"/>
  <c r="AL719" i="9"/>
  <c r="AN718" i="9"/>
  <c r="M602" i="11" l="1"/>
  <c r="L602" i="11"/>
  <c r="AM719" i="9"/>
  <c r="AN719" i="9"/>
  <c r="AL720" i="9"/>
  <c r="A604" i="11"/>
  <c r="H603" i="11"/>
  <c r="C603" i="11"/>
  <c r="L603" i="11" s="1"/>
  <c r="I603" i="11"/>
  <c r="J603" i="11"/>
  <c r="K603" i="11"/>
  <c r="B603" i="11"/>
  <c r="D603" i="11"/>
  <c r="F603" i="11" s="1"/>
  <c r="E603" i="11"/>
  <c r="G603" i="11" s="1"/>
  <c r="M603" i="11" l="1"/>
  <c r="A605" i="11"/>
  <c r="H604" i="11"/>
  <c r="C604" i="11"/>
  <c r="L604" i="11" s="1"/>
  <c r="J604" i="11"/>
  <c r="K604" i="11"/>
  <c r="I604" i="11"/>
  <c r="B604" i="11"/>
  <c r="E604" i="11"/>
  <c r="G604" i="11" s="1"/>
  <c r="D604" i="11"/>
  <c r="F604" i="11" s="1"/>
  <c r="AM720" i="9"/>
  <c r="AN720" i="9"/>
  <c r="AL721" i="9"/>
  <c r="M604" i="11" l="1"/>
  <c r="A606" i="11"/>
  <c r="H605" i="11"/>
  <c r="C605" i="11"/>
  <c r="I605" i="11"/>
  <c r="J605" i="11"/>
  <c r="K605" i="11"/>
  <c r="B605" i="11"/>
  <c r="D605" i="11"/>
  <c r="F605" i="11" s="1"/>
  <c r="E605" i="11"/>
  <c r="G605" i="11" s="1"/>
  <c r="AM721" i="9"/>
  <c r="AN721" i="9"/>
  <c r="AL722" i="9"/>
  <c r="M605" i="11" l="1"/>
  <c r="L605" i="11"/>
  <c r="AM722" i="9"/>
  <c r="AL723" i="9"/>
  <c r="AN722" i="9"/>
  <c r="A607" i="11"/>
  <c r="H606" i="11"/>
  <c r="C606" i="11"/>
  <c r="L606" i="11" s="1"/>
  <c r="I606" i="11"/>
  <c r="J606" i="11"/>
  <c r="K606" i="11"/>
  <c r="B606" i="11"/>
  <c r="D606" i="11"/>
  <c r="F606" i="11" s="1"/>
  <c r="E606" i="11"/>
  <c r="G606" i="11" s="1"/>
  <c r="M606" i="11" l="1"/>
  <c r="AM723" i="9"/>
  <c r="AN723" i="9"/>
  <c r="AL724" i="9"/>
  <c r="A608" i="11"/>
  <c r="H607" i="11"/>
  <c r="C607" i="11"/>
  <c r="J607" i="11"/>
  <c r="K607" i="11"/>
  <c r="I607" i="11"/>
  <c r="B607" i="11"/>
  <c r="E607" i="11"/>
  <c r="G607" i="11" s="1"/>
  <c r="D607" i="11"/>
  <c r="F607" i="11" s="1"/>
  <c r="M607" i="11" l="1"/>
  <c r="L607" i="11"/>
  <c r="A609" i="11"/>
  <c r="H608" i="11"/>
  <c r="C608" i="11"/>
  <c r="I608" i="11"/>
  <c r="J608" i="11"/>
  <c r="K608" i="11"/>
  <c r="B608" i="11"/>
  <c r="E608" i="11"/>
  <c r="G608" i="11" s="1"/>
  <c r="D608" i="11"/>
  <c r="F608" i="11" s="1"/>
  <c r="AM724" i="9"/>
  <c r="AN724" i="9"/>
  <c r="AL725" i="9"/>
  <c r="M608" i="11" l="1"/>
  <c r="L608" i="11"/>
  <c r="A610" i="11"/>
  <c r="H609" i="11"/>
  <c r="C609" i="11"/>
  <c r="L609" i="11" s="1"/>
  <c r="I609" i="11"/>
  <c r="J609" i="11"/>
  <c r="K609" i="11"/>
  <c r="B609" i="11"/>
  <c r="D609" i="11"/>
  <c r="F609" i="11" s="1"/>
  <c r="E609" i="11"/>
  <c r="G609" i="11" s="1"/>
  <c r="AM725" i="9"/>
  <c r="AN725" i="9"/>
  <c r="AL726" i="9"/>
  <c r="M609" i="11" l="1"/>
  <c r="A611" i="11"/>
  <c r="H610" i="11"/>
  <c r="C610" i="11"/>
  <c r="I610" i="11"/>
  <c r="J610" i="11"/>
  <c r="K610" i="11"/>
  <c r="B610" i="11"/>
  <c r="E610" i="11"/>
  <c r="G610" i="11" s="1"/>
  <c r="D610" i="11"/>
  <c r="F610" i="11" s="1"/>
  <c r="AM726" i="9"/>
  <c r="AL727" i="9"/>
  <c r="AN726" i="9"/>
  <c r="M610" i="11" l="1"/>
  <c r="L610" i="11"/>
  <c r="AM727" i="9"/>
  <c r="AN727" i="9"/>
  <c r="AL728" i="9"/>
  <c r="A612" i="11"/>
  <c r="H611" i="11"/>
  <c r="C611" i="11"/>
  <c r="I611" i="11"/>
  <c r="J611" i="11"/>
  <c r="K611" i="11"/>
  <c r="B611" i="11"/>
  <c r="D611" i="11"/>
  <c r="F611" i="11" s="1"/>
  <c r="E611" i="11"/>
  <c r="G611" i="11" s="1"/>
  <c r="M611" i="11" l="1"/>
  <c r="L611" i="11"/>
  <c r="A613" i="11"/>
  <c r="H612" i="11"/>
  <c r="C612" i="11"/>
  <c r="L612" i="11" s="1"/>
  <c r="I612" i="11"/>
  <c r="J612" i="11"/>
  <c r="K612" i="11"/>
  <c r="B612" i="11"/>
  <c r="D612" i="11"/>
  <c r="F612" i="11" s="1"/>
  <c r="E612" i="11"/>
  <c r="G612" i="11" s="1"/>
  <c r="AM728" i="9"/>
  <c r="AN728" i="9"/>
  <c r="AL729" i="9"/>
  <c r="M612" i="11" l="1"/>
  <c r="AM729" i="9"/>
  <c r="AN729" i="9"/>
  <c r="AL730" i="9"/>
  <c r="A614" i="11"/>
  <c r="C613" i="11"/>
  <c r="L613" i="11" s="1"/>
  <c r="H613" i="11"/>
  <c r="I613" i="11"/>
  <c r="K613" i="11"/>
  <c r="J613" i="11"/>
  <c r="B613" i="11"/>
  <c r="D613" i="11"/>
  <c r="F613" i="11" s="1"/>
  <c r="E613" i="11"/>
  <c r="G613" i="11" s="1"/>
  <c r="M613" i="11" l="1"/>
  <c r="A615" i="11"/>
  <c r="C614" i="11"/>
  <c r="L614" i="11" s="1"/>
  <c r="H614" i="11"/>
  <c r="I614" i="11"/>
  <c r="J614" i="11"/>
  <c r="K614" i="11"/>
  <c r="B614" i="11"/>
  <c r="D614" i="11"/>
  <c r="F614" i="11" s="1"/>
  <c r="E614" i="11"/>
  <c r="G614" i="11" s="1"/>
  <c r="AL731" i="9"/>
  <c r="AM730" i="9"/>
  <c r="AN730" i="9"/>
  <c r="M614" i="11" l="1"/>
  <c r="AM731" i="9"/>
  <c r="AN731" i="9"/>
  <c r="AL732" i="9"/>
  <c r="A616" i="11"/>
  <c r="H615" i="11"/>
  <c r="C615" i="11"/>
  <c r="L615" i="11" s="1"/>
  <c r="I615" i="11"/>
  <c r="J615" i="11"/>
  <c r="K615" i="11"/>
  <c r="B615" i="11"/>
  <c r="E615" i="11"/>
  <c r="G615" i="11" s="1"/>
  <c r="D615" i="11"/>
  <c r="F615" i="11" s="1"/>
  <c r="M615" i="11" l="1"/>
  <c r="A617" i="11"/>
  <c r="H616" i="11"/>
  <c r="C616" i="11"/>
  <c r="L616" i="11" s="1"/>
  <c r="K616" i="11"/>
  <c r="I616" i="11"/>
  <c r="J616" i="11"/>
  <c r="B616" i="11"/>
  <c r="D616" i="11"/>
  <c r="F616" i="11" s="1"/>
  <c r="E616" i="11"/>
  <c r="G616" i="11" s="1"/>
  <c r="AM732" i="9"/>
  <c r="AL733" i="9"/>
  <c r="AN732" i="9"/>
  <c r="M616" i="11" l="1"/>
  <c r="AM733" i="9"/>
  <c r="AN733" i="9"/>
  <c r="AL734" i="9"/>
  <c r="A618" i="11"/>
  <c r="H617" i="11"/>
  <c r="C617" i="11"/>
  <c r="L617" i="11" s="1"/>
  <c r="I617" i="11"/>
  <c r="J617" i="11"/>
  <c r="K617" i="11"/>
  <c r="B617" i="11"/>
  <c r="D617" i="11"/>
  <c r="F617" i="11" s="1"/>
  <c r="E617" i="11"/>
  <c r="G617" i="11" s="1"/>
  <c r="M617" i="11" l="1"/>
  <c r="A619" i="11"/>
  <c r="H618" i="11"/>
  <c r="C618" i="11"/>
  <c r="L618" i="11" s="1"/>
  <c r="J618" i="11"/>
  <c r="K618" i="11"/>
  <c r="I618" i="11"/>
  <c r="B618" i="11"/>
  <c r="E618" i="11"/>
  <c r="G618" i="11" s="1"/>
  <c r="D618" i="11"/>
  <c r="F618" i="11" s="1"/>
  <c r="AL735" i="9"/>
  <c r="AM734" i="9"/>
  <c r="AN734" i="9"/>
  <c r="M618" i="11" l="1"/>
  <c r="AM735" i="9"/>
  <c r="AN735" i="9"/>
  <c r="AL736" i="9"/>
  <c r="A620" i="11"/>
  <c r="H619" i="11"/>
  <c r="C619" i="11"/>
  <c r="I619" i="11"/>
  <c r="J619" i="11"/>
  <c r="K619" i="11"/>
  <c r="B619" i="11"/>
  <c r="D619" i="11"/>
  <c r="F619" i="11" s="1"/>
  <c r="E619" i="11"/>
  <c r="G619" i="11" s="1"/>
  <c r="M619" i="11" l="1"/>
  <c r="L619" i="11"/>
  <c r="A621" i="11"/>
  <c r="H620" i="11"/>
  <c r="C620" i="11"/>
  <c r="L620" i="11" s="1"/>
  <c r="I620" i="11"/>
  <c r="J620" i="11"/>
  <c r="K620" i="11"/>
  <c r="B620" i="11"/>
  <c r="E620" i="11"/>
  <c r="G620" i="11" s="1"/>
  <c r="D620" i="11"/>
  <c r="F620" i="11" s="1"/>
  <c r="AM736" i="9"/>
  <c r="AN736" i="9"/>
  <c r="AL737" i="9"/>
  <c r="M620" i="11" l="1"/>
  <c r="AM737" i="9"/>
  <c r="AN737" i="9"/>
  <c r="AL738" i="9"/>
  <c r="A622" i="11"/>
  <c r="H621" i="11"/>
  <c r="C621" i="11"/>
  <c r="I621" i="11"/>
  <c r="J621" i="11"/>
  <c r="K621" i="11"/>
  <c r="B621" i="11"/>
  <c r="D621" i="11"/>
  <c r="F621" i="11" s="1"/>
  <c r="E621" i="11"/>
  <c r="G621" i="11" s="1"/>
  <c r="M621" i="11" l="1"/>
  <c r="L621" i="11"/>
  <c r="A623" i="11"/>
  <c r="H622" i="11"/>
  <c r="C622" i="11"/>
  <c r="I622" i="11"/>
  <c r="K622" i="11"/>
  <c r="J622" i="11"/>
  <c r="B622" i="11"/>
  <c r="D622" i="11"/>
  <c r="F622" i="11" s="1"/>
  <c r="E622" i="11"/>
  <c r="G622" i="11" s="1"/>
  <c r="AL739" i="9"/>
  <c r="AM738" i="9"/>
  <c r="AN738" i="9"/>
  <c r="M622" i="11" l="1"/>
  <c r="L622" i="11"/>
  <c r="A624" i="11"/>
  <c r="H623" i="11"/>
  <c r="C623" i="11"/>
  <c r="L623" i="11" s="1"/>
  <c r="I623" i="11"/>
  <c r="J623" i="11"/>
  <c r="K623" i="11"/>
  <c r="B623" i="11"/>
  <c r="D623" i="11"/>
  <c r="F623" i="11" s="1"/>
  <c r="E623" i="11"/>
  <c r="G623" i="11" s="1"/>
  <c r="AM739" i="9"/>
  <c r="AN739" i="9"/>
  <c r="AL740" i="9"/>
  <c r="M623" i="11" l="1"/>
  <c r="AM740" i="9"/>
  <c r="AN740" i="9"/>
  <c r="AL741" i="9"/>
  <c r="A625" i="11"/>
  <c r="H624" i="11"/>
  <c r="C624" i="11"/>
  <c r="I624" i="11"/>
  <c r="J624" i="11"/>
  <c r="K624" i="11"/>
  <c r="B624" i="11"/>
  <c r="E624" i="11"/>
  <c r="G624" i="11" s="1"/>
  <c r="D624" i="11"/>
  <c r="F624" i="11" s="1"/>
  <c r="M624" i="11" l="1"/>
  <c r="L624" i="11"/>
  <c r="A626" i="11"/>
  <c r="C625" i="11"/>
  <c r="H625" i="11"/>
  <c r="I625" i="11"/>
  <c r="J625" i="11"/>
  <c r="K625" i="11"/>
  <c r="E625" i="11"/>
  <c r="G625" i="11" s="1"/>
  <c r="B625" i="11"/>
  <c r="D625" i="11"/>
  <c r="F625" i="11" s="1"/>
  <c r="AM741" i="9"/>
  <c r="AN741" i="9"/>
  <c r="AL742" i="9"/>
  <c r="M625" i="11" l="1"/>
  <c r="L625" i="11"/>
  <c r="AL743" i="9"/>
  <c r="AM742" i="9"/>
  <c r="AN742" i="9"/>
  <c r="A627" i="11"/>
  <c r="C626" i="11"/>
  <c r="H626" i="11"/>
  <c r="I626" i="11"/>
  <c r="K626" i="11"/>
  <c r="J626" i="11"/>
  <c r="B626" i="11"/>
  <c r="E626" i="11"/>
  <c r="G626" i="11" s="1"/>
  <c r="D626" i="11"/>
  <c r="F626" i="11" s="1"/>
  <c r="M626" i="11" l="1"/>
  <c r="L626" i="11"/>
  <c r="AM743" i="9"/>
  <c r="AN743" i="9"/>
  <c r="AL744" i="9"/>
  <c r="A628" i="11"/>
  <c r="H627" i="11"/>
  <c r="C627" i="11"/>
  <c r="I627" i="11"/>
  <c r="J627" i="11"/>
  <c r="K627" i="11"/>
  <c r="B627" i="11"/>
  <c r="D627" i="11"/>
  <c r="F627" i="11" s="1"/>
  <c r="E627" i="11"/>
  <c r="G627" i="11" s="1"/>
  <c r="M627" i="11" l="1"/>
  <c r="L627" i="11"/>
  <c r="A629" i="11"/>
  <c r="H628" i="11"/>
  <c r="C628" i="11"/>
  <c r="L628" i="11" s="1"/>
  <c r="I628" i="11"/>
  <c r="J628" i="11"/>
  <c r="K628" i="11"/>
  <c r="B628" i="11"/>
  <c r="E628" i="11"/>
  <c r="G628" i="11" s="1"/>
  <c r="D628" i="11"/>
  <c r="F628" i="11" s="1"/>
  <c r="AM744" i="9"/>
  <c r="AN744" i="9"/>
  <c r="AL745" i="9"/>
  <c r="M628" i="11" l="1"/>
  <c r="AM745" i="9"/>
  <c r="AN745" i="9"/>
  <c r="AL746" i="9"/>
  <c r="A630" i="11"/>
  <c r="H629" i="11"/>
  <c r="C629" i="11"/>
  <c r="I629" i="11"/>
  <c r="J629" i="11"/>
  <c r="K629" i="11"/>
  <c r="B629" i="11"/>
  <c r="D629" i="11"/>
  <c r="F629" i="11" s="1"/>
  <c r="E629" i="11"/>
  <c r="G629" i="11" s="1"/>
  <c r="M629" i="11" l="1"/>
  <c r="L629" i="11"/>
  <c r="A631" i="11"/>
  <c r="H630" i="11"/>
  <c r="C630" i="11"/>
  <c r="L630" i="11" s="1"/>
  <c r="I630" i="11"/>
  <c r="K630" i="11"/>
  <c r="J630" i="11"/>
  <c r="B630" i="11"/>
  <c r="D630" i="11"/>
  <c r="F630" i="11" s="1"/>
  <c r="E630" i="11"/>
  <c r="G630" i="11" s="1"/>
  <c r="AL747" i="9"/>
  <c r="AM746" i="9"/>
  <c r="AN746" i="9"/>
  <c r="M630" i="11" l="1"/>
  <c r="A632" i="11"/>
  <c r="H631" i="11"/>
  <c r="C631" i="11"/>
  <c r="I631" i="11"/>
  <c r="J631" i="11"/>
  <c r="K631" i="11"/>
  <c r="B631" i="11"/>
  <c r="E631" i="11"/>
  <c r="G631" i="11" s="1"/>
  <c r="D631" i="11"/>
  <c r="F631" i="11" s="1"/>
  <c r="AM747" i="9"/>
  <c r="AN747" i="9"/>
  <c r="AL748" i="9"/>
  <c r="M631" i="11" l="1"/>
  <c r="L631" i="11"/>
  <c r="AM748" i="9"/>
  <c r="AN748" i="9"/>
  <c r="AL749" i="9"/>
  <c r="A633" i="11"/>
  <c r="H632" i="11"/>
  <c r="C632" i="11"/>
  <c r="I632" i="11"/>
  <c r="J632" i="11"/>
  <c r="K632" i="11"/>
  <c r="B632" i="11"/>
  <c r="E632" i="11"/>
  <c r="G632" i="11" s="1"/>
  <c r="D632" i="11"/>
  <c r="F632" i="11" s="1"/>
  <c r="M632" i="11" l="1"/>
  <c r="L632" i="11"/>
  <c r="AM749" i="9"/>
  <c r="AN749" i="9"/>
  <c r="AL750" i="9"/>
  <c r="A634" i="11"/>
  <c r="H633" i="11"/>
  <c r="C633" i="11"/>
  <c r="I633" i="11"/>
  <c r="J633" i="11"/>
  <c r="K633" i="11"/>
  <c r="B633" i="11"/>
  <c r="D633" i="11"/>
  <c r="F633" i="11" s="1"/>
  <c r="E633" i="11"/>
  <c r="G633" i="11" s="1"/>
  <c r="M633" i="11" l="1"/>
  <c r="L633" i="11"/>
  <c r="A635" i="11"/>
  <c r="H634" i="11"/>
  <c r="C634" i="11"/>
  <c r="L634" i="11" s="1"/>
  <c r="I634" i="11"/>
  <c r="K634" i="11"/>
  <c r="J634" i="11"/>
  <c r="B634" i="11"/>
  <c r="E634" i="11"/>
  <c r="G634" i="11" s="1"/>
  <c r="D634" i="11"/>
  <c r="F634" i="11" s="1"/>
  <c r="AL751" i="9"/>
  <c r="AM750" i="9"/>
  <c r="AN750" i="9"/>
  <c r="M634" i="11" l="1"/>
  <c r="AM751" i="9"/>
  <c r="AN751" i="9"/>
  <c r="AL752" i="9"/>
  <c r="A636" i="11"/>
  <c r="H635" i="11"/>
  <c r="C635" i="11"/>
  <c r="I635" i="11"/>
  <c r="J635" i="11"/>
  <c r="K635" i="11"/>
  <c r="B635" i="11"/>
  <c r="D635" i="11"/>
  <c r="F635" i="11" s="1"/>
  <c r="E635" i="11"/>
  <c r="G635" i="11" s="1"/>
  <c r="M635" i="11" l="1"/>
  <c r="L635" i="11"/>
  <c r="A637" i="11"/>
  <c r="H636" i="11"/>
  <c r="C636" i="11"/>
  <c r="I636" i="11"/>
  <c r="J636" i="11"/>
  <c r="K636" i="11"/>
  <c r="B636" i="11"/>
  <c r="E636" i="11"/>
  <c r="G636" i="11" s="1"/>
  <c r="D636" i="11"/>
  <c r="F636" i="11" s="1"/>
  <c r="AM752" i="9"/>
  <c r="AN752" i="9"/>
  <c r="AL753" i="9"/>
  <c r="M636" i="11" l="1"/>
  <c r="L636" i="11"/>
  <c r="AM753" i="9"/>
  <c r="AN753" i="9"/>
  <c r="AL754" i="9"/>
  <c r="A638" i="11"/>
  <c r="C637" i="11"/>
  <c r="H637" i="11"/>
  <c r="I637" i="11"/>
  <c r="J637" i="11"/>
  <c r="K637" i="11"/>
  <c r="B637" i="11"/>
  <c r="D637" i="11"/>
  <c r="F637" i="11" s="1"/>
  <c r="E637" i="11"/>
  <c r="G637" i="11" s="1"/>
  <c r="M637" i="11" l="1"/>
  <c r="L637" i="11"/>
  <c r="A639" i="11"/>
  <c r="C638" i="11"/>
  <c r="L638" i="11" s="1"/>
  <c r="H638" i="11"/>
  <c r="I638" i="11"/>
  <c r="K638" i="11"/>
  <c r="J638" i="11"/>
  <c r="B638" i="11"/>
  <c r="D638" i="11"/>
  <c r="F638" i="11" s="1"/>
  <c r="E638" i="11"/>
  <c r="G638" i="11" s="1"/>
  <c r="AL755" i="9"/>
  <c r="AN754" i="9"/>
  <c r="AM754" i="9"/>
  <c r="M638" i="11" l="1"/>
  <c r="AM755" i="9"/>
  <c r="AN755" i="9"/>
  <c r="AL756" i="9"/>
  <c r="A640" i="11"/>
  <c r="H639" i="11"/>
  <c r="C639" i="11"/>
  <c r="I639" i="11"/>
  <c r="J639" i="11"/>
  <c r="K639" i="11"/>
  <c r="B639" i="11"/>
  <c r="E639" i="11"/>
  <c r="G639" i="11" s="1"/>
  <c r="D639" i="11"/>
  <c r="F639" i="11" s="1"/>
  <c r="M639" i="11" l="1"/>
  <c r="L639" i="11"/>
  <c r="A641" i="11"/>
  <c r="H640" i="11"/>
  <c r="C640" i="11"/>
  <c r="L640" i="11" s="1"/>
  <c r="I640" i="11"/>
  <c r="J640" i="11"/>
  <c r="K640" i="11"/>
  <c r="B640" i="11"/>
  <c r="D640" i="11"/>
  <c r="F640" i="11" s="1"/>
  <c r="E640" i="11"/>
  <c r="G640" i="11" s="1"/>
  <c r="AM756" i="9"/>
  <c r="AN756" i="9"/>
  <c r="AL757" i="9"/>
  <c r="M640" i="11" l="1"/>
  <c r="AM757" i="9"/>
  <c r="AN757" i="9"/>
  <c r="AL758" i="9"/>
  <c r="A642" i="11"/>
  <c r="H641" i="11"/>
  <c r="C641" i="11"/>
  <c r="I641" i="11"/>
  <c r="J641" i="11"/>
  <c r="K641" i="11"/>
  <c r="B641" i="11"/>
  <c r="D641" i="11"/>
  <c r="F641" i="11" s="1"/>
  <c r="E641" i="11"/>
  <c r="G641" i="11" s="1"/>
  <c r="M641" i="11" l="1"/>
  <c r="L641" i="11"/>
  <c r="A643" i="11"/>
  <c r="H642" i="11"/>
  <c r="C642" i="11"/>
  <c r="I642" i="11"/>
  <c r="K642" i="11"/>
  <c r="J642" i="11"/>
  <c r="B642" i="11"/>
  <c r="E642" i="11"/>
  <c r="G642" i="11" s="1"/>
  <c r="D642" i="11"/>
  <c r="F642" i="11" s="1"/>
  <c r="AL759" i="9"/>
  <c r="AM758" i="9"/>
  <c r="AN758" i="9"/>
  <c r="M642" i="11" l="1"/>
  <c r="L642" i="11"/>
  <c r="AM759" i="9"/>
  <c r="AN759" i="9"/>
  <c r="AL760" i="9"/>
  <c r="A644" i="11"/>
  <c r="H643" i="11"/>
  <c r="C643" i="11"/>
  <c r="L643" i="11" s="1"/>
  <c r="I643" i="11"/>
  <c r="J643" i="11"/>
  <c r="K643" i="11"/>
  <c r="B643" i="11"/>
  <c r="E643" i="11"/>
  <c r="G643" i="11" s="1"/>
  <c r="D643" i="11"/>
  <c r="F643" i="11" s="1"/>
  <c r="M643" i="11" l="1"/>
  <c r="A645" i="11"/>
  <c r="H644" i="11"/>
  <c r="C644" i="11"/>
  <c r="L644" i="11" s="1"/>
  <c r="I644" i="11"/>
  <c r="J644" i="11"/>
  <c r="K644" i="11"/>
  <c r="B644" i="11"/>
  <c r="D644" i="11"/>
  <c r="F644" i="11" s="1"/>
  <c r="E644" i="11"/>
  <c r="G644" i="11" s="1"/>
  <c r="AM760" i="9"/>
  <c r="AN760" i="9"/>
  <c r="AL761" i="9"/>
  <c r="M644" i="11" l="1"/>
  <c r="A646" i="11"/>
  <c r="H645" i="11"/>
  <c r="C645" i="11"/>
  <c r="L645" i="11" s="1"/>
  <c r="I645" i="11"/>
  <c r="J645" i="11"/>
  <c r="K645" i="11"/>
  <c r="B645" i="11"/>
  <c r="D645" i="11"/>
  <c r="F645" i="11" s="1"/>
  <c r="E645" i="11"/>
  <c r="G645" i="11" s="1"/>
  <c r="AM761" i="9"/>
  <c r="AL762" i="9"/>
  <c r="AN761" i="9"/>
  <c r="M645" i="11" l="1"/>
  <c r="AL763" i="9"/>
  <c r="AM762" i="9"/>
  <c r="AN762" i="9"/>
  <c r="A647" i="11"/>
  <c r="H646" i="11"/>
  <c r="C646" i="11"/>
  <c r="L646" i="11" s="1"/>
  <c r="I646" i="11"/>
  <c r="K646" i="11"/>
  <c r="J646" i="11"/>
  <c r="B646" i="11"/>
  <c r="D646" i="11"/>
  <c r="F646" i="11" s="1"/>
  <c r="E646" i="11"/>
  <c r="G646" i="11" s="1"/>
  <c r="M646" i="11" l="1"/>
  <c r="A648" i="11"/>
  <c r="H647" i="11"/>
  <c r="C647" i="11"/>
  <c r="L647" i="11" s="1"/>
  <c r="I647" i="11"/>
  <c r="J647" i="11"/>
  <c r="K647" i="11"/>
  <c r="B647" i="11"/>
  <c r="D647" i="11"/>
  <c r="F647" i="11" s="1"/>
  <c r="E647" i="11"/>
  <c r="G647" i="11" s="1"/>
  <c r="AM763" i="9"/>
  <c r="AN763" i="9"/>
  <c r="AL764" i="9"/>
  <c r="M647" i="11" l="1"/>
  <c r="AM764" i="9"/>
  <c r="AN764" i="9"/>
  <c r="AL765" i="9"/>
  <c r="A649" i="11"/>
  <c r="H648" i="11"/>
  <c r="C648" i="11"/>
  <c r="I648" i="11"/>
  <c r="J648" i="11"/>
  <c r="K648" i="11"/>
  <c r="B648" i="11"/>
  <c r="E648" i="11"/>
  <c r="G648" i="11" s="1"/>
  <c r="D648" i="11"/>
  <c r="F648" i="11" s="1"/>
  <c r="M648" i="11" l="1"/>
  <c r="L648" i="11"/>
  <c r="AM765" i="9"/>
  <c r="AN765" i="9"/>
  <c r="AL766" i="9"/>
  <c r="A650" i="11"/>
  <c r="C649" i="11"/>
  <c r="H649" i="11"/>
  <c r="I649" i="11"/>
  <c r="K649" i="11"/>
  <c r="J649" i="11"/>
  <c r="B649" i="11"/>
  <c r="D649" i="11"/>
  <c r="F649" i="11" s="1"/>
  <c r="E649" i="11"/>
  <c r="G649" i="11" s="1"/>
  <c r="M649" i="11" l="1"/>
  <c r="L649" i="11"/>
  <c r="AL767" i="9"/>
  <c r="AN766" i="9"/>
  <c r="AM766" i="9"/>
  <c r="A651" i="11"/>
  <c r="H650" i="11"/>
  <c r="C650" i="11"/>
  <c r="I650" i="11"/>
  <c r="K650" i="11"/>
  <c r="J650" i="11"/>
  <c r="B650" i="11"/>
  <c r="D650" i="11"/>
  <c r="F650" i="11" s="1"/>
  <c r="E650" i="11"/>
  <c r="G650" i="11" s="1"/>
  <c r="M650" i="11" l="1"/>
  <c r="L650" i="11"/>
  <c r="AM767" i="9"/>
  <c r="AN767" i="9"/>
  <c r="AL768" i="9"/>
  <c r="A652" i="11"/>
  <c r="H651" i="11"/>
  <c r="C651" i="11"/>
  <c r="I651" i="11"/>
  <c r="J651" i="11"/>
  <c r="K651" i="11"/>
  <c r="B651" i="11"/>
  <c r="E651" i="11"/>
  <c r="G651" i="11" s="1"/>
  <c r="D651" i="11"/>
  <c r="F651" i="11" s="1"/>
  <c r="M651" i="11" l="1"/>
  <c r="L651" i="11"/>
  <c r="A653" i="11"/>
  <c r="H652" i="11"/>
  <c r="C652" i="11"/>
  <c r="I652" i="11"/>
  <c r="J652" i="11"/>
  <c r="K652" i="11"/>
  <c r="B652" i="11"/>
  <c r="D652" i="11"/>
  <c r="F652" i="11" s="1"/>
  <c r="E652" i="11"/>
  <c r="G652" i="11" s="1"/>
  <c r="AM768" i="9"/>
  <c r="AL769" i="9"/>
  <c r="AN768" i="9"/>
  <c r="M652" i="11" l="1"/>
  <c r="L652" i="11"/>
  <c r="AM769" i="9"/>
  <c r="AN769" i="9"/>
  <c r="AL770" i="9"/>
  <c r="A654" i="11"/>
  <c r="H653" i="11"/>
  <c r="C653" i="11"/>
  <c r="I653" i="11"/>
  <c r="K653" i="11"/>
  <c r="J653" i="11"/>
  <c r="B653" i="11"/>
  <c r="D653" i="11"/>
  <c r="F653" i="11" s="1"/>
  <c r="E653" i="11"/>
  <c r="G653" i="11" s="1"/>
  <c r="M653" i="11" l="1"/>
  <c r="L653" i="11"/>
  <c r="A655" i="11"/>
  <c r="H654" i="11"/>
  <c r="C654" i="11"/>
  <c r="I654" i="11"/>
  <c r="K654" i="11"/>
  <c r="J654" i="11"/>
  <c r="B654" i="11"/>
  <c r="D654" i="11"/>
  <c r="F654" i="11" s="1"/>
  <c r="E654" i="11"/>
  <c r="G654" i="11" s="1"/>
  <c r="AL771" i="9"/>
  <c r="AM770" i="9"/>
  <c r="AN770" i="9"/>
  <c r="M654" i="11" l="1"/>
  <c r="L654" i="11"/>
  <c r="AM771" i="9"/>
  <c r="AN771" i="9"/>
  <c r="AL772" i="9"/>
  <c r="A656" i="11"/>
  <c r="H655" i="11"/>
  <c r="C655" i="11"/>
  <c r="I655" i="11"/>
  <c r="J655" i="11"/>
  <c r="K655" i="11"/>
  <c r="B655" i="11"/>
  <c r="D655" i="11"/>
  <c r="F655" i="11" s="1"/>
  <c r="E655" i="11"/>
  <c r="G655" i="11" s="1"/>
  <c r="M655" i="11" l="1"/>
  <c r="L655" i="11"/>
  <c r="A657" i="11"/>
  <c r="H656" i="11"/>
  <c r="C656" i="11"/>
  <c r="I656" i="11"/>
  <c r="J656" i="11"/>
  <c r="K656" i="11"/>
  <c r="B656" i="11"/>
  <c r="E656" i="11"/>
  <c r="G656" i="11" s="1"/>
  <c r="D656" i="11"/>
  <c r="F656" i="11" s="1"/>
  <c r="AM772" i="9"/>
  <c r="AN772" i="9"/>
  <c r="AL773" i="9"/>
  <c r="M656" i="11" l="1"/>
  <c r="L656" i="11"/>
  <c r="AM773" i="9"/>
  <c r="AL774" i="9"/>
  <c r="AN773" i="9"/>
  <c r="A658" i="11"/>
  <c r="H657" i="11"/>
  <c r="C657" i="11"/>
  <c r="I657" i="11"/>
  <c r="K657" i="11"/>
  <c r="J657" i="11"/>
  <c r="B657" i="11"/>
  <c r="D657" i="11"/>
  <c r="F657" i="11" s="1"/>
  <c r="E657" i="11"/>
  <c r="G657" i="11" s="1"/>
  <c r="M657" i="11" l="1"/>
  <c r="L657" i="11"/>
  <c r="AL775" i="9"/>
  <c r="AM774" i="9"/>
  <c r="AN774" i="9"/>
  <c r="A659" i="11"/>
  <c r="H658" i="11"/>
  <c r="C658" i="11"/>
  <c r="I658" i="11"/>
  <c r="K658" i="11"/>
  <c r="J658" i="11"/>
  <c r="B658" i="11"/>
  <c r="D658" i="11"/>
  <c r="F658" i="11" s="1"/>
  <c r="E658" i="11"/>
  <c r="G658" i="11" s="1"/>
  <c r="M658" i="11" l="1"/>
  <c r="L658" i="11"/>
  <c r="A660" i="11"/>
  <c r="H659" i="11"/>
  <c r="C659" i="11"/>
  <c r="L659" i="11" s="1"/>
  <c r="I659" i="11"/>
  <c r="J659" i="11"/>
  <c r="K659" i="11"/>
  <c r="B659" i="11"/>
  <c r="D659" i="11"/>
  <c r="F659" i="11" s="1"/>
  <c r="E659" i="11"/>
  <c r="G659" i="11" s="1"/>
  <c r="AM775" i="9"/>
  <c r="AN775" i="9"/>
  <c r="AL776" i="9"/>
  <c r="M659" i="11" l="1"/>
  <c r="A661" i="11"/>
  <c r="H660" i="11"/>
  <c r="C660" i="11"/>
  <c r="I660" i="11"/>
  <c r="J660" i="11"/>
  <c r="K660" i="11"/>
  <c r="B660" i="11"/>
  <c r="D660" i="11"/>
  <c r="F660" i="11" s="1"/>
  <c r="E660" i="11"/>
  <c r="G660" i="11" s="1"/>
  <c r="AM776" i="9"/>
  <c r="AN776" i="9"/>
  <c r="AL777" i="9"/>
  <c r="M660" i="11" l="1"/>
  <c r="L660" i="11"/>
  <c r="A662" i="11"/>
  <c r="C661" i="11"/>
  <c r="L661" i="11" s="1"/>
  <c r="H661" i="11"/>
  <c r="I661" i="11"/>
  <c r="K661" i="11"/>
  <c r="J661" i="11"/>
  <c r="B661" i="11"/>
  <c r="E661" i="11"/>
  <c r="G661" i="11" s="1"/>
  <c r="D661" i="11"/>
  <c r="F661" i="11" s="1"/>
  <c r="AM777" i="9"/>
  <c r="AN777" i="9"/>
  <c r="AL778" i="9"/>
  <c r="M661" i="11" l="1"/>
  <c r="A663" i="11"/>
  <c r="C662" i="11"/>
  <c r="H662" i="11"/>
  <c r="I662" i="11"/>
  <c r="K662" i="11"/>
  <c r="J662" i="11"/>
  <c r="B662" i="11"/>
  <c r="D662" i="11"/>
  <c r="F662" i="11" s="1"/>
  <c r="E662" i="11"/>
  <c r="G662" i="11" s="1"/>
  <c r="AL779" i="9"/>
  <c r="AM778" i="9"/>
  <c r="AN778" i="9"/>
  <c r="M662" i="11" l="1"/>
  <c r="L662" i="11"/>
  <c r="AM779" i="9"/>
  <c r="AN779" i="9"/>
  <c r="AL780" i="9"/>
  <c r="A664" i="11"/>
  <c r="H663" i="11"/>
  <c r="C663" i="11"/>
  <c r="I663" i="11"/>
  <c r="J663" i="11"/>
  <c r="K663" i="11"/>
  <c r="B663" i="11"/>
  <c r="D663" i="11"/>
  <c r="F663" i="11" s="1"/>
  <c r="E663" i="11"/>
  <c r="G663" i="11" s="1"/>
  <c r="M663" i="11" l="1"/>
  <c r="L663" i="11"/>
  <c r="A665" i="11"/>
  <c r="H664" i="11"/>
  <c r="C664" i="11"/>
  <c r="I664" i="11"/>
  <c r="J664" i="11"/>
  <c r="K664" i="11"/>
  <c r="B664" i="11"/>
  <c r="E664" i="11"/>
  <c r="G664" i="11" s="1"/>
  <c r="D664" i="11"/>
  <c r="F664" i="11" s="1"/>
  <c r="AM780" i="9"/>
  <c r="AL781" i="9"/>
  <c r="AN780" i="9"/>
  <c r="M664" i="11" l="1"/>
  <c r="L664" i="11"/>
  <c r="AM781" i="9"/>
  <c r="AN781" i="9"/>
  <c r="AL782" i="9"/>
  <c r="A666" i="11"/>
  <c r="H665" i="11"/>
  <c r="C665" i="11"/>
  <c r="I665" i="11"/>
  <c r="K665" i="11"/>
  <c r="J665" i="11"/>
  <c r="B665" i="11"/>
  <c r="E665" i="11"/>
  <c r="G665" i="11" s="1"/>
  <c r="D665" i="11"/>
  <c r="F665" i="11" s="1"/>
  <c r="M665" i="11" l="1"/>
  <c r="L665" i="11"/>
  <c r="A667" i="11"/>
  <c r="H666" i="11"/>
  <c r="C666" i="11"/>
  <c r="L666" i="11" s="1"/>
  <c r="I666" i="11"/>
  <c r="K666" i="11"/>
  <c r="J666" i="11"/>
  <c r="B666" i="11"/>
  <c r="D666" i="11"/>
  <c r="F666" i="11" s="1"/>
  <c r="E666" i="11"/>
  <c r="G666" i="11" s="1"/>
  <c r="AL783" i="9"/>
  <c r="AM782" i="9"/>
  <c r="AN782" i="9"/>
  <c r="M666" i="11" l="1"/>
  <c r="AM783" i="9"/>
  <c r="AN783" i="9"/>
  <c r="AL784" i="9"/>
  <c r="A668" i="11"/>
  <c r="H667" i="11"/>
  <c r="C667" i="11"/>
  <c r="L667" i="11" s="1"/>
  <c r="I667" i="11"/>
  <c r="J667" i="11"/>
  <c r="K667" i="11"/>
  <c r="B667" i="11"/>
  <c r="D667" i="11"/>
  <c r="F667" i="11" s="1"/>
  <c r="E667" i="11"/>
  <c r="G667" i="11" s="1"/>
  <c r="M667" i="11" l="1"/>
  <c r="A669" i="11"/>
  <c r="H668" i="11"/>
  <c r="C668" i="11"/>
  <c r="I668" i="11"/>
  <c r="J668" i="11"/>
  <c r="K668" i="11"/>
  <c r="B668" i="11"/>
  <c r="D668" i="11"/>
  <c r="F668" i="11" s="1"/>
  <c r="E668" i="11"/>
  <c r="G668" i="11" s="1"/>
  <c r="AM784" i="9"/>
  <c r="AN784" i="9"/>
  <c r="AL785" i="9"/>
  <c r="M668" i="11" l="1"/>
  <c r="L668" i="11"/>
  <c r="AM785" i="9"/>
  <c r="AN785" i="9"/>
  <c r="AL786" i="9"/>
  <c r="A670" i="11"/>
  <c r="H669" i="11"/>
  <c r="C669" i="11"/>
  <c r="I669" i="11"/>
  <c r="K669" i="11"/>
  <c r="J669" i="11"/>
  <c r="B669" i="11"/>
  <c r="E669" i="11"/>
  <c r="G669" i="11" s="1"/>
  <c r="D669" i="11"/>
  <c r="F669" i="11" s="1"/>
  <c r="M669" i="11" l="1"/>
  <c r="L669" i="11"/>
  <c r="AL787" i="9"/>
  <c r="AM786" i="9"/>
  <c r="AN786" i="9"/>
  <c r="A671" i="11"/>
  <c r="H670" i="11"/>
  <c r="C670" i="11"/>
  <c r="I670" i="11"/>
  <c r="K670" i="11"/>
  <c r="J670" i="11"/>
  <c r="B670" i="11"/>
  <c r="D670" i="11"/>
  <c r="F670" i="11" s="1"/>
  <c r="E670" i="11"/>
  <c r="G670" i="11" s="1"/>
  <c r="M670" i="11" l="1"/>
  <c r="L670" i="11"/>
  <c r="A672" i="11"/>
  <c r="H671" i="11"/>
  <c r="C671" i="11"/>
  <c r="I671" i="11"/>
  <c r="J671" i="11"/>
  <c r="K671" i="11"/>
  <c r="B671" i="11"/>
  <c r="D671" i="11"/>
  <c r="F671" i="11" s="1"/>
  <c r="E671" i="11"/>
  <c r="G671" i="11" s="1"/>
  <c r="AM787" i="9"/>
  <c r="AN787" i="9"/>
  <c r="AL788" i="9"/>
  <c r="M671" i="11" l="1"/>
  <c r="L671" i="11"/>
  <c r="AM788" i="9"/>
  <c r="AN788" i="9"/>
  <c r="AL789" i="9"/>
  <c r="A673" i="11"/>
  <c r="H672" i="11"/>
  <c r="C672" i="11"/>
  <c r="L672" i="11" s="1"/>
  <c r="I672" i="11"/>
  <c r="J672" i="11"/>
  <c r="K672" i="11"/>
  <c r="B672" i="11"/>
  <c r="D672" i="11"/>
  <c r="F672" i="11" s="1"/>
  <c r="E672" i="11"/>
  <c r="G672" i="11" s="1"/>
  <c r="M672" i="11" l="1"/>
  <c r="A674" i="11"/>
  <c r="C673" i="11"/>
  <c r="H673" i="11"/>
  <c r="I673" i="11"/>
  <c r="K673" i="11"/>
  <c r="J673" i="11"/>
  <c r="B673" i="11"/>
  <c r="D673" i="11"/>
  <c r="F673" i="11" s="1"/>
  <c r="E673" i="11"/>
  <c r="G673" i="11" s="1"/>
  <c r="AM789" i="9"/>
  <c r="AN789" i="9"/>
  <c r="AL790" i="9"/>
  <c r="M673" i="11" l="1"/>
  <c r="L673" i="11"/>
  <c r="AL791" i="9"/>
  <c r="AM790" i="9"/>
  <c r="AN790" i="9"/>
  <c r="A675" i="11"/>
  <c r="C674" i="11"/>
  <c r="H674" i="11"/>
  <c r="I674" i="11"/>
  <c r="K674" i="11"/>
  <c r="J674" i="11"/>
  <c r="B674" i="11"/>
  <c r="E674" i="11"/>
  <c r="G674" i="11" s="1"/>
  <c r="D674" i="11"/>
  <c r="F674" i="11" s="1"/>
  <c r="M674" i="11" l="1"/>
  <c r="L674" i="11"/>
  <c r="A676" i="11"/>
  <c r="H675" i="11"/>
  <c r="C675" i="11"/>
  <c r="L675" i="11" s="1"/>
  <c r="I675" i="11"/>
  <c r="J675" i="11"/>
  <c r="K675" i="11"/>
  <c r="B675" i="11"/>
  <c r="E675" i="11"/>
  <c r="G675" i="11" s="1"/>
  <c r="D675" i="11"/>
  <c r="F675" i="11" s="1"/>
  <c r="AM791" i="9"/>
  <c r="AN791" i="9"/>
  <c r="AL792" i="9"/>
  <c r="M675" i="11" l="1"/>
  <c r="AM792" i="9"/>
  <c r="AN792" i="9"/>
  <c r="AL793" i="9"/>
  <c r="A677" i="11"/>
  <c r="H676" i="11"/>
  <c r="C676" i="11"/>
  <c r="I676" i="11"/>
  <c r="J676" i="11"/>
  <c r="K676" i="11"/>
  <c r="B676" i="11"/>
  <c r="D676" i="11"/>
  <c r="F676" i="11" s="1"/>
  <c r="E676" i="11"/>
  <c r="G676" i="11" s="1"/>
  <c r="M676" i="11" l="1"/>
  <c r="L676" i="11"/>
  <c r="AM793" i="9"/>
  <c r="AN793" i="9"/>
  <c r="AL794" i="9"/>
  <c r="A678" i="11"/>
  <c r="H677" i="11"/>
  <c r="C677" i="11"/>
  <c r="L677" i="11" s="1"/>
  <c r="I677" i="11"/>
  <c r="K677" i="11"/>
  <c r="J677" i="11"/>
  <c r="B677" i="11"/>
  <c r="D677" i="11"/>
  <c r="F677" i="11" s="1"/>
  <c r="E677" i="11"/>
  <c r="G677" i="11" s="1"/>
  <c r="M677" i="11" l="1"/>
  <c r="AL795" i="9"/>
  <c r="AM794" i="9"/>
  <c r="AN794" i="9"/>
  <c r="A679" i="11"/>
  <c r="H678" i="11"/>
  <c r="C678" i="11"/>
  <c r="I678" i="11"/>
  <c r="K678" i="11"/>
  <c r="J678" i="11"/>
  <c r="B678" i="11"/>
  <c r="D678" i="11"/>
  <c r="F678" i="11" s="1"/>
  <c r="E678" i="11"/>
  <c r="G678" i="11" s="1"/>
  <c r="M678" i="11" l="1"/>
  <c r="L678" i="11"/>
  <c r="A680" i="11"/>
  <c r="H679" i="11"/>
  <c r="C679" i="11"/>
  <c r="I679" i="11"/>
  <c r="J679" i="11"/>
  <c r="K679" i="11"/>
  <c r="B679" i="11"/>
  <c r="E679" i="11"/>
  <c r="G679" i="11" s="1"/>
  <c r="D679" i="11"/>
  <c r="F679" i="11" s="1"/>
  <c r="AM795" i="9"/>
  <c r="AN795" i="9"/>
  <c r="AL796" i="9"/>
  <c r="M679" i="11" l="1"/>
  <c r="L679" i="11"/>
  <c r="A681" i="11"/>
  <c r="H680" i="11"/>
  <c r="C680" i="11"/>
  <c r="I680" i="11"/>
  <c r="J680" i="11"/>
  <c r="K680" i="11"/>
  <c r="B680" i="11"/>
  <c r="D680" i="11"/>
  <c r="F680" i="11" s="1"/>
  <c r="E680" i="11"/>
  <c r="G680" i="11" s="1"/>
  <c r="AM796" i="9"/>
  <c r="AN796" i="9"/>
  <c r="AL797" i="9"/>
  <c r="M680" i="11" l="1"/>
  <c r="L680" i="11"/>
  <c r="A682" i="11"/>
  <c r="H681" i="11"/>
  <c r="C681" i="11"/>
  <c r="I681" i="11"/>
  <c r="K681" i="11"/>
  <c r="J681" i="11"/>
  <c r="B681" i="11"/>
  <c r="D681" i="11"/>
  <c r="F681" i="11" s="1"/>
  <c r="E681" i="11"/>
  <c r="G681" i="11" s="1"/>
  <c r="AM797" i="9"/>
  <c r="AN797" i="9"/>
  <c r="AL798" i="9"/>
  <c r="M681" i="11" l="1"/>
  <c r="L681" i="11"/>
  <c r="AL799" i="9"/>
  <c r="AM798" i="9"/>
  <c r="AN798" i="9"/>
  <c r="A683" i="11"/>
  <c r="H682" i="11"/>
  <c r="C682" i="11"/>
  <c r="I682" i="11"/>
  <c r="K682" i="11"/>
  <c r="J682" i="11"/>
  <c r="B682" i="11"/>
  <c r="D682" i="11"/>
  <c r="F682" i="11" s="1"/>
  <c r="E682" i="11"/>
  <c r="G682" i="11" s="1"/>
  <c r="M682" i="11" l="1"/>
  <c r="L682" i="11"/>
  <c r="A684" i="11"/>
  <c r="H683" i="11"/>
  <c r="C683" i="11"/>
  <c r="I683" i="11"/>
  <c r="J683" i="11"/>
  <c r="K683" i="11"/>
  <c r="B683" i="11"/>
  <c r="D683" i="11"/>
  <c r="F683" i="11" s="1"/>
  <c r="E683" i="11"/>
  <c r="G683" i="11" s="1"/>
  <c r="AM799" i="9"/>
  <c r="AN799" i="9"/>
  <c r="AL800" i="9"/>
  <c r="M683" i="11" l="1"/>
  <c r="L683" i="11"/>
  <c r="A685" i="11"/>
  <c r="H684" i="11"/>
  <c r="C684" i="11"/>
  <c r="I684" i="11"/>
  <c r="J684" i="11"/>
  <c r="K684" i="11"/>
  <c r="B684" i="11"/>
  <c r="E684" i="11"/>
  <c r="G684" i="11" s="1"/>
  <c r="D684" i="11"/>
  <c r="F684" i="11" s="1"/>
  <c r="AM800" i="9"/>
  <c r="AN800" i="9"/>
  <c r="AL801" i="9"/>
  <c r="M684" i="11" l="1"/>
  <c r="L684" i="11"/>
  <c r="A686" i="11"/>
  <c r="C685" i="11"/>
  <c r="L685" i="11" s="1"/>
  <c r="H685" i="11"/>
  <c r="I685" i="11"/>
  <c r="K685" i="11"/>
  <c r="J685" i="11"/>
  <c r="B685" i="11"/>
  <c r="D685" i="11"/>
  <c r="F685" i="11" s="1"/>
  <c r="E685" i="11"/>
  <c r="G685" i="11" s="1"/>
  <c r="AM801" i="9"/>
  <c r="AN801" i="9"/>
  <c r="AL802" i="9"/>
  <c r="M685" i="11" l="1"/>
  <c r="A687" i="11"/>
  <c r="C686" i="11"/>
  <c r="H686" i="11"/>
  <c r="I686" i="11"/>
  <c r="K686" i="11"/>
  <c r="J686" i="11"/>
  <c r="E686" i="11"/>
  <c r="G686" i="11" s="1"/>
  <c r="D686" i="11"/>
  <c r="F686" i="11" s="1"/>
  <c r="B686" i="11"/>
  <c r="AL803" i="9"/>
  <c r="AN802" i="9"/>
  <c r="AM802" i="9"/>
  <c r="M686" i="11" l="1"/>
  <c r="L686" i="11"/>
  <c r="AM803" i="9"/>
  <c r="AN803" i="9"/>
  <c r="AL804" i="9"/>
  <c r="A688" i="11"/>
  <c r="H687" i="11"/>
  <c r="C687" i="11"/>
  <c r="I687" i="11"/>
  <c r="J687" i="11"/>
  <c r="K687" i="11"/>
  <c r="B687" i="11"/>
  <c r="D687" i="11"/>
  <c r="F687" i="11" s="1"/>
  <c r="E687" i="11"/>
  <c r="G687" i="11" s="1"/>
  <c r="M687" i="11" l="1"/>
  <c r="L687" i="11"/>
  <c r="A689" i="11"/>
  <c r="H688" i="11"/>
  <c r="C688" i="11"/>
  <c r="I688" i="11"/>
  <c r="J688" i="11"/>
  <c r="K688" i="11"/>
  <c r="B688" i="11"/>
  <c r="E688" i="11"/>
  <c r="G688" i="11" s="1"/>
  <c r="D688" i="11"/>
  <c r="F688" i="11" s="1"/>
  <c r="AM804" i="9"/>
  <c r="AN804" i="9"/>
  <c r="AL805" i="9"/>
  <c r="M688" i="11" l="1"/>
  <c r="L688" i="11"/>
  <c r="A690" i="11"/>
  <c r="H689" i="11"/>
  <c r="C689" i="11"/>
  <c r="I689" i="11"/>
  <c r="K689" i="11"/>
  <c r="J689" i="11"/>
  <c r="B689" i="11"/>
  <c r="D689" i="11"/>
  <c r="F689" i="11" s="1"/>
  <c r="E689" i="11"/>
  <c r="G689" i="11" s="1"/>
  <c r="AM805" i="9"/>
  <c r="AN805" i="9"/>
  <c r="AL806" i="9"/>
  <c r="M689" i="11" l="1"/>
  <c r="L689" i="11"/>
  <c r="AL807" i="9"/>
  <c r="AM806" i="9"/>
  <c r="AN806" i="9"/>
  <c r="A691" i="11"/>
  <c r="H690" i="11"/>
  <c r="C690" i="11"/>
  <c r="I690" i="11"/>
  <c r="K690" i="11"/>
  <c r="J690" i="11"/>
  <c r="B690" i="11"/>
  <c r="D690" i="11"/>
  <c r="F690" i="11" s="1"/>
  <c r="E690" i="11"/>
  <c r="G690" i="11" s="1"/>
  <c r="M690" i="11" l="1"/>
  <c r="L690" i="11"/>
  <c r="A692" i="11"/>
  <c r="H691" i="11"/>
  <c r="C691" i="11"/>
  <c r="L691" i="11" s="1"/>
  <c r="I691" i="11"/>
  <c r="J691" i="11"/>
  <c r="K691" i="11"/>
  <c r="B691" i="11"/>
  <c r="D691" i="11"/>
  <c r="F691" i="11" s="1"/>
  <c r="E691" i="11"/>
  <c r="G691" i="11" s="1"/>
  <c r="AM807" i="9"/>
  <c r="AN807" i="9"/>
  <c r="AL808" i="9"/>
  <c r="M691" i="11" l="1"/>
  <c r="AM808" i="9"/>
  <c r="AN808" i="9"/>
  <c r="AL809" i="9"/>
  <c r="A693" i="11"/>
  <c r="H692" i="11"/>
  <c r="C692" i="11"/>
  <c r="I692" i="11"/>
  <c r="J692" i="11"/>
  <c r="K692" i="11"/>
  <c r="B692" i="11"/>
  <c r="E692" i="11"/>
  <c r="G692" i="11" s="1"/>
  <c r="D692" i="11"/>
  <c r="F692" i="11" s="1"/>
  <c r="M692" i="11" l="1"/>
  <c r="L692" i="11"/>
  <c r="AM809" i="9"/>
  <c r="AL810" i="9"/>
  <c r="AN809" i="9"/>
  <c r="A694" i="11"/>
  <c r="H693" i="11"/>
  <c r="C693" i="11"/>
  <c r="I693" i="11"/>
  <c r="K693" i="11"/>
  <c r="J693" i="11"/>
  <c r="B693" i="11"/>
  <c r="D693" i="11"/>
  <c r="F693" i="11" s="1"/>
  <c r="E693" i="11"/>
  <c r="G693" i="11" s="1"/>
  <c r="M693" i="11" l="1"/>
  <c r="L693" i="11"/>
  <c r="AL811" i="9"/>
  <c r="AM810" i="9"/>
  <c r="AN810" i="9"/>
  <c r="A695" i="11"/>
  <c r="H694" i="11"/>
  <c r="C694" i="11"/>
  <c r="I694" i="11"/>
  <c r="K694" i="11"/>
  <c r="J694" i="11"/>
  <c r="B694" i="11"/>
  <c r="D694" i="11"/>
  <c r="F694" i="11" s="1"/>
  <c r="E694" i="11"/>
  <c r="G694" i="11" s="1"/>
  <c r="M694" i="11" l="1"/>
  <c r="L694" i="11"/>
  <c r="AM811" i="9"/>
  <c r="AN811" i="9"/>
  <c r="AL812" i="9"/>
  <c r="A696" i="11"/>
  <c r="H695" i="11"/>
  <c r="C695" i="11"/>
  <c r="L695" i="11" s="1"/>
  <c r="I695" i="11"/>
  <c r="J695" i="11"/>
  <c r="K695" i="11"/>
  <c r="B695" i="11"/>
  <c r="D695" i="11"/>
  <c r="F695" i="11" s="1"/>
  <c r="E695" i="11"/>
  <c r="G695" i="11" s="1"/>
  <c r="M695" i="11" l="1"/>
  <c r="A697" i="11"/>
  <c r="H696" i="11"/>
  <c r="C696" i="11"/>
  <c r="I696" i="11"/>
  <c r="J696" i="11"/>
  <c r="K696" i="11"/>
  <c r="B696" i="11"/>
  <c r="E696" i="11"/>
  <c r="G696" i="11" s="1"/>
  <c r="D696" i="11"/>
  <c r="F696" i="11" s="1"/>
  <c r="AM812" i="9"/>
  <c r="AN812" i="9"/>
  <c r="AL813" i="9"/>
  <c r="M696" i="11" l="1"/>
  <c r="L696" i="11"/>
  <c r="A698" i="11"/>
  <c r="C697" i="11"/>
  <c r="H697" i="11"/>
  <c r="I697" i="11"/>
  <c r="K697" i="11"/>
  <c r="J697" i="11"/>
  <c r="B697" i="11"/>
  <c r="D697" i="11"/>
  <c r="F697" i="11" s="1"/>
  <c r="E697" i="11"/>
  <c r="G697" i="11" s="1"/>
  <c r="AM813" i="9"/>
  <c r="AN813" i="9"/>
  <c r="AL814" i="9"/>
  <c r="M697" i="11" l="1"/>
  <c r="L697" i="11"/>
  <c r="A699" i="11"/>
  <c r="C698" i="11"/>
  <c r="H698" i="11"/>
  <c r="I698" i="11"/>
  <c r="K698" i="11"/>
  <c r="J698" i="11"/>
  <c r="B698" i="11"/>
  <c r="D698" i="11"/>
  <c r="F698" i="11" s="1"/>
  <c r="E698" i="11"/>
  <c r="G698" i="11" s="1"/>
  <c r="AL815" i="9"/>
  <c r="AN814" i="9"/>
  <c r="AM814" i="9"/>
  <c r="M698" i="11" l="1"/>
  <c r="L698" i="11"/>
  <c r="AM815" i="9"/>
  <c r="AN815" i="9"/>
  <c r="AL816" i="9"/>
  <c r="A700" i="11"/>
  <c r="H699" i="11"/>
  <c r="C699" i="11"/>
  <c r="I699" i="11"/>
  <c r="J699" i="11"/>
  <c r="K699" i="11"/>
  <c r="B699" i="11"/>
  <c r="D699" i="11"/>
  <c r="F699" i="11" s="1"/>
  <c r="E699" i="11"/>
  <c r="G699" i="11" s="1"/>
  <c r="M699" i="11" l="1"/>
  <c r="L699" i="11"/>
  <c r="A701" i="11"/>
  <c r="H700" i="11"/>
  <c r="C700" i="11"/>
  <c r="I700" i="11"/>
  <c r="J700" i="11"/>
  <c r="K700" i="11"/>
  <c r="B700" i="11"/>
  <c r="E700" i="11"/>
  <c r="G700" i="11" s="1"/>
  <c r="D700" i="11"/>
  <c r="F700" i="11" s="1"/>
  <c r="AM816" i="9"/>
  <c r="AL817" i="9"/>
  <c r="AN816" i="9"/>
  <c r="M700" i="11" l="1"/>
  <c r="L700" i="11"/>
  <c r="A702" i="11"/>
  <c r="H701" i="11"/>
  <c r="C701" i="11"/>
  <c r="I701" i="11"/>
  <c r="K701" i="11"/>
  <c r="J701" i="11"/>
  <c r="B701" i="11"/>
  <c r="D701" i="11"/>
  <c r="F701" i="11" s="1"/>
  <c r="E701" i="11"/>
  <c r="G701" i="11" s="1"/>
  <c r="AM817" i="9"/>
  <c r="AN817" i="9"/>
  <c r="AL818" i="9"/>
  <c r="M701" i="11" l="1"/>
  <c r="L701" i="11"/>
  <c r="A703" i="11"/>
  <c r="H702" i="11"/>
  <c r="C702" i="11"/>
  <c r="I702" i="11"/>
  <c r="K702" i="11"/>
  <c r="J702" i="11"/>
  <c r="B702" i="11"/>
  <c r="D702" i="11"/>
  <c r="F702" i="11" s="1"/>
  <c r="E702" i="11"/>
  <c r="G702" i="11" s="1"/>
  <c r="AL819" i="9"/>
  <c r="AM818" i="9"/>
  <c r="AN818" i="9"/>
  <c r="M702" i="11" l="1"/>
  <c r="L702" i="11"/>
  <c r="AM819" i="9"/>
  <c r="AN819" i="9"/>
  <c r="AL820" i="9"/>
  <c r="A704" i="11"/>
  <c r="H703" i="11"/>
  <c r="C703" i="11"/>
  <c r="L703" i="11" s="1"/>
  <c r="I703" i="11"/>
  <c r="J703" i="11"/>
  <c r="K703" i="11"/>
  <c r="B703" i="11"/>
  <c r="E703" i="11"/>
  <c r="G703" i="11" s="1"/>
  <c r="D703" i="11"/>
  <c r="F703" i="11" s="1"/>
  <c r="M703" i="11" l="1"/>
  <c r="A705" i="11"/>
  <c r="H704" i="11"/>
  <c r="C704" i="11"/>
  <c r="L704" i="11" s="1"/>
  <c r="I704" i="11"/>
  <c r="J704" i="11"/>
  <c r="K704" i="11"/>
  <c r="B704" i="11"/>
  <c r="E704" i="11"/>
  <c r="G704" i="11" s="1"/>
  <c r="D704" i="11"/>
  <c r="F704" i="11" s="1"/>
  <c r="AM820" i="9"/>
  <c r="AN820" i="9"/>
  <c r="AL821" i="9"/>
  <c r="M704" i="11" l="1"/>
  <c r="AM821" i="9"/>
  <c r="AL822" i="9"/>
  <c r="AN821" i="9"/>
  <c r="A706" i="11"/>
  <c r="H705" i="11"/>
  <c r="C705" i="11"/>
  <c r="I705" i="11"/>
  <c r="K705" i="11"/>
  <c r="J705" i="11"/>
  <c r="B705" i="11"/>
  <c r="D705" i="11"/>
  <c r="F705" i="11" s="1"/>
  <c r="E705" i="11"/>
  <c r="G705" i="11" s="1"/>
  <c r="M705" i="11" l="1"/>
  <c r="L705" i="11"/>
  <c r="A707" i="11"/>
  <c r="H706" i="11"/>
  <c r="C706" i="11"/>
  <c r="L706" i="11" s="1"/>
  <c r="I706" i="11"/>
  <c r="K706" i="11"/>
  <c r="J706" i="11"/>
  <c r="B706" i="11"/>
  <c r="D706" i="11"/>
  <c r="F706" i="11" s="1"/>
  <c r="E706" i="11"/>
  <c r="G706" i="11" s="1"/>
  <c r="AL823" i="9"/>
  <c r="AM822" i="9"/>
  <c r="AN822" i="9"/>
  <c r="M706" i="11" l="1"/>
  <c r="AM823" i="9"/>
  <c r="AN823" i="9"/>
  <c r="AL824" i="9"/>
  <c r="A708" i="11"/>
  <c r="H707" i="11"/>
  <c r="C707" i="11"/>
  <c r="I707" i="11"/>
  <c r="J707" i="11"/>
  <c r="K707" i="11"/>
  <c r="B707" i="11"/>
  <c r="D707" i="11"/>
  <c r="F707" i="11" s="1"/>
  <c r="E707" i="11"/>
  <c r="G707" i="11" s="1"/>
  <c r="M707" i="11" l="1"/>
  <c r="L707" i="11"/>
  <c r="A709" i="11"/>
  <c r="H708" i="11"/>
  <c r="C708" i="11"/>
  <c r="L708" i="11" s="1"/>
  <c r="I708" i="11"/>
  <c r="J708" i="11"/>
  <c r="K708" i="11"/>
  <c r="B708" i="11"/>
  <c r="E708" i="11"/>
  <c r="G708" i="11" s="1"/>
  <c r="D708" i="11"/>
  <c r="F708" i="11" s="1"/>
  <c r="AM824" i="9"/>
  <c r="AN824" i="9"/>
  <c r="AL825" i="9"/>
  <c r="M708" i="11" l="1"/>
  <c r="AM825" i="9"/>
  <c r="AN825" i="9"/>
  <c r="AL826" i="9"/>
  <c r="A710" i="11"/>
  <c r="C709" i="11"/>
  <c r="L709" i="11" s="1"/>
  <c r="H709" i="11"/>
  <c r="I709" i="11"/>
  <c r="K709" i="11"/>
  <c r="J709" i="11"/>
  <c r="B709" i="11"/>
  <c r="D709" i="11"/>
  <c r="F709" i="11" s="1"/>
  <c r="E709" i="11"/>
  <c r="G709" i="11" s="1"/>
  <c r="M709" i="11" l="1"/>
  <c r="AL827" i="9"/>
  <c r="AM826" i="9"/>
  <c r="AN826" i="9"/>
  <c r="A711" i="11"/>
  <c r="C710" i="11"/>
  <c r="H710" i="11"/>
  <c r="I710" i="11"/>
  <c r="K710" i="11"/>
  <c r="J710" i="11"/>
  <c r="B710" i="11"/>
  <c r="D710" i="11"/>
  <c r="F710" i="11" s="1"/>
  <c r="E710" i="11"/>
  <c r="G710" i="11" s="1"/>
  <c r="M710" i="11" l="1"/>
  <c r="L710" i="11"/>
  <c r="AM827" i="9"/>
  <c r="AN827" i="9"/>
  <c r="AL828" i="9"/>
  <c r="A712" i="11"/>
  <c r="H711" i="11"/>
  <c r="C711" i="11"/>
  <c r="L711" i="11" s="1"/>
  <c r="I711" i="11"/>
  <c r="J711" i="11"/>
  <c r="K711" i="11"/>
  <c r="B711" i="11"/>
  <c r="E711" i="11"/>
  <c r="G711" i="11" s="1"/>
  <c r="D711" i="11"/>
  <c r="F711" i="11" s="1"/>
  <c r="M711" i="11" l="1"/>
  <c r="AM828" i="9"/>
  <c r="AL829" i="9"/>
  <c r="AN828" i="9"/>
  <c r="A713" i="11"/>
  <c r="H712" i="11"/>
  <c r="C712" i="11"/>
  <c r="I712" i="11"/>
  <c r="J712" i="11"/>
  <c r="K712" i="11"/>
  <c r="B712" i="11"/>
  <c r="E712" i="11"/>
  <c r="G712" i="11" s="1"/>
  <c r="D712" i="11"/>
  <c r="F712" i="11" s="1"/>
  <c r="M712" i="11" l="1"/>
  <c r="L712" i="11"/>
  <c r="AM829" i="9"/>
  <c r="AN829" i="9"/>
  <c r="AL830" i="9"/>
  <c r="A714" i="11"/>
  <c r="H713" i="11"/>
  <c r="C713" i="11"/>
  <c r="I713" i="11"/>
  <c r="K713" i="11"/>
  <c r="J713" i="11"/>
  <c r="B713" i="11"/>
  <c r="D713" i="11"/>
  <c r="F713" i="11" s="1"/>
  <c r="E713" i="11"/>
  <c r="G713" i="11" s="1"/>
  <c r="M713" i="11" l="1"/>
  <c r="L713" i="11"/>
  <c r="AL831" i="9"/>
  <c r="AM830" i="9"/>
  <c r="AN830" i="9"/>
  <c r="A715" i="11"/>
  <c r="H714" i="11"/>
  <c r="C714" i="11"/>
  <c r="I714" i="11"/>
  <c r="K714" i="11"/>
  <c r="J714" i="11"/>
  <c r="B714" i="11"/>
  <c r="D714" i="11"/>
  <c r="F714" i="11" s="1"/>
  <c r="E714" i="11"/>
  <c r="G714" i="11" s="1"/>
  <c r="M714" i="11" l="1"/>
  <c r="L714" i="11"/>
  <c r="A716" i="11"/>
  <c r="H715" i="11"/>
  <c r="C715" i="11"/>
  <c r="I715" i="11"/>
  <c r="J715" i="11"/>
  <c r="K715" i="11"/>
  <c r="B715" i="11"/>
  <c r="D715" i="11"/>
  <c r="F715" i="11" s="1"/>
  <c r="E715" i="11"/>
  <c r="G715" i="11" s="1"/>
  <c r="AM831" i="9"/>
  <c r="AN831" i="9"/>
  <c r="AL832" i="9"/>
  <c r="M715" i="11" l="1"/>
  <c r="L715" i="11"/>
  <c r="AM832" i="9"/>
  <c r="AN832" i="9"/>
  <c r="AL833" i="9"/>
  <c r="A717" i="11"/>
  <c r="H716" i="11"/>
  <c r="C716" i="11"/>
  <c r="I716" i="11"/>
  <c r="J716" i="11"/>
  <c r="K716" i="11"/>
  <c r="B716" i="11"/>
  <c r="E716" i="11"/>
  <c r="G716" i="11" s="1"/>
  <c r="D716" i="11"/>
  <c r="F716" i="11" s="1"/>
  <c r="M716" i="11" l="1"/>
  <c r="L716" i="11"/>
  <c r="A718" i="11"/>
  <c r="H717" i="11"/>
  <c r="C717" i="11"/>
  <c r="I717" i="11"/>
  <c r="K717" i="11"/>
  <c r="J717" i="11"/>
  <c r="B717" i="11"/>
  <c r="D717" i="11"/>
  <c r="F717" i="11" s="1"/>
  <c r="E717" i="11"/>
  <c r="G717" i="11" s="1"/>
  <c r="AM833" i="9"/>
  <c r="AN833" i="9"/>
  <c r="AL834" i="9"/>
  <c r="M717" i="11" l="1"/>
  <c r="L717" i="11"/>
  <c r="AL835" i="9"/>
  <c r="AM834" i="9"/>
  <c r="AN834" i="9"/>
  <c r="A719" i="11"/>
  <c r="H718" i="11"/>
  <c r="C718" i="11"/>
  <c r="I718" i="11"/>
  <c r="K718" i="11"/>
  <c r="J718" i="11"/>
  <c r="B718" i="11"/>
  <c r="D718" i="11"/>
  <c r="F718" i="11" s="1"/>
  <c r="E718" i="11"/>
  <c r="G718" i="11" s="1"/>
  <c r="M718" i="11" l="1"/>
  <c r="L718" i="11"/>
  <c r="AM835" i="9"/>
  <c r="AN835" i="9"/>
  <c r="AL836" i="9"/>
  <c r="A720" i="11"/>
  <c r="H719" i="11"/>
  <c r="C719" i="11"/>
  <c r="I719" i="11"/>
  <c r="J719" i="11"/>
  <c r="K719" i="11"/>
  <c r="B719" i="11"/>
  <c r="D719" i="11"/>
  <c r="F719" i="11" s="1"/>
  <c r="E719" i="11"/>
  <c r="G719" i="11" s="1"/>
  <c r="M719" i="11" l="1"/>
  <c r="L719" i="11"/>
  <c r="A721" i="11"/>
  <c r="H720" i="11"/>
  <c r="C720" i="11"/>
  <c r="I720" i="11"/>
  <c r="J720" i="11"/>
  <c r="K720" i="11"/>
  <c r="B720" i="11"/>
  <c r="E720" i="11"/>
  <c r="G720" i="11" s="1"/>
  <c r="D720" i="11"/>
  <c r="F720" i="11" s="1"/>
  <c r="AM836" i="9"/>
  <c r="AN836" i="9"/>
  <c r="AL837" i="9"/>
  <c r="M720" i="11" l="1"/>
  <c r="L720" i="11"/>
  <c r="AM837" i="9"/>
  <c r="AN837" i="9"/>
  <c r="AL838" i="9"/>
  <c r="A722" i="11"/>
  <c r="C721" i="11"/>
  <c r="H721" i="11"/>
  <c r="I721" i="11"/>
  <c r="K721" i="11"/>
  <c r="J721" i="11"/>
  <c r="D721" i="11"/>
  <c r="F721" i="11" s="1"/>
  <c r="B721" i="11"/>
  <c r="E721" i="11"/>
  <c r="G721" i="11" s="1"/>
  <c r="M721" i="11" l="1"/>
  <c r="L721" i="11"/>
  <c r="A723" i="11"/>
  <c r="H722" i="11"/>
  <c r="C722" i="11"/>
  <c r="L722" i="11" s="1"/>
  <c r="I722" i="11"/>
  <c r="K722" i="11"/>
  <c r="J722" i="11"/>
  <c r="B722" i="11"/>
  <c r="D722" i="11"/>
  <c r="F722" i="11" s="1"/>
  <c r="E722" i="11"/>
  <c r="G722" i="11" s="1"/>
  <c r="AL839" i="9"/>
  <c r="AM838" i="9"/>
  <c r="AN838" i="9"/>
  <c r="M722" i="11" l="1"/>
  <c r="AM839" i="9"/>
  <c r="AN839" i="9"/>
  <c r="AL840" i="9"/>
  <c r="A724" i="11"/>
  <c r="H723" i="11"/>
  <c r="C723" i="11"/>
  <c r="L723" i="11" s="1"/>
  <c r="I723" i="11"/>
  <c r="J723" i="11"/>
  <c r="K723" i="11"/>
  <c r="B723" i="11"/>
  <c r="E723" i="11"/>
  <c r="G723" i="11" s="1"/>
  <c r="D723" i="11"/>
  <c r="F723" i="11" s="1"/>
  <c r="M723" i="11" l="1"/>
  <c r="AM840" i="9"/>
  <c r="AN840" i="9"/>
  <c r="AL841" i="9"/>
  <c r="A725" i="11"/>
  <c r="H724" i="11"/>
  <c r="C724" i="11"/>
  <c r="I724" i="11"/>
  <c r="J724" i="11"/>
  <c r="K724" i="11"/>
  <c r="B724" i="11"/>
  <c r="D724" i="11"/>
  <c r="F724" i="11" s="1"/>
  <c r="E724" i="11"/>
  <c r="G724" i="11" s="1"/>
  <c r="M724" i="11" l="1"/>
  <c r="L724" i="11"/>
  <c r="A726" i="11"/>
  <c r="H725" i="11"/>
  <c r="C725" i="11"/>
  <c r="I725" i="11"/>
  <c r="K725" i="11"/>
  <c r="J725" i="11"/>
  <c r="B725" i="11"/>
  <c r="E725" i="11"/>
  <c r="G725" i="11" s="1"/>
  <c r="D725" i="11"/>
  <c r="F725" i="11" s="1"/>
  <c r="AM841" i="9"/>
  <c r="AN841" i="9"/>
  <c r="AL842" i="9"/>
  <c r="M725" i="11" l="1"/>
  <c r="L725" i="11"/>
  <c r="AL843" i="9"/>
  <c r="AM842" i="9"/>
  <c r="AN842" i="9"/>
  <c r="A727" i="11"/>
  <c r="H726" i="11"/>
  <c r="C726" i="11"/>
  <c r="L726" i="11" s="1"/>
  <c r="I726" i="11"/>
  <c r="K726" i="11"/>
  <c r="J726" i="11"/>
  <c r="B726" i="11"/>
  <c r="D726" i="11"/>
  <c r="F726" i="11" s="1"/>
  <c r="E726" i="11"/>
  <c r="G726" i="11" s="1"/>
  <c r="M726" i="11" l="1"/>
  <c r="A728" i="11"/>
  <c r="H727" i="11"/>
  <c r="C727" i="11"/>
  <c r="L727" i="11" s="1"/>
  <c r="I727" i="11"/>
  <c r="J727" i="11"/>
  <c r="K727" i="11"/>
  <c r="B727" i="11"/>
  <c r="D727" i="11"/>
  <c r="F727" i="11" s="1"/>
  <c r="E727" i="11"/>
  <c r="G727" i="11" s="1"/>
  <c r="AM843" i="9"/>
  <c r="AN843" i="9"/>
  <c r="AL844" i="9"/>
  <c r="M727" i="11" l="1"/>
  <c r="A729" i="11"/>
  <c r="H728" i="11"/>
  <c r="C728" i="11"/>
  <c r="L728" i="11" s="1"/>
  <c r="I728" i="11"/>
  <c r="J728" i="11"/>
  <c r="K728" i="11"/>
  <c r="B728" i="11"/>
  <c r="D728" i="11"/>
  <c r="F728" i="11" s="1"/>
  <c r="E728" i="11"/>
  <c r="G728" i="11" s="1"/>
  <c r="AM844" i="9"/>
  <c r="AN844" i="9"/>
  <c r="AL845" i="9"/>
  <c r="M728" i="11" l="1"/>
  <c r="AM845" i="9"/>
  <c r="AN845" i="9"/>
  <c r="AL846" i="9"/>
  <c r="A730" i="11"/>
  <c r="H729" i="11"/>
  <c r="C729" i="11"/>
  <c r="I729" i="11"/>
  <c r="K729" i="11"/>
  <c r="J729" i="11"/>
  <c r="B729" i="11"/>
  <c r="D729" i="11"/>
  <c r="F729" i="11" s="1"/>
  <c r="E729" i="11"/>
  <c r="G729" i="11" s="1"/>
  <c r="M729" i="11" l="1"/>
  <c r="L729" i="11"/>
  <c r="A731" i="11"/>
  <c r="H730" i="11"/>
  <c r="C730" i="11"/>
  <c r="L730" i="11" s="1"/>
  <c r="I730" i="11"/>
  <c r="K730" i="11"/>
  <c r="J730" i="11"/>
  <c r="B730" i="11"/>
  <c r="E730" i="11"/>
  <c r="G730" i="11" s="1"/>
  <c r="D730" i="11"/>
  <c r="F730" i="11" s="1"/>
  <c r="AL847" i="9"/>
  <c r="AM846" i="9"/>
  <c r="AN846" i="9"/>
  <c r="M730" i="11" l="1"/>
  <c r="AM847" i="9"/>
  <c r="AN847" i="9"/>
  <c r="AL848" i="9"/>
  <c r="A732" i="11"/>
  <c r="H731" i="11"/>
  <c r="C731" i="11"/>
  <c r="I731" i="11"/>
  <c r="J731" i="11"/>
  <c r="K731" i="11"/>
  <c r="B731" i="11"/>
  <c r="E731" i="11"/>
  <c r="G731" i="11" s="1"/>
  <c r="D731" i="11"/>
  <c r="F731" i="11" s="1"/>
  <c r="M731" i="11" l="1"/>
  <c r="L731" i="11"/>
  <c r="AM848" i="9"/>
  <c r="AN848" i="9"/>
  <c r="AL849" i="9"/>
  <c r="A733" i="11"/>
  <c r="H732" i="11"/>
  <c r="C732" i="11"/>
  <c r="I732" i="11"/>
  <c r="J732" i="11"/>
  <c r="K732" i="11"/>
  <c r="B732" i="11"/>
  <c r="D732" i="11"/>
  <c r="F732" i="11" s="1"/>
  <c r="E732" i="11"/>
  <c r="G732" i="11" s="1"/>
  <c r="M732" i="11" l="1"/>
  <c r="L732" i="11"/>
  <c r="AM849" i="9"/>
  <c r="AN849" i="9"/>
  <c r="AL850" i="9"/>
  <c r="A734" i="11"/>
  <c r="C733" i="11"/>
  <c r="H733" i="11"/>
  <c r="I733" i="11"/>
  <c r="K733" i="11"/>
  <c r="J733" i="11"/>
  <c r="B733" i="11"/>
  <c r="E733" i="11"/>
  <c r="G733" i="11" s="1"/>
  <c r="D733" i="11"/>
  <c r="F733" i="11" s="1"/>
  <c r="M733" i="11" l="1"/>
  <c r="L733" i="11"/>
  <c r="A735" i="11"/>
  <c r="C734" i="11"/>
  <c r="H734" i="11"/>
  <c r="I734" i="11"/>
  <c r="K734" i="11"/>
  <c r="J734" i="11"/>
  <c r="B734" i="11"/>
  <c r="E734" i="11"/>
  <c r="G734" i="11" s="1"/>
  <c r="D734" i="11"/>
  <c r="F734" i="11" s="1"/>
  <c r="AL851" i="9"/>
  <c r="AN850" i="9"/>
  <c r="AM850" i="9"/>
  <c r="M734" i="11" l="1"/>
  <c r="L734" i="11"/>
  <c r="AM851" i="9"/>
  <c r="AN851" i="9"/>
  <c r="AL852" i="9"/>
  <c r="A736" i="11"/>
  <c r="H735" i="11"/>
  <c r="C735" i="11"/>
  <c r="L735" i="11" s="1"/>
  <c r="I735" i="11"/>
  <c r="J735" i="11"/>
  <c r="K735" i="11"/>
  <c r="B735" i="11"/>
  <c r="D735" i="11"/>
  <c r="F735" i="11" s="1"/>
  <c r="E735" i="11"/>
  <c r="G735" i="11" s="1"/>
  <c r="M735" i="11" l="1"/>
  <c r="AM852" i="9"/>
  <c r="AN852" i="9"/>
  <c r="AL853" i="9"/>
  <c r="A737" i="11"/>
  <c r="H736" i="11"/>
  <c r="C736" i="11"/>
  <c r="I736" i="11"/>
  <c r="J736" i="11"/>
  <c r="K736" i="11"/>
  <c r="B736" i="11"/>
  <c r="E736" i="11"/>
  <c r="G736" i="11" s="1"/>
  <c r="D736" i="11"/>
  <c r="F736" i="11" s="1"/>
  <c r="M736" i="11" l="1"/>
  <c r="L736" i="11"/>
  <c r="A738" i="11"/>
  <c r="H737" i="11"/>
  <c r="C737" i="11"/>
  <c r="L737" i="11" s="1"/>
  <c r="I737" i="11"/>
  <c r="K737" i="11"/>
  <c r="J737" i="11"/>
  <c r="B737" i="11"/>
  <c r="D737" i="11"/>
  <c r="F737" i="11" s="1"/>
  <c r="E737" i="11"/>
  <c r="G737" i="11" s="1"/>
  <c r="AM853" i="9"/>
  <c r="AN853" i="9"/>
  <c r="AL854" i="9"/>
  <c r="M737" i="11" l="1"/>
  <c r="AL855" i="9"/>
  <c r="AM854" i="9"/>
  <c r="AN854" i="9"/>
  <c r="A739" i="11"/>
  <c r="H738" i="11"/>
  <c r="C738" i="11"/>
  <c r="I738" i="11"/>
  <c r="K738" i="11"/>
  <c r="J738" i="11"/>
  <c r="B738" i="11"/>
  <c r="E738" i="11"/>
  <c r="G738" i="11" s="1"/>
  <c r="D738" i="11"/>
  <c r="F738" i="11" s="1"/>
  <c r="M738" i="11" l="1"/>
  <c r="L738" i="11"/>
  <c r="A740" i="11"/>
  <c r="H739" i="11"/>
  <c r="C739" i="11"/>
  <c r="L739" i="11" s="1"/>
  <c r="I739" i="11"/>
  <c r="J739" i="11"/>
  <c r="K739" i="11"/>
  <c r="B739" i="11"/>
  <c r="D739" i="11"/>
  <c r="F739" i="11" s="1"/>
  <c r="E739" i="11"/>
  <c r="G739" i="11" s="1"/>
  <c r="AM855" i="9"/>
  <c r="AN855" i="9"/>
  <c r="AL856" i="9"/>
  <c r="M739" i="11" l="1"/>
  <c r="A741" i="11"/>
  <c r="H740" i="11"/>
  <c r="C740" i="11"/>
  <c r="L740" i="11" s="1"/>
  <c r="I740" i="11"/>
  <c r="J740" i="11"/>
  <c r="K740" i="11"/>
  <c r="B740" i="11"/>
  <c r="D740" i="11"/>
  <c r="F740" i="11" s="1"/>
  <c r="E740" i="11"/>
  <c r="G740" i="11" s="1"/>
  <c r="AM856" i="9"/>
  <c r="AN856" i="9"/>
  <c r="AL857" i="9"/>
  <c r="M740" i="11" l="1"/>
  <c r="AM857" i="9"/>
  <c r="AL858" i="9"/>
  <c r="AN857" i="9"/>
  <c r="A742" i="11"/>
  <c r="H741" i="11"/>
  <c r="C741" i="11"/>
  <c r="I741" i="11"/>
  <c r="K741" i="11"/>
  <c r="J741" i="11"/>
  <c r="B741" i="11"/>
  <c r="D741" i="11"/>
  <c r="F741" i="11" s="1"/>
  <c r="E741" i="11"/>
  <c r="G741" i="11" s="1"/>
  <c r="M741" i="11" l="1"/>
  <c r="L741" i="11"/>
  <c r="A743" i="11"/>
  <c r="H742" i="11"/>
  <c r="C742" i="11"/>
  <c r="L742" i="11" s="1"/>
  <c r="I742" i="11"/>
  <c r="K742" i="11"/>
  <c r="J742" i="11"/>
  <c r="B742" i="11"/>
  <c r="D742" i="11"/>
  <c r="F742" i="11" s="1"/>
  <c r="E742" i="11"/>
  <c r="G742" i="11" s="1"/>
  <c r="AL859" i="9"/>
  <c r="AM858" i="9"/>
  <c r="AN858" i="9"/>
  <c r="M742" i="11" l="1"/>
  <c r="AM859" i="9"/>
  <c r="AN859" i="9"/>
  <c r="AL860" i="9"/>
  <c r="A744" i="11"/>
  <c r="H743" i="11"/>
  <c r="C743" i="11"/>
  <c r="I743" i="11"/>
  <c r="J743" i="11"/>
  <c r="K743" i="11"/>
  <c r="B743" i="11"/>
  <c r="E743" i="11"/>
  <c r="G743" i="11" s="1"/>
  <c r="D743" i="11"/>
  <c r="F743" i="11" s="1"/>
  <c r="M743" i="11" l="1"/>
  <c r="L743" i="11"/>
  <c r="AM860" i="9"/>
  <c r="AN860" i="9"/>
  <c r="AL861" i="9"/>
  <c r="A745" i="11"/>
  <c r="H744" i="11"/>
  <c r="C744" i="11"/>
  <c r="I744" i="11"/>
  <c r="J744" i="11"/>
  <c r="K744" i="11"/>
  <c r="B744" i="11"/>
  <c r="E744" i="11"/>
  <c r="G744" i="11" s="1"/>
  <c r="D744" i="11"/>
  <c r="F744" i="11" s="1"/>
  <c r="M744" i="11" l="1"/>
  <c r="L744" i="11"/>
  <c r="A746" i="11"/>
  <c r="C745" i="11"/>
  <c r="L745" i="11" s="1"/>
  <c r="H745" i="11"/>
  <c r="I745" i="11"/>
  <c r="K745" i="11"/>
  <c r="J745" i="11"/>
  <c r="B745" i="11"/>
  <c r="D745" i="11"/>
  <c r="F745" i="11" s="1"/>
  <c r="E745" i="11"/>
  <c r="G745" i="11" s="1"/>
  <c r="AM861" i="9"/>
  <c r="AN861" i="9"/>
  <c r="AL862" i="9"/>
  <c r="M745" i="11" l="1"/>
  <c r="A747" i="11"/>
  <c r="C746" i="11"/>
  <c r="H746" i="11"/>
  <c r="I746" i="11"/>
  <c r="K746" i="11"/>
  <c r="J746" i="11"/>
  <c r="B746" i="11"/>
  <c r="D746" i="11"/>
  <c r="F746" i="11" s="1"/>
  <c r="E746" i="11"/>
  <c r="G746" i="11" s="1"/>
  <c r="AL863" i="9"/>
  <c r="AN862" i="9"/>
  <c r="AM862" i="9"/>
  <c r="M746" i="11" l="1"/>
  <c r="L746" i="11"/>
  <c r="A748" i="11"/>
  <c r="H747" i="11"/>
  <c r="C747" i="11"/>
  <c r="I747" i="11"/>
  <c r="J747" i="11"/>
  <c r="K747" i="11"/>
  <c r="B747" i="11"/>
  <c r="D747" i="11"/>
  <c r="F747" i="11" s="1"/>
  <c r="E747" i="11"/>
  <c r="G747" i="11" s="1"/>
  <c r="AM863" i="9"/>
  <c r="AN863" i="9"/>
  <c r="AL864" i="9"/>
  <c r="M747" i="11" l="1"/>
  <c r="L747" i="11"/>
  <c r="AM864" i="9"/>
  <c r="AL865" i="9"/>
  <c r="AN864" i="9"/>
  <c r="A749" i="11"/>
  <c r="H748" i="11"/>
  <c r="C748" i="11"/>
  <c r="L748" i="11" s="1"/>
  <c r="I748" i="11"/>
  <c r="J748" i="11"/>
  <c r="K748" i="11"/>
  <c r="B748" i="11"/>
  <c r="E748" i="11"/>
  <c r="G748" i="11" s="1"/>
  <c r="D748" i="11"/>
  <c r="F748" i="11" s="1"/>
  <c r="M748" i="11" l="1"/>
  <c r="AM865" i="9"/>
  <c r="AN865" i="9"/>
  <c r="AL866" i="9"/>
  <c r="A750" i="11"/>
  <c r="H749" i="11"/>
  <c r="C749" i="11"/>
  <c r="I749" i="11"/>
  <c r="K749" i="11"/>
  <c r="J749" i="11"/>
  <c r="B749" i="11"/>
  <c r="D749" i="11"/>
  <c r="F749" i="11" s="1"/>
  <c r="E749" i="11"/>
  <c r="G749" i="11" s="1"/>
  <c r="M749" i="11" l="1"/>
  <c r="L749" i="11"/>
  <c r="A751" i="11"/>
  <c r="H750" i="11"/>
  <c r="C750" i="11"/>
  <c r="L750" i="11" s="1"/>
  <c r="I750" i="11"/>
  <c r="K750" i="11"/>
  <c r="J750" i="11"/>
  <c r="B750" i="11"/>
  <c r="D750" i="11"/>
  <c r="F750" i="11" s="1"/>
  <c r="E750" i="11"/>
  <c r="G750" i="11" s="1"/>
  <c r="AL867" i="9"/>
  <c r="AM866" i="9"/>
  <c r="AN866" i="9"/>
  <c r="M750" i="11" l="1"/>
  <c r="AM867" i="9"/>
  <c r="AN867" i="9"/>
  <c r="AL868" i="9"/>
  <c r="A752" i="11"/>
  <c r="H751" i="11"/>
  <c r="C751" i="11"/>
  <c r="I751" i="11"/>
  <c r="J751" i="11"/>
  <c r="K751" i="11"/>
  <c r="B751" i="11"/>
  <c r="D751" i="11"/>
  <c r="F751" i="11" s="1"/>
  <c r="E751" i="11"/>
  <c r="G751" i="11" s="1"/>
  <c r="M751" i="11" l="1"/>
  <c r="L751" i="11"/>
  <c r="AM868" i="9"/>
  <c r="AN868" i="9"/>
  <c r="AL869" i="9"/>
  <c r="A753" i="11"/>
  <c r="H752" i="11"/>
  <c r="C752" i="11"/>
  <c r="I752" i="11"/>
  <c r="J752" i="11"/>
  <c r="K752" i="11"/>
  <c r="B752" i="11"/>
  <c r="E752" i="11"/>
  <c r="G752" i="11" s="1"/>
  <c r="D752" i="11"/>
  <c r="F752" i="11" s="1"/>
  <c r="M752" i="11" l="1"/>
  <c r="L752" i="11"/>
  <c r="AM869" i="9"/>
  <c r="AL870" i="9"/>
  <c r="AN869" i="9"/>
  <c r="A754" i="11"/>
  <c r="H753" i="11"/>
  <c r="C753" i="11"/>
  <c r="I753" i="11"/>
  <c r="K753" i="11"/>
  <c r="J753" i="11"/>
  <c r="B753" i="11"/>
  <c r="D753" i="11"/>
  <c r="F753" i="11" s="1"/>
  <c r="E753" i="11"/>
  <c r="G753" i="11" s="1"/>
  <c r="M753" i="11" l="1"/>
  <c r="L753" i="11"/>
  <c r="A755" i="11"/>
  <c r="H754" i="11"/>
  <c r="C754" i="11"/>
  <c r="L754" i="11" s="1"/>
  <c r="I754" i="11"/>
  <c r="K754" i="11"/>
  <c r="J754" i="11"/>
  <c r="B754" i="11"/>
  <c r="D754" i="11"/>
  <c r="F754" i="11" s="1"/>
  <c r="E754" i="11"/>
  <c r="G754" i="11" s="1"/>
  <c r="AL871" i="9"/>
  <c r="AM870" i="9"/>
  <c r="AN870" i="9"/>
  <c r="M754" i="11" l="1"/>
  <c r="A756" i="11"/>
  <c r="H755" i="11"/>
  <c r="C755" i="11"/>
  <c r="I755" i="11"/>
  <c r="J755" i="11"/>
  <c r="K755" i="11"/>
  <c r="B755" i="11"/>
  <c r="D755" i="11"/>
  <c r="F755" i="11" s="1"/>
  <c r="E755" i="11"/>
  <c r="G755" i="11" s="1"/>
  <c r="AM871" i="9"/>
  <c r="AN871" i="9"/>
  <c r="AL872" i="9"/>
  <c r="M755" i="11" l="1"/>
  <c r="L755" i="11"/>
  <c r="AM872" i="9"/>
  <c r="AN872" i="9"/>
  <c r="AL873" i="9"/>
  <c r="A757" i="11"/>
  <c r="H756" i="11"/>
  <c r="C756" i="11"/>
  <c r="L756" i="11" s="1"/>
  <c r="I756" i="11"/>
  <c r="J756" i="11"/>
  <c r="K756" i="11"/>
  <c r="B756" i="11"/>
  <c r="E756" i="11"/>
  <c r="G756" i="11" s="1"/>
  <c r="D756" i="11"/>
  <c r="F756" i="11" s="1"/>
  <c r="M756" i="11" l="1"/>
  <c r="A758" i="11"/>
  <c r="C757" i="11"/>
  <c r="L757" i="11" s="1"/>
  <c r="H757" i="11"/>
  <c r="I757" i="11"/>
  <c r="K757" i="11"/>
  <c r="J757" i="11"/>
  <c r="B757" i="11"/>
  <c r="D757" i="11"/>
  <c r="F757" i="11" s="1"/>
  <c r="E757" i="11"/>
  <c r="G757" i="11" s="1"/>
  <c r="AM873" i="9"/>
  <c r="AN873" i="9"/>
  <c r="AL874" i="9"/>
  <c r="M757" i="11" l="1"/>
  <c r="AL875" i="9"/>
  <c r="AM874" i="9"/>
  <c r="AN874" i="9"/>
  <c r="A759" i="11"/>
  <c r="C758" i="11"/>
  <c r="H758" i="11"/>
  <c r="I758" i="11"/>
  <c r="K758" i="11"/>
  <c r="J758" i="11"/>
  <c r="B758" i="11"/>
  <c r="D758" i="11"/>
  <c r="F758" i="11" s="1"/>
  <c r="E758" i="11"/>
  <c r="G758" i="11" s="1"/>
  <c r="M758" i="11" l="1"/>
  <c r="L758" i="11"/>
  <c r="AM875" i="9"/>
  <c r="AN875" i="9"/>
  <c r="AL876" i="9"/>
  <c r="A760" i="11"/>
  <c r="H759" i="11"/>
  <c r="C759" i="11"/>
  <c r="I759" i="11"/>
  <c r="J759" i="11"/>
  <c r="K759" i="11"/>
  <c r="B759" i="11"/>
  <c r="D759" i="11"/>
  <c r="F759" i="11" s="1"/>
  <c r="E759" i="11"/>
  <c r="G759" i="11" s="1"/>
  <c r="M759" i="11" l="1"/>
  <c r="L759" i="11"/>
  <c r="A761" i="11"/>
  <c r="H760" i="11"/>
  <c r="C760" i="11"/>
  <c r="L760" i="11" s="1"/>
  <c r="I760" i="11"/>
  <c r="J760" i="11"/>
  <c r="K760" i="11"/>
  <c r="B760" i="11"/>
  <c r="E760" i="11"/>
  <c r="G760" i="11" s="1"/>
  <c r="D760" i="11"/>
  <c r="F760" i="11" s="1"/>
  <c r="AM876" i="9"/>
  <c r="AL877" i="9"/>
  <c r="AN876" i="9"/>
  <c r="M760" i="11" l="1"/>
  <c r="AM877" i="9"/>
  <c r="AN877" i="9"/>
  <c r="AL878" i="9"/>
  <c r="A762" i="11"/>
  <c r="H761" i="11"/>
  <c r="C761" i="11"/>
  <c r="I761" i="11"/>
  <c r="K761" i="11"/>
  <c r="J761" i="11"/>
  <c r="B761" i="11"/>
  <c r="D761" i="11"/>
  <c r="F761" i="11" s="1"/>
  <c r="E761" i="11"/>
  <c r="G761" i="11" s="1"/>
  <c r="M761" i="11" l="1"/>
  <c r="L761" i="11"/>
  <c r="A763" i="11"/>
  <c r="H762" i="11"/>
  <c r="C762" i="11"/>
  <c r="L762" i="11" s="1"/>
  <c r="I762" i="11"/>
  <c r="K762" i="11"/>
  <c r="J762" i="11"/>
  <c r="B762" i="11"/>
  <c r="D762" i="11"/>
  <c r="F762" i="11" s="1"/>
  <c r="E762" i="11"/>
  <c r="G762" i="11" s="1"/>
  <c r="AL879" i="9"/>
  <c r="AM878" i="9"/>
  <c r="AN878" i="9"/>
  <c r="M762" i="11" l="1"/>
  <c r="AM879" i="9"/>
  <c r="AN879" i="9"/>
  <c r="AL880" i="9"/>
  <c r="A764" i="11"/>
  <c r="H763" i="11"/>
  <c r="C763" i="11"/>
  <c r="I763" i="11"/>
  <c r="J763" i="11"/>
  <c r="K763" i="11"/>
  <c r="B763" i="11"/>
  <c r="D763" i="11"/>
  <c r="F763" i="11" s="1"/>
  <c r="E763" i="11"/>
  <c r="G763" i="11" s="1"/>
  <c r="M763" i="11" l="1"/>
  <c r="L763" i="11"/>
  <c r="A765" i="11"/>
  <c r="H764" i="11"/>
  <c r="C764" i="11"/>
  <c r="I764" i="11"/>
  <c r="J764" i="11"/>
  <c r="K764" i="11"/>
  <c r="B764" i="11"/>
  <c r="E764" i="11"/>
  <c r="G764" i="11" s="1"/>
  <c r="D764" i="11"/>
  <c r="F764" i="11" s="1"/>
  <c r="AM880" i="9"/>
  <c r="AN880" i="9"/>
  <c r="AL881" i="9"/>
  <c r="M764" i="11" l="1"/>
  <c r="L764" i="11"/>
  <c r="AM881" i="9"/>
  <c r="AN881" i="9"/>
  <c r="AL882" i="9"/>
  <c r="A766" i="11"/>
  <c r="H765" i="11"/>
  <c r="C765" i="11"/>
  <c r="I765" i="11"/>
  <c r="K765" i="11"/>
  <c r="J765" i="11"/>
  <c r="B765" i="11"/>
  <c r="D765" i="11"/>
  <c r="F765" i="11" s="1"/>
  <c r="E765" i="11"/>
  <c r="G765" i="11" s="1"/>
  <c r="M765" i="11" l="1"/>
  <c r="L765" i="11"/>
  <c r="A767" i="11"/>
  <c r="H766" i="11"/>
  <c r="C766" i="11"/>
  <c r="I766" i="11"/>
  <c r="K766" i="11"/>
  <c r="J766" i="11"/>
  <c r="B766" i="11"/>
  <c r="D766" i="11"/>
  <c r="F766" i="11" s="1"/>
  <c r="E766" i="11"/>
  <c r="G766" i="11" s="1"/>
  <c r="AL883" i="9"/>
  <c r="AM882" i="9"/>
  <c r="AN882" i="9"/>
  <c r="M766" i="11" l="1"/>
  <c r="L766" i="11"/>
  <c r="A768" i="11"/>
  <c r="H767" i="11"/>
  <c r="C767" i="11"/>
  <c r="L767" i="11" s="1"/>
  <c r="I767" i="11"/>
  <c r="J767" i="11"/>
  <c r="K767" i="11"/>
  <c r="B767" i="11"/>
  <c r="D767" i="11"/>
  <c r="F767" i="11" s="1"/>
  <c r="E767" i="11"/>
  <c r="G767" i="11" s="1"/>
  <c r="AM883" i="9"/>
  <c r="AN883" i="9"/>
  <c r="AL884" i="9"/>
  <c r="M767" i="11" l="1"/>
  <c r="AM884" i="9"/>
  <c r="AN884" i="9"/>
  <c r="AL885" i="9"/>
  <c r="A769" i="11"/>
  <c r="H768" i="11"/>
  <c r="C768" i="11"/>
  <c r="J768" i="11"/>
  <c r="K768" i="11"/>
  <c r="I768" i="11"/>
  <c r="B768" i="11"/>
  <c r="E768" i="11"/>
  <c r="G768" i="11" s="1"/>
  <c r="D768" i="11"/>
  <c r="F768" i="11" s="1"/>
  <c r="M768" i="11" l="1"/>
  <c r="L768" i="11"/>
  <c r="A770" i="11"/>
  <c r="C769" i="11"/>
  <c r="L769" i="11" s="1"/>
  <c r="H769" i="11"/>
  <c r="I769" i="11"/>
  <c r="K769" i="11"/>
  <c r="J769" i="11"/>
  <c r="B769" i="11"/>
  <c r="D769" i="11"/>
  <c r="F769" i="11" s="1"/>
  <c r="E769" i="11"/>
  <c r="G769" i="11" s="1"/>
  <c r="AM885" i="9"/>
  <c r="AN885" i="9"/>
  <c r="AL886" i="9"/>
  <c r="M769" i="11" l="1"/>
  <c r="A771" i="11"/>
  <c r="C770" i="11"/>
  <c r="L770" i="11" s="1"/>
  <c r="H770" i="11"/>
  <c r="I770" i="11"/>
  <c r="K770" i="11"/>
  <c r="J770" i="11"/>
  <c r="B770" i="11"/>
  <c r="D770" i="11"/>
  <c r="F770" i="11" s="1"/>
  <c r="E770" i="11"/>
  <c r="G770" i="11" s="1"/>
  <c r="AL887" i="9"/>
  <c r="AM886" i="9"/>
  <c r="AN886" i="9"/>
  <c r="M770" i="11" l="1"/>
  <c r="AM887" i="9"/>
  <c r="AN887" i="9"/>
  <c r="AL888" i="9"/>
  <c r="A772" i="11"/>
  <c r="H771" i="11"/>
  <c r="C771" i="11"/>
  <c r="L771" i="11" s="1"/>
  <c r="I771" i="11"/>
  <c r="J771" i="11"/>
  <c r="K771" i="11"/>
  <c r="B771" i="11"/>
  <c r="D771" i="11"/>
  <c r="F771" i="11" s="1"/>
  <c r="E771" i="11"/>
  <c r="G771" i="11" s="1"/>
  <c r="M771" i="11" l="1"/>
  <c r="A773" i="11"/>
  <c r="H772" i="11"/>
  <c r="C772" i="11"/>
  <c r="I772" i="11"/>
  <c r="J772" i="11"/>
  <c r="K772" i="11"/>
  <c r="B772" i="11"/>
  <c r="E772" i="11"/>
  <c r="G772" i="11" s="1"/>
  <c r="D772" i="11"/>
  <c r="F772" i="11" s="1"/>
  <c r="AM888" i="9"/>
  <c r="AN888" i="9"/>
  <c r="AL889" i="9"/>
  <c r="M772" i="11" l="1"/>
  <c r="L772" i="11"/>
  <c r="A774" i="11"/>
  <c r="H773" i="11"/>
  <c r="C773" i="11"/>
  <c r="I773" i="11"/>
  <c r="K773" i="11"/>
  <c r="J773" i="11"/>
  <c r="B773" i="11"/>
  <c r="E773" i="11"/>
  <c r="G773" i="11" s="1"/>
  <c r="D773" i="11"/>
  <c r="F773" i="11" s="1"/>
  <c r="AM889" i="9"/>
  <c r="AN889" i="9"/>
  <c r="AL890" i="9"/>
  <c r="M773" i="11" l="1"/>
  <c r="L773" i="11"/>
  <c r="AL891" i="9"/>
  <c r="AM890" i="9"/>
  <c r="AN890" i="9"/>
  <c r="A775" i="11"/>
  <c r="H774" i="11"/>
  <c r="C774" i="11"/>
  <c r="L774" i="11" s="1"/>
  <c r="I774" i="11"/>
  <c r="K774" i="11"/>
  <c r="J774" i="11"/>
  <c r="B774" i="11"/>
  <c r="D774" i="11"/>
  <c r="F774" i="11" s="1"/>
  <c r="E774" i="11"/>
  <c r="G774" i="11" s="1"/>
  <c r="M774" i="11" l="1"/>
  <c r="A776" i="11"/>
  <c r="H775" i="11"/>
  <c r="C775" i="11"/>
  <c r="I775" i="11"/>
  <c r="J775" i="11"/>
  <c r="K775" i="11"/>
  <c r="B775" i="11"/>
  <c r="D775" i="11"/>
  <c r="F775" i="11" s="1"/>
  <c r="E775" i="11"/>
  <c r="G775" i="11" s="1"/>
  <c r="AM891" i="9"/>
  <c r="AN891" i="9"/>
  <c r="AL892" i="9"/>
  <c r="M775" i="11" l="1"/>
  <c r="L775" i="11"/>
  <c r="AM892" i="9"/>
  <c r="AN892" i="9"/>
  <c r="AL893" i="9"/>
  <c r="A777" i="11"/>
  <c r="H776" i="11"/>
  <c r="C776" i="11"/>
  <c r="L776" i="11" s="1"/>
  <c r="I776" i="11"/>
  <c r="J776" i="11"/>
  <c r="K776" i="11"/>
  <c r="B776" i="11"/>
  <c r="E776" i="11"/>
  <c r="G776" i="11" s="1"/>
  <c r="D776" i="11"/>
  <c r="F776" i="11" s="1"/>
  <c r="M776" i="11" l="1"/>
  <c r="A778" i="11"/>
  <c r="H777" i="11"/>
  <c r="C777" i="11"/>
  <c r="I777" i="11"/>
  <c r="K777" i="11"/>
  <c r="J777" i="11"/>
  <c r="B777" i="11"/>
  <c r="D777" i="11"/>
  <c r="F777" i="11" s="1"/>
  <c r="E777" i="11"/>
  <c r="G777" i="11" s="1"/>
  <c r="AM893" i="9"/>
  <c r="AN893" i="9"/>
  <c r="AL894" i="9"/>
  <c r="M777" i="11" l="1"/>
  <c r="L777" i="11"/>
  <c r="AL895" i="9"/>
  <c r="AM894" i="9"/>
  <c r="AN894" i="9"/>
  <c r="A779" i="11"/>
  <c r="H778" i="11"/>
  <c r="C778" i="11"/>
  <c r="L778" i="11" s="1"/>
  <c r="I778" i="11"/>
  <c r="K778" i="11"/>
  <c r="J778" i="11"/>
  <c r="B778" i="11"/>
  <c r="D778" i="11"/>
  <c r="F778" i="11" s="1"/>
  <c r="E778" i="11"/>
  <c r="G778" i="11" s="1"/>
  <c r="M778" i="11" l="1"/>
  <c r="AM895" i="9"/>
  <c r="AN895" i="9"/>
  <c r="AL896" i="9"/>
  <c r="A780" i="11"/>
  <c r="H779" i="11"/>
  <c r="C779" i="11"/>
  <c r="I779" i="11"/>
  <c r="J779" i="11"/>
  <c r="K779" i="11"/>
  <c r="B779" i="11"/>
  <c r="D779" i="11"/>
  <c r="F779" i="11" s="1"/>
  <c r="E779" i="11"/>
  <c r="G779" i="11" s="1"/>
  <c r="M779" i="11" l="1"/>
  <c r="L779" i="11"/>
  <c r="A781" i="11"/>
  <c r="H780" i="11"/>
  <c r="C780" i="11"/>
  <c r="L780" i="11" s="1"/>
  <c r="I780" i="11"/>
  <c r="J780" i="11"/>
  <c r="K780" i="11"/>
  <c r="B780" i="11"/>
  <c r="E780" i="11"/>
  <c r="G780" i="11" s="1"/>
  <c r="D780" i="11"/>
  <c r="F780" i="11" s="1"/>
  <c r="AM896" i="9"/>
  <c r="AN896" i="9"/>
  <c r="AL897" i="9"/>
  <c r="M780" i="11" l="1"/>
  <c r="A782" i="11"/>
  <c r="C781" i="11"/>
  <c r="L781" i="11" s="1"/>
  <c r="H781" i="11"/>
  <c r="I781" i="11"/>
  <c r="K781" i="11"/>
  <c r="J781" i="11"/>
  <c r="B781" i="11"/>
  <c r="D781" i="11"/>
  <c r="F781" i="11" s="1"/>
  <c r="E781" i="11"/>
  <c r="G781" i="11" s="1"/>
  <c r="AM897" i="9"/>
  <c r="AN897" i="9"/>
  <c r="AL898" i="9"/>
  <c r="M781" i="11" l="1"/>
  <c r="AL899" i="9"/>
  <c r="AN898" i="9"/>
  <c r="AM898" i="9"/>
  <c r="A783" i="11"/>
  <c r="C782" i="11"/>
  <c r="H782" i="11"/>
  <c r="I782" i="11"/>
  <c r="K782" i="11"/>
  <c r="J782" i="11"/>
  <c r="B782" i="11"/>
  <c r="D782" i="11"/>
  <c r="F782" i="11" s="1"/>
  <c r="E782" i="11"/>
  <c r="G782" i="11" s="1"/>
  <c r="M782" i="11" l="1"/>
  <c r="L782" i="11"/>
  <c r="A784" i="11"/>
  <c r="H783" i="11"/>
  <c r="C783" i="11"/>
  <c r="I783" i="11"/>
  <c r="J783" i="11"/>
  <c r="K783" i="11"/>
  <c r="B783" i="11"/>
  <c r="E783" i="11"/>
  <c r="G783" i="11" s="1"/>
  <c r="D783" i="11"/>
  <c r="F783" i="11" s="1"/>
  <c r="AM899" i="9"/>
  <c r="AN899" i="9"/>
  <c r="AL900" i="9"/>
  <c r="M783" i="11" l="1"/>
  <c r="L783" i="11"/>
  <c r="A785" i="11"/>
  <c r="H784" i="11"/>
  <c r="C784" i="11"/>
  <c r="I784" i="11"/>
  <c r="J784" i="11"/>
  <c r="K784" i="11"/>
  <c r="B784" i="11"/>
  <c r="E784" i="11"/>
  <c r="G784" i="11" s="1"/>
  <c r="D784" i="11"/>
  <c r="F784" i="11" s="1"/>
  <c r="AM900" i="9"/>
  <c r="AN900" i="9"/>
  <c r="AL901" i="9"/>
  <c r="M784" i="11" l="1"/>
  <c r="L784" i="11"/>
  <c r="AM901" i="9"/>
  <c r="AN901" i="9"/>
  <c r="AL902" i="9"/>
  <c r="A786" i="11"/>
  <c r="H785" i="11"/>
  <c r="C785" i="11"/>
  <c r="I785" i="11"/>
  <c r="K785" i="11"/>
  <c r="J785" i="11"/>
  <c r="B785" i="11"/>
  <c r="D785" i="11"/>
  <c r="F785" i="11" s="1"/>
  <c r="E785" i="11"/>
  <c r="G785" i="11" s="1"/>
  <c r="M785" i="11" l="1"/>
  <c r="L785" i="11"/>
  <c r="AL903" i="9"/>
  <c r="AM902" i="9"/>
  <c r="AN902" i="9"/>
  <c r="A787" i="11"/>
  <c r="H786" i="11"/>
  <c r="C786" i="11"/>
  <c r="I786" i="11"/>
  <c r="K786" i="11"/>
  <c r="J786" i="11"/>
  <c r="B786" i="11"/>
  <c r="D786" i="11"/>
  <c r="F786" i="11" s="1"/>
  <c r="E786" i="11"/>
  <c r="G786" i="11" s="1"/>
  <c r="M786" i="11" l="1"/>
  <c r="L786" i="11"/>
  <c r="AM903" i="9"/>
  <c r="AN903" i="9"/>
  <c r="AL904" i="9"/>
  <c r="A788" i="11"/>
  <c r="H787" i="11"/>
  <c r="C787" i="11"/>
  <c r="L787" i="11" s="1"/>
  <c r="I787" i="11"/>
  <c r="J787" i="11"/>
  <c r="K787" i="11"/>
  <c r="B787" i="11"/>
  <c r="D787" i="11"/>
  <c r="F787" i="11" s="1"/>
  <c r="E787" i="11"/>
  <c r="G787" i="11" s="1"/>
  <c r="M787" i="11" l="1"/>
  <c r="A789" i="11"/>
  <c r="H788" i="11"/>
  <c r="C788" i="11"/>
  <c r="I788" i="11"/>
  <c r="J788" i="11"/>
  <c r="K788" i="11"/>
  <c r="B788" i="11"/>
  <c r="E788" i="11"/>
  <c r="G788" i="11" s="1"/>
  <c r="D788" i="11"/>
  <c r="F788" i="11" s="1"/>
  <c r="AM904" i="9"/>
  <c r="AN904" i="9"/>
  <c r="AL905" i="9"/>
  <c r="M788" i="11" l="1"/>
  <c r="L788" i="11"/>
  <c r="AM905" i="9"/>
  <c r="AL906" i="9"/>
  <c r="AN905" i="9"/>
  <c r="A790" i="11"/>
  <c r="H789" i="11"/>
  <c r="C789" i="11"/>
  <c r="I789" i="11"/>
  <c r="K789" i="11"/>
  <c r="J789" i="11"/>
  <c r="B789" i="11"/>
  <c r="D789" i="11"/>
  <c r="F789" i="11" s="1"/>
  <c r="E789" i="11"/>
  <c r="G789" i="11" s="1"/>
  <c r="M789" i="11" l="1"/>
  <c r="L789" i="11"/>
  <c r="A791" i="11"/>
  <c r="H790" i="11"/>
  <c r="C790" i="11"/>
  <c r="I790" i="11"/>
  <c r="K790" i="11"/>
  <c r="J790" i="11"/>
  <c r="B790" i="11"/>
  <c r="D790" i="11"/>
  <c r="F790" i="11" s="1"/>
  <c r="E790" i="11"/>
  <c r="G790" i="11" s="1"/>
  <c r="AL907" i="9"/>
  <c r="AM906" i="9"/>
  <c r="AN906" i="9"/>
  <c r="M790" i="11" l="1"/>
  <c r="L790" i="11"/>
  <c r="AM907" i="9"/>
  <c r="AN907" i="9"/>
  <c r="AL908" i="9"/>
  <c r="A792" i="11"/>
  <c r="H791" i="11"/>
  <c r="C791" i="11"/>
  <c r="I791" i="11"/>
  <c r="J791" i="11"/>
  <c r="K791" i="11"/>
  <c r="B791" i="11"/>
  <c r="D791" i="11"/>
  <c r="F791" i="11" s="1"/>
  <c r="E791" i="11"/>
  <c r="G791" i="11" s="1"/>
  <c r="M791" i="11" l="1"/>
  <c r="L791" i="11"/>
  <c r="A793" i="11"/>
  <c r="H792" i="11"/>
  <c r="C792" i="11"/>
  <c r="L792" i="11" s="1"/>
  <c r="I792" i="11"/>
  <c r="J792" i="11"/>
  <c r="K792" i="11"/>
  <c r="B792" i="11"/>
  <c r="E792" i="11"/>
  <c r="G792" i="11" s="1"/>
  <c r="D792" i="11"/>
  <c r="F792" i="11" s="1"/>
  <c r="AM908" i="9"/>
  <c r="AN908" i="9"/>
  <c r="AL909" i="9"/>
  <c r="M792" i="11" l="1"/>
  <c r="AM909" i="9"/>
  <c r="AN909" i="9"/>
  <c r="AL910" i="9"/>
  <c r="A794" i="11"/>
  <c r="C793" i="11"/>
  <c r="L793" i="11" s="1"/>
  <c r="H793" i="11"/>
  <c r="I793" i="11"/>
  <c r="K793" i="11"/>
  <c r="J793" i="11"/>
  <c r="B793" i="11"/>
  <c r="D793" i="11"/>
  <c r="F793" i="11" s="1"/>
  <c r="E793" i="11"/>
  <c r="G793" i="11" s="1"/>
  <c r="M793" i="11" l="1"/>
  <c r="A795" i="11"/>
  <c r="H794" i="11"/>
  <c r="C794" i="11"/>
  <c r="L794" i="11" s="1"/>
  <c r="I794" i="11"/>
  <c r="K794" i="11"/>
  <c r="J794" i="11"/>
  <c r="B794" i="11"/>
  <c r="D794" i="11"/>
  <c r="F794" i="11" s="1"/>
  <c r="E794" i="11"/>
  <c r="G794" i="11" s="1"/>
  <c r="AL911" i="9"/>
  <c r="AN910" i="9"/>
  <c r="AM910" i="9"/>
  <c r="M794" i="11" l="1"/>
  <c r="AM911" i="9"/>
  <c r="AN911" i="9"/>
  <c r="AL912" i="9"/>
  <c r="A796" i="11"/>
  <c r="H795" i="11"/>
  <c r="C795" i="11"/>
  <c r="L795" i="11" s="1"/>
  <c r="I795" i="11"/>
  <c r="J795" i="11"/>
  <c r="K795" i="11"/>
  <c r="B795" i="11"/>
  <c r="D795" i="11"/>
  <c r="F795" i="11" s="1"/>
  <c r="E795" i="11"/>
  <c r="G795" i="11" s="1"/>
  <c r="M795" i="11" l="1"/>
  <c r="AM912" i="9"/>
  <c r="AL913" i="9"/>
  <c r="AN912" i="9"/>
  <c r="A797" i="11"/>
  <c r="H796" i="11"/>
  <c r="C796" i="11"/>
  <c r="L796" i="11" s="1"/>
  <c r="K796" i="11"/>
  <c r="I796" i="11"/>
  <c r="J796" i="11"/>
  <c r="B796" i="11"/>
  <c r="E796" i="11"/>
  <c r="G796" i="11" s="1"/>
  <c r="D796" i="11"/>
  <c r="F796" i="11" s="1"/>
  <c r="M796" i="11" l="1"/>
  <c r="A798" i="11"/>
  <c r="H797" i="11"/>
  <c r="C797" i="11"/>
  <c r="L797" i="11" s="1"/>
  <c r="I797" i="11"/>
  <c r="K797" i="11"/>
  <c r="J797" i="11"/>
  <c r="B797" i="11"/>
  <c r="D797" i="11"/>
  <c r="F797" i="11" s="1"/>
  <c r="E797" i="11"/>
  <c r="G797" i="11" s="1"/>
  <c r="AM913" i="9"/>
  <c r="AN913" i="9"/>
  <c r="AL914" i="9"/>
  <c r="M797" i="11" l="1"/>
  <c r="AL915" i="9"/>
  <c r="AM914" i="9"/>
  <c r="AN914" i="9"/>
  <c r="A799" i="11"/>
  <c r="H798" i="11"/>
  <c r="C798" i="11"/>
  <c r="L798" i="11" s="1"/>
  <c r="I798" i="11"/>
  <c r="K798" i="11"/>
  <c r="J798" i="11"/>
  <c r="B798" i="11"/>
  <c r="D798" i="11"/>
  <c r="F798" i="11" s="1"/>
  <c r="E798" i="11"/>
  <c r="G798" i="11" s="1"/>
  <c r="M798" i="11" l="1"/>
  <c r="A800" i="11"/>
  <c r="H799" i="11"/>
  <c r="C799" i="11"/>
  <c r="L799" i="11" s="1"/>
  <c r="I799" i="11"/>
  <c r="J799" i="11"/>
  <c r="K799" i="11"/>
  <c r="B799" i="11"/>
  <c r="D799" i="11"/>
  <c r="F799" i="11" s="1"/>
  <c r="E799" i="11"/>
  <c r="G799" i="11" s="1"/>
  <c r="AM915" i="9"/>
  <c r="AN915" i="9"/>
  <c r="AL916" i="9"/>
  <c r="M799" i="11" l="1"/>
  <c r="AM916" i="9"/>
  <c r="AN916" i="9"/>
  <c r="AL917" i="9"/>
  <c r="A801" i="11"/>
  <c r="H800" i="11"/>
  <c r="C800" i="11"/>
  <c r="L800" i="11" s="1"/>
  <c r="I800" i="11"/>
  <c r="J800" i="11"/>
  <c r="K800" i="11"/>
  <c r="B800" i="11"/>
  <c r="E800" i="11"/>
  <c r="G800" i="11" s="1"/>
  <c r="D800" i="11"/>
  <c r="F800" i="11" s="1"/>
  <c r="M800" i="11" l="1"/>
  <c r="AM917" i="9"/>
  <c r="AN917" i="9"/>
  <c r="AL918" i="9"/>
  <c r="A802" i="11"/>
  <c r="H801" i="11"/>
  <c r="C801" i="11"/>
  <c r="L801" i="11" s="1"/>
  <c r="I801" i="11"/>
  <c r="K801" i="11"/>
  <c r="J801" i="11"/>
  <c r="B801" i="11"/>
  <c r="D801" i="11"/>
  <c r="F801" i="11" s="1"/>
  <c r="E801" i="11"/>
  <c r="G801" i="11" s="1"/>
  <c r="M801" i="11" l="1"/>
  <c r="AL919" i="9"/>
  <c r="AN918" i="9"/>
  <c r="AM918" i="9"/>
  <c r="A803" i="11"/>
  <c r="H802" i="11"/>
  <c r="C802" i="11"/>
  <c r="I802" i="11"/>
  <c r="K802" i="11"/>
  <c r="J802" i="11"/>
  <c r="B802" i="11"/>
  <c r="D802" i="11"/>
  <c r="F802" i="11" s="1"/>
  <c r="E802" i="11"/>
  <c r="G802" i="11" s="1"/>
  <c r="M802" i="11" l="1"/>
  <c r="L802" i="11"/>
  <c r="AM919" i="9"/>
  <c r="AN919" i="9"/>
  <c r="AL920" i="9"/>
  <c r="A804" i="11"/>
  <c r="H803" i="11"/>
  <c r="C803" i="11"/>
  <c r="I803" i="11"/>
  <c r="J803" i="11"/>
  <c r="K803" i="11"/>
  <c r="B803" i="11"/>
  <c r="D803" i="11"/>
  <c r="F803" i="11" s="1"/>
  <c r="E803" i="11"/>
  <c r="G803" i="11" s="1"/>
  <c r="M803" i="11" l="1"/>
  <c r="L803" i="11"/>
  <c r="A805" i="11"/>
  <c r="H804" i="11"/>
  <c r="C804" i="11"/>
  <c r="L804" i="11" s="1"/>
  <c r="K804" i="11"/>
  <c r="I804" i="11"/>
  <c r="J804" i="11"/>
  <c r="B804" i="11"/>
  <c r="E804" i="11"/>
  <c r="G804" i="11" s="1"/>
  <c r="D804" i="11"/>
  <c r="F804" i="11" s="1"/>
  <c r="AM920" i="9"/>
  <c r="AN920" i="9"/>
  <c r="AL921" i="9"/>
  <c r="M804" i="11" l="1"/>
  <c r="AM921" i="9"/>
  <c r="AN921" i="9"/>
  <c r="AL922" i="9"/>
  <c r="A806" i="11"/>
  <c r="H805" i="11"/>
  <c r="C805" i="11"/>
  <c r="I805" i="11"/>
  <c r="K805" i="11"/>
  <c r="J805" i="11"/>
  <c r="B805" i="11"/>
  <c r="D805" i="11"/>
  <c r="F805" i="11" s="1"/>
  <c r="E805" i="11"/>
  <c r="G805" i="11" s="1"/>
  <c r="M805" i="11" l="1"/>
  <c r="L805" i="11"/>
  <c r="A807" i="11"/>
  <c r="H806" i="11"/>
  <c r="C806" i="11"/>
  <c r="L806" i="11" s="1"/>
  <c r="I806" i="11"/>
  <c r="K806" i="11"/>
  <c r="J806" i="11"/>
  <c r="B806" i="11"/>
  <c r="D806" i="11"/>
  <c r="F806" i="11" s="1"/>
  <c r="E806" i="11"/>
  <c r="G806" i="11" s="1"/>
  <c r="AL923" i="9"/>
  <c r="AM922" i="9"/>
  <c r="AN922" i="9"/>
  <c r="M806" i="11" l="1"/>
  <c r="AM923" i="9"/>
  <c r="AN923" i="9"/>
  <c r="AL924" i="9"/>
  <c r="A808" i="11"/>
  <c r="H807" i="11"/>
  <c r="C807" i="11"/>
  <c r="L807" i="11" s="1"/>
  <c r="I807" i="11"/>
  <c r="J807" i="11"/>
  <c r="K807" i="11"/>
  <c r="B807" i="11"/>
  <c r="D807" i="11"/>
  <c r="F807" i="11" s="1"/>
  <c r="E807" i="11"/>
  <c r="G807" i="11" s="1"/>
  <c r="M807" i="11" l="1"/>
  <c r="AM924" i="9"/>
  <c r="AL925" i="9"/>
  <c r="AN924" i="9"/>
  <c r="A809" i="11"/>
  <c r="H808" i="11"/>
  <c r="C808" i="11"/>
  <c r="I808" i="11"/>
  <c r="J808" i="11"/>
  <c r="K808" i="11"/>
  <c r="B808" i="11"/>
  <c r="E808" i="11"/>
  <c r="G808" i="11" s="1"/>
  <c r="D808" i="11"/>
  <c r="F808" i="11" s="1"/>
  <c r="M808" i="11" l="1"/>
  <c r="L808" i="11"/>
  <c r="AM925" i="9"/>
  <c r="AN925" i="9"/>
  <c r="AL926" i="9"/>
  <c r="A810" i="11"/>
  <c r="H809" i="11"/>
  <c r="C809" i="11"/>
  <c r="I809" i="11"/>
  <c r="K809" i="11"/>
  <c r="J809" i="11"/>
  <c r="B809" i="11"/>
  <c r="D809" i="11"/>
  <c r="F809" i="11" s="1"/>
  <c r="E809" i="11"/>
  <c r="G809" i="11" s="1"/>
  <c r="M809" i="11" l="1"/>
  <c r="L809" i="11"/>
  <c r="A811" i="11"/>
  <c r="H810" i="11"/>
  <c r="C810" i="11"/>
  <c r="L810" i="11" s="1"/>
  <c r="I810" i="11"/>
  <c r="K810" i="11"/>
  <c r="J810" i="11"/>
  <c r="B810" i="11"/>
  <c r="D810" i="11"/>
  <c r="F810" i="11" s="1"/>
  <c r="E810" i="11"/>
  <c r="G810" i="11" s="1"/>
  <c r="AL927" i="9"/>
  <c r="AM926" i="9"/>
  <c r="AN926" i="9"/>
  <c r="M810" i="11" l="1"/>
  <c r="A812" i="11"/>
  <c r="H811" i="11"/>
  <c r="C811" i="11"/>
  <c r="L811" i="11" s="1"/>
  <c r="I811" i="11"/>
  <c r="J811" i="11"/>
  <c r="K811" i="11"/>
  <c r="B811" i="11"/>
  <c r="D811" i="11"/>
  <c r="F811" i="11" s="1"/>
  <c r="E811" i="11"/>
  <c r="G811" i="11" s="1"/>
  <c r="AM927" i="9"/>
  <c r="AN927" i="9"/>
  <c r="AL928" i="9"/>
  <c r="M811" i="11" l="1"/>
  <c r="AM928" i="9"/>
  <c r="AN928" i="9"/>
  <c r="AL929" i="9"/>
  <c r="A813" i="11"/>
  <c r="H812" i="11"/>
  <c r="C812" i="11"/>
  <c r="I812" i="11"/>
  <c r="J812" i="11"/>
  <c r="K812" i="11"/>
  <c r="B812" i="11"/>
  <c r="E812" i="11"/>
  <c r="G812" i="11" s="1"/>
  <c r="D812" i="11"/>
  <c r="F812" i="11" s="1"/>
  <c r="M812" i="11" l="1"/>
  <c r="L812" i="11"/>
  <c r="A814" i="11"/>
  <c r="H813" i="11"/>
  <c r="C813" i="11"/>
  <c r="L813" i="11" s="1"/>
  <c r="I813" i="11"/>
  <c r="K813" i="11"/>
  <c r="J813" i="11"/>
  <c r="B813" i="11"/>
  <c r="D813" i="11"/>
  <c r="F813" i="11" s="1"/>
  <c r="E813" i="11"/>
  <c r="G813" i="11" s="1"/>
  <c r="AM929" i="9"/>
  <c r="AN929" i="9"/>
  <c r="AL930" i="9"/>
  <c r="M813" i="11" l="1"/>
  <c r="AL931" i="9"/>
  <c r="AN930" i="9"/>
  <c r="AM930" i="9"/>
  <c r="A815" i="11"/>
  <c r="H814" i="11"/>
  <c r="C814" i="11"/>
  <c r="I814" i="11"/>
  <c r="K814" i="11"/>
  <c r="J814" i="11"/>
  <c r="B814" i="11"/>
  <c r="D814" i="11"/>
  <c r="F814" i="11" s="1"/>
  <c r="E814" i="11"/>
  <c r="G814" i="11" s="1"/>
  <c r="M814" i="11" l="1"/>
  <c r="L814" i="11"/>
  <c r="A816" i="11"/>
  <c r="H815" i="11"/>
  <c r="C815" i="11"/>
  <c r="L815" i="11" s="1"/>
  <c r="I815" i="11"/>
  <c r="J815" i="11"/>
  <c r="K815" i="11"/>
  <c r="B815" i="11"/>
  <c r="E815" i="11"/>
  <c r="G815" i="11" s="1"/>
  <c r="D815" i="11"/>
  <c r="F815" i="11" s="1"/>
  <c r="AM931" i="9"/>
  <c r="AN931" i="9"/>
  <c r="AL932" i="9"/>
  <c r="M815" i="11" l="1"/>
  <c r="AM932" i="9"/>
  <c r="AN932" i="9"/>
  <c r="AL933" i="9"/>
  <c r="A817" i="11"/>
  <c r="H816" i="11"/>
  <c r="C816" i="11"/>
  <c r="L816" i="11" s="1"/>
  <c r="I816" i="11"/>
  <c r="J816" i="11"/>
  <c r="K816" i="11"/>
  <c r="B816" i="11"/>
  <c r="E816" i="11"/>
  <c r="G816" i="11" s="1"/>
  <c r="D816" i="11"/>
  <c r="F816" i="11" s="1"/>
  <c r="M816" i="11" l="1"/>
  <c r="AM933" i="9"/>
  <c r="AN933" i="9"/>
  <c r="AL934" i="9"/>
  <c r="A818" i="11"/>
  <c r="H817" i="11"/>
  <c r="C817" i="11"/>
  <c r="L817" i="11" s="1"/>
  <c r="I817" i="11"/>
  <c r="K817" i="11"/>
  <c r="J817" i="11"/>
  <c r="D817" i="11"/>
  <c r="F817" i="11" s="1"/>
  <c r="B817" i="11"/>
  <c r="E817" i="11"/>
  <c r="G817" i="11" s="1"/>
  <c r="M817" i="11" l="1"/>
  <c r="AL935" i="9"/>
  <c r="AM934" i="9"/>
  <c r="AN934" i="9"/>
  <c r="A819" i="11"/>
  <c r="H818" i="11"/>
  <c r="C818" i="11"/>
  <c r="L818" i="11" s="1"/>
  <c r="I818" i="11"/>
  <c r="K818" i="11"/>
  <c r="J818" i="11"/>
  <c r="B818" i="11"/>
  <c r="D818" i="11"/>
  <c r="F818" i="11" s="1"/>
  <c r="E818" i="11"/>
  <c r="G818" i="11" s="1"/>
  <c r="M818" i="11" l="1"/>
  <c r="A820" i="11"/>
  <c r="H819" i="11"/>
  <c r="C819" i="11"/>
  <c r="L819" i="11" s="1"/>
  <c r="I819" i="11"/>
  <c r="J819" i="11"/>
  <c r="K819" i="11"/>
  <c r="B819" i="11"/>
  <c r="D819" i="11"/>
  <c r="F819" i="11" s="1"/>
  <c r="E819" i="11"/>
  <c r="G819" i="11" s="1"/>
  <c r="AM935" i="9"/>
  <c r="AN935" i="9"/>
  <c r="AL936" i="9"/>
  <c r="M819" i="11" l="1"/>
  <c r="AM936" i="9"/>
  <c r="AL937" i="9"/>
  <c r="AN936" i="9"/>
  <c r="A821" i="11"/>
  <c r="H820" i="11"/>
  <c r="C820" i="11"/>
  <c r="L820" i="11" s="1"/>
  <c r="I820" i="11"/>
  <c r="J820" i="11"/>
  <c r="K820" i="11"/>
  <c r="B820" i="11"/>
  <c r="E820" i="11"/>
  <c r="G820" i="11" s="1"/>
  <c r="D820" i="11"/>
  <c r="F820" i="11" s="1"/>
  <c r="M820" i="11" l="1"/>
  <c r="AM937" i="9"/>
  <c r="AN937" i="9"/>
  <c r="AL938" i="9"/>
  <c r="A822" i="11"/>
  <c r="H821" i="11"/>
  <c r="C821" i="11"/>
  <c r="L821" i="11" s="1"/>
  <c r="I821" i="11"/>
  <c r="K821" i="11"/>
  <c r="J821" i="11"/>
  <c r="B821" i="11"/>
  <c r="D821" i="11"/>
  <c r="F821" i="11" s="1"/>
  <c r="E821" i="11"/>
  <c r="G821" i="11" s="1"/>
  <c r="M821" i="11" l="1"/>
  <c r="A823" i="11"/>
  <c r="H822" i="11"/>
  <c r="C822" i="11"/>
  <c r="I822" i="11"/>
  <c r="K822" i="11"/>
  <c r="J822" i="11"/>
  <c r="B822" i="11"/>
  <c r="D822" i="11"/>
  <c r="F822" i="11" s="1"/>
  <c r="E822" i="11"/>
  <c r="G822" i="11" s="1"/>
  <c r="AL939" i="9"/>
  <c r="AM938" i="9"/>
  <c r="AN938" i="9"/>
  <c r="M822" i="11" l="1"/>
  <c r="L822" i="11"/>
  <c r="AM939" i="9"/>
  <c r="AN939" i="9"/>
  <c r="AL940" i="9"/>
  <c r="A824" i="11"/>
  <c r="H823" i="11"/>
  <c r="C823" i="11"/>
  <c r="I823" i="11"/>
  <c r="J823" i="11"/>
  <c r="K823" i="11"/>
  <c r="B823" i="11"/>
  <c r="D823" i="11"/>
  <c r="F823" i="11" s="1"/>
  <c r="E823" i="11"/>
  <c r="G823" i="11" s="1"/>
  <c r="M823" i="11" l="1"/>
  <c r="L823" i="11"/>
  <c r="A825" i="11"/>
  <c r="H824" i="11"/>
  <c r="C824" i="11"/>
  <c r="I824" i="11"/>
  <c r="J824" i="11"/>
  <c r="K824" i="11"/>
  <c r="B824" i="11"/>
  <c r="E824" i="11"/>
  <c r="G824" i="11" s="1"/>
  <c r="D824" i="11"/>
  <c r="F824" i="11" s="1"/>
  <c r="AM940" i="9"/>
  <c r="AN940" i="9"/>
  <c r="AL941" i="9"/>
  <c r="M824" i="11" l="1"/>
  <c r="L824" i="11"/>
  <c r="A826" i="11"/>
  <c r="H825" i="11"/>
  <c r="C825" i="11"/>
  <c r="L825" i="11" s="1"/>
  <c r="I825" i="11"/>
  <c r="K825" i="11"/>
  <c r="J825" i="11"/>
  <c r="B825" i="11"/>
  <c r="D825" i="11"/>
  <c r="F825" i="11" s="1"/>
  <c r="E825" i="11"/>
  <c r="G825" i="11" s="1"/>
  <c r="AM941" i="9"/>
  <c r="AN941" i="9"/>
  <c r="AL942" i="9"/>
  <c r="M825" i="11" l="1"/>
  <c r="AL943" i="9"/>
  <c r="AN942" i="9"/>
  <c r="AM942" i="9"/>
  <c r="A827" i="11"/>
  <c r="H826" i="11"/>
  <c r="C826" i="11"/>
  <c r="I826" i="11"/>
  <c r="K826" i="11"/>
  <c r="J826" i="11"/>
  <c r="B826" i="11"/>
  <c r="D826" i="11"/>
  <c r="F826" i="11" s="1"/>
  <c r="E826" i="11"/>
  <c r="G826" i="11" s="1"/>
  <c r="M826" i="11" l="1"/>
  <c r="L826" i="11"/>
  <c r="AM943" i="9"/>
  <c r="AN943" i="9"/>
  <c r="AL944" i="9"/>
  <c r="A828" i="11"/>
  <c r="H827" i="11"/>
  <c r="C827" i="11"/>
  <c r="L827" i="11" s="1"/>
  <c r="I827" i="11"/>
  <c r="J827" i="11"/>
  <c r="K827" i="11"/>
  <c r="B827" i="11"/>
  <c r="D827" i="11"/>
  <c r="F827" i="11" s="1"/>
  <c r="E827" i="11"/>
  <c r="G827" i="11" s="1"/>
  <c r="M827" i="11" l="1"/>
  <c r="A829" i="11"/>
  <c r="H828" i="11"/>
  <c r="C828" i="11"/>
  <c r="L828" i="11" s="1"/>
  <c r="I828" i="11"/>
  <c r="J828" i="11"/>
  <c r="K828" i="11"/>
  <c r="B828" i="11"/>
  <c r="E828" i="11"/>
  <c r="G828" i="11" s="1"/>
  <c r="D828" i="11"/>
  <c r="F828" i="11" s="1"/>
  <c r="AM944" i="9"/>
  <c r="AN944" i="9"/>
  <c r="AL945" i="9"/>
  <c r="M828" i="11" l="1"/>
  <c r="AM945" i="9"/>
  <c r="AN945" i="9"/>
  <c r="AL946" i="9"/>
  <c r="A830" i="11"/>
  <c r="H829" i="11"/>
  <c r="C829" i="11"/>
  <c r="I829" i="11"/>
  <c r="K829" i="11"/>
  <c r="J829" i="11"/>
  <c r="B829" i="11"/>
  <c r="D829" i="11"/>
  <c r="F829" i="11" s="1"/>
  <c r="E829" i="11"/>
  <c r="G829" i="11" s="1"/>
  <c r="M829" i="11" l="1"/>
  <c r="L829" i="11"/>
  <c r="A831" i="11"/>
  <c r="H830" i="11"/>
  <c r="C830" i="11"/>
  <c r="L830" i="11" s="1"/>
  <c r="I830" i="11"/>
  <c r="K830" i="11"/>
  <c r="J830" i="11"/>
  <c r="B830" i="11"/>
  <c r="D830" i="11"/>
  <c r="F830" i="11" s="1"/>
  <c r="E830" i="11"/>
  <c r="G830" i="11" s="1"/>
  <c r="AL947" i="9"/>
  <c r="AM946" i="9"/>
  <c r="AN946" i="9"/>
  <c r="M830" i="11" l="1"/>
  <c r="AM947" i="9"/>
  <c r="AN947" i="9"/>
  <c r="AL948" i="9"/>
  <c r="A832" i="11"/>
  <c r="H831" i="11"/>
  <c r="C831" i="11"/>
  <c r="L831" i="11" s="1"/>
  <c r="I831" i="11"/>
  <c r="J831" i="11"/>
  <c r="K831" i="11"/>
  <c r="B831" i="11"/>
  <c r="E831" i="11"/>
  <c r="G831" i="11" s="1"/>
  <c r="D831" i="11"/>
  <c r="F831" i="11" s="1"/>
  <c r="M831" i="11" l="1"/>
  <c r="AM948" i="9"/>
  <c r="AL949" i="9"/>
  <c r="AN948" i="9"/>
  <c r="A833" i="11"/>
  <c r="H832" i="11"/>
  <c r="C832" i="11"/>
  <c r="L832" i="11" s="1"/>
  <c r="J832" i="11"/>
  <c r="K832" i="11"/>
  <c r="I832" i="11"/>
  <c r="B832" i="11"/>
  <c r="E832" i="11"/>
  <c r="G832" i="11" s="1"/>
  <c r="D832" i="11"/>
  <c r="F832" i="11" s="1"/>
  <c r="M832" i="11" l="1"/>
  <c r="A834" i="11"/>
  <c r="H833" i="11"/>
  <c r="C833" i="11"/>
  <c r="L833" i="11" s="1"/>
  <c r="I833" i="11"/>
  <c r="K833" i="11"/>
  <c r="J833" i="11"/>
  <c r="B833" i="11"/>
  <c r="D833" i="11"/>
  <c r="F833" i="11" s="1"/>
  <c r="E833" i="11"/>
  <c r="G833" i="11" s="1"/>
  <c r="AM949" i="9"/>
  <c r="AN949" i="9"/>
  <c r="AL950" i="9"/>
  <c r="M833" i="11" l="1"/>
  <c r="AL951" i="9"/>
  <c r="AM950" i="9"/>
  <c r="AN950" i="9"/>
  <c r="A835" i="11"/>
  <c r="H834" i="11"/>
  <c r="C834" i="11"/>
  <c r="I834" i="11"/>
  <c r="K834" i="11"/>
  <c r="J834" i="11"/>
  <c r="B834" i="11"/>
  <c r="D834" i="11"/>
  <c r="F834" i="11" s="1"/>
  <c r="E834" i="11"/>
  <c r="G834" i="11" s="1"/>
  <c r="M834" i="11" l="1"/>
  <c r="L834" i="11"/>
  <c r="AM951" i="9"/>
  <c r="AN951" i="9"/>
  <c r="AL952" i="9"/>
  <c r="A836" i="11"/>
  <c r="H835" i="11"/>
  <c r="C835" i="11"/>
  <c r="I835" i="11"/>
  <c r="J835" i="11"/>
  <c r="K835" i="11"/>
  <c r="B835" i="11"/>
  <c r="D835" i="11"/>
  <c r="F835" i="11" s="1"/>
  <c r="E835" i="11"/>
  <c r="G835" i="11" s="1"/>
  <c r="M835" i="11" l="1"/>
  <c r="L835" i="11"/>
  <c r="A837" i="11"/>
  <c r="H836" i="11"/>
  <c r="C836" i="11"/>
  <c r="I836" i="11"/>
  <c r="J836" i="11"/>
  <c r="K836" i="11"/>
  <c r="B836" i="11"/>
  <c r="E836" i="11"/>
  <c r="G836" i="11" s="1"/>
  <c r="D836" i="11"/>
  <c r="F836" i="11" s="1"/>
  <c r="AM952" i="9"/>
  <c r="AN952" i="9"/>
  <c r="AL953" i="9"/>
  <c r="M836" i="11" l="1"/>
  <c r="L836" i="11"/>
  <c r="A838" i="11"/>
  <c r="H837" i="11"/>
  <c r="C837" i="11"/>
  <c r="L837" i="11" s="1"/>
  <c r="I837" i="11"/>
  <c r="K837" i="11"/>
  <c r="J837" i="11"/>
  <c r="B837" i="11"/>
  <c r="D837" i="11"/>
  <c r="F837" i="11" s="1"/>
  <c r="E837" i="11"/>
  <c r="G837" i="11" s="1"/>
  <c r="AM953" i="9"/>
  <c r="AN953" i="9"/>
  <c r="AL954" i="9"/>
  <c r="M837" i="11" l="1"/>
  <c r="A839" i="11"/>
  <c r="H838" i="11"/>
  <c r="C838" i="11"/>
  <c r="L838" i="11" s="1"/>
  <c r="I838" i="11"/>
  <c r="K838" i="11"/>
  <c r="J838" i="11"/>
  <c r="B838" i="11"/>
  <c r="D838" i="11"/>
  <c r="F838" i="11" s="1"/>
  <c r="E838" i="11"/>
  <c r="G838" i="11" s="1"/>
  <c r="AL955" i="9"/>
  <c r="AN954" i="9"/>
  <c r="AM954" i="9"/>
  <c r="M838" i="11" l="1"/>
  <c r="AM955" i="9"/>
  <c r="AN955" i="9"/>
  <c r="AL956" i="9"/>
  <c r="A840" i="11"/>
  <c r="H839" i="11"/>
  <c r="C839" i="11"/>
  <c r="I839" i="11"/>
  <c r="K839" i="11"/>
  <c r="J839" i="11"/>
  <c r="B839" i="11"/>
  <c r="D839" i="11"/>
  <c r="F839" i="11" s="1"/>
  <c r="E839" i="11"/>
  <c r="G839" i="11" s="1"/>
  <c r="M839" i="11" l="1"/>
  <c r="L839" i="11"/>
  <c r="AM956" i="9"/>
  <c r="AN956" i="9"/>
  <c r="AL957" i="9"/>
  <c r="A841" i="11"/>
  <c r="H840" i="11"/>
  <c r="C840" i="11"/>
  <c r="L840" i="11" s="1"/>
  <c r="I840" i="11"/>
  <c r="J840" i="11"/>
  <c r="K840" i="11"/>
  <c r="B840" i="11"/>
  <c r="E840" i="11"/>
  <c r="G840" i="11" s="1"/>
  <c r="D840" i="11"/>
  <c r="F840" i="11" s="1"/>
  <c r="M840" i="11" l="1"/>
  <c r="A842" i="11"/>
  <c r="H841" i="11"/>
  <c r="C841" i="11"/>
  <c r="L841" i="11" s="1"/>
  <c r="I841" i="11"/>
  <c r="K841" i="11"/>
  <c r="J841" i="11"/>
  <c r="B841" i="11"/>
  <c r="D841" i="11"/>
  <c r="F841" i="11" s="1"/>
  <c r="E841" i="11"/>
  <c r="G841" i="11" s="1"/>
  <c r="AM957" i="9"/>
  <c r="AN957" i="9"/>
  <c r="AL958" i="9"/>
  <c r="M841" i="11" l="1"/>
  <c r="A843" i="11"/>
  <c r="H842" i="11"/>
  <c r="C842" i="11"/>
  <c r="L842" i="11" s="1"/>
  <c r="I842" i="11"/>
  <c r="K842" i="11"/>
  <c r="J842" i="11"/>
  <c r="B842" i="11"/>
  <c r="D842" i="11"/>
  <c r="F842" i="11" s="1"/>
  <c r="E842" i="11"/>
  <c r="G842" i="11" s="1"/>
  <c r="AL959" i="9"/>
  <c r="AM958" i="9"/>
  <c r="AN958" i="9"/>
  <c r="M842" i="11" l="1"/>
  <c r="A844" i="11"/>
  <c r="H843" i="11"/>
  <c r="C843" i="11"/>
  <c r="L843" i="11" s="1"/>
  <c r="I843" i="11"/>
  <c r="J843" i="11"/>
  <c r="K843" i="11"/>
  <c r="B843" i="11"/>
  <c r="E843" i="11"/>
  <c r="G843" i="11" s="1"/>
  <c r="D843" i="11"/>
  <c r="F843" i="11" s="1"/>
  <c r="AM959" i="9"/>
  <c r="AN959" i="9"/>
  <c r="AL960" i="9"/>
  <c r="M843" i="11" l="1"/>
  <c r="AM960" i="9"/>
  <c r="AL961" i="9"/>
  <c r="AN960" i="9"/>
  <c r="A845" i="11"/>
  <c r="H844" i="11"/>
  <c r="C844" i="11"/>
  <c r="L844" i="11" s="1"/>
  <c r="I844" i="11"/>
  <c r="J844" i="11"/>
  <c r="K844" i="11"/>
  <c r="B844" i="11"/>
  <c r="E844" i="11"/>
  <c r="G844" i="11" s="1"/>
  <c r="D844" i="11"/>
  <c r="F844" i="11" s="1"/>
  <c r="M844" i="11" l="1"/>
  <c r="A846" i="11"/>
  <c r="H845" i="11"/>
  <c r="C845" i="11"/>
  <c r="L845" i="11" s="1"/>
  <c r="I845" i="11"/>
  <c r="K845" i="11"/>
  <c r="J845" i="11"/>
  <c r="B845" i="11"/>
  <c r="E845" i="11"/>
  <c r="G845" i="11" s="1"/>
  <c r="D845" i="11"/>
  <c r="F845" i="11" s="1"/>
  <c r="AM961" i="9"/>
  <c r="AN961" i="9"/>
  <c r="AL962" i="9"/>
  <c r="M845" i="11" l="1"/>
  <c r="A847" i="11"/>
  <c r="H846" i="11"/>
  <c r="C846" i="11"/>
  <c r="L846" i="11" s="1"/>
  <c r="I846" i="11"/>
  <c r="K846" i="11"/>
  <c r="J846" i="11"/>
  <c r="B846" i="11"/>
  <c r="D846" i="11"/>
  <c r="F846" i="11" s="1"/>
  <c r="E846" i="11"/>
  <c r="G846" i="11" s="1"/>
  <c r="AL963" i="9"/>
  <c r="AM962" i="9"/>
  <c r="AN962" i="9"/>
  <c r="M846" i="11" l="1"/>
  <c r="AM963" i="9"/>
  <c r="AN963" i="9"/>
  <c r="AL964" i="9"/>
  <c r="A848" i="11"/>
  <c r="H847" i="11"/>
  <c r="C847" i="11"/>
  <c r="L847" i="11" s="1"/>
  <c r="I847" i="11"/>
  <c r="J847" i="11"/>
  <c r="K847" i="11"/>
  <c r="B847" i="11"/>
  <c r="E847" i="11"/>
  <c r="G847" i="11" s="1"/>
  <c r="D847" i="11"/>
  <c r="F847" i="11" s="1"/>
  <c r="M847" i="11" l="1"/>
  <c r="A849" i="11"/>
  <c r="H848" i="11"/>
  <c r="C848" i="11"/>
  <c r="L848" i="11" s="1"/>
  <c r="I848" i="11"/>
  <c r="J848" i="11"/>
  <c r="K848" i="11"/>
  <c r="B848" i="11"/>
  <c r="E848" i="11"/>
  <c r="G848" i="11" s="1"/>
  <c r="D848" i="11"/>
  <c r="F848" i="11" s="1"/>
  <c r="AM964" i="9"/>
  <c r="AN964" i="9"/>
  <c r="AL965" i="9"/>
  <c r="M848" i="11" l="1"/>
  <c r="AM965" i="9"/>
  <c r="AN965" i="9"/>
  <c r="AL966" i="9"/>
  <c r="A850" i="11"/>
  <c r="H849" i="11"/>
  <c r="C849" i="11"/>
  <c r="I849" i="11"/>
  <c r="K849" i="11"/>
  <c r="J849" i="11"/>
  <c r="B849" i="11"/>
  <c r="E849" i="11"/>
  <c r="G849" i="11" s="1"/>
  <c r="D849" i="11"/>
  <c r="F849" i="11" s="1"/>
  <c r="M849" i="11" l="1"/>
  <c r="L849" i="11"/>
  <c r="A851" i="11"/>
  <c r="H850" i="11"/>
  <c r="C850" i="11"/>
  <c r="L850" i="11" s="1"/>
  <c r="I850" i="11"/>
  <c r="K850" i="11"/>
  <c r="J850" i="11"/>
  <c r="B850" i="11"/>
  <c r="D850" i="11"/>
  <c r="F850" i="11" s="1"/>
  <c r="E850" i="11"/>
  <c r="G850" i="11" s="1"/>
  <c r="AL967" i="9"/>
  <c r="AN966" i="9"/>
  <c r="AM966" i="9"/>
  <c r="M850" i="11" l="1"/>
  <c r="AM967" i="9"/>
  <c r="AN967" i="9"/>
  <c r="AL968" i="9"/>
  <c r="A852" i="11"/>
  <c r="H851" i="11"/>
  <c r="C851" i="11"/>
  <c r="I851" i="11"/>
  <c r="J851" i="11"/>
  <c r="K851" i="11"/>
  <c r="B851" i="11"/>
  <c r="E851" i="11"/>
  <c r="G851" i="11" s="1"/>
  <c r="D851" i="11"/>
  <c r="F851" i="11" s="1"/>
  <c r="M851" i="11" l="1"/>
  <c r="L851" i="11"/>
  <c r="A853" i="11"/>
  <c r="H852" i="11"/>
  <c r="C852" i="11"/>
  <c r="K852" i="11"/>
  <c r="I852" i="11"/>
  <c r="J852" i="11"/>
  <c r="B852" i="11"/>
  <c r="E852" i="11"/>
  <c r="G852" i="11" s="1"/>
  <c r="D852" i="11"/>
  <c r="F852" i="11" s="1"/>
  <c r="AM968" i="9"/>
  <c r="AN968" i="9"/>
  <c r="AL969" i="9"/>
  <c r="M852" i="11" l="1"/>
  <c r="L852" i="11"/>
  <c r="AM969" i="9"/>
  <c r="AN969" i="9"/>
  <c r="AL970" i="9"/>
  <c r="A854" i="11"/>
  <c r="H853" i="11"/>
  <c r="C853" i="11"/>
  <c r="L853" i="11" s="1"/>
  <c r="I853" i="11"/>
  <c r="K853" i="11"/>
  <c r="J853" i="11"/>
  <c r="B853" i="11"/>
  <c r="E853" i="11"/>
  <c r="G853" i="11" s="1"/>
  <c r="D853" i="11"/>
  <c r="F853" i="11" s="1"/>
  <c r="M853" i="11" l="1"/>
  <c r="A855" i="11"/>
  <c r="H854" i="11"/>
  <c r="C854" i="11"/>
  <c r="L854" i="11" s="1"/>
  <c r="I854" i="11"/>
  <c r="K854" i="11"/>
  <c r="J854" i="11"/>
  <c r="B854" i="11"/>
  <c r="D854" i="11"/>
  <c r="F854" i="11" s="1"/>
  <c r="E854" i="11"/>
  <c r="G854" i="11" s="1"/>
  <c r="AL971" i="9"/>
  <c r="AM970" i="9"/>
  <c r="AN970" i="9"/>
  <c r="M854" i="11" l="1"/>
  <c r="AM971" i="9"/>
  <c r="AN971" i="9"/>
  <c r="AL972" i="9"/>
  <c r="A856" i="11"/>
  <c r="H855" i="11"/>
  <c r="C855" i="11"/>
  <c r="L855" i="11" s="1"/>
  <c r="I855" i="11"/>
  <c r="J855" i="11"/>
  <c r="K855" i="11"/>
  <c r="B855" i="11"/>
  <c r="E855" i="11"/>
  <c r="G855" i="11" s="1"/>
  <c r="D855" i="11"/>
  <c r="F855" i="11" s="1"/>
  <c r="M855" i="11" l="1"/>
  <c r="A857" i="11"/>
  <c r="H856" i="11"/>
  <c r="C856" i="11"/>
  <c r="L856" i="11" s="1"/>
  <c r="I856" i="11"/>
  <c r="J856" i="11"/>
  <c r="K856" i="11"/>
  <c r="B856" i="11"/>
  <c r="E856" i="11"/>
  <c r="G856" i="11" s="1"/>
  <c r="D856" i="11"/>
  <c r="F856" i="11" s="1"/>
  <c r="AM972" i="9"/>
  <c r="AL973" i="9"/>
  <c r="AN972" i="9"/>
  <c r="M856" i="11" l="1"/>
  <c r="AM973" i="9"/>
  <c r="AN973" i="9"/>
  <c r="AL974" i="9"/>
  <c r="A858" i="11"/>
  <c r="H857" i="11"/>
  <c r="C857" i="11"/>
  <c r="L857" i="11" s="1"/>
  <c r="I857" i="11"/>
  <c r="K857" i="11"/>
  <c r="J857" i="11"/>
  <c r="B857" i="11"/>
  <c r="E857" i="11"/>
  <c r="G857" i="11" s="1"/>
  <c r="D857" i="11"/>
  <c r="F857" i="11" s="1"/>
  <c r="M857" i="11" l="1"/>
  <c r="A859" i="11"/>
  <c r="H858" i="11"/>
  <c r="C858" i="11"/>
  <c r="L858" i="11" s="1"/>
  <c r="I858" i="11"/>
  <c r="K858" i="11"/>
  <c r="J858" i="11"/>
  <c r="B858" i="11"/>
  <c r="D858" i="11"/>
  <c r="F858" i="11" s="1"/>
  <c r="E858" i="11"/>
  <c r="G858" i="11" s="1"/>
  <c r="AL975" i="9"/>
  <c r="AM974" i="9"/>
  <c r="AN974" i="9"/>
  <c r="M858" i="11" l="1"/>
  <c r="A860" i="11"/>
  <c r="H859" i="11"/>
  <c r="C859" i="11"/>
  <c r="L859" i="11" s="1"/>
  <c r="I859" i="11"/>
  <c r="J859" i="11"/>
  <c r="K859" i="11"/>
  <c r="B859" i="11"/>
  <c r="E859" i="11"/>
  <c r="G859" i="11" s="1"/>
  <c r="D859" i="11"/>
  <c r="F859" i="11" s="1"/>
  <c r="AM975" i="9"/>
  <c r="AN975" i="9"/>
  <c r="AL976" i="9"/>
  <c r="M859" i="11" l="1"/>
  <c r="A861" i="11"/>
  <c r="H860" i="11"/>
  <c r="C860" i="11"/>
  <c r="I860" i="11"/>
  <c r="J860" i="11"/>
  <c r="K860" i="11"/>
  <c r="B860" i="11"/>
  <c r="E860" i="11"/>
  <c r="G860" i="11" s="1"/>
  <c r="D860" i="11"/>
  <c r="F860" i="11" s="1"/>
  <c r="AM976" i="9"/>
  <c r="AN976" i="9"/>
  <c r="AL977" i="9"/>
  <c r="M860" i="11" l="1"/>
  <c r="L860" i="11"/>
  <c r="AM977" i="9"/>
  <c r="AN977" i="9"/>
  <c r="AL978" i="9"/>
  <c r="A862" i="11"/>
  <c r="H861" i="11"/>
  <c r="C861" i="11"/>
  <c r="L861" i="11" s="1"/>
  <c r="I861" i="11"/>
  <c r="K861" i="11"/>
  <c r="J861" i="11"/>
  <c r="B861" i="11"/>
  <c r="E861" i="11"/>
  <c r="G861" i="11" s="1"/>
  <c r="D861" i="11"/>
  <c r="F861" i="11" s="1"/>
  <c r="M861" i="11" l="1"/>
  <c r="A863" i="11"/>
  <c r="H862" i="11"/>
  <c r="C862" i="11"/>
  <c r="I862" i="11"/>
  <c r="K862" i="11"/>
  <c r="J862" i="11"/>
  <c r="B862" i="11"/>
  <c r="D862" i="11"/>
  <c r="F862" i="11" s="1"/>
  <c r="E862" i="11"/>
  <c r="G862" i="11" s="1"/>
  <c r="AL979" i="9"/>
  <c r="AN978" i="9"/>
  <c r="AM978" i="9"/>
  <c r="M862" i="11" l="1"/>
  <c r="L862" i="11"/>
  <c r="AM979" i="9"/>
  <c r="AN979" i="9"/>
  <c r="AL980" i="9"/>
  <c r="A864" i="11"/>
  <c r="H863" i="11"/>
  <c r="C863" i="11"/>
  <c r="I863" i="11"/>
  <c r="J863" i="11"/>
  <c r="K863" i="11"/>
  <c r="B863" i="11"/>
  <c r="D863" i="11"/>
  <c r="F863" i="11" s="1"/>
  <c r="E863" i="11"/>
  <c r="G863" i="11" s="1"/>
  <c r="M863" i="11" l="1"/>
  <c r="L863" i="11"/>
  <c r="A865" i="11"/>
  <c r="H864" i="11"/>
  <c r="C864" i="11"/>
  <c r="I864" i="11"/>
  <c r="J864" i="11"/>
  <c r="K864" i="11"/>
  <c r="B864" i="11"/>
  <c r="E864" i="11"/>
  <c r="G864" i="11" s="1"/>
  <c r="D864" i="11"/>
  <c r="F864" i="11" s="1"/>
  <c r="AM980" i="9"/>
  <c r="AN980" i="9"/>
  <c r="AL981" i="9"/>
  <c r="M864" i="11" l="1"/>
  <c r="L864" i="11"/>
  <c r="AM981" i="9"/>
  <c r="AN981" i="9"/>
  <c r="AL982" i="9"/>
  <c r="A866" i="11"/>
  <c r="H865" i="11"/>
  <c r="C865" i="11"/>
  <c r="I865" i="11"/>
  <c r="K865" i="11"/>
  <c r="J865" i="11"/>
  <c r="B865" i="11"/>
  <c r="E865" i="11"/>
  <c r="G865" i="11" s="1"/>
  <c r="D865" i="11"/>
  <c r="F865" i="11" s="1"/>
  <c r="M865" i="11" l="1"/>
  <c r="L865" i="11"/>
  <c r="A867" i="11"/>
  <c r="H866" i="11"/>
  <c r="C866" i="11"/>
  <c r="I866" i="11"/>
  <c r="K866" i="11"/>
  <c r="J866" i="11"/>
  <c r="B866" i="11"/>
  <c r="D866" i="11"/>
  <c r="F866" i="11" s="1"/>
  <c r="E866" i="11"/>
  <c r="G866" i="11" s="1"/>
  <c r="AL983" i="9"/>
  <c r="AM982" i="9"/>
  <c r="AN982" i="9"/>
  <c r="M866" i="11" l="1"/>
  <c r="L866" i="11"/>
  <c r="AM983" i="9"/>
  <c r="AN983" i="9"/>
  <c r="AL984" i="9"/>
  <c r="A868" i="11"/>
  <c r="H867" i="11"/>
  <c r="C867" i="11"/>
  <c r="I867" i="11"/>
  <c r="J867" i="11"/>
  <c r="K867" i="11"/>
  <c r="B867" i="11"/>
  <c r="E867" i="11"/>
  <c r="G867" i="11" s="1"/>
  <c r="D867" i="11"/>
  <c r="F867" i="11" s="1"/>
  <c r="M867" i="11" l="1"/>
  <c r="L867" i="11"/>
  <c r="AM984" i="9"/>
  <c r="AL985" i="9"/>
  <c r="AN984" i="9"/>
  <c r="A869" i="11"/>
  <c r="H868" i="11"/>
  <c r="C868" i="11"/>
  <c r="I868" i="11"/>
  <c r="J868" i="11"/>
  <c r="K868" i="11"/>
  <c r="B868" i="11"/>
  <c r="E868" i="11"/>
  <c r="G868" i="11" s="1"/>
  <c r="D868" i="11"/>
  <c r="F868" i="11" s="1"/>
  <c r="M868" i="11" l="1"/>
  <c r="L868" i="11"/>
  <c r="AM985" i="9"/>
  <c r="AN985" i="9"/>
  <c r="AL986" i="9"/>
  <c r="A870" i="11"/>
  <c r="H869" i="11"/>
  <c r="C869" i="11"/>
  <c r="I869" i="11"/>
  <c r="K869" i="11"/>
  <c r="J869" i="11"/>
  <c r="B869" i="11"/>
  <c r="E869" i="11"/>
  <c r="G869" i="11" s="1"/>
  <c r="D869" i="11"/>
  <c r="F869" i="11" s="1"/>
  <c r="M869" i="11" l="1"/>
  <c r="L869" i="11"/>
  <c r="AL987" i="9"/>
  <c r="AM986" i="9"/>
  <c r="AN986" i="9"/>
  <c r="A871" i="11"/>
  <c r="H870" i="11"/>
  <c r="C870" i="11"/>
  <c r="I870" i="11"/>
  <c r="K870" i="11"/>
  <c r="J870" i="11"/>
  <c r="B870" i="11"/>
  <c r="D870" i="11"/>
  <c r="F870" i="11" s="1"/>
  <c r="E870" i="11"/>
  <c r="G870" i="11" s="1"/>
  <c r="M870" i="11" l="1"/>
  <c r="L870" i="11"/>
  <c r="A872" i="11"/>
  <c r="H871" i="11"/>
  <c r="C871" i="11"/>
  <c r="I871" i="11"/>
  <c r="J871" i="11"/>
  <c r="K871" i="11"/>
  <c r="B871" i="11"/>
  <c r="E871" i="11"/>
  <c r="G871" i="11" s="1"/>
  <c r="D871" i="11"/>
  <c r="F871" i="11" s="1"/>
  <c r="AM987" i="9"/>
  <c r="AN987" i="9"/>
  <c r="AL988" i="9"/>
  <c r="M871" i="11" l="1"/>
  <c r="L871" i="11"/>
  <c r="AM988" i="9"/>
  <c r="AN988" i="9"/>
  <c r="AL989" i="9"/>
  <c r="A873" i="11"/>
  <c r="H872" i="11"/>
  <c r="C872" i="11"/>
  <c r="L872" i="11" s="1"/>
  <c r="I872" i="11"/>
  <c r="J872" i="11"/>
  <c r="K872" i="11"/>
  <c r="B872" i="11"/>
  <c r="E872" i="11"/>
  <c r="G872" i="11" s="1"/>
  <c r="D872" i="11"/>
  <c r="F872" i="11" s="1"/>
  <c r="M872" i="11" l="1"/>
  <c r="A874" i="11"/>
  <c r="H873" i="11"/>
  <c r="C873" i="11"/>
  <c r="L873" i="11" s="1"/>
  <c r="I873" i="11"/>
  <c r="K873" i="11"/>
  <c r="J873" i="11"/>
  <c r="B873" i="11"/>
  <c r="E873" i="11"/>
  <c r="G873" i="11" s="1"/>
  <c r="D873" i="11"/>
  <c r="F873" i="11" s="1"/>
  <c r="AM989" i="9"/>
  <c r="AN989" i="9"/>
  <c r="AL990" i="9"/>
  <c r="M873" i="11" l="1"/>
  <c r="AL991" i="9"/>
  <c r="AN990" i="9"/>
  <c r="AM990" i="9"/>
  <c r="A875" i="11"/>
  <c r="H874" i="11"/>
  <c r="C874" i="11"/>
  <c r="L874" i="11" s="1"/>
  <c r="I874" i="11"/>
  <c r="K874" i="11"/>
  <c r="J874" i="11"/>
  <c r="B874" i="11"/>
  <c r="D874" i="11"/>
  <c r="F874" i="11" s="1"/>
  <c r="E874" i="11"/>
  <c r="G874" i="11" s="1"/>
  <c r="M874" i="11" l="1"/>
  <c r="A876" i="11"/>
  <c r="H875" i="11"/>
  <c r="C875" i="11"/>
  <c r="L875" i="11" s="1"/>
  <c r="I875" i="11"/>
  <c r="J875" i="11"/>
  <c r="K875" i="11"/>
  <c r="B875" i="11"/>
  <c r="E875" i="11"/>
  <c r="G875" i="11" s="1"/>
  <c r="D875" i="11"/>
  <c r="F875" i="11" s="1"/>
  <c r="AM991" i="9"/>
  <c r="AN991" i="9"/>
  <c r="AL992" i="9"/>
  <c r="M875" i="11" l="1"/>
  <c r="AM992" i="9"/>
  <c r="AN992" i="9"/>
  <c r="AL993" i="9"/>
  <c r="A877" i="11"/>
  <c r="H876" i="11"/>
  <c r="C876" i="11"/>
  <c r="L876" i="11" s="1"/>
  <c r="I876" i="11"/>
  <c r="J876" i="11"/>
  <c r="K876" i="11"/>
  <c r="B876" i="11"/>
  <c r="E876" i="11"/>
  <c r="G876" i="11" s="1"/>
  <c r="D876" i="11"/>
  <c r="F876" i="11" s="1"/>
  <c r="M876" i="11" l="1"/>
  <c r="AM993" i="9"/>
  <c r="AN993" i="9"/>
  <c r="AL994" i="9"/>
  <c r="A878" i="11"/>
  <c r="H877" i="11"/>
  <c r="C877" i="11"/>
  <c r="L877" i="11" s="1"/>
  <c r="I877" i="11"/>
  <c r="K877" i="11"/>
  <c r="J877" i="11"/>
  <c r="B877" i="11"/>
  <c r="E877" i="11"/>
  <c r="G877" i="11" s="1"/>
  <c r="D877" i="11"/>
  <c r="F877" i="11" s="1"/>
  <c r="M877" i="11" l="1"/>
  <c r="AL995" i="9"/>
  <c r="AM994" i="9"/>
  <c r="AN994" i="9"/>
  <c r="A879" i="11"/>
  <c r="H878" i="11"/>
  <c r="C878" i="11"/>
  <c r="L878" i="11" s="1"/>
  <c r="I878" i="11"/>
  <c r="K878" i="11"/>
  <c r="J878" i="11"/>
  <c r="B878" i="11"/>
  <c r="D878" i="11"/>
  <c r="F878" i="11" s="1"/>
  <c r="E878" i="11"/>
  <c r="G878" i="11" s="1"/>
  <c r="M878" i="11" l="1"/>
  <c r="A880" i="11"/>
  <c r="H879" i="11"/>
  <c r="C879" i="11"/>
  <c r="I879" i="11"/>
  <c r="J879" i="11"/>
  <c r="K879" i="11"/>
  <c r="B879" i="11"/>
  <c r="E879" i="11"/>
  <c r="G879" i="11" s="1"/>
  <c r="D879" i="11"/>
  <c r="F879" i="11" s="1"/>
  <c r="AM995" i="9"/>
  <c r="AN995" i="9"/>
  <c r="AL996" i="9"/>
  <c r="M879" i="11" l="1"/>
  <c r="L879" i="11"/>
  <c r="AM996" i="9"/>
  <c r="AL997" i="9"/>
  <c r="AN996" i="9"/>
  <c r="A881" i="11"/>
  <c r="H880" i="11"/>
  <c r="C880" i="11"/>
  <c r="L880" i="11" s="1"/>
  <c r="J880" i="11"/>
  <c r="K880" i="11"/>
  <c r="I880" i="11"/>
  <c r="B880" i="11"/>
  <c r="E880" i="11"/>
  <c r="G880" i="11" s="1"/>
  <c r="D880" i="11"/>
  <c r="F880" i="11" s="1"/>
  <c r="M880" i="11" l="1"/>
  <c r="AM997" i="9"/>
  <c r="AN997" i="9"/>
  <c r="AL998" i="9"/>
  <c r="A882" i="11"/>
  <c r="H881" i="11"/>
  <c r="C881" i="11"/>
  <c r="L881" i="11" s="1"/>
  <c r="I881" i="11"/>
  <c r="K881" i="11"/>
  <c r="J881" i="11"/>
  <c r="B881" i="11"/>
  <c r="E881" i="11"/>
  <c r="G881" i="11" s="1"/>
  <c r="D881" i="11"/>
  <c r="F881" i="11" s="1"/>
  <c r="M881" i="11" l="1"/>
  <c r="A883" i="11"/>
  <c r="H882" i="11"/>
  <c r="C882" i="11"/>
  <c r="I882" i="11"/>
  <c r="K882" i="11"/>
  <c r="J882" i="11"/>
  <c r="B882" i="11"/>
  <c r="D882" i="11"/>
  <c r="F882" i="11" s="1"/>
  <c r="E882" i="11"/>
  <c r="G882" i="11" s="1"/>
  <c r="AL999" i="9"/>
  <c r="AM998" i="9"/>
  <c r="AN998" i="9"/>
  <c r="M882" i="11" l="1"/>
  <c r="L882" i="11"/>
  <c r="A884" i="11"/>
  <c r="H883" i="11"/>
  <c r="C883" i="11"/>
  <c r="L883" i="11" s="1"/>
  <c r="I883" i="11"/>
  <c r="J883" i="11"/>
  <c r="K883" i="11"/>
  <c r="B883" i="11"/>
  <c r="E883" i="11"/>
  <c r="G883" i="11" s="1"/>
  <c r="D883" i="11"/>
  <c r="F883" i="11" s="1"/>
  <c r="AM999" i="9"/>
  <c r="AN999" i="9"/>
  <c r="AL1000" i="9"/>
  <c r="M883" i="11" l="1"/>
  <c r="AM1000" i="9"/>
  <c r="AN1000" i="9"/>
  <c r="AL1001" i="9"/>
  <c r="A885" i="11"/>
  <c r="H884" i="11"/>
  <c r="C884" i="11"/>
  <c r="L884" i="11" s="1"/>
  <c r="I884" i="11"/>
  <c r="J884" i="11"/>
  <c r="K884" i="11"/>
  <c r="B884" i="11"/>
  <c r="E884" i="11"/>
  <c r="G884" i="11" s="1"/>
  <c r="D884" i="11"/>
  <c r="F884" i="11" s="1"/>
  <c r="M884" i="11" l="1"/>
  <c r="AM1001" i="9"/>
  <c r="AN1001" i="9"/>
  <c r="AL1002" i="9"/>
  <c r="A886" i="11"/>
  <c r="H885" i="11"/>
  <c r="C885" i="11"/>
  <c r="L885" i="11" s="1"/>
  <c r="I885" i="11"/>
  <c r="K885" i="11"/>
  <c r="J885" i="11"/>
  <c r="B885" i="11"/>
  <c r="E885" i="11"/>
  <c r="G885" i="11" s="1"/>
  <c r="D885" i="11"/>
  <c r="F885" i="11" s="1"/>
  <c r="M885" i="11" l="1"/>
  <c r="A887" i="11"/>
  <c r="H886" i="11"/>
  <c r="C886" i="11"/>
  <c r="L886" i="11" s="1"/>
  <c r="I886" i="11"/>
  <c r="K886" i="11"/>
  <c r="J886" i="11"/>
  <c r="B886" i="11"/>
  <c r="D886" i="11"/>
  <c r="F886" i="11" s="1"/>
  <c r="E886" i="11"/>
  <c r="G886" i="11" s="1"/>
  <c r="AL1003" i="9"/>
  <c r="AN1002" i="9"/>
  <c r="AM1002" i="9"/>
  <c r="M886" i="11" l="1"/>
  <c r="AM1003" i="9"/>
  <c r="AN1003" i="9"/>
  <c r="AL1004" i="9"/>
  <c r="A888" i="11"/>
  <c r="H887" i="11"/>
  <c r="C887" i="11"/>
  <c r="I887" i="11"/>
  <c r="K887" i="11"/>
  <c r="J887" i="11"/>
  <c r="B887" i="11"/>
  <c r="E887" i="11"/>
  <c r="G887" i="11" s="1"/>
  <c r="D887" i="11"/>
  <c r="F887" i="11" s="1"/>
  <c r="M887" i="11" l="1"/>
  <c r="L887" i="11"/>
  <c r="A889" i="11"/>
  <c r="H888" i="11"/>
  <c r="C888" i="11"/>
  <c r="I888" i="11"/>
  <c r="J888" i="11"/>
  <c r="K888" i="11"/>
  <c r="B888" i="11"/>
  <c r="E888" i="11"/>
  <c r="G888" i="11" s="1"/>
  <c r="D888" i="11"/>
  <c r="F888" i="11" s="1"/>
  <c r="AM1004" i="9"/>
  <c r="AN1004" i="9"/>
  <c r="AL1005" i="9"/>
  <c r="M888" i="11" l="1"/>
  <c r="L888" i="11"/>
  <c r="A890" i="11"/>
  <c r="H889" i="11"/>
  <c r="C889" i="11"/>
  <c r="L889" i="11" s="1"/>
  <c r="I889" i="11"/>
  <c r="K889" i="11"/>
  <c r="J889" i="11"/>
  <c r="B889" i="11"/>
  <c r="E889" i="11"/>
  <c r="G889" i="11" s="1"/>
  <c r="D889" i="11"/>
  <c r="F889" i="11" s="1"/>
  <c r="AM1005" i="9"/>
  <c r="AN1005" i="9"/>
  <c r="AL1006" i="9"/>
  <c r="M889" i="11" l="1"/>
  <c r="A891" i="11"/>
  <c r="H890" i="11"/>
  <c r="C890" i="11"/>
  <c r="L890" i="11" s="1"/>
  <c r="I890" i="11"/>
  <c r="K890" i="11"/>
  <c r="J890" i="11"/>
  <c r="B890" i="11"/>
  <c r="D890" i="11"/>
  <c r="F890" i="11" s="1"/>
  <c r="E890" i="11"/>
  <c r="G890" i="11" s="1"/>
  <c r="AL1007" i="9"/>
  <c r="AM1006" i="9"/>
  <c r="AN1006" i="9"/>
  <c r="M890" i="11" l="1"/>
  <c r="AM1007" i="9"/>
  <c r="AN1007" i="9"/>
  <c r="AL1008" i="9"/>
  <c r="A892" i="11"/>
  <c r="H891" i="11"/>
  <c r="C891" i="11"/>
  <c r="I891" i="11"/>
  <c r="J891" i="11"/>
  <c r="K891" i="11"/>
  <c r="B891" i="11"/>
  <c r="D891" i="11"/>
  <c r="F891" i="11" s="1"/>
  <c r="E891" i="11"/>
  <c r="G891" i="11" s="1"/>
  <c r="M891" i="11" l="1"/>
  <c r="L891" i="11"/>
  <c r="A893" i="11"/>
  <c r="H892" i="11"/>
  <c r="C892" i="11"/>
  <c r="L892" i="11" s="1"/>
  <c r="I892" i="11"/>
  <c r="J892" i="11"/>
  <c r="K892" i="11"/>
  <c r="B892" i="11"/>
  <c r="E892" i="11"/>
  <c r="G892" i="11" s="1"/>
  <c r="D892" i="11"/>
  <c r="F892" i="11" s="1"/>
  <c r="AM1008" i="9"/>
  <c r="AL1009" i="9"/>
  <c r="AN1008" i="9"/>
  <c r="M892" i="11" l="1"/>
  <c r="A894" i="11"/>
  <c r="H893" i="11"/>
  <c r="C893" i="11"/>
  <c r="L893" i="11" s="1"/>
  <c r="I893" i="11"/>
  <c r="K893" i="11"/>
  <c r="J893" i="11"/>
  <c r="B893" i="11"/>
  <c r="E893" i="11"/>
  <c r="G893" i="11" s="1"/>
  <c r="D893" i="11"/>
  <c r="F893" i="11" s="1"/>
  <c r="AM1009" i="9"/>
  <c r="AN1009" i="9"/>
  <c r="AL1010" i="9"/>
  <c r="M893" i="11" l="1"/>
  <c r="A895" i="11"/>
  <c r="H894" i="11"/>
  <c r="C894" i="11"/>
  <c r="I894" i="11"/>
  <c r="K894" i="11"/>
  <c r="J894" i="11"/>
  <c r="B894" i="11"/>
  <c r="D894" i="11"/>
  <c r="F894" i="11" s="1"/>
  <c r="E894" i="11"/>
  <c r="G894" i="11" s="1"/>
  <c r="AL1011" i="9"/>
  <c r="AM1010" i="9"/>
  <c r="AN1010" i="9"/>
  <c r="M894" i="11" l="1"/>
  <c r="L894" i="11"/>
  <c r="AM1011" i="9"/>
  <c r="AN1011" i="9"/>
  <c r="AL1012" i="9"/>
  <c r="A896" i="11"/>
  <c r="H895" i="11"/>
  <c r="C895" i="11"/>
  <c r="L895" i="11" s="1"/>
  <c r="I895" i="11"/>
  <c r="J895" i="11"/>
  <c r="K895" i="11"/>
  <c r="B895" i="11"/>
  <c r="E895" i="11"/>
  <c r="G895" i="11" s="1"/>
  <c r="D895" i="11"/>
  <c r="F895" i="11" s="1"/>
  <c r="M895" i="11" l="1"/>
  <c r="A897" i="11"/>
  <c r="H896" i="11"/>
  <c r="C896" i="11"/>
  <c r="I896" i="11"/>
  <c r="J896" i="11"/>
  <c r="K896" i="11"/>
  <c r="B896" i="11"/>
  <c r="E896" i="11"/>
  <c r="G896" i="11" s="1"/>
  <c r="D896" i="11"/>
  <c r="F896" i="11" s="1"/>
  <c r="AM1012" i="9"/>
  <c r="AN1012" i="9"/>
  <c r="AL1013" i="9"/>
  <c r="M896" i="11" l="1"/>
  <c r="L896" i="11"/>
  <c r="AM1013" i="9"/>
  <c r="AN1013" i="9"/>
  <c r="AL1014" i="9"/>
  <c r="A898" i="11"/>
  <c r="H897" i="11"/>
  <c r="C897" i="11"/>
  <c r="L897" i="11" s="1"/>
  <c r="I897" i="11"/>
  <c r="K897" i="11"/>
  <c r="J897" i="11"/>
  <c r="B897" i="11"/>
  <c r="E897" i="11"/>
  <c r="G897" i="11" s="1"/>
  <c r="D897" i="11"/>
  <c r="F897" i="11" s="1"/>
  <c r="M897" i="11" l="1"/>
  <c r="A899" i="11"/>
  <c r="H898" i="11"/>
  <c r="C898" i="11"/>
  <c r="L898" i="11" s="1"/>
  <c r="I898" i="11"/>
  <c r="K898" i="11"/>
  <c r="J898" i="11"/>
  <c r="B898" i="11"/>
  <c r="D898" i="11"/>
  <c r="F898" i="11" s="1"/>
  <c r="E898" i="11"/>
  <c r="G898" i="11" s="1"/>
  <c r="AL1015" i="9"/>
  <c r="AN1014" i="9"/>
  <c r="AM1014" i="9"/>
  <c r="M898" i="11" l="1"/>
  <c r="AM1015" i="9"/>
  <c r="AN1015" i="9"/>
  <c r="AL1016" i="9"/>
  <c r="A900" i="11"/>
  <c r="H899" i="11"/>
  <c r="C899" i="11"/>
  <c r="I899" i="11"/>
  <c r="J899" i="11"/>
  <c r="K899" i="11"/>
  <c r="B899" i="11"/>
  <c r="E899" i="11"/>
  <c r="G899" i="11" s="1"/>
  <c r="D899" i="11"/>
  <c r="F899" i="11" s="1"/>
  <c r="M899" i="11" l="1"/>
  <c r="L899" i="11"/>
  <c r="AM1016" i="9"/>
  <c r="AN1016" i="9"/>
  <c r="AL1017" i="9"/>
  <c r="A901" i="11"/>
  <c r="H900" i="11"/>
  <c r="C900" i="11"/>
  <c r="K900" i="11"/>
  <c r="I900" i="11"/>
  <c r="J900" i="11"/>
  <c r="B900" i="11"/>
  <c r="D900" i="11"/>
  <c r="F900" i="11" s="1"/>
  <c r="E900" i="11"/>
  <c r="G900" i="11" s="1"/>
  <c r="M900" i="11" l="1"/>
  <c r="L900" i="11"/>
  <c r="AM1017" i="9"/>
  <c r="AN1017" i="9"/>
  <c r="AL1018" i="9"/>
  <c r="A902" i="11"/>
  <c r="H901" i="11"/>
  <c r="C901" i="11"/>
  <c r="L901" i="11" s="1"/>
  <c r="I901" i="11"/>
  <c r="K901" i="11"/>
  <c r="J901" i="11"/>
  <c r="B901" i="11"/>
  <c r="E901" i="11"/>
  <c r="G901" i="11" s="1"/>
  <c r="D901" i="11"/>
  <c r="F901" i="11" s="1"/>
  <c r="M901" i="11" l="1"/>
  <c r="A903" i="11"/>
  <c r="H902" i="11"/>
  <c r="C902" i="11"/>
  <c r="I902" i="11"/>
  <c r="K902" i="11"/>
  <c r="J902" i="11"/>
  <c r="B902" i="11"/>
  <c r="D902" i="11"/>
  <c r="F902" i="11" s="1"/>
  <c r="E902" i="11"/>
  <c r="G902" i="11" s="1"/>
  <c r="AL1019" i="9"/>
  <c r="AM1018" i="9"/>
  <c r="AN1018" i="9"/>
  <c r="M902" i="11" l="1"/>
  <c r="L902" i="11"/>
  <c r="A904" i="11"/>
  <c r="H903" i="11"/>
  <c r="C903" i="11"/>
  <c r="L903" i="11" s="1"/>
  <c r="I903" i="11"/>
  <c r="J903" i="11"/>
  <c r="K903" i="11"/>
  <c r="B903" i="11"/>
  <c r="E903" i="11"/>
  <c r="G903" i="11" s="1"/>
  <c r="D903" i="11"/>
  <c r="F903" i="11" s="1"/>
  <c r="AM1019" i="9"/>
  <c r="AN1019" i="9"/>
  <c r="AL1020" i="9"/>
  <c r="M903" i="11" l="1"/>
  <c r="AM1020" i="9"/>
  <c r="AL1021" i="9"/>
  <c r="AN1020" i="9"/>
  <c r="A905" i="11"/>
  <c r="H904" i="11"/>
  <c r="C904" i="11"/>
  <c r="I904" i="11"/>
  <c r="J904" i="11"/>
  <c r="K904" i="11"/>
  <c r="B904" i="11"/>
  <c r="E904" i="11"/>
  <c r="G904" i="11" s="1"/>
  <c r="D904" i="11"/>
  <c r="F904" i="11" s="1"/>
  <c r="M904" i="11" l="1"/>
  <c r="L904" i="11"/>
  <c r="A906" i="11"/>
  <c r="H905" i="11"/>
  <c r="C905" i="11"/>
  <c r="L905" i="11" s="1"/>
  <c r="I905" i="11"/>
  <c r="K905" i="11"/>
  <c r="J905" i="11"/>
  <c r="B905" i="11"/>
  <c r="E905" i="11"/>
  <c r="G905" i="11" s="1"/>
  <c r="D905" i="11"/>
  <c r="F905" i="11" s="1"/>
  <c r="AM1021" i="9"/>
  <c r="AN1021" i="9"/>
  <c r="AL1022" i="9"/>
  <c r="M905" i="11" l="1"/>
  <c r="AL1023" i="9"/>
  <c r="AM1022" i="9"/>
  <c r="AN1022" i="9"/>
  <c r="A907" i="11"/>
  <c r="H906" i="11"/>
  <c r="C906" i="11"/>
  <c r="I906" i="11"/>
  <c r="K906" i="11"/>
  <c r="J906" i="11"/>
  <c r="B906" i="11"/>
  <c r="D906" i="11"/>
  <c r="F906" i="11" s="1"/>
  <c r="E906" i="11"/>
  <c r="G906" i="11" s="1"/>
  <c r="M906" i="11" l="1"/>
  <c r="L906" i="11"/>
  <c r="AM1023" i="9"/>
  <c r="AN1023" i="9"/>
  <c r="AL1024" i="9"/>
  <c r="A908" i="11"/>
  <c r="H907" i="11"/>
  <c r="C907" i="11"/>
  <c r="I907" i="11"/>
  <c r="J907" i="11"/>
  <c r="K907" i="11"/>
  <c r="B907" i="11"/>
  <c r="E907" i="11"/>
  <c r="G907" i="11" s="1"/>
  <c r="D907" i="11"/>
  <c r="F907" i="11" s="1"/>
  <c r="M907" i="11" l="1"/>
  <c r="L907" i="11"/>
  <c r="A909" i="11"/>
  <c r="H908" i="11"/>
  <c r="C908" i="11"/>
  <c r="I908" i="11"/>
  <c r="J908" i="11"/>
  <c r="K908" i="11"/>
  <c r="B908" i="11"/>
  <c r="E908" i="11"/>
  <c r="G908" i="11" s="1"/>
  <c r="D908" i="11"/>
  <c r="F908" i="11" s="1"/>
  <c r="AM1024" i="9"/>
  <c r="AN1024" i="9"/>
  <c r="AL1025" i="9"/>
  <c r="M908" i="11" l="1"/>
  <c r="L908" i="11"/>
  <c r="A910" i="11"/>
  <c r="H909" i="11"/>
  <c r="C909" i="11"/>
  <c r="I909" i="11"/>
  <c r="K909" i="11"/>
  <c r="J909" i="11"/>
  <c r="B909" i="11"/>
  <c r="E909" i="11"/>
  <c r="G909" i="11" s="1"/>
  <c r="D909" i="11"/>
  <c r="F909" i="11" s="1"/>
  <c r="AM1025" i="9"/>
  <c r="AN1025" i="9"/>
  <c r="AL1026" i="9"/>
  <c r="M909" i="11" l="1"/>
  <c r="L909" i="11"/>
  <c r="AL1027" i="9"/>
  <c r="AN1026" i="9"/>
  <c r="AM1026" i="9"/>
  <c r="A911" i="11"/>
  <c r="H910" i="11"/>
  <c r="C910" i="11"/>
  <c r="I910" i="11"/>
  <c r="K910" i="11"/>
  <c r="J910" i="11"/>
  <c r="B910" i="11"/>
  <c r="D910" i="11"/>
  <c r="F910" i="11" s="1"/>
  <c r="E910" i="11"/>
  <c r="G910" i="11" s="1"/>
  <c r="M910" i="11" l="1"/>
  <c r="L910" i="11"/>
  <c r="A912" i="11"/>
  <c r="H911" i="11"/>
  <c r="C911" i="11"/>
  <c r="I911" i="11"/>
  <c r="J911" i="11"/>
  <c r="K911" i="11"/>
  <c r="B911" i="11"/>
  <c r="E911" i="11"/>
  <c r="G911" i="11" s="1"/>
  <c r="D911" i="11"/>
  <c r="F911" i="11" s="1"/>
  <c r="AM1027" i="9"/>
  <c r="AN1027" i="9"/>
  <c r="AL1028" i="9"/>
  <c r="M911" i="11" l="1"/>
  <c r="L911" i="11"/>
  <c r="A913" i="11"/>
  <c r="H912" i="11"/>
  <c r="C912" i="11"/>
  <c r="I912" i="11"/>
  <c r="J912" i="11"/>
  <c r="K912" i="11"/>
  <c r="B912" i="11"/>
  <c r="E912" i="11"/>
  <c r="G912" i="11" s="1"/>
  <c r="D912" i="11"/>
  <c r="F912" i="11" s="1"/>
  <c r="AM1028" i="9"/>
  <c r="AN1028" i="9"/>
  <c r="AL1029" i="9"/>
  <c r="M912" i="11" l="1"/>
  <c r="L912" i="11"/>
  <c r="AM1029" i="9"/>
  <c r="AN1029" i="9"/>
  <c r="AL1030" i="9"/>
  <c r="A914" i="11"/>
  <c r="H913" i="11"/>
  <c r="C913" i="11"/>
  <c r="L913" i="11" s="1"/>
  <c r="I913" i="11"/>
  <c r="K913" i="11"/>
  <c r="J913" i="11"/>
  <c r="B913" i="11"/>
  <c r="E913" i="11"/>
  <c r="G913" i="11" s="1"/>
  <c r="D913" i="11"/>
  <c r="F913" i="11" s="1"/>
  <c r="M913" i="11" l="1"/>
  <c r="A915" i="11"/>
  <c r="H914" i="11"/>
  <c r="C914" i="11"/>
  <c r="L914" i="11" s="1"/>
  <c r="I914" i="11"/>
  <c r="K914" i="11"/>
  <c r="J914" i="11"/>
  <c r="B914" i="11"/>
  <c r="D914" i="11"/>
  <c r="F914" i="11" s="1"/>
  <c r="E914" i="11"/>
  <c r="G914" i="11" s="1"/>
  <c r="AL1031" i="9"/>
  <c r="AM1030" i="9"/>
  <c r="AN1030" i="9"/>
  <c r="M914" i="11" l="1"/>
  <c r="AM1031" i="9"/>
  <c r="AN1031" i="9"/>
  <c r="AL1032" i="9"/>
  <c r="A916" i="11"/>
  <c r="H915" i="11"/>
  <c r="C915" i="11"/>
  <c r="I915" i="11"/>
  <c r="J915" i="11"/>
  <c r="K915" i="11"/>
  <c r="B915" i="11"/>
  <c r="E915" i="11"/>
  <c r="G915" i="11" s="1"/>
  <c r="D915" i="11"/>
  <c r="F915" i="11" s="1"/>
  <c r="M915" i="11" l="1"/>
  <c r="L915" i="11"/>
  <c r="AM1032" i="9"/>
  <c r="AL1033" i="9"/>
  <c r="AN1032" i="9"/>
  <c r="A917" i="11"/>
  <c r="H916" i="11"/>
  <c r="C916" i="11"/>
  <c r="I916" i="11"/>
  <c r="J916" i="11"/>
  <c r="K916" i="11"/>
  <c r="B916" i="11"/>
  <c r="E916" i="11"/>
  <c r="G916" i="11" s="1"/>
  <c r="D916" i="11"/>
  <c r="F916" i="11" s="1"/>
  <c r="M916" i="11" l="1"/>
  <c r="L916" i="11"/>
  <c r="AM1033" i="9"/>
  <c r="AN1033" i="9"/>
  <c r="AL1034" i="9"/>
  <c r="A918" i="11"/>
  <c r="H917" i="11"/>
  <c r="C917" i="11"/>
  <c r="I917" i="11"/>
  <c r="K917" i="11"/>
  <c r="J917" i="11"/>
  <c r="B917" i="11"/>
  <c r="E917" i="11"/>
  <c r="G917" i="11" s="1"/>
  <c r="D917" i="11"/>
  <c r="F917" i="11" s="1"/>
  <c r="M917" i="11" l="1"/>
  <c r="L917" i="11"/>
  <c r="A919" i="11"/>
  <c r="H918" i="11"/>
  <c r="C918" i="11"/>
  <c r="I918" i="11"/>
  <c r="K918" i="11"/>
  <c r="J918" i="11"/>
  <c r="B918" i="11"/>
  <c r="D918" i="11"/>
  <c r="F918" i="11" s="1"/>
  <c r="E918" i="11"/>
  <c r="G918" i="11" s="1"/>
  <c r="AL1035" i="9"/>
  <c r="AM1034" i="9"/>
  <c r="AN1034" i="9"/>
  <c r="M918" i="11" l="1"/>
  <c r="L918" i="11"/>
  <c r="A920" i="11"/>
  <c r="H919" i="11"/>
  <c r="C919" i="11"/>
  <c r="L919" i="11" s="1"/>
  <c r="I919" i="11"/>
  <c r="J919" i="11"/>
  <c r="K919" i="11"/>
  <c r="B919" i="11"/>
  <c r="E919" i="11"/>
  <c r="G919" i="11" s="1"/>
  <c r="D919" i="11"/>
  <c r="F919" i="11" s="1"/>
  <c r="AM1035" i="9"/>
  <c r="AN1035" i="9"/>
  <c r="AL1036" i="9"/>
  <c r="M919" i="11" l="1"/>
  <c r="AM1036" i="9"/>
  <c r="AN1036" i="9"/>
  <c r="AL1037" i="9"/>
  <c r="A921" i="11"/>
  <c r="H920" i="11"/>
  <c r="C920" i="11"/>
  <c r="L920" i="11" s="1"/>
  <c r="I920" i="11"/>
  <c r="J920" i="11"/>
  <c r="K920" i="11"/>
  <c r="B920" i="11"/>
  <c r="E920" i="11"/>
  <c r="G920" i="11" s="1"/>
  <c r="D920" i="11"/>
  <c r="F920" i="11" s="1"/>
  <c r="M920" i="11" l="1"/>
  <c r="A922" i="11"/>
  <c r="H921" i="11"/>
  <c r="C921" i="11"/>
  <c r="L921" i="11" s="1"/>
  <c r="I921" i="11"/>
  <c r="K921" i="11"/>
  <c r="J921" i="11"/>
  <c r="B921" i="11"/>
  <c r="E921" i="11"/>
  <c r="G921" i="11" s="1"/>
  <c r="D921" i="11"/>
  <c r="F921" i="11" s="1"/>
  <c r="AM1037" i="9"/>
  <c r="AN1037" i="9"/>
  <c r="AL1038" i="9"/>
  <c r="M921" i="11" l="1"/>
  <c r="AL1039" i="9"/>
  <c r="AN1038" i="9"/>
  <c r="AM1038" i="9"/>
  <c r="A923" i="11"/>
  <c r="H922" i="11"/>
  <c r="C922" i="11"/>
  <c r="L922" i="11" s="1"/>
  <c r="I922" i="11"/>
  <c r="K922" i="11"/>
  <c r="J922" i="11"/>
  <c r="B922" i="11"/>
  <c r="D922" i="11"/>
  <c r="F922" i="11" s="1"/>
  <c r="E922" i="11"/>
  <c r="G922" i="11" s="1"/>
  <c r="M922" i="11" l="1"/>
  <c r="A924" i="11"/>
  <c r="H923" i="11"/>
  <c r="C923" i="11"/>
  <c r="L923" i="11" s="1"/>
  <c r="I923" i="11"/>
  <c r="J923" i="11"/>
  <c r="K923" i="11"/>
  <c r="B923" i="11"/>
  <c r="E923" i="11"/>
  <c r="G923" i="11" s="1"/>
  <c r="D923" i="11"/>
  <c r="F923" i="11" s="1"/>
  <c r="AM1039" i="9"/>
  <c r="AN1039" i="9"/>
  <c r="AL1040" i="9"/>
  <c r="M923" i="11" l="1"/>
  <c r="AM1040" i="9"/>
  <c r="AN1040" i="9"/>
  <c r="AL1041" i="9"/>
  <c r="A925" i="11"/>
  <c r="H924" i="11"/>
  <c r="C924" i="11"/>
  <c r="I924" i="11"/>
  <c r="J924" i="11"/>
  <c r="K924" i="11"/>
  <c r="B924" i="11"/>
  <c r="E924" i="11"/>
  <c r="G924" i="11" s="1"/>
  <c r="D924" i="11"/>
  <c r="F924" i="11" s="1"/>
  <c r="M924" i="11" l="1"/>
  <c r="L924" i="11"/>
  <c r="A926" i="11"/>
  <c r="H925" i="11"/>
  <c r="C925" i="11"/>
  <c r="L925" i="11" s="1"/>
  <c r="I925" i="11"/>
  <c r="K925" i="11"/>
  <c r="J925" i="11"/>
  <c r="B925" i="11"/>
  <c r="E925" i="11"/>
  <c r="G925" i="11" s="1"/>
  <c r="D925" i="11"/>
  <c r="F925" i="11" s="1"/>
  <c r="AM1041" i="9"/>
  <c r="AN1041" i="9"/>
  <c r="AL1042" i="9"/>
  <c r="M925" i="11" l="1"/>
  <c r="AL1043" i="9"/>
  <c r="AM1042" i="9"/>
  <c r="AN1042" i="9"/>
  <c r="A927" i="11"/>
  <c r="H926" i="11"/>
  <c r="C926" i="11"/>
  <c r="I926" i="11"/>
  <c r="K926" i="11"/>
  <c r="J926" i="11"/>
  <c r="B926" i="11"/>
  <c r="D926" i="11"/>
  <c r="F926" i="11" s="1"/>
  <c r="E926" i="11"/>
  <c r="G926" i="11" s="1"/>
  <c r="M926" i="11" l="1"/>
  <c r="L926" i="11"/>
  <c r="A928" i="11"/>
  <c r="H927" i="11"/>
  <c r="C927" i="11"/>
  <c r="I927" i="11"/>
  <c r="J927" i="11"/>
  <c r="K927" i="11"/>
  <c r="B927" i="11"/>
  <c r="E927" i="11"/>
  <c r="G927" i="11" s="1"/>
  <c r="D927" i="11"/>
  <c r="F927" i="11" s="1"/>
  <c r="AM1043" i="9"/>
  <c r="AN1043" i="9"/>
  <c r="AL1044" i="9"/>
  <c r="M927" i="11" l="1"/>
  <c r="L927" i="11"/>
  <c r="AM1044" i="9"/>
  <c r="AL1045" i="9"/>
  <c r="AN1044" i="9"/>
  <c r="A929" i="11"/>
  <c r="H928" i="11"/>
  <c r="C928" i="11"/>
  <c r="L928" i="11" s="1"/>
  <c r="J928" i="11"/>
  <c r="K928" i="11"/>
  <c r="I928" i="11"/>
  <c r="B928" i="11"/>
  <c r="E928" i="11"/>
  <c r="G928" i="11" s="1"/>
  <c r="D928" i="11"/>
  <c r="F928" i="11" s="1"/>
  <c r="M928" i="11" l="1"/>
  <c r="A930" i="11"/>
  <c r="H929" i="11"/>
  <c r="C929" i="11"/>
  <c r="L929" i="11" s="1"/>
  <c r="I929" i="11"/>
  <c r="K929" i="11"/>
  <c r="J929" i="11"/>
  <c r="B929" i="11"/>
  <c r="E929" i="11"/>
  <c r="G929" i="11" s="1"/>
  <c r="D929" i="11"/>
  <c r="F929" i="11" s="1"/>
  <c r="AM1045" i="9"/>
  <c r="AN1045" i="9"/>
  <c r="AL1046" i="9"/>
  <c r="M929" i="11" l="1"/>
  <c r="AL1047" i="9"/>
  <c r="AM1046" i="9"/>
  <c r="AN1046" i="9"/>
  <c r="A931" i="11"/>
  <c r="H930" i="11"/>
  <c r="C930" i="11"/>
  <c r="I930" i="11"/>
  <c r="K930" i="11"/>
  <c r="J930" i="11"/>
  <c r="B930" i="11"/>
  <c r="E930" i="11"/>
  <c r="G930" i="11" s="1"/>
  <c r="D930" i="11"/>
  <c r="F930" i="11" s="1"/>
  <c r="M930" i="11" l="1"/>
  <c r="L930" i="11"/>
  <c r="AM1047" i="9"/>
  <c r="AN1047" i="9"/>
  <c r="AL1048" i="9"/>
  <c r="A932" i="11"/>
  <c r="H931" i="11"/>
  <c r="C931" i="11"/>
  <c r="L931" i="11" s="1"/>
  <c r="I931" i="11"/>
  <c r="J931" i="11"/>
  <c r="K931" i="11"/>
  <c r="B931" i="11"/>
  <c r="E931" i="11"/>
  <c r="G931" i="11" s="1"/>
  <c r="D931" i="11"/>
  <c r="F931" i="11" s="1"/>
  <c r="M931" i="11" l="1"/>
  <c r="A933" i="11"/>
  <c r="H932" i="11"/>
  <c r="C932" i="11"/>
  <c r="L932" i="11" s="1"/>
  <c r="I932" i="11"/>
  <c r="J932" i="11"/>
  <c r="K932" i="11"/>
  <c r="B932" i="11"/>
  <c r="D932" i="11"/>
  <c r="F932" i="11" s="1"/>
  <c r="E932" i="11"/>
  <c r="G932" i="11" s="1"/>
  <c r="AM1048" i="9"/>
  <c r="AN1048" i="9"/>
  <c r="AL1049" i="9"/>
  <c r="M932" i="11" l="1"/>
  <c r="AM1049" i="9"/>
  <c r="AN1049" i="9"/>
  <c r="AL1050" i="9"/>
  <c r="A934" i="11"/>
  <c r="H933" i="11"/>
  <c r="C933" i="11"/>
  <c r="I933" i="11"/>
  <c r="K933" i="11"/>
  <c r="J933" i="11"/>
  <c r="B933" i="11"/>
  <c r="E933" i="11"/>
  <c r="G933" i="11" s="1"/>
  <c r="D933" i="11"/>
  <c r="F933" i="11" s="1"/>
  <c r="M933" i="11" l="1"/>
  <c r="L933" i="11"/>
  <c r="A935" i="11"/>
  <c r="H934" i="11"/>
  <c r="C934" i="11"/>
  <c r="K934" i="11"/>
  <c r="I934" i="11"/>
  <c r="J934" i="11"/>
  <c r="B934" i="11"/>
  <c r="D934" i="11"/>
  <c r="F934" i="11" s="1"/>
  <c r="E934" i="11"/>
  <c r="G934" i="11" s="1"/>
  <c r="AL1051" i="9"/>
  <c r="AN1050" i="9"/>
  <c r="AM1050" i="9"/>
  <c r="M934" i="11" l="1"/>
  <c r="L934" i="11"/>
  <c r="AM1051" i="9"/>
  <c r="AN1051" i="9"/>
  <c r="AL1052" i="9"/>
  <c r="A936" i="11"/>
  <c r="H935" i="11"/>
  <c r="C935" i="11"/>
  <c r="I935" i="11"/>
  <c r="J935" i="11"/>
  <c r="K935" i="11"/>
  <c r="B935" i="11"/>
  <c r="E935" i="11"/>
  <c r="G935" i="11" s="1"/>
  <c r="D935" i="11"/>
  <c r="F935" i="11" s="1"/>
  <c r="M935" i="11" l="1"/>
  <c r="L935" i="11"/>
  <c r="A937" i="11"/>
  <c r="H936" i="11"/>
  <c r="C936" i="11"/>
  <c r="L936" i="11" s="1"/>
  <c r="I936" i="11"/>
  <c r="J936" i="11"/>
  <c r="K936" i="11"/>
  <c r="B936" i="11"/>
  <c r="E936" i="11"/>
  <c r="G936" i="11" s="1"/>
  <c r="D936" i="11"/>
  <c r="F936" i="11" s="1"/>
  <c r="AM1052" i="9"/>
  <c r="AN1052" i="9"/>
  <c r="AL1053" i="9"/>
  <c r="M936" i="11" l="1"/>
  <c r="A938" i="11"/>
  <c r="H937" i="11"/>
  <c r="C937" i="11"/>
  <c r="L937" i="11" s="1"/>
  <c r="I937" i="11"/>
  <c r="K937" i="11"/>
  <c r="J937" i="11"/>
  <c r="B937" i="11"/>
  <c r="E937" i="11"/>
  <c r="G937" i="11" s="1"/>
  <c r="D937" i="11"/>
  <c r="F937" i="11" s="1"/>
  <c r="AM1053" i="9"/>
  <c r="AN1053" i="9"/>
  <c r="AL1054" i="9"/>
  <c r="M937" i="11" l="1"/>
  <c r="AL1055" i="9"/>
  <c r="AM1054" i="9"/>
  <c r="AN1054" i="9"/>
  <c r="A939" i="11"/>
  <c r="H938" i="11"/>
  <c r="C938" i="11"/>
  <c r="K938" i="11"/>
  <c r="I938" i="11"/>
  <c r="J938" i="11"/>
  <c r="B938" i="11"/>
  <c r="D938" i="11"/>
  <c r="F938" i="11" s="1"/>
  <c r="E938" i="11"/>
  <c r="G938" i="11" s="1"/>
  <c r="M938" i="11" l="1"/>
  <c r="L938" i="11"/>
  <c r="A940" i="11"/>
  <c r="H939" i="11"/>
  <c r="C939" i="11"/>
  <c r="L939" i="11" s="1"/>
  <c r="I939" i="11"/>
  <c r="J939" i="11"/>
  <c r="K939" i="11"/>
  <c r="B939" i="11"/>
  <c r="D939" i="11"/>
  <c r="F939" i="11" s="1"/>
  <c r="E939" i="11"/>
  <c r="G939" i="11" s="1"/>
  <c r="AM1055" i="9"/>
  <c r="AN1055" i="9"/>
  <c r="AL1056" i="9"/>
  <c r="M939" i="11" l="1"/>
  <c r="AM1056" i="9"/>
  <c r="AL1057" i="9"/>
  <c r="AN1056" i="9"/>
  <c r="A941" i="11"/>
  <c r="H940" i="11"/>
  <c r="C940" i="11"/>
  <c r="K940" i="11"/>
  <c r="I940" i="11"/>
  <c r="J940" i="11"/>
  <c r="B940" i="11"/>
  <c r="D940" i="11"/>
  <c r="F940" i="11" s="1"/>
  <c r="E940" i="11"/>
  <c r="G940" i="11" s="1"/>
  <c r="M940" i="11" l="1"/>
  <c r="L940" i="11"/>
  <c r="A942" i="11"/>
  <c r="H941" i="11"/>
  <c r="C941" i="11"/>
  <c r="I941" i="11"/>
  <c r="K941" i="11"/>
  <c r="J941" i="11"/>
  <c r="B941" i="11"/>
  <c r="E941" i="11"/>
  <c r="G941" i="11" s="1"/>
  <c r="D941" i="11"/>
  <c r="F941" i="11" s="1"/>
  <c r="AM1057" i="9"/>
  <c r="AN1057" i="9"/>
  <c r="AL1058" i="9"/>
  <c r="M941" i="11" l="1"/>
  <c r="L941" i="11"/>
  <c r="A943" i="11"/>
  <c r="H942" i="11"/>
  <c r="C942" i="11"/>
  <c r="K942" i="11"/>
  <c r="I942" i="11"/>
  <c r="J942" i="11"/>
  <c r="B942" i="11"/>
  <c r="D942" i="11"/>
  <c r="F942" i="11" s="1"/>
  <c r="E942" i="11"/>
  <c r="G942" i="11" s="1"/>
  <c r="AL1059" i="9"/>
  <c r="AM1058" i="9"/>
  <c r="AN1058" i="9"/>
  <c r="M942" i="11" l="1"/>
  <c r="L942" i="11"/>
  <c r="AM1059" i="9"/>
  <c r="AN1059" i="9"/>
  <c r="AL1060" i="9"/>
  <c r="A944" i="11"/>
  <c r="H943" i="11"/>
  <c r="C943" i="11"/>
  <c r="I943" i="11"/>
  <c r="J943" i="11"/>
  <c r="K943" i="11"/>
  <c r="B943" i="11"/>
  <c r="E943" i="11"/>
  <c r="G943" i="11" s="1"/>
  <c r="D943" i="11"/>
  <c r="F943" i="11" s="1"/>
  <c r="M943" i="11" l="1"/>
  <c r="L943" i="11"/>
  <c r="A945" i="11"/>
  <c r="H944" i="11"/>
  <c r="C944" i="11"/>
  <c r="I944" i="11"/>
  <c r="J944" i="11"/>
  <c r="K944" i="11"/>
  <c r="B944" i="11"/>
  <c r="E944" i="11"/>
  <c r="G944" i="11" s="1"/>
  <c r="D944" i="11"/>
  <c r="F944" i="11" s="1"/>
  <c r="AM1060" i="9"/>
  <c r="AN1060" i="9"/>
  <c r="AL1061" i="9"/>
  <c r="M944" i="11" l="1"/>
  <c r="L944" i="11"/>
  <c r="AM1061" i="9"/>
  <c r="AN1061" i="9"/>
  <c r="AL1062" i="9"/>
  <c r="A946" i="11"/>
  <c r="H945" i="11"/>
  <c r="C945" i="11"/>
  <c r="I945" i="11"/>
  <c r="K945" i="11"/>
  <c r="J945" i="11"/>
  <c r="B945" i="11"/>
  <c r="E945" i="11"/>
  <c r="G945" i="11" s="1"/>
  <c r="D945" i="11"/>
  <c r="F945" i="11" s="1"/>
  <c r="M945" i="11" l="1"/>
  <c r="L945" i="11"/>
  <c r="A947" i="11"/>
  <c r="H946" i="11"/>
  <c r="C946" i="11"/>
  <c r="K946" i="11"/>
  <c r="I946" i="11"/>
  <c r="J946" i="11"/>
  <c r="B946" i="11"/>
  <c r="D946" i="11"/>
  <c r="F946" i="11" s="1"/>
  <c r="E946" i="11"/>
  <c r="G946" i="11" s="1"/>
  <c r="AL1063" i="9"/>
  <c r="AM1062" i="9"/>
  <c r="AN1062" i="9"/>
  <c r="M946" i="11" l="1"/>
  <c r="L946" i="11"/>
  <c r="AM1063" i="9"/>
  <c r="AN1063" i="9"/>
  <c r="AL1064" i="9"/>
  <c r="A948" i="11"/>
  <c r="H947" i="11"/>
  <c r="C947" i="11"/>
  <c r="I947" i="11"/>
  <c r="J947" i="11"/>
  <c r="K947" i="11"/>
  <c r="B947" i="11"/>
  <c r="E947" i="11"/>
  <c r="G947" i="11" s="1"/>
  <c r="D947" i="11"/>
  <c r="F947" i="11" s="1"/>
  <c r="M947" i="11" l="1"/>
  <c r="L947" i="11"/>
  <c r="AM1064" i="9"/>
  <c r="AN1064" i="9"/>
  <c r="AL1065" i="9"/>
  <c r="A949" i="11"/>
  <c r="H948" i="11"/>
  <c r="C948" i="11"/>
  <c r="I948" i="11"/>
  <c r="J948" i="11"/>
  <c r="K948" i="11"/>
  <c r="B948" i="11"/>
  <c r="E948" i="11"/>
  <c r="G948" i="11" s="1"/>
  <c r="D948" i="11"/>
  <c r="F948" i="11" s="1"/>
  <c r="M948" i="11" l="1"/>
  <c r="L948" i="11"/>
  <c r="AM1065" i="9"/>
  <c r="AN1065" i="9"/>
  <c r="AL1066" i="9"/>
  <c r="A950" i="11"/>
  <c r="H949" i="11"/>
  <c r="C949" i="11"/>
  <c r="I949" i="11"/>
  <c r="K949" i="11"/>
  <c r="J949" i="11"/>
  <c r="B949" i="11"/>
  <c r="E949" i="11"/>
  <c r="G949" i="11" s="1"/>
  <c r="D949" i="11"/>
  <c r="F949" i="11" s="1"/>
  <c r="M949" i="11" l="1"/>
  <c r="L949" i="11"/>
  <c r="A951" i="11"/>
  <c r="H950" i="11"/>
  <c r="C950" i="11"/>
  <c r="L950" i="11" s="1"/>
  <c r="K950" i="11"/>
  <c r="I950" i="11"/>
  <c r="J950" i="11"/>
  <c r="B950" i="11"/>
  <c r="D950" i="11"/>
  <c r="F950" i="11" s="1"/>
  <c r="E950" i="11"/>
  <c r="G950" i="11" s="1"/>
  <c r="AL1067" i="9"/>
  <c r="AM1066" i="9"/>
  <c r="AN1066" i="9"/>
  <c r="M950" i="11" l="1"/>
  <c r="AM1067" i="9"/>
  <c r="AL1068" i="9"/>
  <c r="AN1067" i="9"/>
  <c r="A952" i="11"/>
  <c r="H951" i="11"/>
  <c r="C951" i="11"/>
  <c r="I951" i="11"/>
  <c r="J951" i="11"/>
  <c r="K951" i="11"/>
  <c r="B951" i="11"/>
  <c r="E951" i="11"/>
  <c r="G951" i="11" s="1"/>
  <c r="D951" i="11"/>
  <c r="F951" i="11" s="1"/>
  <c r="M951" i="11" l="1"/>
  <c r="L951" i="11"/>
  <c r="AM1068" i="9"/>
  <c r="AN1068" i="9"/>
  <c r="AL1069" i="9"/>
  <c r="A953" i="11"/>
  <c r="H952" i="11"/>
  <c r="C952" i="11"/>
  <c r="K952" i="11"/>
  <c r="I952" i="11"/>
  <c r="J952" i="11"/>
  <c r="B952" i="11"/>
  <c r="E952" i="11"/>
  <c r="G952" i="11" s="1"/>
  <c r="D952" i="11"/>
  <c r="F952" i="11" s="1"/>
  <c r="M952" i="11" l="1"/>
  <c r="L952" i="11"/>
  <c r="A954" i="11"/>
  <c r="H953" i="11"/>
  <c r="C953" i="11"/>
  <c r="I953" i="11"/>
  <c r="K953" i="11"/>
  <c r="J953" i="11"/>
  <c r="B953" i="11"/>
  <c r="E953" i="11"/>
  <c r="G953" i="11" s="1"/>
  <c r="D953" i="11"/>
  <c r="F953" i="11" s="1"/>
  <c r="AM1069" i="9"/>
  <c r="AN1069" i="9"/>
  <c r="AL1070" i="9"/>
  <c r="M953" i="11" l="1"/>
  <c r="L953" i="11"/>
  <c r="A955" i="11"/>
  <c r="H954" i="11"/>
  <c r="C954" i="11"/>
  <c r="K954" i="11"/>
  <c r="I954" i="11"/>
  <c r="J954" i="11"/>
  <c r="B954" i="11"/>
  <c r="D954" i="11"/>
  <c r="F954" i="11" s="1"/>
  <c r="E954" i="11"/>
  <c r="G954" i="11" s="1"/>
  <c r="AL1071" i="9"/>
  <c r="AM1070" i="9"/>
  <c r="AN1070" i="9"/>
  <c r="M954" i="11" l="1"/>
  <c r="L954" i="11"/>
  <c r="AM1071" i="9"/>
  <c r="AL1072" i="9"/>
  <c r="AN1071" i="9"/>
  <c r="A956" i="11"/>
  <c r="H955" i="11"/>
  <c r="C955" i="11"/>
  <c r="I955" i="11"/>
  <c r="J955" i="11"/>
  <c r="K955" i="11"/>
  <c r="B955" i="11"/>
  <c r="E955" i="11"/>
  <c r="G955" i="11" s="1"/>
  <c r="D955" i="11"/>
  <c r="F955" i="11" s="1"/>
  <c r="M955" i="11" l="1"/>
  <c r="L955" i="11"/>
  <c r="A957" i="11"/>
  <c r="H956" i="11"/>
  <c r="C956" i="11"/>
  <c r="I956" i="11"/>
  <c r="J956" i="11"/>
  <c r="K956" i="11"/>
  <c r="B956" i="11"/>
  <c r="E956" i="11"/>
  <c r="G956" i="11" s="1"/>
  <c r="D956" i="11"/>
  <c r="F956" i="11" s="1"/>
  <c r="AM1072" i="9"/>
  <c r="AN1072" i="9"/>
  <c r="AL1073" i="9"/>
  <c r="M956" i="11" l="1"/>
  <c r="L956" i="11"/>
  <c r="AM1073" i="9"/>
  <c r="AN1073" i="9"/>
  <c r="AL1074" i="9"/>
  <c r="A958" i="11"/>
  <c r="H957" i="11"/>
  <c r="C957" i="11"/>
  <c r="I957" i="11"/>
  <c r="K957" i="11"/>
  <c r="J957" i="11"/>
  <c r="B957" i="11"/>
  <c r="E957" i="11"/>
  <c r="G957" i="11" s="1"/>
  <c r="D957" i="11"/>
  <c r="F957" i="11" s="1"/>
  <c r="M957" i="11" l="1"/>
  <c r="L957" i="11"/>
  <c r="A959" i="11"/>
  <c r="H958" i="11"/>
  <c r="C958" i="11"/>
  <c r="K958" i="11"/>
  <c r="I958" i="11"/>
  <c r="J958" i="11"/>
  <c r="B958" i="11"/>
  <c r="D958" i="11"/>
  <c r="F958" i="11" s="1"/>
  <c r="E958" i="11"/>
  <c r="G958" i="11" s="1"/>
  <c r="AL1075" i="9"/>
  <c r="AM1074" i="9"/>
  <c r="AN1074" i="9"/>
  <c r="M958" i="11" l="1"/>
  <c r="L958" i="11"/>
  <c r="AM1075" i="9"/>
  <c r="AN1075" i="9"/>
  <c r="AL1076" i="9"/>
  <c r="A960" i="11"/>
  <c r="H959" i="11"/>
  <c r="C959" i="11"/>
  <c r="I959" i="11"/>
  <c r="J959" i="11"/>
  <c r="K959" i="11"/>
  <c r="B959" i="11"/>
  <c r="E959" i="11"/>
  <c r="G959" i="11" s="1"/>
  <c r="D959" i="11"/>
  <c r="F959" i="11" s="1"/>
  <c r="M959" i="11" l="1"/>
  <c r="L959" i="11"/>
  <c r="A961" i="11"/>
  <c r="H960" i="11"/>
  <c r="C960" i="11"/>
  <c r="I960" i="11"/>
  <c r="J960" i="11"/>
  <c r="K960" i="11"/>
  <c r="B960" i="11"/>
  <c r="E960" i="11"/>
  <c r="G960" i="11" s="1"/>
  <c r="D960" i="11"/>
  <c r="F960" i="11" s="1"/>
  <c r="AM1076" i="9"/>
  <c r="AN1076" i="9"/>
  <c r="AL1077" i="9"/>
  <c r="M960" i="11" l="1"/>
  <c r="L960" i="11"/>
  <c r="A962" i="11"/>
  <c r="H961" i="11"/>
  <c r="C961" i="11"/>
  <c r="I961" i="11"/>
  <c r="K961" i="11"/>
  <c r="J961" i="11"/>
  <c r="B961" i="11"/>
  <c r="E961" i="11"/>
  <c r="G961" i="11" s="1"/>
  <c r="D961" i="11"/>
  <c r="F961" i="11" s="1"/>
  <c r="AM1077" i="9"/>
  <c r="AN1077" i="9"/>
  <c r="AL1078" i="9"/>
  <c r="M961" i="11" l="1"/>
  <c r="L961" i="11"/>
  <c r="AL1079" i="9"/>
  <c r="AM1078" i="9"/>
  <c r="AN1078" i="9"/>
  <c r="A963" i="11"/>
  <c r="H962" i="11"/>
  <c r="C962" i="11"/>
  <c r="K962" i="11"/>
  <c r="I962" i="11"/>
  <c r="J962" i="11"/>
  <c r="B962" i="11"/>
  <c r="D962" i="11"/>
  <c r="F962" i="11" s="1"/>
  <c r="E962" i="11"/>
  <c r="G962" i="11" s="1"/>
  <c r="M962" i="11" l="1"/>
  <c r="L962" i="11"/>
  <c r="A964" i="11"/>
  <c r="H963" i="11"/>
  <c r="C963" i="11"/>
  <c r="I963" i="11"/>
  <c r="J963" i="11"/>
  <c r="K963" i="11"/>
  <c r="B963" i="11"/>
  <c r="E963" i="11"/>
  <c r="G963" i="11" s="1"/>
  <c r="D963" i="11"/>
  <c r="F963" i="11" s="1"/>
  <c r="AM1079" i="9"/>
  <c r="AN1079" i="9"/>
  <c r="AL1080" i="9"/>
  <c r="M963" i="11" l="1"/>
  <c r="L963" i="11"/>
  <c r="AM1080" i="9"/>
  <c r="AN1080" i="9"/>
  <c r="AL1081" i="9"/>
  <c r="A965" i="11"/>
  <c r="H964" i="11"/>
  <c r="C964" i="11"/>
  <c r="K964" i="11"/>
  <c r="I964" i="11"/>
  <c r="J964" i="11"/>
  <c r="B964" i="11"/>
  <c r="E964" i="11"/>
  <c r="G964" i="11" s="1"/>
  <c r="D964" i="11"/>
  <c r="F964" i="11" s="1"/>
  <c r="M964" i="11" l="1"/>
  <c r="L964" i="11"/>
  <c r="A966" i="11"/>
  <c r="H965" i="11"/>
  <c r="C965" i="11"/>
  <c r="I965" i="11"/>
  <c r="K965" i="11"/>
  <c r="J965" i="11"/>
  <c r="B965" i="11"/>
  <c r="E965" i="11"/>
  <c r="G965" i="11" s="1"/>
  <c r="D965" i="11"/>
  <c r="F965" i="11" s="1"/>
  <c r="AM1081" i="9"/>
  <c r="AN1081" i="9"/>
  <c r="AL1082" i="9"/>
  <c r="M965" i="11" l="1"/>
  <c r="L965" i="11"/>
  <c r="A967" i="11"/>
  <c r="H966" i="11"/>
  <c r="C966" i="11"/>
  <c r="K966" i="11"/>
  <c r="I966" i="11"/>
  <c r="J966" i="11"/>
  <c r="B966" i="11"/>
  <c r="D966" i="11"/>
  <c r="F966" i="11" s="1"/>
  <c r="E966" i="11"/>
  <c r="G966" i="11" s="1"/>
  <c r="AL1083" i="9"/>
  <c r="AM1082" i="9"/>
  <c r="AN1082" i="9"/>
  <c r="M966" i="11" l="1"/>
  <c r="L966" i="11"/>
  <c r="AM1083" i="9"/>
  <c r="AL1084" i="9"/>
  <c r="AN1083" i="9"/>
  <c r="A968" i="11"/>
  <c r="H967" i="11"/>
  <c r="C967" i="11"/>
  <c r="I967" i="11"/>
  <c r="J967" i="11"/>
  <c r="K967" i="11"/>
  <c r="B967" i="11"/>
  <c r="E967" i="11"/>
  <c r="G967" i="11" s="1"/>
  <c r="D967" i="11"/>
  <c r="F967" i="11" s="1"/>
  <c r="M967" i="11" l="1"/>
  <c r="L967" i="11"/>
  <c r="A969" i="11"/>
  <c r="H968" i="11"/>
  <c r="C968" i="11"/>
  <c r="L968" i="11" s="1"/>
  <c r="I968" i="11"/>
  <c r="J968" i="11"/>
  <c r="K968" i="11"/>
  <c r="B968" i="11"/>
  <c r="E968" i="11"/>
  <c r="G968" i="11" s="1"/>
  <c r="D968" i="11"/>
  <c r="F968" i="11" s="1"/>
  <c r="AM1084" i="9"/>
  <c r="AN1084" i="9"/>
  <c r="AL1085" i="9"/>
  <c r="M968" i="11" l="1"/>
  <c r="AM1085" i="9"/>
  <c r="AN1085" i="9"/>
  <c r="AL1086" i="9"/>
  <c r="A970" i="11"/>
  <c r="H969" i="11"/>
  <c r="C969" i="11"/>
  <c r="I969" i="11"/>
  <c r="K969" i="11"/>
  <c r="J969" i="11"/>
  <c r="B969" i="11"/>
  <c r="E969" i="11"/>
  <c r="G969" i="11" s="1"/>
  <c r="D969" i="11"/>
  <c r="F969" i="11" s="1"/>
  <c r="M969" i="11" l="1"/>
  <c r="L969" i="11"/>
  <c r="A971" i="11"/>
  <c r="H970" i="11"/>
  <c r="C970" i="11"/>
  <c r="K970" i="11"/>
  <c r="I970" i="11"/>
  <c r="J970" i="11"/>
  <c r="B970" i="11"/>
  <c r="D970" i="11"/>
  <c r="F970" i="11" s="1"/>
  <c r="E970" i="11"/>
  <c r="G970" i="11" s="1"/>
  <c r="AL1087" i="9"/>
  <c r="AM1086" i="9"/>
  <c r="AN1086" i="9"/>
  <c r="M970" i="11" l="1"/>
  <c r="L970" i="11"/>
  <c r="AM1087" i="9"/>
  <c r="AL1088" i="9"/>
  <c r="AN1087" i="9"/>
  <c r="A972" i="11"/>
  <c r="H971" i="11"/>
  <c r="C971" i="11"/>
  <c r="I971" i="11"/>
  <c r="J971" i="11"/>
  <c r="K971" i="11"/>
  <c r="B971" i="11"/>
  <c r="E971" i="11"/>
  <c r="G971" i="11" s="1"/>
  <c r="D971" i="11"/>
  <c r="F971" i="11" s="1"/>
  <c r="M971" i="11" l="1"/>
  <c r="L971" i="11"/>
  <c r="A973" i="11"/>
  <c r="H972" i="11"/>
  <c r="C972" i="11"/>
  <c r="I972" i="11"/>
  <c r="J972" i="11"/>
  <c r="K972" i="11"/>
  <c r="B972" i="11"/>
  <c r="D972" i="11"/>
  <c r="F972" i="11" s="1"/>
  <c r="E972" i="11"/>
  <c r="G972" i="11" s="1"/>
  <c r="AM1088" i="9"/>
  <c r="AN1088" i="9"/>
  <c r="AL1089" i="9"/>
  <c r="M972" i="11" l="1"/>
  <c r="L972" i="11"/>
  <c r="A974" i="11"/>
  <c r="H973" i="11"/>
  <c r="C973" i="11"/>
  <c r="I973" i="11"/>
  <c r="K973" i="11"/>
  <c r="J973" i="11"/>
  <c r="B973" i="11"/>
  <c r="E973" i="11"/>
  <c r="G973" i="11" s="1"/>
  <c r="D973" i="11"/>
  <c r="F973" i="11" s="1"/>
  <c r="AM1089" i="9"/>
  <c r="AN1089" i="9"/>
  <c r="AL1090" i="9"/>
  <c r="M973" i="11" l="1"/>
  <c r="L973" i="11"/>
  <c r="A975" i="11"/>
  <c r="H974" i="11"/>
  <c r="C974" i="11"/>
  <c r="K974" i="11"/>
  <c r="I974" i="11"/>
  <c r="J974" i="11"/>
  <c r="B974" i="11"/>
  <c r="D974" i="11"/>
  <c r="F974" i="11" s="1"/>
  <c r="E974" i="11"/>
  <c r="G974" i="11" s="1"/>
  <c r="AL1091" i="9"/>
  <c r="AM1090" i="9"/>
  <c r="AN1090" i="9"/>
  <c r="M974" i="11" l="1"/>
  <c r="L974" i="11"/>
  <c r="AM1091" i="9"/>
  <c r="AN1091" i="9"/>
  <c r="AL1092" i="9"/>
  <c r="A976" i="11"/>
  <c r="H975" i="11"/>
  <c r="C975" i="11"/>
  <c r="I975" i="11"/>
  <c r="J975" i="11"/>
  <c r="K975" i="11"/>
  <c r="B975" i="11"/>
  <c r="E975" i="11"/>
  <c r="G975" i="11" s="1"/>
  <c r="D975" i="11"/>
  <c r="F975" i="11" s="1"/>
  <c r="M975" i="11" l="1"/>
  <c r="L975" i="11"/>
  <c r="AM1092" i="9"/>
  <c r="AN1092" i="9"/>
  <c r="AL1093" i="9"/>
  <c r="A977" i="11"/>
  <c r="H976" i="11"/>
  <c r="C976" i="11"/>
  <c r="K976" i="11"/>
  <c r="I976" i="11"/>
  <c r="J976" i="11"/>
  <c r="B976" i="11"/>
  <c r="E976" i="11"/>
  <c r="G976" i="11" s="1"/>
  <c r="D976" i="11"/>
  <c r="F976" i="11" s="1"/>
  <c r="M976" i="11" l="1"/>
  <c r="L976" i="11"/>
  <c r="A978" i="11"/>
  <c r="H977" i="11"/>
  <c r="C977" i="11"/>
  <c r="L977" i="11" s="1"/>
  <c r="I977" i="11"/>
  <c r="K977" i="11"/>
  <c r="J977" i="11"/>
  <c r="B977" i="11"/>
  <c r="E977" i="11"/>
  <c r="G977" i="11" s="1"/>
  <c r="D977" i="11"/>
  <c r="F977" i="11" s="1"/>
  <c r="AM1093" i="9"/>
  <c r="AN1093" i="9"/>
  <c r="AL1094" i="9"/>
  <c r="M977" i="11" l="1"/>
  <c r="AL1095" i="9"/>
  <c r="AM1094" i="9"/>
  <c r="AN1094" i="9"/>
  <c r="A979" i="11"/>
  <c r="H978" i="11"/>
  <c r="C978" i="11"/>
  <c r="L978" i="11" s="1"/>
  <c r="K978" i="11"/>
  <c r="I978" i="11"/>
  <c r="J978" i="11"/>
  <c r="B978" i="11"/>
  <c r="D978" i="11"/>
  <c r="F978" i="11" s="1"/>
  <c r="E978" i="11"/>
  <c r="G978" i="11" s="1"/>
  <c r="M978" i="11" l="1"/>
  <c r="A980" i="11"/>
  <c r="H979" i="11"/>
  <c r="C979" i="11"/>
  <c r="L979" i="11" s="1"/>
  <c r="I979" i="11"/>
  <c r="J979" i="11"/>
  <c r="K979" i="11"/>
  <c r="B979" i="11"/>
  <c r="E979" i="11"/>
  <c r="G979" i="11" s="1"/>
  <c r="D979" i="11"/>
  <c r="F979" i="11" s="1"/>
  <c r="AM1095" i="9"/>
  <c r="AN1095" i="9"/>
  <c r="AL1096" i="9"/>
  <c r="M979" i="11" l="1"/>
  <c r="A981" i="11"/>
  <c r="H980" i="11"/>
  <c r="C980" i="11"/>
  <c r="L980" i="11" s="1"/>
  <c r="I980" i="11"/>
  <c r="J980" i="11"/>
  <c r="K980" i="11"/>
  <c r="B980" i="11"/>
  <c r="E980" i="11"/>
  <c r="G980" i="11" s="1"/>
  <c r="D980" i="11"/>
  <c r="F980" i="11" s="1"/>
  <c r="AM1096" i="9"/>
  <c r="AN1096" i="9"/>
  <c r="AL1097" i="9"/>
  <c r="M980" i="11" l="1"/>
  <c r="AM1097" i="9"/>
  <c r="AN1097" i="9"/>
  <c r="AL1098" i="9"/>
  <c r="A982" i="11"/>
  <c r="H981" i="11"/>
  <c r="C981" i="11"/>
  <c r="L981" i="11" s="1"/>
  <c r="I981" i="11"/>
  <c r="K981" i="11"/>
  <c r="J981" i="11"/>
  <c r="B981" i="11"/>
  <c r="E981" i="11"/>
  <c r="G981" i="11" s="1"/>
  <c r="D981" i="11"/>
  <c r="F981" i="11" s="1"/>
  <c r="M981" i="11" l="1"/>
  <c r="A983" i="11"/>
  <c r="H982" i="11"/>
  <c r="C982" i="11"/>
  <c r="L982" i="11" s="1"/>
  <c r="K982" i="11"/>
  <c r="I982" i="11"/>
  <c r="J982" i="11"/>
  <c r="B982" i="11"/>
  <c r="D982" i="11"/>
  <c r="F982" i="11" s="1"/>
  <c r="E982" i="11"/>
  <c r="G982" i="11" s="1"/>
  <c r="AL1099" i="9"/>
  <c r="AM1098" i="9"/>
  <c r="AN1098" i="9"/>
  <c r="M982" i="11" l="1"/>
  <c r="AM1099" i="9"/>
  <c r="AL1100" i="9"/>
  <c r="AN1099" i="9"/>
  <c r="A984" i="11"/>
  <c r="H983" i="11"/>
  <c r="C983" i="11"/>
  <c r="L983" i="11" s="1"/>
  <c r="I983" i="11"/>
  <c r="J983" i="11"/>
  <c r="K983" i="11"/>
  <c r="B983" i="11"/>
  <c r="E983" i="11"/>
  <c r="G983" i="11" s="1"/>
  <c r="D983" i="11"/>
  <c r="F983" i="11" s="1"/>
  <c r="M983" i="11" l="1"/>
  <c r="AM1100" i="9"/>
  <c r="AN1100" i="9"/>
  <c r="AL1101" i="9"/>
  <c r="A985" i="11"/>
  <c r="H984" i="11"/>
  <c r="C984" i="11"/>
  <c r="L984" i="11" s="1"/>
  <c r="I984" i="11"/>
  <c r="J984" i="11"/>
  <c r="K984" i="11"/>
  <c r="B984" i="11"/>
  <c r="E984" i="11"/>
  <c r="G984" i="11" s="1"/>
  <c r="D984" i="11"/>
  <c r="F984" i="11" s="1"/>
  <c r="M984" i="11" l="1"/>
  <c r="A986" i="11"/>
  <c r="H985" i="11"/>
  <c r="C985" i="11"/>
  <c r="L985" i="11" s="1"/>
  <c r="I985" i="11"/>
  <c r="K985" i="11"/>
  <c r="J985" i="11"/>
  <c r="B985" i="11"/>
  <c r="E985" i="11"/>
  <c r="G985" i="11" s="1"/>
  <c r="D985" i="11"/>
  <c r="F985" i="11" s="1"/>
  <c r="AM1101" i="9"/>
  <c r="AN1101" i="9"/>
  <c r="AL1102" i="9"/>
  <c r="M985" i="11" l="1"/>
  <c r="A987" i="11"/>
  <c r="H986" i="11"/>
  <c r="C986" i="11"/>
  <c r="L986" i="11" s="1"/>
  <c r="K986" i="11"/>
  <c r="I986" i="11"/>
  <c r="J986" i="11"/>
  <c r="B986" i="11"/>
  <c r="D986" i="11"/>
  <c r="F986" i="11" s="1"/>
  <c r="E986" i="11"/>
  <c r="G986" i="11" s="1"/>
  <c r="AL1103" i="9"/>
  <c r="AM1102" i="9"/>
  <c r="AN1102" i="9"/>
  <c r="M986" i="11" l="1"/>
  <c r="AM1103" i="9"/>
  <c r="AL1104" i="9"/>
  <c r="AN1103" i="9"/>
  <c r="A988" i="11"/>
  <c r="H987" i="11"/>
  <c r="C987" i="11"/>
  <c r="L987" i="11" s="1"/>
  <c r="I987" i="11"/>
  <c r="J987" i="11"/>
  <c r="K987" i="11"/>
  <c r="B987" i="11"/>
  <c r="E987" i="11"/>
  <c r="G987" i="11" s="1"/>
  <c r="D987" i="11"/>
  <c r="F987" i="11" s="1"/>
  <c r="M987" i="11" l="1"/>
  <c r="A989" i="11"/>
  <c r="H988" i="11"/>
  <c r="C988" i="11"/>
  <c r="L988" i="11" s="1"/>
  <c r="K988" i="11"/>
  <c r="I988" i="11"/>
  <c r="J988" i="11"/>
  <c r="B988" i="11"/>
  <c r="E988" i="11"/>
  <c r="G988" i="11" s="1"/>
  <c r="D988" i="11"/>
  <c r="F988" i="11" s="1"/>
  <c r="AM1104" i="9"/>
  <c r="AN1104" i="9"/>
  <c r="AL1105" i="9"/>
  <c r="M988" i="11" l="1"/>
  <c r="A990" i="11"/>
  <c r="H989" i="11"/>
  <c r="C989" i="11"/>
  <c r="I989" i="11"/>
  <c r="K989" i="11"/>
  <c r="J989" i="11"/>
  <c r="B989" i="11"/>
  <c r="E989" i="11"/>
  <c r="G989" i="11" s="1"/>
  <c r="D989" i="11"/>
  <c r="F989" i="11" s="1"/>
  <c r="AM1105" i="9"/>
  <c r="AN1105" i="9"/>
  <c r="AL1106" i="9"/>
  <c r="M989" i="11" l="1"/>
  <c r="L989" i="11"/>
  <c r="AL1107" i="9"/>
  <c r="AM1106" i="9"/>
  <c r="AN1106" i="9"/>
  <c r="A991" i="11"/>
  <c r="H990" i="11"/>
  <c r="C990" i="11"/>
  <c r="L990" i="11" s="1"/>
  <c r="K990" i="11"/>
  <c r="I990" i="11"/>
  <c r="J990" i="11"/>
  <c r="B990" i="11"/>
  <c r="D990" i="11"/>
  <c r="F990" i="11" s="1"/>
  <c r="E990" i="11"/>
  <c r="G990" i="11" s="1"/>
  <c r="M990" i="11" l="1"/>
  <c r="AM1107" i="9"/>
  <c r="AN1107" i="9"/>
  <c r="AL1108" i="9"/>
  <c r="A992" i="11"/>
  <c r="H991" i="11"/>
  <c r="C991" i="11"/>
  <c r="I991" i="11"/>
  <c r="J991" i="11"/>
  <c r="K991" i="11"/>
  <c r="B991" i="11"/>
  <c r="E991" i="11"/>
  <c r="G991" i="11" s="1"/>
  <c r="D991" i="11"/>
  <c r="F991" i="11" s="1"/>
  <c r="M991" i="11" l="1"/>
  <c r="L991" i="11"/>
  <c r="A993" i="11"/>
  <c r="H992" i="11"/>
  <c r="C992" i="11"/>
  <c r="L992" i="11" s="1"/>
  <c r="I992" i="11"/>
  <c r="J992" i="11"/>
  <c r="K992" i="11"/>
  <c r="B992" i="11"/>
  <c r="E992" i="11"/>
  <c r="G992" i="11" s="1"/>
  <c r="D992" i="11"/>
  <c r="F992" i="11" s="1"/>
  <c r="AM1108" i="9"/>
  <c r="AN1108" i="9"/>
  <c r="AL1109" i="9"/>
  <c r="M992" i="11" l="1"/>
  <c r="A994" i="11"/>
  <c r="H993" i="11"/>
  <c r="C993" i="11"/>
  <c r="L993" i="11" s="1"/>
  <c r="I993" i="11"/>
  <c r="K993" i="11"/>
  <c r="J993" i="11"/>
  <c r="B993" i="11"/>
  <c r="E993" i="11"/>
  <c r="G993" i="11" s="1"/>
  <c r="D993" i="11"/>
  <c r="F993" i="11" s="1"/>
  <c r="AM1109" i="9"/>
  <c r="AN1109" i="9"/>
  <c r="AL1110" i="9"/>
  <c r="M993" i="11" l="1"/>
  <c r="AL1111" i="9"/>
  <c r="AM1110" i="9"/>
  <c r="AN1110" i="9"/>
  <c r="A995" i="11"/>
  <c r="H994" i="11"/>
  <c r="C994" i="11"/>
  <c r="L994" i="11" s="1"/>
  <c r="K994" i="11"/>
  <c r="I994" i="11"/>
  <c r="J994" i="11"/>
  <c r="B994" i="11"/>
  <c r="D994" i="11"/>
  <c r="F994" i="11" s="1"/>
  <c r="E994" i="11"/>
  <c r="G994" i="11" s="1"/>
  <c r="M994" i="11" l="1"/>
  <c r="AM1111" i="9"/>
  <c r="AN1111" i="9"/>
  <c r="AL1112" i="9"/>
  <c r="A996" i="11"/>
  <c r="H995" i="11"/>
  <c r="C995" i="11"/>
  <c r="L995" i="11" s="1"/>
  <c r="I995" i="11"/>
  <c r="J995" i="11"/>
  <c r="K995" i="11"/>
  <c r="B995" i="11"/>
  <c r="E995" i="11"/>
  <c r="G995" i="11" s="1"/>
  <c r="D995" i="11"/>
  <c r="F995" i="11" s="1"/>
  <c r="M995" i="11" l="1"/>
  <c r="A997" i="11"/>
  <c r="H996" i="11"/>
  <c r="C996" i="11"/>
  <c r="L996" i="11" s="1"/>
  <c r="I996" i="11"/>
  <c r="J996" i="11"/>
  <c r="K996" i="11"/>
  <c r="B996" i="11"/>
  <c r="E996" i="11"/>
  <c r="G996" i="11" s="1"/>
  <c r="D996" i="11"/>
  <c r="F996" i="11" s="1"/>
  <c r="AM1112" i="9"/>
  <c r="AN1112" i="9"/>
  <c r="AL1113" i="9"/>
  <c r="M996" i="11" l="1"/>
  <c r="AM1113" i="9"/>
  <c r="AN1113" i="9"/>
  <c r="AL1114" i="9"/>
  <c r="A998" i="11"/>
  <c r="H997" i="11"/>
  <c r="C997" i="11"/>
  <c r="L997" i="11" s="1"/>
  <c r="I997" i="11"/>
  <c r="K997" i="11"/>
  <c r="J997" i="11"/>
  <c r="B997" i="11"/>
  <c r="E997" i="11"/>
  <c r="G997" i="11" s="1"/>
  <c r="D997" i="11"/>
  <c r="F997" i="11" s="1"/>
  <c r="M997" i="11" l="1"/>
  <c r="A999" i="11"/>
  <c r="H998" i="11"/>
  <c r="C998" i="11"/>
  <c r="K998" i="11"/>
  <c r="I998" i="11"/>
  <c r="J998" i="11"/>
  <c r="B998" i="11"/>
  <c r="D998" i="11"/>
  <c r="F998" i="11" s="1"/>
  <c r="E998" i="11"/>
  <c r="G998" i="11" s="1"/>
  <c r="AL1115" i="9"/>
  <c r="AM1114" i="9"/>
  <c r="AN1114" i="9"/>
  <c r="M998" i="11" l="1"/>
  <c r="L998" i="11"/>
  <c r="AM1115" i="9"/>
  <c r="AL1116" i="9"/>
  <c r="AN1115" i="9"/>
  <c r="A1000" i="11"/>
  <c r="H999" i="11"/>
  <c r="C999" i="11"/>
  <c r="L999" i="11" s="1"/>
  <c r="I999" i="11"/>
  <c r="J999" i="11"/>
  <c r="K999" i="11"/>
  <c r="B999" i="11"/>
  <c r="E999" i="11"/>
  <c r="G999" i="11" s="1"/>
  <c r="D999" i="11"/>
  <c r="F999" i="11" s="1"/>
  <c r="M999" i="11" l="1"/>
  <c r="A1001" i="11"/>
  <c r="H1000" i="11"/>
  <c r="C1000" i="11"/>
  <c r="L1000" i="11" s="1"/>
  <c r="K1000" i="11"/>
  <c r="I1000" i="11"/>
  <c r="J1000" i="11"/>
  <c r="B1000" i="11"/>
  <c r="E1000" i="11"/>
  <c r="G1000" i="11" s="1"/>
  <c r="D1000" i="11"/>
  <c r="F1000" i="11" s="1"/>
  <c r="AM1116" i="9"/>
  <c r="AN1116" i="9"/>
  <c r="AL1117" i="9"/>
  <c r="M1000" i="11" l="1"/>
  <c r="AM1117" i="9"/>
  <c r="AN1117" i="9"/>
  <c r="AL1118" i="9"/>
  <c r="A1002" i="11"/>
  <c r="H1001" i="11"/>
  <c r="C1001" i="11"/>
  <c r="L1001" i="11" s="1"/>
  <c r="I1001" i="11"/>
  <c r="K1001" i="11"/>
  <c r="J1001" i="11"/>
  <c r="B1001" i="11"/>
  <c r="D1001" i="11"/>
  <c r="F1001" i="11" s="1"/>
  <c r="E1001" i="11"/>
  <c r="G1001" i="11" s="1"/>
  <c r="M1001" i="11" l="1"/>
  <c r="A1003" i="11"/>
  <c r="H1002" i="11"/>
  <c r="C1002" i="11"/>
  <c r="K1002" i="11"/>
  <c r="I1002" i="11"/>
  <c r="J1002" i="11"/>
  <c r="B1002" i="11"/>
  <c r="D1002" i="11"/>
  <c r="F1002" i="11" s="1"/>
  <c r="E1002" i="11"/>
  <c r="G1002" i="11" s="1"/>
  <c r="AL1119" i="9"/>
  <c r="AM1118" i="9"/>
  <c r="AN1118" i="9"/>
  <c r="M1002" i="11" l="1"/>
  <c r="L1002" i="11"/>
  <c r="AM1119" i="9"/>
  <c r="AL1120" i="9"/>
  <c r="AN1119" i="9"/>
  <c r="A1004" i="11"/>
  <c r="H1003" i="11"/>
  <c r="C1003" i="11"/>
  <c r="L1003" i="11" s="1"/>
  <c r="I1003" i="11"/>
  <c r="J1003" i="11"/>
  <c r="K1003" i="11"/>
  <c r="B1003" i="11"/>
  <c r="E1003" i="11"/>
  <c r="G1003" i="11" s="1"/>
  <c r="D1003" i="11"/>
  <c r="F1003" i="11" s="1"/>
  <c r="M1003" i="11" l="1"/>
  <c r="AM1120" i="9"/>
  <c r="AN1120" i="9"/>
  <c r="AL1121" i="9"/>
  <c r="A1005" i="11"/>
  <c r="H1004" i="11"/>
  <c r="C1004" i="11"/>
  <c r="L1004" i="11" s="1"/>
  <c r="I1004" i="11"/>
  <c r="J1004" i="11"/>
  <c r="K1004" i="11"/>
  <c r="B1004" i="11"/>
  <c r="E1004" i="11"/>
  <c r="G1004" i="11" s="1"/>
  <c r="D1004" i="11"/>
  <c r="F1004" i="11" s="1"/>
  <c r="M1004" i="11" l="1"/>
  <c r="AM1121" i="9"/>
  <c r="AN1121" i="9"/>
  <c r="AL1122" i="9"/>
  <c r="A1006" i="11"/>
  <c r="H1005" i="11"/>
  <c r="C1005" i="11"/>
  <c r="L1005" i="11" s="1"/>
  <c r="I1005" i="11"/>
  <c r="K1005" i="11"/>
  <c r="J1005" i="11"/>
  <c r="B1005" i="11"/>
  <c r="E1005" i="11"/>
  <c r="G1005" i="11" s="1"/>
  <c r="D1005" i="11"/>
  <c r="F1005" i="11" s="1"/>
  <c r="M1005" i="11" l="1"/>
  <c r="A1007" i="11"/>
  <c r="H1006" i="11"/>
  <c r="C1006" i="11"/>
  <c r="K1006" i="11"/>
  <c r="I1006" i="11"/>
  <c r="J1006" i="11"/>
  <c r="B1006" i="11"/>
  <c r="D1006" i="11"/>
  <c r="F1006" i="11" s="1"/>
  <c r="E1006" i="11"/>
  <c r="G1006" i="11" s="1"/>
  <c r="AL1123" i="9"/>
  <c r="AM1122" i="9"/>
  <c r="AN1122" i="9"/>
  <c r="M1006" i="11" l="1"/>
  <c r="L1006" i="11"/>
  <c r="A1008" i="11"/>
  <c r="H1007" i="11"/>
  <c r="C1007" i="11"/>
  <c r="I1007" i="11"/>
  <c r="J1007" i="11"/>
  <c r="K1007" i="11"/>
  <c r="B1007" i="11"/>
  <c r="E1007" i="11"/>
  <c r="G1007" i="11" s="1"/>
  <c r="D1007" i="11"/>
  <c r="F1007" i="11" s="1"/>
  <c r="AM1123" i="9"/>
  <c r="AN1123" i="9"/>
  <c r="AL1124" i="9"/>
  <c r="M1007" i="11" l="1"/>
  <c r="L1007" i="11"/>
  <c r="A1009" i="11"/>
  <c r="H1008" i="11"/>
  <c r="C1008" i="11"/>
  <c r="L1008" i="11" s="1"/>
  <c r="I1008" i="11"/>
  <c r="J1008" i="11"/>
  <c r="K1008" i="11"/>
  <c r="B1008" i="11"/>
  <c r="E1008" i="11"/>
  <c r="G1008" i="11" s="1"/>
  <c r="D1008" i="11"/>
  <c r="F1008" i="11" s="1"/>
  <c r="AM1124" i="9"/>
  <c r="AN1124" i="9"/>
  <c r="AL1125" i="9"/>
  <c r="M1008" i="11" l="1"/>
  <c r="AM1125" i="9"/>
  <c r="AN1125" i="9"/>
  <c r="AL1126" i="9"/>
  <c r="A1010" i="11"/>
  <c r="H1009" i="11"/>
  <c r="C1009" i="11"/>
  <c r="L1009" i="11" s="1"/>
  <c r="I1009" i="11"/>
  <c r="K1009" i="11"/>
  <c r="J1009" i="11"/>
  <c r="B1009" i="11"/>
  <c r="D1009" i="11"/>
  <c r="F1009" i="11" s="1"/>
  <c r="E1009" i="11"/>
  <c r="G1009" i="11" s="1"/>
  <c r="M1009" i="11" l="1"/>
  <c r="A1011" i="11"/>
  <c r="H1010" i="11"/>
  <c r="C1010" i="11"/>
  <c r="K1010" i="11"/>
  <c r="I1010" i="11"/>
  <c r="J1010" i="11"/>
  <c r="B1010" i="11"/>
  <c r="D1010" i="11"/>
  <c r="F1010" i="11" s="1"/>
  <c r="E1010" i="11"/>
  <c r="G1010" i="11" s="1"/>
  <c r="AL1127" i="9"/>
  <c r="AM1126" i="9"/>
  <c r="AN1126" i="9"/>
  <c r="M1010" i="11" l="1"/>
  <c r="L1010" i="11"/>
  <c r="A1012" i="11"/>
  <c r="H1011" i="11"/>
  <c r="C1011" i="11"/>
  <c r="I1011" i="11"/>
  <c r="J1011" i="11"/>
  <c r="K1011" i="11"/>
  <c r="B1011" i="11"/>
  <c r="E1011" i="11"/>
  <c r="G1011" i="11" s="1"/>
  <c r="D1011" i="11"/>
  <c r="F1011" i="11" s="1"/>
  <c r="AM1127" i="9"/>
  <c r="AN1127" i="9"/>
  <c r="AL1128" i="9"/>
  <c r="M1011" i="11" l="1"/>
  <c r="L1011" i="11"/>
  <c r="AM1128" i="9"/>
  <c r="AN1128" i="9"/>
  <c r="AL1129" i="9"/>
  <c r="A1013" i="11"/>
  <c r="H1012" i="11"/>
  <c r="C1012" i="11"/>
  <c r="L1012" i="11" s="1"/>
  <c r="K1012" i="11"/>
  <c r="I1012" i="11"/>
  <c r="J1012" i="11"/>
  <c r="B1012" i="11"/>
  <c r="E1012" i="11"/>
  <c r="G1012" i="11" s="1"/>
  <c r="D1012" i="11"/>
  <c r="F1012" i="11" s="1"/>
  <c r="M1012" i="11" l="1"/>
  <c r="AM1129" i="9"/>
  <c r="AN1129" i="9"/>
  <c r="AL1130" i="9"/>
  <c r="A1014" i="11"/>
  <c r="H1013" i="11"/>
  <c r="C1013" i="11"/>
  <c r="L1013" i="11" s="1"/>
  <c r="I1013" i="11"/>
  <c r="K1013" i="11"/>
  <c r="J1013" i="11"/>
  <c r="B1013" i="11"/>
  <c r="E1013" i="11"/>
  <c r="G1013" i="11" s="1"/>
  <c r="D1013" i="11"/>
  <c r="F1013" i="11" s="1"/>
  <c r="M1013" i="11" l="1"/>
  <c r="A1015" i="11"/>
  <c r="H1014" i="11"/>
  <c r="C1014" i="11"/>
  <c r="K1014" i="11"/>
  <c r="I1014" i="11"/>
  <c r="J1014" i="11"/>
  <c r="B1014" i="11"/>
  <c r="D1014" i="11"/>
  <c r="F1014" i="11" s="1"/>
  <c r="E1014" i="11"/>
  <c r="G1014" i="11" s="1"/>
  <c r="AL1131" i="9"/>
  <c r="AM1130" i="9"/>
  <c r="AN1130" i="9"/>
  <c r="M1014" i="11" l="1"/>
  <c r="L1014" i="11"/>
  <c r="A1016" i="11"/>
  <c r="H1015" i="11"/>
  <c r="C1015" i="11"/>
  <c r="L1015" i="11" s="1"/>
  <c r="I1015" i="11"/>
  <c r="J1015" i="11"/>
  <c r="K1015" i="11"/>
  <c r="M1015" i="11" s="1"/>
  <c r="B1015" i="11"/>
  <c r="E1015" i="11"/>
  <c r="G1015" i="11" s="1"/>
  <c r="D1015" i="11"/>
  <c r="F1015" i="11" s="1"/>
  <c r="AN1131" i="9"/>
  <c r="AL1132" i="9"/>
  <c r="AM1131" i="9"/>
  <c r="AM1132" i="9" l="1"/>
  <c r="AN1132" i="9"/>
  <c r="AL1133" i="9"/>
  <c r="A1017" i="11"/>
  <c r="H1016" i="11"/>
  <c r="C1016" i="11"/>
  <c r="L1016" i="11" s="1"/>
  <c r="I1016" i="11"/>
  <c r="J1016" i="11"/>
  <c r="K1016" i="11"/>
  <c r="B1016" i="11"/>
  <c r="E1016" i="11"/>
  <c r="G1016" i="11" s="1"/>
  <c r="D1016" i="11"/>
  <c r="F1016" i="11" s="1"/>
  <c r="M1016" i="11" l="1"/>
  <c r="A1018" i="11"/>
  <c r="H1017" i="11"/>
  <c r="C1017" i="11"/>
  <c r="I1017" i="11"/>
  <c r="K1017" i="11"/>
  <c r="J1017" i="11"/>
  <c r="B1017" i="11"/>
  <c r="D1017" i="11"/>
  <c r="F1017" i="11" s="1"/>
  <c r="E1017" i="11"/>
  <c r="G1017" i="11" s="1"/>
  <c r="AM1133" i="9"/>
  <c r="AN1133" i="9"/>
  <c r="AL1134" i="9"/>
  <c r="M1017" i="11" l="1"/>
  <c r="L1017" i="11"/>
  <c r="AL1135" i="9"/>
  <c r="AM1134" i="9"/>
  <c r="AN1134" i="9"/>
  <c r="A1019" i="11"/>
  <c r="H1018" i="11"/>
  <c r="C1018" i="11"/>
  <c r="L1018" i="11" s="1"/>
  <c r="K1018" i="11"/>
  <c r="I1018" i="11"/>
  <c r="J1018" i="11"/>
  <c r="B1018" i="11"/>
  <c r="D1018" i="11"/>
  <c r="F1018" i="11" s="1"/>
  <c r="E1018" i="11"/>
  <c r="G1018" i="11" s="1"/>
  <c r="M1018" i="11" l="1"/>
  <c r="A1020" i="11"/>
  <c r="H1019" i="11"/>
  <c r="C1019" i="11"/>
  <c r="I1019" i="11"/>
  <c r="J1019" i="11"/>
  <c r="K1019" i="11"/>
  <c r="B1019" i="11"/>
  <c r="E1019" i="11"/>
  <c r="G1019" i="11" s="1"/>
  <c r="D1019" i="11"/>
  <c r="F1019" i="11" s="1"/>
  <c r="AM1135" i="9"/>
  <c r="AN1135" i="9"/>
  <c r="AL1136" i="9"/>
  <c r="M1019" i="11" l="1"/>
  <c r="L1019" i="11"/>
  <c r="AM1136" i="9"/>
  <c r="AN1136" i="9"/>
  <c r="AL1137" i="9"/>
  <c r="A1021" i="11"/>
  <c r="H1020" i="11"/>
  <c r="C1020" i="11"/>
  <c r="L1020" i="11" s="1"/>
  <c r="I1020" i="11"/>
  <c r="J1020" i="11"/>
  <c r="K1020" i="11"/>
  <c r="B1020" i="11"/>
  <c r="E1020" i="11"/>
  <c r="G1020" i="11" s="1"/>
  <c r="D1020" i="11"/>
  <c r="F1020" i="11" s="1"/>
  <c r="M1020" i="11" l="1"/>
  <c r="A1022" i="11"/>
  <c r="H1021" i="11"/>
  <c r="C1021" i="11"/>
  <c r="L1021" i="11" s="1"/>
  <c r="I1021" i="11"/>
  <c r="K1021" i="11"/>
  <c r="J1021" i="11"/>
  <c r="B1021" i="11"/>
  <c r="E1021" i="11"/>
  <c r="G1021" i="11" s="1"/>
  <c r="D1021" i="11"/>
  <c r="F1021" i="11" s="1"/>
  <c r="AM1137" i="9"/>
  <c r="AN1137" i="9"/>
  <c r="AL1138" i="9"/>
  <c r="M1021" i="11" l="1"/>
  <c r="AL1139" i="9"/>
  <c r="AM1138" i="9"/>
  <c r="AN1138" i="9"/>
  <c r="A1023" i="11"/>
  <c r="H1022" i="11"/>
  <c r="C1022" i="11"/>
  <c r="L1022" i="11" s="1"/>
  <c r="I1022" i="11"/>
  <c r="J1022" i="11"/>
  <c r="K1022" i="11"/>
  <c r="B1022" i="11"/>
  <c r="D1022" i="11"/>
  <c r="F1022" i="11" s="1"/>
  <c r="E1022" i="11"/>
  <c r="G1022" i="11" s="1"/>
  <c r="M1022" i="11" l="1"/>
  <c r="AL1140" i="9"/>
  <c r="AM1139" i="9"/>
  <c r="AN1139" i="9"/>
  <c r="A1024" i="11"/>
  <c r="H1023" i="11"/>
  <c r="C1023" i="11"/>
  <c r="L1023" i="11" s="1"/>
  <c r="J1023" i="11"/>
  <c r="K1023" i="11"/>
  <c r="I1023" i="11"/>
  <c r="B1023" i="11"/>
  <c r="E1023" i="11"/>
  <c r="G1023" i="11" s="1"/>
  <c r="D1023" i="11"/>
  <c r="F1023" i="11" s="1"/>
  <c r="M1023" i="11" l="1"/>
  <c r="A1025" i="11"/>
  <c r="H1024" i="11"/>
  <c r="C1024" i="11"/>
  <c r="L1024" i="11" s="1"/>
  <c r="I1024" i="11"/>
  <c r="J1024" i="11"/>
  <c r="K1024" i="11"/>
  <c r="B1024" i="11"/>
  <c r="E1024" i="11"/>
  <c r="G1024" i="11" s="1"/>
  <c r="D1024" i="11"/>
  <c r="F1024" i="11" s="1"/>
  <c r="AM1140" i="9"/>
  <c r="AN1140" i="9"/>
  <c r="AL1141" i="9"/>
  <c r="M1024" i="11" l="1"/>
  <c r="AM1141" i="9"/>
  <c r="AN1141" i="9"/>
  <c r="AL1142" i="9"/>
  <c r="A1026" i="11"/>
  <c r="H1025" i="11"/>
  <c r="C1025" i="11"/>
  <c r="L1025" i="11" s="1"/>
  <c r="I1025" i="11"/>
  <c r="K1025" i="11"/>
  <c r="J1025" i="11"/>
  <c r="B1025" i="11"/>
  <c r="D1025" i="11"/>
  <c r="F1025" i="11" s="1"/>
  <c r="E1025" i="11"/>
  <c r="G1025" i="11" s="1"/>
  <c r="M1025" i="11" l="1"/>
  <c r="AL1143" i="9"/>
  <c r="AM1142" i="9"/>
  <c r="AN1142" i="9"/>
  <c r="A1027" i="11"/>
  <c r="H1026" i="11"/>
  <c r="C1026" i="11"/>
  <c r="L1026" i="11" s="1"/>
  <c r="I1026" i="11"/>
  <c r="J1026" i="11"/>
  <c r="K1026" i="11"/>
  <c r="B1026" i="11"/>
  <c r="D1026" i="11"/>
  <c r="F1026" i="11" s="1"/>
  <c r="E1026" i="11"/>
  <c r="G1026" i="11" s="1"/>
  <c r="M1026" i="11" l="1"/>
  <c r="A1028" i="11"/>
  <c r="H1027" i="11"/>
  <c r="C1027" i="11"/>
  <c r="L1027" i="11" s="1"/>
  <c r="I1027" i="11"/>
  <c r="J1027" i="11"/>
  <c r="K1027" i="11"/>
  <c r="B1027" i="11"/>
  <c r="E1027" i="11"/>
  <c r="G1027" i="11" s="1"/>
  <c r="D1027" i="11"/>
  <c r="F1027" i="11" s="1"/>
  <c r="AM1143" i="9"/>
  <c r="AN1143" i="9"/>
  <c r="AL1144" i="9"/>
  <c r="M1027" i="11" l="1"/>
  <c r="A1029" i="11"/>
  <c r="H1028" i="11"/>
  <c r="C1028" i="11"/>
  <c r="L1028" i="11" s="1"/>
  <c r="I1028" i="11"/>
  <c r="J1028" i="11"/>
  <c r="K1028" i="11"/>
  <c r="B1028" i="11"/>
  <c r="E1028" i="11"/>
  <c r="G1028" i="11" s="1"/>
  <c r="D1028" i="11"/>
  <c r="F1028" i="11" s="1"/>
  <c r="AM1144" i="9"/>
  <c r="AL1145" i="9"/>
  <c r="AN1144" i="9"/>
  <c r="M1028" i="11" l="1"/>
  <c r="AM1145" i="9"/>
  <c r="AL1146" i="9"/>
  <c r="AN1145" i="9"/>
  <c r="A1030" i="11"/>
  <c r="H1029" i="11"/>
  <c r="C1029" i="11"/>
  <c r="L1029" i="11" s="1"/>
  <c r="I1029" i="11"/>
  <c r="K1029" i="11"/>
  <c r="J1029" i="11"/>
  <c r="B1029" i="11"/>
  <c r="E1029" i="11"/>
  <c r="G1029" i="11" s="1"/>
  <c r="D1029" i="11"/>
  <c r="F1029" i="11" s="1"/>
  <c r="M1029" i="11" l="1"/>
  <c r="A1031" i="11"/>
  <c r="H1030" i="11"/>
  <c r="C1030" i="11"/>
  <c r="L1030" i="11" s="1"/>
  <c r="I1030" i="11"/>
  <c r="J1030" i="11"/>
  <c r="K1030" i="11"/>
  <c r="B1030" i="11"/>
  <c r="D1030" i="11"/>
  <c r="F1030" i="11" s="1"/>
  <c r="E1030" i="11"/>
  <c r="G1030" i="11" s="1"/>
  <c r="AL1147" i="9"/>
  <c r="AM1146" i="9"/>
  <c r="AN1146" i="9"/>
  <c r="M1030" i="11" l="1"/>
  <c r="AM1147" i="9"/>
  <c r="AN1147" i="9"/>
  <c r="AL1148" i="9"/>
  <c r="A1032" i="11"/>
  <c r="H1031" i="11"/>
  <c r="C1031" i="11"/>
  <c r="L1031" i="11" s="1"/>
  <c r="I1031" i="11"/>
  <c r="J1031" i="11"/>
  <c r="K1031" i="11"/>
  <c r="B1031" i="11"/>
  <c r="E1031" i="11"/>
  <c r="G1031" i="11" s="1"/>
  <c r="D1031" i="11"/>
  <c r="F1031" i="11" s="1"/>
  <c r="M1031" i="11" l="1"/>
  <c r="A1033" i="11"/>
  <c r="H1032" i="11"/>
  <c r="C1032" i="11"/>
  <c r="K1032" i="11"/>
  <c r="I1032" i="11"/>
  <c r="J1032" i="11"/>
  <c r="B1032" i="11"/>
  <c r="E1032" i="11"/>
  <c r="G1032" i="11" s="1"/>
  <c r="D1032" i="11"/>
  <c r="F1032" i="11" s="1"/>
  <c r="AM1148" i="9"/>
  <c r="AN1148" i="9"/>
  <c r="AL1149" i="9"/>
  <c r="M1032" i="11" l="1"/>
  <c r="L1032" i="11"/>
  <c r="A1034" i="11"/>
  <c r="H1033" i="11"/>
  <c r="C1033" i="11"/>
  <c r="L1033" i="11" s="1"/>
  <c r="I1033" i="11"/>
  <c r="K1033" i="11"/>
  <c r="J1033" i="11"/>
  <c r="B1033" i="11"/>
  <c r="D1033" i="11"/>
  <c r="F1033" i="11" s="1"/>
  <c r="E1033" i="11"/>
  <c r="G1033" i="11" s="1"/>
  <c r="AN1149" i="9"/>
  <c r="AL1150" i="9"/>
  <c r="AM1149" i="9"/>
  <c r="M1033" i="11" l="1"/>
  <c r="AL1151" i="9"/>
  <c r="AN1150" i="9"/>
  <c r="AM1150" i="9"/>
  <c r="A1035" i="11"/>
  <c r="H1034" i="11"/>
  <c r="C1034" i="11"/>
  <c r="L1034" i="11" s="1"/>
  <c r="I1034" i="11"/>
  <c r="J1034" i="11"/>
  <c r="K1034" i="11"/>
  <c r="B1034" i="11"/>
  <c r="D1034" i="11"/>
  <c r="F1034" i="11" s="1"/>
  <c r="E1034" i="11"/>
  <c r="G1034" i="11" s="1"/>
  <c r="M1034" i="11" l="1"/>
  <c r="A1036" i="11"/>
  <c r="H1035" i="11"/>
  <c r="C1035" i="11"/>
  <c r="L1035" i="11" s="1"/>
  <c r="I1035" i="11"/>
  <c r="J1035" i="11"/>
  <c r="K1035" i="11"/>
  <c r="B1035" i="11"/>
  <c r="E1035" i="11"/>
  <c r="G1035" i="11" s="1"/>
  <c r="D1035" i="11"/>
  <c r="F1035" i="11" s="1"/>
  <c r="AM1151" i="9"/>
  <c r="AN1151" i="9"/>
  <c r="AL1152" i="9"/>
  <c r="M1035" i="11" l="1"/>
  <c r="A1037" i="11"/>
  <c r="H1036" i="11"/>
  <c r="C1036" i="11"/>
  <c r="L1036" i="11" s="1"/>
  <c r="I1036" i="11"/>
  <c r="J1036" i="11"/>
  <c r="K1036" i="11"/>
  <c r="B1036" i="11"/>
  <c r="E1036" i="11"/>
  <c r="G1036" i="11" s="1"/>
  <c r="D1036" i="11"/>
  <c r="F1036" i="11" s="1"/>
  <c r="AM1152" i="9"/>
  <c r="AN1152" i="9"/>
  <c r="AL1153" i="9"/>
  <c r="M1036" i="11" l="1"/>
  <c r="AM1153" i="9"/>
  <c r="AN1153" i="9"/>
  <c r="AL1154" i="9"/>
  <c r="A1038" i="11"/>
  <c r="H1037" i="11"/>
  <c r="C1037" i="11"/>
  <c r="L1037" i="11" s="1"/>
  <c r="I1037" i="11"/>
  <c r="K1037" i="11"/>
  <c r="J1037" i="11"/>
  <c r="B1037" i="11"/>
  <c r="D1037" i="11"/>
  <c r="F1037" i="11" s="1"/>
  <c r="E1037" i="11"/>
  <c r="G1037" i="11" s="1"/>
  <c r="M1037" i="11" l="1"/>
  <c r="A1039" i="11"/>
  <c r="H1038" i="11"/>
  <c r="C1038" i="11"/>
  <c r="L1038" i="11" s="1"/>
  <c r="I1038" i="11"/>
  <c r="J1038" i="11"/>
  <c r="K1038" i="11"/>
  <c r="B1038" i="11"/>
  <c r="D1038" i="11"/>
  <c r="F1038" i="11" s="1"/>
  <c r="E1038" i="11"/>
  <c r="G1038" i="11" s="1"/>
  <c r="AL1155" i="9"/>
  <c r="AM1154" i="9"/>
  <c r="AN1154" i="9"/>
  <c r="M1038" i="11" l="1"/>
  <c r="AN1155" i="9"/>
  <c r="AL1156" i="9"/>
  <c r="AM1155" i="9"/>
  <c r="A1040" i="11"/>
  <c r="H1039" i="11"/>
  <c r="C1039" i="11"/>
  <c r="L1039" i="11" s="1"/>
  <c r="I1039" i="11"/>
  <c r="J1039" i="11"/>
  <c r="K1039" i="11"/>
  <c r="B1039" i="11"/>
  <c r="E1039" i="11"/>
  <c r="G1039" i="11" s="1"/>
  <c r="D1039" i="11"/>
  <c r="F1039" i="11" s="1"/>
  <c r="M1039" i="11" l="1"/>
  <c r="AM1156" i="9"/>
  <c r="AN1156" i="9"/>
  <c r="AL1157" i="9"/>
  <c r="A1041" i="11"/>
  <c r="H1040" i="11"/>
  <c r="C1040" i="11"/>
  <c r="L1040" i="11" s="1"/>
  <c r="I1040" i="11"/>
  <c r="J1040" i="11"/>
  <c r="K1040" i="11"/>
  <c r="B1040" i="11"/>
  <c r="E1040" i="11"/>
  <c r="G1040" i="11" s="1"/>
  <c r="D1040" i="11"/>
  <c r="F1040" i="11" s="1"/>
  <c r="M1040" i="11" l="1"/>
  <c r="AM1157" i="9"/>
  <c r="AN1157" i="9"/>
  <c r="AL1158" i="9"/>
  <c r="A1042" i="11"/>
  <c r="H1041" i="11"/>
  <c r="C1041" i="11"/>
  <c r="L1041" i="11" s="1"/>
  <c r="I1041" i="11"/>
  <c r="K1041" i="11"/>
  <c r="J1041" i="11"/>
  <c r="B1041" i="11"/>
  <c r="E1041" i="11"/>
  <c r="G1041" i="11" s="1"/>
  <c r="D1041" i="11"/>
  <c r="F1041" i="11" s="1"/>
  <c r="M1041" i="11" l="1"/>
  <c r="AL1159" i="9"/>
  <c r="AM1158" i="9"/>
  <c r="AN1158" i="9"/>
  <c r="A1043" i="11"/>
  <c r="H1042" i="11"/>
  <c r="C1042" i="11"/>
  <c r="L1042" i="11" s="1"/>
  <c r="K1042" i="11"/>
  <c r="I1042" i="11"/>
  <c r="J1042" i="11"/>
  <c r="B1042" i="11"/>
  <c r="D1042" i="11"/>
  <c r="F1042" i="11" s="1"/>
  <c r="E1042" i="11"/>
  <c r="G1042" i="11" s="1"/>
  <c r="M1042" i="11" l="1"/>
  <c r="A1044" i="11"/>
  <c r="H1043" i="11"/>
  <c r="C1043" i="11"/>
  <c r="L1043" i="11" s="1"/>
  <c r="I1043" i="11"/>
  <c r="J1043" i="11"/>
  <c r="K1043" i="11"/>
  <c r="B1043" i="11"/>
  <c r="E1043" i="11"/>
  <c r="G1043" i="11" s="1"/>
  <c r="D1043" i="11"/>
  <c r="F1043" i="11" s="1"/>
  <c r="AM1159" i="9"/>
  <c r="AN1159" i="9"/>
  <c r="AL1160" i="9"/>
  <c r="M1043" i="11" l="1"/>
  <c r="A1045" i="11"/>
  <c r="H1044" i="11"/>
  <c r="C1044" i="11"/>
  <c r="L1044" i="11" s="1"/>
  <c r="I1044" i="11"/>
  <c r="J1044" i="11"/>
  <c r="K1044" i="11"/>
  <c r="B1044" i="11"/>
  <c r="E1044" i="11"/>
  <c r="G1044" i="11" s="1"/>
  <c r="D1044" i="11"/>
  <c r="F1044" i="11" s="1"/>
  <c r="AM1160" i="9"/>
  <c r="AN1160" i="9"/>
  <c r="AL1161" i="9"/>
  <c r="M1044" i="11" l="1"/>
  <c r="AM1161" i="9"/>
  <c r="AN1161" i="9"/>
  <c r="AL1162" i="9"/>
  <c r="A1046" i="11"/>
  <c r="H1045" i="11"/>
  <c r="C1045" i="11"/>
  <c r="K1045" i="11"/>
  <c r="I1045" i="11"/>
  <c r="J1045" i="11"/>
  <c r="B1045" i="11"/>
  <c r="D1045" i="11"/>
  <c r="F1045" i="11" s="1"/>
  <c r="E1045" i="11"/>
  <c r="G1045" i="11" s="1"/>
  <c r="M1045" i="11" l="1"/>
  <c r="L1045" i="11"/>
  <c r="A1047" i="11"/>
  <c r="H1046" i="11"/>
  <c r="C1046" i="11"/>
  <c r="L1046" i="11" s="1"/>
  <c r="I1046" i="11"/>
  <c r="J1046" i="11"/>
  <c r="K1046" i="11"/>
  <c r="B1046" i="11"/>
  <c r="D1046" i="11"/>
  <c r="F1046" i="11" s="1"/>
  <c r="E1046" i="11"/>
  <c r="G1046" i="11" s="1"/>
  <c r="AL1163" i="9"/>
  <c r="AM1162" i="9"/>
  <c r="AN1162" i="9"/>
  <c r="M1046" i="11" l="1"/>
  <c r="A1048" i="11"/>
  <c r="H1047" i="11"/>
  <c r="C1047" i="11"/>
  <c r="L1047" i="11" s="1"/>
  <c r="I1047" i="11"/>
  <c r="J1047" i="11"/>
  <c r="K1047" i="11"/>
  <c r="B1047" i="11"/>
  <c r="E1047" i="11"/>
  <c r="G1047" i="11" s="1"/>
  <c r="D1047" i="11"/>
  <c r="F1047" i="11" s="1"/>
  <c r="AL1164" i="9"/>
  <c r="AM1163" i="9"/>
  <c r="AN1163" i="9"/>
  <c r="M1047" i="11" l="1"/>
  <c r="AM1164" i="9"/>
  <c r="AN1164" i="9"/>
  <c r="AL1165" i="9"/>
  <c r="A1049" i="11"/>
  <c r="H1048" i="11"/>
  <c r="C1048" i="11"/>
  <c r="L1048" i="11" s="1"/>
  <c r="I1048" i="11"/>
  <c r="J1048" i="11"/>
  <c r="K1048" i="11"/>
  <c r="B1048" i="11"/>
  <c r="E1048" i="11"/>
  <c r="G1048" i="11" s="1"/>
  <c r="D1048" i="11"/>
  <c r="F1048" i="11" s="1"/>
  <c r="M1048" i="11" l="1"/>
  <c r="A1050" i="11"/>
  <c r="H1049" i="11"/>
  <c r="C1049" i="11"/>
  <c r="L1049" i="11" s="1"/>
  <c r="K1049" i="11"/>
  <c r="I1049" i="11"/>
  <c r="J1049" i="11"/>
  <c r="B1049" i="11"/>
  <c r="E1049" i="11"/>
  <c r="G1049" i="11" s="1"/>
  <c r="D1049" i="11"/>
  <c r="F1049" i="11" s="1"/>
  <c r="AM1165" i="9"/>
  <c r="AN1165" i="9"/>
  <c r="AL1166" i="9"/>
  <c r="M1049" i="11" l="1"/>
  <c r="AL1167" i="9"/>
  <c r="AM1166" i="9"/>
  <c r="AN1166" i="9"/>
  <c r="A1051" i="11"/>
  <c r="H1050" i="11"/>
  <c r="C1050" i="11"/>
  <c r="L1050" i="11" s="1"/>
  <c r="I1050" i="11"/>
  <c r="J1050" i="11"/>
  <c r="K1050" i="11"/>
  <c r="B1050" i="11"/>
  <c r="D1050" i="11"/>
  <c r="F1050" i="11" s="1"/>
  <c r="E1050" i="11"/>
  <c r="G1050" i="11" s="1"/>
  <c r="M1050" i="11" l="1"/>
  <c r="A1052" i="11"/>
  <c r="H1051" i="11"/>
  <c r="C1051" i="11"/>
  <c r="L1051" i="11" s="1"/>
  <c r="J1051" i="11"/>
  <c r="K1051" i="11"/>
  <c r="I1051" i="11"/>
  <c r="B1051" i="11"/>
  <c r="E1051" i="11"/>
  <c r="G1051" i="11" s="1"/>
  <c r="D1051" i="11"/>
  <c r="F1051" i="11" s="1"/>
  <c r="AL1168" i="9"/>
  <c r="AN1167" i="9"/>
  <c r="AM1167" i="9"/>
  <c r="M1051" i="11" l="1"/>
  <c r="A1053" i="11"/>
  <c r="H1052" i="11"/>
  <c r="C1052" i="11"/>
  <c r="L1052" i="11" s="1"/>
  <c r="I1052" i="11"/>
  <c r="J1052" i="11"/>
  <c r="K1052" i="11"/>
  <c r="B1052" i="11"/>
  <c r="E1052" i="11"/>
  <c r="G1052" i="11" s="1"/>
  <c r="D1052" i="11"/>
  <c r="F1052" i="11" s="1"/>
  <c r="AM1168" i="9"/>
  <c r="AL1169" i="9"/>
  <c r="AN1168" i="9"/>
  <c r="M1052" i="11" l="1"/>
  <c r="AM1169" i="9"/>
  <c r="AL1170" i="9"/>
  <c r="AN1169" i="9"/>
  <c r="A1054" i="11"/>
  <c r="H1053" i="11"/>
  <c r="C1053" i="11"/>
  <c r="K1053" i="11"/>
  <c r="I1053" i="11"/>
  <c r="J1053" i="11"/>
  <c r="B1053" i="11"/>
  <c r="D1053" i="11"/>
  <c r="F1053" i="11" s="1"/>
  <c r="E1053" i="11"/>
  <c r="G1053" i="11" s="1"/>
  <c r="M1053" i="11" l="1"/>
  <c r="L1053" i="11"/>
  <c r="A1055" i="11"/>
  <c r="H1054" i="11"/>
  <c r="C1054" i="11"/>
  <c r="L1054" i="11" s="1"/>
  <c r="I1054" i="11"/>
  <c r="J1054" i="11"/>
  <c r="K1054" i="11"/>
  <c r="B1054" i="11"/>
  <c r="D1054" i="11"/>
  <c r="F1054" i="11" s="1"/>
  <c r="E1054" i="11"/>
  <c r="G1054" i="11" s="1"/>
  <c r="AL1171" i="9"/>
  <c r="AM1170" i="9"/>
  <c r="AN1170" i="9"/>
  <c r="M1054" i="11" l="1"/>
  <c r="A1056" i="11"/>
  <c r="H1055" i="11"/>
  <c r="C1055" i="11"/>
  <c r="L1055" i="11" s="1"/>
  <c r="K1055" i="11"/>
  <c r="I1055" i="11"/>
  <c r="J1055" i="11"/>
  <c r="B1055" i="11"/>
  <c r="D1055" i="11"/>
  <c r="F1055" i="11" s="1"/>
  <c r="E1055" i="11"/>
  <c r="G1055" i="11" s="1"/>
  <c r="AM1171" i="9"/>
  <c r="AN1171" i="9"/>
  <c r="AL1172" i="9"/>
  <c r="M1055" i="11" l="1"/>
  <c r="AM1172" i="9"/>
  <c r="AL1173" i="9"/>
  <c r="AN1172" i="9"/>
  <c r="A1057" i="11"/>
  <c r="H1056" i="11"/>
  <c r="C1056" i="11"/>
  <c r="L1056" i="11" s="1"/>
  <c r="I1056" i="11"/>
  <c r="J1056" i="11"/>
  <c r="K1056" i="11"/>
  <c r="B1056" i="11"/>
  <c r="D1056" i="11"/>
  <c r="F1056" i="11" s="1"/>
  <c r="E1056" i="11"/>
  <c r="G1056" i="11" s="1"/>
  <c r="M1056" i="11" l="1"/>
  <c r="A1058" i="11"/>
  <c r="H1057" i="11"/>
  <c r="C1057" i="11"/>
  <c r="L1057" i="11" s="1"/>
  <c r="K1057" i="11"/>
  <c r="I1057" i="11"/>
  <c r="J1057" i="11"/>
  <c r="B1057" i="11"/>
  <c r="E1057" i="11"/>
  <c r="G1057" i="11" s="1"/>
  <c r="D1057" i="11"/>
  <c r="F1057" i="11" s="1"/>
  <c r="AN1173" i="9"/>
  <c r="AL1174" i="9"/>
  <c r="AM1173" i="9"/>
  <c r="M1057" i="11" l="1"/>
  <c r="AL1175" i="9"/>
  <c r="AN1174" i="9"/>
  <c r="AM1174" i="9"/>
  <c r="A1059" i="11"/>
  <c r="H1058" i="11"/>
  <c r="C1058" i="11"/>
  <c r="L1058" i="11" s="1"/>
  <c r="I1058" i="11"/>
  <c r="J1058" i="11"/>
  <c r="K1058" i="11"/>
  <c r="B1058" i="11"/>
  <c r="D1058" i="11"/>
  <c r="F1058" i="11" s="1"/>
  <c r="E1058" i="11"/>
  <c r="G1058" i="11" s="1"/>
  <c r="M1058" i="11" l="1"/>
  <c r="A1060" i="11"/>
  <c r="H1059" i="11"/>
  <c r="C1059" i="11"/>
  <c r="I1059" i="11"/>
  <c r="J1059" i="11"/>
  <c r="K1059" i="11"/>
  <c r="B1059" i="11"/>
  <c r="D1059" i="11"/>
  <c r="F1059" i="11" s="1"/>
  <c r="E1059" i="11"/>
  <c r="G1059" i="11" s="1"/>
  <c r="AM1175" i="9"/>
  <c r="AN1175" i="9"/>
  <c r="AL1176" i="9"/>
  <c r="M1059" i="11" l="1"/>
  <c r="L1059" i="11"/>
  <c r="AM1176" i="9"/>
  <c r="AN1176" i="9"/>
  <c r="AL1177" i="9"/>
  <c r="A1061" i="11"/>
  <c r="H1060" i="11"/>
  <c r="C1060" i="11"/>
  <c r="L1060" i="11" s="1"/>
  <c r="I1060" i="11"/>
  <c r="J1060" i="11"/>
  <c r="K1060" i="11"/>
  <c r="B1060" i="11"/>
  <c r="E1060" i="11"/>
  <c r="G1060" i="11" s="1"/>
  <c r="D1060" i="11"/>
  <c r="F1060" i="11" s="1"/>
  <c r="M1060" i="11" l="1"/>
  <c r="AN1177" i="9"/>
  <c r="AM1177" i="9"/>
  <c r="AL1178" i="9"/>
  <c r="A1062" i="11"/>
  <c r="H1061" i="11"/>
  <c r="C1061" i="11"/>
  <c r="L1061" i="11" s="1"/>
  <c r="K1061" i="11"/>
  <c r="I1061" i="11"/>
  <c r="J1061" i="11"/>
  <c r="B1061" i="11"/>
  <c r="D1061" i="11"/>
  <c r="F1061" i="11" s="1"/>
  <c r="E1061" i="11"/>
  <c r="G1061" i="11" s="1"/>
  <c r="M1061" i="11" l="1"/>
  <c r="AL1179" i="9"/>
  <c r="AM1178" i="9"/>
  <c r="AN1178" i="9"/>
  <c r="A1063" i="11"/>
  <c r="H1062" i="11"/>
  <c r="C1062" i="11"/>
  <c r="L1062" i="11" s="1"/>
  <c r="I1062" i="11"/>
  <c r="J1062" i="11"/>
  <c r="K1062" i="11"/>
  <c r="B1062" i="11"/>
  <c r="D1062" i="11"/>
  <c r="F1062" i="11" s="1"/>
  <c r="E1062" i="11"/>
  <c r="G1062" i="11" s="1"/>
  <c r="M1062" i="11" l="1"/>
  <c r="A1064" i="11"/>
  <c r="H1063" i="11"/>
  <c r="C1063" i="11"/>
  <c r="L1063" i="11" s="1"/>
  <c r="I1063" i="11"/>
  <c r="J1063" i="11"/>
  <c r="K1063" i="11"/>
  <c r="B1063" i="11"/>
  <c r="D1063" i="11"/>
  <c r="F1063" i="11" s="1"/>
  <c r="E1063" i="11"/>
  <c r="G1063" i="11" s="1"/>
  <c r="AN1179" i="9"/>
  <c r="AL1180" i="9"/>
  <c r="AM1179" i="9"/>
  <c r="M1063" i="11" l="1"/>
  <c r="AM1180" i="9"/>
  <c r="AN1180" i="9"/>
  <c r="AL1181" i="9"/>
  <c r="A1065" i="11"/>
  <c r="H1064" i="11"/>
  <c r="C1064" i="11"/>
  <c r="L1064" i="11" s="1"/>
  <c r="J1064" i="11"/>
  <c r="K1064" i="11"/>
  <c r="I1064" i="11"/>
  <c r="B1064" i="11"/>
  <c r="E1064" i="11"/>
  <c r="G1064" i="11" s="1"/>
  <c r="D1064" i="11"/>
  <c r="F1064" i="11" s="1"/>
  <c r="M1064" i="11" l="1"/>
  <c r="AM1181" i="9"/>
  <c r="AL1182" i="9"/>
  <c r="AN1181" i="9"/>
  <c r="A1066" i="11"/>
  <c r="H1065" i="11"/>
  <c r="C1065" i="11"/>
  <c r="K1065" i="11"/>
  <c r="I1065" i="11"/>
  <c r="J1065" i="11"/>
  <c r="B1065" i="11"/>
  <c r="E1065" i="11"/>
  <c r="G1065" i="11" s="1"/>
  <c r="D1065" i="11"/>
  <c r="F1065" i="11" s="1"/>
  <c r="M1065" i="11" l="1"/>
  <c r="L1065" i="11"/>
  <c r="AL1183" i="9"/>
  <c r="AM1182" i="9"/>
  <c r="AN1182" i="9"/>
  <c r="A1067" i="11"/>
  <c r="H1066" i="11"/>
  <c r="C1066" i="11"/>
  <c r="I1066" i="11"/>
  <c r="J1066" i="11"/>
  <c r="K1066" i="11"/>
  <c r="B1066" i="11"/>
  <c r="D1066" i="11"/>
  <c r="F1066" i="11" s="1"/>
  <c r="E1066" i="11"/>
  <c r="G1066" i="11" s="1"/>
  <c r="M1066" i="11" l="1"/>
  <c r="L1066" i="11"/>
  <c r="A1068" i="11"/>
  <c r="H1067" i="11"/>
  <c r="C1067" i="11"/>
  <c r="L1067" i="11" s="1"/>
  <c r="I1067" i="11"/>
  <c r="J1067" i="11"/>
  <c r="K1067" i="11"/>
  <c r="B1067" i="11"/>
  <c r="D1067" i="11"/>
  <c r="F1067" i="11" s="1"/>
  <c r="E1067" i="11"/>
  <c r="G1067" i="11" s="1"/>
  <c r="AM1183" i="9"/>
  <c r="AN1183" i="9"/>
  <c r="AL1184" i="9"/>
  <c r="M1067" i="11" l="1"/>
  <c r="A1069" i="11"/>
  <c r="H1068" i="11"/>
  <c r="C1068" i="11"/>
  <c r="L1068" i="11" s="1"/>
  <c r="K1068" i="11"/>
  <c r="I1068" i="11"/>
  <c r="J1068" i="11"/>
  <c r="B1068" i="11"/>
  <c r="E1068" i="11"/>
  <c r="G1068" i="11" s="1"/>
  <c r="D1068" i="11"/>
  <c r="F1068" i="11" s="1"/>
  <c r="AM1184" i="9"/>
  <c r="AN1184" i="9"/>
  <c r="AL1185" i="9"/>
  <c r="M1068" i="11" l="1"/>
  <c r="AM1185" i="9"/>
  <c r="AN1185" i="9"/>
  <c r="AL1186" i="9"/>
  <c r="A1070" i="11"/>
  <c r="H1069" i="11"/>
  <c r="C1069" i="11"/>
  <c r="K1069" i="11"/>
  <c r="I1069" i="11"/>
  <c r="J1069" i="11"/>
  <c r="B1069" i="11"/>
  <c r="E1069" i="11"/>
  <c r="G1069" i="11" s="1"/>
  <c r="D1069" i="11"/>
  <c r="F1069" i="11" s="1"/>
  <c r="M1069" i="11" l="1"/>
  <c r="L1069" i="11"/>
  <c r="AL1187" i="9"/>
  <c r="AN1186" i="9"/>
  <c r="AM1186" i="9"/>
  <c r="A1071" i="11"/>
  <c r="H1070" i="11"/>
  <c r="C1070" i="11"/>
  <c r="L1070" i="11" s="1"/>
  <c r="I1070" i="11"/>
  <c r="J1070" i="11"/>
  <c r="K1070" i="11"/>
  <c r="B1070" i="11"/>
  <c r="D1070" i="11"/>
  <c r="F1070" i="11" s="1"/>
  <c r="E1070" i="11"/>
  <c r="G1070" i="11" s="1"/>
  <c r="M1070" i="11" l="1"/>
  <c r="AL1188" i="9"/>
  <c r="AM1187" i="9"/>
  <c r="AN1187" i="9"/>
  <c r="A1072" i="11"/>
  <c r="H1071" i="11"/>
  <c r="C1071" i="11"/>
  <c r="L1071" i="11" s="1"/>
  <c r="I1071" i="11"/>
  <c r="J1071" i="11"/>
  <c r="K1071" i="11"/>
  <c r="B1071" i="11"/>
  <c r="D1071" i="11"/>
  <c r="F1071" i="11" s="1"/>
  <c r="E1071" i="11"/>
  <c r="G1071" i="11" s="1"/>
  <c r="M1071" i="11" l="1"/>
  <c r="AM1188" i="9"/>
  <c r="AN1188" i="9"/>
  <c r="AL1189" i="9"/>
  <c r="A1073" i="11"/>
  <c r="H1072" i="11"/>
  <c r="C1072" i="11"/>
  <c r="L1072" i="11" s="1"/>
  <c r="I1072" i="11"/>
  <c r="J1072" i="11"/>
  <c r="K1072" i="11"/>
  <c r="B1072" i="11"/>
  <c r="E1072" i="11"/>
  <c r="G1072" i="11" s="1"/>
  <c r="D1072" i="11"/>
  <c r="F1072" i="11" s="1"/>
  <c r="M1072" i="11" l="1"/>
  <c r="AM1189" i="9"/>
  <c r="AN1189" i="9"/>
  <c r="AL1190" i="9"/>
  <c r="A1074" i="11"/>
  <c r="H1073" i="11"/>
  <c r="C1073" i="11"/>
  <c r="L1073" i="11" s="1"/>
  <c r="K1073" i="11"/>
  <c r="I1073" i="11"/>
  <c r="J1073" i="11"/>
  <c r="B1073" i="11"/>
  <c r="E1073" i="11"/>
  <c r="G1073" i="11" s="1"/>
  <c r="D1073" i="11"/>
  <c r="F1073" i="11" s="1"/>
  <c r="M1073" i="11" l="1"/>
  <c r="A1075" i="11"/>
  <c r="H1074" i="11"/>
  <c r="C1074" i="11"/>
  <c r="L1074" i="11" s="1"/>
  <c r="I1074" i="11"/>
  <c r="J1074" i="11"/>
  <c r="K1074" i="11"/>
  <c r="B1074" i="11"/>
  <c r="D1074" i="11"/>
  <c r="F1074" i="11" s="1"/>
  <c r="E1074" i="11"/>
  <c r="G1074" i="11" s="1"/>
  <c r="AL1191" i="9"/>
  <c r="AM1190" i="9"/>
  <c r="AN1190" i="9"/>
  <c r="M1074" i="11" l="1"/>
  <c r="AL1192" i="9"/>
  <c r="AM1191" i="9"/>
  <c r="AN1191" i="9"/>
  <c r="A1076" i="11"/>
  <c r="H1075" i="11"/>
  <c r="C1075" i="11"/>
  <c r="L1075" i="11" s="1"/>
  <c r="I1075" i="11"/>
  <c r="J1075" i="11"/>
  <c r="K1075" i="11"/>
  <c r="B1075" i="11"/>
  <c r="D1075" i="11"/>
  <c r="F1075" i="11" s="1"/>
  <c r="E1075" i="11"/>
  <c r="G1075" i="11" s="1"/>
  <c r="M1075" i="11" l="1"/>
  <c r="AM1192" i="9"/>
  <c r="AL1193" i="9"/>
  <c r="AN1192" i="9"/>
  <c r="A1077" i="11"/>
  <c r="H1076" i="11"/>
  <c r="C1076" i="11"/>
  <c r="L1076" i="11" s="1"/>
  <c r="I1076" i="11"/>
  <c r="J1076" i="11"/>
  <c r="K1076" i="11"/>
  <c r="B1076" i="11"/>
  <c r="E1076" i="11"/>
  <c r="G1076" i="11" s="1"/>
  <c r="D1076" i="11"/>
  <c r="F1076" i="11" s="1"/>
  <c r="M1076" i="11" l="1"/>
  <c r="AM1193" i="9"/>
  <c r="AL1194" i="9"/>
  <c r="AN1193" i="9"/>
  <c r="A1078" i="11"/>
  <c r="H1077" i="11"/>
  <c r="C1077" i="11"/>
  <c r="K1077" i="11"/>
  <c r="J1077" i="11"/>
  <c r="I1077" i="11"/>
  <c r="B1077" i="11"/>
  <c r="D1077" i="11"/>
  <c r="F1077" i="11" s="1"/>
  <c r="E1077" i="11"/>
  <c r="G1077" i="11" s="1"/>
  <c r="M1077" i="11" l="1"/>
  <c r="L1077" i="11"/>
  <c r="A1079" i="11"/>
  <c r="H1078" i="11"/>
  <c r="C1078" i="11"/>
  <c r="L1078" i="11" s="1"/>
  <c r="I1078" i="11"/>
  <c r="J1078" i="11"/>
  <c r="K1078" i="11"/>
  <c r="B1078" i="11"/>
  <c r="D1078" i="11"/>
  <c r="F1078" i="11" s="1"/>
  <c r="E1078" i="11"/>
  <c r="G1078" i="11" s="1"/>
  <c r="AL1195" i="9"/>
  <c r="AM1194" i="9"/>
  <c r="AN1194" i="9"/>
  <c r="M1078" i="11" l="1"/>
  <c r="AM1195" i="9"/>
  <c r="AN1195" i="9"/>
  <c r="AL1196" i="9"/>
  <c r="A1080" i="11"/>
  <c r="H1079" i="11"/>
  <c r="C1079" i="11"/>
  <c r="L1079" i="11" s="1"/>
  <c r="I1079" i="11"/>
  <c r="J1079" i="11"/>
  <c r="K1079" i="11"/>
  <c r="B1079" i="11"/>
  <c r="E1079" i="11"/>
  <c r="G1079" i="11" s="1"/>
  <c r="D1079" i="11"/>
  <c r="F1079" i="11" s="1"/>
  <c r="M1079" i="11" l="1"/>
  <c r="A1081" i="11"/>
  <c r="H1080" i="11"/>
  <c r="C1080" i="11"/>
  <c r="L1080" i="11" s="1"/>
  <c r="I1080" i="11"/>
  <c r="J1080" i="11"/>
  <c r="K1080" i="11"/>
  <c r="B1080" i="11"/>
  <c r="E1080" i="11"/>
  <c r="G1080" i="11" s="1"/>
  <c r="D1080" i="11"/>
  <c r="F1080" i="11" s="1"/>
  <c r="AM1196" i="9"/>
  <c r="AL1197" i="9"/>
  <c r="AN1196" i="9"/>
  <c r="M1080" i="11" l="1"/>
  <c r="AN1197" i="9"/>
  <c r="AL1198" i="9"/>
  <c r="AM1197" i="9"/>
  <c r="A1082" i="11"/>
  <c r="H1081" i="11"/>
  <c r="C1081" i="11"/>
  <c r="L1081" i="11" s="1"/>
  <c r="K1081" i="11"/>
  <c r="I1081" i="11"/>
  <c r="J1081" i="11"/>
  <c r="B1081" i="11"/>
  <c r="E1081" i="11"/>
  <c r="G1081" i="11" s="1"/>
  <c r="D1081" i="11"/>
  <c r="F1081" i="11" s="1"/>
  <c r="M1081" i="11" l="1"/>
  <c r="A1083" i="11"/>
  <c r="H1082" i="11"/>
  <c r="C1082" i="11"/>
  <c r="L1082" i="11" s="1"/>
  <c r="I1082" i="11"/>
  <c r="J1082" i="11"/>
  <c r="K1082" i="11"/>
  <c r="B1082" i="11"/>
  <c r="D1082" i="11"/>
  <c r="F1082" i="11" s="1"/>
  <c r="E1082" i="11"/>
  <c r="G1082" i="11" s="1"/>
  <c r="AL1199" i="9"/>
  <c r="AN1198" i="9"/>
  <c r="AM1198" i="9"/>
  <c r="M1082" i="11" l="1"/>
  <c r="A1084" i="11"/>
  <c r="H1083" i="11"/>
  <c r="C1083" i="11"/>
  <c r="L1083" i="11" s="1"/>
  <c r="I1083" i="11"/>
  <c r="J1083" i="11"/>
  <c r="K1083" i="11"/>
  <c r="B1083" i="11"/>
  <c r="E1083" i="11"/>
  <c r="G1083" i="11" s="1"/>
  <c r="D1083" i="11"/>
  <c r="F1083" i="11" s="1"/>
  <c r="AM1199" i="9"/>
  <c r="AN1199" i="9"/>
  <c r="AL1200" i="9"/>
  <c r="M1083" i="11" l="1"/>
  <c r="AM1200" i="9"/>
  <c r="AN1200" i="9"/>
  <c r="AL1201" i="9"/>
  <c r="A1085" i="11"/>
  <c r="H1084" i="11"/>
  <c r="C1084" i="11"/>
  <c r="L1084" i="11" s="1"/>
  <c r="I1084" i="11"/>
  <c r="J1084" i="11"/>
  <c r="K1084" i="11"/>
  <c r="B1084" i="11"/>
  <c r="E1084" i="11"/>
  <c r="G1084" i="11" s="1"/>
  <c r="D1084" i="11"/>
  <c r="F1084" i="11" s="1"/>
  <c r="M1084" i="11" l="1"/>
  <c r="AN1201" i="9"/>
  <c r="AM1201" i="9"/>
  <c r="AL1202" i="9"/>
  <c r="A1086" i="11"/>
  <c r="H1085" i="11"/>
  <c r="C1085" i="11"/>
  <c r="L1085" i="11" s="1"/>
  <c r="K1085" i="11"/>
  <c r="I1085" i="11"/>
  <c r="J1085" i="11"/>
  <c r="B1085" i="11"/>
  <c r="E1085" i="11"/>
  <c r="G1085" i="11" s="1"/>
  <c r="D1085" i="11"/>
  <c r="F1085" i="11" s="1"/>
  <c r="M1085" i="11" l="1"/>
  <c r="A1087" i="11"/>
  <c r="H1086" i="11"/>
  <c r="C1086" i="11"/>
  <c r="L1086" i="11" s="1"/>
  <c r="J1086" i="11"/>
  <c r="K1086" i="11"/>
  <c r="I1086" i="11"/>
  <c r="B1086" i="11"/>
  <c r="D1086" i="11"/>
  <c r="F1086" i="11" s="1"/>
  <c r="E1086" i="11"/>
  <c r="G1086" i="11" s="1"/>
  <c r="AL1203" i="9"/>
  <c r="AM1202" i="9"/>
  <c r="AN1202" i="9"/>
  <c r="M1086" i="11" l="1"/>
  <c r="A1088" i="11"/>
  <c r="H1087" i="11"/>
  <c r="C1087" i="11"/>
  <c r="L1087" i="11" s="1"/>
  <c r="I1087" i="11"/>
  <c r="J1087" i="11"/>
  <c r="K1087" i="11"/>
  <c r="B1087" i="11"/>
  <c r="D1087" i="11"/>
  <c r="F1087" i="11" s="1"/>
  <c r="E1087" i="11"/>
  <c r="G1087" i="11" s="1"/>
  <c r="AN1203" i="9"/>
  <c r="AL1204" i="9"/>
  <c r="AM1203" i="9"/>
  <c r="M1087" i="11" l="1"/>
  <c r="AM1204" i="9"/>
  <c r="AN1204" i="9"/>
  <c r="AL1205" i="9"/>
  <c r="A1089" i="11"/>
  <c r="H1088" i="11"/>
  <c r="C1088" i="11"/>
  <c r="I1088" i="11"/>
  <c r="J1088" i="11"/>
  <c r="K1088" i="11"/>
  <c r="B1088" i="11"/>
  <c r="E1088" i="11"/>
  <c r="G1088" i="11" s="1"/>
  <c r="D1088" i="11"/>
  <c r="F1088" i="11" s="1"/>
  <c r="M1088" i="11" l="1"/>
  <c r="L1088" i="11"/>
  <c r="AM1205" i="9"/>
  <c r="AN1205" i="9"/>
  <c r="AL1206" i="9"/>
  <c r="A1090" i="11"/>
  <c r="H1089" i="11"/>
  <c r="C1089" i="11"/>
  <c r="K1089" i="11"/>
  <c r="I1089" i="11"/>
  <c r="J1089" i="11"/>
  <c r="B1089" i="11"/>
  <c r="E1089" i="11"/>
  <c r="G1089" i="11" s="1"/>
  <c r="D1089" i="11"/>
  <c r="F1089" i="11" s="1"/>
  <c r="M1089" i="11" l="1"/>
  <c r="L1089" i="11"/>
  <c r="AL1207" i="9"/>
  <c r="AM1206" i="9"/>
  <c r="AN1206" i="9"/>
  <c r="A1091" i="11"/>
  <c r="H1090" i="11"/>
  <c r="C1090" i="11"/>
  <c r="L1090" i="11" s="1"/>
  <c r="K1090" i="11"/>
  <c r="I1090" i="11"/>
  <c r="J1090" i="11"/>
  <c r="B1090" i="11"/>
  <c r="D1090" i="11"/>
  <c r="F1090" i="11" s="1"/>
  <c r="E1090" i="11"/>
  <c r="G1090" i="11" s="1"/>
  <c r="M1090" i="11" l="1"/>
  <c r="A1092" i="11"/>
  <c r="H1091" i="11"/>
  <c r="C1091" i="11"/>
  <c r="I1091" i="11"/>
  <c r="J1091" i="11"/>
  <c r="K1091" i="11"/>
  <c r="B1091" i="11"/>
  <c r="D1091" i="11"/>
  <c r="F1091" i="11" s="1"/>
  <c r="E1091" i="11"/>
  <c r="G1091" i="11" s="1"/>
  <c r="AM1207" i="9"/>
  <c r="AN1207" i="9"/>
  <c r="AL1208" i="9"/>
  <c r="M1091" i="11" l="1"/>
  <c r="L1091" i="11"/>
  <c r="AM1208" i="9"/>
  <c r="AN1208" i="9"/>
  <c r="AL1209" i="9"/>
  <c r="A1093" i="11"/>
  <c r="H1092" i="11"/>
  <c r="C1092" i="11"/>
  <c r="I1092" i="11"/>
  <c r="J1092" i="11"/>
  <c r="K1092" i="11"/>
  <c r="B1092" i="11"/>
  <c r="D1092" i="11"/>
  <c r="F1092" i="11" s="1"/>
  <c r="E1092" i="11"/>
  <c r="G1092" i="11" s="1"/>
  <c r="M1092" i="11" l="1"/>
  <c r="L1092" i="11"/>
  <c r="A1094" i="11"/>
  <c r="H1093" i="11"/>
  <c r="C1093" i="11"/>
  <c r="K1093" i="11"/>
  <c r="I1093" i="11"/>
  <c r="J1093" i="11"/>
  <c r="B1093" i="11"/>
  <c r="E1093" i="11"/>
  <c r="G1093" i="11" s="1"/>
  <c r="D1093" i="11"/>
  <c r="F1093" i="11" s="1"/>
  <c r="AM1209" i="9"/>
  <c r="AN1209" i="9"/>
  <c r="AL1210" i="9"/>
  <c r="M1093" i="11" l="1"/>
  <c r="L1093" i="11"/>
  <c r="AL1211" i="9"/>
  <c r="AN1210" i="9"/>
  <c r="AM1210" i="9"/>
  <c r="A1095" i="11"/>
  <c r="H1094" i="11"/>
  <c r="C1094" i="11"/>
  <c r="L1094" i="11" s="1"/>
  <c r="I1094" i="11"/>
  <c r="J1094" i="11"/>
  <c r="K1094" i="11"/>
  <c r="B1094" i="11"/>
  <c r="D1094" i="11"/>
  <c r="F1094" i="11" s="1"/>
  <c r="E1094" i="11"/>
  <c r="G1094" i="11" s="1"/>
  <c r="M1094" i="11" l="1"/>
  <c r="A1096" i="11"/>
  <c r="H1095" i="11"/>
  <c r="C1095" i="11"/>
  <c r="L1095" i="11" s="1"/>
  <c r="I1095" i="11"/>
  <c r="J1095" i="11"/>
  <c r="K1095" i="11"/>
  <c r="B1095" i="11"/>
  <c r="E1095" i="11"/>
  <c r="G1095" i="11" s="1"/>
  <c r="D1095" i="11"/>
  <c r="F1095" i="11" s="1"/>
  <c r="AL1212" i="9"/>
  <c r="AM1211" i="9"/>
  <c r="AN1211" i="9"/>
  <c r="M1095" i="11" l="1"/>
  <c r="AM1212" i="9"/>
  <c r="AN1212" i="9"/>
  <c r="AL1213" i="9"/>
  <c r="A1097" i="11"/>
  <c r="H1096" i="11"/>
  <c r="C1096" i="11"/>
  <c r="I1096" i="11"/>
  <c r="J1096" i="11"/>
  <c r="K1096" i="11"/>
  <c r="B1096" i="11"/>
  <c r="E1096" i="11"/>
  <c r="G1096" i="11" s="1"/>
  <c r="D1096" i="11"/>
  <c r="F1096" i="11" s="1"/>
  <c r="M1096" i="11" l="1"/>
  <c r="L1096" i="11"/>
  <c r="A1098" i="11"/>
  <c r="H1097" i="11"/>
  <c r="C1097" i="11"/>
  <c r="L1097" i="11" s="1"/>
  <c r="K1097" i="11"/>
  <c r="I1097" i="11"/>
  <c r="J1097" i="11"/>
  <c r="B1097" i="11"/>
  <c r="E1097" i="11"/>
  <c r="G1097" i="11" s="1"/>
  <c r="D1097" i="11"/>
  <c r="F1097" i="11" s="1"/>
  <c r="AM1213" i="9"/>
  <c r="AN1213" i="9"/>
  <c r="AL1214" i="9"/>
  <c r="M1097" i="11" l="1"/>
  <c r="AL1215" i="9"/>
  <c r="AM1214" i="9"/>
  <c r="AN1214" i="9"/>
  <c r="A1099" i="11"/>
  <c r="H1098" i="11"/>
  <c r="C1098" i="11"/>
  <c r="I1098" i="11"/>
  <c r="J1098" i="11"/>
  <c r="K1098" i="11"/>
  <c r="B1098" i="11"/>
  <c r="D1098" i="11"/>
  <c r="F1098" i="11" s="1"/>
  <c r="E1098" i="11"/>
  <c r="G1098" i="11" s="1"/>
  <c r="M1098" i="11" l="1"/>
  <c r="L1098" i="11"/>
  <c r="AL1216" i="9"/>
  <c r="AN1215" i="9"/>
  <c r="AM1215" i="9"/>
  <c r="A1100" i="11"/>
  <c r="H1099" i="11"/>
  <c r="C1099" i="11"/>
  <c r="J1099" i="11"/>
  <c r="K1099" i="11"/>
  <c r="I1099" i="11"/>
  <c r="B1099" i="11"/>
  <c r="D1099" i="11"/>
  <c r="F1099" i="11" s="1"/>
  <c r="E1099" i="11"/>
  <c r="G1099" i="11" s="1"/>
  <c r="M1099" i="11" l="1"/>
  <c r="L1099" i="11"/>
  <c r="A1101" i="11"/>
  <c r="H1100" i="11"/>
  <c r="C1100" i="11"/>
  <c r="L1100" i="11" s="1"/>
  <c r="I1100" i="11"/>
  <c r="J1100" i="11"/>
  <c r="K1100" i="11"/>
  <c r="B1100" i="11"/>
  <c r="D1100" i="11"/>
  <c r="F1100" i="11" s="1"/>
  <c r="E1100" i="11"/>
  <c r="G1100" i="11" s="1"/>
  <c r="AM1216" i="9"/>
  <c r="AL1217" i="9"/>
  <c r="AN1216" i="9"/>
  <c r="M1100" i="11" l="1"/>
  <c r="AM1217" i="9"/>
  <c r="AL1218" i="9"/>
  <c r="AN1217" i="9"/>
  <c r="A1102" i="11"/>
  <c r="H1101" i="11"/>
  <c r="C1101" i="11"/>
  <c r="K1101" i="11"/>
  <c r="I1101" i="11"/>
  <c r="J1101" i="11"/>
  <c r="B1101" i="11"/>
  <c r="E1101" i="11"/>
  <c r="G1101" i="11" s="1"/>
  <c r="D1101" i="11"/>
  <c r="F1101" i="11" s="1"/>
  <c r="M1101" i="11" l="1"/>
  <c r="L1101" i="11"/>
  <c r="AL1219" i="9"/>
  <c r="AM1218" i="9"/>
  <c r="AN1218" i="9"/>
  <c r="A1103" i="11"/>
  <c r="H1102" i="11"/>
  <c r="C1102" i="11"/>
  <c r="I1102" i="11"/>
  <c r="J1102" i="11"/>
  <c r="K1102" i="11"/>
  <c r="B1102" i="11"/>
  <c r="D1102" i="11"/>
  <c r="F1102" i="11" s="1"/>
  <c r="E1102" i="11"/>
  <c r="G1102" i="11" s="1"/>
  <c r="M1102" i="11" l="1"/>
  <c r="L1102" i="11"/>
  <c r="AM1219" i="9"/>
  <c r="AN1219" i="9"/>
  <c r="AL1220" i="9"/>
  <c r="A1104" i="11"/>
  <c r="H1103" i="11"/>
  <c r="C1103" i="11"/>
  <c r="L1103" i="11" s="1"/>
  <c r="K1103" i="11"/>
  <c r="I1103" i="11"/>
  <c r="J1103" i="11"/>
  <c r="B1103" i="11"/>
  <c r="D1103" i="11"/>
  <c r="F1103" i="11" s="1"/>
  <c r="E1103" i="11"/>
  <c r="G1103" i="11" s="1"/>
  <c r="M1103" i="11" l="1"/>
  <c r="AM1220" i="9"/>
  <c r="AL1221" i="9"/>
  <c r="AN1220" i="9"/>
  <c r="A1105" i="11"/>
  <c r="H1104" i="11"/>
  <c r="C1104" i="11"/>
  <c r="L1104" i="11" s="1"/>
  <c r="I1104" i="11"/>
  <c r="J1104" i="11"/>
  <c r="K1104" i="11"/>
  <c r="B1104" i="11"/>
  <c r="D1104" i="11"/>
  <c r="F1104" i="11" s="1"/>
  <c r="E1104" i="11"/>
  <c r="G1104" i="11" s="1"/>
  <c r="M1104" i="11" l="1"/>
  <c r="A1106" i="11"/>
  <c r="H1105" i="11"/>
  <c r="C1105" i="11"/>
  <c r="L1105" i="11" s="1"/>
  <c r="K1105" i="11"/>
  <c r="I1105" i="11"/>
  <c r="J1105" i="11"/>
  <c r="B1105" i="11"/>
  <c r="D1105" i="11"/>
  <c r="F1105" i="11" s="1"/>
  <c r="E1105" i="11"/>
  <c r="G1105" i="11" s="1"/>
  <c r="AN1221" i="9"/>
  <c r="AL1222" i="9"/>
  <c r="AM1221" i="9"/>
  <c r="M1105" i="11" l="1"/>
  <c r="AL1223" i="9"/>
  <c r="AN1222" i="9"/>
  <c r="AM1222" i="9"/>
  <c r="A1107" i="11"/>
  <c r="H1106" i="11"/>
  <c r="C1106" i="11"/>
  <c r="I1106" i="11"/>
  <c r="J1106" i="11"/>
  <c r="K1106" i="11"/>
  <c r="B1106" i="11"/>
  <c r="D1106" i="11"/>
  <c r="F1106" i="11" s="1"/>
  <c r="E1106" i="11"/>
  <c r="G1106" i="11" s="1"/>
  <c r="M1106" i="11" l="1"/>
  <c r="L1106" i="11"/>
  <c r="A1108" i="11"/>
  <c r="H1107" i="11"/>
  <c r="C1107" i="11"/>
  <c r="L1107" i="11" s="1"/>
  <c r="I1107" i="11"/>
  <c r="J1107" i="11"/>
  <c r="K1107" i="11"/>
  <c r="B1107" i="11"/>
  <c r="E1107" i="11"/>
  <c r="G1107" i="11" s="1"/>
  <c r="D1107" i="11"/>
  <c r="F1107" i="11" s="1"/>
  <c r="AM1223" i="9"/>
  <c r="AN1223" i="9"/>
  <c r="AL1224" i="9"/>
  <c r="M1107" i="11" l="1"/>
  <c r="AM1224" i="9"/>
  <c r="AN1224" i="9"/>
  <c r="AL1225" i="9"/>
  <c r="A1109" i="11"/>
  <c r="H1108" i="11"/>
  <c r="C1108" i="11"/>
  <c r="I1108" i="11"/>
  <c r="J1108" i="11"/>
  <c r="K1108" i="11"/>
  <c r="B1108" i="11"/>
  <c r="E1108" i="11"/>
  <c r="G1108" i="11" s="1"/>
  <c r="D1108" i="11"/>
  <c r="F1108" i="11" s="1"/>
  <c r="M1108" i="11" l="1"/>
  <c r="L1108" i="11"/>
  <c r="A1110" i="11"/>
  <c r="H1109" i="11"/>
  <c r="C1109" i="11"/>
  <c r="L1109" i="11" s="1"/>
  <c r="K1109" i="11"/>
  <c r="I1109" i="11"/>
  <c r="J1109" i="11"/>
  <c r="B1109" i="11"/>
  <c r="D1109" i="11"/>
  <c r="F1109" i="11" s="1"/>
  <c r="E1109" i="11"/>
  <c r="G1109" i="11" s="1"/>
  <c r="AN1225" i="9"/>
  <c r="AM1225" i="9"/>
  <c r="AL1226" i="9"/>
  <c r="M1109" i="11" l="1"/>
  <c r="AL1227" i="9"/>
  <c r="AM1226" i="9"/>
  <c r="AN1226" i="9"/>
  <c r="A1111" i="11"/>
  <c r="H1110" i="11"/>
  <c r="C1110" i="11"/>
  <c r="L1110" i="11" s="1"/>
  <c r="I1110" i="11"/>
  <c r="J1110" i="11"/>
  <c r="K1110" i="11"/>
  <c r="B1110" i="11"/>
  <c r="E1110" i="11"/>
  <c r="G1110" i="11" s="1"/>
  <c r="D1110" i="11"/>
  <c r="F1110" i="11" s="1"/>
  <c r="M1110" i="11" l="1"/>
  <c r="A1112" i="11"/>
  <c r="H1111" i="11"/>
  <c r="C1111" i="11"/>
  <c r="L1111" i="11" s="1"/>
  <c r="I1111" i="11"/>
  <c r="J1111" i="11"/>
  <c r="K1111" i="11"/>
  <c r="B1111" i="11"/>
  <c r="D1111" i="11"/>
  <c r="F1111" i="11" s="1"/>
  <c r="E1111" i="11"/>
  <c r="G1111" i="11" s="1"/>
  <c r="AN1227" i="9"/>
  <c r="AL1228" i="9"/>
  <c r="AM1227" i="9"/>
  <c r="M1111" i="11" l="1"/>
  <c r="AM1228" i="9"/>
  <c r="AN1228" i="9"/>
  <c r="AL1229" i="9"/>
  <c r="A1113" i="11"/>
  <c r="H1112" i="11"/>
  <c r="C1112" i="11"/>
  <c r="L1112" i="11" s="1"/>
  <c r="J1112" i="11"/>
  <c r="K1112" i="11"/>
  <c r="I1112" i="11"/>
  <c r="B1112" i="11"/>
  <c r="E1112" i="11"/>
  <c r="G1112" i="11" s="1"/>
  <c r="D1112" i="11"/>
  <c r="F1112" i="11" s="1"/>
  <c r="M1112" i="11" l="1"/>
  <c r="A1114" i="11"/>
  <c r="H1113" i="11"/>
  <c r="C1113" i="11"/>
  <c r="L1113" i="11" s="1"/>
  <c r="K1113" i="11"/>
  <c r="I1113" i="11"/>
  <c r="J1113" i="11"/>
  <c r="B1113" i="11"/>
  <c r="D1113" i="11"/>
  <c r="F1113" i="11" s="1"/>
  <c r="E1113" i="11"/>
  <c r="G1113" i="11" s="1"/>
  <c r="AM1229" i="9"/>
  <c r="AL1230" i="9"/>
  <c r="AN1229" i="9"/>
  <c r="M1113" i="11" l="1"/>
  <c r="AL1231" i="9"/>
  <c r="AM1230" i="9"/>
  <c r="AN1230" i="9"/>
  <c r="A1115" i="11"/>
  <c r="H1114" i="11"/>
  <c r="C1114" i="11"/>
  <c r="I1114" i="11"/>
  <c r="J1114" i="11"/>
  <c r="K1114" i="11"/>
  <c r="B1114" i="11"/>
  <c r="E1114" i="11"/>
  <c r="G1114" i="11" s="1"/>
  <c r="D1114" i="11"/>
  <c r="F1114" i="11" s="1"/>
  <c r="M1114" i="11" l="1"/>
  <c r="L1114" i="11"/>
  <c r="A1116" i="11"/>
  <c r="H1115" i="11"/>
  <c r="C1115" i="11"/>
  <c r="I1115" i="11"/>
  <c r="J1115" i="11"/>
  <c r="K1115" i="11"/>
  <c r="B1115" i="11"/>
  <c r="E1115" i="11"/>
  <c r="G1115" i="11" s="1"/>
  <c r="D1115" i="11"/>
  <c r="F1115" i="11" s="1"/>
  <c r="AM1231" i="9"/>
  <c r="AN1231" i="9"/>
  <c r="AL1232" i="9"/>
  <c r="M1115" i="11" l="1"/>
  <c r="L1115" i="11"/>
  <c r="AM1232" i="9"/>
  <c r="AN1232" i="9"/>
  <c r="AL1233" i="9"/>
  <c r="A1117" i="11"/>
  <c r="H1116" i="11"/>
  <c r="C1116" i="11"/>
  <c r="L1116" i="11" s="1"/>
  <c r="K1116" i="11"/>
  <c r="I1116" i="11"/>
  <c r="J1116" i="11"/>
  <c r="B1116" i="11"/>
  <c r="E1116" i="11"/>
  <c r="G1116" i="11" s="1"/>
  <c r="D1116" i="11"/>
  <c r="F1116" i="11" s="1"/>
  <c r="M1116" i="11" l="1"/>
  <c r="AM1233" i="9"/>
  <c r="AN1233" i="9"/>
  <c r="AL1234" i="9"/>
  <c r="A1118" i="11"/>
  <c r="H1117" i="11"/>
  <c r="C1117" i="11"/>
  <c r="L1117" i="11" s="1"/>
  <c r="K1117" i="11"/>
  <c r="I1117" i="11"/>
  <c r="J1117" i="11"/>
  <c r="B1117" i="11"/>
  <c r="E1117" i="11"/>
  <c r="G1117" i="11" s="1"/>
  <c r="D1117" i="11"/>
  <c r="F1117" i="11" s="1"/>
  <c r="M1117" i="11" l="1"/>
  <c r="A1119" i="11"/>
  <c r="H1118" i="11"/>
  <c r="C1118" i="11"/>
  <c r="L1118" i="11" s="1"/>
  <c r="I1118" i="11"/>
  <c r="J1118" i="11"/>
  <c r="K1118" i="11"/>
  <c r="B1118" i="11"/>
  <c r="D1118" i="11"/>
  <c r="F1118" i="11" s="1"/>
  <c r="E1118" i="11"/>
  <c r="G1118" i="11" s="1"/>
  <c r="AL1235" i="9"/>
  <c r="AM1234" i="9"/>
  <c r="AN1234" i="9"/>
  <c r="M1118" i="11" l="1"/>
  <c r="AL1236" i="9"/>
  <c r="AM1235" i="9"/>
  <c r="AN1235" i="9"/>
  <c r="A1120" i="11"/>
  <c r="H1119" i="11"/>
  <c r="C1119" i="11"/>
  <c r="L1119" i="11" s="1"/>
  <c r="I1119" i="11"/>
  <c r="J1119" i="11"/>
  <c r="K1119" i="11"/>
  <c r="B1119" i="11"/>
  <c r="D1119" i="11"/>
  <c r="F1119" i="11" s="1"/>
  <c r="E1119" i="11"/>
  <c r="G1119" i="11" s="1"/>
  <c r="M1119" i="11" l="1"/>
  <c r="A1121" i="11"/>
  <c r="H1120" i="11"/>
  <c r="C1120" i="11"/>
  <c r="L1120" i="11" s="1"/>
  <c r="I1120" i="11"/>
  <c r="J1120" i="11"/>
  <c r="K1120" i="11"/>
  <c r="B1120" i="11"/>
  <c r="E1120" i="11"/>
  <c r="G1120" i="11" s="1"/>
  <c r="D1120" i="11"/>
  <c r="F1120" i="11" s="1"/>
  <c r="AM1236" i="9"/>
  <c r="AN1236" i="9"/>
  <c r="AL1237" i="9"/>
  <c r="M1120" i="11" l="1"/>
  <c r="AM1237" i="9"/>
  <c r="AN1237" i="9"/>
  <c r="AL1238" i="9"/>
  <c r="A1122" i="11"/>
  <c r="H1121" i="11"/>
  <c r="C1121" i="11"/>
  <c r="L1121" i="11" s="1"/>
  <c r="K1121" i="11"/>
  <c r="I1121" i="11"/>
  <c r="J1121" i="11"/>
  <c r="B1121" i="11"/>
  <c r="D1121" i="11"/>
  <c r="F1121" i="11" s="1"/>
  <c r="E1121" i="11"/>
  <c r="G1121" i="11" s="1"/>
  <c r="M1121" i="11" l="1"/>
  <c r="AL1239" i="9"/>
  <c r="AM1238" i="9"/>
  <c r="AN1238" i="9"/>
  <c r="A1123" i="11"/>
  <c r="H1122" i="11"/>
  <c r="C1122" i="11"/>
  <c r="L1122" i="11" s="1"/>
  <c r="I1122" i="11"/>
  <c r="J1122" i="11"/>
  <c r="K1122" i="11"/>
  <c r="B1122" i="11"/>
  <c r="E1122" i="11"/>
  <c r="G1122" i="11" s="1"/>
  <c r="D1122" i="11"/>
  <c r="F1122" i="11" s="1"/>
  <c r="M1122" i="11" l="1"/>
  <c r="AL1240" i="9"/>
  <c r="AN1239" i="9"/>
  <c r="AM1239" i="9"/>
  <c r="A1124" i="11"/>
  <c r="H1123" i="11"/>
  <c r="C1123" i="11"/>
  <c r="L1123" i="11" s="1"/>
  <c r="I1123" i="11"/>
  <c r="J1123" i="11"/>
  <c r="K1123" i="11"/>
  <c r="B1123" i="11"/>
  <c r="E1123" i="11"/>
  <c r="G1123" i="11" s="1"/>
  <c r="D1123" i="11"/>
  <c r="F1123" i="11" s="1"/>
  <c r="M1123" i="11" l="1"/>
  <c r="A1125" i="11"/>
  <c r="H1124" i="11"/>
  <c r="C1124" i="11"/>
  <c r="L1124" i="11" s="1"/>
  <c r="I1124" i="11"/>
  <c r="J1124" i="11"/>
  <c r="K1124" i="11"/>
  <c r="B1124" i="11"/>
  <c r="E1124" i="11"/>
  <c r="G1124" i="11" s="1"/>
  <c r="D1124" i="11"/>
  <c r="F1124" i="11" s="1"/>
  <c r="AM1240" i="9"/>
  <c r="AL1241" i="9"/>
  <c r="AN1240" i="9"/>
  <c r="M1124" i="11" l="1"/>
  <c r="AM1241" i="9"/>
  <c r="AL1242" i="9"/>
  <c r="AN1241" i="9"/>
  <c r="A1126" i="11"/>
  <c r="H1125" i="11"/>
  <c r="C1125" i="11"/>
  <c r="L1125" i="11" s="1"/>
  <c r="K1125" i="11"/>
  <c r="J1125" i="11"/>
  <c r="I1125" i="11"/>
  <c r="B1125" i="11"/>
  <c r="D1125" i="11"/>
  <c r="F1125" i="11" s="1"/>
  <c r="E1125" i="11"/>
  <c r="G1125" i="11" s="1"/>
  <c r="M1125" i="11" l="1"/>
  <c r="A1127" i="11"/>
  <c r="H1126" i="11"/>
  <c r="C1126" i="11"/>
  <c r="L1126" i="11" s="1"/>
  <c r="I1126" i="11"/>
  <c r="J1126" i="11"/>
  <c r="K1126" i="11"/>
  <c r="B1126" i="11"/>
  <c r="D1126" i="11"/>
  <c r="F1126" i="11" s="1"/>
  <c r="E1126" i="11"/>
  <c r="G1126" i="11" s="1"/>
  <c r="AL1243" i="9"/>
  <c r="AM1242" i="9"/>
  <c r="AN1242" i="9"/>
  <c r="M1126" i="11" l="1"/>
  <c r="AM1243" i="9"/>
  <c r="AN1243" i="9"/>
  <c r="AL1244" i="9"/>
  <c r="A1128" i="11"/>
  <c r="H1127" i="11"/>
  <c r="C1127" i="11"/>
  <c r="L1127" i="11" s="1"/>
  <c r="I1127" i="11"/>
  <c r="J1127" i="11"/>
  <c r="K1127" i="11"/>
  <c r="B1127" i="11"/>
  <c r="E1127" i="11"/>
  <c r="G1127" i="11" s="1"/>
  <c r="D1127" i="11"/>
  <c r="F1127" i="11" s="1"/>
  <c r="M1127" i="11" l="1"/>
  <c r="A1129" i="11"/>
  <c r="H1128" i="11"/>
  <c r="C1128" i="11"/>
  <c r="L1128" i="11" s="1"/>
  <c r="I1128" i="11"/>
  <c r="J1128" i="11"/>
  <c r="K1128" i="11"/>
  <c r="B1128" i="11"/>
  <c r="D1128" i="11"/>
  <c r="F1128" i="11" s="1"/>
  <c r="E1128" i="11"/>
  <c r="G1128" i="11" s="1"/>
  <c r="AM1244" i="9"/>
  <c r="AL1245" i="9"/>
  <c r="AN1244" i="9"/>
  <c r="M1128" i="11" l="1"/>
  <c r="AN1245" i="9"/>
  <c r="AL1246" i="9"/>
  <c r="AM1245" i="9"/>
  <c r="A1130" i="11"/>
  <c r="H1129" i="11"/>
  <c r="C1129" i="11"/>
  <c r="L1129" i="11" s="1"/>
  <c r="K1129" i="11"/>
  <c r="I1129" i="11"/>
  <c r="J1129" i="11"/>
  <c r="B1129" i="11"/>
  <c r="E1129" i="11"/>
  <c r="G1129" i="11" s="1"/>
  <c r="D1129" i="11"/>
  <c r="F1129" i="11" s="1"/>
  <c r="M1129" i="11" l="1"/>
  <c r="A1131" i="11"/>
  <c r="H1130" i="11"/>
  <c r="C1130" i="11"/>
  <c r="I1130" i="11"/>
  <c r="J1130" i="11"/>
  <c r="K1130" i="11"/>
  <c r="B1130" i="11"/>
  <c r="D1130" i="11"/>
  <c r="F1130" i="11" s="1"/>
  <c r="E1130" i="11"/>
  <c r="G1130" i="11" s="1"/>
  <c r="AL1247" i="9"/>
  <c r="AN1246" i="9"/>
  <c r="AM1246" i="9"/>
  <c r="M1130" i="11" l="1"/>
  <c r="L1130" i="11"/>
  <c r="AM1247" i="9"/>
  <c r="AN1247" i="9"/>
  <c r="AL1248" i="9"/>
  <c r="A1132" i="11"/>
  <c r="H1131" i="11"/>
  <c r="C1131" i="11"/>
  <c r="I1131" i="11"/>
  <c r="J1131" i="11"/>
  <c r="K1131" i="11"/>
  <c r="B1131" i="11"/>
  <c r="D1131" i="11"/>
  <c r="F1131" i="11" s="1"/>
  <c r="E1131" i="11"/>
  <c r="G1131" i="11" s="1"/>
  <c r="M1131" i="11" l="1"/>
  <c r="L1131" i="11"/>
  <c r="A1133" i="11"/>
  <c r="H1132" i="11"/>
  <c r="C1132" i="11"/>
  <c r="L1132" i="11" s="1"/>
  <c r="I1132" i="11"/>
  <c r="J1132" i="11"/>
  <c r="K1132" i="11"/>
  <c r="B1132" i="11"/>
  <c r="D1132" i="11"/>
  <c r="F1132" i="11" s="1"/>
  <c r="E1132" i="11"/>
  <c r="G1132" i="11" s="1"/>
  <c r="AM1248" i="9"/>
  <c r="AN1248" i="9"/>
  <c r="AL1249" i="9"/>
  <c r="M1132" i="11" l="1"/>
  <c r="AN1249" i="9"/>
  <c r="AM1249" i="9"/>
  <c r="AL1250" i="9"/>
  <c r="A1134" i="11"/>
  <c r="H1133" i="11"/>
  <c r="C1133" i="11"/>
  <c r="L1133" i="11" s="1"/>
  <c r="K1133" i="11"/>
  <c r="I1133" i="11"/>
  <c r="J1133" i="11"/>
  <c r="B1133" i="11"/>
  <c r="D1133" i="11"/>
  <c r="F1133" i="11" s="1"/>
  <c r="E1133" i="11"/>
  <c r="G1133" i="11" s="1"/>
  <c r="M1133" i="11" l="1"/>
  <c r="A1135" i="11"/>
  <c r="H1134" i="11"/>
  <c r="C1134" i="11"/>
  <c r="J1134" i="11"/>
  <c r="K1134" i="11"/>
  <c r="I1134" i="11"/>
  <c r="B1134" i="11"/>
  <c r="D1134" i="11"/>
  <c r="F1134" i="11" s="1"/>
  <c r="E1134" i="11"/>
  <c r="G1134" i="11" s="1"/>
  <c r="AL1251" i="9"/>
  <c r="AM1250" i="9"/>
  <c r="AN1250" i="9"/>
  <c r="M1134" i="11" l="1"/>
  <c r="L1134" i="11"/>
  <c r="AN1251" i="9"/>
  <c r="AL1252" i="9"/>
  <c r="AM1251" i="9"/>
  <c r="A1136" i="11"/>
  <c r="H1135" i="11"/>
  <c r="C1135" i="11"/>
  <c r="L1135" i="11" s="1"/>
  <c r="I1135" i="11"/>
  <c r="J1135" i="11"/>
  <c r="K1135" i="11"/>
  <c r="B1135" i="11"/>
  <c r="D1135" i="11"/>
  <c r="F1135" i="11" s="1"/>
  <c r="E1135" i="11"/>
  <c r="G1135" i="11" s="1"/>
  <c r="M1135" i="11" l="1"/>
  <c r="AM1252" i="9"/>
  <c r="AN1252" i="9"/>
  <c r="AL1253" i="9"/>
  <c r="A1137" i="11"/>
  <c r="H1136" i="11"/>
  <c r="C1136" i="11"/>
  <c r="L1136" i="11" s="1"/>
  <c r="I1136" i="11"/>
  <c r="J1136" i="11"/>
  <c r="K1136" i="11"/>
  <c r="B1136" i="11"/>
  <c r="E1136" i="11"/>
  <c r="G1136" i="11" s="1"/>
  <c r="D1136" i="11"/>
  <c r="F1136" i="11" s="1"/>
  <c r="M1136" i="11" l="1"/>
  <c r="A1138" i="11"/>
  <c r="H1137" i="11"/>
  <c r="C1137" i="11"/>
  <c r="L1137" i="11" s="1"/>
  <c r="K1137" i="11"/>
  <c r="I1137" i="11"/>
  <c r="J1137" i="11"/>
  <c r="B1137" i="11"/>
  <c r="E1137" i="11"/>
  <c r="G1137" i="11" s="1"/>
  <c r="D1137" i="11"/>
  <c r="F1137" i="11" s="1"/>
  <c r="AM1253" i="9"/>
  <c r="AL1254" i="9"/>
  <c r="AN1253" i="9"/>
  <c r="M1137" i="11" l="1"/>
  <c r="AL1255" i="9"/>
  <c r="AM1254" i="9"/>
  <c r="AN1254" i="9"/>
  <c r="A1139" i="11"/>
  <c r="H1138" i="11"/>
  <c r="C1138" i="11"/>
  <c r="L1138" i="11" s="1"/>
  <c r="K1138" i="11"/>
  <c r="I1138" i="11"/>
  <c r="J1138" i="11"/>
  <c r="B1138" i="11"/>
  <c r="D1138" i="11"/>
  <c r="F1138" i="11" s="1"/>
  <c r="E1138" i="11"/>
  <c r="G1138" i="11" s="1"/>
  <c r="M1138" i="11" l="1"/>
  <c r="AM1255" i="9"/>
  <c r="AN1255" i="9"/>
  <c r="AL1256" i="9"/>
  <c r="A1140" i="11"/>
  <c r="H1139" i="11"/>
  <c r="C1139" i="11"/>
  <c r="L1139" i="11" s="1"/>
  <c r="I1139" i="11"/>
  <c r="J1139" i="11"/>
  <c r="K1139" i="11"/>
  <c r="B1139" i="11"/>
  <c r="E1139" i="11"/>
  <c r="G1139" i="11" s="1"/>
  <c r="D1139" i="11"/>
  <c r="F1139" i="11" s="1"/>
  <c r="M1139" i="11" l="1"/>
  <c r="A1141" i="11"/>
  <c r="H1140" i="11"/>
  <c r="C1140" i="11"/>
  <c r="L1140" i="11" s="1"/>
  <c r="I1140" i="11"/>
  <c r="J1140" i="11"/>
  <c r="K1140" i="11"/>
  <c r="B1140" i="11"/>
  <c r="E1140" i="11"/>
  <c r="G1140" i="11" s="1"/>
  <c r="D1140" i="11"/>
  <c r="F1140" i="11" s="1"/>
  <c r="AM1256" i="9"/>
  <c r="AN1256" i="9"/>
  <c r="AL1257" i="9"/>
  <c r="M1140" i="11" l="1"/>
  <c r="AM1257" i="9"/>
  <c r="AN1257" i="9"/>
  <c r="AL1258" i="9"/>
  <c r="A1142" i="11"/>
  <c r="H1141" i="11"/>
  <c r="C1141" i="11"/>
  <c r="K1141" i="11"/>
  <c r="I1141" i="11"/>
  <c r="J1141" i="11"/>
  <c r="B1141" i="11"/>
  <c r="D1141" i="11"/>
  <c r="F1141" i="11" s="1"/>
  <c r="E1141" i="11"/>
  <c r="G1141" i="11" s="1"/>
  <c r="M1141" i="11" l="1"/>
  <c r="L1141" i="11"/>
  <c r="AL1259" i="9"/>
  <c r="AN1258" i="9"/>
  <c r="AM1258" i="9"/>
  <c r="A1143" i="11"/>
  <c r="H1142" i="11"/>
  <c r="C1142" i="11"/>
  <c r="L1142" i="11" s="1"/>
  <c r="I1142" i="11"/>
  <c r="J1142" i="11"/>
  <c r="K1142" i="11"/>
  <c r="B1142" i="11"/>
  <c r="D1142" i="11"/>
  <c r="F1142" i="11" s="1"/>
  <c r="E1142" i="11"/>
  <c r="G1142" i="11" s="1"/>
  <c r="M1142" i="11" l="1"/>
  <c r="A1144" i="11"/>
  <c r="H1143" i="11"/>
  <c r="C1143" i="11"/>
  <c r="L1143" i="11" s="1"/>
  <c r="I1143" i="11"/>
  <c r="J1143" i="11"/>
  <c r="K1143" i="11"/>
  <c r="B1143" i="11"/>
  <c r="D1143" i="11"/>
  <c r="F1143" i="11" s="1"/>
  <c r="E1143" i="11"/>
  <c r="G1143" i="11" s="1"/>
  <c r="AL1260" i="9"/>
  <c r="AM1259" i="9"/>
  <c r="AN1259" i="9"/>
  <c r="M1143" i="11" l="1"/>
  <c r="A1145" i="11"/>
  <c r="H1144" i="11"/>
  <c r="C1144" i="11"/>
  <c r="L1144" i="11" s="1"/>
  <c r="I1144" i="11"/>
  <c r="J1144" i="11"/>
  <c r="K1144" i="11"/>
  <c r="B1144" i="11"/>
  <c r="E1144" i="11"/>
  <c r="G1144" i="11" s="1"/>
  <c r="D1144" i="11"/>
  <c r="F1144" i="11" s="1"/>
  <c r="AM1260" i="9"/>
  <c r="AN1260" i="9"/>
  <c r="AL1261" i="9"/>
  <c r="M1144" i="11" l="1"/>
  <c r="AM1261" i="9"/>
  <c r="AN1261" i="9"/>
  <c r="AL1262" i="9"/>
  <c r="A1146" i="11"/>
  <c r="H1145" i="11"/>
  <c r="C1145" i="11"/>
  <c r="L1145" i="11" s="1"/>
  <c r="K1145" i="11"/>
  <c r="I1145" i="11"/>
  <c r="J1145" i="11"/>
  <c r="B1145" i="11"/>
  <c r="D1145" i="11"/>
  <c r="F1145" i="11" s="1"/>
  <c r="E1145" i="11"/>
  <c r="G1145" i="11" s="1"/>
  <c r="M1145" i="11" l="1"/>
  <c r="A1147" i="11"/>
  <c r="H1146" i="11"/>
  <c r="C1146" i="11"/>
  <c r="L1146" i="11" s="1"/>
  <c r="I1146" i="11"/>
  <c r="J1146" i="11"/>
  <c r="K1146" i="11"/>
  <c r="B1146" i="11"/>
  <c r="D1146" i="11"/>
  <c r="F1146" i="11" s="1"/>
  <c r="E1146" i="11"/>
  <c r="G1146" i="11" s="1"/>
  <c r="AL1263" i="9"/>
  <c r="AM1262" i="9"/>
  <c r="AN1262" i="9"/>
  <c r="M1146" i="11" l="1"/>
  <c r="AL1264" i="9"/>
  <c r="AM1263" i="9"/>
  <c r="AN1263" i="9"/>
  <c r="A1148" i="11"/>
  <c r="H1147" i="11"/>
  <c r="C1147" i="11"/>
  <c r="L1147" i="11" s="1"/>
  <c r="J1147" i="11"/>
  <c r="K1147" i="11"/>
  <c r="I1147" i="11"/>
  <c r="B1147" i="11"/>
  <c r="D1147" i="11"/>
  <c r="F1147" i="11" s="1"/>
  <c r="E1147" i="11"/>
  <c r="G1147" i="11" s="1"/>
  <c r="M1147" i="11" l="1"/>
  <c r="AM1264" i="9"/>
  <c r="AL1265" i="9"/>
  <c r="AN1264" i="9"/>
  <c r="A1149" i="11"/>
  <c r="H1148" i="11"/>
  <c r="C1148" i="11"/>
  <c r="L1148" i="11" s="1"/>
  <c r="I1148" i="11"/>
  <c r="J1148" i="11"/>
  <c r="K1148" i="11"/>
  <c r="B1148" i="11"/>
  <c r="D1148" i="11"/>
  <c r="F1148" i="11" s="1"/>
  <c r="E1148" i="11"/>
  <c r="G1148" i="11" s="1"/>
  <c r="M1148" i="11" l="1"/>
  <c r="AM1265" i="9"/>
  <c r="AL1266" i="9"/>
  <c r="AN1265" i="9"/>
  <c r="A1150" i="11"/>
  <c r="H1149" i="11"/>
  <c r="C1149" i="11"/>
  <c r="L1149" i="11" s="1"/>
  <c r="I1149" i="11"/>
  <c r="J1149" i="11"/>
  <c r="K1149" i="11"/>
  <c r="B1149" i="11"/>
  <c r="D1149" i="11"/>
  <c r="F1149" i="11" s="1"/>
  <c r="E1149" i="11"/>
  <c r="G1149" i="11" s="1"/>
  <c r="M1149" i="11" l="1"/>
  <c r="AL1267" i="9"/>
  <c r="AM1266" i="9"/>
  <c r="AN1266" i="9"/>
  <c r="A1151" i="11"/>
  <c r="H1150" i="11"/>
  <c r="C1150" i="11"/>
  <c r="L1150" i="11" s="1"/>
  <c r="I1150" i="11"/>
  <c r="J1150" i="11"/>
  <c r="K1150" i="11"/>
  <c r="B1150" i="11"/>
  <c r="E1150" i="11"/>
  <c r="G1150" i="11" s="1"/>
  <c r="D1150" i="11"/>
  <c r="F1150" i="11" s="1"/>
  <c r="M1150" i="11" l="1"/>
  <c r="AM1267" i="9"/>
  <c r="AN1267" i="9"/>
  <c r="AL1268" i="9"/>
  <c r="A1152" i="11"/>
  <c r="H1151" i="11"/>
  <c r="C1151" i="11"/>
  <c r="L1151" i="11" s="1"/>
  <c r="J1151" i="11"/>
  <c r="K1151" i="11"/>
  <c r="I1151" i="11"/>
  <c r="B1151" i="11"/>
  <c r="E1151" i="11"/>
  <c r="G1151" i="11" s="1"/>
  <c r="D1151" i="11"/>
  <c r="F1151" i="11" s="1"/>
  <c r="M1151" i="11" l="1"/>
  <c r="A1153" i="11"/>
  <c r="H1152" i="11"/>
  <c r="C1152" i="11"/>
  <c r="L1152" i="11" s="1"/>
  <c r="I1152" i="11"/>
  <c r="J1152" i="11"/>
  <c r="K1152" i="11"/>
  <c r="B1152" i="11"/>
  <c r="D1152" i="11"/>
  <c r="F1152" i="11" s="1"/>
  <c r="E1152" i="11"/>
  <c r="G1152" i="11" s="1"/>
  <c r="AM1268" i="9"/>
  <c r="AL1269" i="9"/>
  <c r="AN1268" i="9"/>
  <c r="M1152" i="11" l="1"/>
  <c r="AN1269" i="9"/>
  <c r="AL1270" i="9"/>
  <c r="AM1269" i="9"/>
  <c r="A1154" i="11"/>
  <c r="H1153" i="11"/>
  <c r="C1153" i="11"/>
  <c r="L1153" i="11" s="1"/>
  <c r="I1153" i="11"/>
  <c r="J1153" i="11"/>
  <c r="K1153" i="11"/>
  <c r="B1153" i="11"/>
  <c r="D1153" i="11"/>
  <c r="F1153" i="11" s="1"/>
  <c r="E1153" i="11"/>
  <c r="G1153" i="11" s="1"/>
  <c r="M1153" i="11" l="1"/>
  <c r="A1155" i="11"/>
  <c r="H1154" i="11"/>
  <c r="C1154" i="11"/>
  <c r="L1154" i="11" s="1"/>
  <c r="I1154" i="11"/>
  <c r="J1154" i="11"/>
  <c r="K1154" i="11"/>
  <c r="M1154" i="11" s="1"/>
  <c r="B1154" i="11"/>
  <c r="E1154" i="11"/>
  <c r="G1154" i="11" s="1"/>
  <c r="D1154" i="11"/>
  <c r="F1154" i="11" s="1"/>
  <c r="AL1271" i="9"/>
  <c r="AN1270" i="9"/>
  <c r="AM1270" i="9"/>
  <c r="AM1271" i="9" l="1"/>
  <c r="AN1271" i="9"/>
  <c r="AL1272" i="9"/>
  <c r="A1156" i="11"/>
  <c r="H1155" i="11"/>
  <c r="C1155" i="11"/>
  <c r="J1155" i="11"/>
  <c r="K1155" i="11"/>
  <c r="I1155" i="11"/>
  <c r="B1155" i="11"/>
  <c r="D1155" i="11"/>
  <c r="F1155" i="11" s="1"/>
  <c r="E1155" i="11"/>
  <c r="G1155" i="11" s="1"/>
  <c r="M1155" i="11" l="1"/>
  <c r="L1155" i="11"/>
  <c r="A1157" i="11"/>
  <c r="H1156" i="11"/>
  <c r="C1156" i="11"/>
  <c r="I1156" i="11"/>
  <c r="J1156" i="11"/>
  <c r="K1156" i="11"/>
  <c r="B1156" i="11"/>
  <c r="E1156" i="11"/>
  <c r="G1156" i="11" s="1"/>
  <c r="D1156" i="11"/>
  <c r="F1156" i="11" s="1"/>
  <c r="AM1272" i="9"/>
  <c r="AN1272" i="9"/>
  <c r="AL1273" i="9"/>
  <c r="M1156" i="11" l="1"/>
  <c r="L1156" i="11"/>
  <c r="A1158" i="11"/>
  <c r="H1157" i="11"/>
  <c r="C1157" i="11"/>
  <c r="L1157" i="11" s="1"/>
  <c r="I1157" i="11"/>
  <c r="J1157" i="11"/>
  <c r="K1157" i="11"/>
  <c r="B1157" i="11"/>
  <c r="D1157" i="11"/>
  <c r="F1157" i="11" s="1"/>
  <c r="E1157" i="11"/>
  <c r="G1157" i="11" s="1"/>
  <c r="AN1273" i="9"/>
  <c r="AM1273" i="9"/>
  <c r="AL1274" i="9"/>
  <c r="M1157" i="11" l="1"/>
  <c r="AL1275" i="9"/>
  <c r="AM1274" i="9"/>
  <c r="AN1274" i="9"/>
  <c r="A1159" i="11"/>
  <c r="H1158" i="11"/>
  <c r="C1158" i="11"/>
  <c r="L1158" i="11" s="1"/>
  <c r="I1158" i="11"/>
  <c r="J1158" i="11"/>
  <c r="K1158" i="11"/>
  <c r="B1158" i="11"/>
  <c r="E1158" i="11"/>
  <c r="G1158" i="11" s="1"/>
  <c r="D1158" i="11"/>
  <c r="F1158" i="11" s="1"/>
  <c r="M1158" i="11" l="1"/>
  <c r="A1160" i="11"/>
  <c r="H1159" i="11"/>
  <c r="C1159" i="11"/>
  <c r="L1159" i="11" s="1"/>
  <c r="J1159" i="11"/>
  <c r="K1159" i="11"/>
  <c r="I1159" i="11"/>
  <c r="B1159" i="11"/>
  <c r="D1159" i="11"/>
  <c r="F1159" i="11" s="1"/>
  <c r="E1159" i="11"/>
  <c r="G1159" i="11" s="1"/>
  <c r="AN1275" i="9"/>
  <c r="AL1276" i="9"/>
  <c r="AM1275" i="9"/>
  <c r="M1159" i="11" l="1"/>
  <c r="AM1276" i="9"/>
  <c r="AN1276" i="9"/>
  <c r="AL1277" i="9"/>
  <c r="A1161" i="11"/>
  <c r="H1160" i="11"/>
  <c r="C1160" i="11"/>
  <c r="L1160" i="11" s="1"/>
  <c r="I1160" i="11"/>
  <c r="J1160" i="11"/>
  <c r="K1160" i="11"/>
  <c r="B1160" i="11"/>
  <c r="D1160" i="11"/>
  <c r="F1160" i="11" s="1"/>
  <c r="E1160" i="11"/>
  <c r="G1160" i="11" s="1"/>
  <c r="M1160" i="11" l="1"/>
  <c r="AM1277" i="9"/>
  <c r="AN1277" i="9"/>
  <c r="AL1278" i="9"/>
  <c r="A1162" i="11"/>
  <c r="H1161" i="11"/>
  <c r="C1161" i="11"/>
  <c r="L1161" i="11" s="1"/>
  <c r="I1161" i="11"/>
  <c r="J1161" i="11"/>
  <c r="K1161" i="11"/>
  <c r="B1161" i="11"/>
  <c r="D1161" i="11"/>
  <c r="F1161" i="11" s="1"/>
  <c r="E1161" i="11"/>
  <c r="G1161" i="11" s="1"/>
  <c r="M1161" i="11" l="1"/>
  <c r="A1163" i="11"/>
  <c r="H1162" i="11"/>
  <c r="C1162" i="11"/>
  <c r="L1162" i="11" s="1"/>
  <c r="I1162" i="11"/>
  <c r="J1162" i="11"/>
  <c r="K1162" i="11"/>
  <c r="B1162" i="11"/>
  <c r="D1162" i="11"/>
  <c r="F1162" i="11" s="1"/>
  <c r="E1162" i="11"/>
  <c r="G1162" i="11" s="1"/>
  <c r="AL1279" i="9"/>
  <c r="AM1278" i="9"/>
  <c r="AN1278" i="9"/>
  <c r="M1162" i="11" l="1"/>
  <c r="AM1279" i="9"/>
  <c r="AN1279" i="9"/>
  <c r="AL1280" i="9"/>
  <c r="A1164" i="11"/>
  <c r="H1163" i="11"/>
  <c r="C1163" i="11"/>
  <c r="L1163" i="11" s="1"/>
  <c r="J1163" i="11"/>
  <c r="K1163" i="11"/>
  <c r="I1163" i="11"/>
  <c r="B1163" i="11"/>
  <c r="E1163" i="11"/>
  <c r="G1163" i="11" s="1"/>
  <c r="D1163" i="11"/>
  <c r="F1163" i="11" s="1"/>
  <c r="M1163" i="11" l="1"/>
  <c r="AM1280" i="9"/>
  <c r="AN1280" i="9"/>
  <c r="AL1281" i="9"/>
  <c r="A1165" i="11"/>
  <c r="H1164" i="11"/>
  <c r="C1164" i="11"/>
  <c r="I1164" i="11"/>
  <c r="J1164" i="11"/>
  <c r="K1164" i="11"/>
  <c r="B1164" i="11"/>
  <c r="D1164" i="11"/>
  <c r="F1164" i="11" s="1"/>
  <c r="E1164" i="11"/>
  <c r="G1164" i="11" s="1"/>
  <c r="M1164" i="11" l="1"/>
  <c r="L1164" i="11"/>
  <c r="AM1281" i="9"/>
  <c r="AN1281" i="9"/>
  <c r="AL1282" i="9"/>
  <c r="A1166" i="11"/>
  <c r="H1165" i="11"/>
  <c r="C1165" i="11"/>
  <c r="L1165" i="11" s="1"/>
  <c r="I1165" i="11"/>
  <c r="J1165" i="11"/>
  <c r="K1165" i="11"/>
  <c r="B1165" i="11"/>
  <c r="D1165" i="11"/>
  <c r="F1165" i="11" s="1"/>
  <c r="E1165" i="11"/>
  <c r="G1165" i="11" s="1"/>
  <c r="M1165" i="11" l="1"/>
  <c r="A1167" i="11"/>
  <c r="H1166" i="11"/>
  <c r="C1166" i="11"/>
  <c r="L1166" i="11" s="1"/>
  <c r="I1166" i="11"/>
  <c r="J1166" i="11"/>
  <c r="K1166" i="11"/>
  <c r="B1166" i="11"/>
  <c r="D1166" i="11"/>
  <c r="F1166" i="11" s="1"/>
  <c r="E1166" i="11"/>
  <c r="G1166" i="11" s="1"/>
  <c r="AL1283" i="9"/>
  <c r="AN1282" i="9"/>
  <c r="AM1282" i="9"/>
  <c r="M1166" i="11" l="1"/>
  <c r="AL1284" i="9"/>
  <c r="AM1283" i="9"/>
  <c r="AN1283" i="9"/>
  <c r="A1168" i="11"/>
  <c r="H1167" i="11"/>
  <c r="C1167" i="11"/>
  <c r="L1167" i="11" s="1"/>
  <c r="J1167" i="11"/>
  <c r="K1167" i="11"/>
  <c r="I1167" i="11"/>
  <c r="B1167" i="11"/>
  <c r="D1167" i="11"/>
  <c r="F1167" i="11" s="1"/>
  <c r="E1167" i="11"/>
  <c r="G1167" i="11" s="1"/>
  <c r="M1167" i="11" l="1"/>
  <c r="AM1284" i="9"/>
  <c r="AN1284" i="9"/>
  <c r="AL1285" i="9"/>
  <c r="A1169" i="11"/>
  <c r="H1168" i="11"/>
  <c r="C1168" i="11"/>
  <c r="I1168" i="11"/>
  <c r="J1168" i="11"/>
  <c r="K1168" i="11"/>
  <c r="B1168" i="11"/>
  <c r="E1168" i="11"/>
  <c r="G1168" i="11" s="1"/>
  <c r="D1168" i="11"/>
  <c r="F1168" i="11" s="1"/>
  <c r="M1168" i="11" l="1"/>
  <c r="L1168" i="11"/>
  <c r="A1170" i="11"/>
  <c r="H1169" i="11"/>
  <c r="C1169" i="11"/>
  <c r="L1169" i="11" s="1"/>
  <c r="I1169" i="11"/>
  <c r="J1169" i="11"/>
  <c r="K1169" i="11"/>
  <c r="B1169" i="11"/>
  <c r="D1169" i="11"/>
  <c r="F1169" i="11" s="1"/>
  <c r="E1169" i="11"/>
  <c r="G1169" i="11" s="1"/>
  <c r="AM1285" i="9"/>
  <c r="AN1285" i="9"/>
  <c r="AL1286" i="9"/>
  <c r="M1169" i="11" l="1"/>
  <c r="AL1287" i="9"/>
  <c r="AM1286" i="9"/>
  <c r="AN1286" i="9"/>
  <c r="A1171" i="11"/>
  <c r="H1170" i="11"/>
  <c r="C1170" i="11"/>
  <c r="L1170" i="11" s="1"/>
  <c r="I1170" i="11"/>
  <c r="J1170" i="11"/>
  <c r="K1170" i="11"/>
  <c r="B1170" i="11"/>
  <c r="D1170" i="11"/>
  <c r="F1170" i="11" s="1"/>
  <c r="E1170" i="11"/>
  <c r="G1170" i="11" s="1"/>
  <c r="M1170" i="11" l="1"/>
  <c r="AL1288" i="9"/>
  <c r="AN1287" i="9"/>
  <c r="AM1287" i="9"/>
  <c r="A1172" i="11"/>
  <c r="H1171" i="11"/>
  <c r="C1171" i="11"/>
  <c r="L1171" i="11" s="1"/>
  <c r="J1171" i="11"/>
  <c r="K1171" i="11"/>
  <c r="I1171" i="11"/>
  <c r="B1171" i="11"/>
  <c r="E1171" i="11"/>
  <c r="G1171" i="11" s="1"/>
  <c r="D1171" i="11"/>
  <c r="F1171" i="11" s="1"/>
  <c r="M1171" i="11" l="1"/>
  <c r="A1173" i="11"/>
  <c r="H1172" i="11"/>
  <c r="C1172" i="11"/>
  <c r="L1172" i="11" s="1"/>
  <c r="I1172" i="11"/>
  <c r="J1172" i="11"/>
  <c r="K1172" i="11"/>
  <c r="B1172" i="11"/>
  <c r="E1172" i="11"/>
  <c r="G1172" i="11" s="1"/>
  <c r="D1172" i="11"/>
  <c r="F1172" i="11" s="1"/>
  <c r="AM1288" i="9"/>
  <c r="AL1289" i="9"/>
  <c r="AN1288" i="9"/>
  <c r="M1172" i="11" l="1"/>
  <c r="AM1289" i="9"/>
  <c r="AL1290" i="9"/>
  <c r="AN1289" i="9"/>
  <c r="A1174" i="11"/>
  <c r="H1173" i="11"/>
  <c r="C1173" i="11"/>
  <c r="I1173" i="11"/>
  <c r="J1173" i="11"/>
  <c r="K1173" i="11"/>
  <c r="B1173" i="11"/>
  <c r="D1173" i="11"/>
  <c r="F1173" i="11" s="1"/>
  <c r="E1173" i="11"/>
  <c r="G1173" i="11" s="1"/>
  <c r="M1173" i="11" l="1"/>
  <c r="L1173" i="11"/>
  <c r="A1175" i="11"/>
  <c r="H1174" i="11"/>
  <c r="C1174" i="11"/>
  <c r="L1174" i="11" s="1"/>
  <c r="I1174" i="11"/>
  <c r="J1174" i="11"/>
  <c r="K1174" i="11"/>
  <c r="B1174" i="11"/>
  <c r="E1174" i="11"/>
  <c r="G1174" i="11" s="1"/>
  <c r="D1174" i="11"/>
  <c r="F1174" i="11" s="1"/>
  <c r="AL1291" i="9"/>
  <c r="AM1290" i="9"/>
  <c r="AN1290" i="9"/>
  <c r="M1174" i="11" l="1"/>
  <c r="A1176" i="11"/>
  <c r="H1175" i="11"/>
  <c r="C1175" i="11"/>
  <c r="L1175" i="11" s="1"/>
  <c r="J1175" i="11"/>
  <c r="K1175" i="11"/>
  <c r="M1175" i="11" s="1"/>
  <c r="I1175" i="11"/>
  <c r="B1175" i="11"/>
  <c r="D1175" i="11"/>
  <c r="F1175" i="11" s="1"/>
  <c r="E1175" i="11"/>
  <c r="G1175" i="11" s="1"/>
  <c r="AM1291" i="9"/>
  <c r="AN1291" i="9"/>
  <c r="AL1292" i="9"/>
  <c r="AM1292" i="9" l="1"/>
  <c r="AL1293" i="9"/>
  <c r="AN1292" i="9"/>
  <c r="A1177" i="11"/>
  <c r="H1176" i="11"/>
  <c r="C1176" i="11"/>
  <c r="L1176" i="11" s="1"/>
  <c r="I1176" i="11"/>
  <c r="J1176" i="11"/>
  <c r="K1176" i="11"/>
  <c r="B1176" i="11"/>
  <c r="E1176" i="11"/>
  <c r="G1176" i="11" s="1"/>
  <c r="D1176" i="11"/>
  <c r="F1176" i="11" s="1"/>
  <c r="M1176" i="11" l="1"/>
  <c r="A1178" i="11"/>
  <c r="H1177" i="11"/>
  <c r="C1177" i="11"/>
  <c r="I1177" i="11"/>
  <c r="J1177" i="11"/>
  <c r="K1177" i="11"/>
  <c r="B1177" i="11"/>
  <c r="D1177" i="11"/>
  <c r="F1177" i="11" s="1"/>
  <c r="E1177" i="11"/>
  <c r="G1177" i="11" s="1"/>
  <c r="AN1293" i="9"/>
  <c r="AL1294" i="9"/>
  <c r="AM1293" i="9"/>
  <c r="M1177" i="11" l="1"/>
  <c r="L1177" i="11"/>
  <c r="A1179" i="11"/>
  <c r="H1178" i="11"/>
  <c r="C1178" i="11"/>
  <c r="L1178" i="11" s="1"/>
  <c r="I1178" i="11"/>
  <c r="J1178" i="11"/>
  <c r="K1178" i="11"/>
  <c r="B1178" i="11"/>
  <c r="D1178" i="11"/>
  <c r="F1178" i="11" s="1"/>
  <c r="E1178" i="11"/>
  <c r="G1178" i="11" s="1"/>
  <c r="AL1295" i="9"/>
  <c r="AN1294" i="9"/>
  <c r="AM1294" i="9"/>
  <c r="M1178" i="11" l="1"/>
  <c r="AM1295" i="9"/>
  <c r="AN1295" i="9"/>
  <c r="AL1296" i="9"/>
  <c r="A1180" i="11"/>
  <c r="H1179" i="11"/>
  <c r="C1179" i="11"/>
  <c r="J1179" i="11"/>
  <c r="K1179" i="11"/>
  <c r="I1179" i="11"/>
  <c r="B1179" i="11"/>
  <c r="E1179" i="11"/>
  <c r="G1179" i="11" s="1"/>
  <c r="D1179" i="11"/>
  <c r="F1179" i="11" s="1"/>
  <c r="M1179" i="11" l="1"/>
  <c r="L1179" i="11"/>
  <c r="AM1296" i="9"/>
  <c r="AN1296" i="9"/>
  <c r="AL1297" i="9"/>
  <c r="A1181" i="11"/>
  <c r="H1180" i="11"/>
  <c r="C1180" i="11"/>
  <c r="I1180" i="11"/>
  <c r="J1180" i="11"/>
  <c r="K1180" i="11"/>
  <c r="B1180" i="11"/>
  <c r="D1180" i="11"/>
  <c r="F1180" i="11" s="1"/>
  <c r="E1180" i="11"/>
  <c r="G1180" i="11" s="1"/>
  <c r="M1180" i="11" l="1"/>
  <c r="L1180" i="11"/>
  <c r="AN1297" i="9"/>
  <c r="AM1297" i="9"/>
  <c r="AL1298" i="9"/>
  <c r="A1182" i="11"/>
  <c r="H1181" i="11"/>
  <c r="C1181" i="11"/>
  <c r="I1181" i="11"/>
  <c r="J1181" i="11"/>
  <c r="K1181" i="11"/>
  <c r="B1181" i="11"/>
  <c r="E1181" i="11"/>
  <c r="G1181" i="11" s="1"/>
  <c r="D1181" i="11"/>
  <c r="F1181" i="11" s="1"/>
  <c r="M1181" i="11" l="1"/>
  <c r="L1181" i="11"/>
  <c r="AL1299" i="9"/>
  <c r="AM1298" i="9"/>
  <c r="AN1298" i="9"/>
  <c r="A1183" i="11"/>
  <c r="H1182" i="11"/>
  <c r="C1182" i="11"/>
  <c r="I1182" i="11"/>
  <c r="J1182" i="11"/>
  <c r="K1182" i="11"/>
  <c r="B1182" i="11"/>
  <c r="E1182" i="11"/>
  <c r="G1182" i="11" s="1"/>
  <c r="D1182" i="11"/>
  <c r="F1182" i="11" s="1"/>
  <c r="M1182" i="11" l="1"/>
  <c r="L1182" i="11"/>
  <c r="AN1299" i="9"/>
  <c r="AL1300" i="9"/>
  <c r="AM1299" i="9"/>
  <c r="A1184" i="11"/>
  <c r="H1183" i="11"/>
  <c r="C1183" i="11"/>
  <c r="J1183" i="11"/>
  <c r="K1183" i="11"/>
  <c r="I1183" i="11"/>
  <c r="B1183" i="11"/>
  <c r="D1183" i="11"/>
  <c r="F1183" i="11" s="1"/>
  <c r="E1183" i="11"/>
  <c r="G1183" i="11" s="1"/>
  <c r="M1183" i="11" l="1"/>
  <c r="L1183" i="11"/>
  <c r="A1185" i="11"/>
  <c r="H1184" i="11"/>
  <c r="C1184" i="11"/>
  <c r="L1184" i="11" s="1"/>
  <c r="I1184" i="11"/>
  <c r="J1184" i="11"/>
  <c r="K1184" i="11"/>
  <c r="B1184" i="11"/>
  <c r="E1184" i="11"/>
  <c r="G1184" i="11" s="1"/>
  <c r="D1184" i="11"/>
  <c r="F1184" i="11" s="1"/>
  <c r="AM1300" i="9"/>
  <c r="AN1300" i="9"/>
  <c r="AL1301" i="9"/>
  <c r="M1184" i="11" l="1"/>
  <c r="A1186" i="11"/>
  <c r="H1185" i="11"/>
  <c r="C1185" i="11"/>
  <c r="L1185" i="11" s="1"/>
  <c r="I1185" i="11"/>
  <c r="J1185" i="11"/>
  <c r="K1185" i="11"/>
  <c r="B1185" i="11"/>
  <c r="D1185" i="11"/>
  <c r="F1185" i="11" s="1"/>
  <c r="E1185" i="11"/>
  <c r="G1185" i="11" s="1"/>
  <c r="AM1301" i="9"/>
  <c r="AL1302" i="9"/>
  <c r="AN1301" i="9"/>
  <c r="M1185" i="11" l="1"/>
  <c r="AL1303" i="9"/>
  <c r="AM1302" i="9"/>
  <c r="AN1302" i="9"/>
  <c r="A1187" i="11"/>
  <c r="H1186" i="11"/>
  <c r="C1186" i="11"/>
  <c r="L1186" i="11" s="1"/>
  <c r="I1186" i="11"/>
  <c r="J1186" i="11"/>
  <c r="K1186" i="11"/>
  <c r="B1186" i="11"/>
  <c r="E1186" i="11"/>
  <c r="G1186" i="11" s="1"/>
  <c r="D1186" i="11"/>
  <c r="F1186" i="11" s="1"/>
  <c r="M1186" i="11" l="1"/>
  <c r="AM1303" i="9"/>
  <c r="AN1303" i="9"/>
  <c r="AL1304" i="9"/>
  <c r="A1188" i="11"/>
  <c r="H1187" i="11"/>
  <c r="C1187" i="11"/>
  <c r="L1187" i="11" s="1"/>
  <c r="J1187" i="11"/>
  <c r="K1187" i="11"/>
  <c r="I1187" i="11"/>
  <c r="B1187" i="11"/>
  <c r="D1187" i="11"/>
  <c r="F1187" i="11" s="1"/>
  <c r="E1187" i="11"/>
  <c r="G1187" i="11" s="1"/>
  <c r="M1187" i="11" l="1"/>
  <c r="A1189" i="11"/>
  <c r="H1188" i="11"/>
  <c r="C1188" i="11"/>
  <c r="I1188" i="11"/>
  <c r="J1188" i="11"/>
  <c r="K1188" i="11"/>
  <c r="B1188" i="11"/>
  <c r="E1188" i="11"/>
  <c r="G1188" i="11" s="1"/>
  <c r="D1188" i="11"/>
  <c r="F1188" i="11" s="1"/>
  <c r="AM1304" i="9"/>
  <c r="AN1304" i="9"/>
  <c r="AL1305" i="9"/>
  <c r="M1188" i="11" l="1"/>
  <c r="L1188" i="11"/>
  <c r="AM1305" i="9"/>
  <c r="AN1305" i="9"/>
  <c r="AL1306" i="9"/>
  <c r="A1190" i="11"/>
  <c r="H1189" i="11"/>
  <c r="C1189" i="11"/>
  <c r="L1189" i="11" s="1"/>
  <c r="I1189" i="11"/>
  <c r="J1189" i="11"/>
  <c r="K1189" i="11"/>
  <c r="B1189" i="11"/>
  <c r="E1189" i="11"/>
  <c r="G1189" i="11" s="1"/>
  <c r="D1189" i="11"/>
  <c r="F1189" i="11" s="1"/>
  <c r="M1189" i="11" l="1"/>
  <c r="A1191" i="11"/>
  <c r="H1190" i="11"/>
  <c r="C1190" i="11"/>
  <c r="L1190" i="11" s="1"/>
  <c r="I1190" i="11"/>
  <c r="J1190" i="11"/>
  <c r="K1190" i="11"/>
  <c r="B1190" i="11"/>
  <c r="D1190" i="11"/>
  <c r="F1190" i="11" s="1"/>
  <c r="E1190" i="11"/>
  <c r="G1190" i="11" s="1"/>
  <c r="AL1307" i="9"/>
  <c r="AM1306" i="9"/>
  <c r="AN1306" i="9"/>
  <c r="M1190" i="11" l="1"/>
  <c r="A1192" i="11"/>
  <c r="H1191" i="11"/>
  <c r="C1191" i="11"/>
  <c r="L1191" i="11" s="1"/>
  <c r="J1191" i="11"/>
  <c r="K1191" i="11"/>
  <c r="I1191" i="11"/>
  <c r="B1191" i="11"/>
  <c r="D1191" i="11"/>
  <c r="F1191" i="11" s="1"/>
  <c r="E1191" i="11"/>
  <c r="G1191" i="11" s="1"/>
  <c r="AL1308" i="9"/>
  <c r="AM1307" i="9"/>
  <c r="AN1307" i="9"/>
  <c r="M1191" i="11" l="1"/>
  <c r="AM1308" i="9"/>
  <c r="AN1308" i="9"/>
  <c r="AL1309" i="9"/>
  <c r="A1193" i="11"/>
  <c r="H1192" i="11"/>
  <c r="C1192" i="11"/>
  <c r="L1192" i="11" s="1"/>
  <c r="I1192" i="11"/>
  <c r="J1192" i="11"/>
  <c r="K1192" i="11"/>
  <c r="B1192" i="11"/>
  <c r="E1192" i="11"/>
  <c r="G1192" i="11" s="1"/>
  <c r="D1192" i="11"/>
  <c r="F1192" i="11" s="1"/>
  <c r="M1192" i="11" l="1"/>
  <c r="AM1309" i="9"/>
  <c r="AN1309" i="9"/>
  <c r="AL1310" i="9"/>
  <c r="A1194" i="11"/>
  <c r="H1193" i="11"/>
  <c r="C1193" i="11"/>
  <c r="L1193" i="11" s="1"/>
  <c r="I1193" i="11"/>
  <c r="J1193" i="11"/>
  <c r="K1193" i="11"/>
  <c r="B1193" i="11"/>
  <c r="D1193" i="11"/>
  <c r="F1193" i="11" s="1"/>
  <c r="E1193" i="11"/>
  <c r="G1193" i="11" s="1"/>
  <c r="M1193" i="11" l="1"/>
  <c r="AL1311" i="9"/>
  <c r="AM1310" i="9"/>
  <c r="AN1310" i="9"/>
  <c r="A1195" i="11"/>
  <c r="H1194" i="11"/>
  <c r="C1194" i="11"/>
  <c r="I1194" i="11"/>
  <c r="J1194" i="11"/>
  <c r="K1194" i="11"/>
  <c r="B1194" i="11"/>
  <c r="D1194" i="11"/>
  <c r="F1194" i="11" s="1"/>
  <c r="E1194" i="11"/>
  <c r="G1194" i="11" s="1"/>
  <c r="M1194" i="11" l="1"/>
  <c r="L1194" i="11"/>
  <c r="AL1312" i="9"/>
  <c r="AN1311" i="9"/>
  <c r="AM1311" i="9"/>
  <c r="A1196" i="11"/>
  <c r="H1195" i="11"/>
  <c r="C1195" i="11"/>
  <c r="J1195" i="11"/>
  <c r="K1195" i="11"/>
  <c r="I1195" i="11"/>
  <c r="B1195" i="11"/>
  <c r="D1195" i="11"/>
  <c r="F1195" i="11" s="1"/>
  <c r="E1195" i="11"/>
  <c r="G1195" i="11" s="1"/>
  <c r="M1195" i="11" l="1"/>
  <c r="L1195" i="11"/>
  <c r="A1197" i="11"/>
  <c r="H1196" i="11"/>
  <c r="C1196" i="11"/>
  <c r="L1196" i="11" s="1"/>
  <c r="I1196" i="11"/>
  <c r="J1196" i="11"/>
  <c r="K1196" i="11"/>
  <c r="B1196" i="11"/>
  <c r="D1196" i="11"/>
  <c r="F1196" i="11" s="1"/>
  <c r="E1196" i="11"/>
  <c r="G1196" i="11" s="1"/>
  <c r="AM1312" i="9"/>
  <c r="AL1313" i="9"/>
  <c r="AN1312" i="9"/>
  <c r="M1196" i="11" l="1"/>
  <c r="AM1313" i="9"/>
  <c r="AL1314" i="9"/>
  <c r="AN1313" i="9"/>
  <c r="A1198" i="11"/>
  <c r="H1197" i="11"/>
  <c r="C1197" i="11"/>
  <c r="L1197" i="11" s="1"/>
  <c r="I1197" i="11"/>
  <c r="J1197" i="11"/>
  <c r="K1197" i="11"/>
  <c r="B1197" i="11"/>
  <c r="E1197" i="11"/>
  <c r="G1197" i="11" s="1"/>
  <c r="D1197" i="11"/>
  <c r="F1197" i="11" s="1"/>
  <c r="M1197" i="11" l="1"/>
  <c r="AL1315" i="9"/>
  <c r="AM1314" i="9"/>
  <c r="AN1314" i="9"/>
  <c r="A1199" i="11"/>
  <c r="H1198" i="11"/>
  <c r="C1198" i="11"/>
  <c r="L1198" i="11" s="1"/>
  <c r="I1198" i="11"/>
  <c r="J1198" i="11"/>
  <c r="K1198" i="11"/>
  <c r="B1198" i="11"/>
  <c r="D1198" i="11"/>
  <c r="F1198" i="11" s="1"/>
  <c r="E1198" i="11"/>
  <c r="G1198" i="11" s="1"/>
  <c r="M1198" i="11" l="1"/>
  <c r="A1200" i="11"/>
  <c r="H1199" i="11"/>
  <c r="C1199" i="11"/>
  <c r="L1199" i="11" s="1"/>
  <c r="J1199" i="11"/>
  <c r="K1199" i="11"/>
  <c r="I1199" i="11"/>
  <c r="B1199" i="11"/>
  <c r="D1199" i="11"/>
  <c r="F1199" i="11" s="1"/>
  <c r="E1199" i="11"/>
  <c r="G1199" i="11" s="1"/>
  <c r="AM1315" i="9"/>
  <c r="AN1315" i="9"/>
  <c r="AL1316" i="9"/>
  <c r="M1199" i="11" l="1"/>
  <c r="AM1316" i="9"/>
  <c r="AL1317" i="9"/>
  <c r="AN1316" i="9"/>
  <c r="A1201" i="11"/>
  <c r="H1200" i="11"/>
  <c r="C1200" i="11"/>
  <c r="L1200" i="11" s="1"/>
  <c r="I1200" i="11"/>
  <c r="J1200" i="11"/>
  <c r="K1200" i="11"/>
  <c r="B1200" i="11"/>
  <c r="E1200" i="11"/>
  <c r="G1200" i="11" s="1"/>
  <c r="D1200" i="11"/>
  <c r="F1200" i="11" s="1"/>
  <c r="M1200" i="11" l="1"/>
  <c r="AN1317" i="9"/>
  <c r="AL1318" i="9"/>
  <c r="AM1317" i="9"/>
  <c r="A1202" i="11"/>
  <c r="H1201" i="11"/>
  <c r="C1201" i="11"/>
  <c r="L1201" i="11" s="1"/>
  <c r="I1201" i="11"/>
  <c r="J1201" i="11"/>
  <c r="K1201" i="11"/>
  <c r="B1201" i="11"/>
  <c r="D1201" i="11"/>
  <c r="F1201" i="11" s="1"/>
  <c r="E1201" i="11"/>
  <c r="G1201" i="11" s="1"/>
  <c r="M1201" i="11" l="1"/>
  <c r="AL1319" i="9"/>
  <c r="AN1318" i="9"/>
  <c r="AM1318" i="9"/>
  <c r="A1203" i="11"/>
  <c r="H1202" i="11"/>
  <c r="C1202" i="11"/>
  <c r="L1202" i="11" s="1"/>
  <c r="I1202" i="11"/>
  <c r="J1202" i="11"/>
  <c r="K1202" i="11"/>
  <c r="B1202" i="11"/>
  <c r="D1202" i="11"/>
  <c r="F1202" i="11" s="1"/>
  <c r="E1202" i="11"/>
  <c r="G1202" i="11" s="1"/>
  <c r="M1202" i="11" l="1"/>
  <c r="AM1319" i="9"/>
  <c r="AN1319" i="9"/>
  <c r="AL1320" i="9"/>
  <c r="A1204" i="11"/>
  <c r="H1203" i="11"/>
  <c r="C1203" i="11"/>
  <c r="L1203" i="11" s="1"/>
  <c r="J1203" i="11"/>
  <c r="K1203" i="11"/>
  <c r="I1203" i="11"/>
  <c r="B1203" i="11"/>
  <c r="D1203" i="11"/>
  <c r="F1203" i="11" s="1"/>
  <c r="E1203" i="11"/>
  <c r="G1203" i="11" s="1"/>
  <c r="M1203" i="11" l="1"/>
  <c r="AM1320" i="9"/>
  <c r="AN1320" i="9"/>
  <c r="AL1321" i="9"/>
  <c r="A1205" i="11"/>
  <c r="H1204" i="11"/>
  <c r="C1204" i="11"/>
  <c r="I1204" i="11"/>
  <c r="J1204" i="11"/>
  <c r="K1204" i="11"/>
  <c r="B1204" i="11"/>
  <c r="E1204" i="11"/>
  <c r="G1204" i="11" s="1"/>
  <c r="D1204" i="11"/>
  <c r="F1204" i="11" s="1"/>
  <c r="M1204" i="11" l="1"/>
  <c r="L1204" i="11"/>
  <c r="AN1321" i="9"/>
  <c r="AM1321" i="9"/>
  <c r="AL1322" i="9"/>
  <c r="A1206" i="11"/>
  <c r="H1205" i="11"/>
  <c r="C1205" i="11"/>
  <c r="I1205" i="11"/>
  <c r="J1205" i="11"/>
  <c r="K1205" i="11"/>
  <c r="B1205" i="11"/>
  <c r="E1205" i="11"/>
  <c r="G1205" i="11" s="1"/>
  <c r="D1205" i="11"/>
  <c r="F1205" i="11" s="1"/>
  <c r="M1205" i="11" l="1"/>
  <c r="L1205" i="11"/>
  <c r="AL1323" i="9"/>
  <c r="AM1322" i="9"/>
  <c r="AN1322" i="9"/>
  <c r="A1207" i="11"/>
  <c r="H1206" i="11"/>
  <c r="C1206" i="11"/>
  <c r="I1206" i="11"/>
  <c r="J1206" i="11"/>
  <c r="K1206" i="11"/>
  <c r="B1206" i="11"/>
  <c r="D1206" i="11"/>
  <c r="F1206" i="11" s="1"/>
  <c r="E1206" i="11"/>
  <c r="G1206" i="11" s="1"/>
  <c r="M1206" i="11" l="1"/>
  <c r="L1206" i="11"/>
  <c r="A1208" i="11"/>
  <c r="H1207" i="11"/>
  <c r="C1207" i="11"/>
  <c r="L1207" i="11" s="1"/>
  <c r="J1207" i="11"/>
  <c r="K1207" i="11"/>
  <c r="I1207" i="11"/>
  <c r="B1207" i="11"/>
  <c r="E1207" i="11"/>
  <c r="G1207" i="11" s="1"/>
  <c r="D1207" i="11"/>
  <c r="F1207" i="11" s="1"/>
  <c r="AN1323" i="9"/>
  <c r="AL1324" i="9"/>
  <c r="AM1323" i="9"/>
  <c r="M1207" i="11" l="1"/>
  <c r="AM1324" i="9"/>
  <c r="AN1324" i="9"/>
  <c r="AL1325" i="9"/>
  <c r="A1209" i="11"/>
  <c r="H1208" i="11"/>
  <c r="C1208" i="11"/>
  <c r="L1208" i="11" s="1"/>
  <c r="I1208" i="11"/>
  <c r="J1208" i="11"/>
  <c r="K1208" i="11"/>
  <c r="B1208" i="11"/>
  <c r="E1208" i="11"/>
  <c r="G1208" i="11" s="1"/>
  <c r="D1208" i="11"/>
  <c r="F1208" i="11" s="1"/>
  <c r="M1208" i="11" l="1"/>
  <c r="A1210" i="11"/>
  <c r="H1209" i="11"/>
  <c r="C1209" i="11"/>
  <c r="L1209" i="11" s="1"/>
  <c r="I1209" i="11"/>
  <c r="J1209" i="11"/>
  <c r="K1209" i="11"/>
  <c r="B1209" i="11"/>
  <c r="D1209" i="11"/>
  <c r="F1209" i="11" s="1"/>
  <c r="E1209" i="11"/>
  <c r="G1209" i="11" s="1"/>
  <c r="AM1325" i="9"/>
  <c r="AL1326" i="9"/>
  <c r="AN1325" i="9"/>
  <c r="M1209" i="11" l="1"/>
  <c r="A1211" i="11"/>
  <c r="H1210" i="11"/>
  <c r="C1210" i="11"/>
  <c r="L1210" i="11" s="1"/>
  <c r="I1210" i="11"/>
  <c r="J1210" i="11"/>
  <c r="K1210" i="11"/>
  <c r="B1210" i="11"/>
  <c r="D1210" i="11"/>
  <c r="F1210" i="11" s="1"/>
  <c r="E1210" i="11"/>
  <c r="G1210" i="11" s="1"/>
  <c r="AL1327" i="9"/>
  <c r="AM1326" i="9"/>
  <c r="AN1326" i="9"/>
  <c r="M1210" i="11" l="1"/>
  <c r="AM1327" i="9"/>
  <c r="AN1327" i="9"/>
  <c r="AL1328" i="9"/>
  <c r="A1212" i="11"/>
  <c r="H1211" i="11"/>
  <c r="C1211" i="11"/>
  <c r="L1211" i="11" s="1"/>
  <c r="J1211" i="11"/>
  <c r="K1211" i="11"/>
  <c r="I1211" i="11"/>
  <c r="B1211" i="11"/>
  <c r="D1211" i="11"/>
  <c r="F1211" i="11" s="1"/>
  <c r="E1211" i="11"/>
  <c r="G1211" i="11" s="1"/>
  <c r="M1211" i="11" l="1"/>
  <c r="A1213" i="11"/>
  <c r="H1212" i="11"/>
  <c r="C1212" i="11"/>
  <c r="L1212" i="11" s="1"/>
  <c r="I1212" i="11"/>
  <c r="J1212" i="11"/>
  <c r="K1212" i="11"/>
  <c r="B1212" i="11"/>
  <c r="E1212" i="11"/>
  <c r="G1212" i="11" s="1"/>
  <c r="D1212" i="11"/>
  <c r="F1212" i="11" s="1"/>
  <c r="AM1328" i="9"/>
  <c r="AN1328" i="9"/>
  <c r="AL1329" i="9"/>
  <c r="M1212" i="11" l="1"/>
  <c r="AM1329" i="9"/>
  <c r="AN1329" i="9"/>
  <c r="AL1330" i="9"/>
  <c r="A1214" i="11"/>
  <c r="H1213" i="11"/>
  <c r="C1213" i="11"/>
  <c r="L1213" i="11" s="1"/>
  <c r="I1213" i="11"/>
  <c r="J1213" i="11"/>
  <c r="K1213" i="11"/>
  <c r="B1213" i="11"/>
  <c r="E1213" i="11"/>
  <c r="G1213" i="11" s="1"/>
  <c r="D1213" i="11"/>
  <c r="F1213" i="11" s="1"/>
  <c r="M1213" i="11" l="1"/>
  <c r="AL1331" i="9"/>
  <c r="AN1330" i="9"/>
  <c r="AM1330" i="9"/>
  <c r="A1215" i="11"/>
  <c r="H1214" i="11"/>
  <c r="C1214" i="11"/>
  <c r="L1214" i="11" s="1"/>
  <c r="I1214" i="11"/>
  <c r="J1214" i="11"/>
  <c r="K1214" i="11"/>
  <c r="B1214" i="11"/>
  <c r="D1214" i="11"/>
  <c r="F1214" i="11" s="1"/>
  <c r="E1214" i="11"/>
  <c r="G1214" i="11" s="1"/>
  <c r="M1214" i="11" l="1"/>
  <c r="A1216" i="11"/>
  <c r="H1215" i="11"/>
  <c r="C1215" i="11"/>
  <c r="L1215" i="11" s="1"/>
  <c r="J1215" i="11"/>
  <c r="K1215" i="11"/>
  <c r="I1215" i="11"/>
  <c r="B1215" i="11"/>
  <c r="E1215" i="11"/>
  <c r="G1215" i="11" s="1"/>
  <c r="D1215" i="11"/>
  <c r="F1215" i="11" s="1"/>
  <c r="AL1332" i="9"/>
  <c r="AM1331" i="9"/>
  <c r="AN1331" i="9"/>
  <c r="M1215" i="11" l="1"/>
  <c r="AM1332" i="9"/>
  <c r="AN1332" i="9"/>
  <c r="AL1333" i="9"/>
  <c r="A1217" i="11"/>
  <c r="H1216" i="11"/>
  <c r="C1216" i="11"/>
  <c r="L1216" i="11" s="1"/>
  <c r="I1216" i="11"/>
  <c r="J1216" i="11"/>
  <c r="K1216" i="11"/>
  <c r="B1216" i="11"/>
  <c r="E1216" i="11"/>
  <c r="G1216" i="11" s="1"/>
  <c r="D1216" i="11"/>
  <c r="F1216" i="11" s="1"/>
  <c r="M1216" i="11" l="1"/>
  <c r="A1218" i="11"/>
  <c r="H1217" i="11"/>
  <c r="C1217" i="11"/>
  <c r="I1217" i="11"/>
  <c r="J1217" i="11"/>
  <c r="K1217" i="11"/>
  <c r="B1217" i="11"/>
  <c r="D1217" i="11"/>
  <c r="F1217" i="11" s="1"/>
  <c r="E1217" i="11"/>
  <c r="G1217" i="11" s="1"/>
  <c r="AM1333" i="9"/>
  <c r="AN1333" i="9"/>
  <c r="AL1334" i="9"/>
  <c r="M1217" i="11" l="1"/>
  <c r="L1217" i="11"/>
  <c r="AL1335" i="9"/>
  <c r="AM1334" i="9"/>
  <c r="AN1334" i="9"/>
  <c r="A1219" i="11"/>
  <c r="H1218" i="11"/>
  <c r="C1218" i="11"/>
  <c r="L1218" i="11" s="1"/>
  <c r="I1218" i="11"/>
  <c r="J1218" i="11"/>
  <c r="K1218" i="11"/>
  <c r="B1218" i="11"/>
  <c r="D1218" i="11"/>
  <c r="F1218" i="11" s="1"/>
  <c r="E1218" i="11"/>
  <c r="G1218" i="11" s="1"/>
  <c r="M1218" i="11" l="1"/>
  <c r="A1220" i="11"/>
  <c r="H1219" i="11"/>
  <c r="C1219" i="11"/>
  <c r="L1219" i="11" s="1"/>
  <c r="J1219" i="11"/>
  <c r="K1219" i="11"/>
  <c r="I1219" i="11"/>
  <c r="B1219" i="11"/>
  <c r="E1219" i="11"/>
  <c r="G1219" i="11" s="1"/>
  <c r="D1219" i="11"/>
  <c r="F1219" i="11" s="1"/>
  <c r="AL1336" i="9"/>
  <c r="AM1335" i="9"/>
  <c r="AN1335" i="9"/>
  <c r="M1219" i="11" l="1"/>
  <c r="A1221" i="11"/>
  <c r="H1220" i="11"/>
  <c r="C1220" i="11"/>
  <c r="L1220" i="11" s="1"/>
  <c r="I1220" i="11"/>
  <c r="J1220" i="11"/>
  <c r="K1220" i="11"/>
  <c r="B1220" i="11"/>
  <c r="E1220" i="11"/>
  <c r="G1220" i="11" s="1"/>
  <c r="D1220" i="11"/>
  <c r="F1220" i="11" s="1"/>
  <c r="AM1336" i="9"/>
  <c r="AL1337" i="9"/>
  <c r="AN1336" i="9"/>
  <c r="M1220" i="11" l="1"/>
  <c r="A1222" i="11"/>
  <c r="H1221" i="11"/>
  <c r="C1221" i="11"/>
  <c r="L1221" i="11" s="1"/>
  <c r="I1221" i="11"/>
  <c r="J1221" i="11"/>
  <c r="K1221" i="11"/>
  <c r="B1221" i="11"/>
  <c r="D1221" i="11"/>
  <c r="F1221" i="11" s="1"/>
  <c r="E1221" i="11"/>
  <c r="G1221" i="11" s="1"/>
  <c r="AM1337" i="9"/>
  <c r="AL1338" i="9"/>
  <c r="AN1337" i="9"/>
  <c r="M1221" i="11" l="1"/>
  <c r="A1223" i="11"/>
  <c r="H1222" i="11"/>
  <c r="C1222" i="11"/>
  <c r="I1222" i="11"/>
  <c r="J1222" i="11"/>
  <c r="K1222" i="11"/>
  <c r="B1222" i="11"/>
  <c r="E1222" i="11"/>
  <c r="G1222" i="11" s="1"/>
  <c r="D1222" i="11"/>
  <c r="F1222" i="11" s="1"/>
  <c r="AL1339" i="9"/>
  <c r="AM1338" i="9"/>
  <c r="AN1338" i="9"/>
  <c r="M1222" i="11" l="1"/>
  <c r="L1222" i="11"/>
  <c r="AM1339" i="9"/>
  <c r="AN1339" i="9"/>
  <c r="AL1340" i="9"/>
  <c r="A1224" i="11"/>
  <c r="H1223" i="11"/>
  <c r="C1223" i="11"/>
  <c r="J1223" i="11"/>
  <c r="K1223" i="11"/>
  <c r="I1223" i="11"/>
  <c r="B1223" i="11"/>
  <c r="D1223" i="11"/>
  <c r="F1223" i="11" s="1"/>
  <c r="E1223" i="11"/>
  <c r="G1223" i="11" s="1"/>
  <c r="M1223" i="11" l="1"/>
  <c r="L1223" i="11"/>
  <c r="A1225" i="11"/>
  <c r="H1224" i="11"/>
  <c r="C1224" i="11"/>
  <c r="L1224" i="11" s="1"/>
  <c r="I1224" i="11"/>
  <c r="J1224" i="11"/>
  <c r="K1224" i="11"/>
  <c r="B1224" i="11"/>
  <c r="E1224" i="11"/>
  <c r="G1224" i="11" s="1"/>
  <c r="D1224" i="11"/>
  <c r="F1224" i="11" s="1"/>
  <c r="AM1340" i="9"/>
  <c r="AL1341" i="9"/>
  <c r="AN1340" i="9"/>
  <c r="M1224" i="11" l="1"/>
  <c r="A1226" i="11"/>
  <c r="H1225" i="11"/>
  <c r="C1225" i="11"/>
  <c r="I1225" i="11"/>
  <c r="J1225" i="11"/>
  <c r="K1225" i="11"/>
  <c r="B1225" i="11"/>
  <c r="D1225" i="11"/>
  <c r="F1225" i="11" s="1"/>
  <c r="E1225" i="11"/>
  <c r="G1225" i="11" s="1"/>
  <c r="AN1341" i="9"/>
  <c r="AL1342" i="9"/>
  <c r="AM1341" i="9"/>
  <c r="M1225" i="11" l="1"/>
  <c r="L1225" i="11"/>
  <c r="AL1343" i="9"/>
  <c r="AN1342" i="9"/>
  <c r="AM1342" i="9"/>
  <c r="A1227" i="11"/>
  <c r="H1226" i="11"/>
  <c r="C1226" i="11"/>
  <c r="L1226" i="11" s="1"/>
  <c r="I1226" i="11"/>
  <c r="J1226" i="11"/>
  <c r="K1226" i="11"/>
  <c r="B1226" i="11"/>
  <c r="D1226" i="11"/>
  <c r="F1226" i="11" s="1"/>
  <c r="E1226" i="11"/>
  <c r="G1226" i="11" s="1"/>
  <c r="M1226" i="11" l="1"/>
  <c r="A1228" i="11"/>
  <c r="H1227" i="11"/>
  <c r="C1227" i="11"/>
  <c r="J1227" i="11"/>
  <c r="K1227" i="11"/>
  <c r="I1227" i="11"/>
  <c r="B1227" i="11"/>
  <c r="E1227" i="11"/>
  <c r="G1227" i="11" s="1"/>
  <c r="D1227" i="11"/>
  <c r="F1227" i="11" s="1"/>
  <c r="AM1343" i="9"/>
  <c r="AN1343" i="9"/>
  <c r="AL1344" i="9"/>
  <c r="M1227" i="11" l="1"/>
  <c r="L1227" i="11"/>
  <c r="AM1344" i="9"/>
  <c r="AN1344" i="9"/>
  <c r="AL1345" i="9"/>
  <c r="A1229" i="11"/>
  <c r="H1228" i="11"/>
  <c r="C1228" i="11"/>
  <c r="L1228" i="11" s="1"/>
  <c r="I1228" i="11"/>
  <c r="J1228" i="11"/>
  <c r="K1228" i="11"/>
  <c r="B1228" i="11"/>
  <c r="E1228" i="11"/>
  <c r="G1228" i="11" s="1"/>
  <c r="D1228" i="11"/>
  <c r="F1228" i="11" s="1"/>
  <c r="M1228" i="11" l="1"/>
  <c r="A1230" i="11"/>
  <c r="H1229" i="11"/>
  <c r="C1229" i="11"/>
  <c r="L1229" i="11" s="1"/>
  <c r="I1229" i="11"/>
  <c r="J1229" i="11"/>
  <c r="K1229" i="11"/>
  <c r="B1229" i="11"/>
  <c r="D1229" i="11"/>
  <c r="F1229" i="11" s="1"/>
  <c r="E1229" i="11"/>
  <c r="G1229" i="11" s="1"/>
  <c r="AN1345" i="9"/>
  <c r="AM1345" i="9"/>
  <c r="AL1346" i="9"/>
  <c r="M1229" i="11" l="1"/>
  <c r="AL1347" i="9"/>
  <c r="AM1346" i="9"/>
  <c r="AN1346" i="9"/>
  <c r="A1231" i="11"/>
  <c r="H1230" i="11"/>
  <c r="C1230" i="11"/>
  <c r="L1230" i="11" s="1"/>
  <c r="I1230" i="11"/>
  <c r="J1230" i="11"/>
  <c r="K1230" i="11"/>
  <c r="B1230" i="11"/>
  <c r="D1230" i="11"/>
  <c r="F1230" i="11" s="1"/>
  <c r="E1230" i="11"/>
  <c r="G1230" i="11" s="1"/>
  <c r="M1230" i="11" l="1"/>
  <c r="A1232" i="11"/>
  <c r="H1231" i="11"/>
  <c r="C1231" i="11"/>
  <c r="J1231" i="11"/>
  <c r="K1231" i="11"/>
  <c r="I1231" i="11"/>
  <c r="B1231" i="11"/>
  <c r="D1231" i="11"/>
  <c r="F1231" i="11" s="1"/>
  <c r="E1231" i="11"/>
  <c r="G1231" i="11" s="1"/>
  <c r="AN1347" i="9"/>
  <c r="AL1348" i="9"/>
  <c r="AM1347" i="9"/>
  <c r="M1231" i="11" l="1"/>
  <c r="L1231" i="11"/>
  <c r="A1233" i="11"/>
  <c r="H1232" i="11"/>
  <c r="C1232" i="11"/>
  <c r="I1232" i="11"/>
  <c r="J1232" i="11"/>
  <c r="K1232" i="11"/>
  <c r="B1232" i="11"/>
  <c r="E1232" i="11"/>
  <c r="G1232" i="11" s="1"/>
  <c r="D1232" i="11"/>
  <c r="F1232" i="11" s="1"/>
  <c r="AM1348" i="9"/>
  <c r="AN1348" i="9"/>
  <c r="AL1349" i="9"/>
  <c r="M1232" i="11" l="1"/>
  <c r="L1232" i="11"/>
  <c r="AM1349" i="9"/>
  <c r="AN1349" i="9"/>
  <c r="AL1350" i="9"/>
  <c r="A1234" i="11"/>
  <c r="H1233" i="11"/>
  <c r="C1233" i="11"/>
  <c r="I1233" i="11"/>
  <c r="J1233" i="11"/>
  <c r="K1233" i="11"/>
  <c r="B1233" i="11"/>
  <c r="D1233" i="11"/>
  <c r="F1233" i="11" s="1"/>
  <c r="E1233" i="11"/>
  <c r="G1233" i="11" s="1"/>
  <c r="M1233" i="11" l="1"/>
  <c r="L1233" i="11"/>
  <c r="AL1351" i="9"/>
  <c r="AM1350" i="9"/>
  <c r="AN1350" i="9"/>
  <c r="A1235" i="11"/>
  <c r="H1234" i="11"/>
  <c r="C1234" i="11"/>
  <c r="L1234" i="11" s="1"/>
  <c r="I1234" i="11"/>
  <c r="J1234" i="11"/>
  <c r="K1234" i="11"/>
  <c r="B1234" i="11"/>
  <c r="D1234" i="11"/>
  <c r="F1234" i="11" s="1"/>
  <c r="E1234" i="11"/>
  <c r="G1234" i="11" s="1"/>
  <c r="M1234" i="11" l="1"/>
  <c r="A1236" i="11"/>
  <c r="H1235" i="11"/>
  <c r="C1235" i="11"/>
  <c r="L1235" i="11" s="1"/>
  <c r="J1235" i="11"/>
  <c r="K1235" i="11"/>
  <c r="I1235" i="11"/>
  <c r="B1235" i="11"/>
  <c r="E1235" i="11"/>
  <c r="G1235" i="11" s="1"/>
  <c r="D1235" i="11"/>
  <c r="F1235" i="11" s="1"/>
  <c r="AM1351" i="9"/>
  <c r="AN1351" i="9"/>
  <c r="AL1352" i="9"/>
  <c r="M1235" i="11" l="1"/>
  <c r="AM1352" i="9"/>
  <c r="AN1352" i="9"/>
  <c r="AL1353" i="9"/>
  <c r="A1237" i="11"/>
  <c r="H1236" i="11"/>
  <c r="C1236" i="11"/>
  <c r="I1236" i="11"/>
  <c r="J1236" i="11"/>
  <c r="K1236" i="11"/>
  <c r="B1236" i="11"/>
  <c r="D1236" i="11"/>
  <c r="F1236" i="11" s="1"/>
  <c r="E1236" i="11"/>
  <c r="G1236" i="11" s="1"/>
  <c r="M1236" i="11" l="1"/>
  <c r="L1236" i="11"/>
  <c r="A1238" i="11"/>
  <c r="H1237" i="11"/>
  <c r="C1237" i="11"/>
  <c r="L1237" i="11" s="1"/>
  <c r="I1237" i="11"/>
  <c r="J1237" i="11"/>
  <c r="K1237" i="11"/>
  <c r="B1237" i="11"/>
  <c r="D1237" i="11"/>
  <c r="F1237" i="11" s="1"/>
  <c r="E1237" i="11"/>
  <c r="G1237" i="11" s="1"/>
  <c r="AM1353" i="9"/>
  <c r="AN1353" i="9"/>
  <c r="AL1354" i="9"/>
  <c r="M1237" i="11" l="1"/>
  <c r="A1239" i="11"/>
  <c r="H1238" i="11"/>
  <c r="C1238" i="11"/>
  <c r="I1238" i="11"/>
  <c r="J1238" i="11"/>
  <c r="K1238" i="11"/>
  <c r="B1238" i="11"/>
  <c r="D1238" i="11"/>
  <c r="F1238" i="11" s="1"/>
  <c r="E1238" i="11"/>
  <c r="G1238" i="11" s="1"/>
  <c r="AL1355" i="9"/>
  <c r="AN1354" i="9"/>
  <c r="AM1354" i="9"/>
  <c r="M1238" i="11" l="1"/>
  <c r="L1238" i="11"/>
  <c r="A1240" i="11"/>
  <c r="H1239" i="11"/>
  <c r="C1239" i="11"/>
  <c r="J1239" i="11"/>
  <c r="K1239" i="11"/>
  <c r="I1239" i="11"/>
  <c r="B1239" i="11"/>
  <c r="D1239" i="11"/>
  <c r="F1239" i="11" s="1"/>
  <c r="E1239" i="11"/>
  <c r="G1239" i="11" s="1"/>
  <c r="AL1356" i="9"/>
  <c r="AM1355" i="9"/>
  <c r="AN1355" i="9"/>
  <c r="M1239" i="11" l="1"/>
  <c r="L1239" i="11"/>
  <c r="AM1356" i="9"/>
  <c r="AN1356" i="9"/>
  <c r="AL1357" i="9"/>
  <c r="A1241" i="11"/>
  <c r="H1240" i="11"/>
  <c r="C1240" i="11"/>
  <c r="I1240" i="11"/>
  <c r="J1240" i="11"/>
  <c r="K1240" i="11"/>
  <c r="B1240" i="11"/>
  <c r="E1240" i="11"/>
  <c r="G1240" i="11" s="1"/>
  <c r="D1240" i="11"/>
  <c r="F1240" i="11" s="1"/>
  <c r="M1240" i="11" l="1"/>
  <c r="L1240" i="11"/>
  <c r="AM1357" i="9"/>
  <c r="AN1357" i="9"/>
  <c r="AL1358" i="9"/>
  <c r="A1242" i="11"/>
  <c r="H1241" i="11"/>
  <c r="C1241" i="11"/>
  <c r="I1241" i="11"/>
  <c r="J1241" i="11"/>
  <c r="K1241" i="11"/>
  <c r="B1241" i="11"/>
  <c r="D1241" i="11"/>
  <c r="F1241" i="11" s="1"/>
  <c r="E1241" i="11"/>
  <c r="G1241" i="11" s="1"/>
  <c r="M1241" i="11" l="1"/>
  <c r="L1241" i="11"/>
  <c r="A1243" i="11"/>
  <c r="H1242" i="11"/>
  <c r="C1242" i="11"/>
  <c r="L1242" i="11" s="1"/>
  <c r="I1242" i="11"/>
  <c r="J1242" i="11"/>
  <c r="K1242" i="11"/>
  <c r="B1242" i="11"/>
  <c r="E1242" i="11"/>
  <c r="G1242" i="11" s="1"/>
  <c r="D1242" i="11"/>
  <c r="F1242" i="11" s="1"/>
  <c r="AL1359" i="9"/>
  <c r="AM1358" i="9"/>
  <c r="AN1358" i="9"/>
  <c r="M1242" i="11" l="1"/>
  <c r="AL1360" i="9"/>
  <c r="AN1359" i="9"/>
  <c r="AM1359" i="9"/>
  <c r="A1244" i="11"/>
  <c r="H1243" i="11"/>
  <c r="C1243" i="11"/>
  <c r="J1243" i="11"/>
  <c r="K1243" i="11"/>
  <c r="I1243" i="11"/>
  <c r="B1243" i="11"/>
  <c r="D1243" i="11"/>
  <c r="F1243" i="11" s="1"/>
  <c r="E1243" i="11"/>
  <c r="G1243" i="11" s="1"/>
  <c r="M1243" i="11" l="1"/>
  <c r="L1243" i="11"/>
  <c r="A1245" i="11"/>
  <c r="H1244" i="11"/>
  <c r="C1244" i="11"/>
  <c r="L1244" i="11" s="1"/>
  <c r="I1244" i="11"/>
  <c r="J1244" i="11"/>
  <c r="K1244" i="11"/>
  <c r="B1244" i="11"/>
  <c r="D1244" i="11"/>
  <c r="F1244" i="11" s="1"/>
  <c r="E1244" i="11"/>
  <c r="G1244" i="11" s="1"/>
  <c r="AM1360" i="9"/>
  <c r="AL1361" i="9"/>
  <c r="AN1360" i="9"/>
  <c r="M1244" i="11" l="1"/>
  <c r="A1246" i="11"/>
  <c r="H1245" i="11"/>
  <c r="C1245" i="11"/>
  <c r="I1245" i="11"/>
  <c r="J1245" i="11"/>
  <c r="K1245" i="11"/>
  <c r="B1245" i="11"/>
  <c r="E1245" i="11"/>
  <c r="G1245" i="11" s="1"/>
  <c r="D1245" i="11"/>
  <c r="F1245" i="11" s="1"/>
  <c r="AM1361" i="9"/>
  <c r="AL1362" i="9"/>
  <c r="AN1361" i="9"/>
  <c r="M1245" i="11" l="1"/>
  <c r="L1245" i="11"/>
  <c r="AL1363" i="9"/>
  <c r="AM1362" i="9"/>
  <c r="AN1362" i="9"/>
  <c r="A1247" i="11"/>
  <c r="H1246" i="11"/>
  <c r="C1246" i="11"/>
  <c r="L1246" i="11" s="1"/>
  <c r="I1246" i="11"/>
  <c r="J1246" i="11"/>
  <c r="K1246" i="11"/>
  <c r="B1246" i="11"/>
  <c r="E1246" i="11"/>
  <c r="G1246" i="11" s="1"/>
  <c r="D1246" i="11"/>
  <c r="F1246" i="11" s="1"/>
  <c r="M1246" i="11" l="1"/>
  <c r="AM1363" i="9"/>
  <c r="AN1363" i="9"/>
  <c r="AL1364" i="9"/>
  <c r="A1248" i="11"/>
  <c r="H1247" i="11"/>
  <c r="C1247" i="11"/>
  <c r="L1247" i="11" s="1"/>
  <c r="J1247" i="11"/>
  <c r="K1247" i="11"/>
  <c r="I1247" i="11"/>
  <c r="B1247" i="11"/>
  <c r="D1247" i="11"/>
  <c r="F1247" i="11" s="1"/>
  <c r="E1247" i="11"/>
  <c r="G1247" i="11" s="1"/>
  <c r="M1247" i="11" l="1"/>
  <c r="AM1364" i="9"/>
  <c r="AL1365" i="9"/>
  <c r="AN1364" i="9"/>
  <c r="A1249" i="11"/>
  <c r="H1248" i="11"/>
  <c r="C1248" i="11"/>
  <c r="L1248" i="11" s="1"/>
  <c r="I1248" i="11"/>
  <c r="J1248" i="11"/>
  <c r="K1248" i="11"/>
  <c r="B1248" i="11"/>
  <c r="E1248" i="11"/>
  <c r="G1248" i="11" s="1"/>
  <c r="D1248" i="11"/>
  <c r="F1248" i="11" s="1"/>
  <c r="M1248" i="11" l="1"/>
  <c r="A1250" i="11"/>
  <c r="H1249" i="11"/>
  <c r="C1249" i="11"/>
  <c r="L1249" i="11" s="1"/>
  <c r="I1249" i="11"/>
  <c r="J1249" i="11"/>
  <c r="K1249" i="11"/>
  <c r="B1249" i="11"/>
  <c r="D1249" i="11"/>
  <c r="F1249" i="11" s="1"/>
  <c r="E1249" i="11"/>
  <c r="G1249" i="11" s="1"/>
  <c r="AN1365" i="9"/>
  <c r="AL1366" i="9"/>
  <c r="AM1365" i="9"/>
  <c r="M1249" i="11" l="1"/>
  <c r="A1251" i="11"/>
  <c r="H1250" i="11"/>
  <c r="C1250" i="11"/>
  <c r="L1250" i="11" s="1"/>
  <c r="I1250" i="11"/>
  <c r="J1250" i="11"/>
  <c r="K1250" i="11"/>
  <c r="B1250" i="11"/>
  <c r="D1250" i="11"/>
  <c r="F1250" i="11" s="1"/>
  <c r="E1250" i="11"/>
  <c r="G1250" i="11" s="1"/>
  <c r="AL1367" i="9"/>
  <c r="AN1366" i="9"/>
  <c r="AM1366" i="9"/>
  <c r="M1250" i="11" l="1"/>
  <c r="AM1367" i="9"/>
  <c r="AN1367" i="9"/>
  <c r="AL1368" i="9"/>
  <c r="A1252" i="11"/>
  <c r="H1251" i="11"/>
  <c r="C1251" i="11"/>
  <c r="L1251" i="11" s="1"/>
  <c r="J1251" i="11"/>
  <c r="K1251" i="11"/>
  <c r="I1251" i="11"/>
  <c r="B1251" i="11"/>
  <c r="S193" i="11" s="1" a="1"/>
  <c r="S193" i="11" s="1"/>
  <c r="E1251" i="11"/>
  <c r="G1251" i="11" s="1"/>
  <c r="D1251" i="11"/>
  <c r="F1251" i="11" s="1"/>
  <c r="M1251" i="11" l="1"/>
  <c r="Q164" i="11" a="1"/>
  <c r="Q164" i="11" s="1"/>
  <c r="S221" i="11" a="1"/>
  <c r="S221" i="11" s="1"/>
  <c r="Q159" i="11" a="1"/>
  <c r="Q159" i="11" s="1"/>
  <c r="Q250" i="11" a="1"/>
  <c r="Q250" i="11" s="1"/>
  <c r="S206" i="11" a="1"/>
  <c r="S206" i="11" s="1"/>
  <c r="S161" i="11" a="1"/>
  <c r="S161" i="11" s="1"/>
  <c r="S203" i="11" a="1"/>
  <c r="S203" i="11" s="1"/>
  <c r="Q204" i="11" a="1"/>
  <c r="Q204" i="11" s="1"/>
  <c r="S172" i="11" a="1"/>
  <c r="S172" i="11" s="1"/>
  <c r="S150" i="11" a="1"/>
  <c r="S150" i="11" s="1"/>
  <c r="S211" i="11" a="1"/>
  <c r="S211" i="11" s="1"/>
  <c r="S166" i="11" a="1"/>
  <c r="S166" i="11" s="1"/>
  <c r="S184" i="11" a="1"/>
  <c r="S184" i="11" s="1"/>
  <c r="Q211" i="11" a="1"/>
  <c r="Q211" i="11" s="1"/>
  <c r="Q200" i="11" a="1"/>
  <c r="Q200" i="11" s="1"/>
  <c r="S185" i="11" a="1"/>
  <c r="S185" i="11" s="1"/>
  <c r="Q160" i="11" a="1"/>
  <c r="Q160" i="11" s="1"/>
  <c r="S235" i="11" a="1"/>
  <c r="S235" i="11" s="1"/>
  <c r="Q225" i="11" a="1"/>
  <c r="Q225" i="11" s="1"/>
  <c r="S202" i="11" a="1"/>
  <c r="S202" i="11" s="1"/>
  <c r="Q177" i="11" a="1"/>
  <c r="Q177" i="11" s="1"/>
  <c r="Q183" i="11" a="1"/>
  <c r="Q183" i="11" s="1"/>
  <c r="S222" i="11" a="1"/>
  <c r="S222" i="11" s="1"/>
  <c r="S163" i="11" a="1"/>
  <c r="S163" i="11" s="1"/>
  <c r="Q209" i="11" a="1"/>
  <c r="Q209" i="11" s="1"/>
  <c r="S225" i="11" a="1"/>
  <c r="S225" i="11" s="1"/>
  <c r="S196" i="11" a="1"/>
  <c r="S196" i="11" s="1"/>
  <c r="Q236" i="11" a="1"/>
  <c r="Q236" i="11" s="1"/>
  <c r="Q212" i="11" a="1"/>
  <c r="Q212" i="11" s="1"/>
  <c r="Q173" i="11" a="1"/>
  <c r="Q173" i="11" s="1"/>
  <c r="S212" i="11" a="1"/>
  <c r="S212" i="11" s="1"/>
  <c r="Q206" i="11" a="1"/>
  <c r="Q206" i="11" s="1"/>
  <c r="Q154" i="11" a="1"/>
  <c r="Q154" i="11" s="1"/>
  <c r="S227" i="11" a="1"/>
  <c r="S227" i="11" s="1"/>
  <c r="Q243" i="11" a="1"/>
  <c r="Q243" i="11" s="1"/>
  <c r="S199" i="11" a="1"/>
  <c r="S199" i="11" s="1"/>
  <c r="Q151" i="11" a="1"/>
  <c r="Q151" i="11" s="1"/>
  <c r="Q192" i="11" a="1"/>
  <c r="Q192" i="11" s="1"/>
  <c r="S149" i="11" a="1"/>
  <c r="S149" i="11" s="1"/>
  <c r="Q185" i="11" a="1"/>
  <c r="Q185" i="11" s="1"/>
  <c r="S170" i="11" a="1"/>
  <c r="S170" i="11" s="1"/>
  <c r="Q224" i="11" a="1"/>
  <c r="Q224" i="11" s="1"/>
  <c r="S190" i="11" a="1"/>
  <c r="S190" i="11" s="1"/>
  <c r="S191" i="11" a="1"/>
  <c r="S191" i="11" s="1"/>
  <c r="Q162" i="11" a="1"/>
  <c r="Q162" i="11" s="1"/>
  <c r="S164" i="11" a="1"/>
  <c r="S164" i="11" s="1"/>
  <c r="S246" i="11" a="1"/>
  <c r="S246" i="11" s="1"/>
  <c r="S188" i="11" a="1"/>
  <c r="S188" i="11" s="1"/>
  <c r="Q217" i="11" a="1"/>
  <c r="Q217" i="11" s="1"/>
  <c r="Q197" i="11" a="1"/>
  <c r="Q197" i="11" s="1"/>
  <c r="S180" i="11" a="1"/>
  <c r="S180" i="11" s="1"/>
  <c r="S160" i="11" a="1"/>
  <c r="S160" i="11" s="1"/>
  <c r="S250" i="11" a="1"/>
  <c r="S250" i="11" s="1"/>
  <c r="Q169" i="11" a="1"/>
  <c r="Q169" i="11" s="1"/>
  <c r="Q238" i="11" a="1"/>
  <c r="Q238" i="11" s="1"/>
  <c r="S220" i="11" a="1"/>
  <c r="S220" i="11" s="1"/>
  <c r="Q213" i="11" a="1"/>
  <c r="Q213" i="11" s="1"/>
  <c r="S168" i="11" a="1"/>
  <c r="S168" i="11" s="1"/>
  <c r="S251" i="11" a="1"/>
  <c r="S251" i="11" s="1"/>
  <c r="Q187" i="11" a="1"/>
  <c r="Q187" i="11" s="1"/>
  <c r="S156" i="11" a="1"/>
  <c r="S156" i="11" s="1"/>
  <c r="S248" i="11" a="1"/>
  <c r="S248" i="11" s="1"/>
  <c r="S239" i="11" a="1"/>
  <c r="S239" i="11" s="1"/>
  <c r="S178" i="11" a="1"/>
  <c r="S178" i="11" s="1"/>
  <c r="S179" i="11" a="1"/>
  <c r="S179" i="11" s="1"/>
  <c r="Q171" i="11" a="1"/>
  <c r="Q171" i="11" s="1"/>
  <c r="S169" i="11" a="1"/>
  <c r="S169" i="11" s="1"/>
  <c r="Q208" i="11" a="1"/>
  <c r="Q208" i="11" s="1"/>
  <c r="Q193" i="11" a="1"/>
  <c r="Q193" i="11" s="1"/>
  <c r="S209" i="11" a="1"/>
  <c r="S209" i="11" s="1"/>
  <c r="Q155" i="11" a="1"/>
  <c r="Q155" i="11" s="1"/>
  <c r="Q174" i="11" a="1"/>
  <c r="Q174" i="11" s="1"/>
  <c r="S173" i="11" a="1"/>
  <c r="S173" i="11" s="1"/>
  <c r="S192" i="11" a="1"/>
  <c r="S192" i="11" s="1"/>
  <c r="S230" i="11" a="1"/>
  <c r="S230" i="11" s="1"/>
  <c r="Q161" i="11" a="1"/>
  <c r="Q161" i="11" s="1"/>
  <c r="S224" i="11" a="1"/>
  <c r="S224" i="11" s="1"/>
  <c r="S152" i="11" a="1"/>
  <c r="S152" i="11" s="1"/>
  <c r="S200" i="11" a="1"/>
  <c r="S200" i="11" s="1"/>
  <c r="Q247" i="11" a="1"/>
  <c r="Q247" i="11" s="1"/>
  <c r="S207" i="11" a="1"/>
  <c r="S207" i="11" s="1"/>
  <c r="Q163" i="11" a="1"/>
  <c r="Q163" i="11" s="1"/>
  <c r="Q235" i="11" a="1"/>
  <c r="Q235" i="11" s="1"/>
  <c r="Q168" i="11" a="1"/>
  <c r="Q168" i="11" s="1"/>
  <c r="Q196" i="11" a="1"/>
  <c r="Q196" i="11" s="1"/>
  <c r="S159" i="11" a="1"/>
  <c r="S159" i="11" s="1"/>
  <c r="S187" i="11" a="1"/>
  <c r="S187" i="11" s="1"/>
  <c r="Q189" i="11" a="1"/>
  <c r="Q189" i="11" s="1"/>
  <c r="S197" i="11" a="1"/>
  <c r="S197" i="11" s="1"/>
  <c r="S208" i="11" a="1"/>
  <c r="S208" i="11" s="1"/>
  <c r="Q229" i="11" a="1"/>
  <c r="Q229" i="11" s="1"/>
  <c r="Q170" i="11" a="1"/>
  <c r="Q170" i="11" s="1"/>
  <c r="S229" i="11" a="1"/>
  <c r="S229" i="11" s="1"/>
  <c r="Q184" i="11" a="1"/>
  <c r="Q184" i="11" s="1"/>
  <c r="Q167" i="11" a="1"/>
  <c r="Q167" i="11" s="1"/>
  <c r="Q201" i="11" a="1"/>
  <c r="Q201" i="11" s="1"/>
  <c r="S234" i="11" a="1"/>
  <c r="S234" i="11" s="1"/>
  <c r="S217" i="11" a="1"/>
  <c r="S217" i="11" s="1"/>
  <c r="Q231" i="11" a="1"/>
  <c r="Q231" i="11" s="1"/>
  <c r="Q158" i="11" a="1"/>
  <c r="Q158" i="11" s="1"/>
  <c r="Q190" i="11" a="1"/>
  <c r="Q190" i="11" s="1"/>
  <c r="S201" i="11" a="1"/>
  <c r="S201" i="11" s="1"/>
  <c r="S233" i="11" a="1"/>
  <c r="S233" i="11" s="1"/>
  <c r="S204" i="11" a="1"/>
  <c r="S204" i="11" s="1"/>
  <c r="Q218" i="11" a="1"/>
  <c r="Q218" i="11" s="1"/>
  <c r="Q198" i="11" a="1"/>
  <c r="Q198" i="11" s="1"/>
  <c r="Q166" i="11" a="1"/>
  <c r="Q166" i="11" s="1"/>
  <c r="S243" i="11" a="1"/>
  <c r="S243" i="11" s="1"/>
  <c r="Q191" i="11" a="1"/>
  <c r="Q191" i="11" s="1"/>
  <c r="Q188" i="11" a="1"/>
  <c r="Q188" i="11" s="1"/>
  <c r="Q153" i="11" a="1"/>
  <c r="Q153" i="11" s="1"/>
  <c r="Q157" i="11" a="1"/>
  <c r="Q157" i="11" s="1"/>
  <c r="Q228" i="11" a="1"/>
  <c r="Q228" i="11" s="1"/>
  <c r="Q150" i="11" a="1"/>
  <c r="Q150" i="11" s="1"/>
  <c r="Q237" i="11" a="1"/>
  <c r="Q237" i="11" s="1"/>
  <c r="S186" i="11" a="1"/>
  <c r="S186" i="11" s="1"/>
  <c r="Q207" i="11" a="1"/>
  <c r="Q207" i="11" s="1"/>
  <c r="Q216" i="11" a="1"/>
  <c r="Q216" i="11" s="1"/>
  <c r="Q176" i="11" a="1"/>
  <c r="Q176" i="11" s="1"/>
  <c r="S154" i="11" a="1"/>
  <c r="S154" i="11" s="1"/>
  <c r="Q222" i="11" a="1"/>
  <c r="Q222" i="11" s="1"/>
  <c r="S244" i="11" a="1"/>
  <c r="S244" i="11" s="1"/>
  <c r="Q251" i="11" a="1"/>
  <c r="Q251" i="11" s="1"/>
  <c r="Q199" i="11" a="1"/>
  <c r="Q199" i="11" s="1"/>
  <c r="Q210" i="11" a="1"/>
  <c r="Q210" i="11" s="1"/>
  <c r="S205" i="11" a="1"/>
  <c r="S205" i="11" s="1"/>
  <c r="S183" i="11" a="1"/>
  <c r="S183" i="11" s="1"/>
  <c r="S198" i="11" a="1"/>
  <c r="S198" i="11" s="1"/>
  <c r="Q194" i="11" a="1"/>
  <c r="Q194" i="11" s="1"/>
  <c r="Q203" i="11" a="1"/>
  <c r="Q203" i="11" s="1"/>
  <c r="Q244" i="11" a="1"/>
  <c r="Q244" i="11" s="1"/>
  <c r="S216" i="11" a="1"/>
  <c r="S216" i="11" s="1"/>
  <c r="Q205" i="11" a="1"/>
  <c r="Q205" i="11" s="1"/>
  <c r="S176" i="11" a="1"/>
  <c r="S176" i="11" s="1"/>
  <c r="S162" i="11" a="1"/>
  <c r="S162" i="11" s="1"/>
  <c r="S174" i="11" a="1"/>
  <c r="S174" i="11" s="1"/>
  <c r="Q219" i="11" a="1"/>
  <c r="Q219" i="11" s="1"/>
  <c r="Q249" i="11" a="1"/>
  <c r="Q249" i="11" s="1"/>
  <c r="Q195" i="11" a="1"/>
  <c r="Q195" i="11" s="1"/>
  <c r="S182" i="11" a="1"/>
  <c r="S182" i="11" s="1"/>
  <c r="Q215" i="11" a="1"/>
  <c r="Q215" i="11" s="1"/>
  <c r="S177" i="11" a="1"/>
  <c r="S177" i="11" s="1"/>
  <c r="S249" i="11" a="1"/>
  <c r="S249" i="11" s="1"/>
  <c r="S213" i="11" a="1"/>
  <c r="S213" i="11" s="1"/>
  <c r="Q221" i="11" a="1"/>
  <c r="Q221" i="11" s="1"/>
  <c r="S171" i="11" a="1"/>
  <c r="S171" i="11" s="1"/>
  <c r="S242" i="11" a="1"/>
  <c r="S242" i="11" s="1"/>
  <c r="Q234" i="11" a="1"/>
  <c r="Q234" i="11" s="1"/>
  <c r="Q180" i="11" a="1"/>
  <c r="Q180" i="11" s="1"/>
  <c r="Q223" i="11" a="1"/>
  <c r="Q223" i="11" s="1"/>
  <c r="Q226" i="11" a="1"/>
  <c r="Q226" i="11" s="1"/>
  <c r="Q241" i="11" a="1"/>
  <c r="Q241" i="11" s="1"/>
  <c r="Q181" i="11" a="1"/>
  <c r="Q181" i="11" s="1"/>
  <c r="S238" i="11" a="1"/>
  <c r="S238" i="11" s="1"/>
  <c r="Q172" i="11" a="1"/>
  <c r="Q172" i="11" s="1"/>
  <c r="S195" i="11" a="1"/>
  <c r="S195" i="11" s="1"/>
  <c r="S158" i="11" a="1"/>
  <c r="S158" i="11" s="1"/>
  <c r="Q175" i="11" a="1"/>
  <c r="Q175" i="11" s="1"/>
  <c r="Q202" i="11" a="1"/>
  <c r="Q202" i="11" s="1"/>
  <c r="S145" i="11" a="1"/>
  <c r="S145" i="11" s="1"/>
  <c r="R149" i="11"/>
  <c r="R150" i="11"/>
  <c r="R151" i="11"/>
  <c r="R152" i="11"/>
  <c r="R154" i="11"/>
  <c r="R153" i="11"/>
  <c r="R155" i="11"/>
  <c r="R156" i="11"/>
  <c r="R158" i="11"/>
  <c r="R157" i="11"/>
  <c r="R159" i="11"/>
  <c r="R160" i="11"/>
  <c r="R161" i="11"/>
  <c r="R162" i="11"/>
  <c r="R164" i="11"/>
  <c r="R163" i="11"/>
  <c r="R165" i="11"/>
  <c r="R166" i="11"/>
  <c r="R168" i="11"/>
  <c r="R170" i="11"/>
  <c r="R167" i="11"/>
  <c r="R169" i="11"/>
  <c r="R172" i="11"/>
  <c r="R173" i="11"/>
  <c r="R174" i="11"/>
  <c r="R171" i="11"/>
  <c r="R175" i="11"/>
  <c r="R176" i="11"/>
  <c r="R177" i="11"/>
  <c r="R178" i="11"/>
  <c r="R179" i="11"/>
  <c r="R180" i="11"/>
  <c r="R181" i="11"/>
  <c r="R183" i="11"/>
  <c r="R182" i="11"/>
  <c r="R184" i="11"/>
  <c r="R185" i="11"/>
  <c r="R186" i="11"/>
  <c r="R187" i="11"/>
  <c r="R188" i="11"/>
  <c r="R190" i="11"/>
  <c r="R189" i="11"/>
  <c r="R191" i="11"/>
  <c r="R193" i="11"/>
  <c r="R192" i="11"/>
  <c r="R194" i="11"/>
  <c r="R195" i="11"/>
  <c r="R196" i="11"/>
  <c r="R197" i="11"/>
  <c r="R198" i="11"/>
  <c r="R199" i="11"/>
  <c r="R200" i="11"/>
  <c r="R201" i="11"/>
  <c r="R203" i="11"/>
  <c r="R202" i="11"/>
  <c r="R204" i="11"/>
  <c r="R205" i="11"/>
  <c r="R206" i="11"/>
  <c r="R207" i="11"/>
  <c r="R209" i="11"/>
  <c r="R208" i="11"/>
  <c r="R210" i="11"/>
  <c r="R211" i="11"/>
  <c r="R213" i="11"/>
  <c r="R212" i="11"/>
  <c r="R214" i="11"/>
  <c r="R215" i="11"/>
  <c r="R218" i="11"/>
  <c r="R216" i="11"/>
  <c r="R217" i="11"/>
  <c r="R220" i="11"/>
  <c r="R219" i="11"/>
  <c r="R222" i="11"/>
  <c r="R221" i="11"/>
  <c r="R223" i="11"/>
  <c r="R224" i="11"/>
  <c r="R225" i="11"/>
  <c r="R226" i="11"/>
  <c r="R228" i="11"/>
  <c r="R231" i="11"/>
  <c r="R227" i="11"/>
  <c r="R229" i="11"/>
  <c r="R232" i="11"/>
  <c r="R230" i="11"/>
  <c r="R233" i="11"/>
  <c r="R234" i="11"/>
  <c r="R235" i="11"/>
  <c r="R236" i="11"/>
  <c r="R238" i="11"/>
  <c r="R237" i="11"/>
  <c r="R239" i="11"/>
  <c r="R240" i="11"/>
  <c r="R244" i="11"/>
  <c r="R242" i="11"/>
  <c r="R243" i="11"/>
  <c r="R241" i="11"/>
  <c r="R245" i="11"/>
  <c r="R249" i="11"/>
  <c r="R248" i="11"/>
  <c r="R246" i="11"/>
  <c r="R247" i="11"/>
  <c r="R250" i="11"/>
  <c r="R251" i="11"/>
  <c r="Q239" i="11" a="1"/>
  <c r="Q239" i="11" s="1"/>
  <c r="Q220" i="11" a="1"/>
  <c r="Q220" i="11" s="1"/>
  <c r="Q230" i="11" a="1"/>
  <c r="Q230" i="11" s="1"/>
  <c r="Q182" i="11" a="1"/>
  <c r="Q182" i="11" s="1"/>
  <c r="S241" i="11" a="1"/>
  <c r="S241" i="11" s="1"/>
  <c r="S194" i="11" a="1"/>
  <c r="S194" i="11" s="1"/>
  <c r="Q149" i="11" a="1"/>
  <c r="Q149" i="11" s="1"/>
  <c r="Q156" i="11" a="1"/>
  <c r="Q156" i="11" s="1"/>
  <c r="S157" i="11" a="1"/>
  <c r="S157" i="11" s="1"/>
  <c r="Q179" i="11" a="1"/>
  <c r="Q179" i="11" s="1"/>
  <c r="S153" i="11" a="1"/>
  <c r="S153" i="11" s="1"/>
  <c r="S232" i="11" a="1"/>
  <c r="S232" i="11" s="1"/>
  <c r="Q246" i="11" a="1"/>
  <c r="Q246" i="11" s="1"/>
  <c r="S167" i="11" a="1"/>
  <c r="S167" i="11" s="1"/>
  <c r="S245" i="11" a="1"/>
  <c r="S245" i="11" s="1"/>
  <c r="S189" i="11" a="1"/>
  <c r="S189" i="11" s="1"/>
  <c r="Q152" i="11" a="1"/>
  <c r="Q152" i="11" s="1"/>
  <c r="S247" i="11" a="1"/>
  <c r="S247" i="11" s="1"/>
  <c r="S240" i="11" a="1"/>
  <c r="S240" i="11" s="1"/>
  <c r="S226" i="11" a="1"/>
  <c r="S226" i="11" s="1"/>
  <c r="Q232" i="11" a="1"/>
  <c r="Q232" i="11" s="1"/>
  <c r="S181" i="11" a="1"/>
  <c r="S181" i="11" s="1"/>
  <c r="Q214" i="11" a="1"/>
  <c r="Q214" i="11" s="1"/>
  <c r="S210" i="11" a="1"/>
  <c r="S210" i="11" s="1"/>
  <c r="Q186" i="11" a="1"/>
  <c r="Q186" i="11" s="1"/>
  <c r="Q227" i="11" a="1"/>
  <c r="Q227" i="11" s="1"/>
  <c r="Q178" i="11" a="1"/>
  <c r="Q178" i="11" s="1"/>
  <c r="S218" i="11" a="1"/>
  <c r="S218" i="11" s="1"/>
  <c r="S165" i="11" a="1"/>
  <c r="S165" i="11" s="1"/>
  <c r="Q248" i="11" a="1"/>
  <c r="Q248" i="11" s="1"/>
  <c r="S151" i="11" a="1"/>
  <c r="S151" i="11" s="1"/>
  <c r="S236" i="11" a="1"/>
  <c r="S236" i="11" s="1"/>
  <c r="Q245" i="11" a="1"/>
  <c r="Q245" i="11" s="1"/>
  <c r="S223" i="11" a="1"/>
  <c r="S223" i="11" s="1"/>
  <c r="S215" i="11" a="1"/>
  <c r="S215" i="11" s="1"/>
  <c r="S155" i="11" a="1"/>
  <c r="S155" i="11" s="1"/>
  <c r="Q242" i="11" a="1"/>
  <c r="Q242" i="11" s="1"/>
  <c r="S175" i="11" a="1"/>
  <c r="S175" i="11" s="1"/>
  <c r="Q165" i="11" a="1"/>
  <c r="Q165" i="11" s="1"/>
  <c r="Q233" i="11" a="1"/>
  <c r="Q233" i="11" s="1"/>
  <c r="S214" i="11" a="1"/>
  <c r="S214" i="11" s="1"/>
  <c r="Q240" i="11" a="1"/>
  <c r="Q240" i="11" s="1"/>
  <c r="S219" i="11" a="1"/>
  <c r="S219" i="11" s="1"/>
  <c r="S228" i="11" a="1"/>
  <c r="S228" i="11" s="1"/>
  <c r="S231" i="11" a="1"/>
  <c r="S231" i="11" s="1"/>
  <c r="S237" i="11" a="1"/>
  <c r="S237" i="11" s="1"/>
  <c r="Q142" i="11" a="1"/>
  <c r="Q142" i="11" s="1"/>
  <c r="S148" i="11" a="1"/>
  <c r="S148" i="11" s="1"/>
  <c r="Q145" i="11" a="1"/>
  <c r="Q145" i="11" s="1"/>
  <c r="S96" i="11" a="1"/>
  <c r="S96" i="11" s="1"/>
  <c r="R142" i="11"/>
  <c r="R143" i="11"/>
  <c r="R146" i="11"/>
  <c r="R144" i="11"/>
  <c r="R148" i="11"/>
  <c r="R145" i="11"/>
  <c r="R147" i="11"/>
  <c r="Q148" i="11" a="1"/>
  <c r="Q148" i="11" s="1"/>
  <c r="S143" i="11" a="1"/>
  <c r="S143" i="11" s="1"/>
  <c r="S142" i="11" a="1"/>
  <c r="S142" i="11" s="1"/>
  <c r="Q147" i="11" a="1"/>
  <c r="Q147" i="11" s="1"/>
  <c r="S147" i="11" a="1"/>
  <c r="S147" i="11" s="1"/>
  <c r="Q144" i="11" a="1"/>
  <c r="Q144" i="11" s="1"/>
  <c r="S146" i="11" a="1"/>
  <c r="S146" i="11" s="1"/>
  <c r="S144" i="11" a="1"/>
  <c r="S144" i="11" s="1"/>
  <c r="Q143" i="11" a="1"/>
  <c r="Q143" i="11" s="1"/>
  <c r="Q146" i="11" a="1"/>
  <c r="Q146" i="11" s="1"/>
  <c r="Q15" i="11" a="1"/>
  <c r="Q15" i="11" s="1"/>
  <c r="Q67" i="11" a="1"/>
  <c r="Q67" i="11" s="1"/>
  <c r="Q47" i="11" a="1"/>
  <c r="Q47" i="11" s="1"/>
  <c r="Q125" i="11" a="1"/>
  <c r="Q125" i="11" s="1"/>
  <c r="S84" i="11" a="1"/>
  <c r="S84" i="11" s="1"/>
  <c r="Q99" i="11" a="1"/>
  <c r="Q99" i="11" s="1"/>
  <c r="S113" i="11" a="1"/>
  <c r="S113" i="11" s="1"/>
  <c r="S107" i="11" a="1"/>
  <c r="S107" i="11" s="1"/>
  <c r="Q88" i="11" a="1"/>
  <c r="Q88" i="11" s="1"/>
  <c r="Q93" i="11" a="1"/>
  <c r="Q93" i="11" s="1"/>
  <c r="S108" i="11" a="1"/>
  <c r="S108" i="11" s="1"/>
  <c r="Q95" i="11" a="1"/>
  <c r="Q95" i="11" s="1"/>
  <c r="S104" i="11" a="1"/>
  <c r="S104" i="11" s="1"/>
  <c r="Q81" i="11" a="1"/>
  <c r="Q81" i="11" s="1"/>
  <c r="S125" i="11" a="1"/>
  <c r="S125" i="11" s="1"/>
  <c r="Q122" i="11" a="1"/>
  <c r="Q122" i="11" s="1"/>
  <c r="Q132" i="11" a="1"/>
  <c r="Q132" i="11" s="1"/>
  <c r="Q100" i="11" a="1"/>
  <c r="Q100" i="11" s="1"/>
  <c r="Q80" i="11" a="1"/>
  <c r="Q80" i="11" s="1"/>
  <c r="Q83" i="11" a="1"/>
  <c r="Q83" i="11" s="1"/>
  <c r="Q127" i="11" a="1"/>
  <c r="Q127" i="11" s="1"/>
  <c r="Q84" i="11" a="1"/>
  <c r="Q84" i="11" s="1"/>
  <c r="S10" i="11" a="1"/>
  <c r="S10" i="11" s="1"/>
  <c r="S114" i="11" a="1"/>
  <c r="S114" i="11" s="1"/>
  <c r="Q139" i="11" a="1"/>
  <c r="Q139" i="11" s="1"/>
  <c r="Q89" i="11" a="1"/>
  <c r="Q89" i="11" s="1"/>
  <c r="S78" i="11" a="1"/>
  <c r="S78" i="11" s="1"/>
  <c r="Q101" i="11" a="1"/>
  <c r="Q101" i="11" s="1"/>
  <c r="S79" i="11" a="1"/>
  <c r="S79" i="11" s="1"/>
  <c r="Q94" i="11" a="1"/>
  <c r="Q94" i="11" s="1"/>
  <c r="S115" i="11" a="1"/>
  <c r="S115" i="11" s="1"/>
  <c r="S140" i="11" a="1"/>
  <c r="S140" i="11" s="1"/>
  <c r="Q78" i="11" a="1"/>
  <c r="Q78" i="11" s="1"/>
  <c r="Q10" i="11" a="1"/>
  <c r="Q10" i="11" s="1"/>
  <c r="S119" i="11" a="1"/>
  <c r="S119" i="11" s="1"/>
  <c r="S95" i="11" a="1"/>
  <c r="S95" i="11" s="1"/>
  <c r="S139" i="11" a="1"/>
  <c r="S139" i="11" s="1"/>
  <c r="Q118" i="11" a="1"/>
  <c r="Q118" i="11" s="1"/>
  <c r="S101" i="11" a="1"/>
  <c r="S101" i="11" s="1"/>
  <c r="S118" i="11" a="1"/>
  <c r="S118" i="11" s="1"/>
  <c r="S98" i="11" a="1"/>
  <c r="S98" i="11" s="1"/>
  <c r="Q90" i="11" a="1"/>
  <c r="Q90" i="11" s="1"/>
  <c r="Q86" i="11" a="1"/>
  <c r="Q86" i="11" s="1"/>
  <c r="S87" i="11" a="1"/>
  <c r="S87" i="11" s="1"/>
  <c r="Q85" i="11" a="1"/>
  <c r="Q85" i="11" s="1"/>
  <c r="Q82" i="11" a="1"/>
  <c r="Q82" i="11" s="1"/>
  <c r="Q70" i="11" a="1"/>
  <c r="Q70" i="11" s="1"/>
  <c r="Q126" i="11" a="1"/>
  <c r="Q126" i="11" s="1"/>
  <c r="Q114" i="11" a="1"/>
  <c r="Q114" i="11" s="1"/>
  <c r="S134" i="11" a="1"/>
  <c r="S134" i="11" s="1"/>
  <c r="S105" i="11" a="1"/>
  <c r="S105" i="11" s="1"/>
  <c r="S136" i="11" a="1"/>
  <c r="S136" i="11" s="1"/>
  <c r="S103" i="11" a="1"/>
  <c r="S103" i="11" s="1"/>
  <c r="Q120" i="11" a="1"/>
  <c r="Q120" i="11" s="1"/>
  <c r="S100" i="11" a="1"/>
  <c r="S100" i="11" s="1"/>
  <c r="S99" i="11" a="1"/>
  <c r="S99" i="11" s="1"/>
  <c r="Q141" i="11" a="1"/>
  <c r="Q141" i="11" s="1"/>
  <c r="S90" i="11" a="1"/>
  <c r="S90" i="11" s="1"/>
  <c r="S89" i="11" a="1"/>
  <c r="S89" i="11" s="1"/>
  <c r="S83" i="11" a="1"/>
  <c r="S83" i="11" s="1"/>
  <c r="S120" i="11" a="1"/>
  <c r="S120" i="11" s="1"/>
  <c r="S131" i="11" a="1"/>
  <c r="S131" i="11" s="1"/>
  <c r="S123" i="11" a="1"/>
  <c r="S123" i="11" s="1"/>
  <c r="Q97" i="11" a="1"/>
  <c r="Q97" i="11" s="1"/>
  <c r="Q130" i="11" a="1"/>
  <c r="Q130" i="11" s="1"/>
  <c r="S138" i="11" a="1"/>
  <c r="S138" i="11" s="1"/>
  <c r="S127" i="11" a="1"/>
  <c r="S127" i="11" s="1"/>
  <c r="S116" i="11" a="1"/>
  <c r="S116" i="11" s="1"/>
  <c r="S64" i="11" a="1"/>
  <c r="S64" i="11" s="1"/>
  <c r="Q105" i="11" a="1"/>
  <c r="Q105" i="11" s="1"/>
  <c r="S93" i="11" a="1"/>
  <c r="S93" i="11" s="1"/>
  <c r="Q135" i="11" a="1"/>
  <c r="Q135" i="11" s="1"/>
  <c r="Q119" i="11" a="1"/>
  <c r="Q119" i="11" s="1"/>
  <c r="Q121" i="11" a="1"/>
  <c r="Q121" i="11" s="1"/>
  <c r="Q98" i="11" a="1"/>
  <c r="Q98" i="11" s="1"/>
  <c r="Q117" i="11" a="1"/>
  <c r="Q117" i="11" s="1"/>
  <c r="S81" i="11" a="1"/>
  <c r="S81" i="11" s="1"/>
  <c r="S102" i="11" a="1"/>
  <c r="S102" i="11" s="1"/>
  <c r="Q77" i="11" a="1"/>
  <c r="Q77" i="11" s="1"/>
  <c r="Q134" i="11" a="1"/>
  <c r="Q134" i="11" s="1"/>
  <c r="Q115" i="11" a="1"/>
  <c r="Q115" i="11" s="1"/>
  <c r="Q87" i="11" a="1"/>
  <c r="Q87" i="11" s="1"/>
  <c r="Q131" i="11" a="1"/>
  <c r="Q131" i="11" s="1"/>
  <c r="Q107" i="11" a="1"/>
  <c r="Q107" i="11" s="1"/>
  <c r="S124" i="11" a="1"/>
  <c r="S124" i="11" s="1"/>
  <c r="S129" i="11" a="1"/>
  <c r="S129" i="11" s="1"/>
  <c r="Q124" i="11" a="1"/>
  <c r="Q124" i="11" s="1"/>
  <c r="S109" i="11" a="1"/>
  <c r="S109" i="11" s="1"/>
  <c r="S92" i="11" a="1"/>
  <c r="S92" i="11" s="1"/>
  <c r="Q109" i="11" a="1"/>
  <c r="Q109" i="11" s="1"/>
  <c r="Q106" i="11" a="1"/>
  <c r="Q106" i="11" s="1"/>
  <c r="S88" i="11" a="1"/>
  <c r="S88" i="11" s="1"/>
  <c r="Q116" i="11" a="1"/>
  <c r="Q116" i="11" s="1"/>
  <c r="S111" i="11" a="1"/>
  <c r="S111" i="11" s="1"/>
  <c r="R140" i="11"/>
  <c r="S86" i="11" a="1"/>
  <c r="S86" i="11" s="1"/>
  <c r="Q79" i="11" a="1"/>
  <c r="Q79" i="11" s="1"/>
  <c r="Q103" i="11" a="1"/>
  <c r="Q103" i="11" s="1"/>
  <c r="S106" i="11" a="1"/>
  <c r="S106" i="11" s="1"/>
  <c r="S130" i="11" a="1"/>
  <c r="S130" i="11" s="1"/>
  <c r="S94" i="11" a="1"/>
  <c r="S94" i="11" s="1"/>
  <c r="Q92" i="11" a="1"/>
  <c r="Q92" i="11" s="1"/>
  <c r="S126" i="11" a="1"/>
  <c r="S126" i="11" s="1"/>
  <c r="S137" i="11" a="1"/>
  <c r="S137" i="11" s="1"/>
  <c r="S82" i="11" a="1"/>
  <c r="S82" i="11" s="1"/>
  <c r="Q138" i="11" a="1"/>
  <c r="Q138" i="11" s="1"/>
  <c r="S122" i="11" a="1"/>
  <c r="S122" i="11" s="1"/>
  <c r="Q108" i="11" a="1"/>
  <c r="Q108" i="11" s="1"/>
  <c r="S91" i="11" a="1"/>
  <c r="S91" i="11" s="1"/>
  <c r="Q128" i="11" a="1"/>
  <c r="Q128" i="11" s="1"/>
  <c r="Q112" i="11" a="1"/>
  <c r="Q112" i="11" s="1"/>
  <c r="S128" i="11" a="1"/>
  <c r="S128" i="11" s="1"/>
  <c r="Q111" i="11" a="1"/>
  <c r="Q111" i="11" s="1"/>
  <c r="S121" i="11" a="1"/>
  <c r="S121" i="11" s="1"/>
  <c r="S77" i="11" a="1"/>
  <c r="S77" i="11" s="1"/>
  <c r="Q137" i="11" a="1"/>
  <c r="Q137" i="11" s="1"/>
  <c r="S117" i="11" a="1"/>
  <c r="S117" i="11" s="1"/>
  <c r="Q133" i="11" a="1"/>
  <c r="Q133" i="11" s="1"/>
  <c r="Q140" i="11" a="1"/>
  <c r="Q140" i="11" s="1"/>
  <c r="S97" i="11" a="1"/>
  <c r="S97" i="11" s="1"/>
  <c r="Q113" i="11" a="1"/>
  <c r="Q113" i="11" s="1"/>
  <c r="Q123" i="11" a="1"/>
  <c r="Q123" i="11" s="1"/>
  <c r="S112" i="11" a="1"/>
  <c r="S112" i="11" s="1"/>
  <c r="Q104" i="11" a="1"/>
  <c r="Q104" i="11" s="1"/>
  <c r="Q102" i="11" a="1"/>
  <c r="Q102" i="11" s="1"/>
  <c r="S80" i="11" a="1"/>
  <c r="S80" i="11" s="1"/>
  <c r="S85" i="11" a="1"/>
  <c r="S85" i="11" s="1"/>
  <c r="Q96" i="11" a="1"/>
  <c r="Q96" i="11" s="1"/>
  <c r="S30" i="11" a="1"/>
  <c r="S30" i="11" s="1"/>
  <c r="S135" i="11" a="1"/>
  <c r="S135" i="11" s="1"/>
  <c r="S133" i="11" a="1"/>
  <c r="S133" i="11" s="1"/>
  <c r="Q129" i="11" a="1"/>
  <c r="Q129" i="11" s="1"/>
  <c r="S132" i="11" a="1"/>
  <c r="S132" i="11" s="1"/>
  <c r="Q110" i="11" a="1"/>
  <c r="Q110" i="11" s="1"/>
  <c r="Q91" i="11" a="1"/>
  <c r="Q91" i="11" s="1"/>
  <c r="Q136" i="11" a="1"/>
  <c r="Q136" i="11" s="1"/>
  <c r="S141" i="11" a="1"/>
  <c r="S141" i="11" s="1"/>
  <c r="S110" i="11" a="1"/>
  <c r="S110" i="11" s="1"/>
  <c r="Q52" i="11" a="1"/>
  <c r="Q52" i="11" s="1"/>
  <c r="R77" i="11"/>
  <c r="R78" i="11"/>
  <c r="R79" i="11"/>
  <c r="R80" i="11"/>
  <c r="R81" i="11"/>
  <c r="R82" i="11"/>
  <c r="R84" i="11"/>
  <c r="R83" i="11"/>
  <c r="R86" i="11"/>
  <c r="R85" i="11"/>
  <c r="R87" i="11"/>
  <c r="R88" i="11"/>
  <c r="R89" i="11"/>
  <c r="R91" i="11"/>
  <c r="R90" i="11"/>
  <c r="R92" i="11"/>
  <c r="R93" i="11"/>
  <c r="R94" i="11"/>
  <c r="R95" i="11"/>
  <c r="R97" i="11"/>
  <c r="R96" i="11"/>
  <c r="R98" i="11"/>
  <c r="R99" i="11"/>
  <c r="R100" i="11"/>
  <c r="R101" i="11"/>
  <c r="R102" i="11"/>
  <c r="R103" i="11"/>
  <c r="R105" i="11"/>
  <c r="R104" i="11"/>
  <c r="R107" i="11"/>
  <c r="R108" i="11"/>
  <c r="R109" i="11"/>
  <c r="R106" i="11"/>
  <c r="R110" i="11"/>
  <c r="R111" i="11"/>
  <c r="R112" i="11"/>
  <c r="R113" i="11"/>
  <c r="R114" i="11"/>
  <c r="R118" i="11"/>
  <c r="R116" i="11"/>
  <c r="R115" i="11"/>
  <c r="R117" i="11"/>
  <c r="R120" i="11"/>
  <c r="R119" i="11"/>
  <c r="R121" i="11"/>
  <c r="R123" i="11"/>
  <c r="R122" i="11"/>
  <c r="R124" i="11"/>
  <c r="R127" i="11"/>
  <c r="R125" i="11"/>
  <c r="R126" i="11"/>
  <c r="R128" i="11"/>
  <c r="R129" i="11"/>
  <c r="R130" i="11"/>
  <c r="R131" i="11"/>
  <c r="R132" i="11"/>
  <c r="R134" i="11"/>
  <c r="R136" i="11"/>
  <c r="R133" i="11"/>
  <c r="R135" i="11"/>
  <c r="R137" i="11"/>
  <c r="R141" i="11"/>
  <c r="R139" i="11"/>
  <c r="R138" i="11"/>
  <c r="S16" i="11" a="1"/>
  <c r="S16" i="11" s="1"/>
  <c r="Q43" i="11" a="1"/>
  <c r="Q43" i="11" s="1"/>
  <c r="S48" i="11" a="1"/>
  <c r="S48" i="11" s="1"/>
  <c r="Q71" i="11" a="1"/>
  <c r="Q71" i="11" s="1"/>
  <c r="Q76" i="11" a="1"/>
  <c r="Q76" i="11" s="1"/>
  <c r="S24" i="11" a="1"/>
  <c r="S24" i="11" s="1"/>
  <c r="S25" i="11" a="1"/>
  <c r="S25" i="11" s="1"/>
  <c r="Q34" i="11" a="1"/>
  <c r="Q34" i="11" s="1"/>
  <c r="Q58" i="11" a="1"/>
  <c r="Q58" i="11" s="1"/>
  <c r="Q64" i="11" a="1"/>
  <c r="Q64" i="11" s="1"/>
  <c r="S19" i="11" a="1"/>
  <c r="S19" i="11" s="1"/>
  <c r="S74" i="11" a="1"/>
  <c r="S74" i="11" s="1"/>
  <c r="S66" i="11" a="1"/>
  <c r="S66" i="11" s="1"/>
  <c r="R53" i="11"/>
  <c r="R54" i="11"/>
  <c r="R55" i="11"/>
  <c r="R57" i="11"/>
  <c r="R58" i="11"/>
  <c r="R56" i="11"/>
  <c r="R59" i="11"/>
  <c r="R60" i="11"/>
  <c r="R61" i="11"/>
  <c r="R62" i="11"/>
  <c r="R63" i="11"/>
  <c r="R64" i="11"/>
  <c r="R65" i="11"/>
  <c r="R66" i="11"/>
  <c r="R67" i="11"/>
  <c r="R69" i="11"/>
  <c r="R68" i="11"/>
  <c r="R71" i="11"/>
  <c r="R70" i="11"/>
  <c r="R72" i="11"/>
  <c r="R74" i="11"/>
  <c r="R73" i="11"/>
  <c r="R75" i="11"/>
  <c r="R76" i="11"/>
  <c r="Q42" i="11" a="1"/>
  <c r="Q42" i="11" s="1"/>
  <c r="Q40" i="11" a="1"/>
  <c r="Q40" i="11" s="1"/>
  <c r="S39" i="11" a="1"/>
  <c r="S39" i="11" s="1"/>
  <c r="S73" i="11" a="1"/>
  <c r="S73" i="11" s="1"/>
  <c r="Q69" i="11" a="1"/>
  <c r="Q69" i="11" s="1"/>
  <c r="S34" i="11" a="1"/>
  <c r="S34" i="11" s="1"/>
  <c r="S46" i="11" a="1"/>
  <c r="S46" i="11" s="1"/>
  <c r="S70" i="11" a="1"/>
  <c r="S70" i="11" s="1"/>
  <c r="S75" i="11" a="1"/>
  <c r="S75" i="11" s="1"/>
  <c r="Q27" i="11" a="1"/>
  <c r="Q27" i="11" s="1"/>
  <c r="S20" i="11" a="1"/>
  <c r="S20" i="11" s="1"/>
  <c r="S62" i="11" a="1"/>
  <c r="S62" i="11" s="1"/>
  <c r="Q48" i="11" a="1"/>
  <c r="Q48" i="11" s="1"/>
  <c r="S58" i="11" a="1"/>
  <c r="S58" i="11" s="1"/>
  <c r="Q33" i="11" a="1"/>
  <c r="Q33" i="11" s="1"/>
  <c r="S6" i="11" a="1"/>
  <c r="S6" i="11" s="1"/>
  <c r="S37" i="11" a="1"/>
  <c r="S37" i="11" s="1"/>
  <c r="Q32" i="11" a="1"/>
  <c r="Q32" i="11" s="1"/>
  <c r="Q28" i="11" a="1"/>
  <c r="Q28" i="11" s="1"/>
  <c r="Q61" i="11" a="1"/>
  <c r="Q61" i="11" s="1"/>
  <c r="S33" i="11" a="1"/>
  <c r="S33" i="11" s="1"/>
  <c r="S59" i="11" a="1"/>
  <c r="S59" i="11" s="1"/>
  <c r="Q29" i="11" a="1"/>
  <c r="Q29" i="11" s="1"/>
  <c r="Q65" i="11" a="1"/>
  <c r="Q65" i="11" s="1"/>
  <c r="Q53" i="11" a="1"/>
  <c r="Q53" i="11" s="1"/>
  <c r="Q17" i="11" a="1"/>
  <c r="Q17" i="11" s="1"/>
  <c r="S56" i="11" a="1"/>
  <c r="S56" i="11" s="1"/>
  <c r="Q63" i="11" a="1"/>
  <c r="Q63" i="11" s="1"/>
  <c r="Q21" i="11" a="1"/>
  <c r="Q21" i="11" s="1"/>
  <c r="S45" i="11" a="1"/>
  <c r="S45" i="11" s="1"/>
  <c r="S47" i="11" a="1"/>
  <c r="S47" i="11" s="1"/>
  <c r="Q37" i="11" a="1"/>
  <c r="Q37" i="11" s="1"/>
  <c r="Q56" i="11" a="1"/>
  <c r="Q56" i="11" s="1"/>
  <c r="Q46" i="11" a="1"/>
  <c r="Q46" i="11" s="1"/>
  <c r="S32" i="11" a="1"/>
  <c r="S32" i="11" s="1"/>
  <c r="S57" i="11" a="1"/>
  <c r="S57" i="11" s="1"/>
  <c r="S21" i="11" a="1"/>
  <c r="S21" i="11" s="1"/>
  <c r="S17" i="11" a="1"/>
  <c r="S17" i="11" s="1"/>
  <c r="Q57" i="11" a="1"/>
  <c r="Q57" i="11" s="1"/>
  <c r="S68" i="11" a="1"/>
  <c r="S68" i="11" s="1"/>
  <c r="Q50" i="11" a="1"/>
  <c r="Q50" i="11" s="1"/>
  <c r="Q18" i="11" a="1"/>
  <c r="Q18" i="11" s="1"/>
  <c r="S50" i="11" a="1"/>
  <c r="S50" i="11" s="1"/>
  <c r="S26" i="11" a="1"/>
  <c r="S26" i="11" s="1"/>
  <c r="Q38" i="11" a="1"/>
  <c r="Q38" i="11" s="1"/>
  <c r="Q24" i="11" a="1"/>
  <c r="Q24" i="11" s="1"/>
  <c r="Q16" i="11" a="1"/>
  <c r="Q16" i="11" s="1"/>
  <c r="S55" i="11" a="1"/>
  <c r="S55" i="11" s="1"/>
  <c r="S63" i="11" a="1"/>
  <c r="S63" i="11" s="1"/>
  <c r="S27" i="11" a="1"/>
  <c r="S27" i="11" s="1"/>
  <c r="Q59" i="11" a="1"/>
  <c r="Q59" i="11" s="1"/>
  <c r="S29" i="11" a="1"/>
  <c r="S29" i="11" s="1"/>
  <c r="Q66" i="11" a="1"/>
  <c r="Q66" i="11" s="1"/>
  <c r="Q23" i="11" a="1"/>
  <c r="Q23" i="11" s="1"/>
  <c r="Q74" i="11" a="1"/>
  <c r="Q74" i="11" s="1"/>
  <c r="S52" i="11" a="1"/>
  <c r="S52" i="11" s="1"/>
  <c r="Q19" i="11" a="1"/>
  <c r="Q19" i="11" s="1"/>
  <c r="Q25" i="11" a="1"/>
  <c r="Q25" i="11" s="1"/>
  <c r="Q44" i="11" a="1"/>
  <c r="Q44" i="11" s="1"/>
  <c r="S40" i="11" a="1"/>
  <c r="S40" i="11" s="1"/>
  <c r="S44" i="11" a="1"/>
  <c r="S44" i="11" s="1"/>
  <c r="Q62" i="11" a="1"/>
  <c r="Q62" i="11" s="1"/>
  <c r="Q45" i="11" a="1"/>
  <c r="Q45" i="11" s="1"/>
  <c r="Q49" i="11" a="1"/>
  <c r="Q49" i="11" s="1"/>
  <c r="S53" i="11" a="1"/>
  <c r="S53" i="11" s="1"/>
  <c r="S35" i="11" a="1"/>
  <c r="S35" i="11" s="1"/>
  <c r="Q41" i="11" a="1"/>
  <c r="Q41" i="11" s="1"/>
  <c r="S42" i="11" a="1"/>
  <c r="S42" i="11" s="1"/>
  <c r="S61" i="11" a="1"/>
  <c r="S61" i="11" s="1"/>
  <c r="S41" i="11" a="1"/>
  <c r="S41" i="11" s="1"/>
  <c r="S72" i="11" a="1"/>
  <c r="S72" i="11" s="1"/>
  <c r="Q75" i="11" a="1"/>
  <c r="Q75" i="11" s="1"/>
  <c r="Q39" i="11" a="1"/>
  <c r="Q39" i="11" s="1"/>
  <c r="S36" i="11" a="1"/>
  <c r="S36" i="11" s="1"/>
  <c r="Q73" i="11" a="1"/>
  <c r="Q73" i="11" s="1"/>
  <c r="Q35" i="11" a="1"/>
  <c r="Q35" i="11" s="1"/>
  <c r="S67" i="11" a="1"/>
  <c r="S67" i="11" s="1"/>
  <c r="Q20" i="11" a="1"/>
  <c r="Q20" i="11" s="1"/>
  <c r="S49" i="11" a="1"/>
  <c r="S49" i="11" s="1"/>
  <c r="Q68" i="11" a="1"/>
  <c r="Q68" i="11" s="1"/>
  <c r="S54" i="11" a="1"/>
  <c r="S54" i="11" s="1"/>
  <c r="Q31" i="11" a="1"/>
  <c r="Q31" i="11" s="1"/>
  <c r="S71" i="11" a="1"/>
  <c r="S71" i="11" s="1"/>
  <c r="Q72" i="11" a="1"/>
  <c r="Q72" i="11" s="1"/>
  <c r="S76" i="11" a="1"/>
  <c r="S76" i="11" s="1"/>
  <c r="S23" i="11" a="1"/>
  <c r="S23" i="11" s="1"/>
  <c r="Q54" i="11" a="1"/>
  <c r="Q54" i="11" s="1"/>
  <c r="S60" i="11" a="1"/>
  <c r="S60" i="11" s="1"/>
  <c r="Q51" i="11" a="1"/>
  <c r="Q51" i="11" s="1"/>
  <c r="S28" i="11" a="1"/>
  <c r="S28" i="11" s="1"/>
  <c r="S22" i="11" a="1"/>
  <c r="S22" i="11" s="1"/>
  <c r="Q26" i="11" a="1"/>
  <c r="Q26" i="11" s="1"/>
  <c r="S18" i="11" a="1"/>
  <c r="S18" i="11" s="1"/>
  <c r="S38" i="11" a="1"/>
  <c r="S38" i="11" s="1"/>
  <c r="S65" i="11" a="1"/>
  <c r="S65" i="11" s="1"/>
  <c r="S31" i="11" a="1"/>
  <c r="S31" i="11" s="1"/>
  <c r="S43" i="11" a="1"/>
  <c r="S43" i="11" s="1"/>
  <c r="S69" i="11" a="1"/>
  <c r="S69" i="11" s="1"/>
  <c r="Q60" i="11" a="1"/>
  <c r="Q60" i="11" s="1"/>
  <c r="Q30" i="11" a="1"/>
  <c r="Q30" i="11" s="1"/>
  <c r="Q55" i="11" a="1"/>
  <c r="Q55" i="11" s="1"/>
  <c r="Q36" i="11" a="1"/>
  <c r="Q36" i="11" s="1"/>
  <c r="Q22" i="11" a="1"/>
  <c r="Q22" i="11" s="1"/>
  <c r="S51" i="11" a="1"/>
  <c r="S51" i="11" s="1"/>
  <c r="R46" i="11"/>
  <c r="R43" i="11"/>
  <c r="R40" i="11"/>
  <c r="R45" i="11"/>
  <c r="R39" i="11"/>
  <c r="R41" i="11"/>
  <c r="R42" i="11"/>
  <c r="R44" i="11"/>
  <c r="R47" i="11"/>
  <c r="R48" i="11"/>
  <c r="R49" i="11"/>
  <c r="R51" i="11"/>
  <c r="R50" i="11"/>
  <c r="R52" i="11"/>
  <c r="R16" i="11"/>
  <c r="R18" i="11"/>
  <c r="R17" i="11"/>
  <c r="R19" i="11"/>
  <c r="R20" i="11"/>
  <c r="R23" i="11"/>
  <c r="R21" i="11"/>
  <c r="R22" i="11"/>
  <c r="R24" i="11"/>
  <c r="R25" i="11"/>
  <c r="R26" i="11"/>
  <c r="R29" i="11"/>
  <c r="R27" i="11"/>
  <c r="R28" i="11"/>
  <c r="R30" i="11"/>
  <c r="R31" i="11"/>
  <c r="R35" i="11"/>
  <c r="R32" i="11"/>
  <c r="R33" i="11"/>
  <c r="R34" i="11"/>
  <c r="R36" i="11"/>
  <c r="R37" i="11"/>
  <c r="R38" i="11"/>
  <c r="Q5" i="11" a="1"/>
  <c r="Q5" i="11" s="1"/>
  <c r="Q3" i="11" a="1"/>
  <c r="Q3" i="11" s="1"/>
  <c r="S12" i="11" a="1"/>
  <c r="S12" i="11" s="1"/>
  <c r="S8" i="11" a="1"/>
  <c r="S8" i="11" s="1"/>
  <c r="Q8" i="11" a="1"/>
  <c r="Q8" i="11" s="1"/>
  <c r="Q4" i="11" a="1"/>
  <c r="Q4" i="11" s="1"/>
  <c r="Q13" i="11" a="1"/>
  <c r="Q13" i="11" s="1"/>
  <c r="A1253" i="11"/>
  <c r="H1252" i="11"/>
  <c r="C1252" i="11"/>
  <c r="L1252" i="11" s="1"/>
  <c r="I1252" i="11"/>
  <c r="J1252" i="11"/>
  <c r="K1252" i="11"/>
  <c r="D1252" i="11"/>
  <c r="F1252" i="11" s="1"/>
  <c r="E1252" i="11"/>
  <c r="G1252" i="11" s="1"/>
  <c r="B1252" i="11"/>
  <c r="AM1368" i="9"/>
  <c r="AN1368" i="9"/>
  <c r="AL1369" i="9"/>
  <c r="S11" i="11" a="1"/>
  <c r="S11" i="11" s="1"/>
  <c r="Q14" i="11" a="1"/>
  <c r="Q14" i="11" s="1"/>
  <c r="S13" i="11" a="1"/>
  <c r="S13" i="11" s="1"/>
  <c r="S9" i="11" a="1"/>
  <c r="S9" i="11" s="1"/>
  <c r="Q11" i="11" a="1"/>
  <c r="Q11" i="11" s="1"/>
  <c r="R3" i="11"/>
  <c r="R5" i="11"/>
  <c r="R4" i="11"/>
  <c r="R2" i="11"/>
  <c r="R6" i="11"/>
  <c r="R7" i="11"/>
  <c r="R8" i="11"/>
  <c r="R10" i="11"/>
  <c r="R9" i="11"/>
  <c r="R11" i="11"/>
  <c r="R13" i="11"/>
  <c r="R12" i="11"/>
  <c r="R14" i="11"/>
  <c r="R15" i="11"/>
  <c r="S2" i="11" a="1"/>
  <c r="S2" i="11" s="1"/>
  <c r="Q7" i="11" a="1"/>
  <c r="Q7" i="11" s="1"/>
  <c r="Q6" i="11" a="1"/>
  <c r="Q6" i="11" s="1"/>
  <c r="S3" i="11" a="1"/>
  <c r="S3" i="11" s="1"/>
  <c r="S15" i="11" a="1"/>
  <c r="S15" i="11" s="1"/>
  <c r="S5" i="11" a="1"/>
  <c r="S5" i="11" s="1"/>
  <c r="S4" i="11" a="1"/>
  <c r="S4" i="11" s="1"/>
  <c r="Q2" i="11" a="1"/>
  <c r="Q2" i="11" s="1"/>
  <c r="Q9" i="11" a="1"/>
  <c r="Q9" i="11" s="1"/>
  <c r="S14" i="11" a="1"/>
  <c r="S14" i="11" s="1"/>
  <c r="S7" i="11" a="1"/>
  <c r="S7" i="11" s="1"/>
  <c r="Q12" i="11" a="1"/>
  <c r="Q12" i="11" s="1"/>
  <c r="M1252" i="11" l="1"/>
  <c r="AN1369" i="9"/>
  <c r="AM1369" i="9"/>
  <c r="AL1370" i="9"/>
  <c r="A1254" i="11"/>
  <c r="H1253" i="11"/>
  <c r="C1253" i="11"/>
  <c r="L1253" i="11" s="1"/>
  <c r="I1253" i="11"/>
  <c r="J1253" i="11"/>
  <c r="K1253" i="11"/>
  <c r="B1253" i="11"/>
  <c r="D1253" i="11"/>
  <c r="F1253" i="11" s="1"/>
  <c r="E1253" i="11"/>
  <c r="G1253" i="11" s="1"/>
  <c r="M1253" i="11" l="1"/>
  <c r="AL1371" i="9"/>
  <c r="AM1370" i="9"/>
  <c r="AN1370" i="9"/>
  <c r="A1255" i="11"/>
  <c r="H1254" i="11"/>
  <c r="C1254" i="11"/>
  <c r="L1254" i="11" s="1"/>
  <c r="I1254" i="11"/>
  <c r="J1254" i="11"/>
  <c r="K1254" i="11"/>
  <c r="E1254" i="11"/>
  <c r="G1254" i="11" s="1"/>
  <c r="B1254" i="11"/>
  <c r="D1254" i="11"/>
  <c r="F1254" i="11" s="1"/>
  <c r="M1254" i="11" l="1"/>
  <c r="A1256" i="11"/>
  <c r="H1255" i="11"/>
  <c r="C1255" i="11"/>
  <c r="L1255" i="11" s="1"/>
  <c r="J1255" i="11"/>
  <c r="K1255" i="11"/>
  <c r="I1255" i="11"/>
  <c r="D1255" i="11"/>
  <c r="F1255" i="11" s="1"/>
  <c r="B1255" i="11"/>
  <c r="E1255" i="11"/>
  <c r="G1255" i="11" s="1"/>
  <c r="AN1371" i="9"/>
  <c r="AL1372" i="9"/>
  <c r="AM1371" i="9"/>
  <c r="M1255" i="11" l="1"/>
  <c r="AM1372" i="9"/>
  <c r="AN1372" i="9"/>
  <c r="AL1373" i="9"/>
  <c r="A1257" i="11"/>
  <c r="H1256" i="11"/>
  <c r="C1256" i="11"/>
  <c r="L1256" i="11" s="1"/>
  <c r="I1256" i="11"/>
  <c r="J1256" i="11"/>
  <c r="K1256" i="11"/>
  <c r="B1256" i="11"/>
  <c r="E1256" i="11"/>
  <c r="G1256" i="11" s="1"/>
  <c r="D1256" i="11"/>
  <c r="F1256" i="11" s="1"/>
  <c r="M1256" i="11" l="1"/>
  <c r="A1258" i="11"/>
  <c r="H1257" i="11"/>
  <c r="C1257" i="11"/>
  <c r="L1257" i="11" s="1"/>
  <c r="I1257" i="11"/>
  <c r="J1257" i="11"/>
  <c r="K1257" i="11"/>
  <c r="B1257" i="11"/>
  <c r="D1257" i="11"/>
  <c r="F1257" i="11" s="1"/>
  <c r="E1257" i="11"/>
  <c r="G1257" i="11" s="1"/>
  <c r="AM1373" i="9"/>
  <c r="AL1374" i="9"/>
  <c r="AN1373" i="9"/>
  <c r="M1257" i="11" l="1"/>
  <c r="AL1375" i="9"/>
  <c r="AM1374" i="9"/>
  <c r="AN1374" i="9"/>
  <c r="A1259" i="11"/>
  <c r="H1258" i="11"/>
  <c r="C1258" i="11"/>
  <c r="L1258" i="11" s="1"/>
  <c r="I1258" i="11"/>
  <c r="J1258" i="11"/>
  <c r="K1258" i="11"/>
  <c r="B1258" i="11"/>
  <c r="E1258" i="11"/>
  <c r="G1258" i="11" s="1"/>
  <c r="D1258" i="11"/>
  <c r="F1258" i="11" s="1"/>
  <c r="M1258" i="11" l="1"/>
  <c r="A1260" i="11"/>
  <c r="H1259" i="11"/>
  <c r="C1259" i="11"/>
  <c r="L1259" i="11" s="1"/>
  <c r="J1259" i="11"/>
  <c r="K1259" i="11"/>
  <c r="I1259" i="11"/>
  <c r="D1259" i="11"/>
  <c r="F1259" i="11" s="1"/>
  <c r="B1259" i="11"/>
  <c r="E1259" i="11"/>
  <c r="G1259" i="11" s="1"/>
  <c r="AM1375" i="9"/>
  <c r="AN1375" i="9"/>
  <c r="AL1376" i="9"/>
  <c r="M1259" i="11" l="1"/>
  <c r="A1261" i="11"/>
  <c r="H1260" i="11"/>
  <c r="C1260" i="11"/>
  <c r="L1260" i="11" s="1"/>
  <c r="I1260" i="11"/>
  <c r="J1260" i="11"/>
  <c r="K1260" i="11"/>
  <c r="B1260" i="11"/>
  <c r="E1260" i="11"/>
  <c r="G1260" i="11" s="1"/>
  <c r="D1260" i="11"/>
  <c r="F1260" i="11" s="1"/>
  <c r="AM1376" i="9"/>
  <c r="AN1376" i="9"/>
  <c r="AL1377" i="9"/>
  <c r="M1260" i="11" l="1"/>
  <c r="AM1377" i="9"/>
  <c r="AN1377" i="9"/>
  <c r="AL1378" i="9"/>
  <c r="A1262" i="11"/>
  <c r="H1261" i="11"/>
  <c r="C1261" i="11"/>
  <c r="L1261" i="11" s="1"/>
  <c r="I1261" i="11"/>
  <c r="J1261" i="11"/>
  <c r="K1261" i="11"/>
  <c r="B1261" i="11"/>
  <c r="D1261" i="11"/>
  <c r="F1261" i="11" s="1"/>
  <c r="E1261" i="11"/>
  <c r="G1261" i="11" s="1"/>
  <c r="M1261" i="11" l="1"/>
  <c r="A1263" i="11"/>
  <c r="H1262" i="11"/>
  <c r="C1262" i="11"/>
  <c r="L1262" i="11" s="1"/>
  <c r="I1262" i="11"/>
  <c r="J1262" i="11"/>
  <c r="K1262" i="11"/>
  <c r="B1262" i="11"/>
  <c r="E1262" i="11"/>
  <c r="G1262" i="11" s="1"/>
  <c r="D1262" i="11"/>
  <c r="F1262" i="11" s="1"/>
  <c r="AL1379" i="9"/>
  <c r="AM1378" i="9"/>
  <c r="AN1378" i="9"/>
  <c r="M1262" i="11" l="1"/>
  <c r="AL1380" i="9"/>
  <c r="AM1379" i="9"/>
  <c r="AN1379" i="9"/>
  <c r="A1264" i="11"/>
  <c r="H1263" i="11"/>
  <c r="C1263" i="11"/>
  <c r="L1263" i="11" s="1"/>
  <c r="J1263" i="11"/>
  <c r="K1263" i="11"/>
  <c r="I1263" i="11"/>
  <c r="E1263" i="11"/>
  <c r="G1263" i="11" s="1"/>
  <c r="D1263" i="11"/>
  <c r="F1263" i="11" s="1"/>
  <c r="B1263" i="11"/>
  <c r="M1263" i="11" l="1"/>
  <c r="AM1380" i="9"/>
  <c r="AN1380" i="9"/>
  <c r="AL1381" i="9"/>
  <c r="A1265" i="11"/>
  <c r="H1264" i="11"/>
  <c r="C1264" i="11"/>
  <c r="L1264" i="11" s="1"/>
  <c r="I1264" i="11"/>
  <c r="J1264" i="11"/>
  <c r="K1264" i="11"/>
  <c r="D1264" i="11"/>
  <c r="F1264" i="11" s="1"/>
  <c r="B1264" i="11"/>
  <c r="E1264" i="11"/>
  <c r="G1264" i="11" s="1"/>
  <c r="M1264" i="11" l="1"/>
  <c r="A1266" i="11"/>
  <c r="H1265" i="11"/>
  <c r="C1265" i="11"/>
  <c r="L1265" i="11" s="1"/>
  <c r="I1265" i="11"/>
  <c r="J1265" i="11"/>
  <c r="K1265" i="11"/>
  <c r="D1265" i="11"/>
  <c r="F1265" i="11" s="1"/>
  <c r="B1265" i="11"/>
  <c r="E1265" i="11"/>
  <c r="G1265" i="11" s="1"/>
  <c r="AM1381" i="9"/>
  <c r="AN1381" i="9"/>
  <c r="AL1382" i="9"/>
  <c r="M1265" i="11" l="1"/>
  <c r="AL1383" i="9"/>
  <c r="AM1382" i="9"/>
  <c r="AN1382" i="9"/>
  <c r="A1267" i="11"/>
  <c r="H1266" i="11"/>
  <c r="C1266" i="11"/>
  <c r="L1266" i="11" s="1"/>
  <c r="I1266" i="11"/>
  <c r="J1266" i="11"/>
  <c r="K1266" i="11"/>
  <c r="B1266" i="11"/>
  <c r="E1266" i="11"/>
  <c r="G1266" i="11" s="1"/>
  <c r="D1266" i="11"/>
  <c r="F1266" i="11" s="1"/>
  <c r="M1266" i="11" l="1"/>
  <c r="A1268" i="11"/>
  <c r="H1267" i="11"/>
  <c r="C1267" i="11"/>
  <c r="L1267" i="11" s="1"/>
  <c r="J1267" i="11"/>
  <c r="K1267" i="11"/>
  <c r="I1267" i="11"/>
  <c r="E1267" i="11"/>
  <c r="G1267" i="11" s="1"/>
  <c r="D1267" i="11"/>
  <c r="F1267" i="11" s="1"/>
  <c r="B1267" i="11"/>
  <c r="AL1384" i="9"/>
  <c r="AN1383" i="9"/>
  <c r="AM1383" i="9"/>
  <c r="M1267" i="11" l="1"/>
  <c r="AM1384" i="9"/>
  <c r="AL1385" i="9"/>
  <c r="AN1384" i="9"/>
  <c r="A1269" i="11"/>
  <c r="H1268" i="11"/>
  <c r="C1268" i="11"/>
  <c r="L1268" i="11" s="1"/>
  <c r="I1268" i="11"/>
  <c r="J1268" i="11"/>
  <c r="K1268" i="11"/>
  <c r="D1268" i="11"/>
  <c r="F1268" i="11" s="1"/>
  <c r="B1268" i="11"/>
  <c r="E1268" i="11"/>
  <c r="G1268" i="11" s="1"/>
  <c r="M1268" i="11" l="1"/>
  <c r="A1270" i="11"/>
  <c r="H1269" i="11"/>
  <c r="C1269" i="11"/>
  <c r="L1269" i="11" s="1"/>
  <c r="I1269" i="11"/>
  <c r="J1269" i="11"/>
  <c r="K1269" i="11"/>
  <c r="D1269" i="11"/>
  <c r="F1269" i="11" s="1"/>
  <c r="E1269" i="11"/>
  <c r="G1269" i="11" s="1"/>
  <c r="B1269" i="11"/>
  <c r="AM1385" i="9"/>
  <c r="AL1386" i="9"/>
  <c r="AN1385" i="9"/>
  <c r="M1269" i="11" l="1"/>
  <c r="AL1387" i="9"/>
  <c r="AM1386" i="9"/>
  <c r="AN1386" i="9"/>
  <c r="A1271" i="11"/>
  <c r="H1270" i="11"/>
  <c r="C1270" i="11"/>
  <c r="L1270" i="11" s="1"/>
  <c r="I1270" i="11"/>
  <c r="J1270" i="11"/>
  <c r="K1270" i="11"/>
  <c r="E1270" i="11"/>
  <c r="G1270" i="11" s="1"/>
  <c r="B1270" i="11"/>
  <c r="D1270" i="11"/>
  <c r="F1270" i="11" s="1"/>
  <c r="M1270" i="11" l="1"/>
  <c r="AM1387" i="9"/>
  <c r="AN1387" i="9"/>
  <c r="AL1388" i="9"/>
  <c r="A1272" i="11"/>
  <c r="H1271" i="11"/>
  <c r="C1271" i="11"/>
  <c r="L1271" i="11" s="1"/>
  <c r="J1271" i="11"/>
  <c r="K1271" i="11"/>
  <c r="I1271" i="11"/>
  <c r="D1271" i="11"/>
  <c r="F1271" i="11" s="1"/>
  <c r="B1271" i="11"/>
  <c r="E1271" i="11"/>
  <c r="G1271" i="11" s="1"/>
  <c r="M1271" i="11" l="1"/>
  <c r="A1273" i="11"/>
  <c r="H1272" i="11"/>
  <c r="C1272" i="11"/>
  <c r="L1272" i="11" s="1"/>
  <c r="I1272" i="11"/>
  <c r="J1272" i="11"/>
  <c r="K1272" i="11"/>
  <c r="B1272" i="11"/>
  <c r="E1272" i="11"/>
  <c r="G1272" i="11" s="1"/>
  <c r="D1272" i="11"/>
  <c r="F1272" i="11" s="1"/>
  <c r="AM1388" i="9"/>
  <c r="AL1389" i="9"/>
  <c r="AN1388" i="9"/>
  <c r="M1272" i="11" l="1"/>
  <c r="A1274" i="11"/>
  <c r="H1273" i="11"/>
  <c r="C1273" i="11"/>
  <c r="L1273" i="11" s="1"/>
  <c r="I1273" i="11"/>
  <c r="J1273" i="11"/>
  <c r="K1273" i="11"/>
  <c r="D1273" i="11"/>
  <c r="F1273" i="11" s="1"/>
  <c r="B1273" i="11"/>
  <c r="E1273" i="11"/>
  <c r="G1273" i="11" s="1"/>
  <c r="AN1389" i="9"/>
  <c r="AL1390" i="9"/>
  <c r="AM1389" i="9"/>
  <c r="M1273" i="11" l="1"/>
  <c r="AL1391" i="9"/>
  <c r="AN1390" i="9"/>
  <c r="AM1390" i="9"/>
  <c r="A1275" i="11"/>
  <c r="H1274" i="11"/>
  <c r="C1274" i="11"/>
  <c r="L1274" i="11" s="1"/>
  <c r="I1274" i="11"/>
  <c r="J1274" i="11"/>
  <c r="K1274" i="11"/>
  <c r="E1274" i="11"/>
  <c r="G1274" i="11" s="1"/>
  <c r="B1274" i="11"/>
  <c r="D1274" i="11"/>
  <c r="F1274" i="11" s="1"/>
  <c r="M1274" i="11" l="1"/>
  <c r="AM1391" i="9"/>
  <c r="AN1391" i="9"/>
  <c r="AL1392" i="9"/>
  <c r="A1276" i="11"/>
  <c r="H1275" i="11"/>
  <c r="C1275" i="11"/>
  <c r="L1275" i="11" s="1"/>
  <c r="J1275" i="11"/>
  <c r="K1275" i="11"/>
  <c r="I1275" i="11"/>
  <c r="E1275" i="11"/>
  <c r="G1275" i="11" s="1"/>
  <c r="D1275" i="11"/>
  <c r="F1275" i="11" s="1"/>
  <c r="B1275" i="11"/>
  <c r="M1275" i="11" l="1"/>
  <c r="A1277" i="11"/>
  <c r="H1276" i="11"/>
  <c r="C1276" i="11"/>
  <c r="L1276" i="11" s="1"/>
  <c r="I1276" i="11"/>
  <c r="J1276" i="11"/>
  <c r="K1276" i="11"/>
  <c r="B1276" i="11"/>
  <c r="D1276" i="11"/>
  <c r="F1276" i="11" s="1"/>
  <c r="E1276" i="11"/>
  <c r="G1276" i="11" s="1"/>
  <c r="AM1392" i="9"/>
  <c r="AN1392" i="9"/>
  <c r="AL1393" i="9"/>
  <c r="M1276" i="11" l="1"/>
  <c r="AN1393" i="9"/>
  <c r="AM1393" i="9"/>
  <c r="AL1394" i="9"/>
  <c r="A1278" i="11"/>
  <c r="H1277" i="11"/>
  <c r="C1277" i="11"/>
  <c r="L1277" i="11" s="1"/>
  <c r="I1277" i="11"/>
  <c r="J1277" i="11"/>
  <c r="K1277" i="11"/>
  <c r="B1277" i="11"/>
  <c r="E1277" i="11"/>
  <c r="G1277" i="11" s="1"/>
  <c r="D1277" i="11"/>
  <c r="F1277" i="11" s="1"/>
  <c r="M1277" i="11" l="1"/>
  <c r="A1279" i="11"/>
  <c r="H1278" i="11"/>
  <c r="C1278" i="11"/>
  <c r="L1278" i="11" s="1"/>
  <c r="I1278" i="11"/>
  <c r="J1278" i="11"/>
  <c r="K1278" i="11"/>
  <c r="D1278" i="11"/>
  <c r="F1278" i="11" s="1"/>
  <c r="E1278" i="11"/>
  <c r="G1278" i="11" s="1"/>
  <c r="B1278" i="11"/>
  <c r="AL1395" i="9"/>
  <c r="AM1394" i="9"/>
  <c r="AN1394" i="9"/>
  <c r="M1278" i="11" l="1"/>
  <c r="AN1395" i="9"/>
  <c r="AL1396" i="9"/>
  <c r="AM1395" i="9"/>
  <c r="A1280" i="11"/>
  <c r="H1279" i="11"/>
  <c r="C1279" i="11"/>
  <c r="L1279" i="11" s="1"/>
  <c r="J1279" i="11"/>
  <c r="K1279" i="11"/>
  <c r="I1279" i="11"/>
  <c r="B1279" i="11"/>
  <c r="E1279" i="11"/>
  <c r="G1279" i="11" s="1"/>
  <c r="D1279" i="11"/>
  <c r="F1279" i="11" s="1"/>
  <c r="M1279" i="11" l="1"/>
  <c r="AM1396" i="9"/>
  <c r="AN1396" i="9"/>
  <c r="AL1397" i="9"/>
  <c r="A1281" i="11"/>
  <c r="H1280" i="11"/>
  <c r="C1280" i="11"/>
  <c r="L1280" i="11" s="1"/>
  <c r="I1280" i="11"/>
  <c r="J1280" i="11"/>
  <c r="K1280" i="11"/>
  <c r="B1280" i="11"/>
  <c r="E1280" i="11"/>
  <c r="G1280" i="11" s="1"/>
  <c r="D1280" i="11"/>
  <c r="F1280" i="11" s="1"/>
  <c r="M1280" i="11" l="1"/>
  <c r="AM1397" i="9"/>
  <c r="AL1398" i="9"/>
  <c r="AN1397" i="9"/>
  <c r="A1282" i="11"/>
  <c r="H1281" i="11"/>
  <c r="C1281" i="11"/>
  <c r="L1281" i="11" s="1"/>
  <c r="I1281" i="11"/>
  <c r="J1281" i="11"/>
  <c r="K1281" i="11"/>
  <c r="B1281" i="11"/>
  <c r="D1281" i="11"/>
  <c r="F1281" i="11" s="1"/>
  <c r="E1281" i="11"/>
  <c r="G1281" i="11" s="1"/>
  <c r="M1281" i="11" l="1"/>
  <c r="A1283" i="11"/>
  <c r="H1282" i="11"/>
  <c r="C1282" i="11"/>
  <c r="L1282" i="11" s="1"/>
  <c r="I1282" i="11"/>
  <c r="J1282" i="11"/>
  <c r="K1282" i="11"/>
  <c r="B1282" i="11"/>
  <c r="D1282" i="11"/>
  <c r="F1282" i="11" s="1"/>
  <c r="E1282" i="11"/>
  <c r="G1282" i="11" s="1"/>
  <c r="AL1399" i="9"/>
  <c r="AM1398" i="9"/>
  <c r="AN1398" i="9"/>
  <c r="M1282" i="11" l="1"/>
  <c r="AM1399" i="9"/>
  <c r="AN1399" i="9"/>
  <c r="AL1400" i="9"/>
  <c r="A1284" i="11"/>
  <c r="H1283" i="11"/>
  <c r="C1283" i="11"/>
  <c r="L1283" i="11" s="1"/>
  <c r="J1283" i="11"/>
  <c r="K1283" i="11"/>
  <c r="I1283" i="11"/>
  <c r="B1283" i="11"/>
  <c r="E1283" i="11"/>
  <c r="G1283" i="11" s="1"/>
  <c r="D1283" i="11"/>
  <c r="F1283" i="11" s="1"/>
  <c r="M1283" i="11" l="1"/>
  <c r="AM1400" i="9"/>
  <c r="AN1400" i="9"/>
  <c r="AL1401" i="9"/>
  <c r="A1285" i="11"/>
  <c r="H1284" i="11"/>
  <c r="C1284" i="11"/>
  <c r="L1284" i="11" s="1"/>
  <c r="I1284" i="11"/>
  <c r="J1284" i="11"/>
  <c r="K1284" i="11"/>
  <c r="E1284" i="11"/>
  <c r="G1284" i="11" s="1"/>
  <c r="B1284" i="11"/>
  <c r="D1284" i="11"/>
  <c r="F1284" i="11" s="1"/>
  <c r="M1284" i="11" l="1"/>
  <c r="A1286" i="11"/>
  <c r="H1285" i="11"/>
  <c r="C1285" i="11"/>
  <c r="L1285" i="11" s="1"/>
  <c r="I1285" i="11"/>
  <c r="J1285" i="11"/>
  <c r="K1285" i="11"/>
  <c r="E1285" i="11"/>
  <c r="G1285" i="11" s="1"/>
  <c r="D1285" i="11"/>
  <c r="F1285" i="11" s="1"/>
  <c r="B1285" i="11"/>
  <c r="AM1401" i="9"/>
  <c r="AN1401" i="9"/>
  <c r="AL1402" i="9"/>
  <c r="M1285" i="11" l="1"/>
  <c r="A1287" i="11"/>
  <c r="H1286" i="11"/>
  <c r="C1286" i="11"/>
  <c r="L1286" i="11" s="1"/>
  <c r="I1286" i="11"/>
  <c r="J1286" i="11"/>
  <c r="K1286" i="11"/>
  <c r="E1286" i="11"/>
  <c r="G1286" i="11" s="1"/>
  <c r="B1286" i="11"/>
  <c r="D1286" i="11"/>
  <c r="F1286" i="11" s="1"/>
  <c r="AL1403" i="9"/>
  <c r="AN1402" i="9"/>
  <c r="AM1402" i="9"/>
  <c r="M1286" i="11" l="1"/>
  <c r="AL1404" i="9"/>
  <c r="AM1403" i="9"/>
  <c r="AN1403" i="9"/>
  <c r="A1288" i="11"/>
  <c r="H1287" i="11"/>
  <c r="C1287" i="11"/>
  <c r="L1287" i="11" s="1"/>
  <c r="J1287" i="11"/>
  <c r="K1287" i="11"/>
  <c r="I1287" i="11"/>
  <c r="E1287" i="11"/>
  <c r="G1287" i="11" s="1"/>
  <c r="B1287" i="11"/>
  <c r="D1287" i="11"/>
  <c r="F1287" i="11" s="1"/>
  <c r="M1287" i="11" l="1"/>
  <c r="AM1404" i="9"/>
  <c r="AN1404" i="9"/>
  <c r="AL1405" i="9"/>
  <c r="A1289" i="11"/>
  <c r="H1288" i="11"/>
  <c r="C1288" i="11"/>
  <c r="L1288" i="11" s="1"/>
  <c r="I1288" i="11"/>
  <c r="J1288" i="11"/>
  <c r="K1288" i="11"/>
  <c r="D1288" i="11"/>
  <c r="F1288" i="11" s="1"/>
  <c r="B1288" i="11"/>
  <c r="E1288" i="11"/>
  <c r="G1288" i="11" s="1"/>
  <c r="M1288" i="11" l="1"/>
  <c r="A1290" i="11"/>
  <c r="H1289" i="11"/>
  <c r="C1289" i="11"/>
  <c r="L1289" i="11" s="1"/>
  <c r="I1289" i="11"/>
  <c r="J1289" i="11"/>
  <c r="K1289" i="11"/>
  <c r="D1289" i="11"/>
  <c r="F1289" i="11" s="1"/>
  <c r="E1289" i="11"/>
  <c r="G1289" i="11" s="1"/>
  <c r="B1289" i="11"/>
  <c r="AM1405" i="9"/>
  <c r="AN1405" i="9"/>
  <c r="AL1406" i="9"/>
  <c r="M1289" i="11" l="1"/>
  <c r="A1291" i="11"/>
  <c r="H1290" i="11"/>
  <c r="C1290" i="11"/>
  <c r="L1290" i="11" s="1"/>
  <c r="I1290" i="11"/>
  <c r="J1290" i="11"/>
  <c r="K1290" i="11"/>
  <c r="E1290" i="11"/>
  <c r="G1290" i="11" s="1"/>
  <c r="B1290" i="11"/>
  <c r="D1290" i="11"/>
  <c r="F1290" i="11" s="1"/>
  <c r="AL1407" i="9"/>
  <c r="AM1406" i="9"/>
  <c r="AN1406" i="9"/>
  <c r="M1290" i="11" l="1"/>
  <c r="AL1408" i="9"/>
  <c r="AM1407" i="9"/>
  <c r="AN1407" i="9"/>
  <c r="A1292" i="11"/>
  <c r="H1291" i="11"/>
  <c r="C1291" i="11"/>
  <c r="L1291" i="11" s="1"/>
  <c r="J1291" i="11"/>
  <c r="K1291" i="11"/>
  <c r="I1291" i="11"/>
  <c r="B1291" i="11"/>
  <c r="E1291" i="11"/>
  <c r="G1291" i="11" s="1"/>
  <c r="D1291" i="11"/>
  <c r="F1291" i="11" s="1"/>
  <c r="M1291" i="11" l="1"/>
  <c r="A1293" i="11"/>
  <c r="H1292" i="11"/>
  <c r="C1292" i="11"/>
  <c r="L1292" i="11" s="1"/>
  <c r="I1292" i="11"/>
  <c r="J1292" i="11"/>
  <c r="K1292" i="11"/>
  <c r="D1292" i="11"/>
  <c r="F1292" i="11" s="1"/>
  <c r="B1292" i="11"/>
  <c r="E1292" i="11"/>
  <c r="G1292" i="11" s="1"/>
  <c r="AM1408" i="9"/>
  <c r="AL1409" i="9"/>
  <c r="AN1408" i="9"/>
  <c r="M1292" i="11" l="1"/>
  <c r="A1294" i="11"/>
  <c r="H1293" i="11"/>
  <c r="C1293" i="11"/>
  <c r="L1293" i="11" s="1"/>
  <c r="I1293" i="11"/>
  <c r="J1293" i="11"/>
  <c r="K1293" i="11"/>
  <c r="B1293" i="11"/>
  <c r="E1293" i="11"/>
  <c r="G1293" i="11" s="1"/>
  <c r="D1293" i="11"/>
  <c r="F1293" i="11" s="1"/>
  <c r="AM1409" i="9"/>
  <c r="AL1410" i="9"/>
  <c r="AN1409" i="9"/>
  <c r="M1293" i="11" l="1"/>
  <c r="AL1411" i="9"/>
  <c r="AM1410" i="9"/>
  <c r="AN1410" i="9"/>
  <c r="A1295" i="11"/>
  <c r="H1294" i="11"/>
  <c r="C1294" i="11"/>
  <c r="L1294" i="11" s="1"/>
  <c r="I1294" i="11"/>
  <c r="J1294" i="11"/>
  <c r="K1294" i="11"/>
  <c r="E1294" i="11"/>
  <c r="G1294" i="11" s="1"/>
  <c r="B1294" i="11"/>
  <c r="D1294" i="11"/>
  <c r="F1294" i="11" s="1"/>
  <c r="M1294" i="11" l="1"/>
  <c r="A1296" i="11"/>
  <c r="H1295" i="11"/>
  <c r="C1295" i="11"/>
  <c r="L1295" i="11" s="1"/>
  <c r="J1295" i="11"/>
  <c r="K1295" i="11"/>
  <c r="I1295" i="11"/>
  <c r="B1295" i="11"/>
  <c r="E1295" i="11"/>
  <c r="G1295" i="11" s="1"/>
  <c r="D1295" i="11"/>
  <c r="F1295" i="11" s="1"/>
  <c r="AM1411" i="9"/>
  <c r="AN1411" i="9"/>
  <c r="AL1412" i="9"/>
  <c r="M1295" i="11" l="1"/>
  <c r="A1297" i="11"/>
  <c r="H1296" i="11"/>
  <c r="C1296" i="11"/>
  <c r="L1296" i="11" s="1"/>
  <c r="I1296" i="11"/>
  <c r="J1296" i="11"/>
  <c r="K1296" i="11"/>
  <c r="B1296" i="11"/>
  <c r="D1296" i="11"/>
  <c r="F1296" i="11" s="1"/>
  <c r="E1296" i="11"/>
  <c r="G1296" i="11" s="1"/>
  <c r="AM1412" i="9"/>
  <c r="AL1413" i="9"/>
  <c r="AN1412" i="9"/>
  <c r="M1296" i="11" l="1"/>
  <c r="AN1413" i="9"/>
  <c r="AL1414" i="9"/>
  <c r="AM1413" i="9"/>
  <c r="A1298" i="11"/>
  <c r="H1297" i="11"/>
  <c r="C1297" i="11"/>
  <c r="L1297" i="11" s="1"/>
  <c r="I1297" i="11"/>
  <c r="J1297" i="11"/>
  <c r="K1297" i="11"/>
  <c r="B1297" i="11"/>
  <c r="E1297" i="11"/>
  <c r="G1297" i="11" s="1"/>
  <c r="D1297" i="11"/>
  <c r="F1297" i="11" s="1"/>
  <c r="M1297" i="11" l="1"/>
  <c r="AL1415" i="9"/>
  <c r="AN1414" i="9"/>
  <c r="AM1414" i="9"/>
  <c r="A1299" i="11"/>
  <c r="H1298" i="11"/>
  <c r="C1298" i="11"/>
  <c r="L1298" i="11" s="1"/>
  <c r="I1298" i="11"/>
  <c r="J1298" i="11"/>
  <c r="K1298" i="11"/>
  <c r="D1298" i="11"/>
  <c r="F1298" i="11" s="1"/>
  <c r="E1298" i="11"/>
  <c r="G1298" i="11" s="1"/>
  <c r="B1298" i="11"/>
  <c r="M1298" i="11" l="1"/>
  <c r="AM1415" i="9"/>
  <c r="AN1415" i="9"/>
  <c r="AL1416" i="9"/>
  <c r="A1300" i="11"/>
  <c r="H1299" i="11"/>
  <c r="C1299" i="11"/>
  <c r="L1299" i="11" s="1"/>
  <c r="J1299" i="11"/>
  <c r="K1299" i="11"/>
  <c r="I1299" i="11"/>
  <c r="B1299" i="11"/>
  <c r="D1299" i="11"/>
  <c r="F1299" i="11" s="1"/>
  <c r="E1299" i="11"/>
  <c r="G1299" i="11" s="1"/>
  <c r="M1299" i="11" l="1"/>
  <c r="A1301" i="11"/>
  <c r="H1300" i="11"/>
  <c r="C1300" i="11"/>
  <c r="L1300" i="11" s="1"/>
  <c r="I1300" i="11"/>
  <c r="J1300" i="11"/>
  <c r="K1300" i="11"/>
  <c r="D1300" i="11"/>
  <c r="F1300" i="11" s="1"/>
  <c r="E1300" i="11"/>
  <c r="G1300" i="11" s="1"/>
  <c r="B1300" i="11"/>
  <c r="AM1416" i="9"/>
  <c r="AN1416" i="9"/>
  <c r="AL1417" i="9"/>
  <c r="M1300" i="11" l="1"/>
  <c r="AN1417" i="9"/>
  <c r="AM1417" i="9"/>
  <c r="AL1418" i="9"/>
  <c r="A1302" i="11"/>
  <c r="H1301" i="11"/>
  <c r="C1301" i="11"/>
  <c r="L1301" i="11" s="1"/>
  <c r="I1301" i="11"/>
  <c r="J1301" i="11"/>
  <c r="K1301" i="11"/>
  <c r="B1301" i="11"/>
  <c r="E1301" i="11"/>
  <c r="G1301" i="11" s="1"/>
  <c r="D1301" i="11"/>
  <c r="F1301" i="11" s="1"/>
  <c r="M1301" i="11" l="1"/>
  <c r="AL1419" i="9"/>
  <c r="AM1418" i="9"/>
  <c r="AN1418" i="9"/>
  <c r="A1303" i="11"/>
  <c r="H1302" i="11"/>
  <c r="C1302" i="11"/>
  <c r="L1302" i="11" s="1"/>
  <c r="I1302" i="11"/>
  <c r="J1302" i="11"/>
  <c r="K1302" i="11"/>
  <c r="E1302" i="11"/>
  <c r="G1302" i="11" s="1"/>
  <c r="B1302" i="11"/>
  <c r="D1302" i="11"/>
  <c r="F1302" i="11" s="1"/>
  <c r="M1302" i="11" l="1"/>
  <c r="A1304" i="11"/>
  <c r="H1303" i="11"/>
  <c r="C1303" i="11"/>
  <c r="L1303" i="11" s="1"/>
  <c r="J1303" i="11"/>
  <c r="K1303" i="11"/>
  <c r="I1303" i="11"/>
  <c r="E1303" i="11"/>
  <c r="G1303" i="11" s="1"/>
  <c r="D1303" i="11"/>
  <c r="F1303" i="11" s="1"/>
  <c r="B1303" i="11"/>
  <c r="AN1419" i="9"/>
  <c r="AL1420" i="9"/>
  <c r="AM1419" i="9"/>
  <c r="M1303" i="11" l="1"/>
  <c r="AM1420" i="9"/>
  <c r="AN1420" i="9"/>
  <c r="AL1421" i="9"/>
  <c r="A1305" i="11"/>
  <c r="H1304" i="11"/>
  <c r="C1304" i="11"/>
  <c r="L1304" i="11" s="1"/>
  <c r="I1304" i="11"/>
  <c r="J1304" i="11"/>
  <c r="K1304" i="11"/>
  <c r="D1304" i="11"/>
  <c r="F1304" i="11" s="1"/>
  <c r="E1304" i="11"/>
  <c r="G1304" i="11" s="1"/>
  <c r="B1304" i="11"/>
  <c r="M1304" i="11" l="1"/>
  <c r="AM1421" i="9"/>
  <c r="AN1421" i="9"/>
  <c r="AL1422" i="9"/>
  <c r="A1306" i="11"/>
  <c r="H1305" i="11"/>
  <c r="C1305" i="11"/>
  <c r="L1305" i="11" s="1"/>
  <c r="I1305" i="11"/>
  <c r="J1305" i="11"/>
  <c r="K1305" i="11"/>
  <c r="E1305" i="11"/>
  <c r="G1305" i="11" s="1"/>
  <c r="B1305" i="11"/>
  <c r="D1305" i="11"/>
  <c r="F1305" i="11" s="1"/>
  <c r="M1305" i="11" l="1"/>
  <c r="AL1423" i="9"/>
  <c r="AM1422" i="9"/>
  <c r="AN1422" i="9"/>
  <c r="A1307" i="11"/>
  <c r="H1306" i="11"/>
  <c r="C1306" i="11"/>
  <c r="L1306" i="11" s="1"/>
  <c r="I1306" i="11"/>
  <c r="J1306" i="11"/>
  <c r="K1306" i="11"/>
  <c r="E1306" i="11"/>
  <c r="G1306" i="11" s="1"/>
  <c r="B1306" i="11"/>
  <c r="D1306" i="11"/>
  <c r="F1306" i="11" s="1"/>
  <c r="M1306" i="11" l="1"/>
  <c r="AM1423" i="9"/>
  <c r="AN1423" i="9"/>
  <c r="AL1424" i="9"/>
  <c r="A1308" i="11"/>
  <c r="H1307" i="11"/>
  <c r="C1307" i="11"/>
  <c r="L1307" i="11" s="1"/>
  <c r="J1307" i="11"/>
  <c r="K1307" i="11"/>
  <c r="I1307" i="11"/>
  <c r="D1307" i="11"/>
  <c r="F1307" i="11" s="1"/>
  <c r="E1307" i="11"/>
  <c r="G1307" i="11" s="1"/>
  <c r="B1307" i="11"/>
  <c r="M1307" i="11" l="1"/>
  <c r="A1309" i="11"/>
  <c r="H1308" i="11"/>
  <c r="C1308" i="11"/>
  <c r="L1308" i="11" s="1"/>
  <c r="I1308" i="11"/>
  <c r="J1308" i="11"/>
  <c r="K1308" i="11"/>
  <c r="E1308" i="11"/>
  <c r="G1308" i="11" s="1"/>
  <c r="B1308" i="11"/>
  <c r="D1308" i="11"/>
  <c r="F1308" i="11" s="1"/>
  <c r="AM1424" i="9"/>
  <c r="AN1424" i="9"/>
  <c r="AL1425" i="9"/>
  <c r="M1308" i="11" l="1"/>
  <c r="AM1425" i="9"/>
  <c r="AN1425" i="9"/>
  <c r="AL1426" i="9"/>
  <c r="A1310" i="11"/>
  <c r="H1309" i="11"/>
  <c r="C1309" i="11"/>
  <c r="L1309" i="11" s="1"/>
  <c r="I1309" i="11"/>
  <c r="J1309" i="11"/>
  <c r="K1309" i="11"/>
  <c r="B1309" i="11"/>
  <c r="D1309" i="11"/>
  <c r="F1309" i="11" s="1"/>
  <c r="E1309" i="11"/>
  <c r="G1309" i="11" s="1"/>
  <c r="M1309" i="11" l="1"/>
  <c r="A1311" i="11"/>
  <c r="H1310" i="11"/>
  <c r="C1310" i="11"/>
  <c r="L1310" i="11" s="1"/>
  <c r="I1310" i="11"/>
  <c r="J1310" i="11"/>
  <c r="K1310" i="11"/>
  <c r="D1310" i="11"/>
  <c r="F1310" i="11" s="1"/>
  <c r="E1310" i="11"/>
  <c r="G1310" i="11" s="1"/>
  <c r="B1310" i="11"/>
  <c r="AL1427" i="9"/>
  <c r="AN1426" i="9"/>
  <c r="AM1426" i="9"/>
  <c r="M1310" i="11" l="1"/>
  <c r="AL1428" i="9"/>
  <c r="AM1427" i="9"/>
  <c r="AN1427" i="9"/>
  <c r="A1312" i="11"/>
  <c r="H1311" i="11"/>
  <c r="C1311" i="11"/>
  <c r="L1311" i="11" s="1"/>
  <c r="J1311" i="11"/>
  <c r="K1311" i="11"/>
  <c r="I1311" i="11"/>
  <c r="E1311" i="11"/>
  <c r="G1311" i="11" s="1"/>
  <c r="B1311" i="11"/>
  <c r="D1311" i="11"/>
  <c r="F1311" i="11" s="1"/>
  <c r="M1311" i="11" l="1"/>
  <c r="A1313" i="11"/>
  <c r="H1312" i="11"/>
  <c r="C1312" i="11"/>
  <c r="L1312" i="11" s="1"/>
  <c r="I1312" i="11"/>
  <c r="J1312" i="11"/>
  <c r="K1312" i="11"/>
  <c r="D1312" i="11"/>
  <c r="F1312" i="11" s="1"/>
  <c r="B1312" i="11"/>
  <c r="E1312" i="11"/>
  <c r="G1312" i="11" s="1"/>
  <c r="AM1428" i="9"/>
  <c r="AN1428" i="9"/>
  <c r="AL1429" i="9"/>
  <c r="M1312" i="11" l="1"/>
  <c r="A1314" i="11"/>
  <c r="H1313" i="11"/>
  <c r="C1313" i="11"/>
  <c r="L1313" i="11" s="1"/>
  <c r="I1313" i="11"/>
  <c r="K1313" i="11"/>
  <c r="J1313" i="11"/>
  <c r="D1313" i="11"/>
  <c r="F1313" i="11" s="1"/>
  <c r="E1313" i="11"/>
  <c r="G1313" i="11" s="1"/>
  <c r="B1313" i="11"/>
  <c r="AM1429" i="9"/>
  <c r="AN1429" i="9"/>
  <c r="AL1430" i="9"/>
  <c r="M1313" i="11" l="1"/>
  <c r="AL1431" i="9"/>
  <c r="AM1430" i="9"/>
  <c r="AN1430" i="9"/>
  <c r="A1315" i="11"/>
  <c r="H1314" i="11"/>
  <c r="C1314" i="11"/>
  <c r="L1314" i="11" s="1"/>
  <c r="I1314" i="11"/>
  <c r="J1314" i="11"/>
  <c r="K1314" i="11"/>
  <c r="D1314" i="11"/>
  <c r="F1314" i="11" s="1"/>
  <c r="B1314" i="11"/>
  <c r="E1314" i="11"/>
  <c r="G1314" i="11" s="1"/>
  <c r="M1314" i="11" l="1"/>
  <c r="A1316" i="11"/>
  <c r="H1315" i="11"/>
  <c r="C1315" i="11"/>
  <c r="L1315" i="11" s="1"/>
  <c r="K1315" i="11"/>
  <c r="I1315" i="11"/>
  <c r="J1315" i="11"/>
  <c r="B1315" i="11"/>
  <c r="E1315" i="11"/>
  <c r="G1315" i="11" s="1"/>
  <c r="D1315" i="11"/>
  <c r="F1315" i="11" s="1"/>
  <c r="AL1432" i="9"/>
  <c r="AN1431" i="9"/>
  <c r="AM1431" i="9"/>
  <c r="M1315" i="11" l="1"/>
  <c r="AM1432" i="9"/>
  <c r="AL1433" i="9"/>
  <c r="AN1432" i="9"/>
  <c r="A1317" i="11"/>
  <c r="H1316" i="11"/>
  <c r="C1316" i="11"/>
  <c r="L1316" i="11" s="1"/>
  <c r="I1316" i="11"/>
  <c r="J1316" i="11"/>
  <c r="K1316" i="11"/>
  <c r="D1316" i="11"/>
  <c r="F1316" i="11" s="1"/>
  <c r="E1316" i="11"/>
  <c r="G1316" i="11" s="1"/>
  <c r="B1316" i="11"/>
  <c r="M1316" i="11" l="1"/>
  <c r="AM1433" i="9"/>
  <c r="AL1434" i="9"/>
  <c r="AN1433" i="9"/>
  <c r="A1318" i="11"/>
  <c r="H1317" i="11"/>
  <c r="C1317" i="11"/>
  <c r="L1317" i="11" s="1"/>
  <c r="I1317" i="11"/>
  <c r="K1317" i="11"/>
  <c r="J1317" i="11"/>
  <c r="D1317" i="11"/>
  <c r="F1317" i="11" s="1"/>
  <c r="B1317" i="11"/>
  <c r="E1317" i="11"/>
  <c r="G1317" i="11" s="1"/>
  <c r="M1317" i="11" l="1"/>
  <c r="A1319" i="11"/>
  <c r="H1318" i="11"/>
  <c r="C1318" i="11"/>
  <c r="L1318" i="11" s="1"/>
  <c r="J1318" i="11"/>
  <c r="K1318" i="11"/>
  <c r="I1318" i="11"/>
  <c r="B1318" i="11"/>
  <c r="D1318" i="11"/>
  <c r="F1318" i="11" s="1"/>
  <c r="E1318" i="11"/>
  <c r="G1318" i="11" s="1"/>
  <c r="AL1435" i="9"/>
  <c r="AM1434" i="9"/>
  <c r="AN1434" i="9"/>
  <c r="M1318" i="11" l="1"/>
  <c r="AM1435" i="9"/>
  <c r="AN1435" i="9"/>
  <c r="AL1436" i="9"/>
  <c r="A1320" i="11"/>
  <c r="H1319" i="11"/>
  <c r="C1319" i="11"/>
  <c r="L1319" i="11" s="1"/>
  <c r="K1319" i="11"/>
  <c r="I1319" i="11"/>
  <c r="J1319" i="11"/>
  <c r="B1319" i="11"/>
  <c r="E1319" i="11"/>
  <c r="G1319" i="11" s="1"/>
  <c r="D1319" i="11"/>
  <c r="F1319" i="11" s="1"/>
  <c r="M1319" i="11" l="1"/>
  <c r="AM1436" i="9"/>
  <c r="AL1437" i="9"/>
  <c r="AN1436" i="9"/>
  <c r="A1321" i="11"/>
  <c r="H1320" i="11"/>
  <c r="C1320" i="11"/>
  <c r="L1320" i="11" s="1"/>
  <c r="I1320" i="11"/>
  <c r="J1320" i="11"/>
  <c r="K1320" i="11"/>
  <c r="D1320" i="11"/>
  <c r="F1320" i="11" s="1"/>
  <c r="E1320" i="11"/>
  <c r="G1320" i="11" s="1"/>
  <c r="B1320" i="11"/>
  <c r="M1320" i="11" l="1"/>
  <c r="A1322" i="11"/>
  <c r="H1321" i="11"/>
  <c r="C1321" i="11"/>
  <c r="L1321" i="11" s="1"/>
  <c r="I1321" i="11"/>
  <c r="K1321" i="11"/>
  <c r="J1321" i="11"/>
  <c r="D1321" i="11"/>
  <c r="F1321" i="11" s="1"/>
  <c r="E1321" i="11"/>
  <c r="G1321" i="11" s="1"/>
  <c r="B1321" i="11"/>
  <c r="AN1437" i="9"/>
  <c r="AL1438" i="9"/>
  <c r="AM1437" i="9"/>
  <c r="M1321" i="11" l="1"/>
  <c r="AL1439" i="9"/>
  <c r="AN1438" i="9"/>
  <c r="AM1438" i="9"/>
  <c r="A1323" i="11"/>
  <c r="H1322" i="11"/>
  <c r="C1322" i="11"/>
  <c r="L1322" i="11" s="1"/>
  <c r="I1322" i="11"/>
  <c r="J1322" i="11"/>
  <c r="K1322" i="11"/>
  <c r="D1322" i="11"/>
  <c r="F1322" i="11" s="1"/>
  <c r="E1322" i="11"/>
  <c r="G1322" i="11" s="1"/>
  <c r="B1322" i="11"/>
  <c r="M1322" i="11" l="1"/>
  <c r="A1324" i="11"/>
  <c r="H1323" i="11"/>
  <c r="C1323" i="11"/>
  <c r="L1323" i="11" s="1"/>
  <c r="K1323" i="11"/>
  <c r="I1323" i="11"/>
  <c r="J1323" i="11"/>
  <c r="B1323" i="11"/>
  <c r="D1323" i="11"/>
  <c r="F1323" i="11" s="1"/>
  <c r="E1323" i="11"/>
  <c r="G1323" i="11" s="1"/>
  <c r="AM1439" i="9"/>
  <c r="AN1439" i="9"/>
  <c r="AL1440" i="9"/>
  <c r="M1323" i="11" l="1"/>
  <c r="AM1440" i="9"/>
  <c r="AN1440" i="9"/>
  <c r="AL1441" i="9"/>
  <c r="A1325" i="11"/>
  <c r="H1324" i="11"/>
  <c r="C1324" i="11"/>
  <c r="L1324" i="11" s="1"/>
  <c r="I1324" i="11"/>
  <c r="J1324" i="11"/>
  <c r="K1324" i="11"/>
  <c r="E1324" i="11"/>
  <c r="G1324" i="11" s="1"/>
  <c r="D1324" i="11"/>
  <c r="F1324" i="11" s="1"/>
  <c r="B1324" i="11"/>
  <c r="M1324" i="11" l="1"/>
  <c r="A1326" i="11"/>
  <c r="H1325" i="11"/>
  <c r="C1325" i="11"/>
  <c r="L1325" i="11" s="1"/>
  <c r="I1325" i="11"/>
  <c r="K1325" i="11"/>
  <c r="J1325" i="11"/>
  <c r="B1325" i="11"/>
  <c r="E1325" i="11"/>
  <c r="G1325" i="11" s="1"/>
  <c r="D1325" i="11"/>
  <c r="F1325" i="11" s="1"/>
  <c r="AN1441" i="9"/>
  <c r="AM1441" i="9"/>
  <c r="AL1442" i="9"/>
  <c r="M1325" i="11" l="1"/>
  <c r="AL1443" i="9"/>
  <c r="AM1442" i="9"/>
  <c r="AN1442" i="9"/>
  <c r="A1327" i="11"/>
  <c r="H1326" i="11"/>
  <c r="C1326" i="11"/>
  <c r="L1326" i="11" s="1"/>
  <c r="J1326" i="11"/>
  <c r="K1326" i="11"/>
  <c r="I1326" i="11"/>
  <c r="E1326" i="11"/>
  <c r="G1326" i="11" s="1"/>
  <c r="B1326" i="11"/>
  <c r="D1326" i="11"/>
  <c r="F1326" i="11" s="1"/>
  <c r="M1326" i="11" l="1"/>
  <c r="AN1443" i="9"/>
  <c r="AL1444" i="9"/>
  <c r="AM1443" i="9"/>
  <c r="A1328" i="11"/>
  <c r="H1327" i="11"/>
  <c r="C1327" i="11"/>
  <c r="L1327" i="11" s="1"/>
  <c r="K1327" i="11"/>
  <c r="I1327" i="11"/>
  <c r="J1327" i="11"/>
  <c r="D1327" i="11"/>
  <c r="F1327" i="11" s="1"/>
  <c r="B1327" i="11"/>
  <c r="E1327" i="11"/>
  <c r="G1327" i="11" s="1"/>
  <c r="M1327" i="11" l="1"/>
  <c r="A1329" i="11"/>
  <c r="H1328" i="11"/>
  <c r="C1328" i="11"/>
  <c r="L1328" i="11" s="1"/>
  <c r="I1328" i="11"/>
  <c r="J1328" i="11"/>
  <c r="K1328" i="11"/>
  <c r="D1328" i="11"/>
  <c r="F1328" i="11" s="1"/>
  <c r="E1328" i="11"/>
  <c r="G1328" i="11" s="1"/>
  <c r="B1328" i="11"/>
  <c r="AM1444" i="9"/>
  <c r="AN1444" i="9"/>
  <c r="AL1445" i="9"/>
  <c r="M1328" i="11" l="1"/>
  <c r="A1330" i="11"/>
  <c r="H1329" i="11"/>
  <c r="C1329" i="11"/>
  <c r="L1329" i="11" s="1"/>
  <c r="I1329" i="11"/>
  <c r="K1329" i="11"/>
  <c r="J1329" i="11"/>
  <c r="B1329" i="11"/>
  <c r="E1329" i="11"/>
  <c r="G1329" i="11" s="1"/>
  <c r="D1329" i="11"/>
  <c r="F1329" i="11" s="1"/>
  <c r="AM1445" i="9"/>
  <c r="AL1446" i="9"/>
  <c r="AN1445" i="9"/>
  <c r="M1329" i="11" l="1"/>
  <c r="AL1447" i="9"/>
  <c r="AM1446" i="9"/>
  <c r="AN1446" i="9"/>
  <c r="A1331" i="11"/>
  <c r="H1330" i="11"/>
  <c r="C1330" i="11"/>
  <c r="L1330" i="11" s="1"/>
  <c r="I1330" i="11"/>
  <c r="J1330" i="11"/>
  <c r="K1330" i="11"/>
  <c r="D1330" i="11"/>
  <c r="F1330" i="11" s="1"/>
  <c r="E1330" i="11"/>
  <c r="G1330" i="11" s="1"/>
  <c r="B1330" i="11"/>
  <c r="M1330" i="11" l="1"/>
  <c r="AM1447" i="9"/>
  <c r="AN1447" i="9"/>
  <c r="AL1448" i="9"/>
  <c r="A1332" i="11"/>
  <c r="H1331" i="11"/>
  <c r="C1331" i="11"/>
  <c r="L1331" i="11" s="1"/>
  <c r="K1331" i="11"/>
  <c r="I1331" i="11"/>
  <c r="J1331" i="11"/>
  <c r="B1331" i="11"/>
  <c r="D1331" i="11"/>
  <c r="F1331" i="11" s="1"/>
  <c r="E1331" i="11"/>
  <c r="G1331" i="11" s="1"/>
  <c r="M1331" i="11" l="1"/>
  <c r="A1333" i="11"/>
  <c r="H1332" i="11"/>
  <c r="C1332" i="11"/>
  <c r="L1332" i="11" s="1"/>
  <c r="I1332" i="11"/>
  <c r="J1332" i="11"/>
  <c r="K1332" i="11"/>
  <c r="D1332" i="11"/>
  <c r="F1332" i="11" s="1"/>
  <c r="E1332" i="11"/>
  <c r="G1332" i="11" s="1"/>
  <c r="B1332" i="11"/>
  <c r="AM1448" i="9"/>
  <c r="AN1448" i="9"/>
  <c r="AL1449" i="9"/>
  <c r="M1332" i="11" l="1"/>
  <c r="AM1449" i="9"/>
  <c r="AN1449" i="9"/>
  <c r="AL1450" i="9"/>
  <c r="A1334" i="11"/>
  <c r="H1333" i="11"/>
  <c r="C1333" i="11"/>
  <c r="L1333" i="11" s="1"/>
  <c r="I1333" i="11"/>
  <c r="K1333" i="11"/>
  <c r="J1333" i="11"/>
  <c r="D1333" i="11"/>
  <c r="F1333" i="11" s="1"/>
  <c r="B1333" i="11"/>
  <c r="E1333" i="11"/>
  <c r="G1333" i="11" s="1"/>
  <c r="M1333" i="11" l="1"/>
  <c r="AL1451" i="9"/>
  <c r="AM1450" i="9"/>
  <c r="AN1450" i="9"/>
  <c r="A1335" i="11"/>
  <c r="H1334" i="11"/>
  <c r="C1334" i="11"/>
  <c r="L1334" i="11" s="1"/>
  <c r="J1334" i="11"/>
  <c r="K1334" i="11"/>
  <c r="I1334" i="11"/>
  <c r="D1334" i="11"/>
  <c r="F1334" i="11" s="1"/>
  <c r="B1334" i="11"/>
  <c r="E1334" i="11"/>
  <c r="G1334" i="11" s="1"/>
  <c r="M1334" i="11" l="1"/>
  <c r="A1336" i="11"/>
  <c r="H1335" i="11"/>
  <c r="C1335" i="11"/>
  <c r="L1335" i="11" s="1"/>
  <c r="K1335" i="11"/>
  <c r="I1335" i="11"/>
  <c r="J1335" i="11"/>
  <c r="B1335" i="11"/>
  <c r="D1335" i="11"/>
  <c r="F1335" i="11" s="1"/>
  <c r="E1335" i="11"/>
  <c r="G1335" i="11" s="1"/>
  <c r="AL1452" i="9"/>
  <c r="AM1451" i="9"/>
  <c r="AN1451" i="9"/>
  <c r="M1335" i="11" l="1"/>
  <c r="AM1452" i="9"/>
  <c r="AN1452" i="9"/>
  <c r="AL1453" i="9"/>
  <c r="A1337" i="11"/>
  <c r="H1336" i="11"/>
  <c r="C1336" i="11"/>
  <c r="L1336" i="11" s="1"/>
  <c r="I1336" i="11"/>
  <c r="J1336" i="11"/>
  <c r="K1336" i="11"/>
  <c r="D1336" i="11"/>
  <c r="F1336" i="11" s="1"/>
  <c r="E1336" i="11"/>
  <c r="G1336" i="11" s="1"/>
  <c r="B1336" i="11"/>
  <c r="M1336" i="11" l="1"/>
  <c r="A1338" i="11"/>
  <c r="H1337" i="11"/>
  <c r="C1337" i="11"/>
  <c r="L1337" i="11" s="1"/>
  <c r="I1337" i="11"/>
  <c r="K1337" i="11"/>
  <c r="J1337" i="11"/>
  <c r="E1337" i="11"/>
  <c r="G1337" i="11" s="1"/>
  <c r="B1337" i="11"/>
  <c r="D1337" i="11"/>
  <c r="F1337" i="11" s="1"/>
  <c r="AM1453" i="9"/>
  <c r="AN1453" i="9"/>
  <c r="AL1454" i="9"/>
  <c r="M1337" i="11" l="1"/>
  <c r="A1339" i="11"/>
  <c r="H1338" i="11"/>
  <c r="C1338" i="11"/>
  <c r="L1338" i="11" s="1"/>
  <c r="I1338" i="11"/>
  <c r="J1338" i="11"/>
  <c r="K1338" i="11"/>
  <c r="D1338" i="11"/>
  <c r="F1338" i="11" s="1"/>
  <c r="E1338" i="11"/>
  <c r="G1338" i="11" s="1"/>
  <c r="B1338" i="11"/>
  <c r="AL1455" i="9"/>
  <c r="AM1454" i="9"/>
  <c r="AN1454" i="9"/>
  <c r="M1338" i="11" l="1"/>
  <c r="AL1456" i="9"/>
  <c r="AN1455" i="9"/>
  <c r="AM1455" i="9"/>
  <c r="A1340" i="11"/>
  <c r="H1339" i="11"/>
  <c r="C1339" i="11"/>
  <c r="L1339" i="11" s="1"/>
  <c r="K1339" i="11"/>
  <c r="I1339" i="11"/>
  <c r="J1339" i="11"/>
  <c r="E1339" i="11"/>
  <c r="G1339" i="11" s="1"/>
  <c r="D1339" i="11"/>
  <c r="F1339" i="11" s="1"/>
  <c r="B1339" i="11"/>
  <c r="M1339" i="11" l="1"/>
  <c r="A1341" i="11"/>
  <c r="H1340" i="11"/>
  <c r="C1340" i="11"/>
  <c r="L1340" i="11" s="1"/>
  <c r="I1340" i="11"/>
  <c r="J1340" i="11"/>
  <c r="K1340" i="11"/>
  <c r="E1340" i="11"/>
  <c r="G1340" i="11" s="1"/>
  <c r="B1340" i="11"/>
  <c r="D1340" i="11"/>
  <c r="F1340" i="11" s="1"/>
  <c r="AM1456" i="9"/>
  <c r="AL1457" i="9"/>
  <c r="AN1456" i="9"/>
  <c r="M1340" i="11" l="1"/>
  <c r="AM1457" i="9"/>
  <c r="AL1458" i="9"/>
  <c r="AN1457" i="9"/>
  <c r="A1342" i="11"/>
  <c r="H1341" i="11"/>
  <c r="C1341" i="11"/>
  <c r="L1341" i="11" s="1"/>
  <c r="I1341" i="11"/>
  <c r="K1341" i="11"/>
  <c r="J1341" i="11"/>
  <c r="E1341" i="11"/>
  <c r="G1341" i="11" s="1"/>
  <c r="B1341" i="11"/>
  <c r="D1341" i="11"/>
  <c r="F1341" i="11" s="1"/>
  <c r="M1341" i="11" l="1"/>
  <c r="AL1459" i="9"/>
  <c r="AM1458" i="9"/>
  <c r="AN1458" i="9"/>
  <c r="A1343" i="11"/>
  <c r="H1342" i="11"/>
  <c r="C1342" i="11"/>
  <c r="L1342" i="11" s="1"/>
  <c r="J1342" i="11"/>
  <c r="K1342" i="11"/>
  <c r="I1342" i="11"/>
  <c r="D1342" i="11"/>
  <c r="F1342" i="11" s="1"/>
  <c r="E1342" i="11"/>
  <c r="G1342" i="11" s="1"/>
  <c r="B1342" i="11"/>
  <c r="M1342" i="11" l="1"/>
  <c r="A1344" i="11"/>
  <c r="H1343" i="11"/>
  <c r="C1343" i="11"/>
  <c r="L1343" i="11" s="1"/>
  <c r="K1343" i="11"/>
  <c r="I1343" i="11"/>
  <c r="J1343" i="11"/>
  <c r="E1343" i="11"/>
  <c r="G1343" i="11" s="1"/>
  <c r="D1343" i="11"/>
  <c r="F1343" i="11" s="1"/>
  <c r="B1343" i="11"/>
  <c r="AM1459" i="9"/>
  <c r="AN1459" i="9"/>
  <c r="AL1460" i="9"/>
  <c r="M1343" i="11" l="1"/>
  <c r="A1345" i="11"/>
  <c r="H1344" i="11"/>
  <c r="C1344" i="11"/>
  <c r="L1344" i="11" s="1"/>
  <c r="I1344" i="11"/>
  <c r="J1344" i="11"/>
  <c r="K1344" i="11"/>
  <c r="E1344" i="11"/>
  <c r="G1344" i="11" s="1"/>
  <c r="D1344" i="11"/>
  <c r="F1344" i="11" s="1"/>
  <c r="B1344" i="11"/>
  <c r="AM1460" i="9"/>
  <c r="AL1461" i="9"/>
  <c r="AN1460" i="9"/>
  <c r="M1344" i="11" l="1"/>
  <c r="AN1461" i="9"/>
  <c r="AL1462" i="9"/>
  <c r="AM1461" i="9"/>
  <c r="A1346" i="11"/>
  <c r="H1345" i="11"/>
  <c r="C1345" i="11"/>
  <c r="L1345" i="11" s="1"/>
  <c r="I1345" i="11"/>
  <c r="K1345" i="11"/>
  <c r="J1345" i="11"/>
  <c r="E1345" i="11"/>
  <c r="G1345" i="11" s="1"/>
  <c r="B1345" i="11"/>
  <c r="D1345" i="11"/>
  <c r="F1345" i="11" s="1"/>
  <c r="M1345" i="11" l="1"/>
  <c r="A1347" i="11"/>
  <c r="H1346" i="11"/>
  <c r="C1346" i="11"/>
  <c r="L1346" i="11" s="1"/>
  <c r="I1346" i="11"/>
  <c r="J1346" i="11"/>
  <c r="K1346" i="11"/>
  <c r="B1346" i="11"/>
  <c r="D1346" i="11"/>
  <c r="F1346" i="11" s="1"/>
  <c r="E1346" i="11"/>
  <c r="G1346" i="11" s="1"/>
  <c r="AL1463" i="9"/>
  <c r="AN1462" i="9"/>
  <c r="AM1462" i="9"/>
  <c r="M1346" i="11" l="1"/>
  <c r="A1348" i="11"/>
  <c r="H1347" i="11"/>
  <c r="C1347" i="11"/>
  <c r="L1347" i="11" s="1"/>
  <c r="K1347" i="11"/>
  <c r="I1347" i="11"/>
  <c r="J1347" i="11"/>
  <c r="D1347" i="11"/>
  <c r="F1347" i="11" s="1"/>
  <c r="E1347" i="11"/>
  <c r="G1347" i="11" s="1"/>
  <c r="B1347" i="11"/>
  <c r="AM1463" i="9"/>
  <c r="AN1463" i="9"/>
  <c r="AL1464" i="9"/>
  <c r="M1347" i="11" l="1"/>
  <c r="AM1464" i="9"/>
  <c r="AN1464" i="9"/>
  <c r="AL1465" i="9"/>
  <c r="A1349" i="11"/>
  <c r="H1348" i="11"/>
  <c r="C1348" i="11"/>
  <c r="L1348" i="11" s="1"/>
  <c r="I1348" i="11"/>
  <c r="J1348" i="11"/>
  <c r="K1348" i="11"/>
  <c r="B1348" i="11"/>
  <c r="D1348" i="11"/>
  <c r="F1348" i="11" s="1"/>
  <c r="E1348" i="11"/>
  <c r="G1348" i="11" s="1"/>
  <c r="M1348" i="11" l="1"/>
  <c r="AN1465" i="9"/>
  <c r="AM1465" i="9"/>
  <c r="AL1466" i="9"/>
  <c r="A1350" i="11"/>
  <c r="H1349" i="11"/>
  <c r="C1349" i="11"/>
  <c r="L1349" i="11" s="1"/>
  <c r="I1349" i="11"/>
  <c r="K1349" i="11"/>
  <c r="J1349" i="11"/>
  <c r="D1349" i="11"/>
  <c r="F1349" i="11" s="1"/>
  <c r="B1349" i="11"/>
  <c r="E1349" i="11"/>
  <c r="G1349" i="11" s="1"/>
  <c r="M1349" i="11" l="1"/>
  <c r="AL1467" i="9"/>
  <c r="AM1466" i="9"/>
  <c r="AN1466" i="9"/>
  <c r="A1351" i="11"/>
  <c r="H1350" i="11"/>
  <c r="C1350" i="11"/>
  <c r="L1350" i="11" s="1"/>
  <c r="J1350" i="11"/>
  <c r="K1350" i="11"/>
  <c r="I1350" i="11"/>
  <c r="D1350" i="11"/>
  <c r="F1350" i="11" s="1"/>
  <c r="E1350" i="11"/>
  <c r="G1350" i="11" s="1"/>
  <c r="B1350" i="11"/>
  <c r="M1350" i="11" l="1"/>
  <c r="A1352" i="11"/>
  <c r="H1351" i="11"/>
  <c r="C1351" i="11"/>
  <c r="L1351" i="11" s="1"/>
  <c r="K1351" i="11"/>
  <c r="I1351" i="11"/>
  <c r="J1351" i="11"/>
  <c r="B1351" i="11"/>
  <c r="E1351" i="11"/>
  <c r="G1351" i="11" s="1"/>
  <c r="D1351" i="11"/>
  <c r="F1351" i="11" s="1"/>
  <c r="AN1467" i="9"/>
  <c r="AL1468" i="9"/>
  <c r="AM1467" i="9"/>
  <c r="M1351" i="11" l="1"/>
  <c r="A1353" i="11"/>
  <c r="H1352" i="11"/>
  <c r="C1352" i="11"/>
  <c r="L1352" i="11" s="1"/>
  <c r="I1352" i="11"/>
  <c r="J1352" i="11"/>
  <c r="K1352" i="11"/>
  <c r="D1352" i="11"/>
  <c r="F1352" i="11" s="1"/>
  <c r="E1352" i="11"/>
  <c r="G1352" i="11" s="1"/>
  <c r="B1352" i="11"/>
  <c r="AM1468" i="9"/>
  <c r="AN1468" i="9"/>
  <c r="AL1469" i="9"/>
  <c r="M1352" i="11" l="1"/>
  <c r="AM1469" i="9"/>
  <c r="AL1470" i="9"/>
  <c r="AN1469" i="9"/>
  <c r="A1354" i="11"/>
  <c r="H1353" i="11"/>
  <c r="C1353" i="11"/>
  <c r="L1353" i="11" s="1"/>
  <c r="I1353" i="11"/>
  <c r="J1353" i="11"/>
  <c r="K1353" i="11"/>
  <c r="E1353" i="11"/>
  <c r="G1353" i="11" s="1"/>
  <c r="D1353" i="11"/>
  <c r="F1353" i="11" s="1"/>
  <c r="B1353" i="11"/>
  <c r="M1353" i="11" l="1"/>
  <c r="AL1471" i="9"/>
  <c r="AM1470" i="9"/>
  <c r="AN1470" i="9"/>
  <c r="A1355" i="11"/>
  <c r="H1354" i="11"/>
  <c r="C1354" i="11"/>
  <c r="L1354" i="11" s="1"/>
  <c r="I1354" i="11"/>
  <c r="J1354" i="11"/>
  <c r="K1354" i="11"/>
  <c r="D1354" i="11"/>
  <c r="F1354" i="11" s="1"/>
  <c r="B1354" i="11"/>
  <c r="E1354" i="11"/>
  <c r="G1354" i="11" s="1"/>
  <c r="M1354" i="11" l="1"/>
  <c r="AM1471" i="9"/>
  <c r="AN1471" i="9"/>
  <c r="AL1472" i="9"/>
  <c r="A1356" i="11"/>
  <c r="H1355" i="11"/>
  <c r="C1355" i="11"/>
  <c r="L1355" i="11" s="1"/>
  <c r="K1355" i="11"/>
  <c r="I1355" i="11"/>
  <c r="J1355" i="11"/>
  <c r="E1355" i="11"/>
  <c r="G1355" i="11" s="1"/>
  <c r="B1355" i="11"/>
  <c r="D1355" i="11"/>
  <c r="F1355" i="11" s="1"/>
  <c r="M1355" i="11" l="1"/>
  <c r="AM1472" i="9"/>
  <c r="AN1472" i="9"/>
  <c r="AL1473" i="9"/>
  <c r="A1357" i="11"/>
  <c r="H1356" i="11"/>
  <c r="C1356" i="11"/>
  <c r="L1356" i="11" s="1"/>
  <c r="J1356" i="11"/>
  <c r="K1356" i="11"/>
  <c r="I1356" i="11"/>
  <c r="E1356" i="11"/>
  <c r="G1356" i="11" s="1"/>
  <c r="B1356" i="11"/>
  <c r="D1356" i="11"/>
  <c r="F1356" i="11" s="1"/>
  <c r="M1356" i="11" l="1"/>
  <c r="AM1473" i="9"/>
  <c r="AN1473" i="9"/>
  <c r="AL1474" i="9"/>
  <c r="A1358" i="11"/>
  <c r="H1357" i="11"/>
  <c r="C1357" i="11"/>
  <c r="L1357" i="11" s="1"/>
  <c r="I1357" i="11"/>
  <c r="J1357" i="11"/>
  <c r="K1357" i="11"/>
  <c r="E1357" i="11"/>
  <c r="G1357" i="11" s="1"/>
  <c r="B1357" i="11"/>
  <c r="D1357" i="11"/>
  <c r="F1357" i="11" s="1"/>
  <c r="M1357" i="11" l="1"/>
  <c r="AL1475" i="9"/>
  <c r="AN1474" i="9"/>
  <c r="AM1474" i="9"/>
  <c r="A1359" i="11"/>
  <c r="H1358" i="11"/>
  <c r="C1358" i="11"/>
  <c r="L1358" i="11" s="1"/>
  <c r="I1358" i="11"/>
  <c r="J1358" i="11"/>
  <c r="K1358" i="11"/>
  <c r="B1358" i="11"/>
  <c r="E1358" i="11"/>
  <c r="G1358" i="11" s="1"/>
  <c r="D1358" i="11"/>
  <c r="F1358" i="11" s="1"/>
  <c r="M1358" i="11" l="1"/>
  <c r="AL1476" i="9"/>
  <c r="AM1475" i="9"/>
  <c r="AN1475" i="9"/>
  <c r="A1360" i="11"/>
  <c r="H1359" i="11"/>
  <c r="C1359" i="11"/>
  <c r="L1359" i="11" s="1"/>
  <c r="K1359" i="11"/>
  <c r="I1359" i="11"/>
  <c r="J1359" i="11"/>
  <c r="D1359" i="11"/>
  <c r="F1359" i="11" s="1"/>
  <c r="B1359" i="11"/>
  <c r="E1359" i="11"/>
  <c r="G1359" i="11" s="1"/>
  <c r="M1359" i="11" l="1"/>
  <c r="A1361" i="11"/>
  <c r="H1360" i="11"/>
  <c r="C1360" i="11"/>
  <c r="L1360" i="11" s="1"/>
  <c r="J1360" i="11"/>
  <c r="K1360" i="11"/>
  <c r="I1360" i="11"/>
  <c r="E1360" i="11"/>
  <c r="G1360" i="11" s="1"/>
  <c r="D1360" i="11"/>
  <c r="F1360" i="11" s="1"/>
  <c r="B1360" i="11"/>
  <c r="AM1476" i="9"/>
  <c r="AN1476" i="9"/>
  <c r="AL1477" i="9"/>
  <c r="M1360" i="11" l="1"/>
  <c r="A1362" i="11"/>
  <c r="H1361" i="11"/>
  <c r="C1361" i="11"/>
  <c r="L1361" i="11" s="1"/>
  <c r="I1361" i="11"/>
  <c r="J1361" i="11"/>
  <c r="K1361" i="11"/>
  <c r="D1361" i="11"/>
  <c r="F1361" i="11" s="1"/>
  <c r="B1361" i="11"/>
  <c r="E1361" i="11"/>
  <c r="G1361" i="11" s="1"/>
  <c r="AM1477" i="9"/>
  <c r="AN1477" i="9"/>
  <c r="AL1478" i="9"/>
  <c r="M1361" i="11" l="1"/>
  <c r="A1363" i="11"/>
  <c r="H1362" i="11"/>
  <c r="C1362" i="11"/>
  <c r="L1362" i="11" s="1"/>
  <c r="K1362" i="11"/>
  <c r="I1362" i="11"/>
  <c r="J1362" i="11"/>
  <c r="D1362" i="11"/>
  <c r="F1362" i="11" s="1"/>
  <c r="E1362" i="11"/>
  <c r="G1362" i="11" s="1"/>
  <c r="B1362" i="11"/>
  <c r="AL1479" i="9"/>
  <c r="AM1478" i="9"/>
  <c r="AN1478" i="9"/>
  <c r="M1362" i="11" l="1"/>
  <c r="AL1480" i="9"/>
  <c r="AM1479" i="9"/>
  <c r="AN1479" i="9"/>
  <c r="A1364" i="11"/>
  <c r="H1363" i="11"/>
  <c r="C1363" i="11"/>
  <c r="L1363" i="11" s="1"/>
  <c r="K1363" i="11"/>
  <c r="I1363" i="11"/>
  <c r="J1363" i="11"/>
  <c r="D1363" i="11"/>
  <c r="F1363" i="11" s="1"/>
  <c r="B1363" i="11"/>
  <c r="E1363" i="11"/>
  <c r="G1363" i="11" s="1"/>
  <c r="M1363" i="11" l="1"/>
  <c r="AM1480" i="9"/>
  <c r="AL1481" i="9"/>
  <c r="AN1480" i="9"/>
  <c r="A1365" i="11"/>
  <c r="H1364" i="11"/>
  <c r="C1364" i="11"/>
  <c r="L1364" i="11" s="1"/>
  <c r="J1364" i="11"/>
  <c r="K1364" i="11"/>
  <c r="I1364" i="11"/>
  <c r="D1364" i="11"/>
  <c r="F1364" i="11" s="1"/>
  <c r="E1364" i="11"/>
  <c r="G1364" i="11" s="1"/>
  <c r="B1364" i="11"/>
  <c r="M1364" i="11" l="1"/>
  <c r="AM1481" i="9"/>
  <c r="AL1482" i="9"/>
  <c r="AN1481" i="9"/>
  <c r="A1366" i="11"/>
  <c r="H1365" i="11"/>
  <c r="C1365" i="11"/>
  <c r="L1365" i="11" s="1"/>
  <c r="I1365" i="11"/>
  <c r="J1365" i="11"/>
  <c r="K1365" i="11"/>
  <c r="B1365" i="11"/>
  <c r="D1365" i="11"/>
  <c r="F1365" i="11" s="1"/>
  <c r="E1365" i="11"/>
  <c r="G1365" i="11" s="1"/>
  <c r="M1365" i="11" l="1"/>
  <c r="AL1483" i="9"/>
  <c r="AM1482" i="9"/>
  <c r="AN1482" i="9"/>
  <c r="A1367" i="11"/>
  <c r="H1366" i="11"/>
  <c r="C1366" i="11"/>
  <c r="L1366" i="11" s="1"/>
  <c r="I1366" i="11"/>
  <c r="J1366" i="11"/>
  <c r="K1366" i="11"/>
  <c r="D1366" i="11"/>
  <c r="F1366" i="11" s="1"/>
  <c r="E1366" i="11"/>
  <c r="G1366" i="11" s="1"/>
  <c r="B1366" i="11"/>
  <c r="M1366" i="11" l="1"/>
  <c r="AM1483" i="9"/>
  <c r="AN1483" i="9"/>
  <c r="AL1484" i="9"/>
  <c r="A1368" i="11"/>
  <c r="H1367" i="11"/>
  <c r="C1367" i="11"/>
  <c r="L1367" i="11" s="1"/>
  <c r="K1367" i="11"/>
  <c r="I1367" i="11"/>
  <c r="J1367" i="11"/>
  <c r="E1367" i="11"/>
  <c r="G1367" i="11" s="1"/>
  <c r="D1367" i="11"/>
  <c r="F1367" i="11" s="1"/>
  <c r="B1367" i="11"/>
  <c r="M1367" i="11" l="1"/>
  <c r="AM1484" i="9"/>
  <c r="AL1485" i="9"/>
  <c r="AN1484" i="9"/>
  <c r="A1369" i="11"/>
  <c r="H1368" i="11"/>
  <c r="C1368" i="11"/>
  <c r="L1368" i="11" s="1"/>
  <c r="J1368" i="11"/>
  <c r="K1368" i="11"/>
  <c r="I1368" i="11"/>
  <c r="E1368" i="11"/>
  <c r="G1368" i="11" s="1"/>
  <c r="B1368" i="11"/>
  <c r="D1368" i="11"/>
  <c r="F1368" i="11" s="1"/>
  <c r="M1368" i="11" l="1"/>
  <c r="A1370" i="11"/>
  <c r="H1369" i="11"/>
  <c r="C1369" i="11"/>
  <c r="L1369" i="11" s="1"/>
  <c r="I1369" i="11"/>
  <c r="J1369" i="11"/>
  <c r="K1369" i="11"/>
  <c r="E1369" i="11"/>
  <c r="G1369" i="11" s="1"/>
  <c r="B1369" i="11"/>
  <c r="D1369" i="11"/>
  <c r="F1369" i="11" s="1"/>
  <c r="AN1485" i="9"/>
  <c r="AL1486" i="9"/>
  <c r="AM1485" i="9"/>
  <c r="M1369" i="11" l="1"/>
  <c r="A1371" i="11"/>
  <c r="H1370" i="11"/>
  <c r="C1370" i="11"/>
  <c r="L1370" i="11" s="1"/>
  <c r="I1370" i="11"/>
  <c r="J1370" i="11"/>
  <c r="K1370" i="11"/>
  <c r="B1370" i="11"/>
  <c r="D1370" i="11"/>
  <c r="F1370" i="11" s="1"/>
  <c r="E1370" i="11"/>
  <c r="G1370" i="11" s="1"/>
  <c r="AL1487" i="9"/>
  <c r="AN1486" i="9"/>
  <c r="AM1486" i="9"/>
  <c r="M1370" i="11" l="1"/>
  <c r="AM1487" i="9"/>
  <c r="AN1487" i="9"/>
  <c r="AL1488" i="9"/>
  <c r="A1372" i="11"/>
  <c r="H1371" i="11"/>
  <c r="C1371" i="11"/>
  <c r="L1371" i="11" s="1"/>
  <c r="K1371" i="11"/>
  <c r="I1371" i="11"/>
  <c r="J1371" i="11"/>
  <c r="B1371" i="11"/>
  <c r="E1371" i="11"/>
  <c r="G1371" i="11" s="1"/>
  <c r="D1371" i="11"/>
  <c r="F1371" i="11" s="1"/>
  <c r="M1371" i="11" l="1"/>
  <c r="AM1488" i="9"/>
  <c r="AN1488" i="9"/>
  <c r="AL1489" i="9"/>
  <c r="A1373" i="11"/>
  <c r="H1372" i="11"/>
  <c r="C1372" i="11"/>
  <c r="L1372" i="11" s="1"/>
  <c r="J1372" i="11"/>
  <c r="K1372" i="11"/>
  <c r="I1372" i="11"/>
  <c r="B1372" i="11"/>
  <c r="D1372" i="11"/>
  <c r="F1372" i="11" s="1"/>
  <c r="E1372" i="11"/>
  <c r="G1372" i="11" s="1"/>
  <c r="M1372" i="11" l="1"/>
  <c r="AN1489" i="9"/>
  <c r="AM1489" i="9"/>
  <c r="AL1490" i="9"/>
  <c r="A1374" i="11"/>
  <c r="H1373" i="11"/>
  <c r="C1373" i="11"/>
  <c r="L1373" i="11" s="1"/>
  <c r="I1373" i="11"/>
  <c r="J1373" i="11"/>
  <c r="K1373" i="11"/>
  <c r="B1373" i="11"/>
  <c r="E1373" i="11"/>
  <c r="G1373" i="11" s="1"/>
  <c r="D1373" i="11"/>
  <c r="F1373" i="11" s="1"/>
  <c r="M1373" i="11" l="1"/>
  <c r="A1375" i="11"/>
  <c r="H1374" i="11"/>
  <c r="C1374" i="11"/>
  <c r="L1374" i="11" s="1"/>
  <c r="K1374" i="11"/>
  <c r="I1374" i="11"/>
  <c r="J1374" i="11"/>
  <c r="B1374" i="11"/>
  <c r="D1374" i="11"/>
  <c r="F1374" i="11" s="1"/>
  <c r="E1374" i="11"/>
  <c r="G1374" i="11" s="1"/>
  <c r="AL1491" i="9"/>
  <c r="AM1490" i="9"/>
  <c r="AN1490" i="9"/>
  <c r="M1374" i="11" l="1"/>
  <c r="AN1491" i="9"/>
  <c r="AL1492" i="9"/>
  <c r="AM1491" i="9"/>
  <c r="A1376" i="11"/>
  <c r="H1375" i="11"/>
  <c r="C1375" i="11"/>
  <c r="L1375" i="11" s="1"/>
  <c r="K1375" i="11"/>
  <c r="I1375" i="11"/>
  <c r="J1375" i="11"/>
  <c r="E1375" i="11"/>
  <c r="G1375" i="11" s="1"/>
  <c r="B1375" i="11"/>
  <c r="D1375" i="11"/>
  <c r="F1375" i="11" s="1"/>
  <c r="M1375" i="11" l="1"/>
  <c r="AM1492" i="9"/>
  <c r="AN1492" i="9"/>
  <c r="AL1493" i="9"/>
  <c r="A1377" i="11"/>
  <c r="H1376" i="11"/>
  <c r="C1376" i="11"/>
  <c r="L1376" i="11" s="1"/>
  <c r="J1376" i="11"/>
  <c r="K1376" i="11"/>
  <c r="I1376" i="11"/>
  <c r="E1376" i="11"/>
  <c r="G1376" i="11" s="1"/>
  <c r="B1376" i="11"/>
  <c r="D1376" i="11"/>
  <c r="F1376" i="11" s="1"/>
  <c r="M1376" i="11" l="1"/>
  <c r="A1378" i="11"/>
  <c r="H1377" i="11"/>
  <c r="C1377" i="11"/>
  <c r="L1377" i="11" s="1"/>
  <c r="I1377" i="11"/>
  <c r="J1377" i="11"/>
  <c r="K1377" i="11"/>
  <c r="E1377" i="11"/>
  <c r="G1377" i="11" s="1"/>
  <c r="B1377" i="11"/>
  <c r="D1377" i="11"/>
  <c r="F1377" i="11" s="1"/>
  <c r="AM1493" i="9"/>
  <c r="AN1493" i="9"/>
  <c r="AL1494" i="9"/>
  <c r="M1377" i="11" l="1"/>
  <c r="A1379" i="11"/>
  <c r="H1378" i="11"/>
  <c r="C1378" i="11"/>
  <c r="L1378" i="11" s="1"/>
  <c r="I1378" i="11"/>
  <c r="J1378" i="11"/>
  <c r="K1378" i="11"/>
  <c r="E1378" i="11"/>
  <c r="G1378" i="11" s="1"/>
  <c r="D1378" i="11"/>
  <c r="F1378" i="11" s="1"/>
  <c r="B1378" i="11"/>
  <c r="AL1495" i="9"/>
  <c r="AM1494" i="9"/>
  <c r="AN1494" i="9"/>
  <c r="M1378" i="11" l="1"/>
  <c r="AM1495" i="9"/>
  <c r="AN1495" i="9"/>
  <c r="AL1496" i="9"/>
  <c r="A1380" i="11"/>
  <c r="H1379" i="11"/>
  <c r="C1379" i="11"/>
  <c r="L1379" i="11" s="1"/>
  <c r="K1379" i="11"/>
  <c r="I1379" i="11"/>
  <c r="J1379" i="11"/>
  <c r="E1379" i="11"/>
  <c r="G1379" i="11" s="1"/>
  <c r="D1379" i="11"/>
  <c r="F1379" i="11" s="1"/>
  <c r="B1379" i="11"/>
  <c r="M1379" i="11" l="1"/>
  <c r="A1381" i="11"/>
  <c r="H1380" i="11"/>
  <c r="C1380" i="11"/>
  <c r="L1380" i="11" s="1"/>
  <c r="J1380" i="11"/>
  <c r="K1380" i="11"/>
  <c r="I1380" i="11"/>
  <c r="E1380" i="11"/>
  <c r="G1380" i="11" s="1"/>
  <c r="D1380" i="11"/>
  <c r="F1380" i="11" s="1"/>
  <c r="B1380" i="11"/>
  <c r="AM1496" i="9"/>
  <c r="AN1496" i="9"/>
  <c r="AL1497" i="9"/>
  <c r="M1380" i="11" l="1"/>
  <c r="AM1497" i="9"/>
  <c r="AN1497" i="9"/>
  <c r="AL1498" i="9"/>
  <c r="A1382" i="11"/>
  <c r="H1381" i="11"/>
  <c r="C1381" i="11"/>
  <c r="L1381" i="11" s="1"/>
  <c r="I1381" i="11"/>
  <c r="J1381" i="11"/>
  <c r="K1381" i="11"/>
  <c r="B1381" i="11"/>
  <c r="D1381" i="11"/>
  <c r="F1381" i="11" s="1"/>
  <c r="E1381" i="11"/>
  <c r="G1381" i="11" s="1"/>
  <c r="M1381" i="11" l="1"/>
  <c r="A1383" i="11"/>
  <c r="H1382" i="11"/>
  <c r="C1382" i="11"/>
  <c r="L1382" i="11" s="1"/>
  <c r="I1382" i="11"/>
  <c r="J1382" i="11"/>
  <c r="K1382" i="11"/>
  <c r="B1382" i="11"/>
  <c r="D1382" i="11"/>
  <c r="F1382" i="11" s="1"/>
  <c r="E1382" i="11"/>
  <c r="G1382" i="11" s="1"/>
  <c r="AL1499" i="9"/>
  <c r="AN1498" i="9"/>
  <c r="AM1498" i="9"/>
  <c r="M1382" i="11" l="1"/>
  <c r="AL1500" i="9"/>
  <c r="AM1499" i="9"/>
  <c r="AN1499" i="9"/>
  <c r="A1384" i="11"/>
  <c r="H1383" i="11"/>
  <c r="C1383" i="11"/>
  <c r="L1383" i="11" s="1"/>
  <c r="K1383" i="11"/>
  <c r="I1383" i="11"/>
  <c r="J1383" i="11"/>
  <c r="B1383" i="11"/>
  <c r="E1383" i="11"/>
  <c r="G1383" i="11" s="1"/>
  <c r="D1383" i="11"/>
  <c r="F1383" i="11" s="1"/>
  <c r="M1383" i="11" l="1"/>
  <c r="A1385" i="11"/>
  <c r="H1384" i="11"/>
  <c r="C1384" i="11"/>
  <c r="L1384" i="11" s="1"/>
  <c r="J1384" i="11"/>
  <c r="K1384" i="11"/>
  <c r="I1384" i="11"/>
  <c r="B1384" i="11"/>
  <c r="D1384" i="11"/>
  <c r="F1384" i="11" s="1"/>
  <c r="E1384" i="11"/>
  <c r="G1384" i="11" s="1"/>
  <c r="AM1500" i="9"/>
  <c r="AN1500" i="9"/>
  <c r="AL1501" i="9"/>
  <c r="M1384" i="11" l="1"/>
  <c r="AM1501" i="9"/>
  <c r="AN1501" i="9"/>
  <c r="AL1502" i="9"/>
  <c r="A1386" i="11"/>
  <c r="H1385" i="11"/>
  <c r="C1385" i="11"/>
  <c r="L1385" i="11" s="1"/>
  <c r="I1385" i="11"/>
  <c r="J1385" i="11"/>
  <c r="K1385" i="11"/>
  <c r="B1385" i="11"/>
  <c r="E1385" i="11"/>
  <c r="G1385" i="11" s="1"/>
  <c r="D1385" i="11"/>
  <c r="F1385" i="11" s="1"/>
  <c r="M1385" i="11" l="1"/>
  <c r="AL1503" i="9"/>
  <c r="AM1502" i="9"/>
  <c r="AN1502" i="9"/>
  <c r="A1387" i="11"/>
  <c r="H1386" i="11"/>
  <c r="C1386" i="11"/>
  <c r="L1386" i="11" s="1"/>
  <c r="K1386" i="11"/>
  <c r="I1386" i="11"/>
  <c r="J1386" i="11"/>
  <c r="B1386" i="11"/>
  <c r="D1386" i="11"/>
  <c r="F1386" i="11" s="1"/>
  <c r="E1386" i="11"/>
  <c r="G1386" i="11" s="1"/>
  <c r="M1386" i="11" l="1"/>
  <c r="A1388" i="11"/>
  <c r="H1387" i="11"/>
  <c r="C1387" i="11"/>
  <c r="L1387" i="11" s="1"/>
  <c r="K1387" i="11"/>
  <c r="I1387" i="11"/>
  <c r="J1387" i="11"/>
  <c r="B1387" i="11"/>
  <c r="D1387" i="11"/>
  <c r="F1387" i="11" s="1"/>
  <c r="E1387" i="11"/>
  <c r="G1387" i="11" s="1"/>
  <c r="AL1504" i="9"/>
  <c r="AN1503" i="9"/>
  <c r="AM1503" i="9"/>
  <c r="M1387" i="11" l="1"/>
  <c r="AM1504" i="9"/>
  <c r="AL1505" i="9"/>
  <c r="AN1504" i="9"/>
  <c r="A1389" i="11"/>
  <c r="H1388" i="11"/>
  <c r="C1388" i="11"/>
  <c r="L1388" i="11" s="1"/>
  <c r="J1388" i="11"/>
  <c r="K1388" i="11"/>
  <c r="I1388" i="11"/>
  <c r="B1388" i="11"/>
  <c r="D1388" i="11"/>
  <c r="F1388" i="11" s="1"/>
  <c r="E1388" i="11"/>
  <c r="G1388" i="11" s="1"/>
  <c r="M1388" i="11" l="1"/>
  <c r="AM1505" i="9"/>
  <c r="AL1506" i="9"/>
  <c r="AN1505" i="9"/>
  <c r="A1390" i="11"/>
  <c r="H1389" i="11"/>
  <c r="C1389" i="11"/>
  <c r="L1389" i="11" s="1"/>
  <c r="I1389" i="11"/>
  <c r="J1389" i="11"/>
  <c r="K1389" i="11"/>
  <c r="B1389" i="11"/>
  <c r="D1389" i="11"/>
  <c r="F1389" i="11" s="1"/>
  <c r="E1389" i="11"/>
  <c r="G1389" i="11" s="1"/>
  <c r="M1389" i="11" l="1"/>
  <c r="AL1507" i="9"/>
  <c r="AM1506" i="9"/>
  <c r="AN1506" i="9"/>
  <c r="A1391" i="11"/>
  <c r="H1390" i="11"/>
  <c r="C1390" i="11"/>
  <c r="L1390" i="11" s="1"/>
  <c r="I1390" i="11"/>
  <c r="J1390" i="11"/>
  <c r="K1390" i="11"/>
  <c r="B1390" i="11"/>
  <c r="D1390" i="11"/>
  <c r="F1390" i="11" s="1"/>
  <c r="E1390" i="11"/>
  <c r="G1390" i="11" s="1"/>
  <c r="M1390" i="11" l="1"/>
  <c r="A1392" i="11"/>
  <c r="H1391" i="11"/>
  <c r="C1391" i="11"/>
  <c r="L1391" i="11" s="1"/>
  <c r="K1391" i="11"/>
  <c r="I1391" i="11"/>
  <c r="J1391" i="11"/>
  <c r="B1391" i="11"/>
  <c r="D1391" i="11"/>
  <c r="F1391" i="11" s="1"/>
  <c r="E1391" i="11"/>
  <c r="G1391" i="11" s="1"/>
  <c r="AM1507" i="9"/>
  <c r="AN1507" i="9"/>
  <c r="AL1508" i="9"/>
  <c r="M1391" i="11" l="1"/>
  <c r="AM1508" i="9"/>
  <c r="AL1509" i="9"/>
  <c r="AN1508" i="9"/>
  <c r="A1393" i="11"/>
  <c r="H1392" i="11"/>
  <c r="C1392" i="11"/>
  <c r="L1392" i="11" s="1"/>
  <c r="J1392" i="11"/>
  <c r="K1392" i="11"/>
  <c r="I1392" i="11"/>
  <c r="D1392" i="11"/>
  <c r="F1392" i="11" s="1"/>
  <c r="E1392" i="11"/>
  <c r="G1392" i="11" s="1"/>
  <c r="B1392" i="11"/>
  <c r="M1392" i="11" l="1"/>
  <c r="AN1509" i="9"/>
  <c r="AL1510" i="9"/>
  <c r="AM1509" i="9"/>
  <c r="A1394" i="11"/>
  <c r="H1393" i="11"/>
  <c r="C1393" i="11"/>
  <c r="L1393" i="11" s="1"/>
  <c r="I1393" i="11"/>
  <c r="J1393" i="11"/>
  <c r="K1393" i="11"/>
  <c r="D1393" i="11"/>
  <c r="F1393" i="11" s="1"/>
  <c r="E1393" i="11"/>
  <c r="G1393" i="11" s="1"/>
  <c r="B1393" i="11"/>
  <c r="M1393" i="11" l="1"/>
  <c r="A1395" i="11"/>
  <c r="H1394" i="11"/>
  <c r="C1394" i="11"/>
  <c r="L1394" i="11" s="1"/>
  <c r="I1394" i="11"/>
  <c r="J1394" i="11"/>
  <c r="K1394" i="11"/>
  <c r="E1394" i="11"/>
  <c r="G1394" i="11" s="1"/>
  <c r="D1394" i="11"/>
  <c r="F1394" i="11" s="1"/>
  <c r="B1394" i="11"/>
  <c r="AL1511" i="9"/>
  <c r="AN1510" i="9"/>
  <c r="AM1510" i="9"/>
  <c r="M1394" i="11" l="1"/>
  <c r="AM1511" i="9"/>
  <c r="AN1511" i="9"/>
  <c r="AL1512" i="9"/>
  <c r="A1396" i="11"/>
  <c r="H1395" i="11"/>
  <c r="C1395" i="11"/>
  <c r="L1395" i="11" s="1"/>
  <c r="K1395" i="11"/>
  <c r="I1395" i="11"/>
  <c r="J1395" i="11"/>
  <c r="E1395" i="11"/>
  <c r="G1395" i="11" s="1"/>
  <c r="B1395" i="11"/>
  <c r="D1395" i="11"/>
  <c r="F1395" i="11" s="1"/>
  <c r="M1395" i="11" l="1"/>
  <c r="A1397" i="11"/>
  <c r="H1396" i="11"/>
  <c r="C1396" i="11"/>
  <c r="L1396" i="11" s="1"/>
  <c r="J1396" i="11"/>
  <c r="K1396" i="11"/>
  <c r="I1396" i="11"/>
  <c r="E1396" i="11"/>
  <c r="G1396" i="11" s="1"/>
  <c r="B1396" i="11"/>
  <c r="D1396" i="11"/>
  <c r="F1396" i="11" s="1"/>
  <c r="AM1512" i="9"/>
  <c r="AN1512" i="9"/>
  <c r="AL1513" i="9"/>
  <c r="M1396" i="11" l="1"/>
  <c r="AN1513" i="9"/>
  <c r="AM1513" i="9"/>
  <c r="AL1514" i="9"/>
  <c r="A1398" i="11"/>
  <c r="H1397" i="11"/>
  <c r="C1397" i="11"/>
  <c r="L1397" i="11" s="1"/>
  <c r="I1397" i="11"/>
  <c r="J1397" i="11"/>
  <c r="K1397" i="11"/>
  <c r="B1397" i="11"/>
  <c r="D1397" i="11"/>
  <c r="F1397" i="11" s="1"/>
  <c r="E1397" i="11"/>
  <c r="G1397" i="11" s="1"/>
  <c r="M1397" i="11" l="1"/>
  <c r="A1399" i="11"/>
  <c r="H1398" i="11"/>
  <c r="C1398" i="11"/>
  <c r="L1398" i="11" s="1"/>
  <c r="K1398" i="11"/>
  <c r="I1398" i="11"/>
  <c r="J1398" i="11"/>
  <c r="E1398" i="11"/>
  <c r="G1398" i="11" s="1"/>
  <c r="D1398" i="11"/>
  <c r="F1398" i="11" s="1"/>
  <c r="B1398" i="11"/>
  <c r="AL1515" i="9"/>
  <c r="AM1514" i="9"/>
  <c r="AN1514" i="9"/>
  <c r="M1398" i="11" l="1"/>
  <c r="AN1515" i="9"/>
  <c r="AL1516" i="9"/>
  <c r="AM1515" i="9"/>
  <c r="A1400" i="11"/>
  <c r="H1399" i="11"/>
  <c r="C1399" i="11"/>
  <c r="L1399" i="11" s="1"/>
  <c r="K1399" i="11"/>
  <c r="I1399" i="11"/>
  <c r="J1399" i="11"/>
  <c r="B1399" i="11"/>
  <c r="D1399" i="11"/>
  <c r="F1399" i="11" s="1"/>
  <c r="E1399" i="11"/>
  <c r="G1399" i="11" s="1"/>
  <c r="M1399" i="11" l="1"/>
  <c r="A1401" i="11"/>
  <c r="H1400" i="11"/>
  <c r="C1400" i="11"/>
  <c r="L1400" i="11" s="1"/>
  <c r="J1400" i="11"/>
  <c r="K1400" i="11"/>
  <c r="I1400" i="11"/>
  <c r="B1400" i="11"/>
  <c r="D1400" i="11"/>
  <c r="F1400" i="11" s="1"/>
  <c r="E1400" i="11"/>
  <c r="G1400" i="11" s="1"/>
  <c r="AM1516" i="9"/>
  <c r="AN1516" i="9"/>
  <c r="AL1517" i="9"/>
  <c r="M1400" i="11" l="1"/>
  <c r="A1402" i="11"/>
  <c r="H1401" i="11"/>
  <c r="C1401" i="11"/>
  <c r="L1401" i="11" s="1"/>
  <c r="I1401" i="11"/>
  <c r="J1401" i="11"/>
  <c r="K1401" i="11"/>
  <c r="D1401" i="11"/>
  <c r="F1401" i="11" s="1"/>
  <c r="E1401" i="11"/>
  <c r="G1401" i="11" s="1"/>
  <c r="B1401" i="11"/>
  <c r="AM1517" i="9"/>
  <c r="AL1518" i="9"/>
  <c r="AN1517" i="9"/>
  <c r="M1401" i="11" l="1"/>
  <c r="AL1519" i="9"/>
  <c r="AM1518" i="9"/>
  <c r="AN1518" i="9"/>
  <c r="A1403" i="11"/>
  <c r="H1402" i="11"/>
  <c r="C1402" i="11"/>
  <c r="L1402" i="11" s="1"/>
  <c r="I1402" i="11"/>
  <c r="J1402" i="11"/>
  <c r="K1402" i="11"/>
  <c r="B1402" i="11"/>
  <c r="E1402" i="11"/>
  <c r="G1402" i="11" s="1"/>
  <c r="D1402" i="11"/>
  <c r="F1402" i="11" s="1"/>
  <c r="M1402" i="11" l="1"/>
  <c r="AM1519" i="9"/>
  <c r="AN1519" i="9"/>
  <c r="AL1520" i="9"/>
  <c r="A1404" i="11"/>
  <c r="H1403" i="11"/>
  <c r="C1403" i="11"/>
  <c r="L1403" i="11" s="1"/>
  <c r="K1403" i="11"/>
  <c r="I1403" i="11"/>
  <c r="J1403" i="11"/>
  <c r="B1403" i="11"/>
  <c r="D1403" i="11"/>
  <c r="F1403" i="11" s="1"/>
  <c r="E1403" i="11"/>
  <c r="G1403" i="11" s="1"/>
  <c r="M1403" i="11" l="1"/>
  <c r="A1405" i="11"/>
  <c r="H1404" i="11"/>
  <c r="C1404" i="11"/>
  <c r="L1404" i="11" s="1"/>
  <c r="J1404" i="11"/>
  <c r="K1404" i="11"/>
  <c r="I1404" i="11"/>
  <c r="E1404" i="11"/>
  <c r="G1404" i="11" s="1"/>
  <c r="B1404" i="11"/>
  <c r="D1404" i="11"/>
  <c r="F1404" i="11" s="1"/>
  <c r="AM1520" i="9"/>
  <c r="AN1520" i="9"/>
  <c r="AL1521" i="9"/>
  <c r="M1404" i="11" l="1"/>
  <c r="AM1521" i="9"/>
  <c r="AN1521" i="9"/>
  <c r="AL1522" i="9"/>
  <c r="A1406" i="11"/>
  <c r="H1405" i="11"/>
  <c r="C1405" i="11"/>
  <c r="L1405" i="11" s="1"/>
  <c r="I1405" i="11"/>
  <c r="J1405" i="11"/>
  <c r="K1405" i="11"/>
  <c r="B1405" i="11"/>
  <c r="D1405" i="11"/>
  <c r="F1405" i="11" s="1"/>
  <c r="E1405" i="11"/>
  <c r="G1405" i="11" s="1"/>
  <c r="M1405" i="11" l="1"/>
  <c r="A1407" i="11"/>
  <c r="H1406" i="11"/>
  <c r="C1406" i="11"/>
  <c r="L1406" i="11" s="1"/>
  <c r="I1406" i="11"/>
  <c r="J1406" i="11"/>
  <c r="K1406" i="11"/>
  <c r="E1406" i="11"/>
  <c r="G1406" i="11" s="1"/>
  <c r="D1406" i="11"/>
  <c r="F1406" i="11" s="1"/>
  <c r="B1406" i="11"/>
  <c r="AL1523" i="9"/>
  <c r="AM1522" i="9"/>
  <c r="AN1522" i="9"/>
  <c r="M1406" i="11" l="1"/>
  <c r="AL1524" i="9"/>
  <c r="AM1523" i="9"/>
  <c r="AN1523" i="9"/>
  <c r="A1408" i="11"/>
  <c r="H1407" i="11"/>
  <c r="C1407" i="11"/>
  <c r="L1407" i="11" s="1"/>
  <c r="K1407" i="11"/>
  <c r="I1407" i="11"/>
  <c r="J1407" i="11"/>
  <c r="E1407" i="11"/>
  <c r="G1407" i="11" s="1"/>
  <c r="B1407" i="11"/>
  <c r="D1407" i="11"/>
  <c r="F1407" i="11" s="1"/>
  <c r="M1407" i="11" l="1"/>
  <c r="AM1524" i="9"/>
  <c r="AL1525" i="9"/>
  <c r="AN1524" i="9"/>
  <c r="A1409" i="11"/>
  <c r="H1408" i="11"/>
  <c r="C1408" i="11"/>
  <c r="L1408" i="11" s="1"/>
  <c r="J1408" i="11"/>
  <c r="K1408" i="11"/>
  <c r="I1408" i="11"/>
  <c r="E1408" i="11"/>
  <c r="G1408" i="11" s="1"/>
  <c r="B1408" i="11"/>
  <c r="D1408" i="11"/>
  <c r="F1408" i="11" s="1"/>
  <c r="M1408" i="11" l="1"/>
  <c r="AM1525" i="9"/>
  <c r="AN1525" i="9"/>
  <c r="AL1526" i="9"/>
  <c r="A1410" i="11"/>
  <c r="H1409" i="11"/>
  <c r="C1409" i="11"/>
  <c r="L1409" i="11" s="1"/>
  <c r="I1409" i="11"/>
  <c r="J1409" i="11"/>
  <c r="K1409" i="11"/>
  <c r="E1409" i="11"/>
  <c r="G1409" i="11" s="1"/>
  <c r="B1409" i="11"/>
  <c r="D1409" i="11"/>
  <c r="F1409" i="11" s="1"/>
  <c r="M1409" i="11" l="1"/>
  <c r="AM1526" i="9"/>
  <c r="AL1527" i="9"/>
  <c r="AN1526" i="9"/>
  <c r="A1411" i="11"/>
  <c r="H1410" i="11"/>
  <c r="C1410" i="11"/>
  <c r="L1410" i="11" s="1"/>
  <c r="K1410" i="11"/>
  <c r="I1410" i="11"/>
  <c r="J1410" i="11"/>
  <c r="E1410" i="11"/>
  <c r="G1410" i="11" s="1"/>
  <c r="D1410" i="11"/>
  <c r="F1410" i="11" s="1"/>
  <c r="B1410" i="11"/>
  <c r="M1410" i="11" l="1"/>
  <c r="AL1528" i="9"/>
  <c r="AM1527" i="9"/>
  <c r="AN1527" i="9"/>
  <c r="A1412" i="11"/>
  <c r="H1411" i="11"/>
  <c r="C1411" i="11"/>
  <c r="L1411" i="11" s="1"/>
  <c r="K1411" i="11"/>
  <c r="I1411" i="11"/>
  <c r="J1411" i="11"/>
  <c r="B1411" i="11"/>
  <c r="D1411" i="11"/>
  <c r="F1411" i="11" s="1"/>
  <c r="E1411" i="11"/>
  <c r="G1411" i="11" s="1"/>
  <c r="M1411" i="11" l="1"/>
  <c r="A1413" i="11"/>
  <c r="H1412" i="11"/>
  <c r="C1412" i="11"/>
  <c r="L1412" i="11" s="1"/>
  <c r="J1412" i="11"/>
  <c r="K1412" i="11"/>
  <c r="I1412" i="11"/>
  <c r="B1412" i="11"/>
  <c r="D1412" i="11"/>
  <c r="F1412" i="11" s="1"/>
  <c r="E1412" i="11"/>
  <c r="G1412" i="11" s="1"/>
  <c r="AM1528" i="9"/>
  <c r="AL1529" i="9"/>
  <c r="AN1528" i="9"/>
  <c r="M1412" i="11" l="1"/>
  <c r="AM1529" i="9"/>
  <c r="AN1529" i="9"/>
  <c r="AL1530" i="9"/>
  <c r="A1414" i="11"/>
  <c r="H1413" i="11"/>
  <c r="C1413" i="11"/>
  <c r="L1413" i="11" s="1"/>
  <c r="I1413" i="11"/>
  <c r="J1413" i="11"/>
  <c r="K1413" i="11"/>
  <c r="D1413" i="11"/>
  <c r="F1413" i="11" s="1"/>
  <c r="E1413" i="11"/>
  <c r="G1413" i="11" s="1"/>
  <c r="B1413" i="11"/>
  <c r="M1413" i="11" l="1"/>
  <c r="A1415" i="11"/>
  <c r="H1414" i="11"/>
  <c r="C1414" i="11"/>
  <c r="L1414" i="11" s="1"/>
  <c r="I1414" i="11"/>
  <c r="J1414" i="11"/>
  <c r="K1414" i="11"/>
  <c r="B1414" i="11"/>
  <c r="E1414" i="11"/>
  <c r="G1414" i="11" s="1"/>
  <c r="D1414" i="11"/>
  <c r="F1414" i="11" s="1"/>
  <c r="AM1530" i="9"/>
  <c r="AL1531" i="9"/>
  <c r="AN1530" i="9"/>
  <c r="M1414" i="11" l="1"/>
  <c r="AL1532" i="9"/>
  <c r="AM1531" i="9"/>
  <c r="AN1531" i="9"/>
  <c r="A1416" i="11"/>
  <c r="H1415" i="11"/>
  <c r="C1415" i="11"/>
  <c r="L1415" i="11" s="1"/>
  <c r="K1415" i="11"/>
  <c r="I1415" i="11"/>
  <c r="J1415" i="11"/>
  <c r="B1415" i="11"/>
  <c r="D1415" i="11"/>
  <c r="F1415" i="11" s="1"/>
  <c r="E1415" i="11"/>
  <c r="G1415" i="11" s="1"/>
  <c r="M1415" i="11" l="1"/>
  <c r="A1417" i="11"/>
  <c r="H1416" i="11"/>
  <c r="C1416" i="11"/>
  <c r="L1416" i="11" s="1"/>
  <c r="J1416" i="11"/>
  <c r="K1416" i="11"/>
  <c r="I1416" i="11"/>
  <c r="E1416" i="11"/>
  <c r="G1416" i="11" s="1"/>
  <c r="D1416" i="11"/>
  <c r="F1416" i="11" s="1"/>
  <c r="B1416" i="11"/>
  <c r="AM1532" i="9"/>
  <c r="AL1533" i="9"/>
  <c r="AN1532" i="9"/>
  <c r="M1416" i="11" l="1"/>
  <c r="AM1533" i="9"/>
  <c r="AN1533" i="9"/>
  <c r="AL1534" i="9"/>
  <c r="A1418" i="11"/>
  <c r="H1417" i="11"/>
  <c r="C1417" i="11"/>
  <c r="L1417" i="11" s="1"/>
  <c r="I1417" i="11"/>
  <c r="J1417" i="11"/>
  <c r="K1417" i="11"/>
  <c r="B1417" i="11"/>
  <c r="D1417" i="11"/>
  <c r="F1417" i="11" s="1"/>
  <c r="E1417" i="11"/>
  <c r="G1417" i="11" s="1"/>
  <c r="M1417" i="11" l="1"/>
  <c r="A1419" i="11"/>
  <c r="H1418" i="11"/>
  <c r="C1418" i="11"/>
  <c r="L1418" i="11" s="1"/>
  <c r="I1418" i="11"/>
  <c r="J1418" i="11"/>
  <c r="K1418" i="11"/>
  <c r="E1418" i="11"/>
  <c r="G1418" i="11" s="1"/>
  <c r="D1418" i="11"/>
  <c r="F1418" i="11" s="1"/>
  <c r="B1418" i="11"/>
  <c r="AM1534" i="9"/>
  <c r="AN1534" i="9"/>
  <c r="AL1535" i="9"/>
  <c r="M1418" i="11" l="1"/>
  <c r="A1420" i="11"/>
  <c r="H1419" i="11"/>
  <c r="C1419" i="11"/>
  <c r="L1419" i="11" s="1"/>
  <c r="K1419" i="11"/>
  <c r="I1419" i="11"/>
  <c r="J1419" i="11"/>
  <c r="E1419" i="11"/>
  <c r="G1419" i="11" s="1"/>
  <c r="B1419" i="11"/>
  <c r="D1419" i="11"/>
  <c r="F1419" i="11" s="1"/>
  <c r="AL1536" i="9"/>
  <c r="AM1535" i="9"/>
  <c r="AN1535" i="9"/>
  <c r="M1419" i="11" l="1"/>
  <c r="AM1536" i="9"/>
  <c r="AL1537" i="9"/>
  <c r="AN1536" i="9"/>
  <c r="A1421" i="11"/>
  <c r="H1420" i="11"/>
  <c r="C1420" i="11"/>
  <c r="L1420" i="11" s="1"/>
  <c r="J1420" i="11"/>
  <c r="K1420" i="11"/>
  <c r="I1420" i="11"/>
  <c r="E1420" i="11"/>
  <c r="G1420" i="11" s="1"/>
  <c r="B1420" i="11"/>
  <c r="D1420" i="11"/>
  <c r="F1420" i="11" s="1"/>
  <c r="M1420" i="11" l="1"/>
  <c r="AM1537" i="9"/>
  <c r="AN1537" i="9"/>
  <c r="AL1538" i="9"/>
  <c r="A1422" i="11"/>
  <c r="H1421" i="11"/>
  <c r="C1421" i="11"/>
  <c r="L1421" i="11" s="1"/>
  <c r="I1421" i="11"/>
  <c r="J1421" i="11"/>
  <c r="K1421" i="11"/>
  <c r="E1421" i="11"/>
  <c r="G1421" i="11" s="1"/>
  <c r="B1421" i="11"/>
  <c r="D1421" i="11"/>
  <c r="F1421" i="11" s="1"/>
  <c r="M1421" i="11" l="1"/>
  <c r="AM1538" i="9"/>
  <c r="AL1539" i="9"/>
  <c r="AN1538" i="9"/>
  <c r="A1423" i="11"/>
  <c r="H1422" i="11"/>
  <c r="C1422" i="11"/>
  <c r="L1422" i="11" s="1"/>
  <c r="K1422" i="11"/>
  <c r="I1422" i="11"/>
  <c r="J1422" i="11"/>
  <c r="E1422" i="11"/>
  <c r="G1422" i="11" s="1"/>
  <c r="D1422" i="11"/>
  <c r="F1422" i="11" s="1"/>
  <c r="B1422" i="11"/>
  <c r="M1422" i="11" l="1"/>
  <c r="A1424" i="11"/>
  <c r="H1423" i="11"/>
  <c r="C1423" i="11"/>
  <c r="L1423" i="11" s="1"/>
  <c r="K1423" i="11"/>
  <c r="I1423" i="11"/>
  <c r="J1423" i="11"/>
  <c r="B1423" i="11"/>
  <c r="D1423" i="11"/>
  <c r="F1423" i="11" s="1"/>
  <c r="E1423" i="11"/>
  <c r="G1423" i="11" s="1"/>
  <c r="AL1540" i="9"/>
  <c r="AM1539" i="9"/>
  <c r="AN1539" i="9"/>
  <c r="M1423" i="11" l="1"/>
  <c r="A1425" i="11"/>
  <c r="H1424" i="11"/>
  <c r="C1424" i="11"/>
  <c r="L1424" i="11" s="1"/>
  <c r="J1424" i="11"/>
  <c r="K1424" i="11"/>
  <c r="I1424" i="11"/>
  <c r="B1424" i="11"/>
  <c r="D1424" i="11"/>
  <c r="F1424" i="11" s="1"/>
  <c r="E1424" i="11"/>
  <c r="G1424" i="11" s="1"/>
  <c r="AM1540" i="9"/>
  <c r="AL1541" i="9"/>
  <c r="AN1540" i="9"/>
  <c r="M1424" i="11" l="1"/>
  <c r="AM1541" i="9"/>
  <c r="AN1541" i="9"/>
  <c r="AL1542" i="9"/>
  <c r="A1426" i="11"/>
  <c r="H1425" i="11"/>
  <c r="C1425" i="11"/>
  <c r="L1425" i="11" s="1"/>
  <c r="I1425" i="11"/>
  <c r="J1425" i="11"/>
  <c r="K1425" i="11"/>
  <c r="D1425" i="11"/>
  <c r="F1425" i="11" s="1"/>
  <c r="E1425" i="11"/>
  <c r="G1425" i="11" s="1"/>
  <c r="B1425" i="11"/>
  <c r="M1425" i="11" l="1"/>
  <c r="AM1542" i="9"/>
  <c r="AL1543" i="9"/>
  <c r="AN1542" i="9"/>
  <c r="A1427" i="11"/>
  <c r="H1426" i="11"/>
  <c r="C1426" i="11"/>
  <c r="L1426" i="11" s="1"/>
  <c r="I1426" i="11"/>
  <c r="J1426" i="11"/>
  <c r="K1426" i="11"/>
  <c r="B1426" i="11"/>
  <c r="D1426" i="11"/>
  <c r="F1426" i="11" s="1"/>
  <c r="E1426" i="11"/>
  <c r="G1426" i="11" s="1"/>
  <c r="M1426" i="11" l="1"/>
  <c r="AL1544" i="9"/>
  <c r="AM1543" i="9"/>
  <c r="AN1543" i="9"/>
  <c r="A1428" i="11"/>
  <c r="H1427" i="11"/>
  <c r="C1427" i="11"/>
  <c r="L1427" i="11" s="1"/>
  <c r="K1427" i="11"/>
  <c r="I1427" i="11"/>
  <c r="J1427" i="11"/>
  <c r="B1427" i="11"/>
  <c r="D1427" i="11"/>
  <c r="F1427" i="11" s="1"/>
  <c r="E1427" i="11"/>
  <c r="G1427" i="11" s="1"/>
  <c r="M1427" i="11" l="1"/>
  <c r="AM1544" i="9"/>
  <c r="AL1545" i="9"/>
  <c r="AN1544" i="9"/>
  <c r="A1429" i="11"/>
  <c r="H1428" i="11"/>
  <c r="C1428" i="11"/>
  <c r="L1428" i="11" s="1"/>
  <c r="J1428" i="11"/>
  <c r="K1428" i="11"/>
  <c r="I1428" i="11"/>
  <c r="E1428" i="11"/>
  <c r="G1428" i="11" s="1"/>
  <c r="D1428" i="11"/>
  <c r="F1428" i="11" s="1"/>
  <c r="B1428" i="11"/>
  <c r="M1428" i="11" l="1"/>
  <c r="AM1545" i="9"/>
  <c r="AN1545" i="9"/>
  <c r="AL1546" i="9"/>
  <c r="A1430" i="11"/>
  <c r="H1429" i="11"/>
  <c r="C1429" i="11"/>
  <c r="L1429" i="11" s="1"/>
  <c r="I1429" i="11"/>
  <c r="J1429" i="11"/>
  <c r="K1429" i="11"/>
  <c r="B1429" i="11"/>
  <c r="D1429" i="11"/>
  <c r="F1429" i="11" s="1"/>
  <c r="E1429" i="11"/>
  <c r="G1429" i="11" s="1"/>
  <c r="M1429" i="11" l="1"/>
  <c r="AM1546" i="9"/>
  <c r="AN1546" i="9"/>
  <c r="AL1547" i="9"/>
  <c r="A1431" i="11"/>
  <c r="H1430" i="11"/>
  <c r="C1430" i="11"/>
  <c r="L1430" i="11" s="1"/>
  <c r="I1430" i="11"/>
  <c r="J1430" i="11"/>
  <c r="K1430" i="11"/>
  <c r="E1430" i="11"/>
  <c r="G1430" i="11" s="1"/>
  <c r="D1430" i="11"/>
  <c r="F1430" i="11" s="1"/>
  <c r="B1430" i="11"/>
  <c r="M1430" i="11" l="1"/>
  <c r="AL1548" i="9"/>
  <c r="AM1547" i="9"/>
  <c r="AN1547" i="9"/>
  <c r="A1432" i="11"/>
  <c r="H1431" i="11"/>
  <c r="C1431" i="11"/>
  <c r="L1431" i="11" s="1"/>
  <c r="K1431" i="11"/>
  <c r="I1431" i="11"/>
  <c r="J1431" i="11"/>
  <c r="E1431" i="11"/>
  <c r="G1431" i="11" s="1"/>
  <c r="B1431" i="11"/>
  <c r="D1431" i="11"/>
  <c r="F1431" i="11" s="1"/>
  <c r="M1431" i="11" l="1"/>
  <c r="A1433" i="11"/>
  <c r="H1432" i="11"/>
  <c r="C1432" i="11"/>
  <c r="L1432" i="11" s="1"/>
  <c r="J1432" i="11"/>
  <c r="K1432" i="11"/>
  <c r="I1432" i="11"/>
  <c r="E1432" i="11"/>
  <c r="G1432" i="11" s="1"/>
  <c r="B1432" i="11"/>
  <c r="D1432" i="11"/>
  <c r="F1432" i="11" s="1"/>
  <c r="AM1548" i="9"/>
  <c r="AL1549" i="9"/>
  <c r="AN1548" i="9"/>
  <c r="M1432" i="11" l="1"/>
  <c r="AM1549" i="9"/>
  <c r="AN1549" i="9"/>
  <c r="AL1550" i="9"/>
  <c r="A1434" i="11"/>
  <c r="H1433" i="11"/>
  <c r="C1433" i="11"/>
  <c r="L1433" i="11" s="1"/>
  <c r="I1433" i="11"/>
  <c r="J1433" i="11"/>
  <c r="K1433" i="11"/>
  <c r="E1433" i="11"/>
  <c r="G1433" i="11" s="1"/>
  <c r="B1433" i="11"/>
  <c r="D1433" i="11"/>
  <c r="F1433" i="11" s="1"/>
  <c r="M1433" i="11" l="1"/>
  <c r="AM1550" i="9"/>
  <c r="AL1551" i="9"/>
  <c r="AN1550" i="9"/>
  <c r="A1435" i="11"/>
  <c r="H1434" i="11"/>
  <c r="C1434" i="11"/>
  <c r="L1434" i="11" s="1"/>
  <c r="K1434" i="11"/>
  <c r="I1434" i="11"/>
  <c r="J1434" i="11"/>
  <c r="E1434" i="11"/>
  <c r="G1434" i="11" s="1"/>
  <c r="D1434" i="11"/>
  <c r="F1434" i="11" s="1"/>
  <c r="B1434" i="11"/>
  <c r="M1434" i="11" l="1"/>
  <c r="A1436" i="11"/>
  <c r="H1435" i="11"/>
  <c r="C1435" i="11"/>
  <c r="L1435" i="11" s="1"/>
  <c r="K1435" i="11"/>
  <c r="I1435" i="11"/>
  <c r="J1435" i="11"/>
  <c r="B1435" i="11"/>
  <c r="D1435" i="11"/>
  <c r="F1435" i="11" s="1"/>
  <c r="E1435" i="11"/>
  <c r="G1435" i="11" s="1"/>
  <c r="AL1552" i="9"/>
  <c r="AM1551" i="9"/>
  <c r="AN1551" i="9"/>
  <c r="M1435" i="11" l="1"/>
  <c r="AM1552" i="9"/>
  <c r="AL1553" i="9"/>
  <c r="AN1552" i="9"/>
  <c r="A1437" i="11"/>
  <c r="H1436" i="11"/>
  <c r="C1436" i="11"/>
  <c r="L1436" i="11" s="1"/>
  <c r="J1436" i="11"/>
  <c r="K1436" i="11"/>
  <c r="I1436" i="11"/>
  <c r="B1436" i="11"/>
  <c r="D1436" i="11"/>
  <c r="F1436" i="11" s="1"/>
  <c r="E1436" i="11"/>
  <c r="G1436" i="11" s="1"/>
  <c r="M1436" i="11" l="1"/>
  <c r="AM1553" i="9"/>
  <c r="AN1553" i="9"/>
  <c r="AL1554" i="9"/>
  <c r="A1438" i="11"/>
  <c r="H1437" i="11"/>
  <c r="C1437" i="11"/>
  <c r="L1437" i="11" s="1"/>
  <c r="I1437" i="11"/>
  <c r="J1437" i="11"/>
  <c r="K1437" i="11"/>
  <c r="D1437" i="11"/>
  <c r="F1437" i="11" s="1"/>
  <c r="E1437" i="11"/>
  <c r="G1437" i="11" s="1"/>
  <c r="B1437" i="11"/>
  <c r="M1437" i="11" l="1"/>
  <c r="AM1554" i="9"/>
  <c r="AL1555" i="9"/>
  <c r="AN1554" i="9"/>
  <c r="A1439" i="11"/>
  <c r="H1438" i="11"/>
  <c r="C1438" i="11"/>
  <c r="L1438" i="11" s="1"/>
  <c r="I1438" i="11"/>
  <c r="J1438" i="11"/>
  <c r="K1438" i="11"/>
  <c r="B1438" i="11"/>
  <c r="E1438" i="11"/>
  <c r="G1438" i="11" s="1"/>
  <c r="D1438" i="11"/>
  <c r="F1438" i="11" s="1"/>
  <c r="M1438" i="11" l="1"/>
  <c r="A1440" i="11"/>
  <c r="H1439" i="11"/>
  <c r="C1439" i="11"/>
  <c r="L1439" i="11" s="1"/>
  <c r="K1439" i="11"/>
  <c r="I1439" i="11"/>
  <c r="J1439" i="11"/>
  <c r="B1439" i="11"/>
  <c r="D1439" i="11"/>
  <c r="F1439" i="11" s="1"/>
  <c r="E1439" i="11"/>
  <c r="G1439" i="11" s="1"/>
  <c r="AL1556" i="9"/>
  <c r="AM1555" i="9"/>
  <c r="AN1555" i="9"/>
  <c r="M1439" i="11" l="1"/>
  <c r="AM1556" i="9"/>
  <c r="AL1557" i="9"/>
  <c r="AN1556" i="9"/>
  <c r="A1441" i="11"/>
  <c r="H1440" i="11"/>
  <c r="C1440" i="11"/>
  <c r="L1440" i="11" s="1"/>
  <c r="J1440" i="11"/>
  <c r="K1440" i="11"/>
  <c r="I1440" i="11"/>
  <c r="E1440" i="11"/>
  <c r="G1440" i="11" s="1"/>
  <c r="D1440" i="11"/>
  <c r="F1440" i="11" s="1"/>
  <c r="B1440" i="11"/>
  <c r="M1440" i="11" l="1"/>
  <c r="AM1557" i="9"/>
  <c r="AN1557" i="9"/>
  <c r="AL1558" i="9"/>
  <c r="A1442" i="11"/>
  <c r="H1441" i="11"/>
  <c r="C1441" i="11"/>
  <c r="L1441" i="11" s="1"/>
  <c r="I1441" i="11"/>
  <c r="J1441" i="11"/>
  <c r="K1441" i="11"/>
  <c r="B1441" i="11"/>
  <c r="D1441" i="11"/>
  <c r="F1441" i="11" s="1"/>
  <c r="E1441" i="11"/>
  <c r="G1441" i="11" s="1"/>
  <c r="M1441" i="11" l="1"/>
  <c r="A1443" i="11"/>
  <c r="H1442" i="11"/>
  <c r="C1442" i="11"/>
  <c r="L1442" i="11" s="1"/>
  <c r="I1442" i="11"/>
  <c r="J1442" i="11"/>
  <c r="K1442" i="11"/>
  <c r="E1442" i="11"/>
  <c r="G1442" i="11" s="1"/>
  <c r="D1442" i="11"/>
  <c r="F1442" i="11" s="1"/>
  <c r="B1442" i="11"/>
  <c r="AM1558" i="9"/>
  <c r="AN1558" i="9"/>
  <c r="AL1559" i="9"/>
  <c r="M1442" i="11" l="1"/>
  <c r="AL1560" i="9"/>
  <c r="AM1559" i="9"/>
  <c r="AN1559" i="9"/>
  <c r="A1444" i="11"/>
  <c r="H1443" i="11"/>
  <c r="C1443" i="11"/>
  <c r="L1443" i="11" s="1"/>
  <c r="K1443" i="11"/>
  <c r="I1443" i="11"/>
  <c r="J1443" i="11"/>
  <c r="E1443" i="11"/>
  <c r="G1443" i="11" s="1"/>
  <c r="B1443" i="11"/>
  <c r="D1443" i="11"/>
  <c r="F1443" i="11" s="1"/>
  <c r="M1443" i="11" l="1"/>
  <c r="A1445" i="11"/>
  <c r="H1444" i="11"/>
  <c r="C1444" i="11"/>
  <c r="L1444" i="11" s="1"/>
  <c r="J1444" i="11"/>
  <c r="K1444" i="11"/>
  <c r="I1444" i="11"/>
  <c r="E1444" i="11"/>
  <c r="G1444" i="11" s="1"/>
  <c r="B1444" i="11"/>
  <c r="D1444" i="11"/>
  <c r="F1444" i="11" s="1"/>
  <c r="AM1560" i="9"/>
  <c r="AL1561" i="9"/>
  <c r="AN1560" i="9"/>
  <c r="M1444" i="11" l="1"/>
  <c r="AM1561" i="9"/>
  <c r="AN1561" i="9"/>
  <c r="AL1562" i="9"/>
  <c r="A1446" i="11"/>
  <c r="H1445" i="11"/>
  <c r="C1445" i="11"/>
  <c r="L1445" i="11" s="1"/>
  <c r="I1445" i="11"/>
  <c r="J1445" i="11"/>
  <c r="K1445" i="11"/>
  <c r="E1445" i="11"/>
  <c r="G1445" i="11" s="1"/>
  <c r="B1445" i="11"/>
  <c r="D1445" i="11"/>
  <c r="F1445" i="11" s="1"/>
  <c r="M1445" i="11" l="1"/>
  <c r="A1447" i="11"/>
  <c r="H1446" i="11"/>
  <c r="C1446" i="11"/>
  <c r="L1446" i="11" s="1"/>
  <c r="K1446" i="11"/>
  <c r="I1446" i="11"/>
  <c r="J1446" i="11"/>
  <c r="E1446" i="11"/>
  <c r="G1446" i="11" s="1"/>
  <c r="D1446" i="11"/>
  <c r="F1446" i="11" s="1"/>
  <c r="B1446" i="11"/>
  <c r="AM1562" i="9"/>
  <c r="AL1563" i="9"/>
  <c r="AN1562" i="9"/>
  <c r="M1446" i="11" l="1"/>
  <c r="AL1564" i="9"/>
  <c r="AM1563" i="9"/>
  <c r="AN1563" i="9"/>
  <c r="A1448" i="11"/>
  <c r="H1447" i="11"/>
  <c r="C1447" i="11"/>
  <c r="L1447" i="11" s="1"/>
  <c r="K1447" i="11"/>
  <c r="I1447" i="11"/>
  <c r="J1447" i="11"/>
  <c r="B1447" i="11"/>
  <c r="D1447" i="11"/>
  <c r="F1447" i="11" s="1"/>
  <c r="E1447" i="11"/>
  <c r="G1447" i="11" s="1"/>
  <c r="M1447" i="11" l="1"/>
  <c r="A1449" i="11"/>
  <c r="H1448" i="11"/>
  <c r="C1448" i="11"/>
  <c r="L1448" i="11" s="1"/>
  <c r="J1448" i="11"/>
  <c r="K1448" i="11"/>
  <c r="I1448" i="11"/>
  <c r="B1448" i="11"/>
  <c r="D1448" i="11"/>
  <c r="F1448" i="11" s="1"/>
  <c r="E1448" i="11"/>
  <c r="G1448" i="11" s="1"/>
  <c r="AM1564" i="9"/>
  <c r="AL1565" i="9"/>
  <c r="AN1564" i="9"/>
  <c r="M1448" i="11" l="1"/>
  <c r="AM1565" i="9"/>
  <c r="AN1565" i="9"/>
  <c r="AL1566" i="9"/>
  <c r="A1450" i="11"/>
  <c r="H1449" i="11"/>
  <c r="C1449" i="11"/>
  <c r="L1449" i="11" s="1"/>
  <c r="I1449" i="11"/>
  <c r="J1449" i="11"/>
  <c r="K1449" i="11"/>
  <c r="D1449" i="11"/>
  <c r="F1449" i="11" s="1"/>
  <c r="E1449" i="11"/>
  <c r="G1449" i="11" s="1"/>
  <c r="B1449" i="11"/>
  <c r="M1449" i="11" l="1"/>
  <c r="A1451" i="11"/>
  <c r="H1450" i="11"/>
  <c r="C1450" i="11"/>
  <c r="L1450" i="11" s="1"/>
  <c r="I1450" i="11"/>
  <c r="J1450" i="11"/>
  <c r="K1450" i="11"/>
  <c r="B1450" i="11"/>
  <c r="E1450" i="11"/>
  <c r="G1450" i="11" s="1"/>
  <c r="D1450" i="11"/>
  <c r="F1450" i="11" s="1"/>
  <c r="AM1566" i="9"/>
  <c r="AL1567" i="9"/>
  <c r="AN1566" i="9"/>
  <c r="M1450" i="11" l="1"/>
  <c r="AL1568" i="9"/>
  <c r="AM1567" i="9"/>
  <c r="AN1567" i="9"/>
  <c r="A1452" i="11"/>
  <c r="H1451" i="11"/>
  <c r="C1451" i="11"/>
  <c r="L1451" i="11" s="1"/>
  <c r="K1451" i="11"/>
  <c r="I1451" i="11"/>
  <c r="J1451" i="11"/>
  <c r="B1451" i="11"/>
  <c r="D1451" i="11"/>
  <c r="F1451" i="11" s="1"/>
  <c r="E1451" i="11"/>
  <c r="G1451" i="11" s="1"/>
  <c r="M1451" i="11" l="1"/>
  <c r="AM1568" i="9"/>
  <c r="AL1569" i="9"/>
  <c r="AN1568" i="9"/>
  <c r="A1453" i="11"/>
  <c r="H1452" i="11"/>
  <c r="C1452" i="11"/>
  <c r="L1452" i="11" s="1"/>
  <c r="J1452" i="11"/>
  <c r="K1452" i="11"/>
  <c r="I1452" i="11"/>
  <c r="E1452" i="11"/>
  <c r="G1452" i="11" s="1"/>
  <c r="B1452" i="11"/>
  <c r="D1452" i="11"/>
  <c r="F1452" i="11" s="1"/>
  <c r="M1452" i="11" l="1"/>
  <c r="AM1569" i="9"/>
  <c r="AN1569" i="9"/>
  <c r="AL1570" i="9"/>
  <c r="A1454" i="11"/>
  <c r="H1453" i="11"/>
  <c r="C1453" i="11"/>
  <c r="L1453" i="11" s="1"/>
  <c r="I1453" i="11"/>
  <c r="J1453" i="11"/>
  <c r="K1453" i="11"/>
  <c r="B1453" i="11"/>
  <c r="D1453" i="11"/>
  <c r="F1453" i="11" s="1"/>
  <c r="E1453" i="11"/>
  <c r="G1453" i="11" s="1"/>
  <c r="M1453" i="11" l="1"/>
  <c r="A1455" i="11"/>
  <c r="H1454" i="11"/>
  <c r="C1454" i="11"/>
  <c r="L1454" i="11" s="1"/>
  <c r="I1454" i="11"/>
  <c r="J1454" i="11"/>
  <c r="K1454" i="11"/>
  <c r="E1454" i="11"/>
  <c r="G1454" i="11" s="1"/>
  <c r="D1454" i="11"/>
  <c r="F1454" i="11" s="1"/>
  <c r="B1454" i="11"/>
  <c r="AM1570" i="9"/>
  <c r="AN1570" i="9"/>
  <c r="AL1571" i="9"/>
  <c r="M1454" i="11" l="1"/>
  <c r="A1456" i="11"/>
  <c r="H1455" i="11"/>
  <c r="C1455" i="11"/>
  <c r="L1455" i="11" s="1"/>
  <c r="K1455" i="11"/>
  <c r="I1455" i="11"/>
  <c r="J1455" i="11"/>
  <c r="E1455" i="11"/>
  <c r="G1455" i="11" s="1"/>
  <c r="B1455" i="11"/>
  <c r="D1455" i="11"/>
  <c r="F1455" i="11" s="1"/>
  <c r="AL1572" i="9"/>
  <c r="AM1571" i="9"/>
  <c r="AN1571" i="9"/>
  <c r="M1455" i="11" l="1"/>
  <c r="AM1572" i="9"/>
  <c r="AL1573" i="9"/>
  <c r="AN1572" i="9"/>
  <c r="A1457" i="11"/>
  <c r="H1456" i="11"/>
  <c r="C1456" i="11"/>
  <c r="L1456" i="11" s="1"/>
  <c r="J1456" i="11"/>
  <c r="K1456" i="11"/>
  <c r="I1456" i="11"/>
  <c r="E1456" i="11"/>
  <c r="G1456" i="11" s="1"/>
  <c r="B1456" i="11"/>
  <c r="D1456" i="11"/>
  <c r="F1456" i="11" s="1"/>
  <c r="M1456" i="11" l="1"/>
  <c r="AM1573" i="9"/>
  <c r="AN1573" i="9"/>
  <c r="AL1574" i="9"/>
  <c r="A1458" i="11"/>
  <c r="H1457" i="11"/>
  <c r="C1457" i="11"/>
  <c r="L1457" i="11" s="1"/>
  <c r="I1457" i="11"/>
  <c r="J1457" i="11"/>
  <c r="K1457" i="11"/>
  <c r="E1457" i="11"/>
  <c r="G1457" i="11" s="1"/>
  <c r="B1457" i="11"/>
  <c r="D1457" i="11"/>
  <c r="F1457" i="11" s="1"/>
  <c r="M1457" i="11" l="1"/>
  <c r="AM1574" i="9"/>
  <c r="AL1575" i="9"/>
  <c r="AN1574" i="9"/>
  <c r="A1459" i="11"/>
  <c r="H1458" i="11"/>
  <c r="C1458" i="11"/>
  <c r="L1458" i="11" s="1"/>
  <c r="K1458" i="11"/>
  <c r="I1458" i="11"/>
  <c r="J1458" i="11"/>
  <c r="E1458" i="11"/>
  <c r="G1458" i="11" s="1"/>
  <c r="D1458" i="11"/>
  <c r="F1458" i="11" s="1"/>
  <c r="B1458" i="11"/>
  <c r="M1458" i="11" l="1"/>
  <c r="AL1576" i="9"/>
  <c r="AM1575" i="9"/>
  <c r="AN1575" i="9"/>
  <c r="A1460" i="11"/>
  <c r="H1459" i="11"/>
  <c r="C1459" i="11"/>
  <c r="L1459" i="11" s="1"/>
  <c r="K1459" i="11"/>
  <c r="I1459" i="11"/>
  <c r="J1459" i="11"/>
  <c r="B1459" i="11"/>
  <c r="D1459" i="11"/>
  <c r="F1459" i="11" s="1"/>
  <c r="E1459" i="11"/>
  <c r="G1459" i="11" s="1"/>
  <c r="M1459" i="11" l="1"/>
  <c r="AM1576" i="9"/>
  <c r="AL1577" i="9"/>
  <c r="AN1576" i="9"/>
  <c r="A1461" i="11"/>
  <c r="H1460" i="11"/>
  <c r="C1460" i="11"/>
  <c r="L1460" i="11" s="1"/>
  <c r="J1460" i="11"/>
  <c r="K1460" i="11"/>
  <c r="I1460" i="11"/>
  <c r="B1460" i="11"/>
  <c r="D1460" i="11"/>
  <c r="F1460" i="11" s="1"/>
  <c r="E1460" i="11"/>
  <c r="G1460" i="11" s="1"/>
  <c r="M1460" i="11" l="1"/>
  <c r="AM1577" i="9"/>
  <c r="AN1577" i="9"/>
  <c r="AL1578" i="9"/>
  <c r="A1462" i="11"/>
  <c r="H1461" i="11"/>
  <c r="C1461" i="11"/>
  <c r="L1461" i="11" s="1"/>
  <c r="I1461" i="11"/>
  <c r="J1461" i="11"/>
  <c r="K1461" i="11"/>
  <c r="D1461" i="11"/>
  <c r="F1461" i="11" s="1"/>
  <c r="E1461" i="11"/>
  <c r="G1461" i="11" s="1"/>
  <c r="B1461" i="11"/>
  <c r="M1461" i="11" l="1"/>
  <c r="A1463" i="11"/>
  <c r="H1462" i="11"/>
  <c r="C1462" i="11"/>
  <c r="L1462" i="11" s="1"/>
  <c r="I1462" i="11"/>
  <c r="J1462" i="11"/>
  <c r="K1462" i="11"/>
  <c r="B1462" i="11"/>
  <c r="D1462" i="11"/>
  <c r="F1462" i="11" s="1"/>
  <c r="E1462" i="11"/>
  <c r="G1462" i="11" s="1"/>
  <c r="AM1578" i="9"/>
  <c r="AL1579" i="9"/>
  <c r="AN1578" i="9"/>
  <c r="M1462" i="11" l="1"/>
  <c r="AL1580" i="9"/>
  <c r="AM1579" i="9"/>
  <c r="AN1579" i="9"/>
  <c r="A1464" i="11"/>
  <c r="H1463" i="11"/>
  <c r="C1463" i="11"/>
  <c r="L1463" i="11" s="1"/>
  <c r="K1463" i="11"/>
  <c r="I1463" i="11"/>
  <c r="J1463" i="11"/>
  <c r="B1463" i="11"/>
  <c r="D1463" i="11"/>
  <c r="F1463" i="11" s="1"/>
  <c r="E1463" i="11"/>
  <c r="G1463" i="11" s="1"/>
  <c r="M1463" i="11" l="1"/>
  <c r="AM1580" i="9"/>
  <c r="AL1581" i="9"/>
  <c r="AN1580" i="9"/>
  <c r="A1465" i="11"/>
  <c r="H1464" i="11"/>
  <c r="C1464" i="11"/>
  <c r="L1464" i="11" s="1"/>
  <c r="J1464" i="11"/>
  <c r="K1464" i="11"/>
  <c r="I1464" i="11"/>
  <c r="E1464" i="11"/>
  <c r="G1464" i="11" s="1"/>
  <c r="B1464" i="11"/>
  <c r="D1464" i="11"/>
  <c r="F1464" i="11" s="1"/>
  <c r="M1464" i="11" l="1"/>
  <c r="AM1581" i="9"/>
  <c r="AN1581" i="9"/>
  <c r="AL1582" i="9"/>
  <c r="A1466" i="11"/>
  <c r="H1465" i="11"/>
  <c r="C1465" i="11"/>
  <c r="L1465" i="11" s="1"/>
  <c r="I1465" i="11"/>
  <c r="J1465" i="11"/>
  <c r="K1465" i="11"/>
  <c r="B1465" i="11"/>
  <c r="D1465" i="11"/>
  <c r="F1465" i="11" s="1"/>
  <c r="E1465" i="11"/>
  <c r="G1465" i="11" s="1"/>
  <c r="M1465" i="11" l="1"/>
  <c r="AM1582" i="9"/>
  <c r="AN1582" i="9"/>
  <c r="AL1583" i="9"/>
  <c r="A1467" i="11"/>
  <c r="H1466" i="11"/>
  <c r="C1466" i="11"/>
  <c r="L1466" i="11" s="1"/>
  <c r="I1466" i="11"/>
  <c r="J1466" i="11"/>
  <c r="K1466" i="11"/>
  <c r="E1466" i="11"/>
  <c r="G1466" i="11" s="1"/>
  <c r="D1466" i="11"/>
  <c r="F1466" i="11" s="1"/>
  <c r="B1466" i="11"/>
  <c r="M1466" i="11" l="1"/>
  <c r="AL1584" i="9"/>
  <c r="AM1583" i="9"/>
  <c r="AN1583" i="9"/>
  <c r="A1468" i="11"/>
  <c r="H1467" i="11"/>
  <c r="C1467" i="11"/>
  <c r="L1467" i="11" s="1"/>
  <c r="K1467" i="11"/>
  <c r="I1467" i="11"/>
  <c r="J1467" i="11"/>
  <c r="E1467" i="11"/>
  <c r="G1467" i="11" s="1"/>
  <c r="B1467" i="11"/>
  <c r="D1467" i="11"/>
  <c r="F1467" i="11" s="1"/>
  <c r="M1467" i="11" l="1"/>
  <c r="A1469" i="11"/>
  <c r="H1468" i="11"/>
  <c r="C1468" i="11"/>
  <c r="L1468" i="11" s="1"/>
  <c r="J1468" i="11"/>
  <c r="K1468" i="11"/>
  <c r="I1468" i="11"/>
  <c r="E1468" i="11"/>
  <c r="G1468" i="11" s="1"/>
  <c r="B1468" i="11"/>
  <c r="D1468" i="11"/>
  <c r="F1468" i="11" s="1"/>
  <c r="AM1584" i="9"/>
  <c r="AL1585" i="9"/>
  <c r="AN1584" i="9"/>
  <c r="M1468" i="11" l="1"/>
  <c r="AM1585" i="9"/>
  <c r="AN1585" i="9"/>
  <c r="AL1586" i="9"/>
  <c r="A1470" i="11"/>
  <c r="H1469" i="11"/>
  <c r="C1469" i="11"/>
  <c r="L1469" i="11" s="1"/>
  <c r="I1469" i="11"/>
  <c r="J1469" i="11"/>
  <c r="K1469" i="11"/>
  <c r="E1469" i="11"/>
  <c r="G1469" i="11" s="1"/>
  <c r="B1469" i="11"/>
  <c r="D1469" i="11"/>
  <c r="F1469" i="11" s="1"/>
  <c r="M1469" i="11" l="1"/>
  <c r="AM1586" i="9"/>
  <c r="AL1587" i="9"/>
  <c r="AN1586" i="9"/>
  <c r="A1471" i="11"/>
  <c r="H1470" i="11"/>
  <c r="C1470" i="11"/>
  <c r="L1470" i="11" s="1"/>
  <c r="K1470" i="11"/>
  <c r="I1470" i="11"/>
  <c r="J1470" i="11"/>
  <c r="D1470" i="11"/>
  <c r="F1470" i="11" s="1"/>
  <c r="B1470" i="11"/>
  <c r="E1470" i="11"/>
  <c r="G1470" i="11" s="1"/>
  <c r="M1470" i="11" l="1"/>
  <c r="AL1588" i="9"/>
  <c r="AM1587" i="9"/>
  <c r="AN1587" i="9"/>
  <c r="A1472" i="11"/>
  <c r="H1471" i="11"/>
  <c r="C1471" i="11"/>
  <c r="L1471" i="11" s="1"/>
  <c r="K1471" i="11"/>
  <c r="I1471" i="11"/>
  <c r="J1471" i="11"/>
  <c r="E1471" i="11"/>
  <c r="G1471" i="11" s="1"/>
  <c r="D1471" i="11"/>
  <c r="F1471" i="11" s="1"/>
  <c r="B1471" i="11"/>
  <c r="M1471" i="11" l="1"/>
  <c r="A1473" i="11"/>
  <c r="H1472" i="11"/>
  <c r="C1472" i="11"/>
  <c r="L1472" i="11" s="1"/>
  <c r="J1472" i="11"/>
  <c r="K1472" i="11"/>
  <c r="I1472" i="11"/>
  <c r="E1472" i="11"/>
  <c r="G1472" i="11" s="1"/>
  <c r="D1472" i="11"/>
  <c r="F1472" i="11" s="1"/>
  <c r="B1472" i="11"/>
  <c r="AM1588" i="9"/>
  <c r="AL1589" i="9"/>
  <c r="AN1588" i="9"/>
  <c r="M1472" i="11" l="1"/>
  <c r="AM1589" i="9"/>
  <c r="AN1589" i="9"/>
  <c r="AL1590" i="9"/>
  <c r="A1474" i="11"/>
  <c r="H1473" i="11"/>
  <c r="C1473" i="11"/>
  <c r="L1473" i="11" s="1"/>
  <c r="I1473" i="11"/>
  <c r="J1473" i="11"/>
  <c r="K1473" i="11"/>
  <c r="B1473" i="11"/>
  <c r="D1473" i="11"/>
  <c r="F1473" i="11" s="1"/>
  <c r="E1473" i="11"/>
  <c r="G1473" i="11" s="1"/>
  <c r="M1473" i="11" l="1"/>
  <c r="A1475" i="11"/>
  <c r="H1474" i="11"/>
  <c r="C1474" i="11"/>
  <c r="L1474" i="11" s="1"/>
  <c r="I1474" i="11"/>
  <c r="J1474" i="11"/>
  <c r="K1474" i="11"/>
  <c r="E1474" i="11"/>
  <c r="G1474" i="11" s="1"/>
  <c r="D1474" i="11"/>
  <c r="F1474" i="11" s="1"/>
  <c r="B1474" i="11"/>
  <c r="AM1590" i="9"/>
  <c r="AL1591" i="9"/>
  <c r="AN1590" i="9"/>
  <c r="M1474" i="11" l="1"/>
  <c r="AL1592" i="9"/>
  <c r="AM1591" i="9"/>
  <c r="AN1591" i="9"/>
  <c r="A1476" i="11"/>
  <c r="H1475" i="11"/>
  <c r="C1475" i="11"/>
  <c r="L1475" i="11" s="1"/>
  <c r="K1475" i="11"/>
  <c r="I1475" i="11"/>
  <c r="J1475" i="11"/>
  <c r="B1475" i="11"/>
  <c r="D1475" i="11"/>
  <c r="F1475" i="11" s="1"/>
  <c r="E1475" i="11"/>
  <c r="G1475" i="11" s="1"/>
  <c r="M1475" i="11" l="1"/>
  <c r="AM1592" i="9"/>
  <c r="AL1593" i="9"/>
  <c r="AN1592" i="9"/>
  <c r="A1477" i="11"/>
  <c r="H1476" i="11"/>
  <c r="C1476" i="11"/>
  <c r="L1476" i="11" s="1"/>
  <c r="J1476" i="11"/>
  <c r="K1476" i="11"/>
  <c r="I1476" i="11"/>
  <c r="B1476" i="11"/>
  <c r="D1476" i="11"/>
  <c r="F1476" i="11" s="1"/>
  <c r="E1476" i="11"/>
  <c r="G1476" i="11" s="1"/>
  <c r="M1476" i="11" l="1"/>
  <c r="AM1593" i="9"/>
  <c r="AN1593" i="9"/>
  <c r="AL1594" i="9"/>
  <c r="A1478" i="11"/>
  <c r="H1477" i="11"/>
  <c r="C1477" i="11"/>
  <c r="L1477" i="11" s="1"/>
  <c r="I1477" i="11"/>
  <c r="J1477" i="11"/>
  <c r="K1477" i="11"/>
  <c r="B1477" i="11"/>
  <c r="E1477" i="11"/>
  <c r="G1477" i="11" s="1"/>
  <c r="D1477" i="11"/>
  <c r="F1477" i="11" s="1"/>
  <c r="M1477" i="11" l="1"/>
  <c r="AM1594" i="9"/>
  <c r="AN1594" i="9"/>
  <c r="AL1595" i="9"/>
  <c r="A1479" i="11"/>
  <c r="H1478" i="11"/>
  <c r="C1478" i="11"/>
  <c r="L1478" i="11" s="1"/>
  <c r="I1478" i="11"/>
  <c r="J1478" i="11"/>
  <c r="K1478" i="11"/>
  <c r="B1478" i="11"/>
  <c r="E1478" i="11"/>
  <c r="G1478" i="11" s="1"/>
  <c r="D1478" i="11"/>
  <c r="F1478" i="11" s="1"/>
  <c r="M1478" i="11" l="1"/>
  <c r="AL1596" i="9"/>
  <c r="AM1595" i="9"/>
  <c r="AN1595" i="9"/>
  <c r="A1480" i="11"/>
  <c r="H1479" i="11"/>
  <c r="C1479" i="11"/>
  <c r="L1479" i="11" s="1"/>
  <c r="K1479" i="11"/>
  <c r="I1479" i="11"/>
  <c r="J1479" i="11"/>
  <c r="B1479" i="11"/>
  <c r="D1479" i="11"/>
  <c r="F1479" i="11" s="1"/>
  <c r="E1479" i="11"/>
  <c r="G1479" i="11" s="1"/>
  <c r="M1479" i="11" l="1"/>
  <c r="AM1596" i="9"/>
  <c r="AL1597" i="9"/>
  <c r="AN1596" i="9"/>
  <c r="A1481" i="11"/>
  <c r="H1480" i="11"/>
  <c r="C1480" i="11"/>
  <c r="L1480" i="11" s="1"/>
  <c r="J1480" i="11"/>
  <c r="K1480" i="11"/>
  <c r="I1480" i="11"/>
  <c r="E1480" i="11"/>
  <c r="G1480" i="11" s="1"/>
  <c r="B1480" i="11"/>
  <c r="D1480" i="11"/>
  <c r="F1480" i="11" s="1"/>
  <c r="M1480" i="11" l="1"/>
  <c r="AM1597" i="9"/>
  <c r="AN1597" i="9"/>
  <c r="AL1598" i="9"/>
  <c r="A1482" i="11"/>
  <c r="H1481" i="11"/>
  <c r="C1481" i="11"/>
  <c r="L1481" i="11" s="1"/>
  <c r="I1481" i="11"/>
  <c r="J1481" i="11"/>
  <c r="K1481" i="11"/>
  <c r="D1481" i="11"/>
  <c r="F1481" i="11" s="1"/>
  <c r="E1481" i="11"/>
  <c r="G1481" i="11" s="1"/>
  <c r="B1481" i="11"/>
  <c r="M1481" i="11" l="1"/>
  <c r="AM1598" i="9"/>
  <c r="AL1599" i="9"/>
  <c r="AN1598" i="9"/>
  <c r="A1483" i="11"/>
  <c r="H1482" i="11"/>
  <c r="C1482" i="11"/>
  <c r="L1482" i="11" s="1"/>
  <c r="K1482" i="11"/>
  <c r="I1482" i="11"/>
  <c r="J1482" i="11"/>
  <c r="D1482" i="11"/>
  <c r="F1482" i="11" s="1"/>
  <c r="B1482" i="11"/>
  <c r="E1482" i="11"/>
  <c r="G1482" i="11" s="1"/>
  <c r="M1482" i="11" l="1"/>
  <c r="AL1600" i="9"/>
  <c r="AM1599" i="9"/>
  <c r="AN1599" i="9"/>
  <c r="A1484" i="11"/>
  <c r="H1483" i="11"/>
  <c r="C1483" i="11"/>
  <c r="L1483" i="11" s="1"/>
  <c r="K1483" i="11"/>
  <c r="I1483" i="11"/>
  <c r="J1483" i="11"/>
  <c r="E1483" i="11"/>
  <c r="G1483" i="11" s="1"/>
  <c r="D1483" i="11"/>
  <c r="F1483" i="11" s="1"/>
  <c r="B1483" i="11"/>
  <c r="M1483" i="11" l="1"/>
  <c r="AM1600" i="9"/>
  <c r="AL1601" i="9"/>
  <c r="AN1600" i="9"/>
  <c r="A1485" i="11"/>
  <c r="H1484" i="11"/>
  <c r="C1484" i="11"/>
  <c r="L1484" i="11" s="1"/>
  <c r="J1484" i="11"/>
  <c r="K1484" i="11"/>
  <c r="I1484" i="11"/>
  <c r="E1484" i="11"/>
  <c r="G1484" i="11" s="1"/>
  <c r="D1484" i="11"/>
  <c r="F1484" i="11" s="1"/>
  <c r="B1484" i="11"/>
  <c r="M1484" i="11" l="1"/>
  <c r="AM1601" i="9"/>
  <c r="AN1601" i="9"/>
  <c r="AL1602" i="9"/>
  <c r="A1486" i="11"/>
  <c r="H1485" i="11"/>
  <c r="C1485" i="11"/>
  <c r="L1485" i="11" s="1"/>
  <c r="I1485" i="11"/>
  <c r="J1485" i="11"/>
  <c r="K1485" i="11"/>
  <c r="B1485" i="11"/>
  <c r="D1485" i="11"/>
  <c r="F1485" i="11" s="1"/>
  <c r="E1485" i="11"/>
  <c r="G1485" i="11" s="1"/>
  <c r="M1485" i="11" l="1"/>
  <c r="AM1602" i="9"/>
  <c r="AL1603" i="9"/>
  <c r="AN1602" i="9"/>
  <c r="A1487" i="11"/>
  <c r="H1486" i="11"/>
  <c r="C1486" i="11"/>
  <c r="L1486" i="11" s="1"/>
  <c r="I1486" i="11"/>
  <c r="J1486" i="11"/>
  <c r="K1486" i="11"/>
  <c r="E1486" i="11"/>
  <c r="G1486" i="11" s="1"/>
  <c r="D1486" i="11"/>
  <c r="F1486" i="11" s="1"/>
  <c r="B1486" i="11"/>
  <c r="M1486" i="11" l="1"/>
  <c r="A1488" i="11"/>
  <c r="H1487" i="11"/>
  <c r="C1487" i="11"/>
  <c r="L1487" i="11" s="1"/>
  <c r="K1487" i="11"/>
  <c r="I1487" i="11"/>
  <c r="J1487" i="11"/>
  <c r="B1487" i="11"/>
  <c r="D1487" i="11"/>
  <c r="F1487" i="11" s="1"/>
  <c r="E1487" i="11"/>
  <c r="G1487" i="11" s="1"/>
  <c r="AL1604" i="9"/>
  <c r="AM1603" i="9"/>
  <c r="AN1603" i="9"/>
  <c r="M1487" i="11" l="1"/>
  <c r="AM1604" i="9"/>
  <c r="AL1605" i="9"/>
  <c r="AN1604" i="9"/>
  <c r="A1489" i="11"/>
  <c r="H1488" i="11"/>
  <c r="C1488" i="11"/>
  <c r="L1488" i="11" s="1"/>
  <c r="J1488" i="11"/>
  <c r="K1488" i="11"/>
  <c r="I1488" i="11"/>
  <c r="B1488" i="11"/>
  <c r="D1488" i="11"/>
  <c r="F1488" i="11" s="1"/>
  <c r="E1488" i="11"/>
  <c r="G1488" i="11" s="1"/>
  <c r="M1488" i="11" l="1"/>
  <c r="AM1605" i="9"/>
  <c r="AN1605" i="9"/>
  <c r="AL1606" i="9"/>
  <c r="A1490" i="11"/>
  <c r="H1489" i="11"/>
  <c r="C1489" i="11"/>
  <c r="L1489" i="11" s="1"/>
  <c r="I1489" i="11"/>
  <c r="J1489" i="11"/>
  <c r="K1489" i="11"/>
  <c r="B1489" i="11"/>
  <c r="E1489" i="11"/>
  <c r="G1489" i="11" s="1"/>
  <c r="D1489" i="11"/>
  <c r="F1489" i="11" s="1"/>
  <c r="M1489" i="11" l="1"/>
  <c r="A1491" i="11"/>
  <c r="H1490" i="11"/>
  <c r="C1490" i="11"/>
  <c r="L1490" i="11" s="1"/>
  <c r="I1490" i="11"/>
  <c r="J1490" i="11"/>
  <c r="K1490" i="11"/>
  <c r="E1490" i="11"/>
  <c r="G1490" i="11" s="1"/>
  <c r="D1490" i="11"/>
  <c r="F1490" i="11" s="1"/>
  <c r="B1490" i="11"/>
  <c r="AM1606" i="9"/>
  <c r="AN1606" i="9"/>
  <c r="AL1607" i="9"/>
  <c r="M1490" i="11" l="1"/>
  <c r="A1492" i="11"/>
  <c r="H1491" i="11"/>
  <c r="C1491" i="11"/>
  <c r="L1491" i="11" s="1"/>
  <c r="K1491" i="11"/>
  <c r="I1491" i="11"/>
  <c r="J1491" i="11"/>
  <c r="B1491" i="11"/>
  <c r="D1491" i="11"/>
  <c r="F1491" i="11" s="1"/>
  <c r="E1491" i="11"/>
  <c r="G1491" i="11" s="1"/>
  <c r="AL1608" i="9"/>
  <c r="AM1607" i="9"/>
  <c r="AN1607" i="9"/>
  <c r="M1491" i="11" l="1"/>
  <c r="AM1608" i="9"/>
  <c r="AL1609" i="9"/>
  <c r="AN1608" i="9"/>
  <c r="A1493" i="11"/>
  <c r="H1492" i="11"/>
  <c r="C1492" i="11"/>
  <c r="L1492" i="11" s="1"/>
  <c r="J1492" i="11"/>
  <c r="I1492" i="11"/>
  <c r="K1492" i="11"/>
  <c r="E1492" i="11"/>
  <c r="G1492" i="11" s="1"/>
  <c r="B1492" i="11"/>
  <c r="D1492" i="11"/>
  <c r="F1492" i="11" s="1"/>
  <c r="M1492" i="11" l="1"/>
  <c r="A1494" i="11"/>
  <c r="H1493" i="11"/>
  <c r="C1493" i="11"/>
  <c r="L1493" i="11" s="1"/>
  <c r="I1493" i="11"/>
  <c r="J1493" i="11"/>
  <c r="K1493" i="11"/>
  <c r="D1493" i="11"/>
  <c r="F1493" i="11" s="1"/>
  <c r="E1493" i="11"/>
  <c r="G1493" i="11" s="1"/>
  <c r="B1493" i="11"/>
  <c r="AM1609" i="9"/>
  <c r="AN1609" i="9"/>
  <c r="AL1610" i="9"/>
  <c r="M1493" i="11" l="1"/>
  <c r="AM1610" i="9"/>
  <c r="AL1611" i="9"/>
  <c r="AN1610" i="9"/>
  <c r="A1495" i="11"/>
  <c r="H1494" i="11"/>
  <c r="C1494" i="11"/>
  <c r="L1494" i="11" s="1"/>
  <c r="J1494" i="11"/>
  <c r="K1494" i="11"/>
  <c r="I1494" i="11"/>
  <c r="D1494" i="11"/>
  <c r="F1494" i="11" s="1"/>
  <c r="B1494" i="11"/>
  <c r="E1494" i="11"/>
  <c r="G1494" i="11" s="1"/>
  <c r="M1494" i="11" l="1"/>
  <c r="AL1612" i="9"/>
  <c r="AM1611" i="9"/>
  <c r="AN1611" i="9"/>
  <c r="A1496" i="11"/>
  <c r="H1495" i="11"/>
  <c r="C1495" i="11"/>
  <c r="L1495" i="11" s="1"/>
  <c r="K1495" i="11"/>
  <c r="I1495" i="11"/>
  <c r="J1495" i="11"/>
  <c r="E1495" i="11"/>
  <c r="G1495" i="11" s="1"/>
  <c r="D1495" i="11"/>
  <c r="F1495" i="11" s="1"/>
  <c r="B1495" i="11"/>
  <c r="M1495" i="11" l="1"/>
  <c r="A1497" i="11"/>
  <c r="H1496" i="11"/>
  <c r="C1496" i="11"/>
  <c r="L1496" i="11" s="1"/>
  <c r="I1496" i="11"/>
  <c r="J1496" i="11"/>
  <c r="K1496" i="11"/>
  <c r="E1496" i="11"/>
  <c r="G1496" i="11" s="1"/>
  <c r="D1496" i="11"/>
  <c r="F1496" i="11" s="1"/>
  <c r="B1496" i="11"/>
  <c r="AM1612" i="9"/>
  <c r="AL1613" i="9"/>
  <c r="AN1612" i="9"/>
  <c r="M1496" i="11" l="1"/>
  <c r="AM1613" i="9"/>
  <c r="AN1613" i="9"/>
  <c r="AL1614" i="9"/>
  <c r="A1498" i="11"/>
  <c r="H1497" i="11"/>
  <c r="C1497" i="11"/>
  <c r="L1497" i="11" s="1"/>
  <c r="I1497" i="11"/>
  <c r="J1497" i="11"/>
  <c r="K1497" i="11"/>
  <c r="B1497" i="11"/>
  <c r="D1497" i="11"/>
  <c r="F1497" i="11" s="1"/>
  <c r="E1497" i="11"/>
  <c r="G1497" i="11" s="1"/>
  <c r="M1497" i="11" l="1"/>
  <c r="AM1614" i="9"/>
  <c r="AL1615" i="9"/>
  <c r="AN1614" i="9"/>
  <c r="A1499" i="11"/>
  <c r="H1498" i="11"/>
  <c r="C1498" i="11"/>
  <c r="L1498" i="11" s="1"/>
  <c r="I1498" i="11"/>
  <c r="J1498" i="11"/>
  <c r="K1498" i="11"/>
  <c r="E1498" i="11"/>
  <c r="G1498" i="11" s="1"/>
  <c r="D1498" i="11"/>
  <c r="F1498" i="11" s="1"/>
  <c r="B1498" i="11"/>
  <c r="M1498" i="11" l="1"/>
  <c r="A1500" i="11"/>
  <c r="H1499" i="11"/>
  <c r="C1499" i="11"/>
  <c r="L1499" i="11" s="1"/>
  <c r="K1499" i="11"/>
  <c r="I1499" i="11"/>
  <c r="J1499" i="11"/>
  <c r="B1499" i="11"/>
  <c r="D1499" i="11"/>
  <c r="F1499" i="11" s="1"/>
  <c r="E1499" i="11"/>
  <c r="G1499" i="11" s="1"/>
  <c r="AM1615" i="9"/>
  <c r="AN1615" i="9"/>
  <c r="AL1616" i="9"/>
  <c r="M1499" i="11" l="1"/>
  <c r="AM1616" i="9"/>
  <c r="AL1617" i="9"/>
  <c r="AN1616" i="9"/>
  <c r="A1501" i="11"/>
  <c r="H1500" i="11"/>
  <c r="C1500" i="11"/>
  <c r="L1500" i="11" s="1"/>
  <c r="I1500" i="11"/>
  <c r="J1500" i="11"/>
  <c r="K1500" i="11"/>
  <c r="B1500" i="11"/>
  <c r="D1500" i="11"/>
  <c r="F1500" i="11" s="1"/>
  <c r="E1500" i="11"/>
  <c r="G1500" i="11" s="1"/>
  <c r="M1500" i="11" l="1"/>
  <c r="AM1617" i="9"/>
  <c r="AN1617" i="9"/>
  <c r="AL1618" i="9"/>
  <c r="A1502" i="11"/>
  <c r="H1501" i="11"/>
  <c r="C1501" i="11"/>
  <c r="L1501" i="11" s="1"/>
  <c r="I1501" i="11"/>
  <c r="J1501" i="11"/>
  <c r="K1501" i="11"/>
  <c r="B1501" i="11"/>
  <c r="E1501" i="11"/>
  <c r="G1501" i="11" s="1"/>
  <c r="D1501" i="11"/>
  <c r="F1501" i="11" s="1"/>
  <c r="M1501" i="11" l="1"/>
  <c r="A1503" i="11"/>
  <c r="H1502" i="11"/>
  <c r="C1502" i="11"/>
  <c r="L1502" i="11" s="1"/>
  <c r="I1502" i="11"/>
  <c r="J1502" i="11"/>
  <c r="K1502" i="11"/>
  <c r="D1502" i="11"/>
  <c r="F1502" i="11" s="1"/>
  <c r="E1502" i="11"/>
  <c r="G1502" i="11" s="1"/>
  <c r="B1502" i="11"/>
  <c r="AM1618" i="9"/>
  <c r="AN1618" i="9"/>
  <c r="AL1619" i="9"/>
  <c r="M1502" i="11" l="1"/>
  <c r="A1504" i="11"/>
  <c r="H1503" i="11"/>
  <c r="C1503" i="11"/>
  <c r="L1503" i="11" s="1"/>
  <c r="K1503" i="11"/>
  <c r="I1503" i="11"/>
  <c r="J1503" i="11"/>
  <c r="B1503" i="11"/>
  <c r="D1503" i="11"/>
  <c r="F1503" i="11" s="1"/>
  <c r="E1503" i="11"/>
  <c r="G1503" i="11" s="1"/>
  <c r="AM1619" i="9"/>
  <c r="AN1619" i="9"/>
  <c r="AL1620" i="9"/>
  <c r="M1503" i="11" l="1"/>
  <c r="A1505" i="11"/>
  <c r="H1504" i="11"/>
  <c r="C1504" i="11"/>
  <c r="L1504" i="11" s="1"/>
  <c r="I1504" i="11"/>
  <c r="J1504" i="11"/>
  <c r="K1504" i="11"/>
  <c r="E1504" i="11"/>
  <c r="G1504" i="11" s="1"/>
  <c r="D1504" i="11"/>
  <c r="F1504" i="11" s="1"/>
  <c r="B1504" i="11"/>
  <c r="AM1620" i="9"/>
  <c r="AL1621" i="9"/>
  <c r="AN1620" i="9"/>
  <c r="M1504" i="11" l="1"/>
  <c r="AM1621" i="9"/>
  <c r="AN1621" i="9"/>
  <c r="AL1622" i="9"/>
  <c r="A1506" i="11"/>
  <c r="H1505" i="11"/>
  <c r="C1505" i="11"/>
  <c r="L1505" i="11" s="1"/>
  <c r="I1505" i="11"/>
  <c r="J1505" i="11"/>
  <c r="K1505" i="11"/>
  <c r="B1505" i="11"/>
  <c r="D1505" i="11"/>
  <c r="F1505" i="11" s="1"/>
  <c r="E1505" i="11"/>
  <c r="G1505" i="11" s="1"/>
  <c r="M1505" i="11" l="1"/>
  <c r="A1507" i="11"/>
  <c r="H1506" i="11"/>
  <c r="C1506" i="11"/>
  <c r="L1506" i="11" s="1"/>
  <c r="I1506" i="11"/>
  <c r="J1506" i="11"/>
  <c r="K1506" i="11"/>
  <c r="B1506" i="11"/>
  <c r="D1506" i="11"/>
  <c r="F1506" i="11" s="1"/>
  <c r="E1506" i="11"/>
  <c r="G1506" i="11" s="1"/>
  <c r="AM1622" i="9"/>
  <c r="AN1622" i="9"/>
  <c r="AL1623" i="9"/>
  <c r="M1506" i="11" l="1"/>
  <c r="A1508" i="11"/>
  <c r="H1507" i="11"/>
  <c r="C1507" i="11"/>
  <c r="L1507" i="11" s="1"/>
  <c r="K1507" i="11"/>
  <c r="I1507" i="11"/>
  <c r="J1507" i="11"/>
  <c r="B1507" i="11"/>
  <c r="E1507" i="11"/>
  <c r="G1507" i="11" s="1"/>
  <c r="D1507" i="11"/>
  <c r="F1507" i="11" s="1"/>
  <c r="AM1623" i="9"/>
  <c r="AL1624" i="9"/>
  <c r="AN1623" i="9"/>
  <c r="M1507" i="11" l="1"/>
  <c r="A1509" i="11"/>
  <c r="H1508" i="11"/>
  <c r="C1508" i="11"/>
  <c r="L1508" i="11" s="1"/>
  <c r="K1508" i="11"/>
  <c r="I1508" i="11"/>
  <c r="J1508" i="11"/>
  <c r="E1508" i="11"/>
  <c r="G1508" i="11" s="1"/>
  <c r="D1508" i="11"/>
  <c r="F1508" i="11" s="1"/>
  <c r="B1508" i="11"/>
  <c r="AM1624" i="9"/>
  <c r="AL1625" i="9"/>
  <c r="AN1624" i="9"/>
  <c r="M1508" i="11" l="1"/>
  <c r="AM1625" i="9"/>
  <c r="AN1625" i="9"/>
  <c r="AL1626" i="9"/>
  <c r="A1510" i="11"/>
  <c r="H1509" i="11"/>
  <c r="C1509" i="11"/>
  <c r="L1509" i="11" s="1"/>
  <c r="I1509" i="11"/>
  <c r="J1509" i="11"/>
  <c r="K1509" i="11"/>
  <c r="B1509" i="11"/>
  <c r="D1509" i="11"/>
  <c r="F1509" i="11" s="1"/>
  <c r="E1509" i="11"/>
  <c r="G1509" i="11" s="1"/>
  <c r="M1509" i="11" l="1"/>
  <c r="A1511" i="11"/>
  <c r="H1510" i="11"/>
  <c r="C1510" i="11"/>
  <c r="L1510" i="11" s="1"/>
  <c r="I1510" i="11"/>
  <c r="J1510" i="11"/>
  <c r="K1510" i="11"/>
  <c r="B1510" i="11"/>
  <c r="D1510" i="11"/>
  <c r="F1510" i="11" s="1"/>
  <c r="E1510" i="11"/>
  <c r="G1510" i="11" s="1"/>
  <c r="AM1626" i="9"/>
  <c r="AN1626" i="9"/>
  <c r="AL1627" i="9"/>
  <c r="M1510" i="11" l="1"/>
  <c r="AM1627" i="9"/>
  <c r="AN1627" i="9"/>
  <c r="AL1628" i="9"/>
  <c r="A1512" i="11"/>
  <c r="H1511" i="11"/>
  <c r="C1511" i="11"/>
  <c r="L1511" i="11" s="1"/>
  <c r="K1511" i="11"/>
  <c r="I1511" i="11"/>
  <c r="J1511" i="11"/>
  <c r="E1511" i="11"/>
  <c r="G1511" i="11" s="1"/>
  <c r="B1511" i="11"/>
  <c r="D1511" i="11"/>
  <c r="F1511" i="11" s="1"/>
  <c r="M1511" i="11" l="1"/>
  <c r="AM1628" i="9"/>
  <c r="AL1629" i="9"/>
  <c r="AN1628" i="9"/>
  <c r="A1513" i="11"/>
  <c r="H1512" i="11"/>
  <c r="C1512" i="11"/>
  <c r="L1512" i="11" s="1"/>
  <c r="I1512" i="11"/>
  <c r="J1512" i="11"/>
  <c r="K1512" i="11"/>
  <c r="E1512" i="11"/>
  <c r="G1512" i="11" s="1"/>
  <c r="B1512" i="11"/>
  <c r="D1512" i="11"/>
  <c r="F1512" i="11" s="1"/>
  <c r="M1512" i="11" l="1"/>
  <c r="AM1629" i="9"/>
  <c r="AN1629" i="9"/>
  <c r="AL1630" i="9"/>
  <c r="A1514" i="11"/>
  <c r="H1513" i="11"/>
  <c r="C1513" i="11"/>
  <c r="L1513" i="11" s="1"/>
  <c r="I1513" i="11"/>
  <c r="K1513" i="11"/>
  <c r="J1513" i="11"/>
  <c r="D1513" i="11"/>
  <c r="F1513" i="11" s="1"/>
  <c r="E1513" i="11"/>
  <c r="G1513" i="11" s="1"/>
  <c r="B1513" i="11"/>
  <c r="M1513" i="11" l="1"/>
  <c r="A1515" i="11"/>
  <c r="H1514" i="11"/>
  <c r="C1514" i="11"/>
  <c r="L1514" i="11" s="1"/>
  <c r="I1514" i="11"/>
  <c r="J1514" i="11"/>
  <c r="K1514" i="11"/>
  <c r="E1514" i="11"/>
  <c r="G1514" i="11" s="1"/>
  <c r="B1514" i="11"/>
  <c r="D1514" i="11"/>
  <c r="F1514" i="11" s="1"/>
  <c r="AM1630" i="9"/>
  <c r="AL1631" i="9"/>
  <c r="AN1630" i="9"/>
  <c r="M1514" i="11" l="1"/>
  <c r="AM1631" i="9"/>
  <c r="AN1631" i="9"/>
  <c r="AL1632" i="9"/>
  <c r="A1516" i="11"/>
  <c r="H1515" i="11"/>
  <c r="C1515" i="11"/>
  <c r="L1515" i="11" s="1"/>
  <c r="K1515" i="11"/>
  <c r="I1515" i="11"/>
  <c r="J1515" i="11"/>
  <c r="E1515" i="11"/>
  <c r="G1515" i="11" s="1"/>
  <c r="B1515" i="11"/>
  <c r="D1515" i="11"/>
  <c r="F1515" i="11" s="1"/>
  <c r="M1515" i="11" l="1"/>
  <c r="A1517" i="11"/>
  <c r="H1516" i="11"/>
  <c r="C1516" i="11"/>
  <c r="L1516" i="11" s="1"/>
  <c r="I1516" i="11"/>
  <c r="J1516" i="11"/>
  <c r="K1516" i="11"/>
  <c r="E1516" i="11"/>
  <c r="G1516" i="11" s="1"/>
  <c r="B1516" i="11"/>
  <c r="D1516" i="11"/>
  <c r="F1516" i="11" s="1"/>
  <c r="AM1632" i="9"/>
  <c r="AL1633" i="9"/>
  <c r="AN1632" i="9"/>
  <c r="M1516" i="11" l="1"/>
  <c r="AM1633" i="9"/>
  <c r="AN1633" i="9"/>
  <c r="AL1634" i="9"/>
  <c r="A1518" i="11"/>
  <c r="H1517" i="11"/>
  <c r="C1517" i="11"/>
  <c r="L1517" i="11" s="1"/>
  <c r="I1517" i="11"/>
  <c r="J1517" i="11"/>
  <c r="K1517" i="11"/>
  <c r="D1517" i="11"/>
  <c r="F1517" i="11" s="1"/>
  <c r="E1517" i="11"/>
  <c r="G1517" i="11" s="1"/>
  <c r="B1517" i="11"/>
  <c r="M1517" i="11" l="1"/>
  <c r="A1519" i="11"/>
  <c r="H1518" i="11"/>
  <c r="C1518" i="11"/>
  <c r="L1518" i="11" s="1"/>
  <c r="J1518" i="11"/>
  <c r="K1518" i="11"/>
  <c r="I1518" i="11"/>
  <c r="E1518" i="11"/>
  <c r="G1518" i="11" s="1"/>
  <c r="B1518" i="11"/>
  <c r="D1518" i="11"/>
  <c r="F1518" i="11" s="1"/>
  <c r="AM1634" i="9"/>
  <c r="AN1634" i="9"/>
  <c r="AL1635" i="9"/>
  <c r="M1518" i="11" l="1"/>
  <c r="AM1635" i="9"/>
  <c r="AN1635" i="9"/>
  <c r="AL1636" i="9"/>
  <c r="A1520" i="11"/>
  <c r="H1519" i="11"/>
  <c r="C1519" i="11"/>
  <c r="L1519" i="11" s="1"/>
  <c r="K1519" i="11"/>
  <c r="I1519" i="11"/>
  <c r="J1519" i="11"/>
  <c r="E1519" i="11"/>
  <c r="G1519" i="11" s="1"/>
  <c r="B1519" i="11"/>
  <c r="D1519" i="11"/>
  <c r="F1519" i="11" s="1"/>
  <c r="M1519" i="11" l="1"/>
  <c r="A1521" i="11"/>
  <c r="H1520" i="11"/>
  <c r="C1520" i="11"/>
  <c r="L1520" i="11" s="1"/>
  <c r="I1520" i="11"/>
  <c r="J1520" i="11"/>
  <c r="K1520" i="11"/>
  <c r="E1520" i="11"/>
  <c r="G1520" i="11" s="1"/>
  <c r="B1520" i="11"/>
  <c r="D1520" i="11"/>
  <c r="F1520" i="11" s="1"/>
  <c r="AM1636" i="9"/>
  <c r="AL1637" i="9"/>
  <c r="AN1636" i="9"/>
  <c r="M1520" i="11" l="1"/>
  <c r="AM1637" i="9"/>
  <c r="AN1637" i="9"/>
  <c r="AL1638" i="9"/>
  <c r="A1522" i="11"/>
  <c r="H1521" i="11"/>
  <c r="C1521" i="11"/>
  <c r="L1521" i="11" s="1"/>
  <c r="I1521" i="11"/>
  <c r="J1521" i="11"/>
  <c r="K1521" i="11"/>
  <c r="D1521" i="11"/>
  <c r="F1521" i="11" s="1"/>
  <c r="E1521" i="11"/>
  <c r="G1521" i="11" s="1"/>
  <c r="B1521" i="11"/>
  <c r="M1521" i="11" l="1"/>
  <c r="AM1638" i="9"/>
  <c r="AN1638" i="9"/>
  <c r="AL1639" i="9"/>
  <c r="A1523" i="11"/>
  <c r="H1522" i="11"/>
  <c r="C1522" i="11"/>
  <c r="L1522" i="11" s="1"/>
  <c r="I1522" i="11"/>
  <c r="J1522" i="11"/>
  <c r="K1522" i="11"/>
  <c r="E1522" i="11"/>
  <c r="G1522" i="11" s="1"/>
  <c r="B1522" i="11"/>
  <c r="D1522" i="11"/>
  <c r="F1522" i="11" s="1"/>
  <c r="M1522" i="11" l="1"/>
  <c r="AM1639" i="9"/>
  <c r="AL1640" i="9"/>
  <c r="AN1639" i="9"/>
  <c r="A1524" i="11"/>
  <c r="H1523" i="11"/>
  <c r="C1523" i="11"/>
  <c r="L1523" i="11" s="1"/>
  <c r="K1523" i="11"/>
  <c r="I1523" i="11"/>
  <c r="J1523" i="11"/>
  <c r="E1523" i="11"/>
  <c r="G1523" i="11" s="1"/>
  <c r="B1523" i="11"/>
  <c r="D1523" i="11"/>
  <c r="F1523" i="11" s="1"/>
  <c r="M1523" i="11" l="1"/>
  <c r="AM1640" i="9"/>
  <c r="AL1641" i="9"/>
  <c r="AN1640" i="9"/>
  <c r="A1525" i="11"/>
  <c r="H1524" i="11"/>
  <c r="C1524" i="11"/>
  <c r="L1524" i="11" s="1"/>
  <c r="I1524" i="11"/>
  <c r="J1524" i="11"/>
  <c r="K1524" i="11"/>
  <c r="E1524" i="11"/>
  <c r="G1524" i="11" s="1"/>
  <c r="B1524" i="11"/>
  <c r="D1524" i="11"/>
  <c r="F1524" i="11" s="1"/>
  <c r="M1524" i="11" l="1"/>
  <c r="A1526" i="11"/>
  <c r="H1525" i="11"/>
  <c r="C1525" i="11"/>
  <c r="L1525" i="11" s="1"/>
  <c r="I1525" i="11"/>
  <c r="J1525" i="11"/>
  <c r="K1525" i="11"/>
  <c r="D1525" i="11"/>
  <c r="F1525" i="11" s="1"/>
  <c r="E1525" i="11"/>
  <c r="G1525" i="11" s="1"/>
  <c r="B1525" i="11"/>
  <c r="AM1641" i="9"/>
  <c r="AN1641" i="9"/>
  <c r="AL1642" i="9"/>
  <c r="M1525" i="11" l="1"/>
  <c r="AM1642" i="9"/>
  <c r="AN1642" i="9"/>
  <c r="AL1643" i="9"/>
  <c r="A1527" i="11"/>
  <c r="H1526" i="11"/>
  <c r="C1526" i="11"/>
  <c r="L1526" i="11" s="1"/>
  <c r="I1526" i="11"/>
  <c r="J1526" i="11"/>
  <c r="K1526" i="11"/>
  <c r="E1526" i="11"/>
  <c r="G1526" i="11" s="1"/>
  <c r="B1526" i="11"/>
  <c r="D1526" i="11"/>
  <c r="F1526" i="11" s="1"/>
  <c r="M1526" i="11" l="1"/>
  <c r="A1528" i="11"/>
  <c r="H1527" i="11"/>
  <c r="C1527" i="11"/>
  <c r="L1527" i="11" s="1"/>
  <c r="K1527" i="11"/>
  <c r="I1527" i="11"/>
  <c r="J1527" i="11"/>
  <c r="E1527" i="11"/>
  <c r="G1527" i="11" s="1"/>
  <c r="B1527" i="11"/>
  <c r="D1527" i="11"/>
  <c r="F1527" i="11" s="1"/>
  <c r="AM1643" i="9"/>
  <c r="AN1643" i="9"/>
  <c r="AL1644" i="9"/>
  <c r="M1527" i="11" l="1"/>
  <c r="AM1644" i="9"/>
  <c r="AL1645" i="9"/>
  <c r="AN1644" i="9"/>
  <c r="A1529" i="11"/>
  <c r="H1528" i="11"/>
  <c r="C1528" i="11"/>
  <c r="L1528" i="11" s="1"/>
  <c r="I1528" i="11"/>
  <c r="J1528" i="11"/>
  <c r="K1528" i="11"/>
  <c r="E1528" i="11"/>
  <c r="G1528" i="11" s="1"/>
  <c r="B1528" i="11"/>
  <c r="D1528" i="11"/>
  <c r="F1528" i="11" s="1"/>
  <c r="M1528" i="11" l="1"/>
  <c r="AM1645" i="9"/>
  <c r="AN1645" i="9"/>
  <c r="AL1646" i="9"/>
  <c r="A1530" i="11"/>
  <c r="H1529" i="11"/>
  <c r="C1529" i="11"/>
  <c r="L1529" i="11" s="1"/>
  <c r="I1529" i="11"/>
  <c r="J1529" i="11"/>
  <c r="K1529" i="11"/>
  <c r="D1529" i="11"/>
  <c r="F1529" i="11" s="1"/>
  <c r="E1529" i="11"/>
  <c r="G1529" i="11" s="1"/>
  <c r="B1529" i="11"/>
  <c r="M1529" i="11" l="1"/>
  <c r="AM1646" i="9"/>
  <c r="AN1646" i="9"/>
  <c r="AL1647" i="9"/>
  <c r="A1531" i="11"/>
  <c r="H1530" i="11"/>
  <c r="C1530" i="11"/>
  <c r="L1530" i="11" s="1"/>
  <c r="I1530" i="11"/>
  <c r="J1530" i="11"/>
  <c r="K1530" i="11"/>
  <c r="E1530" i="11"/>
  <c r="G1530" i="11" s="1"/>
  <c r="B1530" i="11"/>
  <c r="D1530" i="11"/>
  <c r="F1530" i="11" s="1"/>
  <c r="M1530" i="11" l="1"/>
  <c r="A1532" i="11"/>
  <c r="H1531" i="11"/>
  <c r="C1531" i="11"/>
  <c r="L1531" i="11" s="1"/>
  <c r="K1531" i="11"/>
  <c r="I1531" i="11"/>
  <c r="J1531" i="11"/>
  <c r="E1531" i="11"/>
  <c r="G1531" i="11" s="1"/>
  <c r="B1531" i="11"/>
  <c r="D1531" i="11"/>
  <c r="F1531" i="11" s="1"/>
  <c r="AM1647" i="9"/>
  <c r="AN1647" i="9"/>
  <c r="AL1648" i="9"/>
  <c r="M1531" i="11" l="1"/>
  <c r="AM1648" i="9"/>
  <c r="AL1649" i="9"/>
  <c r="AN1648" i="9"/>
  <c r="A1533" i="11"/>
  <c r="H1532" i="11"/>
  <c r="C1532" i="11"/>
  <c r="L1532" i="11" s="1"/>
  <c r="K1532" i="11"/>
  <c r="I1532" i="11"/>
  <c r="J1532" i="11"/>
  <c r="E1532" i="11"/>
  <c r="G1532" i="11" s="1"/>
  <c r="B1532" i="11"/>
  <c r="D1532" i="11"/>
  <c r="F1532" i="11" s="1"/>
  <c r="M1532" i="11" l="1"/>
  <c r="AM1649" i="9"/>
  <c r="AN1649" i="9"/>
  <c r="AL1650" i="9"/>
  <c r="A1534" i="11"/>
  <c r="H1533" i="11"/>
  <c r="C1533" i="11"/>
  <c r="L1533" i="11" s="1"/>
  <c r="I1533" i="11"/>
  <c r="J1533" i="11"/>
  <c r="K1533" i="11"/>
  <c r="B1533" i="11"/>
  <c r="D1533" i="11"/>
  <c r="F1533" i="11" s="1"/>
  <c r="E1533" i="11"/>
  <c r="G1533" i="11" s="1"/>
  <c r="M1533" i="11" l="1"/>
  <c r="AM1650" i="9"/>
  <c r="AN1650" i="9"/>
  <c r="AL1651" i="9"/>
  <c r="A1535" i="11"/>
  <c r="H1534" i="11"/>
  <c r="C1534" i="11"/>
  <c r="L1534" i="11" s="1"/>
  <c r="I1534" i="11"/>
  <c r="J1534" i="11"/>
  <c r="K1534" i="11"/>
  <c r="B1534" i="11"/>
  <c r="D1534" i="11"/>
  <c r="F1534" i="11" s="1"/>
  <c r="E1534" i="11"/>
  <c r="G1534" i="11" s="1"/>
  <c r="M1534" i="11" l="1"/>
  <c r="A1536" i="11"/>
  <c r="H1535" i="11"/>
  <c r="C1535" i="11"/>
  <c r="L1535" i="11" s="1"/>
  <c r="K1535" i="11"/>
  <c r="I1535" i="11"/>
  <c r="J1535" i="11"/>
  <c r="B1535" i="11"/>
  <c r="D1535" i="11"/>
  <c r="F1535" i="11" s="1"/>
  <c r="E1535" i="11"/>
  <c r="G1535" i="11" s="1"/>
  <c r="AM1651" i="9"/>
  <c r="AN1651" i="9"/>
  <c r="AL1652" i="9"/>
  <c r="M1535" i="11" l="1"/>
  <c r="AM1652" i="9"/>
  <c r="AL1653" i="9"/>
  <c r="AN1652" i="9"/>
  <c r="A1537" i="11"/>
  <c r="H1536" i="11"/>
  <c r="C1536" i="11"/>
  <c r="L1536" i="11" s="1"/>
  <c r="I1536" i="11"/>
  <c r="J1536" i="11"/>
  <c r="K1536" i="11"/>
  <c r="B1536" i="11"/>
  <c r="D1536" i="11"/>
  <c r="F1536" i="11" s="1"/>
  <c r="E1536" i="11"/>
  <c r="G1536" i="11" s="1"/>
  <c r="M1536" i="11" l="1"/>
  <c r="AM1653" i="9"/>
  <c r="AN1653" i="9"/>
  <c r="AL1654" i="9"/>
  <c r="A1538" i="11"/>
  <c r="H1537" i="11"/>
  <c r="C1537" i="11"/>
  <c r="L1537" i="11" s="1"/>
  <c r="I1537" i="11"/>
  <c r="K1537" i="11"/>
  <c r="J1537" i="11"/>
  <c r="E1537" i="11"/>
  <c r="G1537" i="11" s="1"/>
  <c r="D1537" i="11"/>
  <c r="F1537" i="11" s="1"/>
  <c r="B1537" i="11"/>
  <c r="M1537" i="11" l="1"/>
  <c r="AM1654" i="9"/>
  <c r="AN1654" i="9"/>
  <c r="AL1655" i="9"/>
  <c r="A1539" i="11"/>
  <c r="H1538" i="11"/>
  <c r="C1538" i="11"/>
  <c r="L1538" i="11" s="1"/>
  <c r="I1538" i="11"/>
  <c r="J1538" i="11"/>
  <c r="K1538" i="11"/>
  <c r="B1538" i="11"/>
  <c r="D1538" i="11"/>
  <c r="F1538" i="11" s="1"/>
  <c r="E1538" i="11"/>
  <c r="G1538" i="11" s="1"/>
  <c r="M1538" i="11" l="1"/>
  <c r="A1540" i="11"/>
  <c r="H1539" i="11"/>
  <c r="C1539" i="11"/>
  <c r="L1539" i="11" s="1"/>
  <c r="K1539" i="11"/>
  <c r="I1539" i="11"/>
  <c r="J1539" i="11"/>
  <c r="B1539" i="11"/>
  <c r="D1539" i="11"/>
  <c r="F1539" i="11" s="1"/>
  <c r="E1539" i="11"/>
  <c r="G1539" i="11" s="1"/>
  <c r="AM1655" i="9"/>
  <c r="AN1655" i="9"/>
  <c r="AL1656" i="9"/>
  <c r="M1539" i="11" l="1"/>
  <c r="A1541" i="11"/>
  <c r="H1540" i="11"/>
  <c r="C1540" i="11"/>
  <c r="L1540" i="11" s="1"/>
  <c r="I1540" i="11"/>
  <c r="J1540" i="11"/>
  <c r="K1540" i="11"/>
  <c r="B1540" i="11"/>
  <c r="D1540" i="11"/>
  <c r="F1540" i="11" s="1"/>
  <c r="E1540" i="11"/>
  <c r="G1540" i="11" s="1"/>
  <c r="AM1656" i="9"/>
  <c r="AL1657" i="9"/>
  <c r="AN1656" i="9"/>
  <c r="M1540" i="11" l="1"/>
  <c r="AM1657" i="9"/>
  <c r="AN1657" i="9"/>
  <c r="AL1658" i="9"/>
  <c r="A1542" i="11"/>
  <c r="H1541" i="11"/>
  <c r="C1541" i="11"/>
  <c r="L1541" i="11" s="1"/>
  <c r="I1541" i="11"/>
  <c r="J1541" i="11"/>
  <c r="K1541" i="11"/>
  <c r="B1541" i="11"/>
  <c r="D1541" i="11"/>
  <c r="F1541" i="11" s="1"/>
  <c r="E1541" i="11"/>
  <c r="G1541" i="11" s="1"/>
  <c r="M1541" i="11" l="1"/>
  <c r="AM1658" i="9"/>
  <c r="AN1658" i="9"/>
  <c r="AL1659" i="9"/>
  <c r="A1543" i="11"/>
  <c r="H1542" i="11"/>
  <c r="C1542" i="11"/>
  <c r="L1542" i="11" s="1"/>
  <c r="J1542" i="11"/>
  <c r="K1542" i="11"/>
  <c r="I1542" i="11"/>
  <c r="B1542" i="11"/>
  <c r="D1542" i="11"/>
  <c r="F1542" i="11" s="1"/>
  <c r="E1542" i="11"/>
  <c r="G1542" i="11" s="1"/>
  <c r="M1542" i="11" l="1"/>
  <c r="A1544" i="11"/>
  <c r="H1543" i="11"/>
  <c r="C1543" i="11"/>
  <c r="L1543" i="11" s="1"/>
  <c r="K1543" i="11"/>
  <c r="I1543" i="11"/>
  <c r="J1543" i="11"/>
  <c r="B1543" i="11"/>
  <c r="D1543" i="11"/>
  <c r="F1543" i="11" s="1"/>
  <c r="E1543" i="11"/>
  <c r="G1543" i="11" s="1"/>
  <c r="AM1659" i="9"/>
  <c r="AN1659" i="9"/>
  <c r="AL1660" i="9"/>
  <c r="M1543" i="11" l="1"/>
  <c r="A1545" i="11"/>
  <c r="H1544" i="11"/>
  <c r="C1544" i="11"/>
  <c r="L1544" i="11" s="1"/>
  <c r="I1544" i="11"/>
  <c r="J1544" i="11"/>
  <c r="K1544" i="11"/>
  <c r="B1544" i="11"/>
  <c r="D1544" i="11"/>
  <c r="F1544" i="11" s="1"/>
  <c r="E1544" i="11"/>
  <c r="G1544" i="11" s="1"/>
  <c r="AM1660" i="9"/>
  <c r="AL1661" i="9"/>
  <c r="AN1660" i="9"/>
  <c r="M1544" i="11" l="1"/>
  <c r="AM1661" i="9"/>
  <c r="AN1661" i="9"/>
  <c r="AL1662" i="9"/>
  <c r="A1546" i="11"/>
  <c r="H1545" i="11"/>
  <c r="C1545" i="11"/>
  <c r="L1545" i="11" s="1"/>
  <c r="I1545" i="11"/>
  <c r="J1545" i="11"/>
  <c r="K1545" i="11"/>
  <c r="B1545" i="11"/>
  <c r="D1545" i="11"/>
  <c r="F1545" i="11" s="1"/>
  <c r="E1545" i="11"/>
  <c r="G1545" i="11" s="1"/>
  <c r="M1545" i="11" l="1"/>
  <c r="AM1662" i="9"/>
  <c r="AL1663" i="9"/>
  <c r="AN1662" i="9"/>
  <c r="A1547" i="11"/>
  <c r="H1546" i="11"/>
  <c r="C1546" i="11"/>
  <c r="L1546" i="11" s="1"/>
  <c r="I1546" i="11"/>
  <c r="J1546" i="11"/>
  <c r="K1546" i="11"/>
  <c r="B1546" i="11"/>
  <c r="D1546" i="11"/>
  <c r="F1546" i="11" s="1"/>
  <c r="E1546" i="11"/>
  <c r="G1546" i="11" s="1"/>
  <c r="M1546" i="11" l="1"/>
  <c r="A1548" i="11"/>
  <c r="H1547" i="11"/>
  <c r="C1547" i="11"/>
  <c r="L1547" i="11" s="1"/>
  <c r="K1547" i="11"/>
  <c r="I1547" i="11"/>
  <c r="J1547" i="11"/>
  <c r="B1547" i="11"/>
  <c r="D1547" i="11"/>
  <c r="F1547" i="11" s="1"/>
  <c r="E1547" i="11"/>
  <c r="G1547" i="11" s="1"/>
  <c r="AM1663" i="9"/>
  <c r="AN1663" i="9"/>
  <c r="AL1664" i="9"/>
  <c r="M1547" i="11" l="1"/>
  <c r="AM1664" i="9"/>
  <c r="AL1665" i="9"/>
  <c r="AN1664" i="9"/>
  <c r="A1549" i="11"/>
  <c r="H1548" i="11"/>
  <c r="C1548" i="11"/>
  <c r="L1548" i="11" s="1"/>
  <c r="I1548" i="11"/>
  <c r="J1548" i="11"/>
  <c r="K1548" i="11"/>
  <c r="B1548" i="11"/>
  <c r="D1548" i="11"/>
  <c r="F1548" i="11" s="1"/>
  <c r="E1548" i="11"/>
  <c r="G1548" i="11" s="1"/>
  <c r="M1548" i="11" l="1"/>
  <c r="A1550" i="11"/>
  <c r="H1549" i="11"/>
  <c r="C1549" i="11"/>
  <c r="L1549" i="11" s="1"/>
  <c r="I1549" i="11"/>
  <c r="J1549" i="11"/>
  <c r="K1549" i="11"/>
  <c r="B1549" i="11"/>
  <c r="D1549" i="11"/>
  <c r="F1549" i="11" s="1"/>
  <c r="E1549" i="11"/>
  <c r="G1549" i="11" s="1"/>
  <c r="AM1665" i="9"/>
  <c r="AN1665" i="9"/>
  <c r="AL1666" i="9"/>
  <c r="M1549" i="11" l="1"/>
  <c r="AM1666" i="9"/>
  <c r="AN1666" i="9"/>
  <c r="AL1667" i="9"/>
  <c r="A1551" i="11"/>
  <c r="H1550" i="11"/>
  <c r="C1550" i="11"/>
  <c r="L1550" i="11" s="1"/>
  <c r="I1550" i="11"/>
  <c r="J1550" i="11"/>
  <c r="K1550" i="11"/>
  <c r="B1550" i="11"/>
  <c r="D1550" i="11"/>
  <c r="F1550" i="11" s="1"/>
  <c r="E1550" i="11"/>
  <c r="G1550" i="11" s="1"/>
  <c r="M1550" i="11" l="1"/>
  <c r="A1552" i="11"/>
  <c r="H1551" i="11"/>
  <c r="C1551" i="11"/>
  <c r="L1551" i="11" s="1"/>
  <c r="K1551" i="11"/>
  <c r="I1551" i="11"/>
  <c r="J1551" i="11"/>
  <c r="B1551" i="11"/>
  <c r="D1551" i="11"/>
  <c r="F1551" i="11" s="1"/>
  <c r="E1551" i="11"/>
  <c r="G1551" i="11" s="1"/>
  <c r="AM1667" i="9"/>
  <c r="AN1667" i="9"/>
  <c r="AL1668" i="9"/>
  <c r="M1551" i="11" l="1"/>
  <c r="AM1668" i="9"/>
  <c r="AL1669" i="9"/>
  <c r="AN1668" i="9"/>
  <c r="A1553" i="11"/>
  <c r="H1552" i="11"/>
  <c r="C1552" i="11"/>
  <c r="L1552" i="11" s="1"/>
  <c r="I1552" i="11"/>
  <c r="J1552" i="11"/>
  <c r="K1552" i="11"/>
  <c r="B1552" i="11"/>
  <c r="D1552" i="11"/>
  <c r="F1552" i="11" s="1"/>
  <c r="E1552" i="11"/>
  <c r="G1552" i="11" s="1"/>
  <c r="M1552" i="11" l="1"/>
  <c r="AM1669" i="9"/>
  <c r="AN1669" i="9"/>
  <c r="AL1670" i="9"/>
  <c r="A1554" i="11"/>
  <c r="H1553" i="11"/>
  <c r="C1553" i="11"/>
  <c r="L1553" i="11" s="1"/>
  <c r="I1553" i="11"/>
  <c r="J1553" i="11"/>
  <c r="K1553" i="11"/>
  <c r="B1553" i="11"/>
  <c r="D1553" i="11"/>
  <c r="F1553" i="11" s="1"/>
  <c r="E1553" i="11"/>
  <c r="G1553" i="11" s="1"/>
  <c r="M1553" i="11" l="1"/>
  <c r="A1555" i="11"/>
  <c r="H1554" i="11"/>
  <c r="C1554" i="11"/>
  <c r="L1554" i="11" s="1"/>
  <c r="I1554" i="11"/>
  <c r="J1554" i="11"/>
  <c r="K1554" i="11"/>
  <c r="B1554" i="11"/>
  <c r="D1554" i="11"/>
  <c r="F1554" i="11" s="1"/>
  <c r="E1554" i="11"/>
  <c r="G1554" i="11" s="1"/>
  <c r="AM1670" i="9"/>
  <c r="AN1670" i="9"/>
  <c r="AL1671" i="9"/>
  <c r="M1554" i="11" l="1"/>
  <c r="AM1671" i="9"/>
  <c r="AL1672" i="9"/>
  <c r="AN1671" i="9"/>
  <c r="A1556" i="11"/>
  <c r="H1555" i="11"/>
  <c r="C1555" i="11"/>
  <c r="L1555" i="11" s="1"/>
  <c r="K1555" i="11"/>
  <c r="I1555" i="11"/>
  <c r="J1555" i="11"/>
  <c r="B1555" i="11"/>
  <c r="D1555" i="11"/>
  <c r="F1555" i="11" s="1"/>
  <c r="E1555" i="11"/>
  <c r="G1555" i="11" s="1"/>
  <c r="M1555" i="11" l="1"/>
  <c r="A1557" i="11"/>
  <c r="H1556" i="11"/>
  <c r="C1556" i="11"/>
  <c r="L1556" i="11" s="1"/>
  <c r="K1556" i="11"/>
  <c r="I1556" i="11"/>
  <c r="J1556" i="11"/>
  <c r="B1556" i="11"/>
  <c r="D1556" i="11"/>
  <c r="F1556" i="11" s="1"/>
  <c r="E1556" i="11"/>
  <c r="G1556" i="11" s="1"/>
  <c r="AM1672" i="9"/>
  <c r="AL1673" i="9"/>
  <c r="AN1672" i="9"/>
  <c r="M1556" i="11" l="1"/>
  <c r="AM1673" i="9"/>
  <c r="AN1673" i="9"/>
  <c r="AL1674" i="9"/>
  <c r="A1558" i="11"/>
  <c r="H1557" i="11"/>
  <c r="C1557" i="11"/>
  <c r="L1557" i="11" s="1"/>
  <c r="I1557" i="11"/>
  <c r="J1557" i="11"/>
  <c r="K1557" i="11"/>
  <c r="B1557" i="11"/>
  <c r="D1557" i="11"/>
  <c r="F1557" i="11" s="1"/>
  <c r="E1557" i="11"/>
  <c r="G1557" i="11" s="1"/>
  <c r="M1557" i="11" l="1"/>
  <c r="A1559" i="11"/>
  <c r="H1558" i="11"/>
  <c r="C1558" i="11"/>
  <c r="L1558" i="11" s="1"/>
  <c r="I1558" i="11"/>
  <c r="J1558" i="11"/>
  <c r="K1558" i="11"/>
  <c r="B1558" i="11"/>
  <c r="D1558" i="11"/>
  <c r="F1558" i="11" s="1"/>
  <c r="E1558" i="11"/>
  <c r="G1558" i="11" s="1"/>
  <c r="AM1674" i="9"/>
  <c r="AN1674" i="9"/>
  <c r="AL1675" i="9"/>
  <c r="M1558" i="11" l="1"/>
  <c r="A1560" i="11"/>
  <c r="H1559" i="11"/>
  <c r="C1559" i="11"/>
  <c r="L1559" i="11" s="1"/>
  <c r="K1559" i="11"/>
  <c r="I1559" i="11"/>
  <c r="J1559" i="11"/>
  <c r="B1559" i="11"/>
  <c r="D1559" i="11"/>
  <c r="F1559" i="11" s="1"/>
  <c r="E1559" i="11"/>
  <c r="G1559" i="11" s="1"/>
  <c r="AM1675" i="9"/>
  <c r="AN1675" i="9"/>
  <c r="AL1676" i="9"/>
  <c r="M1559" i="11" l="1"/>
  <c r="AM1676" i="9"/>
  <c r="AL1677" i="9"/>
  <c r="AN1676" i="9"/>
  <c r="A1561" i="11"/>
  <c r="H1560" i="11"/>
  <c r="C1560" i="11"/>
  <c r="L1560" i="11" s="1"/>
  <c r="I1560" i="11"/>
  <c r="J1560" i="11"/>
  <c r="K1560" i="11"/>
  <c r="B1560" i="11"/>
  <c r="D1560" i="11"/>
  <c r="F1560" i="11" s="1"/>
  <c r="E1560" i="11"/>
  <c r="G1560" i="11" s="1"/>
  <c r="M1560" i="11" l="1"/>
  <c r="A1562" i="11"/>
  <c r="H1561" i="11"/>
  <c r="C1561" i="11"/>
  <c r="L1561" i="11" s="1"/>
  <c r="I1561" i="11"/>
  <c r="K1561" i="11"/>
  <c r="J1561" i="11"/>
  <c r="B1561" i="11"/>
  <c r="D1561" i="11"/>
  <c r="F1561" i="11" s="1"/>
  <c r="E1561" i="11"/>
  <c r="G1561" i="11" s="1"/>
  <c r="AM1677" i="9"/>
  <c r="AN1677" i="9"/>
  <c r="AL1678" i="9"/>
  <c r="M1561" i="11" l="1"/>
  <c r="A1563" i="11"/>
  <c r="H1562" i="11"/>
  <c r="C1562" i="11"/>
  <c r="L1562" i="11" s="1"/>
  <c r="I1562" i="11"/>
  <c r="J1562" i="11"/>
  <c r="K1562" i="11"/>
  <c r="B1562" i="11"/>
  <c r="D1562" i="11"/>
  <c r="F1562" i="11" s="1"/>
  <c r="E1562" i="11"/>
  <c r="G1562" i="11" s="1"/>
  <c r="AM1678" i="9"/>
  <c r="AL1679" i="9"/>
  <c r="AN1678" i="9"/>
  <c r="M1562" i="11" l="1"/>
  <c r="AM1679" i="9"/>
  <c r="AN1679" i="9"/>
  <c r="AL1680" i="9"/>
  <c r="A1564" i="11"/>
  <c r="H1563" i="11"/>
  <c r="C1563" i="11"/>
  <c r="L1563" i="11" s="1"/>
  <c r="K1563" i="11"/>
  <c r="I1563" i="11"/>
  <c r="J1563" i="11"/>
  <c r="B1563" i="11"/>
  <c r="D1563" i="11"/>
  <c r="F1563" i="11" s="1"/>
  <c r="E1563" i="11"/>
  <c r="G1563" i="11" s="1"/>
  <c r="M1563" i="11" l="1"/>
  <c r="A1565" i="11"/>
  <c r="H1564" i="11"/>
  <c r="C1564" i="11"/>
  <c r="L1564" i="11" s="1"/>
  <c r="I1564" i="11"/>
  <c r="J1564" i="11"/>
  <c r="K1564" i="11"/>
  <c r="B1564" i="11"/>
  <c r="D1564" i="11"/>
  <c r="F1564" i="11" s="1"/>
  <c r="E1564" i="11"/>
  <c r="G1564" i="11" s="1"/>
  <c r="AM1680" i="9"/>
  <c r="AL1681" i="9"/>
  <c r="AN1680" i="9"/>
  <c r="M1564" i="11" l="1"/>
  <c r="AM1681" i="9"/>
  <c r="AN1681" i="9"/>
  <c r="AL1682" i="9"/>
  <c r="A1566" i="11"/>
  <c r="H1565" i="11"/>
  <c r="C1565" i="11"/>
  <c r="L1565" i="11" s="1"/>
  <c r="I1565" i="11"/>
  <c r="J1565" i="11"/>
  <c r="K1565" i="11"/>
  <c r="B1565" i="11"/>
  <c r="D1565" i="11"/>
  <c r="F1565" i="11" s="1"/>
  <c r="E1565" i="11"/>
  <c r="G1565" i="11" s="1"/>
  <c r="M1565" i="11" l="1"/>
  <c r="A1567" i="11"/>
  <c r="H1566" i="11"/>
  <c r="C1566" i="11"/>
  <c r="L1566" i="11" s="1"/>
  <c r="J1566" i="11"/>
  <c r="K1566" i="11"/>
  <c r="I1566" i="11"/>
  <c r="B1566" i="11"/>
  <c r="D1566" i="11"/>
  <c r="F1566" i="11" s="1"/>
  <c r="E1566" i="11"/>
  <c r="G1566" i="11" s="1"/>
  <c r="AM1682" i="9"/>
  <c r="AN1682" i="9"/>
  <c r="AL1683" i="9"/>
  <c r="M1566" i="11" l="1"/>
  <c r="AM1683" i="9"/>
  <c r="AN1683" i="9"/>
  <c r="AL1684" i="9"/>
  <c r="A1568" i="11"/>
  <c r="H1567" i="11"/>
  <c r="C1567" i="11"/>
  <c r="L1567" i="11" s="1"/>
  <c r="K1567" i="11"/>
  <c r="I1567" i="11"/>
  <c r="J1567" i="11"/>
  <c r="B1567" i="11"/>
  <c r="D1567" i="11"/>
  <c r="F1567" i="11" s="1"/>
  <c r="E1567" i="11"/>
  <c r="G1567" i="11" s="1"/>
  <c r="M1567" i="11" l="1"/>
  <c r="A1569" i="11"/>
  <c r="H1568" i="11"/>
  <c r="C1568" i="11"/>
  <c r="L1568" i="11" s="1"/>
  <c r="I1568" i="11"/>
  <c r="J1568" i="11"/>
  <c r="K1568" i="11"/>
  <c r="B1568" i="11"/>
  <c r="D1568" i="11"/>
  <c r="F1568" i="11" s="1"/>
  <c r="E1568" i="11"/>
  <c r="G1568" i="11" s="1"/>
  <c r="AM1684" i="9"/>
  <c r="AL1685" i="9"/>
  <c r="AN1684" i="9"/>
  <c r="M1568" i="11" l="1"/>
  <c r="AM1685" i="9"/>
  <c r="AN1685" i="9"/>
  <c r="AL1686" i="9"/>
  <c r="A1570" i="11"/>
  <c r="H1569" i="11"/>
  <c r="C1569" i="11"/>
  <c r="L1569" i="11" s="1"/>
  <c r="I1569" i="11"/>
  <c r="J1569" i="11"/>
  <c r="K1569" i="11"/>
  <c r="B1569" i="11"/>
  <c r="D1569" i="11"/>
  <c r="F1569" i="11" s="1"/>
  <c r="E1569" i="11"/>
  <c r="G1569" i="11" s="1"/>
  <c r="M1569" i="11" l="1"/>
  <c r="AM1686" i="9"/>
  <c r="AN1686" i="9"/>
  <c r="AL1687" i="9"/>
  <c r="A1571" i="11"/>
  <c r="H1570" i="11"/>
  <c r="C1570" i="11"/>
  <c r="L1570" i="11" s="1"/>
  <c r="I1570" i="11"/>
  <c r="J1570" i="11"/>
  <c r="K1570" i="11"/>
  <c r="B1570" i="11"/>
  <c r="D1570" i="11"/>
  <c r="F1570" i="11" s="1"/>
  <c r="E1570" i="11"/>
  <c r="G1570" i="11" s="1"/>
  <c r="M1570" i="11" l="1"/>
  <c r="A1572" i="11"/>
  <c r="H1571" i="11"/>
  <c r="C1571" i="11"/>
  <c r="L1571" i="11" s="1"/>
  <c r="K1571" i="11"/>
  <c r="I1571" i="11"/>
  <c r="J1571" i="11"/>
  <c r="B1571" i="11"/>
  <c r="D1571" i="11"/>
  <c r="F1571" i="11" s="1"/>
  <c r="E1571" i="11"/>
  <c r="G1571" i="11" s="1"/>
  <c r="AM1687" i="9"/>
  <c r="AL1688" i="9"/>
  <c r="AN1687" i="9"/>
  <c r="M1571" i="11" l="1"/>
  <c r="AM1688" i="9"/>
  <c r="AL1689" i="9"/>
  <c r="AN1688" i="9"/>
  <c r="A1573" i="11"/>
  <c r="H1572" i="11"/>
  <c r="C1572" i="11"/>
  <c r="L1572" i="11" s="1"/>
  <c r="I1572" i="11"/>
  <c r="J1572" i="11"/>
  <c r="K1572" i="11"/>
  <c r="B1572" i="11"/>
  <c r="D1572" i="11"/>
  <c r="F1572" i="11" s="1"/>
  <c r="E1572" i="11"/>
  <c r="G1572" i="11" s="1"/>
  <c r="M1572" i="11" l="1"/>
  <c r="A1574" i="11"/>
  <c r="H1573" i="11"/>
  <c r="C1573" i="11"/>
  <c r="L1573" i="11" s="1"/>
  <c r="I1573" i="11"/>
  <c r="J1573" i="11"/>
  <c r="K1573" i="11"/>
  <c r="B1573" i="11"/>
  <c r="D1573" i="11"/>
  <c r="F1573" i="11" s="1"/>
  <c r="E1573" i="11"/>
  <c r="G1573" i="11" s="1"/>
  <c r="AM1689" i="9"/>
  <c r="AN1689" i="9"/>
  <c r="AL1690" i="9"/>
  <c r="M1573" i="11" l="1"/>
  <c r="AM1690" i="9"/>
  <c r="AN1690" i="9"/>
  <c r="AL1691" i="9"/>
  <c r="A1575" i="11"/>
  <c r="H1574" i="11"/>
  <c r="C1574" i="11"/>
  <c r="L1574" i="11" s="1"/>
  <c r="I1574" i="11"/>
  <c r="J1574" i="11"/>
  <c r="K1574" i="11"/>
  <c r="B1574" i="11"/>
  <c r="D1574" i="11"/>
  <c r="F1574" i="11" s="1"/>
  <c r="E1574" i="11"/>
  <c r="G1574" i="11" s="1"/>
  <c r="M1574" i="11" l="1"/>
  <c r="AM1691" i="9"/>
  <c r="AN1691" i="9"/>
  <c r="AL1692" i="9"/>
  <c r="A1576" i="11"/>
  <c r="H1575" i="11"/>
  <c r="C1575" i="11"/>
  <c r="L1575" i="11" s="1"/>
  <c r="K1575" i="11"/>
  <c r="I1575" i="11"/>
  <c r="J1575" i="11"/>
  <c r="B1575" i="11"/>
  <c r="D1575" i="11"/>
  <c r="F1575" i="11" s="1"/>
  <c r="E1575" i="11"/>
  <c r="G1575" i="11" s="1"/>
  <c r="M1575" i="11" l="1"/>
  <c r="A1577" i="11"/>
  <c r="H1576" i="11"/>
  <c r="C1576" i="11"/>
  <c r="L1576" i="11" s="1"/>
  <c r="I1576" i="11"/>
  <c r="J1576" i="11"/>
  <c r="K1576" i="11"/>
  <c r="B1576" i="11"/>
  <c r="D1576" i="11"/>
  <c r="F1576" i="11" s="1"/>
  <c r="E1576" i="11"/>
  <c r="G1576" i="11" s="1"/>
  <c r="AM1692" i="9"/>
  <c r="AL1693" i="9"/>
  <c r="AN1692" i="9"/>
  <c r="M1576" i="11" l="1"/>
  <c r="AM1693" i="9"/>
  <c r="AN1693" i="9"/>
  <c r="AL1694" i="9"/>
  <c r="A1578" i="11"/>
  <c r="H1577" i="11"/>
  <c r="C1577" i="11"/>
  <c r="L1577" i="11" s="1"/>
  <c r="I1577" i="11"/>
  <c r="J1577" i="11"/>
  <c r="K1577" i="11"/>
  <c r="B1577" i="11"/>
  <c r="D1577" i="11"/>
  <c r="F1577" i="11" s="1"/>
  <c r="E1577" i="11"/>
  <c r="G1577" i="11" s="1"/>
  <c r="M1577" i="11" l="1"/>
  <c r="A1579" i="11"/>
  <c r="H1578" i="11"/>
  <c r="C1578" i="11"/>
  <c r="L1578" i="11" s="1"/>
  <c r="I1578" i="11"/>
  <c r="J1578" i="11"/>
  <c r="K1578" i="11"/>
  <c r="B1578" i="11"/>
  <c r="D1578" i="11"/>
  <c r="F1578" i="11" s="1"/>
  <c r="E1578" i="11"/>
  <c r="G1578" i="11" s="1"/>
  <c r="AM1694" i="9"/>
  <c r="AN1694" i="9"/>
  <c r="AL1695" i="9"/>
  <c r="M1578" i="11" l="1"/>
  <c r="A1580" i="11"/>
  <c r="H1579" i="11"/>
  <c r="C1579" i="11"/>
  <c r="L1579" i="11" s="1"/>
  <c r="K1579" i="11"/>
  <c r="I1579" i="11"/>
  <c r="J1579" i="11"/>
  <c r="B1579" i="11"/>
  <c r="D1579" i="11"/>
  <c r="F1579" i="11" s="1"/>
  <c r="E1579" i="11"/>
  <c r="G1579" i="11" s="1"/>
  <c r="AM1695" i="9"/>
  <c r="AN1695" i="9"/>
  <c r="AL1696" i="9"/>
  <c r="M1579" i="11" l="1"/>
  <c r="A1581" i="11"/>
  <c r="H1580" i="11"/>
  <c r="C1580" i="11"/>
  <c r="L1580" i="11" s="1"/>
  <c r="K1580" i="11"/>
  <c r="I1580" i="11"/>
  <c r="J1580" i="11"/>
  <c r="B1580" i="11"/>
  <c r="D1580" i="11"/>
  <c r="F1580" i="11" s="1"/>
  <c r="E1580" i="11"/>
  <c r="G1580" i="11" s="1"/>
  <c r="AM1696" i="9"/>
  <c r="AL1697" i="9"/>
  <c r="AN1696" i="9"/>
  <c r="M1580" i="11" l="1"/>
  <c r="A1582" i="11"/>
  <c r="H1581" i="11"/>
  <c r="C1581" i="11"/>
  <c r="L1581" i="11" s="1"/>
  <c r="I1581" i="11"/>
  <c r="J1581" i="11"/>
  <c r="K1581" i="11"/>
  <c r="B1581" i="11"/>
  <c r="D1581" i="11"/>
  <c r="F1581" i="11" s="1"/>
  <c r="E1581" i="11"/>
  <c r="G1581" i="11" s="1"/>
  <c r="AM1697" i="9"/>
  <c r="AN1697" i="9"/>
  <c r="AL1698" i="9"/>
  <c r="M1581" i="11" l="1"/>
  <c r="AM1698" i="9"/>
  <c r="AN1698" i="9"/>
  <c r="AL1699" i="9"/>
  <c r="A1583" i="11"/>
  <c r="H1582" i="11"/>
  <c r="C1582" i="11"/>
  <c r="L1582" i="11" s="1"/>
  <c r="I1582" i="11"/>
  <c r="J1582" i="11"/>
  <c r="K1582" i="11"/>
  <c r="B1582" i="11"/>
  <c r="D1582" i="11"/>
  <c r="F1582" i="11" s="1"/>
  <c r="E1582" i="11"/>
  <c r="G1582" i="11" s="1"/>
  <c r="M1582" i="11" l="1"/>
  <c r="AM1699" i="9"/>
  <c r="AL1700" i="9"/>
  <c r="AN1699" i="9"/>
  <c r="A1584" i="11"/>
  <c r="H1583" i="11"/>
  <c r="C1583" i="11"/>
  <c r="L1583" i="11" s="1"/>
  <c r="K1583" i="11"/>
  <c r="I1583" i="11"/>
  <c r="J1583" i="11"/>
  <c r="B1583" i="11"/>
  <c r="D1583" i="11"/>
  <c r="F1583" i="11" s="1"/>
  <c r="E1583" i="11"/>
  <c r="G1583" i="11" s="1"/>
  <c r="M1583" i="11" l="1"/>
  <c r="AM1700" i="9"/>
  <c r="AL1701" i="9"/>
  <c r="AN1700" i="9"/>
  <c r="A1585" i="11"/>
  <c r="H1584" i="11"/>
  <c r="C1584" i="11"/>
  <c r="L1584" i="11" s="1"/>
  <c r="I1584" i="11"/>
  <c r="J1584" i="11"/>
  <c r="K1584" i="11"/>
  <c r="B1584" i="11"/>
  <c r="D1584" i="11"/>
  <c r="F1584" i="11" s="1"/>
  <c r="E1584" i="11"/>
  <c r="G1584" i="11" s="1"/>
  <c r="M1584" i="11" l="1"/>
  <c r="A1586" i="11"/>
  <c r="H1585" i="11"/>
  <c r="C1585" i="11"/>
  <c r="L1585" i="11" s="1"/>
  <c r="I1585" i="11"/>
  <c r="K1585" i="11"/>
  <c r="J1585" i="11"/>
  <c r="B1585" i="11"/>
  <c r="D1585" i="11"/>
  <c r="F1585" i="11" s="1"/>
  <c r="E1585" i="11"/>
  <c r="G1585" i="11" s="1"/>
  <c r="AM1701" i="9"/>
  <c r="AN1701" i="9"/>
  <c r="AL1702" i="9"/>
  <c r="M1585" i="11" l="1"/>
  <c r="AM1702" i="9"/>
  <c r="AN1702" i="9"/>
  <c r="AL1703" i="9"/>
  <c r="A1587" i="11"/>
  <c r="H1586" i="11"/>
  <c r="C1586" i="11"/>
  <c r="L1586" i="11" s="1"/>
  <c r="I1586" i="11"/>
  <c r="J1586" i="11"/>
  <c r="K1586" i="11"/>
  <c r="B1586" i="11"/>
  <c r="D1586" i="11"/>
  <c r="F1586" i="11" s="1"/>
  <c r="E1586" i="11"/>
  <c r="G1586" i="11" s="1"/>
  <c r="M1586" i="11" l="1"/>
  <c r="A1588" i="11"/>
  <c r="H1587" i="11"/>
  <c r="C1587" i="11"/>
  <c r="L1587" i="11" s="1"/>
  <c r="K1587" i="11"/>
  <c r="I1587" i="11"/>
  <c r="J1587" i="11"/>
  <c r="B1587" i="11"/>
  <c r="D1587" i="11"/>
  <c r="F1587" i="11" s="1"/>
  <c r="E1587" i="11"/>
  <c r="G1587" i="11" s="1"/>
  <c r="AM1703" i="9"/>
  <c r="AN1703" i="9"/>
  <c r="AL1704" i="9"/>
  <c r="M1587" i="11" l="1"/>
  <c r="AM1704" i="9"/>
  <c r="AL1705" i="9"/>
  <c r="AN1704" i="9"/>
  <c r="A1589" i="11"/>
  <c r="H1588" i="11"/>
  <c r="C1588" i="11"/>
  <c r="L1588" i="11" s="1"/>
  <c r="I1588" i="11"/>
  <c r="J1588" i="11"/>
  <c r="K1588" i="11"/>
  <c r="B1588" i="11"/>
  <c r="D1588" i="11"/>
  <c r="F1588" i="11" s="1"/>
  <c r="E1588" i="11"/>
  <c r="G1588" i="11" s="1"/>
  <c r="M1588" i="11" l="1"/>
  <c r="A1590" i="11"/>
  <c r="H1589" i="11"/>
  <c r="C1589" i="11"/>
  <c r="L1589" i="11" s="1"/>
  <c r="I1589" i="11"/>
  <c r="J1589" i="11"/>
  <c r="K1589" i="11"/>
  <c r="B1589" i="11"/>
  <c r="D1589" i="11"/>
  <c r="F1589" i="11" s="1"/>
  <c r="E1589" i="11"/>
  <c r="G1589" i="11" s="1"/>
  <c r="AM1705" i="9"/>
  <c r="AN1705" i="9"/>
  <c r="AL1706" i="9"/>
  <c r="M1589" i="11" l="1"/>
  <c r="AM1706" i="9"/>
  <c r="AN1706" i="9"/>
  <c r="AL1707" i="9"/>
  <c r="A1591" i="11"/>
  <c r="H1590" i="11"/>
  <c r="C1590" i="11"/>
  <c r="L1590" i="11" s="1"/>
  <c r="J1590" i="11"/>
  <c r="K1590" i="11"/>
  <c r="I1590" i="11"/>
  <c r="B1590" i="11"/>
  <c r="D1590" i="11"/>
  <c r="F1590" i="11" s="1"/>
  <c r="E1590" i="11"/>
  <c r="G1590" i="11" s="1"/>
  <c r="M1590" i="11" l="1"/>
  <c r="A1592" i="11"/>
  <c r="H1591" i="11"/>
  <c r="C1591" i="11"/>
  <c r="L1591" i="11" s="1"/>
  <c r="K1591" i="11"/>
  <c r="I1591" i="11"/>
  <c r="J1591" i="11"/>
  <c r="B1591" i="11"/>
  <c r="D1591" i="11"/>
  <c r="F1591" i="11" s="1"/>
  <c r="E1591" i="11"/>
  <c r="G1591" i="11" s="1"/>
  <c r="AM1707" i="9"/>
  <c r="AN1707" i="9"/>
  <c r="AL1708" i="9"/>
  <c r="M1591" i="11" l="1"/>
  <c r="A1593" i="11"/>
  <c r="H1592" i="11"/>
  <c r="C1592" i="11"/>
  <c r="L1592" i="11" s="1"/>
  <c r="I1592" i="11"/>
  <c r="J1592" i="11"/>
  <c r="K1592" i="11"/>
  <c r="B1592" i="11"/>
  <c r="D1592" i="11"/>
  <c r="F1592" i="11" s="1"/>
  <c r="E1592" i="11"/>
  <c r="G1592" i="11" s="1"/>
  <c r="AM1708" i="9"/>
  <c r="AL1709" i="9"/>
  <c r="AN1708" i="9"/>
  <c r="M1592" i="11" l="1"/>
  <c r="AM1709" i="9"/>
  <c r="AN1709" i="9"/>
  <c r="AL1710" i="9"/>
  <c r="A1594" i="11"/>
  <c r="H1593" i="11"/>
  <c r="C1593" i="11"/>
  <c r="L1593" i="11" s="1"/>
  <c r="I1593" i="11"/>
  <c r="J1593" i="11"/>
  <c r="K1593" i="11"/>
  <c r="B1593" i="11"/>
  <c r="D1593" i="11"/>
  <c r="F1593" i="11" s="1"/>
  <c r="E1593" i="11"/>
  <c r="G1593" i="11" s="1"/>
  <c r="M1593" i="11" l="1"/>
  <c r="A1595" i="11"/>
  <c r="H1594" i="11"/>
  <c r="C1594" i="11"/>
  <c r="L1594" i="11" s="1"/>
  <c r="I1594" i="11"/>
  <c r="J1594" i="11"/>
  <c r="K1594" i="11"/>
  <c r="B1594" i="11"/>
  <c r="D1594" i="11"/>
  <c r="F1594" i="11" s="1"/>
  <c r="E1594" i="11"/>
  <c r="G1594" i="11" s="1"/>
  <c r="AM1710" i="9"/>
  <c r="AL1711" i="9"/>
  <c r="AN1710" i="9"/>
  <c r="M1594" i="11" l="1"/>
  <c r="AM1711" i="9"/>
  <c r="AN1711" i="9"/>
  <c r="AL1712" i="9"/>
  <c r="A1596" i="11"/>
  <c r="H1595" i="11"/>
  <c r="C1595" i="11"/>
  <c r="L1595" i="11" s="1"/>
  <c r="K1595" i="11"/>
  <c r="I1595" i="11"/>
  <c r="J1595" i="11"/>
  <c r="B1595" i="11"/>
  <c r="D1595" i="11"/>
  <c r="F1595" i="11" s="1"/>
  <c r="E1595" i="11"/>
  <c r="G1595" i="11" s="1"/>
  <c r="M1595" i="11" l="1"/>
  <c r="AM1712" i="9"/>
  <c r="AL1713" i="9"/>
  <c r="AN1712" i="9"/>
  <c r="A1597" i="11"/>
  <c r="H1596" i="11"/>
  <c r="C1596" i="11"/>
  <c r="L1596" i="11" s="1"/>
  <c r="I1596" i="11"/>
  <c r="J1596" i="11"/>
  <c r="K1596" i="11"/>
  <c r="B1596" i="11"/>
  <c r="D1596" i="11"/>
  <c r="F1596" i="11" s="1"/>
  <c r="E1596" i="11"/>
  <c r="G1596" i="11" s="1"/>
  <c r="M1596" i="11" l="1"/>
  <c r="A1598" i="11"/>
  <c r="H1597" i="11"/>
  <c r="C1597" i="11"/>
  <c r="L1597" i="11" s="1"/>
  <c r="I1597" i="11"/>
  <c r="J1597" i="11"/>
  <c r="K1597" i="11"/>
  <c r="B1597" i="11"/>
  <c r="D1597" i="11"/>
  <c r="F1597" i="11" s="1"/>
  <c r="E1597" i="11"/>
  <c r="G1597" i="11" s="1"/>
  <c r="AM1713" i="9"/>
  <c r="AN1713" i="9"/>
  <c r="AL1714" i="9"/>
  <c r="M1597" i="11" l="1"/>
  <c r="AM1714" i="9"/>
  <c r="AN1714" i="9"/>
  <c r="AL1715" i="9"/>
  <c r="A1599" i="11"/>
  <c r="H1598" i="11"/>
  <c r="C1598" i="11"/>
  <c r="L1598" i="11" s="1"/>
  <c r="I1598" i="11"/>
  <c r="J1598" i="11"/>
  <c r="K1598" i="11"/>
  <c r="B1598" i="11"/>
  <c r="D1598" i="11"/>
  <c r="F1598" i="11" s="1"/>
  <c r="E1598" i="11"/>
  <c r="G1598" i="11" s="1"/>
  <c r="M1598" i="11" l="1"/>
  <c r="A1600" i="11"/>
  <c r="H1599" i="11"/>
  <c r="C1599" i="11"/>
  <c r="L1599" i="11" s="1"/>
  <c r="K1599" i="11"/>
  <c r="I1599" i="11"/>
  <c r="J1599" i="11"/>
  <c r="B1599" i="11"/>
  <c r="D1599" i="11"/>
  <c r="F1599" i="11" s="1"/>
  <c r="E1599" i="11"/>
  <c r="G1599" i="11" s="1"/>
  <c r="AM1715" i="9"/>
  <c r="AN1715" i="9"/>
  <c r="AL1716" i="9"/>
  <c r="M1599" i="11" l="1"/>
  <c r="A1601" i="11"/>
  <c r="H1600" i="11"/>
  <c r="C1600" i="11"/>
  <c r="L1600" i="11" s="1"/>
  <c r="I1600" i="11"/>
  <c r="J1600" i="11"/>
  <c r="K1600" i="11"/>
  <c r="B1600" i="11"/>
  <c r="D1600" i="11"/>
  <c r="F1600" i="11" s="1"/>
  <c r="E1600" i="11"/>
  <c r="G1600" i="11" s="1"/>
  <c r="AM1716" i="9"/>
  <c r="AL1717" i="9"/>
  <c r="AN1716" i="9"/>
  <c r="M1600" i="11" l="1"/>
  <c r="A1602" i="11"/>
  <c r="H1601" i="11"/>
  <c r="C1601" i="11"/>
  <c r="L1601" i="11" s="1"/>
  <c r="I1601" i="11"/>
  <c r="J1601" i="11"/>
  <c r="K1601" i="11"/>
  <c r="B1601" i="11"/>
  <c r="D1601" i="11"/>
  <c r="F1601" i="11" s="1"/>
  <c r="E1601" i="11"/>
  <c r="G1601" i="11" s="1"/>
  <c r="AM1717" i="9"/>
  <c r="AN1717" i="9"/>
  <c r="AL1718" i="9"/>
  <c r="M1601" i="11" l="1"/>
  <c r="AM1718" i="9"/>
  <c r="AN1718" i="9"/>
  <c r="AL1719" i="9"/>
  <c r="A1603" i="11"/>
  <c r="H1602" i="11"/>
  <c r="C1602" i="11"/>
  <c r="L1602" i="11" s="1"/>
  <c r="I1602" i="11"/>
  <c r="J1602" i="11"/>
  <c r="K1602" i="11"/>
  <c r="B1602" i="11"/>
  <c r="D1602" i="11"/>
  <c r="F1602" i="11" s="1"/>
  <c r="E1602" i="11"/>
  <c r="G1602" i="11" s="1"/>
  <c r="M1602" i="11" l="1"/>
  <c r="AM1719" i="9"/>
  <c r="AN1719" i="9"/>
  <c r="AL1720" i="9"/>
  <c r="A1604" i="11"/>
  <c r="H1603" i="11"/>
  <c r="C1603" i="11"/>
  <c r="L1603" i="11" s="1"/>
  <c r="K1603" i="11"/>
  <c r="I1603" i="11"/>
  <c r="J1603" i="11"/>
  <c r="B1603" i="11"/>
  <c r="D1603" i="11"/>
  <c r="F1603" i="11" s="1"/>
  <c r="E1603" i="11"/>
  <c r="G1603" i="11" s="1"/>
  <c r="M1603" i="11" l="1"/>
  <c r="A1605" i="11"/>
  <c r="H1604" i="11"/>
  <c r="C1604" i="11"/>
  <c r="L1604" i="11" s="1"/>
  <c r="K1604" i="11"/>
  <c r="I1604" i="11"/>
  <c r="J1604" i="11"/>
  <c r="B1604" i="11"/>
  <c r="D1604" i="11"/>
  <c r="F1604" i="11" s="1"/>
  <c r="E1604" i="11"/>
  <c r="G1604" i="11" s="1"/>
  <c r="AM1720" i="9"/>
  <c r="AL1721" i="9"/>
  <c r="AN1720" i="9"/>
  <c r="M1604" i="11" l="1"/>
  <c r="AM1721" i="9"/>
  <c r="AN1721" i="9"/>
  <c r="AL1722" i="9"/>
  <c r="A1606" i="11"/>
  <c r="H1605" i="11"/>
  <c r="C1605" i="11"/>
  <c r="L1605" i="11" s="1"/>
  <c r="I1605" i="11"/>
  <c r="J1605" i="11"/>
  <c r="K1605" i="11"/>
  <c r="B1605" i="11"/>
  <c r="D1605" i="11"/>
  <c r="F1605" i="11" s="1"/>
  <c r="E1605" i="11"/>
  <c r="G1605" i="11" s="1"/>
  <c r="M1605" i="11" l="1"/>
  <c r="A1607" i="11"/>
  <c r="H1606" i="11"/>
  <c r="C1606" i="11"/>
  <c r="L1606" i="11" s="1"/>
  <c r="I1606" i="11"/>
  <c r="J1606" i="11"/>
  <c r="K1606" i="11"/>
  <c r="B1606" i="11"/>
  <c r="D1606" i="11"/>
  <c r="F1606" i="11" s="1"/>
  <c r="E1606" i="11"/>
  <c r="G1606" i="11" s="1"/>
  <c r="AM1722" i="9"/>
  <c r="AN1722" i="9"/>
  <c r="AL1723" i="9"/>
  <c r="M1606" i="11" l="1"/>
  <c r="AM1723" i="9"/>
  <c r="AN1723" i="9"/>
  <c r="AL1724" i="9"/>
  <c r="A1608" i="11"/>
  <c r="H1607" i="11"/>
  <c r="C1607" i="11"/>
  <c r="L1607" i="11" s="1"/>
  <c r="K1607" i="11"/>
  <c r="I1607" i="11"/>
  <c r="J1607" i="11"/>
  <c r="B1607" i="11"/>
  <c r="D1607" i="11"/>
  <c r="F1607" i="11" s="1"/>
  <c r="E1607" i="11"/>
  <c r="G1607" i="11" s="1"/>
  <c r="M1607" i="11" l="1"/>
  <c r="A1609" i="11"/>
  <c r="H1608" i="11"/>
  <c r="C1608" i="11"/>
  <c r="L1608" i="11" s="1"/>
  <c r="I1608" i="11"/>
  <c r="J1608" i="11"/>
  <c r="K1608" i="11"/>
  <c r="B1608" i="11"/>
  <c r="D1608" i="11"/>
  <c r="F1608" i="11" s="1"/>
  <c r="E1608" i="11"/>
  <c r="G1608" i="11" s="1"/>
  <c r="AM1724" i="9"/>
  <c r="AL1725" i="9"/>
  <c r="AN1724" i="9"/>
  <c r="M1608" i="11" l="1"/>
  <c r="AM1725" i="9"/>
  <c r="AN1725" i="9"/>
  <c r="AL1726" i="9"/>
  <c r="A1610" i="11"/>
  <c r="H1609" i="11"/>
  <c r="C1609" i="11"/>
  <c r="L1609" i="11" s="1"/>
  <c r="I1609" i="11"/>
  <c r="K1609" i="11"/>
  <c r="J1609" i="11"/>
  <c r="B1609" i="11"/>
  <c r="D1609" i="11"/>
  <c r="F1609" i="11" s="1"/>
  <c r="E1609" i="11"/>
  <c r="G1609" i="11" s="1"/>
  <c r="M1609" i="11" l="1"/>
  <c r="A1611" i="11"/>
  <c r="H1610" i="11"/>
  <c r="C1610" i="11"/>
  <c r="L1610" i="11" s="1"/>
  <c r="I1610" i="11"/>
  <c r="J1610" i="11"/>
  <c r="K1610" i="11"/>
  <c r="B1610" i="11"/>
  <c r="D1610" i="11"/>
  <c r="F1610" i="11" s="1"/>
  <c r="E1610" i="11"/>
  <c r="G1610" i="11" s="1"/>
  <c r="AM1726" i="9"/>
  <c r="AN1726" i="9"/>
  <c r="AL1727" i="9"/>
  <c r="M1610" i="11" l="1"/>
  <c r="AM1727" i="9"/>
  <c r="AN1727" i="9"/>
  <c r="AL1728" i="9"/>
  <c r="A1612" i="11"/>
  <c r="H1611" i="11"/>
  <c r="C1611" i="11"/>
  <c r="L1611" i="11" s="1"/>
  <c r="K1611" i="11"/>
  <c r="I1611" i="11"/>
  <c r="J1611" i="11"/>
  <c r="B1611" i="11"/>
  <c r="D1611" i="11"/>
  <c r="F1611" i="11" s="1"/>
  <c r="E1611" i="11"/>
  <c r="G1611" i="11" s="1"/>
  <c r="M1611" i="11" l="1"/>
  <c r="AM1728" i="9"/>
  <c r="AL1729" i="9"/>
  <c r="AN1728" i="9"/>
  <c r="A1613" i="11"/>
  <c r="H1612" i="11"/>
  <c r="C1612" i="11"/>
  <c r="L1612" i="11" s="1"/>
  <c r="I1612" i="11"/>
  <c r="J1612" i="11"/>
  <c r="K1612" i="11"/>
  <c r="B1612" i="11"/>
  <c r="D1612" i="11"/>
  <c r="F1612" i="11" s="1"/>
  <c r="E1612" i="11"/>
  <c r="G1612" i="11" s="1"/>
  <c r="M1612" i="11" l="1"/>
  <c r="AM1729" i="9"/>
  <c r="AN1729" i="9"/>
  <c r="AL1730" i="9"/>
  <c r="A1614" i="11"/>
  <c r="H1613" i="11"/>
  <c r="C1613" i="11"/>
  <c r="L1613" i="11" s="1"/>
  <c r="I1613" i="11"/>
  <c r="J1613" i="11"/>
  <c r="K1613" i="11"/>
  <c r="B1613" i="11"/>
  <c r="D1613" i="11"/>
  <c r="F1613" i="11" s="1"/>
  <c r="E1613" i="11"/>
  <c r="G1613" i="11" s="1"/>
  <c r="M1613" i="11" l="1"/>
  <c r="AM1730" i="9"/>
  <c r="AN1730" i="9"/>
  <c r="AL1731" i="9"/>
  <c r="A1615" i="11"/>
  <c r="H1614" i="11"/>
  <c r="C1614" i="11"/>
  <c r="L1614" i="11" s="1"/>
  <c r="J1614" i="11"/>
  <c r="K1614" i="11"/>
  <c r="I1614" i="11"/>
  <c r="B1614" i="11"/>
  <c r="D1614" i="11"/>
  <c r="F1614" i="11" s="1"/>
  <c r="E1614" i="11"/>
  <c r="G1614" i="11" s="1"/>
  <c r="M1614" i="11" l="1"/>
  <c r="AM1731" i="9"/>
  <c r="AN1731" i="9"/>
  <c r="AL1732" i="9"/>
  <c r="A1616" i="11"/>
  <c r="H1615" i="11"/>
  <c r="C1615" i="11"/>
  <c r="L1615" i="11" s="1"/>
  <c r="K1615" i="11"/>
  <c r="I1615" i="11"/>
  <c r="J1615" i="11"/>
  <c r="B1615" i="11"/>
  <c r="D1615" i="11"/>
  <c r="F1615" i="11" s="1"/>
  <c r="E1615" i="11"/>
  <c r="G1615" i="11" s="1"/>
  <c r="M1615" i="11" l="1"/>
  <c r="AM1732" i="9"/>
  <c r="AL1733" i="9"/>
  <c r="AN1732" i="9"/>
  <c r="A1617" i="11"/>
  <c r="H1616" i="11"/>
  <c r="C1616" i="11"/>
  <c r="L1616" i="11" s="1"/>
  <c r="I1616" i="11"/>
  <c r="J1616" i="11"/>
  <c r="K1616" i="11"/>
  <c r="B1616" i="11"/>
  <c r="D1616" i="11"/>
  <c r="F1616" i="11" s="1"/>
  <c r="E1616" i="11"/>
  <c r="G1616" i="11" s="1"/>
  <c r="M1616" i="11" l="1"/>
  <c r="AM1733" i="9"/>
  <c r="AN1733" i="9"/>
  <c r="AL1734" i="9"/>
  <c r="A1618" i="11"/>
  <c r="H1617" i="11"/>
  <c r="C1617" i="11"/>
  <c r="L1617" i="11" s="1"/>
  <c r="I1617" i="11"/>
  <c r="J1617" i="11"/>
  <c r="K1617" i="11"/>
  <c r="B1617" i="11"/>
  <c r="D1617" i="11"/>
  <c r="F1617" i="11" s="1"/>
  <c r="E1617" i="11"/>
  <c r="G1617" i="11" s="1"/>
  <c r="M1617" i="11" l="1"/>
  <c r="AM1734" i="9"/>
  <c r="AL1735" i="9"/>
  <c r="AN1734" i="9"/>
  <c r="A1619" i="11"/>
  <c r="H1618" i="11"/>
  <c r="C1618" i="11"/>
  <c r="L1618" i="11" s="1"/>
  <c r="I1618" i="11"/>
  <c r="J1618" i="11"/>
  <c r="K1618" i="11"/>
  <c r="B1618" i="11"/>
  <c r="D1618" i="11"/>
  <c r="F1618" i="11" s="1"/>
  <c r="E1618" i="11"/>
  <c r="G1618" i="11" s="1"/>
  <c r="M1618" i="11" l="1"/>
  <c r="AM1735" i="9"/>
  <c r="AN1735" i="9"/>
  <c r="AL1736" i="9"/>
  <c r="A1620" i="11"/>
  <c r="H1619" i="11"/>
  <c r="C1619" i="11"/>
  <c r="L1619" i="11" s="1"/>
  <c r="K1619" i="11"/>
  <c r="I1619" i="11"/>
  <c r="J1619" i="11"/>
  <c r="B1619" i="11"/>
  <c r="D1619" i="11"/>
  <c r="F1619" i="11" s="1"/>
  <c r="E1619" i="11"/>
  <c r="G1619" i="11" s="1"/>
  <c r="M1619" i="11" l="1"/>
  <c r="A1621" i="11"/>
  <c r="H1620" i="11"/>
  <c r="C1620" i="11"/>
  <c r="L1620" i="11" s="1"/>
  <c r="I1620" i="11"/>
  <c r="J1620" i="11"/>
  <c r="K1620" i="11"/>
  <c r="B1620" i="11"/>
  <c r="D1620" i="11"/>
  <c r="F1620" i="11" s="1"/>
  <c r="E1620" i="11"/>
  <c r="G1620" i="11" s="1"/>
  <c r="AM1736" i="9"/>
  <c r="AL1737" i="9"/>
  <c r="AN1736" i="9"/>
  <c r="M1620" i="11" l="1"/>
  <c r="AM1737" i="9"/>
  <c r="AN1737" i="9"/>
  <c r="AL1738" i="9"/>
  <c r="A1622" i="11"/>
  <c r="H1621" i="11"/>
  <c r="C1621" i="11"/>
  <c r="L1621" i="11" s="1"/>
  <c r="I1621" i="11"/>
  <c r="J1621" i="11"/>
  <c r="K1621" i="11"/>
  <c r="B1621" i="11"/>
  <c r="D1621" i="11"/>
  <c r="F1621" i="11" s="1"/>
  <c r="E1621" i="11"/>
  <c r="G1621" i="11" s="1"/>
  <c r="M1621" i="11" l="1"/>
  <c r="AM1738" i="9"/>
  <c r="AN1738" i="9"/>
  <c r="AL1739" i="9"/>
  <c r="A1623" i="11"/>
  <c r="H1622" i="11"/>
  <c r="C1622" i="11"/>
  <c r="L1622" i="11" s="1"/>
  <c r="I1622" i="11"/>
  <c r="J1622" i="11"/>
  <c r="K1622" i="11"/>
  <c r="B1622" i="11"/>
  <c r="D1622" i="11"/>
  <c r="F1622" i="11" s="1"/>
  <c r="E1622" i="11"/>
  <c r="G1622" i="11" s="1"/>
  <c r="M1622" i="11" l="1"/>
  <c r="A1624" i="11"/>
  <c r="H1623" i="11"/>
  <c r="C1623" i="11"/>
  <c r="L1623" i="11" s="1"/>
  <c r="K1623" i="11"/>
  <c r="I1623" i="11"/>
  <c r="J1623" i="11"/>
  <c r="B1623" i="11"/>
  <c r="D1623" i="11"/>
  <c r="F1623" i="11" s="1"/>
  <c r="E1623" i="11"/>
  <c r="G1623" i="11" s="1"/>
  <c r="AM1739" i="9"/>
  <c r="AN1739" i="9"/>
  <c r="AL1740" i="9"/>
  <c r="M1623" i="11" l="1"/>
  <c r="A1625" i="11"/>
  <c r="H1624" i="11"/>
  <c r="C1624" i="11"/>
  <c r="L1624" i="11" s="1"/>
  <c r="I1624" i="11"/>
  <c r="J1624" i="11"/>
  <c r="K1624" i="11"/>
  <c r="B1624" i="11"/>
  <c r="D1624" i="11"/>
  <c r="F1624" i="11" s="1"/>
  <c r="E1624" i="11"/>
  <c r="G1624" i="11" s="1"/>
  <c r="AM1740" i="9"/>
  <c r="AL1741" i="9"/>
  <c r="AN1740" i="9"/>
  <c r="M1624" i="11" l="1"/>
  <c r="A1626" i="11"/>
  <c r="H1625" i="11"/>
  <c r="C1625" i="11"/>
  <c r="L1625" i="11" s="1"/>
  <c r="I1625" i="11"/>
  <c r="J1625" i="11"/>
  <c r="K1625" i="11"/>
  <c r="B1625" i="11"/>
  <c r="D1625" i="11"/>
  <c r="F1625" i="11" s="1"/>
  <c r="E1625" i="11"/>
  <c r="G1625" i="11" s="1"/>
  <c r="AM1741" i="9"/>
  <c r="AN1741" i="9"/>
  <c r="AL1742" i="9"/>
  <c r="M1625" i="11" l="1"/>
  <c r="AM1742" i="9"/>
  <c r="AN1742" i="9"/>
  <c r="AL1743" i="9"/>
  <c r="A1627" i="11"/>
  <c r="H1626" i="11"/>
  <c r="C1626" i="11"/>
  <c r="L1626" i="11" s="1"/>
  <c r="I1626" i="11"/>
  <c r="J1626" i="11"/>
  <c r="K1626" i="11"/>
  <c r="B1626" i="11"/>
  <c r="D1626" i="11"/>
  <c r="F1626" i="11" s="1"/>
  <c r="E1626" i="11"/>
  <c r="G1626" i="11" s="1"/>
  <c r="M1626" i="11" l="1"/>
  <c r="AM1743" i="9"/>
  <c r="AN1743" i="9"/>
  <c r="AL1744" i="9"/>
  <c r="A1628" i="11"/>
  <c r="H1627" i="11"/>
  <c r="C1627" i="11"/>
  <c r="L1627" i="11" s="1"/>
  <c r="I1627" i="11"/>
  <c r="J1627" i="11"/>
  <c r="K1627" i="11"/>
  <c r="B1627" i="11"/>
  <c r="D1627" i="11"/>
  <c r="F1627" i="11" s="1"/>
  <c r="E1627" i="11"/>
  <c r="G1627" i="11" s="1"/>
  <c r="M1627" i="11" l="1"/>
  <c r="AM1744" i="9"/>
  <c r="AL1745" i="9"/>
  <c r="AN1744" i="9"/>
  <c r="A1629" i="11"/>
  <c r="H1628" i="11"/>
  <c r="C1628" i="11"/>
  <c r="L1628" i="11" s="1"/>
  <c r="J1628" i="11"/>
  <c r="K1628" i="11"/>
  <c r="I1628" i="11"/>
  <c r="B1628" i="11"/>
  <c r="D1628" i="11"/>
  <c r="F1628" i="11" s="1"/>
  <c r="E1628" i="11"/>
  <c r="G1628" i="11" s="1"/>
  <c r="M1628" i="11" l="1"/>
  <c r="AM1745" i="9"/>
  <c r="AN1745" i="9"/>
  <c r="AL1746" i="9"/>
  <c r="A1630" i="11"/>
  <c r="H1629" i="11"/>
  <c r="C1629" i="11"/>
  <c r="L1629" i="11" s="1"/>
  <c r="I1629" i="11"/>
  <c r="J1629" i="11"/>
  <c r="K1629" i="11"/>
  <c r="B1629" i="11"/>
  <c r="D1629" i="11"/>
  <c r="F1629" i="11" s="1"/>
  <c r="E1629" i="11"/>
  <c r="G1629" i="11" s="1"/>
  <c r="M1629" i="11" l="1"/>
  <c r="AM1746" i="9"/>
  <c r="AN1746" i="9"/>
  <c r="AL1747" i="9"/>
  <c r="A1631" i="11"/>
  <c r="H1630" i="11"/>
  <c r="C1630" i="11"/>
  <c r="L1630" i="11" s="1"/>
  <c r="I1630" i="11"/>
  <c r="J1630" i="11"/>
  <c r="K1630" i="11"/>
  <c r="B1630" i="11"/>
  <c r="D1630" i="11"/>
  <c r="F1630" i="11" s="1"/>
  <c r="E1630" i="11"/>
  <c r="G1630" i="11" s="1"/>
  <c r="M1630" i="11" l="1"/>
  <c r="AM1747" i="9"/>
  <c r="AN1747" i="9"/>
  <c r="AL1748" i="9"/>
  <c r="A1632" i="11"/>
  <c r="H1631" i="11"/>
  <c r="C1631" i="11"/>
  <c r="L1631" i="11" s="1"/>
  <c r="I1631" i="11"/>
  <c r="J1631" i="11"/>
  <c r="K1631" i="11"/>
  <c r="B1631" i="11"/>
  <c r="D1631" i="11"/>
  <c r="F1631" i="11" s="1"/>
  <c r="E1631" i="11"/>
  <c r="G1631" i="11" s="1"/>
  <c r="M1631" i="11" l="1"/>
  <c r="AM1748" i="9"/>
  <c r="AL1749" i="9"/>
  <c r="AN1748" i="9"/>
  <c r="A1633" i="11"/>
  <c r="H1632" i="11"/>
  <c r="C1632" i="11"/>
  <c r="L1632" i="11" s="1"/>
  <c r="J1632" i="11"/>
  <c r="K1632" i="11"/>
  <c r="I1632" i="11"/>
  <c r="B1632" i="11"/>
  <c r="D1632" i="11"/>
  <c r="F1632" i="11" s="1"/>
  <c r="E1632" i="11"/>
  <c r="G1632" i="11" s="1"/>
  <c r="M1632" i="11" l="1"/>
  <c r="A1634" i="11"/>
  <c r="H1633" i="11"/>
  <c r="C1633" i="11"/>
  <c r="L1633" i="11" s="1"/>
  <c r="I1633" i="11"/>
  <c r="J1633" i="11"/>
  <c r="K1633" i="11"/>
  <c r="B1633" i="11"/>
  <c r="D1633" i="11"/>
  <c r="F1633" i="11" s="1"/>
  <c r="E1633" i="11"/>
  <c r="G1633" i="11" s="1"/>
  <c r="AM1749" i="9"/>
  <c r="AN1749" i="9"/>
  <c r="AL1750" i="9"/>
  <c r="M1633" i="11" l="1"/>
  <c r="A1635" i="11"/>
  <c r="H1634" i="11"/>
  <c r="C1634" i="11"/>
  <c r="L1634" i="11" s="1"/>
  <c r="I1634" i="11"/>
  <c r="J1634" i="11"/>
  <c r="K1634" i="11"/>
  <c r="B1634" i="11"/>
  <c r="D1634" i="11"/>
  <c r="F1634" i="11" s="1"/>
  <c r="E1634" i="11"/>
  <c r="G1634" i="11" s="1"/>
  <c r="AM1750" i="9"/>
  <c r="AN1750" i="9"/>
  <c r="AL1751" i="9"/>
  <c r="M1634" i="11" l="1"/>
  <c r="AM1751" i="9"/>
  <c r="AN1751" i="9"/>
  <c r="AL1752" i="9"/>
  <c r="A1636" i="11"/>
  <c r="H1635" i="11"/>
  <c r="C1635" i="11"/>
  <c r="L1635" i="11" s="1"/>
  <c r="I1635" i="11"/>
  <c r="J1635" i="11"/>
  <c r="K1635" i="11"/>
  <c r="B1635" i="11"/>
  <c r="D1635" i="11"/>
  <c r="F1635" i="11" s="1"/>
  <c r="E1635" i="11"/>
  <c r="G1635" i="11" s="1"/>
  <c r="M1635" i="11" l="1"/>
  <c r="AM1752" i="9"/>
  <c r="AL1753" i="9"/>
  <c r="AN1752" i="9"/>
  <c r="A1637" i="11"/>
  <c r="H1636" i="11"/>
  <c r="C1636" i="11"/>
  <c r="L1636" i="11" s="1"/>
  <c r="J1636" i="11"/>
  <c r="K1636" i="11"/>
  <c r="I1636" i="11"/>
  <c r="B1636" i="11"/>
  <c r="D1636" i="11"/>
  <c r="F1636" i="11" s="1"/>
  <c r="E1636" i="11"/>
  <c r="G1636" i="11" s="1"/>
  <c r="M1636" i="11" l="1"/>
  <c r="A1638" i="11"/>
  <c r="H1637" i="11"/>
  <c r="C1637" i="11"/>
  <c r="L1637" i="11" s="1"/>
  <c r="I1637" i="11"/>
  <c r="J1637" i="11"/>
  <c r="K1637" i="11"/>
  <c r="B1637" i="11"/>
  <c r="D1637" i="11"/>
  <c r="F1637" i="11" s="1"/>
  <c r="E1637" i="11"/>
  <c r="G1637" i="11" s="1"/>
  <c r="AM1753" i="9"/>
  <c r="AN1753" i="9"/>
  <c r="AL1754" i="9"/>
  <c r="M1637" i="11" l="1"/>
  <c r="AM1754" i="9"/>
  <c r="AN1754" i="9"/>
  <c r="AL1755" i="9"/>
  <c r="A1639" i="11"/>
  <c r="H1638" i="11"/>
  <c r="C1638" i="11"/>
  <c r="L1638" i="11" s="1"/>
  <c r="I1638" i="11"/>
  <c r="J1638" i="11"/>
  <c r="K1638" i="11"/>
  <c r="B1638" i="11"/>
  <c r="D1638" i="11"/>
  <c r="F1638" i="11" s="1"/>
  <c r="E1638" i="11"/>
  <c r="G1638" i="11" s="1"/>
  <c r="M1638" i="11" l="1"/>
  <c r="A1640" i="11"/>
  <c r="H1639" i="11"/>
  <c r="C1639" i="11"/>
  <c r="L1639" i="11" s="1"/>
  <c r="I1639" i="11"/>
  <c r="J1639" i="11"/>
  <c r="K1639" i="11"/>
  <c r="B1639" i="11"/>
  <c r="D1639" i="11"/>
  <c r="F1639" i="11" s="1"/>
  <c r="E1639" i="11"/>
  <c r="G1639" i="11" s="1"/>
  <c r="AM1755" i="9"/>
  <c r="AN1755" i="9"/>
  <c r="AL1756" i="9"/>
  <c r="M1639" i="11" l="1"/>
  <c r="AM1756" i="9"/>
  <c r="AL1757" i="9"/>
  <c r="AN1756" i="9"/>
  <c r="A1641" i="11"/>
  <c r="H1640" i="11"/>
  <c r="C1640" i="11"/>
  <c r="L1640" i="11" s="1"/>
  <c r="J1640" i="11"/>
  <c r="K1640" i="11"/>
  <c r="I1640" i="11"/>
  <c r="B1640" i="11"/>
  <c r="D1640" i="11"/>
  <c r="F1640" i="11" s="1"/>
  <c r="E1640" i="11"/>
  <c r="G1640" i="11" s="1"/>
  <c r="M1640" i="11" l="1"/>
  <c r="AM1757" i="9"/>
  <c r="AN1757" i="9"/>
  <c r="AL1758" i="9"/>
  <c r="A1642" i="11"/>
  <c r="H1641" i="11"/>
  <c r="C1641" i="11"/>
  <c r="L1641" i="11" s="1"/>
  <c r="I1641" i="11"/>
  <c r="J1641" i="11"/>
  <c r="K1641" i="11"/>
  <c r="B1641" i="11"/>
  <c r="D1641" i="11"/>
  <c r="F1641" i="11" s="1"/>
  <c r="E1641" i="11"/>
  <c r="G1641" i="11" s="1"/>
  <c r="M1641" i="11" l="1"/>
  <c r="A1643" i="11"/>
  <c r="H1642" i="11"/>
  <c r="C1642" i="11"/>
  <c r="L1642" i="11" s="1"/>
  <c r="I1642" i="11"/>
  <c r="J1642" i="11"/>
  <c r="K1642" i="11"/>
  <c r="B1642" i="11"/>
  <c r="D1642" i="11"/>
  <c r="F1642" i="11" s="1"/>
  <c r="E1642" i="11"/>
  <c r="G1642" i="11" s="1"/>
  <c r="AM1758" i="9"/>
  <c r="AN1758" i="9"/>
  <c r="AL1759" i="9"/>
  <c r="M1642" i="11" l="1"/>
  <c r="AM1759" i="9"/>
  <c r="AN1759" i="9"/>
  <c r="AL1760" i="9"/>
  <c r="A1644" i="11"/>
  <c r="H1643" i="11"/>
  <c r="C1643" i="11"/>
  <c r="L1643" i="11" s="1"/>
  <c r="I1643" i="11"/>
  <c r="J1643" i="11"/>
  <c r="K1643" i="11"/>
  <c r="B1643" i="11"/>
  <c r="D1643" i="11"/>
  <c r="F1643" i="11" s="1"/>
  <c r="E1643" i="11"/>
  <c r="G1643" i="11" s="1"/>
  <c r="M1643" i="11" l="1"/>
  <c r="AM1760" i="9"/>
  <c r="AL1761" i="9"/>
  <c r="AN1760" i="9"/>
  <c r="A1645" i="11"/>
  <c r="H1644" i="11"/>
  <c r="C1644" i="11"/>
  <c r="L1644" i="11" s="1"/>
  <c r="J1644" i="11"/>
  <c r="K1644" i="11"/>
  <c r="I1644" i="11"/>
  <c r="B1644" i="11"/>
  <c r="D1644" i="11"/>
  <c r="F1644" i="11" s="1"/>
  <c r="E1644" i="11"/>
  <c r="G1644" i="11" s="1"/>
  <c r="M1644" i="11" l="1"/>
  <c r="AM1761" i="9"/>
  <c r="AN1761" i="9"/>
  <c r="AL1762" i="9"/>
  <c r="A1646" i="11"/>
  <c r="H1645" i="11"/>
  <c r="C1645" i="11"/>
  <c r="L1645" i="11" s="1"/>
  <c r="I1645" i="11"/>
  <c r="J1645" i="11"/>
  <c r="K1645" i="11"/>
  <c r="B1645" i="11"/>
  <c r="D1645" i="11"/>
  <c r="F1645" i="11" s="1"/>
  <c r="E1645" i="11"/>
  <c r="G1645" i="11" s="1"/>
  <c r="M1645" i="11" l="1"/>
  <c r="A1647" i="11"/>
  <c r="H1646" i="11"/>
  <c r="C1646" i="11"/>
  <c r="L1646" i="11" s="1"/>
  <c r="I1646" i="11"/>
  <c r="J1646" i="11"/>
  <c r="K1646" i="11"/>
  <c r="B1646" i="11"/>
  <c r="D1646" i="11"/>
  <c r="F1646" i="11" s="1"/>
  <c r="E1646" i="11"/>
  <c r="G1646" i="11" s="1"/>
  <c r="AM1762" i="9"/>
  <c r="AN1762" i="9"/>
  <c r="AL1763" i="9"/>
  <c r="M1646" i="11" l="1"/>
  <c r="AM1763" i="9"/>
  <c r="AN1763" i="9"/>
  <c r="AL1764" i="9"/>
  <c r="A1648" i="11"/>
  <c r="H1647" i="11"/>
  <c r="C1647" i="11"/>
  <c r="L1647" i="11" s="1"/>
  <c r="I1647" i="11"/>
  <c r="J1647" i="11"/>
  <c r="K1647" i="11"/>
  <c r="B1647" i="11"/>
  <c r="D1647" i="11"/>
  <c r="F1647" i="11" s="1"/>
  <c r="E1647" i="11"/>
  <c r="G1647" i="11" s="1"/>
  <c r="M1647" i="11" l="1"/>
  <c r="A1649" i="11"/>
  <c r="H1648" i="11"/>
  <c r="C1648" i="11"/>
  <c r="L1648" i="11" s="1"/>
  <c r="J1648" i="11"/>
  <c r="K1648" i="11"/>
  <c r="I1648" i="11"/>
  <c r="B1648" i="11"/>
  <c r="D1648" i="11"/>
  <c r="F1648" i="11" s="1"/>
  <c r="E1648" i="11"/>
  <c r="G1648" i="11" s="1"/>
  <c r="AM1764" i="9"/>
  <c r="AL1765" i="9"/>
  <c r="AN1764" i="9"/>
  <c r="M1648" i="11" l="1"/>
  <c r="A1650" i="11"/>
  <c r="H1649" i="11"/>
  <c r="C1649" i="11"/>
  <c r="L1649" i="11" s="1"/>
  <c r="I1649" i="11"/>
  <c r="J1649" i="11"/>
  <c r="K1649" i="11"/>
  <c r="B1649" i="11"/>
  <c r="D1649" i="11"/>
  <c r="F1649" i="11" s="1"/>
  <c r="E1649" i="11"/>
  <c r="G1649" i="11" s="1"/>
  <c r="AM1765" i="9"/>
  <c r="AN1765" i="9"/>
  <c r="AL1766" i="9"/>
  <c r="M1649" i="11" l="1"/>
  <c r="AM1766" i="9"/>
  <c r="AL1767" i="9"/>
  <c r="AN1766" i="9"/>
  <c r="A1651" i="11"/>
  <c r="H1650" i="11"/>
  <c r="C1650" i="11"/>
  <c r="L1650" i="11" s="1"/>
  <c r="I1650" i="11"/>
  <c r="J1650" i="11"/>
  <c r="K1650" i="11"/>
  <c r="B1650" i="11"/>
  <c r="D1650" i="11"/>
  <c r="F1650" i="11" s="1"/>
  <c r="E1650" i="11"/>
  <c r="G1650" i="11" s="1"/>
  <c r="M1650" i="11" l="1"/>
  <c r="A1652" i="11"/>
  <c r="H1651" i="11"/>
  <c r="C1651" i="11"/>
  <c r="L1651" i="11" s="1"/>
  <c r="I1651" i="11"/>
  <c r="J1651" i="11"/>
  <c r="K1651" i="11"/>
  <c r="B1651" i="11"/>
  <c r="D1651" i="11"/>
  <c r="F1651" i="11" s="1"/>
  <c r="E1651" i="11"/>
  <c r="G1651" i="11" s="1"/>
  <c r="AM1767" i="9"/>
  <c r="AN1767" i="9"/>
  <c r="AL1768" i="9"/>
  <c r="M1651" i="11" l="1"/>
  <c r="AM1768" i="9"/>
  <c r="AL1769" i="9"/>
  <c r="AN1768" i="9"/>
  <c r="A1653" i="11"/>
  <c r="H1652" i="11"/>
  <c r="C1652" i="11"/>
  <c r="L1652" i="11" s="1"/>
  <c r="J1652" i="11"/>
  <c r="K1652" i="11"/>
  <c r="I1652" i="11"/>
  <c r="B1652" i="11"/>
  <c r="D1652" i="11"/>
  <c r="F1652" i="11" s="1"/>
  <c r="E1652" i="11"/>
  <c r="G1652" i="11" s="1"/>
  <c r="M1652" i="11" l="1"/>
  <c r="A1654" i="11"/>
  <c r="H1653" i="11"/>
  <c r="C1653" i="11"/>
  <c r="L1653" i="11" s="1"/>
  <c r="I1653" i="11"/>
  <c r="J1653" i="11"/>
  <c r="K1653" i="11"/>
  <c r="B1653" i="11"/>
  <c r="D1653" i="11"/>
  <c r="F1653" i="11" s="1"/>
  <c r="E1653" i="11"/>
  <c r="G1653" i="11" s="1"/>
  <c r="AM1769" i="9"/>
  <c r="AN1769" i="9"/>
  <c r="AL1770" i="9"/>
  <c r="M1653" i="11" l="1"/>
  <c r="AM1770" i="9"/>
  <c r="AN1770" i="9"/>
  <c r="AL1771" i="9"/>
  <c r="A1655" i="11"/>
  <c r="H1654" i="11"/>
  <c r="C1654" i="11"/>
  <c r="L1654" i="11" s="1"/>
  <c r="I1654" i="11"/>
  <c r="J1654" i="11"/>
  <c r="K1654" i="11"/>
  <c r="B1654" i="11"/>
  <c r="D1654" i="11"/>
  <c r="F1654" i="11" s="1"/>
  <c r="E1654" i="11"/>
  <c r="G1654" i="11" s="1"/>
  <c r="M1654" i="11" l="1"/>
  <c r="A1656" i="11"/>
  <c r="H1655" i="11"/>
  <c r="C1655" i="11"/>
  <c r="L1655" i="11" s="1"/>
  <c r="I1655" i="11"/>
  <c r="J1655" i="11"/>
  <c r="K1655" i="11"/>
  <c r="B1655" i="11"/>
  <c r="D1655" i="11"/>
  <c r="F1655" i="11" s="1"/>
  <c r="E1655" i="11"/>
  <c r="G1655" i="11" s="1"/>
  <c r="AM1771" i="9"/>
  <c r="AN1771" i="9"/>
  <c r="AL1772" i="9"/>
  <c r="M1655" i="11" l="1"/>
  <c r="AM1772" i="9"/>
  <c r="AL1773" i="9"/>
  <c r="AN1772" i="9"/>
  <c r="A1657" i="11"/>
  <c r="H1656" i="11"/>
  <c r="C1656" i="11"/>
  <c r="L1656" i="11" s="1"/>
  <c r="J1656" i="11"/>
  <c r="K1656" i="11"/>
  <c r="I1656" i="11"/>
  <c r="B1656" i="11"/>
  <c r="D1656" i="11"/>
  <c r="F1656" i="11" s="1"/>
  <c r="E1656" i="11"/>
  <c r="G1656" i="11" s="1"/>
  <c r="M1656" i="11" l="1"/>
  <c r="AM1773" i="9"/>
  <c r="AN1773" i="9"/>
  <c r="AL1774" i="9"/>
  <c r="A1658" i="11"/>
  <c r="H1657" i="11"/>
  <c r="C1657" i="11"/>
  <c r="L1657" i="11" s="1"/>
  <c r="I1657" i="11"/>
  <c r="J1657" i="11"/>
  <c r="K1657" i="11"/>
  <c r="B1657" i="11"/>
  <c r="D1657" i="11"/>
  <c r="F1657" i="11" s="1"/>
  <c r="E1657" i="11"/>
  <c r="G1657" i="11" s="1"/>
  <c r="M1657" i="11" l="1"/>
  <c r="AM1774" i="9"/>
  <c r="AN1774" i="9"/>
  <c r="AL1775" i="9"/>
  <c r="A1659" i="11"/>
  <c r="H1658" i="11"/>
  <c r="C1658" i="11"/>
  <c r="L1658" i="11" s="1"/>
  <c r="I1658" i="11"/>
  <c r="J1658" i="11"/>
  <c r="K1658" i="11"/>
  <c r="B1658" i="11"/>
  <c r="D1658" i="11"/>
  <c r="F1658" i="11" s="1"/>
  <c r="E1658" i="11"/>
  <c r="G1658" i="11" s="1"/>
  <c r="M1658" i="11" l="1"/>
  <c r="A1660" i="11"/>
  <c r="H1659" i="11"/>
  <c r="C1659" i="11"/>
  <c r="L1659" i="11" s="1"/>
  <c r="I1659" i="11"/>
  <c r="J1659" i="11"/>
  <c r="K1659" i="11"/>
  <c r="B1659" i="11"/>
  <c r="D1659" i="11"/>
  <c r="F1659" i="11" s="1"/>
  <c r="E1659" i="11"/>
  <c r="G1659" i="11" s="1"/>
  <c r="AM1775" i="9"/>
  <c r="AN1775" i="9"/>
  <c r="AL1776" i="9"/>
  <c r="M1659" i="11" l="1"/>
  <c r="AM1776" i="9"/>
  <c r="AL1777" i="9"/>
  <c r="AN1776" i="9"/>
  <c r="A1661" i="11"/>
  <c r="H1660" i="11"/>
  <c r="C1660" i="11"/>
  <c r="L1660" i="11" s="1"/>
  <c r="J1660" i="11"/>
  <c r="K1660" i="11"/>
  <c r="I1660" i="11"/>
  <c r="B1660" i="11"/>
  <c r="D1660" i="11"/>
  <c r="F1660" i="11" s="1"/>
  <c r="E1660" i="11"/>
  <c r="G1660" i="11" s="1"/>
  <c r="M1660" i="11" l="1"/>
  <c r="AM1777" i="9"/>
  <c r="AN1777" i="9"/>
  <c r="AL1778" i="9"/>
  <c r="A1662" i="11"/>
  <c r="H1661" i="11"/>
  <c r="C1661" i="11"/>
  <c r="L1661" i="11" s="1"/>
  <c r="I1661" i="11"/>
  <c r="J1661" i="11"/>
  <c r="K1661" i="11"/>
  <c r="B1661" i="11"/>
  <c r="D1661" i="11"/>
  <c r="F1661" i="11" s="1"/>
  <c r="E1661" i="11"/>
  <c r="G1661" i="11" s="1"/>
  <c r="M1661" i="11" l="1"/>
  <c r="A1663" i="11"/>
  <c r="H1662" i="11"/>
  <c r="C1662" i="11"/>
  <c r="L1662" i="11" s="1"/>
  <c r="I1662" i="11"/>
  <c r="J1662" i="11"/>
  <c r="K1662" i="11"/>
  <c r="B1662" i="11"/>
  <c r="D1662" i="11"/>
  <c r="F1662" i="11" s="1"/>
  <c r="E1662" i="11"/>
  <c r="G1662" i="11" s="1"/>
  <c r="AM1778" i="9"/>
  <c r="AN1778" i="9"/>
  <c r="AL1779" i="9"/>
  <c r="M1662" i="11" l="1"/>
  <c r="A1664" i="11"/>
  <c r="H1663" i="11"/>
  <c r="C1663" i="11"/>
  <c r="L1663" i="11" s="1"/>
  <c r="I1663" i="11"/>
  <c r="J1663" i="11"/>
  <c r="K1663" i="11"/>
  <c r="B1663" i="11"/>
  <c r="D1663" i="11"/>
  <c r="F1663" i="11" s="1"/>
  <c r="E1663" i="11"/>
  <c r="G1663" i="11" s="1"/>
  <c r="AM1779" i="9"/>
  <c r="AN1779" i="9"/>
  <c r="AL1780" i="9"/>
  <c r="M1663" i="11" l="1"/>
  <c r="AM1780" i="9"/>
  <c r="AL1781" i="9"/>
  <c r="AN1780" i="9"/>
  <c r="A1665" i="11"/>
  <c r="H1664" i="11"/>
  <c r="C1664" i="11"/>
  <c r="L1664" i="11" s="1"/>
  <c r="J1664" i="11"/>
  <c r="K1664" i="11"/>
  <c r="I1664" i="11"/>
  <c r="B1664" i="11"/>
  <c r="D1664" i="11"/>
  <c r="F1664" i="11" s="1"/>
  <c r="E1664" i="11"/>
  <c r="G1664" i="11" s="1"/>
  <c r="M1664" i="11" l="1"/>
  <c r="AM1781" i="9"/>
  <c r="AN1781" i="9"/>
  <c r="AL1782" i="9"/>
  <c r="A1666" i="11"/>
  <c r="H1665" i="11"/>
  <c r="C1665" i="11"/>
  <c r="L1665" i="11" s="1"/>
  <c r="I1665" i="11"/>
  <c r="J1665" i="11"/>
  <c r="K1665" i="11"/>
  <c r="B1665" i="11"/>
  <c r="D1665" i="11"/>
  <c r="F1665" i="11" s="1"/>
  <c r="E1665" i="11"/>
  <c r="G1665" i="11" s="1"/>
  <c r="M1665" i="11" l="1"/>
  <c r="A1667" i="11"/>
  <c r="H1666" i="11"/>
  <c r="C1666" i="11"/>
  <c r="L1666" i="11" s="1"/>
  <c r="I1666" i="11"/>
  <c r="J1666" i="11"/>
  <c r="K1666" i="11"/>
  <c r="B1666" i="11"/>
  <c r="D1666" i="11"/>
  <c r="F1666" i="11" s="1"/>
  <c r="E1666" i="11"/>
  <c r="G1666" i="11" s="1"/>
  <c r="AM1782" i="9"/>
  <c r="AN1782" i="9"/>
  <c r="AL1783" i="9"/>
  <c r="M1666" i="11" l="1"/>
  <c r="A1668" i="11"/>
  <c r="H1667" i="11"/>
  <c r="C1667" i="11"/>
  <c r="L1667" i="11" s="1"/>
  <c r="I1667" i="11"/>
  <c r="J1667" i="11"/>
  <c r="K1667" i="11"/>
  <c r="B1667" i="11"/>
  <c r="D1667" i="11"/>
  <c r="F1667" i="11" s="1"/>
  <c r="E1667" i="11"/>
  <c r="G1667" i="11" s="1"/>
  <c r="AM1783" i="9"/>
  <c r="AN1783" i="9"/>
  <c r="AL1784" i="9"/>
  <c r="M1667" i="11" l="1"/>
  <c r="AM1784" i="9"/>
  <c r="AL1785" i="9"/>
  <c r="AN1784" i="9"/>
  <c r="A1669" i="11"/>
  <c r="H1668" i="11"/>
  <c r="C1668" i="11"/>
  <c r="L1668" i="11" s="1"/>
  <c r="J1668" i="11"/>
  <c r="K1668" i="11"/>
  <c r="I1668" i="11"/>
  <c r="B1668" i="11"/>
  <c r="D1668" i="11"/>
  <c r="F1668" i="11" s="1"/>
  <c r="E1668" i="11"/>
  <c r="G1668" i="11" s="1"/>
  <c r="M1668" i="11" l="1"/>
  <c r="AM1785" i="9"/>
  <c r="AN1785" i="9"/>
  <c r="AL1786" i="9"/>
  <c r="A1670" i="11"/>
  <c r="H1669" i="11"/>
  <c r="C1669" i="11"/>
  <c r="L1669" i="11" s="1"/>
  <c r="I1669" i="11"/>
  <c r="J1669" i="11"/>
  <c r="K1669" i="11"/>
  <c r="B1669" i="11"/>
  <c r="D1669" i="11"/>
  <c r="F1669" i="11" s="1"/>
  <c r="E1669" i="11"/>
  <c r="G1669" i="11" s="1"/>
  <c r="M1669" i="11" l="1"/>
  <c r="A1671" i="11"/>
  <c r="H1670" i="11"/>
  <c r="C1670" i="11"/>
  <c r="L1670" i="11" s="1"/>
  <c r="I1670" i="11"/>
  <c r="J1670" i="11"/>
  <c r="K1670" i="11"/>
  <c r="B1670" i="11"/>
  <c r="D1670" i="11"/>
  <c r="F1670" i="11" s="1"/>
  <c r="E1670" i="11"/>
  <c r="G1670" i="11" s="1"/>
  <c r="AM1786" i="9"/>
  <c r="AN1786" i="9"/>
  <c r="AL1787" i="9"/>
  <c r="M1670" i="11" l="1"/>
  <c r="AM1787" i="9"/>
  <c r="AN1787" i="9"/>
  <c r="AL1788" i="9"/>
  <c r="A1672" i="11"/>
  <c r="H1671" i="11"/>
  <c r="C1671" i="11"/>
  <c r="L1671" i="11" s="1"/>
  <c r="I1671" i="11"/>
  <c r="J1671" i="11"/>
  <c r="K1671" i="11"/>
  <c r="B1671" i="11"/>
  <c r="D1671" i="11"/>
  <c r="F1671" i="11" s="1"/>
  <c r="E1671" i="11"/>
  <c r="G1671" i="11" s="1"/>
  <c r="M1671" i="11" l="1"/>
  <c r="A1673" i="11"/>
  <c r="H1672" i="11"/>
  <c r="C1672" i="11"/>
  <c r="L1672" i="11" s="1"/>
  <c r="J1672" i="11"/>
  <c r="K1672" i="11"/>
  <c r="I1672" i="11"/>
  <c r="B1672" i="11"/>
  <c r="D1672" i="11"/>
  <c r="F1672" i="11" s="1"/>
  <c r="E1672" i="11"/>
  <c r="G1672" i="11" s="1"/>
  <c r="AM1788" i="9"/>
  <c r="AL1789" i="9"/>
  <c r="AN1788" i="9"/>
  <c r="M1672" i="11" l="1"/>
  <c r="AM1789" i="9"/>
  <c r="AN1789" i="9"/>
  <c r="AL1790" i="9"/>
  <c r="A1674" i="11"/>
  <c r="H1673" i="11"/>
  <c r="C1673" i="11"/>
  <c r="L1673" i="11" s="1"/>
  <c r="I1673" i="11"/>
  <c r="J1673" i="11"/>
  <c r="K1673" i="11"/>
  <c r="B1673" i="11"/>
  <c r="D1673" i="11"/>
  <c r="F1673" i="11" s="1"/>
  <c r="E1673" i="11"/>
  <c r="G1673" i="11" s="1"/>
  <c r="M1673" i="11" l="1"/>
  <c r="AM1790" i="9"/>
  <c r="AN1790" i="9"/>
  <c r="AL1791" i="9"/>
  <c r="A1675" i="11"/>
  <c r="H1674" i="11"/>
  <c r="C1674" i="11"/>
  <c r="L1674" i="11" s="1"/>
  <c r="I1674" i="11"/>
  <c r="J1674" i="11"/>
  <c r="K1674" i="11"/>
  <c r="B1674" i="11"/>
  <c r="D1674" i="11"/>
  <c r="F1674" i="11" s="1"/>
  <c r="E1674" i="11"/>
  <c r="G1674" i="11" s="1"/>
  <c r="M1674" i="11" l="1"/>
  <c r="A1676" i="11"/>
  <c r="H1675" i="11"/>
  <c r="C1675" i="11"/>
  <c r="L1675" i="11" s="1"/>
  <c r="I1675" i="11"/>
  <c r="J1675" i="11"/>
  <c r="K1675" i="11"/>
  <c r="B1675" i="11"/>
  <c r="D1675" i="11"/>
  <c r="F1675" i="11" s="1"/>
  <c r="E1675" i="11"/>
  <c r="G1675" i="11" s="1"/>
  <c r="AM1791" i="9"/>
  <c r="AN1791" i="9"/>
  <c r="AL1792" i="9"/>
  <c r="M1675" i="11" l="1"/>
  <c r="AM1792" i="9"/>
  <c r="AL1793" i="9"/>
  <c r="AN1792" i="9"/>
  <c r="A1677" i="11"/>
  <c r="H1676" i="11"/>
  <c r="C1676" i="11"/>
  <c r="L1676" i="11" s="1"/>
  <c r="J1676" i="11"/>
  <c r="K1676" i="11"/>
  <c r="I1676" i="11"/>
  <c r="B1676" i="11"/>
  <c r="D1676" i="11"/>
  <c r="F1676" i="11" s="1"/>
  <c r="E1676" i="11"/>
  <c r="G1676" i="11" s="1"/>
  <c r="M1676" i="11" l="1"/>
  <c r="A1678" i="11"/>
  <c r="H1677" i="11"/>
  <c r="C1677" i="11"/>
  <c r="L1677" i="11" s="1"/>
  <c r="I1677" i="11"/>
  <c r="J1677" i="11"/>
  <c r="K1677" i="11"/>
  <c r="B1677" i="11"/>
  <c r="D1677" i="11"/>
  <c r="F1677" i="11" s="1"/>
  <c r="E1677" i="11"/>
  <c r="G1677" i="11" s="1"/>
  <c r="AM1793" i="9"/>
  <c r="AN1793" i="9"/>
  <c r="AL1794" i="9"/>
  <c r="M1677" i="11" l="1"/>
  <c r="AM1794" i="9"/>
  <c r="AN1794" i="9"/>
  <c r="AL1795" i="9"/>
  <c r="A1679" i="11"/>
  <c r="H1678" i="11"/>
  <c r="C1678" i="11"/>
  <c r="L1678" i="11" s="1"/>
  <c r="I1678" i="11"/>
  <c r="J1678" i="11"/>
  <c r="K1678" i="11"/>
  <c r="B1678" i="11"/>
  <c r="D1678" i="11"/>
  <c r="F1678" i="11" s="1"/>
  <c r="E1678" i="11"/>
  <c r="G1678" i="11" s="1"/>
  <c r="M1678" i="11" l="1"/>
  <c r="A1680" i="11"/>
  <c r="H1679" i="11"/>
  <c r="C1679" i="11"/>
  <c r="L1679" i="11" s="1"/>
  <c r="I1679" i="11"/>
  <c r="J1679" i="11"/>
  <c r="K1679" i="11"/>
  <c r="B1679" i="11"/>
  <c r="D1679" i="11"/>
  <c r="F1679" i="11" s="1"/>
  <c r="E1679" i="11"/>
  <c r="G1679" i="11" s="1"/>
  <c r="AM1795" i="9"/>
  <c r="AN1795" i="9"/>
  <c r="AL1796" i="9"/>
  <c r="M1679" i="11" l="1"/>
  <c r="AM1796" i="9"/>
  <c r="AL1797" i="9"/>
  <c r="AN1796" i="9"/>
  <c r="A1681" i="11"/>
  <c r="H1680" i="11"/>
  <c r="C1680" i="11"/>
  <c r="L1680" i="11" s="1"/>
  <c r="J1680" i="11"/>
  <c r="K1680" i="11"/>
  <c r="I1680" i="11"/>
  <c r="B1680" i="11"/>
  <c r="D1680" i="11"/>
  <c r="F1680" i="11" s="1"/>
  <c r="E1680" i="11"/>
  <c r="G1680" i="11" s="1"/>
  <c r="M1680" i="11" l="1"/>
  <c r="AM1797" i="9"/>
  <c r="AN1797" i="9"/>
  <c r="AL1798" i="9"/>
  <c r="A1682" i="11"/>
  <c r="H1681" i="11"/>
  <c r="C1681" i="11"/>
  <c r="L1681" i="11" s="1"/>
  <c r="I1681" i="11"/>
  <c r="J1681" i="11"/>
  <c r="K1681" i="11"/>
  <c r="B1681" i="11"/>
  <c r="D1681" i="11"/>
  <c r="F1681" i="11" s="1"/>
  <c r="E1681" i="11"/>
  <c r="G1681" i="11" s="1"/>
  <c r="M1681" i="11" l="1"/>
  <c r="A1683" i="11"/>
  <c r="H1682" i="11"/>
  <c r="C1682" i="11"/>
  <c r="L1682" i="11" s="1"/>
  <c r="I1682" i="11"/>
  <c r="J1682" i="11"/>
  <c r="K1682" i="11"/>
  <c r="B1682" i="11"/>
  <c r="D1682" i="11"/>
  <c r="F1682" i="11" s="1"/>
  <c r="E1682" i="11"/>
  <c r="G1682" i="11" s="1"/>
  <c r="AM1798" i="9"/>
  <c r="AL1799" i="9"/>
  <c r="AN1798" i="9"/>
  <c r="M1682" i="11" l="1"/>
  <c r="AM1799" i="9"/>
  <c r="AN1799" i="9"/>
  <c r="AL1800" i="9"/>
  <c r="A1684" i="11"/>
  <c r="H1683" i="11"/>
  <c r="C1683" i="11"/>
  <c r="L1683" i="11" s="1"/>
  <c r="I1683" i="11"/>
  <c r="J1683" i="11"/>
  <c r="K1683" i="11"/>
  <c r="B1683" i="11"/>
  <c r="D1683" i="11"/>
  <c r="F1683" i="11" s="1"/>
  <c r="E1683" i="11"/>
  <c r="G1683" i="11" s="1"/>
  <c r="M1683" i="11" l="1"/>
  <c r="AM1800" i="9"/>
  <c r="AL1801" i="9"/>
  <c r="AN1800" i="9"/>
  <c r="A1685" i="11"/>
  <c r="H1684" i="11"/>
  <c r="C1684" i="11"/>
  <c r="L1684" i="11" s="1"/>
  <c r="J1684" i="11"/>
  <c r="K1684" i="11"/>
  <c r="I1684" i="11"/>
  <c r="B1684" i="11"/>
  <c r="D1684" i="11"/>
  <c r="F1684" i="11" s="1"/>
  <c r="E1684" i="11"/>
  <c r="G1684" i="11" s="1"/>
  <c r="M1684" i="11" l="1"/>
  <c r="A1686" i="11"/>
  <c r="H1685" i="11"/>
  <c r="C1685" i="11"/>
  <c r="L1685" i="11" s="1"/>
  <c r="I1685" i="11"/>
  <c r="J1685" i="11"/>
  <c r="K1685" i="11"/>
  <c r="B1685" i="11"/>
  <c r="D1685" i="11"/>
  <c r="F1685" i="11" s="1"/>
  <c r="E1685" i="11"/>
  <c r="G1685" i="11" s="1"/>
  <c r="AM1801" i="9"/>
  <c r="AN1801" i="9"/>
  <c r="AL1802" i="9"/>
  <c r="M1685" i="11" l="1"/>
  <c r="AM1802" i="9"/>
  <c r="AN1802" i="9"/>
  <c r="AL1803" i="9"/>
  <c r="A1687" i="11"/>
  <c r="H1686" i="11"/>
  <c r="C1686" i="11"/>
  <c r="L1686" i="11" s="1"/>
  <c r="I1686" i="11"/>
  <c r="J1686" i="11"/>
  <c r="K1686" i="11"/>
  <c r="B1686" i="11"/>
  <c r="D1686" i="11"/>
  <c r="F1686" i="11" s="1"/>
  <c r="E1686" i="11"/>
  <c r="G1686" i="11" s="1"/>
  <c r="M1686" i="11" l="1"/>
  <c r="A1688" i="11"/>
  <c r="H1687" i="11"/>
  <c r="C1687" i="11"/>
  <c r="L1687" i="11" s="1"/>
  <c r="I1687" i="11"/>
  <c r="J1687" i="11"/>
  <c r="K1687" i="11"/>
  <c r="B1687" i="11"/>
  <c r="D1687" i="11"/>
  <c r="F1687" i="11" s="1"/>
  <c r="E1687" i="11"/>
  <c r="G1687" i="11" s="1"/>
  <c r="AM1803" i="9"/>
  <c r="AN1803" i="9"/>
  <c r="AL1804" i="9"/>
  <c r="M1687" i="11" l="1"/>
  <c r="AM1804" i="9"/>
  <c r="AL1805" i="9"/>
  <c r="AN1804" i="9"/>
  <c r="A1689" i="11"/>
  <c r="H1688" i="11"/>
  <c r="C1688" i="11"/>
  <c r="L1688" i="11" s="1"/>
  <c r="J1688" i="11"/>
  <c r="K1688" i="11"/>
  <c r="I1688" i="11"/>
  <c r="B1688" i="11"/>
  <c r="D1688" i="11"/>
  <c r="F1688" i="11" s="1"/>
  <c r="E1688" i="11"/>
  <c r="G1688" i="11" s="1"/>
  <c r="M1688" i="11" l="1"/>
  <c r="A1690" i="11"/>
  <c r="H1689" i="11"/>
  <c r="C1689" i="11"/>
  <c r="L1689" i="11" s="1"/>
  <c r="I1689" i="11"/>
  <c r="J1689" i="11"/>
  <c r="K1689" i="11"/>
  <c r="B1689" i="11"/>
  <c r="D1689" i="11"/>
  <c r="F1689" i="11" s="1"/>
  <c r="E1689" i="11"/>
  <c r="G1689" i="11" s="1"/>
  <c r="AM1805" i="9"/>
  <c r="AN1805" i="9"/>
  <c r="AL1806" i="9"/>
  <c r="M1689" i="11" l="1"/>
  <c r="A1691" i="11"/>
  <c r="H1690" i="11"/>
  <c r="C1690" i="11"/>
  <c r="L1690" i="11" s="1"/>
  <c r="I1690" i="11"/>
  <c r="J1690" i="11"/>
  <c r="K1690" i="11"/>
  <c r="B1690" i="11"/>
  <c r="D1690" i="11"/>
  <c r="F1690" i="11" s="1"/>
  <c r="E1690" i="11"/>
  <c r="G1690" i="11" s="1"/>
  <c r="AM1806" i="9"/>
  <c r="AN1806" i="9"/>
  <c r="AL1807" i="9"/>
  <c r="M1690" i="11" l="1"/>
  <c r="AM1807" i="9"/>
  <c r="AN1807" i="9"/>
  <c r="AL1808" i="9"/>
  <c r="A1692" i="11"/>
  <c r="H1691" i="11"/>
  <c r="C1691" i="11"/>
  <c r="L1691" i="11" s="1"/>
  <c r="I1691" i="11"/>
  <c r="J1691" i="11"/>
  <c r="K1691" i="11"/>
  <c r="B1691" i="11"/>
  <c r="D1691" i="11"/>
  <c r="F1691" i="11" s="1"/>
  <c r="E1691" i="11"/>
  <c r="G1691" i="11" s="1"/>
  <c r="M1691" i="11" l="1"/>
  <c r="A1693" i="11"/>
  <c r="H1692" i="11"/>
  <c r="C1692" i="11"/>
  <c r="L1692" i="11" s="1"/>
  <c r="J1692" i="11"/>
  <c r="K1692" i="11"/>
  <c r="I1692" i="11"/>
  <c r="B1692" i="11"/>
  <c r="D1692" i="11"/>
  <c r="F1692" i="11" s="1"/>
  <c r="E1692" i="11"/>
  <c r="G1692" i="11" s="1"/>
  <c r="AM1808" i="9"/>
  <c r="AL1809" i="9"/>
  <c r="AN1808" i="9"/>
  <c r="M1692" i="11" l="1"/>
  <c r="A1694" i="11"/>
  <c r="H1693" i="11"/>
  <c r="C1693" i="11"/>
  <c r="L1693" i="11" s="1"/>
  <c r="I1693" i="11"/>
  <c r="J1693" i="11"/>
  <c r="K1693" i="11"/>
  <c r="B1693" i="11"/>
  <c r="D1693" i="11"/>
  <c r="F1693" i="11" s="1"/>
  <c r="E1693" i="11"/>
  <c r="G1693" i="11" s="1"/>
  <c r="AM1809" i="9"/>
  <c r="AN1809" i="9"/>
  <c r="AL1810" i="9"/>
  <c r="M1693" i="11" l="1"/>
  <c r="AM1810" i="9"/>
  <c r="AN1810" i="9"/>
  <c r="AL1811" i="9"/>
  <c r="A1695" i="11"/>
  <c r="H1694" i="11"/>
  <c r="C1694" i="11"/>
  <c r="L1694" i="11" s="1"/>
  <c r="I1694" i="11"/>
  <c r="J1694" i="11"/>
  <c r="K1694" i="11"/>
  <c r="B1694" i="11"/>
  <c r="D1694" i="11"/>
  <c r="F1694" i="11" s="1"/>
  <c r="E1694" i="11"/>
  <c r="G1694" i="11" s="1"/>
  <c r="M1694" i="11" l="1"/>
  <c r="A1696" i="11"/>
  <c r="H1695" i="11"/>
  <c r="C1695" i="11"/>
  <c r="L1695" i="11" s="1"/>
  <c r="I1695" i="11"/>
  <c r="J1695" i="11"/>
  <c r="K1695" i="11"/>
  <c r="B1695" i="11"/>
  <c r="D1695" i="11"/>
  <c r="F1695" i="11" s="1"/>
  <c r="E1695" i="11"/>
  <c r="G1695" i="11" s="1"/>
  <c r="AM1811" i="9"/>
  <c r="AN1811" i="9"/>
  <c r="AL1812" i="9"/>
  <c r="M1695" i="11" l="1"/>
  <c r="A1697" i="11"/>
  <c r="H1696" i="11"/>
  <c r="C1696" i="11"/>
  <c r="L1696" i="11" s="1"/>
  <c r="J1696" i="11"/>
  <c r="K1696" i="11"/>
  <c r="I1696" i="11"/>
  <c r="B1696" i="11"/>
  <c r="D1696" i="11"/>
  <c r="F1696" i="11" s="1"/>
  <c r="E1696" i="11"/>
  <c r="G1696" i="11" s="1"/>
  <c r="AM1812" i="9"/>
  <c r="AL1813" i="9"/>
  <c r="AN1812" i="9"/>
  <c r="M1696" i="11" l="1"/>
  <c r="A1698" i="11"/>
  <c r="H1697" i="11"/>
  <c r="C1697" i="11"/>
  <c r="L1697" i="11" s="1"/>
  <c r="I1697" i="11"/>
  <c r="J1697" i="11"/>
  <c r="K1697" i="11"/>
  <c r="B1697" i="11"/>
  <c r="D1697" i="11"/>
  <c r="F1697" i="11" s="1"/>
  <c r="E1697" i="11"/>
  <c r="G1697" i="11" s="1"/>
  <c r="AM1813" i="9"/>
  <c r="AN1813" i="9"/>
  <c r="AL1814" i="9"/>
  <c r="M1697" i="11" l="1"/>
  <c r="AM1814" i="9"/>
  <c r="AN1814" i="9"/>
  <c r="AL1815" i="9"/>
  <c r="A1699" i="11"/>
  <c r="H1698" i="11"/>
  <c r="C1698" i="11"/>
  <c r="L1698" i="11" s="1"/>
  <c r="I1698" i="11"/>
  <c r="J1698" i="11"/>
  <c r="K1698" i="11"/>
  <c r="B1698" i="11"/>
  <c r="D1698" i="11"/>
  <c r="F1698" i="11" s="1"/>
  <c r="E1698" i="11"/>
  <c r="G1698" i="11" s="1"/>
  <c r="M1698" i="11" l="1"/>
  <c r="A1700" i="11"/>
  <c r="H1699" i="11"/>
  <c r="C1699" i="11"/>
  <c r="L1699" i="11" s="1"/>
  <c r="I1699" i="11"/>
  <c r="J1699" i="11"/>
  <c r="K1699" i="11"/>
  <c r="B1699" i="11"/>
  <c r="D1699" i="11"/>
  <c r="F1699" i="11" s="1"/>
  <c r="E1699" i="11"/>
  <c r="G1699" i="11" s="1"/>
  <c r="AM1815" i="9"/>
  <c r="AN1815" i="9"/>
  <c r="AL1816" i="9"/>
  <c r="M1699" i="11" l="1"/>
  <c r="AM1816" i="9"/>
  <c r="AL1817" i="9"/>
  <c r="AN1816" i="9"/>
  <c r="A1701" i="11"/>
  <c r="H1700" i="11"/>
  <c r="C1700" i="11"/>
  <c r="L1700" i="11" s="1"/>
  <c r="J1700" i="11"/>
  <c r="K1700" i="11"/>
  <c r="I1700" i="11"/>
  <c r="B1700" i="11"/>
  <c r="D1700" i="11"/>
  <c r="F1700" i="11" s="1"/>
  <c r="E1700" i="11"/>
  <c r="G1700" i="11" s="1"/>
  <c r="M1700" i="11" l="1"/>
  <c r="A1702" i="11"/>
  <c r="H1701" i="11"/>
  <c r="C1701" i="11"/>
  <c r="L1701" i="11" s="1"/>
  <c r="I1701" i="11"/>
  <c r="J1701" i="11"/>
  <c r="K1701" i="11"/>
  <c r="B1701" i="11"/>
  <c r="D1701" i="11"/>
  <c r="F1701" i="11" s="1"/>
  <c r="E1701" i="11"/>
  <c r="G1701" i="11" s="1"/>
  <c r="AM1817" i="9"/>
  <c r="AN1817" i="9"/>
  <c r="AL1818" i="9"/>
  <c r="M1701" i="11" l="1"/>
  <c r="AM1818" i="9"/>
  <c r="AN1818" i="9"/>
  <c r="AL1819" i="9"/>
  <c r="A1703" i="11"/>
  <c r="H1702" i="11"/>
  <c r="C1702" i="11"/>
  <c r="L1702" i="11" s="1"/>
  <c r="I1702" i="11"/>
  <c r="J1702" i="11"/>
  <c r="K1702" i="11"/>
  <c r="B1702" i="11"/>
  <c r="D1702" i="11"/>
  <c r="F1702" i="11" s="1"/>
  <c r="E1702" i="11"/>
  <c r="G1702" i="11" s="1"/>
  <c r="M1702" i="11" l="1"/>
  <c r="A1704" i="11"/>
  <c r="H1703" i="11"/>
  <c r="C1703" i="11"/>
  <c r="L1703" i="11" s="1"/>
  <c r="I1703" i="11"/>
  <c r="K1703" i="11"/>
  <c r="J1703" i="11"/>
  <c r="B1703" i="11"/>
  <c r="D1703" i="11"/>
  <c r="F1703" i="11" s="1"/>
  <c r="E1703" i="11"/>
  <c r="G1703" i="11" s="1"/>
  <c r="AM1819" i="9"/>
  <c r="AN1819" i="9"/>
  <c r="AL1820" i="9"/>
  <c r="M1703" i="11" l="1"/>
  <c r="AM1820" i="9"/>
  <c r="AL1821" i="9"/>
  <c r="AN1820" i="9"/>
  <c r="A1705" i="11"/>
  <c r="H1704" i="11"/>
  <c r="C1704" i="11"/>
  <c r="L1704" i="11" s="1"/>
  <c r="J1704" i="11"/>
  <c r="K1704" i="11"/>
  <c r="I1704" i="11"/>
  <c r="B1704" i="11"/>
  <c r="D1704" i="11"/>
  <c r="F1704" i="11" s="1"/>
  <c r="E1704" i="11"/>
  <c r="G1704" i="11" s="1"/>
  <c r="M1704" i="11" l="1"/>
  <c r="A1706" i="11"/>
  <c r="H1705" i="11"/>
  <c r="C1705" i="11"/>
  <c r="L1705" i="11" s="1"/>
  <c r="I1705" i="11"/>
  <c r="J1705" i="11"/>
  <c r="K1705" i="11"/>
  <c r="B1705" i="11"/>
  <c r="D1705" i="11"/>
  <c r="F1705" i="11" s="1"/>
  <c r="E1705" i="11"/>
  <c r="G1705" i="11" s="1"/>
  <c r="AM1821" i="9"/>
  <c r="AN1821" i="9"/>
  <c r="AL1822" i="9"/>
  <c r="M1705" i="11" l="1"/>
  <c r="AM1822" i="9"/>
  <c r="AN1822" i="9"/>
  <c r="AL1823" i="9"/>
  <c r="A1707" i="11"/>
  <c r="H1706" i="11"/>
  <c r="C1706" i="11"/>
  <c r="L1706" i="11" s="1"/>
  <c r="I1706" i="11"/>
  <c r="J1706" i="11"/>
  <c r="K1706" i="11"/>
  <c r="B1706" i="11"/>
  <c r="D1706" i="11"/>
  <c r="F1706" i="11" s="1"/>
  <c r="E1706" i="11"/>
  <c r="G1706" i="11" s="1"/>
  <c r="M1706" i="11" l="1"/>
  <c r="AM1823" i="9"/>
  <c r="AN1823" i="9"/>
  <c r="AL1824" i="9"/>
  <c r="A1708" i="11"/>
  <c r="H1707" i="11"/>
  <c r="C1707" i="11"/>
  <c r="L1707" i="11" s="1"/>
  <c r="I1707" i="11"/>
  <c r="J1707" i="11"/>
  <c r="K1707" i="11"/>
  <c r="B1707" i="11"/>
  <c r="D1707" i="11"/>
  <c r="F1707" i="11" s="1"/>
  <c r="E1707" i="11"/>
  <c r="G1707" i="11" s="1"/>
  <c r="M1707" i="11" l="1"/>
  <c r="A1709" i="11"/>
  <c r="H1708" i="11"/>
  <c r="C1708" i="11"/>
  <c r="L1708" i="11" s="1"/>
  <c r="J1708" i="11"/>
  <c r="K1708" i="11"/>
  <c r="I1708" i="11"/>
  <c r="B1708" i="11"/>
  <c r="D1708" i="11"/>
  <c r="F1708" i="11" s="1"/>
  <c r="E1708" i="11"/>
  <c r="G1708" i="11" s="1"/>
  <c r="AM1824" i="9"/>
  <c r="AL1825" i="9"/>
  <c r="AN1824" i="9"/>
  <c r="M1708" i="11" l="1"/>
  <c r="AM1825" i="9"/>
  <c r="AN1825" i="9"/>
  <c r="AL1826" i="9"/>
  <c r="A1710" i="11"/>
  <c r="H1709" i="11"/>
  <c r="C1709" i="11"/>
  <c r="L1709" i="11" s="1"/>
  <c r="I1709" i="11"/>
  <c r="J1709" i="11"/>
  <c r="K1709" i="11"/>
  <c r="B1709" i="11"/>
  <c r="D1709" i="11"/>
  <c r="F1709" i="11" s="1"/>
  <c r="E1709" i="11"/>
  <c r="G1709" i="11" s="1"/>
  <c r="M1709" i="11" l="1"/>
  <c r="AM1826" i="9"/>
  <c r="AN1826" i="9"/>
  <c r="AL1827" i="9"/>
  <c r="A1711" i="11"/>
  <c r="H1710" i="11"/>
  <c r="C1710" i="11"/>
  <c r="L1710" i="11" s="1"/>
  <c r="I1710" i="11"/>
  <c r="J1710" i="11"/>
  <c r="K1710" i="11"/>
  <c r="B1710" i="11"/>
  <c r="D1710" i="11"/>
  <c r="F1710" i="11" s="1"/>
  <c r="E1710" i="11"/>
  <c r="G1710" i="11" s="1"/>
  <c r="M1710" i="11" l="1"/>
  <c r="A1712" i="11"/>
  <c r="H1711" i="11"/>
  <c r="C1711" i="11"/>
  <c r="L1711" i="11" s="1"/>
  <c r="I1711" i="11"/>
  <c r="J1711" i="11"/>
  <c r="K1711" i="11"/>
  <c r="B1711" i="11"/>
  <c r="D1711" i="11"/>
  <c r="F1711" i="11" s="1"/>
  <c r="E1711" i="11"/>
  <c r="G1711" i="11" s="1"/>
  <c r="AM1827" i="9"/>
  <c r="AN1827" i="9"/>
  <c r="AL1828" i="9"/>
  <c r="M1711" i="11" l="1"/>
  <c r="A1713" i="11"/>
  <c r="H1712" i="11"/>
  <c r="C1712" i="11"/>
  <c r="L1712" i="11" s="1"/>
  <c r="J1712" i="11"/>
  <c r="K1712" i="11"/>
  <c r="I1712" i="11"/>
  <c r="B1712" i="11"/>
  <c r="D1712" i="11"/>
  <c r="F1712" i="11" s="1"/>
  <c r="E1712" i="11"/>
  <c r="G1712" i="11" s="1"/>
  <c r="AM1828" i="9"/>
  <c r="AL1829" i="9"/>
  <c r="AN1828" i="9"/>
  <c r="M1712" i="11" l="1"/>
  <c r="AM1829" i="9"/>
  <c r="AN1829" i="9"/>
  <c r="AL1830" i="9"/>
  <c r="A1714" i="11"/>
  <c r="H1713" i="11"/>
  <c r="C1713" i="11"/>
  <c r="L1713" i="11" s="1"/>
  <c r="I1713" i="11"/>
  <c r="J1713" i="11"/>
  <c r="K1713" i="11"/>
  <c r="B1713" i="11"/>
  <c r="D1713" i="11"/>
  <c r="F1713" i="11" s="1"/>
  <c r="E1713" i="11"/>
  <c r="G1713" i="11" s="1"/>
  <c r="M1713" i="11" l="1"/>
  <c r="A1715" i="11"/>
  <c r="H1714" i="11"/>
  <c r="C1714" i="11"/>
  <c r="L1714" i="11" s="1"/>
  <c r="I1714" i="11"/>
  <c r="J1714" i="11"/>
  <c r="K1714" i="11"/>
  <c r="B1714" i="11"/>
  <c r="D1714" i="11"/>
  <c r="F1714" i="11" s="1"/>
  <c r="E1714" i="11"/>
  <c r="G1714" i="11" s="1"/>
  <c r="AM1830" i="9"/>
  <c r="AL1831" i="9"/>
  <c r="AN1830" i="9"/>
  <c r="M1714" i="11" l="1"/>
  <c r="A1716" i="11"/>
  <c r="H1715" i="11"/>
  <c r="C1715" i="11"/>
  <c r="L1715" i="11" s="1"/>
  <c r="I1715" i="11"/>
  <c r="J1715" i="11"/>
  <c r="K1715" i="11"/>
  <c r="B1715" i="11"/>
  <c r="D1715" i="11"/>
  <c r="F1715" i="11" s="1"/>
  <c r="E1715" i="11"/>
  <c r="G1715" i="11" s="1"/>
  <c r="AM1831" i="9"/>
  <c r="AN1831" i="9"/>
  <c r="AL1832" i="9"/>
  <c r="M1715" i="11" l="1"/>
  <c r="AM1832" i="9"/>
  <c r="AL1833" i="9"/>
  <c r="AN1832" i="9"/>
  <c r="A1717" i="11"/>
  <c r="H1716" i="11"/>
  <c r="C1716" i="11"/>
  <c r="L1716" i="11" s="1"/>
  <c r="J1716" i="11"/>
  <c r="K1716" i="11"/>
  <c r="I1716" i="11"/>
  <c r="B1716" i="11"/>
  <c r="D1716" i="11"/>
  <c r="F1716" i="11" s="1"/>
  <c r="E1716" i="11"/>
  <c r="G1716" i="11" s="1"/>
  <c r="M1716" i="11" l="1"/>
  <c r="A1718" i="11"/>
  <c r="H1717" i="11"/>
  <c r="C1717" i="11"/>
  <c r="L1717" i="11" s="1"/>
  <c r="I1717" i="11"/>
  <c r="J1717" i="11"/>
  <c r="K1717" i="11"/>
  <c r="B1717" i="11"/>
  <c r="D1717" i="11"/>
  <c r="F1717" i="11" s="1"/>
  <c r="E1717" i="11"/>
  <c r="G1717" i="11" s="1"/>
  <c r="AM1833" i="9"/>
  <c r="AN1833" i="9"/>
  <c r="AL1834" i="9"/>
  <c r="M1717" i="11" l="1"/>
  <c r="AM1834" i="9"/>
  <c r="AN1834" i="9"/>
  <c r="AL1835" i="9"/>
  <c r="A1719" i="11"/>
  <c r="H1718" i="11"/>
  <c r="C1718" i="11"/>
  <c r="L1718" i="11" s="1"/>
  <c r="I1718" i="11"/>
  <c r="J1718" i="11"/>
  <c r="K1718" i="11"/>
  <c r="B1718" i="11"/>
  <c r="D1718" i="11"/>
  <c r="F1718" i="11" s="1"/>
  <c r="E1718" i="11"/>
  <c r="G1718" i="11" s="1"/>
  <c r="M1718" i="11" l="1"/>
  <c r="A1720" i="11"/>
  <c r="H1719" i="11"/>
  <c r="C1719" i="11"/>
  <c r="L1719" i="11" s="1"/>
  <c r="I1719" i="11"/>
  <c r="K1719" i="11"/>
  <c r="J1719" i="11"/>
  <c r="B1719" i="11"/>
  <c r="D1719" i="11"/>
  <c r="F1719" i="11" s="1"/>
  <c r="E1719" i="11"/>
  <c r="G1719" i="11" s="1"/>
  <c r="AM1835" i="9"/>
  <c r="AN1835" i="9"/>
  <c r="AL1836" i="9"/>
  <c r="M1719" i="11" l="1"/>
  <c r="A1721" i="11"/>
  <c r="H1720" i="11"/>
  <c r="C1720" i="11"/>
  <c r="L1720" i="11" s="1"/>
  <c r="J1720" i="11"/>
  <c r="K1720" i="11"/>
  <c r="I1720" i="11"/>
  <c r="B1720" i="11"/>
  <c r="D1720" i="11"/>
  <c r="F1720" i="11" s="1"/>
  <c r="E1720" i="11"/>
  <c r="G1720" i="11" s="1"/>
  <c r="AM1836" i="9"/>
  <c r="AL1837" i="9"/>
  <c r="AN1836" i="9"/>
  <c r="M1720" i="11" l="1"/>
  <c r="A1722" i="11"/>
  <c r="H1721" i="11"/>
  <c r="C1721" i="11"/>
  <c r="L1721" i="11" s="1"/>
  <c r="I1721" i="11"/>
  <c r="J1721" i="11"/>
  <c r="K1721" i="11"/>
  <c r="B1721" i="11"/>
  <c r="D1721" i="11"/>
  <c r="F1721" i="11" s="1"/>
  <c r="E1721" i="11"/>
  <c r="G1721" i="11" s="1"/>
  <c r="AM1837" i="9"/>
  <c r="AN1837" i="9"/>
  <c r="AL1838" i="9"/>
  <c r="M1721" i="11" l="1"/>
  <c r="AM1838" i="9"/>
  <c r="AN1838" i="9"/>
  <c r="AL1839" i="9"/>
  <c r="A1723" i="11"/>
  <c r="H1722" i="11"/>
  <c r="C1722" i="11"/>
  <c r="L1722" i="11" s="1"/>
  <c r="I1722" i="11"/>
  <c r="J1722" i="11"/>
  <c r="K1722" i="11"/>
  <c r="B1722" i="11"/>
  <c r="D1722" i="11"/>
  <c r="F1722" i="11" s="1"/>
  <c r="E1722" i="11"/>
  <c r="G1722" i="11" s="1"/>
  <c r="M1722" i="11" l="1"/>
  <c r="AM1839" i="9"/>
  <c r="AN1839" i="9"/>
  <c r="AL1840" i="9"/>
  <c r="A1724" i="11"/>
  <c r="H1723" i="11"/>
  <c r="C1723" i="11"/>
  <c r="L1723" i="11" s="1"/>
  <c r="I1723" i="11"/>
  <c r="J1723" i="11"/>
  <c r="K1723" i="11"/>
  <c r="B1723" i="11"/>
  <c r="D1723" i="11"/>
  <c r="F1723" i="11" s="1"/>
  <c r="E1723" i="11"/>
  <c r="G1723" i="11" s="1"/>
  <c r="M1723" i="11" l="1"/>
  <c r="AM1840" i="9"/>
  <c r="AL1841" i="9"/>
  <c r="AN1840" i="9"/>
  <c r="A1725" i="11"/>
  <c r="H1724" i="11"/>
  <c r="C1724" i="11"/>
  <c r="L1724" i="11" s="1"/>
  <c r="J1724" i="11"/>
  <c r="K1724" i="11"/>
  <c r="I1724" i="11"/>
  <c r="B1724" i="11"/>
  <c r="D1724" i="11"/>
  <c r="F1724" i="11" s="1"/>
  <c r="E1724" i="11"/>
  <c r="G1724" i="11" s="1"/>
  <c r="M1724" i="11" l="1"/>
  <c r="AM1841" i="9"/>
  <c r="AN1841" i="9"/>
  <c r="AL1842" i="9"/>
  <c r="A1726" i="11"/>
  <c r="H1725" i="11"/>
  <c r="C1725" i="11"/>
  <c r="L1725" i="11" s="1"/>
  <c r="I1725" i="11"/>
  <c r="J1725" i="11"/>
  <c r="K1725" i="11"/>
  <c r="B1725" i="11"/>
  <c r="D1725" i="11"/>
  <c r="F1725" i="11" s="1"/>
  <c r="E1725" i="11"/>
  <c r="G1725" i="11" s="1"/>
  <c r="M1725" i="11" l="1"/>
  <c r="AM1842" i="9"/>
  <c r="AN1842" i="9"/>
  <c r="AL1843" i="9"/>
  <c r="A1727" i="11"/>
  <c r="H1726" i="11"/>
  <c r="C1726" i="11"/>
  <c r="L1726" i="11" s="1"/>
  <c r="I1726" i="11"/>
  <c r="J1726" i="11"/>
  <c r="K1726" i="11"/>
  <c r="B1726" i="11"/>
  <c r="D1726" i="11"/>
  <c r="F1726" i="11" s="1"/>
  <c r="E1726" i="11"/>
  <c r="G1726" i="11" s="1"/>
  <c r="M1726" i="11" l="1"/>
  <c r="A1728" i="11"/>
  <c r="H1727" i="11"/>
  <c r="C1727" i="11"/>
  <c r="L1727" i="11" s="1"/>
  <c r="I1727" i="11"/>
  <c r="J1727" i="11"/>
  <c r="K1727" i="11"/>
  <c r="B1727" i="11"/>
  <c r="D1727" i="11"/>
  <c r="F1727" i="11" s="1"/>
  <c r="E1727" i="11"/>
  <c r="G1727" i="11" s="1"/>
  <c r="AM1843" i="9"/>
  <c r="AN1843" i="9"/>
  <c r="AL1844" i="9"/>
  <c r="M1727" i="11" l="1"/>
  <c r="AM1844" i="9"/>
  <c r="AL1845" i="9"/>
  <c r="AN1844" i="9"/>
  <c r="A1729" i="11"/>
  <c r="H1728" i="11"/>
  <c r="C1728" i="11"/>
  <c r="L1728" i="11" s="1"/>
  <c r="J1728" i="11"/>
  <c r="K1728" i="11"/>
  <c r="I1728" i="11"/>
  <c r="B1728" i="11"/>
  <c r="D1728" i="11"/>
  <c r="F1728" i="11" s="1"/>
  <c r="E1728" i="11"/>
  <c r="G1728" i="11" s="1"/>
  <c r="M1728" i="11" l="1"/>
  <c r="A1730" i="11"/>
  <c r="H1729" i="11"/>
  <c r="C1729" i="11"/>
  <c r="L1729" i="11" s="1"/>
  <c r="I1729" i="11"/>
  <c r="J1729" i="11"/>
  <c r="K1729" i="11"/>
  <c r="B1729" i="11"/>
  <c r="D1729" i="11"/>
  <c r="F1729" i="11" s="1"/>
  <c r="E1729" i="11"/>
  <c r="G1729" i="11" s="1"/>
  <c r="AM1845" i="9"/>
  <c r="AN1845" i="9"/>
  <c r="AL1846" i="9"/>
  <c r="M1729" i="11" l="1"/>
  <c r="AM1846" i="9"/>
  <c r="AN1846" i="9"/>
  <c r="AL1847" i="9"/>
  <c r="A1731" i="11"/>
  <c r="H1730" i="11"/>
  <c r="C1730" i="11"/>
  <c r="L1730" i="11" s="1"/>
  <c r="I1730" i="11"/>
  <c r="J1730" i="11"/>
  <c r="K1730" i="11"/>
  <c r="B1730" i="11"/>
  <c r="D1730" i="11"/>
  <c r="F1730" i="11" s="1"/>
  <c r="E1730" i="11"/>
  <c r="G1730" i="11" s="1"/>
  <c r="M1730" i="11" l="1"/>
  <c r="A1732" i="11"/>
  <c r="H1731" i="11"/>
  <c r="C1731" i="11"/>
  <c r="L1731" i="11" s="1"/>
  <c r="I1731" i="11"/>
  <c r="J1731" i="11"/>
  <c r="K1731" i="11"/>
  <c r="B1731" i="11"/>
  <c r="D1731" i="11"/>
  <c r="F1731" i="11" s="1"/>
  <c r="E1731" i="11"/>
  <c r="G1731" i="11" s="1"/>
  <c r="AM1847" i="9"/>
  <c r="AN1847" i="9"/>
  <c r="AL1848" i="9"/>
  <c r="M1731" i="11" l="1"/>
  <c r="A1733" i="11"/>
  <c r="H1732" i="11"/>
  <c r="C1732" i="11"/>
  <c r="L1732" i="11" s="1"/>
  <c r="J1732" i="11"/>
  <c r="K1732" i="11"/>
  <c r="I1732" i="11"/>
  <c r="B1732" i="11"/>
  <c r="D1732" i="11"/>
  <c r="F1732" i="11" s="1"/>
  <c r="E1732" i="11"/>
  <c r="G1732" i="11" s="1"/>
  <c r="AM1848" i="9"/>
  <c r="AL1849" i="9"/>
  <c r="AN1848" i="9"/>
  <c r="M1732" i="11" l="1"/>
  <c r="AM1849" i="9"/>
  <c r="AN1849" i="9"/>
  <c r="AL1850" i="9"/>
  <c r="A1734" i="11"/>
  <c r="H1733" i="11"/>
  <c r="C1733" i="11"/>
  <c r="L1733" i="11" s="1"/>
  <c r="I1733" i="11"/>
  <c r="J1733" i="11"/>
  <c r="K1733" i="11"/>
  <c r="B1733" i="11"/>
  <c r="D1733" i="11"/>
  <c r="F1733" i="11" s="1"/>
  <c r="E1733" i="11"/>
  <c r="G1733" i="11" s="1"/>
  <c r="M1733" i="11" l="1"/>
  <c r="A1735" i="11"/>
  <c r="H1734" i="11"/>
  <c r="C1734" i="11"/>
  <c r="L1734" i="11" s="1"/>
  <c r="I1734" i="11"/>
  <c r="J1734" i="11"/>
  <c r="K1734" i="11"/>
  <c r="B1734" i="11"/>
  <c r="D1734" i="11"/>
  <c r="F1734" i="11" s="1"/>
  <c r="E1734" i="11"/>
  <c r="G1734" i="11" s="1"/>
  <c r="AM1850" i="9"/>
  <c r="AN1850" i="9"/>
  <c r="AL1851" i="9"/>
  <c r="M1734" i="11" l="1"/>
  <c r="AM1851" i="9"/>
  <c r="AN1851" i="9"/>
  <c r="AL1852" i="9"/>
  <c r="A1736" i="11"/>
  <c r="H1735" i="11"/>
  <c r="C1735" i="11"/>
  <c r="L1735" i="11" s="1"/>
  <c r="I1735" i="11"/>
  <c r="K1735" i="11"/>
  <c r="J1735" i="11"/>
  <c r="B1735" i="11"/>
  <c r="D1735" i="11"/>
  <c r="F1735" i="11" s="1"/>
  <c r="E1735" i="11"/>
  <c r="G1735" i="11" s="1"/>
  <c r="M1735" i="11" l="1"/>
  <c r="AM1852" i="9"/>
  <c r="AL1853" i="9"/>
  <c r="AN1852" i="9"/>
  <c r="A1737" i="11"/>
  <c r="H1736" i="11"/>
  <c r="C1736" i="11"/>
  <c r="L1736" i="11" s="1"/>
  <c r="J1736" i="11"/>
  <c r="K1736" i="11"/>
  <c r="I1736" i="11"/>
  <c r="B1736" i="11"/>
  <c r="D1736" i="11"/>
  <c r="F1736" i="11" s="1"/>
  <c r="E1736" i="11"/>
  <c r="G1736" i="11" s="1"/>
  <c r="M1736" i="11" l="1"/>
  <c r="AM1853" i="9"/>
  <c r="AN1853" i="9"/>
  <c r="AL1854" i="9"/>
  <c r="A1738" i="11"/>
  <c r="H1737" i="11"/>
  <c r="C1737" i="11"/>
  <c r="L1737" i="11" s="1"/>
  <c r="I1737" i="11"/>
  <c r="J1737" i="11"/>
  <c r="K1737" i="11"/>
  <c r="B1737" i="11"/>
  <c r="D1737" i="11"/>
  <c r="F1737" i="11" s="1"/>
  <c r="E1737" i="11"/>
  <c r="G1737" i="11" s="1"/>
  <c r="M1737" i="11" l="1"/>
  <c r="AM1854" i="9"/>
  <c r="AN1854" i="9"/>
  <c r="AL1855" i="9"/>
  <c r="A1739" i="11"/>
  <c r="H1738" i="11"/>
  <c r="C1738" i="11"/>
  <c r="L1738" i="11" s="1"/>
  <c r="I1738" i="11"/>
  <c r="J1738" i="11"/>
  <c r="K1738" i="11"/>
  <c r="B1738" i="11"/>
  <c r="D1738" i="11"/>
  <c r="F1738" i="11" s="1"/>
  <c r="E1738" i="11"/>
  <c r="G1738" i="11" s="1"/>
  <c r="M1738" i="11" l="1"/>
  <c r="A1740" i="11"/>
  <c r="H1739" i="11"/>
  <c r="C1739" i="11"/>
  <c r="L1739" i="11" s="1"/>
  <c r="I1739" i="11"/>
  <c r="J1739" i="11"/>
  <c r="K1739" i="11"/>
  <c r="B1739" i="11"/>
  <c r="D1739" i="11"/>
  <c r="F1739" i="11" s="1"/>
  <c r="E1739" i="11"/>
  <c r="G1739" i="11" s="1"/>
  <c r="AM1855" i="9"/>
  <c r="AN1855" i="9"/>
  <c r="AL1856" i="9"/>
  <c r="M1739" i="11" l="1"/>
  <c r="AM1856" i="9"/>
  <c r="AL1857" i="9"/>
  <c r="AN1856" i="9"/>
  <c r="A1741" i="11"/>
  <c r="H1740" i="11"/>
  <c r="C1740" i="11"/>
  <c r="L1740" i="11" s="1"/>
  <c r="J1740" i="11"/>
  <c r="K1740" i="11"/>
  <c r="I1740" i="11"/>
  <c r="B1740" i="11"/>
  <c r="D1740" i="11"/>
  <c r="F1740" i="11" s="1"/>
  <c r="E1740" i="11"/>
  <c r="G1740" i="11" s="1"/>
  <c r="M1740" i="11" l="1"/>
  <c r="A1742" i="11"/>
  <c r="H1741" i="11"/>
  <c r="C1741" i="11"/>
  <c r="L1741" i="11" s="1"/>
  <c r="I1741" i="11"/>
  <c r="J1741" i="11"/>
  <c r="K1741" i="11"/>
  <c r="B1741" i="11"/>
  <c r="D1741" i="11"/>
  <c r="F1741" i="11" s="1"/>
  <c r="E1741" i="11"/>
  <c r="G1741" i="11" s="1"/>
  <c r="AM1857" i="9"/>
  <c r="AN1857" i="9"/>
  <c r="AL1858" i="9"/>
  <c r="M1741" i="11" l="1"/>
  <c r="AM1858" i="9"/>
  <c r="AN1858" i="9"/>
  <c r="AL1859" i="9"/>
  <c r="A1743" i="11"/>
  <c r="H1742" i="11"/>
  <c r="C1742" i="11"/>
  <c r="L1742" i="11" s="1"/>
  <c r="I1742" i="11"/>
  <c r="J1742" i="11"/>
  <c r="K1742" i="11"/>
  <c r="B1742" i="11"/>
  <c r="D1742" i="11"/>
  <c r="F1742" i="11" s="1"/>
  <c r="E1742" i="11"/>
  <c r="G1742" i="11" s="1"/>
  <c r="M1742" i="11" l="1"/>
  <c r="AM1859" i="9"/>
  <c r="AN1859" i="9"/>
  <c r="AL1860" i="9"/>
  <c r="A1744" i="11"/>
  <c r="H1743" i="11"/>
  <c r="C1743" i="11"/>
  <c r="L1743" i="11" s="1"/>
  <c r="I1743" i="11"/>
  <c r="J1743" i="11"/>
  <c r="K1743" i="11"/>
  <c r="B1743" i="11"/>
  <c r="D1743" i="11"/>
  <c r="F1743" i="11" s="1"/>
  <c r="E1743" i="11"/>
  <c r="G1743" i="11" s="1"/>
  <c r="M1743" i="11" l="1"/>
  <c r="A1745" i="11"/>
  <c r="H1744" i="11"/>
  <c r="C1744" i="11"/>
  <c r="L1744" i="11" s="1"/>
  <c r="J1744" i="11"/>
  <c r="K1744" i="11"/>
  <c r="I1744" i="11"/>
  <c r="B1744" i="11"/>
  <c r="D1744" i="11"/>
  <c r="F1744" i="11" s="1"/>
  <c r="E1744" i="11"/>
  <c r="G1744" i="11" s="1"/>
  <c r="AM1860" i="9"/>
  <c r="AL1861" i="9"/>
  <c r="AN1860" i="9"/>
  <c r="M1744" i="11" l="1"/>
  <c r="A1746" i="11"/>
  <c r="H1745" i="11"/>
  <c r="C1745" i="11"/>
  <c r="L1745" i="11" s="1"/>
  <c r="I1745" i="11"/>
  <c r="J1745" i="11"/>
  <c r="K1745" i="11"/>
  <c r="B1745" i="11"/>
  <c r="D1745" i="11"/>
  <c r="F1745" i="11" s="1"/>
  <c r="E1745" i="11"/>
  <c r="G1745" i="11" s="1"/>
  <c r="AN1861" i="9"/>
  <c r="AM1861" i="9"/>
  <c r="AL1862" i="9"/>
  <c r="M1745" i="11" l="1"/>
  <c r="A1747" i="11"/>
  <c r="H1746" i="11"/>
  <c r="C1746" i="11"/>
  <c r="L1746" i="11" s="1"/>
  <c r="I1746" i="11"/>
  <c r="J1746" i="11"/>
  <c r="K1746" i="11"/>
  <c r="B1746" i="11"/>
  <c r="D1746" i="11"/>
  <c r="F1746" i="11" s="1"/>
  <c r="E1746" i="11"/>
  <c r="G1746" i="11" s="1"/>
  <c r="AM1862" i="9"/>
  <c r="AL1863" i="9"/>
  <c r="AN1862" i="9"/>
  <c r="M1746" i="11" l="1"/>
  <c r="A1748" i="11"/>
  <c r="H1747" i="11"/>
  <c r="C1747" i="11"/>
  <c r="L1747" i="11" s="1"/>
  <c r="I1747" i="11"/>
  <c r="J1747" i="11"/>
  <c r="K1747" i="11"/>
  <c r="B1747" i="11"/>
  <c r="D1747" i="11"/>
  <c r="F1747" i="11" s="1"/>
  <c r="E1747" i="11"/>
  <c r="G1747" i="11" s="1"/>
  <c r="AM1863" i="9"/>
  <c r="AN1863" i="9"/>
  <c r="AL1864" i="9"/>
  <c r="M1747" i="11" l="1"/>
  <c r="AM1864" i="9"/>
  <c r="AL1865" i="9"/>
  <c r="AN1864" i="9"/>
  <c r="A1749" i="11"/>
  <c r="H1748" i="11"/>
  <c r="C1748" i="11"/>
  <c r="L1748" i="11" s="1"/>
  <c r="J1748" i="11"/>
  <c r="K1748" i="11"/>
  <c r="I1748" i="11"/>
  <c r="B1748" i="11"/>
  <c r="D1748" i="11"/>
  <c r="F1748" i="11" s="1"/>
  <c r="E1748" i="11"/>
  <c r="G1748" i="11" s="1"/>
  <c r="M1748" i="11" l="1"/>
  <c r="A1750" i="11"/>
  <c r="H1749" i="11"/>
  <c r="C1749" i="11"/>
  <c r="L1749" i="11" s="1"/>
  <c r="I1749" i="11"/>
  <c r="J1749" i="11"/>
  <c r="K1749" i="11"/>
  <c r="B1749" i="11"/>
  <c r="D1749" i="11"/>
  <c r="F1749" i="11" s="1"/>
  <c r="E1749" i="11"/>
  <c r="G1749" i="11" s="1"/>
  <c r="AN1865" i="9"/>
  <c r="AM1865" i="9"/>
  <c r="AL1866" i="9"/>
  <c r="M1749" i="11" l="1"/>
  <c r="AM1866" i="9"/>
  <c r="AN1866" i="9"/>
  <c r="AL1867" i="9"/>
  <c r="A1751" i="11"/>
  <c r="H1750" i="11"/>
  <c r="C1750" i="11"/>
  <c r="L1750" i="11" s="1"/>
  <c r="I1750" i="11"/>
  <c r="J1750" i="11"/>
  <c r="K1750" i="11"/>
  <c r="B1750" i="11"/>
  <c r="D1750" i="11"/>
  <c r="F1750" i="11" s="1"/>
  <c r="E1750" i="11"/>
  <c r="G1750" i="11" s="1"/>
  <c r="M1750" i="11" l="1"/>
  <c r="A1752" i="11"/>
  <c r="H1751" i="11"/>
  <c r="C1751" i="11"/>
  <c r="L1751" i="11" s="1"/>
  <c r="I1751" i="11"/>
  <c r="J1751" i="11"/>
  <c r="K1751" i="11"/>
  <c r="B1751" i="11"/>
  <c r="D1751" i="11"/>
  <c r="F1751" i="11" s="1"/>
  <c r="E1751" i="11"/>
  <c r="G1751" i="11" s="1"/>
  <c r="AM1867" i="9"/>
  <c r="AN1867" i="9"/>
  <c r="AL1868" i="9"/>
  <c r="M1751" i="11" l="1"/>
  <c r="AM1868" i="9"/>
  <c r="AL1869" i="9"/>
  <c r="AN1868" i="9"/>
  <c r="A1753" i="11"/>
  <c r="H1752" i="11"/>
  <c r="C1752" i="11"/>
  <c r="L1752" i="11" s="1"/>
  <c r="J1752" i="11"/>
  <c r="K1752" i="11"/>
  <c r="I1752" i="11"/>
  <c r="B1752" i="11"/>
  <c r="D1752" i="11"/>
  <c r="F1752" i="11" s="1"/>
  <c r="E1752" i="11"/>
  <c r="G1752" i="11" s="1"/>
  <c r="M1752" i="11" l="1"/>
  <c r="A1754" i="11"/>
  <c r="H1753" i="11"/>
  <c r="C1753" i="11"/>
  <c r="L1753" i="11" s="1"/>
  <c r="I1753" i="11"/>
  <c r="J1753" i="11"/>
  <c r="K1753" i="11"/>
  <c r="B1753" i="11"/>
  <c r="D1753" i="11"/>
  <c r="F1753" i="11" s="1"/>
  <c r="E1753" i="11"/>
  <c r="G1753" i="11" s="1"/>
  <c r="AN1869" i="9"/>
  <c r="AL1870" i="9"/>
  <c r="AM1869" i="9"/>
  <c r="M1753" i="11" l="1"/>
  <c r="AM1870" i="9"/>
  <c r="AN1870" i="9"/>
  <c r="AL1871" i="9"/>
  <c r="A1755" i="11"/>
  <c r="H1754" i="11"/>
  <c r="C1754" i="11"/>
  <c r="L1754" i="11" s="1"/>
  <c r="I1754" i="11"/>
  <c r="J1754" i="11"/>
  <c r="K1754" i="11"/>
  <c r="B1754" i="11"/>
  <c r="D1754" i="11"/>
  <c r="F1754" i="11" s="1"/>
  <c r="E1754" i="11"/>
  <c r="G1754" i="11" s="1"/>
  <c r="M1754" i="11" l="1"/>
  <c r="A1756" i="11"/>
  <c r="H1755" i="11"/>
  <c r="C1755" i="11"/>
  <c r="L1755" i="11" s="1"/>
  <c r="I1755" i="11"/>
  <c r="J1755" i="11"/>
  <c r="K1755" i="11"/>
  <c r="B1755" i="11"/>
  <c r="D1755" i="11"/>
  <c r="F1755" i="11" s="1"/>
  <c r="E1755" i="11"/>
  <c r="G1755" i="11" s="1"/>
  <c r="AM1871" i="9"/>
  <c r="AN1871" i="9"/>
  <c r="AL1872" i="9"/>
  <c r="M1755" i="11" l="1"/>
  <c r="A1757" i="11"/>
  <c r="H1756" i="11"/>
  <c r="C1756" i="11"/>
  <c r="L1756" i="11" s="1"/>
  <c r="J1756" i="11"/>
  <c r="K1756" i="11"/>
  <c r="I1756" i="11"/>
  <c r="B1756" i="11"/>
  <c r="D1756" i="11"/>
  <c r="F1756" i="11" s="1"/>
  <c r="E1756" i="11"/>
  <c r="G1756" i="11" s="1"/>
  <c r="AM1872" i="9"/>
  <c r="AL1873" i="9"/>
  <c r="AN1872" i="9"/>
  <c r="M1756" i="11" l="1"/>
  <c r="AN1873" i="9"/>
  <c r="AM1873" i="9"/>
  <c r="AL1874" i="9"/>
  <c r="A1758" i="11"/>
  <c r="H1757" i="11"/>
  <c r="C1757" i="11"/>
  <c r="L1757" i="11" s="1"/>
  <c r="I1757" i="11"/>
  <c r="J1757" i="11"/>
  <c r="K1757" i="11"/>
  <c r="B1757" i="11"/>
  <c r="D1757" i="11"/>
  <c r="F1757" i="11" s="1"/>
  <c r="E1757" i="11"/>
  <c r="G1757" i="11" s="1"/>
  <c r="M1757" i="11" l="1"/>
  <c r="A1759" i="11"/>
  <c r="H1758" i="11"/>
  <c r="C1758" i="11"/>
  <c r="L1758" i="11" s="1"/>
  <c r="I1758" i="11"/>
  <c r="J1758" i="11"/>
  <c r="K1758" i="11"/>
  <c r="B1758" i="11"/>
  <c r="D1758" i="11"/>
  <c r="F1758" i="11" s="1"/>
  <c r="E1758" i="11"/>
  <c r="G1758" i="11" s="1"/>
  <c r="AM1874" i="9"/>
  <c r="AN1874" i="9"/>
  <c r="AL1875" i="9"/>
  <c r="M1758" i="11" l="1"/>
  <c r="AM1875" i="9"/>
  <c r="AN1875" i="9"/>
  <c r="AL1876" i="9"/>
  <c r="A1760" i="11"/>
  <c r="H1759" i="11"/>
  <c r="C1759" i="11"/>
  <c r="L1759" i="11" s="1"/>
  <c r="K1759" i="11"/>
  <c r="I1759" i="11"/>
  <c r="J1759" i="11"/>
  <c r="B1759" i="11"/>
  <c r="D1759" i="11"/>
  <c r="F1759" i="11" s="1"/>
  <c r="E1759" i="11"/>
  <c r="G1759" i="11" s="1"/>
  <c r="M1759" i="11" l="1"/>
  <c r="AM1876" i="9"/>
  <c r="AL1877" i="9"/>
  <c r="AN1876" i="9"/>
  <c r="A1761" i="11"/>
  <c r="H1760" i="11"/>
  <c r="C1760" i="11"/>
  <c r="L1760" i="11" s="1"/>
  <c r="J1760" i="11"/>
  <c r="K1760" i="11"/>
  <c r="I1760" i="11"/>
  <c r="B1760" i="11"/>
  <c r="D1760" i="11"/>
  <c r="F1760" i="11" s="1"/>
  <c r="E1760" i="11"/>
  <c r="G1760" i="11" s="1"/>
  <c r="M1760" i="11" l="1"/>
  <c r="AN1877" i="9"/>
  <c r="AM1877" i="9"/>
  <c r="AL1878" i="9"/>
  <c r="A1762" i="11"/>
  <c r="H1761" i="11"/>
  <c r="C1761" i="11"/>
  <c r="L1761" i="11" s="1"/>
  <c r="I1761" i="11"/>
  <c r="J1761" i="11"/>
  <c r="K1761" i="11"/>
  <c r="B1761" i="11"/>
  <c r="D1761" i="11"/>
  <c r="F1761" i="11" s="1"/>
  <c r="E1761" i="11"/>
  <c r="G1761" i="11" s="1"/>
  <c r="M1761" i="11" l="1"/>
  <c r="A1763" i="11"/>
  <c r="H1762" i="11"/>
  <c r="C1762" i="11"/>
  <c r="L1762" i="11" s="1"/>
  <c r="I1762" i="11"/>
  <c r="J1762" i="11"/>
  <c r="K1762" i="11"/>
  <c r="B1762" i="11"/>
  <c r="D1762" i="11"/>
  <c r="F1762" i="11" s="1"/>
  <c r="E1762" i="11"/>
  <c r="G1762" i="11" s="1"/>
  <c r="AM1878" i="9"/>
  <c r="AN1878" i="9"/>
  <c r="AL1879" i="9"/>
  <c r="M1762" i="11" l="1"/>
  <c r="A1764" i="11"/>
  <c r="H1763" i="11"/>
  <c r="C1763" i="11"/>
  <c r="L1763" i="11" s="1"/>
  <c r="I1763" i="11"/>
  <c r="J1763" i="11"/>
  <c r="K1763" i="11"/>
  <c r="B1763" i="11"/>
  <c r="D1763" i="11"/>
  <c r="F1763" i="11" s="1"/>
  <c r="E1763" i="11"/>
  <c r="G1763" i="11" s="1"/>
  <c r="AM1879" i="9"/>
  <c r="AN1879" i="9"/>
  <c r="AL1880" i="9"/>
  <c r="M1763" i="11" l="1"/>
  <c r="AM1880" i="9"/>
  <c r="AL1881" i="9"/>
  <c r="AN1880" i="9"/>
  <c r="A1765" i="11"/>
  <c r="H1764" i="11"/>
  <c r="C1764" i="11"/>
  <c r="L1764" i="11" s="1"/>
  <c r="J1764" i="11"/>
  <c r="K1764" i="11"/>
  <c r="I1764" i="11"/>
  <c r="B1764" i="11"/>
  <c r="D1764" i="11"/>
  <c r="F1764" i="11" s="1"/>
  <c r="E1764" i="11"/>
  <c r="G1764" i="11" s="1"/>
  <c r="M1764" i="11" l="1"/>
  <c r="AN1881" i="9"/>
  <c r="AM1881" i="9"/>
  <c r="AL1882" i="9"/>
  <c r="A1766" i="11"/>
  <c r="H1765" i="11"/>
  <c r="C1765" i="11"/>
  <c r="L1765" i="11" s="1"/>
  <c r="I1765" i="11"/>
  <c r="J1765" i="11"/>
  <c r="K1765" i="11"/>
  <c r="B1765" i="11"/>
  <c r="D1765" i="11"/>
  <c r="F1765" i="11" s="1"/>
  <c r="E1765" i="11"/>
  <c r="G1765" i="11" s="1"/>
  <c r="M1765" i="11" l="1"/>
  <c r="AM1882" i="9"/>
  <c r="AN1882" i="9"/>
  <c r="AL1883" i="9"/>
  <c r="A1767" i="11"/>
  <c r="H1766" i="11"/>
  <c r="C1766" i="11"/>
  <c r="L1766" i="11" s="1"/>
  <c r="I1766" i="11"/>
  <c r="J1766" i="11"/>
  <c r="K1766" i="11"/>
  <c r="B1766" i="11"/>
  <c r="D1766" i="11"/>
  <c r="F1766" i="11" s="1"/>
  <c r="E1766" i="11"/>
  <c r="G1766" i="11" s="1"/>
  <c r="M1766" i="11" l="1"/>
  <c r="A1768" i="11"/>
  <c r="H1767" i="11"/>
  <c r="C1767" i="11"/>
  <c r="L1767" i="11" s="1"/>
  <c r="I1767" i="11"/>
  <c r="J1767" i="11"/>
  <c r="K1767" i="11"/>
  <c r="B1767" i="11"/>
  <c r="D1767" i="11"/>
  <c r="F1767" i="11" s="1"/>
  <c r="E1767" i="11"/>
  <c r="G1767" i="11" s="1"/>
  <c r="AM1883" i="9"/>
  <c r="AN1883" i="9"/>
  <c r="AL1884" i="9"/>
  <c r="M1767" i="11" l="1"/>
  <c r="A1769" i="11"/>
  <c r="H1768" i="11"/>
  <c r="C1768" i="11"/>
  <c r="L1768" i="11" s="1"/>
  <c r="J1768" i="11"/>
  <c r="K1768" i="11"/>
  <c r="I1768" i="11"/>
  <c r="B1768" i="11"/>
  <c r="D1768" i="11"/>
  <c r="F1768" i="11" s="1"/>
  <c r="E1768" i="11"/>
  <c r="G1768" i="11" s="1"/>
  <c r="AM1884" i="9"/>
  <c r="AL1885" i="9"/>
  <c r="AN1884" i="9"/>
  <c r="M1768" i="11" l="1"/>
  <c r="AN1885" i="9"/>
  <c r="AM1885" i="9"/>
  <c r="AL1886" i="9"/>
  <c r="A1770" i="11"/>
  <c r="H1769" i="11"/>
  <c r="C1769" i="11"/>
  <c r="L1769" i="11" s="1"/>
  <c r="I1769" i="11"/>
  <c r="J1769" i="11"/>
  <c r="K1769" i="11"/>
  <c r="B1769" i="11"/>
  <c r="D1769" i="11"/>
  <c r="F1769" i="11" s="1"/>
  <c r="E1769" i="11"/>
  <c r="G1769" i="11" s="1"/>
  <c r="M1769" i="11" l="1"/>
  <c r="AM1886" i="9"/>
  <c r="AN1886" i="9"/>
  <c r="AL1887" i="9"/>
  <c r="A1771" i="11"/>
  <c r="H1770" i="11"/>
  <c r="C1770" i="11"/>
  <c r="L1770" i="11" s="1"/>
  <c r="I1770" i="11"/>
  <c r="J1770" i="11"/>
  <c r="K1770" i="11"/>
  <c r="B1770" i="11"/>
  <c r="D1770" i="11"/>
  <c r="F1770" i="11" s="1"/>
  <c r="E1770" i="11"/>
  <c r="G1770" i="11" s="1"/>
  <c r="M1770" i="11" l="1"/>
  <c r="AM1887" i="9"/>
  <c r="AL1888" i="9"/>
  <c r="AN1887" i="9"/>
  <c r="A1772" i="11"/>
  <c r="H1771" i="11"/>
  <c r="C1771" i="11"/>
  <c r="L1771" i="11" s="1"/>
  <c r="I1771" i="11"/>
  <c r="J1771" i="11"/>
  <c r="K1771" i="11"/>
  <c r="B1771" i="11"/>
  <c r="D1771" i="11"/>
  <c r="F1771" i="11" s="1"/>
  <c r="E1771" i="11"/>
  <c r="G1771" i="11" s="1"/>
  <c r="M1771" i="11" l="1"/>
  <c r="AM1888" i="9"/>
  <c r="AL1889" i="9"/>
  <c r="AN1888" i="9"/>
  <c r="A1773" i="11"/>
  <c r="H1772" i="11"/>
  <c r="C1772" i="11"/>
  <c r="L1772" i="11" s="1"/>
  <c r="J1772" i="11"/>
  <c r="K1772" i="11"/>
  <c r="I1772" i="11"/>
  <c r="B1772" i="11"/>
  <c r="D1772" i="11"/>
  <c r="F1772" i="11" s="1"/>
  <c r="E1772" i="11"/>
  <c r="G1772" i="11" s="1"/>
  <c r="M1772" i="11" l="1"/>
  <c r="A1774" i="11"/>
  <c r="H1773" i="11"/>
  <c r="C1773" i="11"/>
  <c r="L1773" i="11" s="1"/>
  <c r="I1773" i="11"/>
  <c r="J1773" i="11"/>
  <c r="K1773" i="11"/>
  <c r="B1773" i="11"/>
  <c r="D1773" i="11"/>
  <c r="F1773" i="11" s="1"/>
  <c r="E1773" i="11"/>
  <c r="G1773" i="11" s="1"/>
  <c r="AN1889" i="9"/>
  <c r="AL1890" i="9"/>
  <c r="AM1889" i="9"/>
  <c r="M1773" i="11" l="1"/>
  <c r="AM1890" i="9"/>
  <c r="AN1890" i="9"/>
  <c r="AL1891" i="9"/>
  <c r="A1775" i="11"/>
  <c r="H1774" i="11"/>
  <c r="C1774" i="11"/>
  <c r="L1774" i="11" s="1"/>
  <c r="I1774" i="11"/>
  <c r="J1774" i="11"/>
  <c r="K1774" i="11"/>
  <c r="B1774" i="11"/>
  <c r="D1774" i="11"/>
  <c r="F1774" i="11" s="1"/>
  <c r="E1774" i="11"/>
  <c r="G1774" i="11" s="1"/>
  <c r="M1774" i="11" l="1"/>
  <c r="A1776" i="11"/>
  <c r="H1775" i="11"/>
  <c r="C1775" i="11"/>
  <c r="L1775" i="11" s="1"/>
  <c r="I1775" i="11"/>
  <c r="J1775" i="11"/>
  <c r="K1775" i="11"/>
  <c r="B1775" i="11"/>
  <c r="D1775" i="11"/>
  <c r="F1775" i="11" s="1"/>
  <c r="E1775" i="11"/>
  <c r="G1775" i="11" s="1"/>
  <c r="AM1891" i="9"/>
  <c r="AN1891" i="9"/>
  <c r="AL1892" i="9"/>
  <c r="M1775" i="11" l="1"/>
  <c r="AM1892" i="9"/>
  <c r="AL1893" i="9"/>
  <c r="AN1892" i="9"/>
  <c r="A1777" i="11"/>
  <c r="H1776" i="11"/>
  <c r="C1776" i="11"/>
  <c r="L1776" i="11" s="1"/>
  <c r="J1776" i="11"/>
  <c r="K1776" i="11"/>
  <c r="I1776" i="11"/>
  <c r="B1776" i="11"/>
  <c r="D1776" i="11"/>
  <c r="F1776" i="11" s="1"/>
  <c r="E1776" i="11"/>
  <c r="G1776" i="11" s="1"/>
  <c r="M1776" i="11" l="1"/>
  <c r="A1778" i="11"/>
  <c r="H1777" i="11"/>
  <c r="C1777" i="11"/>
  <c r="L1777" i="11" s="1"/>
  <c r="I1777" i="11"/>
  <c r="J1777" i="11"/>
  <c r="K1777" i="11"/>
  <c r="B1777" i="11"/>
  <c r="D1777" i="11"/>
  <c r="F1777" i="11" s="1"/>
  <c r="E1777" i="11"/>
  <c r="G1777" i="11" s="1"/>
  <c r="AN1893" i="9"/>
  <c r="AM1893" i="9"/>
  <c r="AL1894" i="9"/>
  <c r="M1777" i="11" l="1"/>
  <c r="AM1894" i="9"/>
  <c r="AL1895" i="9"/>
  <c r="AN1894" i="9"/>
  <c r="A1779" i="11"/>
  <c r="H1778" i="11"/>
  <c r="C1778" i="11"/>
  <c r="L1778" i="11" s="1"/>
  <c r="I1778" i="11"/>
  <c r="J1778" i="11"/>
  <c r="K1778" i="11"/>
  <c r="B1778" i="11"/>
  <c r="D1778" i="11"/>
  <c r="F1778" i="11" s="1"/>
  <c r="E1778" i="11"/>
  <c r="G1778" i="11" s="1"/>
  <c r="M1778" i="11" l="1"/>
  <c r="A1780" i="11"/>
  <c r="H1779" i="11"/>
  <c r="C1779" i="11"/>
  <c r="L1779" i="11" s="1"/>
  <c r="J1779" i="11"/>
  <c r="K1779" i="11"/>
  <c r="I1779" i="11"/>
  <c r="B1779" i="11"/>
  <c r="D1779" i="11"/>
  <c r="F1779" i="11" s="1"/>
  <c r="E1779" i="11"/>
  <c r="G1779" i="11" s="1"/>
  <c r="AM1895" i="9"/>
  <c r="AN1895" i="9"/>
  <c r="AL1896" i="9"/>
  <c r="M1779" i="11" l="1"/>
  <c r="A1781" i="11"/>
  <c r="H1780" i="11"/>
  <c r="C1780" i="11"/>
  <c r="L1780" i="11" s="1"/>
  <c r="J1780" i="11"/>
  <c r="K1780" i="11"/>
  <c r="I1780" i="11"/>
  <c r="B1780" i="11"/>
  <c r="D1780" i="11"/>
  <c r="F1780" i="11" s="1"/>
  <c r="E1780" i="11"/>
  <c r="G1780" i="11" s="1"/>
  <c r="AM1896" i="9"/>
  <c r="AL1897" i="9"/>
  <c r="AN1896" i="9"/>
  <c r="M1780" i="11" l="1"/>
  <c r="AN1897" i="9"/>
  <c r="AM1897" i="9"/>
  <c r="AL1898" i="9"/>
  <c r="A1782" i="11"/>
  <c r="H1781" i="11"/>
  <c r="C1781" i="11"/>
  <c r="L1781" i="11" s="1"/>
  <c r="I1781" i="11"/>
  <c r="J1781" i="11"/>
  <c r="K1781" i="11"/>
  <c r="B1781" i="11"/>
  <c r="D1781" i="11"/>
  <c r="F1781" i="11" s="1"/>
  <c r="E1781" i="11"/>
  <c r="G1781" i="11" s="1"/>
  <c r="M1781" i="11" l="1"/>
  <c r="AM1898" i="9"/>
  <c r="AN1898" i="9"/>
  <c r="AL1899" i="9"/>
  <c r="A1783" i="11"/>
  <c r="H1782" i="11"/>
  <c r="C1782" i="11"/>
  <c r="L1782" i="11" s="1"/>
  <c r="I1782" i="11"/>
  <c r="J1782" i="11"/>
  <c r="K1782" i="11"/>
  <c r="B1782" i="11"/>
  <c r="D1782" i="11"/>
  <c r="F1782" i="11" s="1"/>
  <c r="E1782" i="11"/>
  <c r="G1782" i="11" s="1"/>
  <c r="M1782" i="11" l="1"/>
  <c r="AM1899" i="9"/>
  <c r="AN1899" i="9"/>
  <c r="AL1900" i="9"/>
  <c r="A1784" i="11"/>
  <c r="H1783" i="11"/>
  <c r="C1783" i="11"/>
  <c r="L1783" i="11" s="1"/>
  <c r="I1783" i="11"/>
  <c r="J1783" i="11"/>
  <c r="K1783" i="11"/>
  <c r="B1783" i="11"/>
  <c r="D1783" i="11"/>
  <c r="F1783" i="11" s="1"/>
  <c r="E1783" i="11"/>
  <c r="G1783" i="11" s="1"/>
  <c r="M1783" i="11" l="1"/>
  <c r="A1785" i="11"/>
  <c r="H1784" i="11"/>
  <c r="C1784" i="11"/>
  <c r="L1784" i="11" s="1"/>
  <c r="J1784" i="11"/>
  <c r="K1784" i="11"/>
  <c r="I1784" i="11"/>
  <c r="B1784" i="11"/>
  <c r="D1784" i="11"/>
  <c r="F1784" i="11" s="1"/>
  <c r="E1784" i="11"/>
  <c r="G1784" i="11" s="1"/>
  <c r="AM1900" i="9"/>
  <c r="AL1901" i="9"/>
  <c r="AN1900" i="9"/>
  <c r="M1784" i="11" l="1"/>
  <c r="AN1901" i="9"/>
  <c r="AL1902" i="9"/>
  <c r="AM1901" i="9"/>
  <c r="A1786" i="11"/>
  <c r="H1785" i="11"/>
  <c r="C1785" i="11"/>
  <c r="L1785" i="11" s="1"/>
  <c r="I1785" i="11"/>
  <c r="J1785" i="11"/>
  <c r="K1785" i="11"/>
  <c r="B1785" i="11"/>
  <c r="D1785" i="11"/>
  <c r="F1785" i="11" s="1"/>
  <c r="E1785" i="11"/>
  <c r="G1785" i="11" s="1"/>
  <c r="M1785" i="11" l="1"/>
  <c r="AM1902" i="9"/>
  <c r="AN1902" i="9"/>
  <c r="AL1903" i="9"/>
  <c r="A1787" i="11"/>
  <c r="H1786" i="11"/>
  <c r="C1786" i="11"/>
  <c r="L1786" i="11" s="1"/>
  <c r="I1786" i="11"/>
  <c r="J1786" i="11"/>
  <c r="K1786" i="11"/>
  <c r="B1786" i="11"/>
  <c r="D1786" i="11"/>
  <c r="F1786" i="11" s="1"/>
  <c r="E1786" i="11"/>
  <c r="G1786" i="11" s="1"/>
  <c r="M1786" i="11" l="1"/>
  <c r="AM1903" i="9"/>
  <c r="AL1904" i="9"/>
  <c r="AN1903" i="9"/>
  <c r="A1788" i="11"/>
  <c r="H1787" i="11"/>
  <c r="C1787" i="11"/>
  <c r="L1787" i="11" s="1"/>
  <c r="I1787" i="11"/>
  <c r="J1787" i="11"/>
  <c r="K1787" i="11"/>
  <c r="B1787" i="11"/>
  <c r="D1787" i="11"/>
  <c r="F1787" i="11" s="1"/>
  <c r="E1787" i="11"/>
  <c r="G1787" i="11" s="1"/>
  <c r="M1787" i="11" l="1"/>
  <c r="AM1904" i="9"/>
  <c r="AL1905" i="9"/>
  <c r="AN1904" i="9"/>
  <c r="A1789" i="11"/>
  <c r="H1788" i="11"/>
  <c r="C1788" i="11"/>
  <c r="L1788" i="11" s="1"/>
  <c r="J1788" i="11"/>
  <c r="K1788" i="11"/>
  <c r="I1788" i="11"/>
  <c r="B1788" i="11"/>
  <c r="D1788" i="11"/>
  <c r="F1788" i="11" s="1"/>
  <c r="E1788" i="11"/>
  <c r="G1788" i="11" s="1"/>
  <c r="M1788" i="11" l="1"/>
  <c r="A1790" i="11"/>
  <c r="H1789" i="11"/>
  <c r="C1789" i="11"/>
  <c r="L1789" i="11" s="1"/>
  <c r="I1789" i="11"/>
  <c r="J1789" i="11"/>
  <c r="K1789" i="11"/>
  <c r="B1789" i="11"/>
  <c r="D1789" i="11"/>
  <c r="F1789" i="11" s="1"/>
  <c r="E1789" i="11"/>
  <c r="G1789" i="11" s="1"/>
  <c r="AN1905" i="9"/>
  <c r="AM1905" i="9"/>
  <c r="AL1906" i="9"/>
  <c r="M1789" i="11" l="1"/>
  <c r="AM1906" i="9"/>
  <c r="AN1906" i="9"/>
  <c r="AL1907" i="9"/>
  <c r="A1791" i="11"/>
  <c r="H1790" i="11"/>
  <c r="C1790" i="11"/>
  <c r="L1790" i="11" s="1"/>
  <c r="I1790" i="11"/>
  <c r="J1790" i="11"/>
  <c r="K1790" i="11"/>
  <c r="B1790" i="11"/>
  <c r="D1790" i="11"/>
  <c r="F1790" i="11" s="1"/>
  <c r="E1790" i="11"/>
  <c r="G1790" i="11" s="1"/>
  <c r="M1790" i="11" l="1"/>
  <c r="A1792" i="11"/>
  <c r="H1791" i="11"/>
  <c r="C1791" i="11"/>
  <c r="L1791" i="11" s="1"/>
  <c r="I1791" i="11"/>
  <c r="J1791" i="11"/>
  <c r="K1791" i="11"/>
  <c r="B1791" i="11"/>
  <c r="D1791" i="11"/>
  <c r="F1791" i="11" s="1"/>
  <c r="E1791" i="11"/>
  <c r="G1791" i="11" s="1"/>
  <c r="AM1907" i="9"/>
  <c r="AN1907" i="9"/>
  <c r="AL1908" i="9"/>
  <c r="M1791" i="11" l="1"/>
  <c r="A1793" i="11"/>
  <c r="H1792" i="11"/>
  <c r="C1792" i="11"/>
  <c r="L1792" i="11" s="1"/>
  <c r="J1792" i="11"/>
  <c r="K1792" i="11"/>
  <c r="I1792" i="11"/>
  <c r="B1792" i="11"/>
  <c r="D1792" i="11"/>
  <c r="F1792" i="11" s="1"/>
  <c r="E1792" i="11"/>
  <c r="G1792" i="11" s="1"/>
  <c r="AM1908" i="9"/>
  <c r="AL1909" i="9"/>
  <c r="AN1908" i="9"/>
  <c r="M1792" i="11" l="1"/>
  <c r="AN1909" i="9"/>
  <c r="AM1909" i="9"/>
  <c r="AL1910" i="9"/>
  <c r="A1794" i="11"/>
  <c r="H1793" i="11"/>
  <c r="C1793" i="11"/>
  <c r="L1793" i="11" s="1"/>
  <c r="I1793" i="11"/>
  <c r="J1793" i="11"/>
  <c r="K1793" i="11"/>
  <c r="B1793" i="11"/>
  <c r="D1793" i="11"/>
  <c r="F1793" i="11" s="1"/>
  <c r="E1793" i="11"/>
  <c r="G1793" i="11" s="1"/>
  <c r="M1793" i="11" l="1"/>
  <c r="AM1910" i="9"/>
  <c r="AL1911" i="9"/>
  <c r="AN1910" i="9"/>
  <c r="A1795" i="11"/>
  <c r="H1794" i="11"/>
  <c r="C1794" i="11"/>
  <c r="L1794" i="11" s="1"/>
  <c r="I1794" i="11"/>
  <c r="J1794" i="11"/>
  <c r="K1794" i="11"/>
  <c r="B1794" i="11"/>
  <c r="D1794" i="11"/>
  <c r="F1794" i="11" s="1"/>
  <c r="E1794" i="11"/>
  <c r="G1794" i="11" s="1"/>
  <c r="M1794" i="11" l="1"/>
  <c r="AM1911" i="9"/>
  <c r="AN1911" i="9"/>
  <c r="AL1912" i="9"/>
  <c r="A1796" i="11"/>
  <c r="H1795" i="11"/>
  <c r="C1795" i="11"/>
  <c r="L1795" i="11" s="1"/>
  <c r="I1795" i="11"/>
  <c r="J1795" i="11"/>
  <c r="K1795" i="11"/>
  <c r="B1795" i="11"/>
  <c r="D1795" i="11"/>
  <c r="F1795" i="11" s="1"/>
  <c r="E1795" i="11"/>
  <c r="G1795" i="11" s="1"/>
  <c r="M1795" i="11" l="1"/>
  <c r="AM1912" i="9"/>
  <c r="AL1913" i="9"/>
  <c r="AN1912" i="9"/>
  <c r="A1797" i="11"/>
  <c r="H1796" i="11"/>
  <c r="C1796" i="11"/>
  <c r="L1796" i="11" s="1"/>
  <c r="J1796" i="11"/>
  <c r="K1796" i="11"/>
  <c r="I1796" i="11"/>
  <c r="B1796" i="11"/>
  <c r="D1796" i="11"/>
  <c r="F1796" i="11" s="1"/>
  <c r="E1796" i="11"/>
  <c r="G1796" i="11" s="1"/>
  <c r="M1796" i="11" l="1"/>
  <c r="AN1913" i="9"/>
  <c r="AM1913" i="9"/>
  <c r="AL1914" i="9"/>
  <c r="A1798" i="11"/>
  <c r="H1797" i="11"/>
  <c r="C1797" i="11"/>
  <c r="L1797" i="11" s="1"/>
  <c r="I1797" i="11"/>
  <c r="J1797" i="11"/>
  <c r="K1797" i="11"/>
  <c r="B1797" i="11"/>
  <c r="D1797" i="11"/>
  <c r="F1797" i="11" s="1"/>
  <c r="E1797" i="11"/>
  <c r="G1797" i="11" s="1"/>
  <c r="M1797" i="11" l="1"/>
  <c r="A1799" i="11"/>
  <c r="H1798" i="11"/>
  <c r="C1798" i="11"/>
  <c r="L1798" i="11" s="1"/>
  <c r="I1798" i="11"/>
  <c r="J1798" i="11"/>
  <c r="K1798" i="11"/>
  <c r="B1798" i="11"/>
  <c r="D1798" i="11"/>
  <c r="F1798" i="11" s="1"/>
  <c r="E1798" i="11"/>
  <c r="G1798" i="11" s="1"/>
  <c r="AM1914" i="9"/>
  <c r="AN1914" i="9"/>
  <c r="AL1915" i="9"/>
  <c r="M1798" i="11" l="1"/>
  <c r="AM1915" i="9"/>
  <c r="AN1915" i="9"/>
  <c r="AL1916" i="9"/>
  <c r="A1800" i="11"/>
  <c r="H1799" i="11"/>
  <c r="C1799" i="11"/>
  <c r="L1799" i="11" s="1"/>
  <c r="I1799" i="11"/>
  <c r="J1799" i="11"/>
  <c r="K1799" i="11"/>
  <c r="B1799" i="11"/>
  <c r="D1799" i="11"/>
  <c r="F1799" i="11" s="1"/>
  <c r="E1799" i="11"/>
  <c r="G1799" i="11" s="1"/>
  <c r="M1799" i="11" l="1"/>
  <c r="AM1916" i="9"/>
  <c r="AL1917" i="9"/>
  <c r="AN1916" i="9"/>
  <c r="A1801" i="11"/>
  <c r="H1800" i="11"/>
  <c r="C1800" i="11"/>
  <c r="L1800" i="11" s="1"/>
  <c r="J1800" i="11"/>
  <c r="K1800" i="11"/>
  <c r="I1800" i="11"/>
  <c r="B1800" i="11"/>
  <c r="D1800" i="11"/>
  <c r="F1800" i="11" s="1"/>
  <c r="E1800" i="11"/>
  <c r="G1800" i="11" s="1"/>
  <c r="M1800" i="11" l="1"/>
  <c r="A1802" i="11"/>
  <c r="H1801" i="11"/>
  <c r="C1801" i="11"/>
  <c r="L1801" i="11" s="1"/>
  <c r="I1801" i="11"/>
  <c r="J1801" i="11"/>
  <c r="K1801" i="11"/>
  <c r="B1801" i="11"/>
  <c r="D1801" i="11"/>
  <c r="F1801" i="11" s="1"/>
  <c r="E1801" i="11"/>
  <c r="G1801" i="11" s="1"/>
  <c r="AN1917" i="9"/>
  <c r="AL1918" i="9"/>
  <c r="AM1917" i="9"/>
  <c r="M1801" i="11" l="1"/>
  <c r="AM1918" i="9"/>
  <c r="AN1918" i="9"/>
  <c r="AL1919" i="9"/>
  <c r="A1803" i="11"/>
  <c r="H1802" i="11"/>
  <c r="C1802" i="11"/>
  <c r="L1802" i="11" s="1"/>
  <c r="I1802" i="11"/>
  <c r="J1802" i="11"/>
  <c r="K1802" i="11"/>
  <c r="B1802" i="11"/>
  <c r="D1802" i="11"/>
  <c r="F1802" i="11" s="1"/>
  <c r="E1802" i="11"/>
  <c r="G1802" i="11" s="1"/>
  <c r="M1802" i="11" l="1"/>
  <c r="A1804" i="11"/>
  <c r="H1803" i="11"/>
  <c r="C1803" i="11"/>
  <c r="L1803" i="11" s="1"/>
  <c r="I1803" i="11"/>
  <c r="J1803" i="11"/>
  <c r="K1803" i="11"/>
  <c r="B1803" i="11"/>
  <c r="D1803" i="11"/>
  <c r="F1803" i="11" s="1"/>
  <c r="E1803" i="11"/>
  <c r="G1803" i="11" s="1"/>
  <c r="AM1919" i="9"/>
  <c r="AN1919" i="9"/>
  <c r="AL1920" i="9"/>
  <c r="M1803" i="11" l="1"/>
  <c r="AM1920" i="9"/>
  <c r="AL1921" i="9"/>
  <c r="AN1920" i="9"/>
  <c r="A1805" i="11"/>
  <c r="H1804" i="11"/>
  <c r="C1804" i="11"/>
  <c r="L1804" i="11" s="1"/>
  <c r="J1804" i="11"/>
  <c r="K1804" i="11"/>
  <c r="I1804" i="11"/>
  <c r="B1804" i="11"/>
  <c r="D1804" i="11"/>
  <c r="F1804" i="11" s="1"/>
  <c r="E1804" i="11"/>
  <c r="G1804" i="11" s="1"/>
  <c r="M1804" i="11" l="1"/>
  <c r="A1806" i="11"/>
  <c r="H1805" i="11"/>
  <c r="C1805" i="11"/>
  <c r="L1805" i="11" s="1"/>
  <c r="I1805" i="11"/>
  <c r="J1805" i="11"/>
  <c r="K1805" i="11"/>
  <c r="B1805" i="11"/>
  <c r="D1805" i="11"/>
  <c r="F1805" i="11" s="1"/>
  <c r="E1805" i="11"/>
  <c r="G1805" i="11" s="1"/>
  <c r="AN1921" i="9"/>
  <c r="AM1921" i="9"/>
  <c r="AL1922" i="9"/>
  <c r="M1805" i="11" l="1"/>
  <c r="A1807" i="11"/>
  <c r="H1806" i="11"/>
  <c r="C1806" i="11"/>
  <c r="L1806" i="11" s="1"/>
  <c r="I1806" i="11"/>
  <c r="J1806" i="11"/>
  <c r="K1806" i="11"/>
  <c r="B1806" i="11"/>
  <c r="D1806" i="11"/>
  <c r="F1806" i="11" s="1"/>
  <c r="E1806" i="11"/>
  <c r="G1806" i="11" s="1"/>
  <c r="AM1922" i="9"/>
  <c r="AN1922" i="9"/>
  <c r="AL1923" i="9"/>
  <c r="M1806" i="11" l="1"/>
  <c r="AM1923" i="9"/>
  <c r="AN1923" i="9"/>
  <c r="AL1924" i="9"/>
  <c r="A1808" i="11"/>
  <c r="H1807" i="11"/>
  <c r="C1807" i="11"/>
  <c r="L1807" i="11" s="1"/>
  <c r="K1807" i="11"/>
  <c r="I1807" i="11"/>
  <c r="J1807" i="11"/>
  <c r="B1807" i="11"/>
  <c r="D1807" i="11"/>
  <c r="F1807" i="11" s="1"/>
  <c r="E1807" i="11"/>
  <c r="G1807" i="11" s="1"/>
  <c r="M1807" i="11" l="1"/>
  <c r="A1809" i="11"/>
  <c r="H1808" i="11"/>
  <c r="C1808" i="11"/>
  <c r="L1808" i="11" s="1"/>
  <c r="J1808" i="11"/>
  <c r="K1808" i="11"/>
  <c r="I1808" i="11"/>
  <c r="B1808" i="11"/>
  <c r="D1808" i="11"/>
  <c r="F1808" i="11" s="1"/>
  <c r="E1808" i="11"/>
  <c r="G1808" i="11" s="1"/>
  <c r="AM1924" i="9"/>
  <c r="AL1925" i="9"/>
  <c r="AN1924" i="9"/>
  <c r="M1808" i="11" l="1"/>
  <c r="AN1925" i="9"/>
  <c r="AM1925" i="9"/>
  <c r="AL1926" i="9"/>
  <c r="A1810" i="11"/>
  <c r="H1809" i="11"/>
  <c r="C1809" i="11"/>
  <c r="L1809" i="11" s="1"/>
  <c r="I1809" i="11"/>
  <c r="J1809" i="11"/>
  <c r="K1809" i="11"/>
  <c r="B1809" i="11"/>
  <c r="D1809" i="11"/>
  <c r="F1809" i="11" s="1"/>
  <c r="E1809" i="11"/>
  <c r="G1809" i="11" s="1"/>
  <c r="M1809" i="11" l="1"/>
  <c r="AM1926" i="9"/>
  <c r="AN1926" i="9"/>
  <c r="AL1927" i="9"/>
  <c r="A1811" i="11"/>
  <c r="H1810" i="11"/>
  <c r="C1810" i="11"/>
  <c r="L1810" i="11" s="1"/>
  <c r="I1810" i="11"/>
  <c r="J1810" i="11"/>
  <c r="K1810" i="11"/>
  <c r="B1810" i="11"/>
  <c r="D1810" i="11"/>
  <c r="F1810" i="11" s="1"/>
  <c r="E1810" i="11"/>
  <c r="G1810" i="11" s="1"/>
  <c r="M1810" i="11" l="1"/>
  <c r="AM1927" i="9"/>
  <c r="AN1927" i="9"/>
  <c r="AL1928" i="9"/>
  <c r="A1812" i="11"/>
  <c r="H1811" i="11"/>
  <c r="C1811" i="11"/>
  <c r="L1811" i="11" s="1"/>
  <c r="I1811" i="11"/>
  <c r="J1811" i="11"/>
  <c r="K1811" i="11"/>
  <c r="B1811" i="11"/>
  <c r="D1811" i="11"/>
  <c r="F1811" i="11" s="1"/>
  <c r="E1811" i="11"/>
  <c r="G1811" i="11" s="1"/>
  <c r="M1811" i="11" l="1"/>
  <c r="A1813" i="11"/>
  <c r="H1812" i="11"/>
  <c r="C1812" i="11"/>
  <c r="L1812" i="11" s="1"/>
  <c r="J1812" i="11"/>
  <c r="K1812" i="11"/>
  <c r="I1812" i="11"/>
  <c r="B1812" i="11"/>
  <c r="D1812" i="11"/>
  <c r="F1812" i="11" s="1"/>
  <c r="E1812" i="11"/>
  <c r="G1812" i="11" s="1"/>
  <c r="AM1928" i="9"/>
  <c r="AL1929" i="9"/>
  <c r="AN1928" i="9"/>
  <c r="M1812" i="11" l="1"/>
  <c r="AN1929" i="9"/>
  <c r="AM1929" i="9"/>
  <c r="AL1930" i="9"/>
  <c r="A1814" i="11"/>
  <c r="H1813" i="11"/>
  <c r="C1813" i="11"/>
  <c r="L1813" i="11" s="1"/>
  <c r="I1813" i="11"/>
  <c r="J1813" i="11"/>
  <c r="K1813" i="11"/>
  <c r="B1813" i="11"/>
  <c r="D1813" i="11"/>
  <c r="F1813" i="11" s="1"/>
  <c r="E1813" i="11"/>
  <c r="G1813" i="11" s="1"/>
  <c r="M1813" i="11" l="1"/>
  <c r="AM1930" i="9"/>
  <c r="AN1930" i="9"/>
  <c r="AL1931" i="9"/>
  <c r="A1815" i="11"/>
  <c r="H1814" i="11"/>
  <c r="C1814" i="11"/>
  <c r="L1814" i="11" s="1"/>
  <c r="I1814" i="11"/>
  <c r="J1814" i="11"/>
  <c r="K1814" i="11"/>
  <c r="B1814" i="11"/>
  <c r="D1814" i="11"/>
  <c r="F1814" i="11" s="1"/>
  <c r="E1814" i="11"/>
  <c r="G1814" i="11" s="1"/>
  <c r="M1814" i="11" l="1"/>
  <c r="AM1931" i="9"/>
  <c r="AN1931" i="9"/>
  <c r="AL1932" i="9"/>
  <c r="A1816" i="11"/>
  <c r="H1815" i="11"/>
  <c r="C1815" i="11"/>
  <c r="L1815" i="11" s="1"/>
  <c r="I1815" i="11"/>
  <c r="J1815" i="11"/>
  <c r="K1815" i="11"/>
  <c r="B1815" i="11"/>
  <c r="D1815" i="11"/>
  <c r="F1815" i="11" s="1"/>
  <c r="E1815" i="11"/>
  <c r="G1815" i="11" s="1"/>
  <c r="M1815" i="11" l="1"/>
  <c r="A1817" i="11"/>
  <c r="H1816" i="11"/>
  <c r="C1816" i="11"/>
  <c r="L1816" i="11" s="1"/>
  <c r="J1816" i="11"/>
  <c r="K1816" i="11"/>
  <c r="I1816" i="11"/>
  <c r="B1816" i="11"/>
  <c r="D1816" i="11"/>
  <c r="F1816" i="11" s="1"/>
  <c r="E1816" i="11"/>
  <c r="G1816" i="11" s="1"/>
  <c r="AM1932" i="9"/>
  <c r="AL1933" i="9"/>
  <c r="AN1932" i="9"/>
  <c r="M1816" i="11" l="1"/>
  <c r="AN1933" i="9"/>
  <c r="AM1933" i="9"/>
  <c r="AL1934" i="9"/>
  <c r="A1818" i="11"/>
  <c r="H1817" i="11"/>
  <c r="C1817" i="11"/>
  <c r="L1817" i="11" s="1"/>
  <c r="I1817" i="11"/>
  <c r="J1817" i="11"/>
  <c r="K1817" i="11"/>
  <c r="B1817" i="11"/>
  <c r="D1817" i="11"/>
  <c r="F1817" i="11" s="1"/>
  <c r="E1817" i="11"/>
  <c r="G1817" i="11" s="1"/>
  <c r="M1817" i="11" l="1"/>
  <c r="AM1934" i="9"/>
  <c r="AN1934" i="9"/>
  <c r="AL1935" i="9"/>
  <c r="A1819" i="11"/>
  <c r="H1818" i="11"/>
  <c r="C1818" i="11"/>
  <c r="L1818" i="11" s="1"/>
  <c r="I1818" i="11"/>
  <c r="J1818" i="11"/>
  <c r="K1818" i="11"/>
  <c r="B1818" i="11"/>
  <c r="D1818" i="11"/>
  <c r="F1818" i="11" s="1"/>
  <c r="E1818" i="11"/>
  <c r="G1818" i="11" s="1"/>
  <c r="M1818" i="11" l="1"/>
  <c r="A1820" i="11"/>
  <c r="H1819" i="11"/>
  <c r="C1819" i="11"/>
  <c r="L1819" i="11" s="1"/>
  <c r="I1819" i="11"/>
  <c r="J1819" i="11"/>
  <c r="K1819" i="11"/>
  <c r="B1819" i="11"/>
  <c r="D1819" i="11"/>
  <c r="F1819" i="11" s="1"/>
  <c r="E1819" i="11"/>
  <c r="G1819" i="11" s="1"/>
  <c r="AM1935" i="9"/>
  <c r="AL1936" i="9"/>
  <c r="AN1935" i="9"/>
  <c r="M1819" i="11" l="1"/>
  <c r="A1821" i="11"/>
  <c r="H1820" i="11"/>
  <c r="C1820" i="11"/>
  <c r="L1820" i="11" s="1"/>
  <c r="J1820" i="11"/>
  <c r="K1820" i="11"/>
  <c r="I1820" i="11"/>
  <c r="B1820" i="11"/>
  <c r="D1820" i="11"/>
  <c r="F1820" i="11" s="1"/>
  <c r="E1820" i="11"/>
  <c r="G1820" i="11" s="1"/>
  <c r="AM1936" i="9"/>
  <c r="AL1937" i="9"/>
  <c r="AN1936" i="9"/>
  <c r="M1820" i="11" l="1"/>
  <c r="AN1937" i="9"/>
  <c r="AM1937" i="9"/>
  <c r="AL1938" i="9"/>
  <c r="A1822" i="11"/>
  <c r="H1821" i="11"/>
  <c r="C1821" i="11"/>
  <c r="L1821" i="11" s="1"/>
  <c r="I1821" i="11"/>
  <c r="J1821" i="11"/>
  <c r="K1821" i="11"/>
  <c r="B1821" i="11"/>
  <c r="D1821" i="11"/>
  <c r="F1821" i="11" s="1"/>
  <c r="E1821" i="11"/>
  <c r="G1821" i="11" s="1"/>
  <c r="M1821" i="11" l="1"/>
  <c r="A1823" i="11"/>
  <c r="H1822" i="11"/>
  <c r="C1822" i="11"/>
  <c r="L1822" i="11" s="1"/>
  <c r="I1822" i="11"/>
  <c r="J1822" i="11"/>
  <c r="K1822" i="11"/>
  <c r="B1822" i="11"/>
  <c r="D1822" i="11"/>
  <c r="F1822" i="11" s="1"/>
  <c r="E1822" i="11"/>
  <c r="G1822" i="11" s="1"/>
  <c r="AM1938" i="9"/>
  <c r="AN1938" i="9"/>
  <c r="AL1939" i="9"/>
  <c r="M1822" i="11" l="1"/>
  <c r="AM1939" i="9"/>
  <c r="AN1939" i="9"/>
  <c r="AL1940" i="9"/>
  <c r="A1824" i="11"/>
  <c r="H1823" i="11"/>
  <c r="C1823" i="11"/>
  <c r="L1823" i="11" s="1"/>
  <c r="I1823" i="11"/>
  <c r="J1823" i="11"/>
  <c r="K1823" i="11"/>
  <c r="B1823" i="11"/>
  <c r="D1823" i="11"/>
  <c r="F1823" i="11" s="1"/>
  <c r="E1823" i="11"/>
  <c r="G1823" i="11" s="1"/>
  <c r="M1823" i="11" l="1"/>
  <c r="A1825" i="11"/>
  <c r="H1824" i="11"/>
  <c r="C1824" i="11"/>
  <c r="L1824" i="11" s="1"/>
  <c r="J1824" i="11"/>
  <c r="K1824" i="11"/>
  <c r="I1824" i="11"/>
  <c r="B1824" i="11"/>
  <c r="D1824" i="11"/>
  <c r="F1824" i="11" s="1"/>
  <c r="E1824" i="11"/>
  <c r="G1824" i="11" s="1"/>
  <c r="AM1940" i="9"/>
  <c r="AL1941" i="9"/>
  <c r="AN1940" i="9"/>
  <c r="M1824" i="11" l="1"/>
  <c r="A1826" i="11"/>
  <c r="H1825" i="11"/>
  <c r="C1825" i="11"/>
  <c r="L1825" i="11" s="1"/>
  <c r="I1825" i="11"/>
  <c r="J1825" i="11"/>
  <c r="K1825" i="11"/>
  <c r="B1825" i="11"/>
  <c r="D1825" i="11"/>
  <c r="F1825" i="11" s="1"/>
  <c r="E1825" i="11"/>
  <c r="G1825" i="11" s="1"/>
  <c r="AN1941" i="9"/>
  <c r="AM1941" i="9"/>
  <c r="AL1942" i="9"/>
  <c r="M1825" i="11" l="1"/>
  <c r="AM1942" i="9"/>
  <c r="AL1943" i="9"/>
  <c r="AN1942" i="9"/>
  <c r="A1827" i="11"/>
  <c r="H1826" i="11"/>
  <c r="C1826" i="11"/>
  <c r="L1826" i="11" s="1"/>
  <c r="I1826" i="11"/>
  <c r="J1826" i="11"/>
  <c r="K1826" i="11"/>
  <c r="B1826" i="11"/>
  <c r="D1826" i="11"/>
  <c r="F1826" i="11" s="1"/>
  <c r="E1826" i="11"/>
  <c r="G1826" i="11" s="1"/>
  <c r="M1826" i="11" l="1"/>
  <c r="AM1943" i="9"/>
  <c r="AN1943" i="9"/>
  <c r="AL1944" i="9"/>
  <c r="A1828" i="11"/>
  <c r="H1827" i="11"/>
  <c r="C1827" i="11"/>
  <c r="L1827" i="11" s="1"/>
  <c r="J1827" i="11"/>
  <c r="K1827" i="11"/>
  <c r="I1827" i="11"/>
  <c r="B1827" i="11"/>
  <c r="D1827" i="11"/>
  <c r="F1827" i="11" s="1"/>
  <c r="E1827" i="11"/>
  <c r="G1827" i="11" s="1"/>
  <c r="M1827" i="11" l="1"/>
  <c r="AM1944" i="9"/>
  <c r="AL1945" i="9"/>
  <c r="AN1944" i="9"/>
  <c r="A1829" i="11"/>
  <c r="H1828" i="11"/>
  <c r="C1828" i="11"/>
  <c r="L1828" i="11" s="1"/>
  <c r="J1828" i="11"/>
  <c r="K1828" i="11"/>
  <c r="I1828" i="11"/>
  <c r="B1828" i="11"/>
  <c r="D1828" i="11"/>
  <c r="F1828" i="11" s="1"/>
  <c r="E1828" i="11"/>
  <c r="G1828" i="11" s="1"/>
  <c r="M1828" i="11" l="1"/>
  <c r="AN1945" i="9"/>
  <c r="AM1945" i="9"/>
  <c r="AL1946" i="9"/>
  <c r="A1830" i="11"/>
  <c r="H1829" i="11"/>
  <c r="C1829" i="11"/>
  <c r="L1829" i="11" s="1"/>
  <c r="I1829" i="11"/>
  <c r="J1829" i="11"/>
  <c r="K1829" i="11"/>
  <c r="B1829" i="11"/>
  <c r="D1829" i="11"/>
  <c r="F1829" i="11" s="1"/>
  <c r="E1829" i="11"/>
  <c r="G1829" i="11" s="1"/>
  <c r="M1829" i="11" l="1"/>
  <c r="A1831" i="11"/>
  <c r="H1830" i="11"/>
  <c r="C1830" i="11"/>
  <c r="L1830" i="11" s="1"/>
  <c r="I1830" i="11"/>
  <c r="J1830" i="11"/>
  <c r="K1830" i="11"/>
  <c r="B1830" i="11"/>
  <c r="D1830" i="11"/>
  <c r="F1830" i="11" s="1"/>
  <c r="E1830" i="11"/>
  <c r="G1830" i="11" s="1"/>
  <c r="AM1946" i="9"/>
  <c r="AN1946" i="9"/>
  <c r="AL1947" i="9"/>
  <c r="M1830" i="11" l="1"/>
  <c r="A1832" i="11"/>
  <c r="H1831" i="11"/>
  <c r="C1831" i="11"/>
  <c r="L1831" i="11" s="1"/>
  <c r="I1831" i="11"/>
  <c r="J1831" i="11"/>
  <c r="K1831" i="11"/>
  <c r="E1831" i="11"/>
  <c r="G1831" i="11" s="1"/>
  <c r="B1831" i="11"/>
  <c r="D1831" i="11"/>
  <c r="F1831" i="11" s="1"/>
  <c r="AM1947" i="9"/>
  <c r="AN1947" i="9"/>
  <c r="AL1948" i="9"/>
  <c r="M1831" i="11" l="1"/>
  <c r="A1833" i="11"/>
  <c r="H1832" i="11"/>
  <c r="C1832" i="11"/>
  <c r="L1832" i="11" s="1"/>
  <c r="J1832" i="11"/>
  <c r="K1832" i="11"/>
  <c r="I1832" i="11"/>
  <c r="E1832" i="11"/>
  <c r="G1832" i="11" s="1"/>
  <c r="D1832" i="11"/>
  <c r="F1832" i="11" s="1"/>
  <c r="B1832" i="11"/>
  <c r="AM1948" i="9"/>
  <c r="AL1949" i="9"/>
  <c r="AN1948" i="9"/>
  <c r="M1832" i="11" l="1"/>
  <c r="AN1949" i="9"/>
  <c r="AL1950" i="9"/>
  <c r="AM1949" i="9"/>
  <c r="A1834" i="11"/>
  <c r="H1833" i="11"/>
  <c r="C1833" i="11"/>
  <c r="L1833" i="11" s="1"/>
  <c r="I1833" i="11"/>
  <c r="J1833" i="11"/>
  <c r="K1833" i="11"/>
  <c r="D1833" i="11"/>
  <c r="F1833" i="11" s="1"/>
  <c r="E1833" i="11"/>
  <c r="G1833" i="11" s="1"/>
  <c r="B1833" i="11"/>
  <c r="M1833" i="11" l="1"/>
  <c r="A1835" i="11"/>
  <c r="H1834" i="11"/>
  <c r="C1834" i="11"/>
  <c r="L1834" i="11" s="1"/>
  <c r="I1834" i="11"/>
  <c r="J1834" i="11"/>
  <c r="K1834" i="11"/>
  <c r="E1834" i="11"/>
  <c r="G1834" i="11" s="1"/>
  <c r="B1834" i="11"/>
  <c r="D1834" i="11"/>
  <c r="F1834" i="11" s="1"/>
  <c r="AM1950" i="9"/>
  <c r="AN1950" i="9"/>
  <c r="AL1951" i="9"/>
  <c r="M1834" i="11" l="1"/>
  <c r="AM1951" i="9"/>
  <c r="AL1952" i="9"/>
  <c r="AN1951" i="9"/>
  <c r="A1836" i="11"/>
  <c r="H1835" i="11"/>
  <c r="C1835" i="11"/>
  <c r="L1835" i="11" s="1"/>
  <c r="I1835" i="11"/>
  <c r="J1835" i="11"/>
  <c r="K1835" i="11"/>
  <c r="E1835" i="11"/>
  <c r="G1835" i="11" s="1"/>
  <c r="B1835" i="11"/>
  <c r="D1835" i="11"/>
  <c r="F1835" i="11" s="1"/>
  <c r="M1835" i="11" l="1"/>
  <c r="AM1952" i="9"/>
  <c r="AL1953" i="9"/>
  <c r="AN1952" i="9"/>
  <c r="A1837" i="11"/>
  <c r="H1836" i="11"/>
  <c r="C1836" i="11"/>
  <c r="L1836" i="11" s="1"/>
  <c r="J1836" i="11"/>
  <c r="K1836" i="11"/>
  <c r="I1836" i="11"/>
  <c r="E1836" i="11"/>
  <c r="G1836" i="11" s="1"/>
  <c r="D1836" i="11"/>
  <c r="F1836" i="11" s="1"/>
  <c r="B1836" i="11"/>
  <c r="M1836" i="11" l="1"/>
  <c r="A1838" i="11"/>
  <c r="H1837" i="11"/>
  <c r="C1837" i="11"/>
  <c r="L1837" i="11" s="1"/>
  <c r="I1837" i="11"/>
  <c r="J1837" i="11"/>
  <c r="K1837" i="11"/>
  <c r="D1837" i="11"/>
  <c r="F1837" i="11" s="1"/>
  <c r="E1837" i="11"/>
  <c r="G1837" i="11" s="1"/>
  <c r="B1837" i="11"/>
  <c r="AN1953" i="9"/>
  <c r="AM1953" i="9"/>
  <c r="AL1954" i="9"/>
  <c r="M1837" i="11" l="1"/>
  <c r="AM1954" i="9"/>
  <c r="AN1954" i="9"/>
  <c r="AL1955" i="9"/>
  <c r="A1839" i="11"/>
  <c r="H1838" i="11"/>
  <c r="C1838" i="11"/>
  <c r="L1838" i="11" s="1"/>
  <c r="I1838" i="11"/>
  <c r="J1838" i="11"/>
  <c r="K1838" i="11"/>
  <c r="E1838" i="11"/>
  <c r="G1838" i="11" s="1"/>
  <c r="B1838" i="11"/>
  <c r="D1838" i="11"/>
  <c r="F1838" i="11" s="1"/>
  <c r="M1838" i="11" l="1"/>
  <c r="A1840" i="11"/>
  <c r="H1839" i="11"/>
  <c r="C1839" i="11"/>
  <c r="L1839" i="11" s="1"/>
  <c r="I1839" i="11"/>
  <c r="J1839" i="11"/>
  <c r="K1839" i="11"/>
  <c r="E1839" i="11"/>
  <c r="G1839" i="11" s="1"/>
  <c r="B1839" i="11"/>
  <c r="D1839" i="11"/>
  <c r="F1839" i="11" s="1"/>
  <c r="AM1955" i="9"/>
  <c r="AN1955" i="9"/>
  <c r="AL1956" i="9"/>
  <c r="M1839" i="11" l="1"/>
  <c r="AM1956" i="9"/>
  <c r="AL1957" i="9"/>
  <c r="AN1956" i="9"/>
  <c r="A1841" i="11"/>
  <c r="H1840" i="11"/>
  <c r="C1840" i="11"/>
  <c r="L1840" i="11" s="1"/>
  <c r="J1840" i="11"/>
  <c r="K1840" i="11"/>
  <c r="I1840" i="11"/>
  <c r="E1840" i="11"/>
  <c r="G1840" i="11" s="1"/>
  <c r="D1840" i="11"/>
  <c r="F1840" i="11" s="1"/>
  <c r="B1840" i="11"/>
  <c r="M1840" i="11" l="1"/>
  <c r="AN1957" i="9"/>
  <c r="AM1957" i="9"/>
  <c r="AL1958" i="9"/>
  <c r="A1842" i="11"/>
  <c r="H1841" i="11"/>
  <c r="C1841" i="11"/>
  <c r="L1841" i="11" s="1"/>
  <c r="I1841" i="11"/>
  <c r="J1841" i="11"/>
  <c r="K1841" i="11"/>
  <c r="M1841" i="11" s="1"/>
  <c r="D1841" i="11"/>
  <c r="F1841" i="11" s="1"/>
  <c r="E1841" i="11"/>
  <c r="G1841" i="11" s="1"/>
  <c r="B1841" i="11"/>
  <c r="A1843" i="11" l="1"/>
  <c r="H1842" i="11"/>
  <c r="C1842" i="11"/>
  <c r="L1842" i="11" s="1"/>
  <c r="I1842" i="11"/>
  <c r="J1842" i="11"/>
  <c r="K1842" i="11"/>
  <c r="E1842" i="11"/>
  <c r="G1842" i="11" s="1"/>
  <c r="B1842" i="11"/>
  <c r="D1842" i="11"/>
  <c r="F1842" i="11" s="1"/>
  <c r="AM1958" i="9"/>
  <c r="AL1959" i="9"/>
  <c r="AN1958" i="9"/>
  <c r="M1842" i="11" l="1"/>
  <c r="AM1959" i="9"/>
  <c r="AN1959" i="9"/>
  <c r="AL1960" i="9"/>
  <c r="A1844" i="11"/>
  <c r="H1843" i="11"/>
  <c r="C1843" i="11"/>
  <c r="L1843" i="11" s="1"/>
  <c r="I1843" i="11"/>
  <c r="J1843" i="11"/>
  <c r="K1843" i="11"/>
  <c r="E1843" i="11"/>
  <c r="G1843" i="11" s="1"/>
  <c r="B1843" i="11"/>
  <c r="D1843" i="11"/>
  <c r="F1843" i="11" s="1"/>
  <c r="M1843" i="11" l="1"/>
  <c r="A1845" i="11"/>
  <c r="H1844" i="11"/>
  <c r="C1844" i="11"/>
  <c r="L1844" i="11" s="1"/>
  <c r="J1844" i="11"/>
  <c r="K1844" i="11"/>
  <c r="I1844" i="11"/>
  <c r="E1844" i="11"/>
  <c r="G1844" i="11" s="1"/>
  <c r="D1844" i="11"/>
  <c r="F1844" i="11" s="1"/>
  <c r="B1844" i="11"/>
  <c r="AM1960" i="9"/>
  <c r="AL1961" i="9"/>
  <c r="AN1960" i="9"/>
  <c r="M1844" i="11" l="1"/>
  <c r="AN1961" i="9"/>
  <c r="AM1961" i="9"/>
  <c r="AL1962" i="9"/>
  <c r="A1846" i="11"/>
  <c r="H1845" i="11"/>
  <c r="C1845" i="11"/>
  <c r="L1845" i="11" s="1"/>
  <c r="I1845" i="11"/>
  <c r="J1845" i="11"/>
  <c r="K1845" i="11"/>
  <c r="D1845" i="11"/>
  <c r="F1845" i="11" s="1"/>
  <c r="E1845" i="11"/>
  <c r="G1845" i="11" s="1"/>
  <c r="B1845" i="11"/>
  <c r="M1845" i="11" l="1"/>
  <c r="A1847" i="11"/>
  <c r="H1846" i="11"/>
  <c r="C1846" i="11"/>
  <c r="L1846" i="11" s="1"/>
  <c r="I1846" i="11"/>
  <c r="J1846" i="11"/>
  <c r="K1846" i="11"/>
  <c r="E1846" i="11"/>
  <c r="G1846" i="11" s="1"/>
  <c r="B1846" i="11"/>
  <c r="D1846" i="11"/>
  <c r="F1846" i="11" s="1"/>
  <c r="AM1962" i="9"/>
  <c r="AN1962" i="9"/>
  <c r="AL1963" i="9"/>
  <c r="M1846" i="11" l="1"/>
  <c r="AM1963" i="9"/>
  <c r="AN1963" i="9"/>
  <c r="AL1964" i="9"/>
  <c r="A1848" i="11"/>
  <c r="H1847" i="11"/>
  <c r="C1847" i="11"/>
  <c r="L1847" i="11" s="1"/>
  <c r="I1847" i="11"/>
  <c r="J1847" i="11"/>
  <c r="K1847" i="11"/>
  <c r="E1847" i="11"/>
  <c r="G1847" i="11" s="1"/>
  <c r="B1847" i="11"/>
  <c r="D1847" i="11"/>
  <c r="F1847" i="11" s="1"/>
  <c r="M1847" i="11" l="1"/>
  <c r="A1849" i="11"/>
  <c r="H1848" i="11"/>
  <c r="C1848" i="11"/>
  <c r="L1848" i="11" s="1"/>
  <c r="J1848" i="11"/>
  <c r="K1848" i="11"/>
  <c r="I1848" i="11"/>
  <c r="E1848" i="11"/>
  <c r="G1848" i="11" s="1"/>
  <c r="D1848" i="11"/>
  <c r="F1848" i="11" s="1"/>
  <c r="B1848" i="11"/>
  <c r="AM1964" i="9"/>
  <c r="AL1965" i="9"/>
  <c r="AN1964" i="9"/>
  <c r="M1848" i="11" l="1"/>
  <c r="A1850" i="11"/>
  <c r="H1849" i="11"/>
  <c r="C1849" i="11"/>
  <c r="L1849" i="11" s="1"/>
  <c r="I1849" i="11"/>
  <c r="J1849" i="11"/>
  <c r="K1849" i="11"/>
  <c r="D1849" i="11"/>
  <c r="F1849" i="11" s="1"/>
  <c r="E1849" i="11"/>
  <c r="G1849" i="11" s="1"/>
  <c r="B1849" i="11"/>
  <c r="AN1965" i="9"/>
  <c r="AL1966" i="9"/>
  <c r="AM1965" i="9"/>
  <c r="M1849" i="11" l="1"/>
  <c r="AM1966" i="9"/>
  <c r="AN1966" i="9"/>
  <c r="AL1967" i="9"/>
  <c r="A1851" i="11"/>
  <c r="H1850" i="11"/>
  <c r="C1850" i="11"/>
  <c r="L1850" i="11" s="1"/>
  <c r="I1850" i="11"/>
  <c r="J1850" i="11"/>
  <c r="K1850" i="11"/>
  <c r="E1850" i="11"/>
  <c r="G1850" i="11" s="1"/>
  <c r="B1850" i="11"/>
  <c r="D1850" i="11"/>
  <c r="F1850" i="11" s="1"/>
  <c r="M1850" i="11" l="1"/>
  <c r="AM1967" i="9"/>
  <c r="AN1967" i="9"/>
  <c r="AL1968" i="9"/>
  <c r="A1852" i="11"/>
  <c r="H1851" i="11"/>
  <c r="C1851" i="11"/>
  <c r="L1851" i="11" s="1"/>
  <c r="I1851" i="11"/>
  <c r="J1851" i="11"/>
  <c r="K1851" i="11"/>
  <c r="E1851" i="11"/>
  <c r="G1851" i="11" s="1"/>
  <c r="B1851" i="11"/>
  <c r="D1851" i="11"/>
  <c r="F1851" i="11" s="1"/>
  <c r="M1851" i="11" l="1"/>
  <c r="AM1968" i="9"/>
  <c r="AL1969" i="9"/>
  <c r="AN1968" i="9"/>
  <c r="A1853" i="11"/>
  <c r="H1852" i="11"/>
  <c r="C1852" i="11"/>
  <c r="L1852" i="11" s="1"/>
  <c r="J1852" i="11"/>
  <c r="K1852" i="11"/>
  <c r="I1852" i="11"/>
  <c r="E1852" i="11"/>
  <c r="G1852" i="11" s="1"/>
  <c r="D1852" i="11"/>
  <c r="F1852" i="11" s="1"/>
  <c r="B1852" i="11"/>
  <c r="M1852" i="11" l="1"/>
  <c r="A1854" i="11"/>
  <c r="H1853" i="11"/>
  <c r="C1853" i="11"/>
  <c r="L1853" i="11" s="1"/>
  <c r="I1853" i="11"/>
  <c r="J1853" i="11"/>
  <c r="K1853" i="11"/>
  <c r="D1853" i="11"/>
  <c r="F1853" i="11" s="1"/>
  <c r="E1853" i="11"/>
  <c r="G1853" i="11" s="1"/>
  <c r="B1853" i="11"/>
  <c r="AN1969" i="9"/>
  <c r="AM1969" i="9"/>
  <c r="AL1970" i="9"/>
  <c r="M1853" i="11" l="1"/>
  <c r="AM1970" i="9"/>
  <c r="AN1970" i="9"/>
  <c r="AL1971" i="9"/>
  <c r="A1855" i="11"/>
  <c r="H1854" i="11"/>
  <c r="C1854" i="11"/>
  <c r="L1854" i="11" s="1"/>
  <c r="I1854" i="11"/>
  <c r="J1854" i="11"/>
  <c r="K1854" i="11"/>
  <c r="E1854" i="11"/>
  <c r="G1854" i="11" s="1"/>
  <c r="B1854" i="11"/>
  <c r="D1854" i="11"/>
  <c r="F1854" i="11" s="1"/>
  <c r="M1854" i="11" l="1"/>
  <c r="A1856" i="11"/>
  <c r="H1855" i="11"/>
  <c r="C1855" i="11"/>
  <c r="L1855" i="11" s="1"/>
  <c r="K1855" i="11"/>
  <c r="I1855" i="11"/>
  <c r="J1855" i="11"/>
  <c r="E1855" i="11"/>
  <c r="G1855" i="11" s="1"/>
  <c r="B1855" i="11"/>
  <c r="D1855" i="11"/>
  <c r="F1855" i="11" s="1"/>
  <c r="AM1971" i="9"/>
  <c r="AL1972" i="9"/>
  <c r="AN1971" i="9"/>
  <c r="M1855" i="11" l="1"/>
  <c r="AM1972" i="9"/>
  <c r="AL1973" i="9"/>
  <c r="AN1972" i="9"/>
  <c r="A1857" i="11"/>
  <c r="H1856" i="11"/>
  <c r="C1856" i="11"/>
  <c r="L1856" i="11" s="1"/>
  <c r="J1856" i="11"/>
  <c r="K1856" i="11"/>
  <c r="I1856" i="11"/>
  <c r="E1856" i="11"/>
  <c r="G1856" i="11" s="1"/>
  <c r="D1856" i="11"/>
  <c r="F1856" i="11" s="1"/>
  <c r="B1856" i="11"/>
  <c r="M1856" i="11" l="1"/>
  <c r="A1858" i="11"/>
  <c r="H1857" i="11"/>
  <c r="C1857" i="11"/>
  <c r="L1857" i="11" s="1"/>
  <c r="I1857" i="11"/>
  <c r="J1857" i="11"/>
  <c r="K1857" i="11"/>
  <c r="D1857" i="11"/>
  <c r="F1857" i="11" s="1"/>
  <c r="E1857" i="11"/>
  <c r="G1857" i="11" s="1"/>
  <c r="B1857" i="11"/>
  <c r="AN1973" i="9"/>
  <c r="AM1973" i="9"/>
  <c r="AL1974" i="9"/>
  <c r="M1857" i="11" l="1"/>
  <c r="AM1974" i="9"/>
  <c r="AN1974" i="9"/>
  <c r="AL1975" i="9"/>
  <c r="A1859" i="11"/>
  <c r="H1858" i="11"/>
  <c r="C1858" i="11"/>
  <c r="L1858" i="11" s="1"/>
  <c r="I1858" i="11"/>
  <c r="J1858" i="11"/>
  <c r="K1858" i="11"/>
  <c r="E1858" i="11"/>
  <c r="G1858" i="11" s="1"/>
  <c r="B1858" i="11"/>
  <c r="D1858" i="11"/>
  <c r="F1858" i="11" s="1"/>
  <c r="M1858" i="11" l="1"/>
  <c r="A1860" i="11"/>
  <c r="H1859" i="11"/>
  <c r="C1859" i="11"/>
  <c r="L1859" i="11" s="1"/>
  <c r="I1859" i="11"/>
  <c r="J1859" i="11"/>
  <c r="K1859" i="11"/>
  <c r="E1859" i="11"/>
  <c r="G1859" i="11" s="1"/>
  <c r="B1859" i="11"/>
  <c r="D1859" i="11"/>
  <c r="F1859" i="11" s="1"/>
  <c r="AM1975" i="9"/>
  <c r="AN1975" i="9"/>
  <c r="AL1976" i="9"/>
  <c r="M1859" i="11" l="1"/>
  <c r="A1861" i="11"/>
  <c r="H1860" i="11"/>
  <c r="C1860" i="11"/>
  <c r="L1860" i="11" s="1"/>
  <c r="J1860" i="11"/>
  <c r="K1860" i="11"/>
  <c r="I1860" i="11"/>
  <c r="E1860" i="11"/>
  <c r="G1860" i="11" s="1"/>
  <c r="D1860" i="11"/>
  <c r="F1860" i="11" s="1"/>
  <c r="B1860" i="11"/>
  <c r="AM1976" i="9"/>
  <c r="AL1977" i="9"/>
  <c r="AN1976" i="9"/>
  <c r="M1860" i="11" l="1"/>
  <c r="AN1977" i="9"/>
  <c r="AM1977" i="9"/>
  <c r="AL1978" i="9"/>
  <c r="A1862" i="11"/>
  <c r="H1861" i="11"/>
  <c r="C1861" i="11"/>
  <c r="L1861" i="11" s="1"/>
  <c r="I1861" i="11"/>
  <c r="J1861" i="11"/>
  <c r="K1861" i="11"/>
  <c r="D1861" i="11"/>
  <c r="F1861" i="11" s="1"/>
  <c r="E1861" i="11"/>
  <c r="G1861" i="11" s="1"/>
  <c r="B1861" i="11"/>
  <c r="M1861" i="11" l="1"/>
  <c r="A1863" i="11"/>
  <c r="H1862" i="11"/>
  <c r="C1862" i="11"/>
  <c r="L1862" i="11" s="1"/>
  <c r="I1862" i="11"/>
  <c r="J1862" i="11"/>
  <c r="K1862" i="11"/>
  <c r="E1862" i="11"/>
  <c r="G1862" i="11" s="1"/>
  <c r="B1862" i="11"/>
  <c r="D1862" i="11"/>
  <c r="F1862" i="11" s="1"/>
  <c r="AM1978" i="9"/>
  <c r="AN1978" i="9"/>
  <c r="AL1979" i="9"/>
  <c r="M1862" i="11" l="1"/>
  <c r="AM1979" i="9"/>
  <c r="AN1979" i="9"/>
  <c r="AL1980" i="9"/>
  <c r="A1864" i="11"/>
  <c r="H1863" i="11"/>
  <c r="C1863" i="11"/>
  <c r="L1863" i="11" s="1"/>
  <c r="I1863" i="11"/>
  <c r="J1863" i="11"/>
  <c r="K1863" i="11"/>
  <c r="E1863" i="11"/>
  <c r="G1863" i="11" s="1"/>
  <c r="B1863" i="11"/>
  <c r="D1863" i="11"/>
  <c r="F1863" i="11" s="1"/>
  <c r="M1863" i="11" l="1"/>
  <c r="A1865" i="11"/>
  <c r="H1864" i="11"/>
  <c r="C1864" i="11"/>
  <c r="L1864" i="11" s="1"/>
  <c r="J1864" i="11"/>
  <c r="K1864" i="11"/>
  <c r="I1864" i="11"/>
  <c r="E1864" i="11"/>
  <c r="G1864" i="11" s="1"/>
  <c r="D1864" i="11"/>
  <c r="F1864" i="11" s="1"/>
  <c r="B1864" i="11"/>
  <c r="AM1980" i="9"/>
  <c r="AL1981" i="9"/>
  <c r="AN1980" i="9"/>
  <c r="M1864" i="11" l="1"/>
  <c r="AN1981" i="9"/>
  <c r="AM1981" i="9"/>
  <c r="AL1982" i="9"/>
  <c r="A1866" i="11"/>
  <c r="H1865" i="11"/>
  <c r="C1865" i="11"/>
  <c r="L1865" i="11" s="1"/>
  <c r="I1865" i="11"/>
  <c r="J1865" i="11"/>
  <c r="K1865" i="11"/>
  <c r="D1865" i="11"/>
  <c r="F1865" i="11" s="1"/>
  <c r="E1865" i="11"/>
  <c r="G1865" i="11" s="1"/>
  <c r="B1865" i="11"/>
  <c r="M1865" i="11" l="1"/>
  <c r="AM1982" i="9"/>
  <c r="AN1982" i="9"/>
  <c r="AL1983" i="9"/>
  <c r="A1867" i="11"/>
  <c r="H1866" i="11"/>
  <c r="C1866" i="11"/>
  <c r="L1866" i="11" s="1"/>
  <c r="I1866" i="11"/>
  <c r="J1866" i="11"/>
  <c r="K1866" i="11"/>
  <c r="E1866" i="11"/>
  <c r="G1866" i="11" s="1"/>
  <c r="B1866" i="11"/>
  <c r="D1866" i="11"/>
  <c r="F1866" i="11" s="1"/>
  <c r="M1866" i="11" l="1"/>
  <c r="A1868" i="11"/>
  <c r="H1867" i="11"/>
  <c r="C1867" i="11"/>
  <c r="L1867" i="11" s="1"/>
  <c r="I1867" i="11"/>
  <c r="J1867" i="11"/>
  <c r="K1867" i="11"/>
  <c r="E1867" i="11"/>
  <c r="G1867" i="11" s="1"/>
  <c r="B1867" i="11"/>
  <c r="D1867" i="11"/>
  <c r="F1867" i="11" s="1"/>
  <c r="AM1983" i="9"/>
  <c r="AL1984" i="9"/>
  <c r="AN1983" i="9"/>
  <c r="M1867" i="11" l="1"/>
  <c r="AM1984" i="9"/>
  <c r="AL1985" i="9"/>
  <c r="AN1984" i="9"/>
  <c r="A1869" i="11"/>
  <c r="H1868" i="11"/>
  <c r="C1868" i="11"/>
  <c r="L1868" i="11" s="1"/>
  <c r="J1868" i="11"/>
  <c r="K1868" i="11"/>
  <c r="I1868" i="11"/>
  <c r="E1868" i="11"/>
  <c r="G1868" i="11" s="1"/>
  <c r="D1868" i="11"/>
  <c r="F1868" i="11" s="1"/>
  <c r="B1868" i="11"/>
  <c r="M1868" i="11" l="1"/>
  <c r="A1870" i="11"/>
  <c r="H1869" i="11"/>
  <c r="C1869" i="11"/>
  <c r="L1869" i="11" s="1"/>
  <c r="I1869" i="11"/>
  <c r="J1869" i="11"/>
  <c r="K1869" i="11"/>
  <c r="D1869" i="11"/>
  <c r="F1869" i="11" s="1"/>
  <c r="E1869" i="11"/>
  <c r="G1869" i="11" s="1"/>
  <c r="B1869" i="11"/>
  <c r="AN1985" i="9"/>
  <c r="AM1985" i="9"/>
  <c r="AL1986" i="9"/>
  <c r="M1869" i="11" l="1"/>
  <c r="A1871" i="11"/>
  <c r="H1870" i="11"/>
  <c r="C1870" i="11"/>
  <c r="L1870" i="11" s="1"/>
  <c r="I1870" i="11"/>
  <c r="J1870" i="11"/>
  <c r="K1870" i="11"/>
  <c r="E1870" i="11"/>
  <c r="G1870" i="11" s="1"/>
  <c r="B1870" i="11"/>
  <c r="D1870" i="11"/>
  <c r="F1870" i="11" s="1"/>
  <c r="AM1986" i="9"/>
  <c r="AN1986" i="9"/>
  <c r="AL1987" i="9"/>
  <c r="M1870" i="11" l="1"/>
  <c r="A1872" i="11"/>
  <c r="H1871" i="11"/>
  <c r="C1871" i="11"/>
  <c r="L1871" i="11" s="1"/>
  <c r="I1871" i="11"/>
  <c r="J1871" i="11"/>
  <c r="K1871" i="11"/>
  <c r="E1871" i="11"/>
  <c r="G1871" i="11" s="1"/>
  <c r="B1871" i="11"/>
  <c r="D1871" i="11"/>
  <c r="F1871" i="11" s="1"/>
  <c r="AM1987" i="9"/>
  <c r="AN1987" i="9"/>
  <c r="AL1988" i="9"/>
  <c r="M1871" i="11" l="1"/>
  <c r="A1873" i="11"/>
  <c r="H1872" i="11"/>
  <c r="C1872" i="11"/>
  <c r="L1872" i="11" s="1"/>
  <c r="J1872" i="11"/>
  <c r="K1872" i="11"/>
  <c r="I1872" i="11"/>
  <c r="E1872" i="11"/>
  <c r="G1872" i="11" s="1"/>
  <c r="D1872" i="11"/>
  <c r="F1872" i="11" s="1"/>
  <c r="B1872" i="11"/>
  <c r="AM1988" i="9"/>
  <c r="AL1989" i="9"/>
  <c r="AN1988" i="9"/>
  <c r="M1872" i="11" l="1"/>
  <c r="AN1989" i="9"/>
  <c r="AM1989" i="9"/>
  <c r="AL1990" i="9"/>
  <c r="A1874" i="11"/>
  <c r="H1873" i="11"/>
  <c r="C1873" i="11"/>
  <c r="L1873" i="11" s="1"/>
  <c r="I1873" i="11"/>
  <c r="J1873" i="11"/>
  <c r="K1873" i="11"/>
  <c r="D1873" i="11"/>
  <c r="F1873" i="11" s="1"/>
  <c r="E1873" i="11"/>
  <c r="G1873" i="11" s="1"/>
  <c r="B1873" i="11"/>
  <c r="M1873" i="11" l="1"/>
  <c r="AM1990" i="9"/>
  <c r="AL1991" i="9"/>
  <c r="AN1990" i="9"/>
  <c r="A1875" i="11"/>
  <c r="H1874" i="11"/>
  <c r="C1874" i="11"/>
  <c r="L1874" i="11" s="1"/>
  <c r="I1874" i="11"/>
  <c r="J1874" i="11"/>
  <c r="K1874" i="11"/>
  <c r="E1874" i="11"/>
  <c r="G1874" i="11" s="1"/>
  <c r="B1874" i="11"/>
  <c r="D1874" i="11"/>
  <c r="F1874" i="11" s="1"/>
  <c r="M1874" i="11" l="1"/>
  <c r="AM1991" i="9"/>
  <c r="AN1991" i="9"/>
  <c r="AL1992" i="9"/>
  <c r="A1876" i="11"/>
  <c r="H1875" i="11"/>
  <c r="C1875" i="11"/>
  <c r="L1875" i="11" s="1"/>
  <c r="J1875" i="11"/>
  <c r="K1875" i="11"/>
  <c r="I1875" i="11"/>
  <c r="E1875" i="11"/>
  <c r="G1875" i="11" s="1"/>
  <c r="B1875" i="11"/>
  <c r="D1875" i="11"/>
  <c r="F1875" i="11" s="1"/>
  <c r="M1875" i="11" l="1"/>
  <c r="A1877" i="11"/>
  <c r="H1876" i="11"/>
  <c r="C1876" i="11"/>
  <c r="L1876" i="11" s="1"/>
  <c r="J1876" i="11"/>
  <c r="K1876" i="11"/>
  <c r="I1876" i="11"/>
  <c r="E1876" i="11"/>
  <c r="G1876" i="11" s="1"/>
  <c r="D1876" i="11"/>
  <c r="F1876" i="11" s="1"/>
  <c r="B1876" i="11"/>
  <c r="AM1992" i="9"/>
  <c r="AL1993" i="9"/>
  <c r="AN1992" i="9"/>
  <c r="M1876" i="11" l="1"/>
  <c r="AN1993" i="9"/>
  <c r="AM1993" i="9"/>
  <c r="AL1994" i="9"/>
  <c r="A1878" i="11"/>
  <c r="H1877" i="11"/>
  <c r="C1877" i="11"/>
  <c r="L1877" i="11" s="1"/>
  <c r="J1877" i="11"/>
  <c r="K1877" i="11"/>
  <c r="I1877" i="11"/>
  <c r="D1877" i="11"/>
  <c r="F1877" i="11" s="1"/>
  <c r="E1877" i="11"/>
  <c r="G1877" i="11" s="1"/>
  <c r="B1877" i="11"/>
  <c r="M1877" i="11" l="1"/>
  <c r="AM1994" i="9"/>
  <c r="AN1994" i="9"/>
  <c r="AL1995" i="9"/>
  <c r="A1879" i="11"/>
  <c r="H1878" i="11"/>
  <c r="C1878" i="11"/>
  <c r="L1878" i="11" s="1"/>
  <c r="I1878" i="11"/>
  <c r="J1878" i="11"/>
  <c r="K1878" i="11"/>
  <c r="E1878" i="11"/>
  <c r="G1878" i="11" s="1"/>
  <c r="B1878" i="11"/>
  <c r="D1878" i="11"/>
  <c r="F1878" i="11" s="1"/>
  <c r="M1878" i="11" l="1"/>
  <c r="A1880" i="11"/>
  <c r="H1879" i="11"/>
  <c r="C1879" i="11"/>
  <c r="L1879" i="11" s="1"/>
  <c r="I1879" i="11"/>
  <c r="J1879" i="11"/>
  <c r="K1879" i="11"/>
  <c r="E1879" i="11"/>
  <c r="G1879" i="11" s="1"/>
  <c r="B1879" i="11"/>
  <c r="D1879" i="11"/>
  <c r="F1879" i="11" s="1"/>
  <c r="AM1995" i="9"/>
  <c r="AN1995" i="9"/>
  <c r="AL1996" i="9"/>
  <c r="M1879" i="11" l="1"/>
  <c r="AM1996" i="9"/>
  <c r="AL1997" i="9"/>
  <c r="AN1996" i="9"/>
  <c r="A1881" i="11"/>
  <c r="H1880" i="11"/>
  <c r="C1880" i="11"/>
  <c r="L1880" i="11" s="1"/>
  <c r="J1880" i="11"/>
  <c r="K1880" i="11"/>
  <c r="I1880" i="11"/>
  <c r="E1880" i="11"/>
  <c r="G1880" i="11" s="1"/>
  <c r="D1880" i="11"/>
  <c r="F1880" i="11" s="1"/>
  <c r="B1880" i="11"/>
  <c r="M1880" i="11" l="1"/>
  <c r="AN1997" i="9"/>
  <c r="AL1998" i="9"/>
  <c r="AM1997" i="9"/>
  <c r="A1882" i="11"/>
  <c r="H1881" i="11"/>
  <c r="C1881" i="11"/>
  <c r="L1881" i="11" s="1"/>
  <c r="J1881" i="11"/>
  <c r="K1881" i="11"/>
  <c r="I1881" i="11"/>
  <c r="D1881" i="11"/>
  <c r="F1881" i="11" s="1"/>
  <c r="E1881" i="11"/>
  <c r="G1881" i="11" s="1"/>
  <c r="B1881" i="11"/>
  <c r="M1881" i="11" l="1"/>
  <c r="AM1998" i="9"/>
  <c r="AN1998" i="9"/>
  <c r="AL1999" i="9"/>
  <c r="A1883" i="11"/>
  <c r="H1882" i="11"/>
  <c r="C1882" i="11"/>
  <c r="L1882" i="11" s="1"/>
  <c r="I1882" i="11"/>
  <c r="J1882" i="11"/>
  <c r="K1882" i="11"/>
  <c r="E1882" i="11"/>
  <c r="G1882" i="11" s="1"/>
  <c r="B1882" i="11"/>
  <c r="D1882" i="11"/>
  <c r="F1882" i="11" s="1"/>
  <c r="M1882" i="11" l="1"/>
  <c r="A1884" i="11"/>
  <c r="H1883" i="11"/>
  <c r="C1883" i="11"/>
  <c r="L1883" i="11" s="1"/>
  <c r="J1883" i="11"/>
  <c r="K1883" i="11"/>
  <c r="I1883" i="11"/>
  <c r="E1883" i="11"/>
  <c r="G1883" i="11" s="1"/>
  <c r="B1883" i="11"/>
  <c r="D1883" i="11"/>
  <c r="F1883" i="11" s="1"/>
  <c r="AM1999" i="9"/>
  <c r="AL2000" i="9"/>
  <c r="AN1999" i="9"/>
  <c r="M1883" i="11" l="1"/>
  <c r="AM2000" i="9"/>
  <c r="AL2001" i="9"/>
  <c r="AN2000" i="9"/>
  <c r="A1885" i="11"/>
  <c r="H1884" i="11"/>
  <c r="C1884" i="11"/>
  <c r="L1884" i="11" s="1"/>
  <c r="J1884" i="11"/>
  <c r="K1884" i="11"/>
  <c r="I1884" i="11"/>
  <c r="E1884" i="11"/>
  <c r="G1884" i="11" s="1"/>
  <c r="D1884" i="11"/>
  <c r="F1884" i="11" s="1"/>
  <c r="B1884" i="11"/>
  <c r="M1884" i="11" l="1"/>
  <c r="A1886" i="11"/>
  <c r="H1885" i="11"/>
  <c r="C1885" i="11"/>
  <c r="L1885" i="11" s="1"/>
  <c r="J1885" i="11"/>
  <c r="K1885" i="11"/>
  <c r="I1885" i="11"/>
  <c r="D1885" i="11"/>
  <c r="F1885" i="11" s="1"/>
  <c r="E1885" i="11"/>
  <c r="G1885" i="11" s="1"/>
  <c r="B1885" i="11"/>
  <c r="AN2001" i="9"/>
  <c r="AM2001" i="9"/>
  <c r="AL2002" i="9"/>
  <c r="M1885" i="11" l="1"/>
  <c r="AM2002" i="9"/>
  <c r="AN2002" i="9"/>
  <c r="AL2003" i="9"/>
  <c r="A1887" i="11"/>
  <c r="H1886" i="11"/>
  <c r="C1886" i="11"/>
  <c r="L1886" i="11" s="1"/>
  <c r="I1886" i="11"/>
  <c r="J1886" i="11"/>
  <c r="K1886" i="11"/>
  <c r="E1886" i="11"/>
  <c r="G1886" i="11" s="1"/>
  <c r="B1886" i="11"/>
  <c r="D1886" i="11"/>
  <c r="F1886" i="11" s="1"/>
  <c r="M1886" i="11" l="1"/>
  <c r="AM2003" i="9"/>
  <c r="AN2003" i="9"/>
  <c r="AL2004" i="9"/>
  <c r="A1888" i="11"/>
  <c r="H1887" i="11"/>
  <c r="C1887" i="11"/>
  <c r="L1887" i="11" s="1"/>
  <c r="I1887" i="11"/>
  <c r="J1887" i="11"/>
  <c r="K1887" i="11"/>
  <c r="E1887" i="11"/>
  <c r="G1887" i="11" s="1"/>
  <c r="B1887" i="11"/>
  <c r="D1887" i="11"/>
  <c r="F1887" i="11" s="1"/>
  <c r="M1887" i="11" l="1"/>
  <c r="A1889" i="11"/>
  <c r="H1888" i="11"/>
  <c r="C1888" i="11"/>
  <c r="L1888" i="11" s="1"/>
  <c r="J1888" i="11"/>
  <c r="K1888" i="11"/>
  <c r="I1888" i="11"/>
  <c r="E1888" i="11"/>
  <c r="G1888" i="11" s="1"/>
  <c r="D1888" i="11"/>
  <c r="F1888" i="11" s="1"/>
  <c r="B1888" i="11"/>
  <c r="AM2004" i="9"/>
  <c r="AL2005" i="9"/>
  <c r="AN2004" i="9"/>
  <c r="M1888" i="11" l="1"/>
  <c r="AN2005" i="9"/>
  <c r="AM2005" i="9"/>
  <c r="AL2006" i="9"/>
  <c r="A1890" i="11"/>
  <c r="H1889" i="11"/>
  <c r="C1889" i="11"/>
  <c r="L1889" i="11" s="1"/>
  <c r="J1889" i="11"/>
  <c r="K1889" i="11"/>
  <c r="I1889" i="11"/>
  <c r="D1889" i="11"/>
  <c r="F1889" i="11" s="1"/>
  <c r="E1889" i="11"/>
  <c r="G1889" i="11" s="1"/>
  <c r="B1889" i="11"/>
  <c r="M1889" i="11" l="1"/>
  <c r="A1891" i="11"/>
  <c r="H1890" i="11"/>
  <c r="C1890" i="11"/>
  <c r="L1890" i="11" s="1"/>
  <c r="I1890" i="11"/>
  <c r="J1890" i="11"/>
  <c r="K1890" i="11"/>
  <c r="E1890" i="11"/>
  <c r="G1890" i="11" s="1"/>
  <c r="B1890" i="11"/>
  <c r="D1890" i="11"/>
  <c r="F1890" i="11" s="1"/>
  <c r="AM2006" i="9"/>
  <c r="AL2007" i="9"/>
  <c r="AN2006" i="9"/>
  <c r="M1890" i="11" l="1"/>
  <c r="AM2007" i="9"/>
  <c r="AN2007" i="9"/>
  <c r="AL2008" i="9"/>
  <c r="A1892" i="11"/>
  <c r="H1891" i="11"/>
  <c r="C1891" i="11"/>
  <c r="L1891" i="11" s="1"/>
  <c r="J1891" i="11"/>
  <c r="K1891" i="11"/>
  <c r="I1891" i="11"/>
  <c r="E1891" i="11"/>
  <c r="G1891" i="11" s="1"/>
  <c r="B1891" i="11"/>
  <c r="D1891" i="11"/>
  <c r="F1891" i="11" s="1"/>
  <c r="M1891" i="11" l="1"/>
  <c r="A1893" i="11"/>
  <c r="H1892" i="11"/>
  <c r="C1892" i="11"/>
  <c r="L1892" i="11" s="1"/>
  <c r="J1892" i="11"/>
  <c r="K1892" i="11"/>
  <c r="I1892" i="11"/>
  <c r="E1892" i="11"/>
  <c r="G1892" i="11" s="1"/>
  <c r="D1892" i="11"/>
  <c r="F1892" i="11" s="1"/>
  <c r="B1892" i="11"/>
  <c r="AM2008" i="9"/>
  <c r="AL2009" i="9"/>
  <c r="AN2008" i="9"/>
  <c r="M1892" i="11" l="1"/>
  <c r="AN2009" i="9"/>
  <c r="AM2009" i="9"/>
  <c r="AL2010" i="9"/>
  <c r="A1894" i="11"/>
  <c r="H1893" i="11"/>
  <c r="C1893" i="11"/>
  <c r="L1893" i="11" s="1"/>
  <c r="J1893" i="11"/>
  <c r="K1893" i="11"/>
  <c r="I1893" i="11"/>
  <c r="D1893" i="11"/>
  <c r="F1893" i="11" s="1"/>
  <c r="E1893" i="11"/>
  <c r="G1893" i="11" s="1"/>
  <c r="B1893" i="11"/>
  <c r="M1893" i="11" l="1"/>
  <c r="AM2010" i="9"/>
  <c r="AN2010" i="9"/>
  <c r="AL2011" i="9"/>
  <c r="A1895" i="11"/>
  <c r="H1894" i="11"/>
  <c r="C1894" i="11"/>
  <c r="L1894" i="11" s="1"/>
  <c r="I1894" i="11"/>
  <c r="J1894" i="11"/>
  <c r="K1894" i="11"/>
  <c r="E1894" i="11"/>
  <c r="G1894" i="11" s="1"/>
  <c r="B1894" i="11"/>
  <c r="D1894" i="11"/>
  <c r="F1894" i="11" s="1"/>
  <c r="M1894" i="11" l="1"/>
  <c r="AM2011" i="9"/>
  <c r="AN2011" i="9"/>
  <c r="AL2012" i="9"/>
  <c r="A1896" i="11"/>
  <c r="H1895" i="11"/>
  <c r="C1895" i="11"/>
  <c r="L1895" i="11" s="1"/>
  <c r="I1895" i="11"/>
  <c r="J1895" i="11"/>
  <c r="K1895" i="11"/>
  <c r="E1895" i="11"/>
  <c r="G1895" i="11" s="1"/>
  <c r="B1895" i="11"/>
  <c r="D1895" i="11"/>
  <c r="F1895" i="11" s="1"/>
  <c r="M1895" i="11" l="1"/>
  <c r="AM2012" i="9"/>
  <c r="AL2013" i="9"/>
  <c r="AN2012" i="9"/>
  <c r="A1897" i="11"/>
  <c r="H1896" i="11"/>
  <c r="C1896" i="11"/>
  <c r="L1896" i="11" s="1"/>
  <c r="J1896" i="11"/>
  <c r="K1896" i="11"/>
  <c r="I1896" i="11"/>
  <c r="E1896" i="11"/>
  <c r="G1896" i="11" s="1"/>
  <c r="D1896" i="11"/>
  <c r="F1896" i="11" s="1"/>
  <c r="B1896" i="11"/>
  <c r="M1896" i="11" l="1"/>
  <c r="AN2013" i="9"/>
  <c r="AL2014" i="9"/>
  <c r="AM2013" i="9"/>
  <c r="A1898" i="11"/>
  <c r="H1897" i="11"/>
  <c r="C1897" i="11"/>
  <c r="L1897" i="11" s="1"/>
  <c r="J1897" i="11"/>
  <c r="K1897" i="11"/>
  <c r="I1897" i="11"/>
  <c r="D1897" i="11"/>
  <c r="F1897" i="11" s="1"/>
  <c r="E1897" i="11"/>
  <c r="G1897" i="11" s="1"/>
  <c r="B1897" i="11"/>
  <c r="M1897" i="11" l="1"/>
  <c r="AM2014" i="9"/>
  <c r="AN2014" i="9"/>
  <c r="AL2015" i="9"/>
  <c r="A1899" i="11"/>
  <c r="H1898" i="11"/>
  <c r="C1898" i="11"/>
  <c r="L1898" i="11" s="1"/>
  <c r="I1898" i="11"/>
  <c r="J1898" i="11"/>
  <c r="K1898" i="11"/>
  <c r="E1898" i="11"/>
  <c r="G1898" i="11" s="1"/>
  <c r="B1898" i="11"/>
  <c r="D1898" i="11"/>
  <c r="F1898" i="11" s="1"/>
  <c r="M1898" i="11" l="1"/>
  <c r="AM2015" i="9"/>
  <c r="AN2015" i="9"/>
  <c r="AL2016" i="9"/>
  <c r="A1900" i="11"/>
  <c r="H1899" i="11"/>
  <c r="C1899" i="11"/>
  <c r="L1899" i="11" s="1"/>
  <c r="J1899" i="11"/>
  <c r="K1899" i="11"/>
  <c r="I1899" i="11"/>
  <c r="E1899" i="11"/>
  <c r="G1899" i="11" s="1"/>
  <c r="B1899" i="11"/>
  <c r="D1899" i="11"/>
  <c r="F1899" i="11" s="1"/>
  <c r="M1899" i="11" l="1"/>
  <c r="AM2016" i="9"/>
  <c r="AL2017" i="9"/>
  <c r="AN2016" i="9"/>
  <c r="A1901" i="11"/>
  <c r="H1900" i="11"/>
  <c r="C1900" i="11"/>
  <c r="L1900" i="11" s="1"/>
  <c r="J1900" i="11"/>
  <c r="K1900" i="11"/>
  <c r="I1900" i="11"/>
  <c r="E1900" i="11"/>
  <c r="G1900" i="11" s="1"/>
  <c r="D1900" i="11"/>
  <c r="F1900" i="11" s="1"/>
  <c r="B1900" i="11"/>
  <c r="M1900" i="11" l="1"/>
  <c r="AN2017" i="9"/>
  <c r="AM2017" i="9"/>
  <c r="AL2018" i="9"/>
  <c r="A1902" i="11"/>
  <c r="H1901" i="11"/>
  <c r="C1901" i="11"/>
  <c r="L1901" i="11" s="1"/>
  <c r="J1901" i="11"/>
  <c r="K1901" i="11"/>
  <c r="I1901" i="11"/>
  <c r="D1901" i="11"/>
  <c r="F1901" i="11" s="1"/>
  <c r="E1901" i="11"/>
  <c r="G1901" i="11" s="1"/>
  <c r="B1901" i="11"/>
  <c r="M1901" i="11" l="1"/>
  <c r="AM2018" i="9"/>
  <c r="AN2018" i="9"/>
  <c r="AL2019" i="9"/>
  <c r="A1903" i="11"/>
  <c r="H1902" i="11"/>
  <c r="C1902" i="11"/>
  <c r="L1902" i="11" s="1"/>
  <c r="I1902" i="11"/>
  <c r="J1902" i="11"/>
  <c r="K1902" i="11"/>
  <c r="E1902" i="11"/>
  <c r="G1902" i="11" s="1"/>
  <c r="B1902" i="11"/>
  <c r="D1902" i="11"/>
  <c r="F1902" i="11" s="1"/>
  <c r="M1902" i="11" l="1"/>
  <c r="A1904" i="11"/>
  <c r="H1903" i="11"/>
  <c r="C1903" i="11"/>
  <c r="L1903" i="11" s="1"/>
  <c r="I1903" i="11"/>
  <c r="J1903" i="11"/>
  <c r="K1903" i="11"/>
  <c r="E1903" i="11"/>
  <c r="G1903" i="11" s="1"/>
  <c r="B1903" i="11"/>
  <c r="D1903" i="11"/>
  <c r="F1903" i="11" s="1"/>
  <c r="AM2019" i="9"/>
  <c r="AN2019" i="9"/>
  <c r="AL2020" i="9"/>
  <c r="M1903" i="11" l="1"/>
  <c r="AM2020" i="9"/>
  <c r="AL2021" i="9"/>
  <c r="AN2020" i="9"/>
  <c r="A1905" i="11"/>
  <c r="H1904" i="11"/>
  <c r="C1904" i="11"/>
  <c r="L1904" i="11" s="1"/>
  <c r="J1904" i="11"/>
  <c r="K1904" i="11"/>
  <c r="I1904" i="11"/>
  <c r="E1904" i="11"/>
  <c r="G1904" i="11" s="1"/>
  <c r="D1904" i="11"/>
  <c r="F1904" i="11" s="1"/>
  <c r="B1904" i="11"/>
  <c r="M1904" i="11" l="1"/>
  <c r="AN2021" i="9"/>
  <c r="AM2021" i="9"/>
  <c r="AL2022" i="9"/>
  <c r="A1906" i="11"/>
  <c r="H1905" i="11"/>
  <c r="C1905" i="11"/>
  <c r="L1905" i="11" s="1"/>
  <c r="J1905" i="11"/>
  <c r="K1905" i="11"/>
  <c r="I1905" i="11"/>
  <c r="D1905" i="11"/>
  <c r="F1905" i="11" s="1"/>
  <c r="E1905" i="11"/>
  <c r="G1905" i="11" s="1"/>
  <c r="B1905" i="11"/>
  <c r="M1905" i="11" l="1"/>
  <c r="A1907" i="11"/>
  <c r="H1906" i="11"/>
  <c r="C1906" i="11"/>
  <c r="L1906" i="11" s="1"/>
  <c r="I1906" i="11"/>
  <c r="J1906" i="11"/>
  <c r="K1906" i="11"/>
  <c r="E1906" i="11"/>
  <c r="G1906" i="11" s="1"/>
  <c r="B1906" i="11"/>
  <c r="D1906" i="11"/>
  <c r="F1906" i="11" s="1"/>
  <c r="AM2022" i="9"/>
  <c r="AN2022" i="9"/>
  <c r="AL2023" i="9"/>
  <c r="M1906" i="11" l="1"/>
  <c r="A1908" i="11"/>
  <c r="H1907" i="11"/>
  <c r="C1907" i="11"/>
  <c r="L1907" i="11" s="1"/>
  <c r="J1907" i="11"/>
  <c r="K1907" i="11"/>
  <c r="I1907" i="11"/>
  <c r="E1907" i="11"/>
  <c r="G1907" i="11" s="1"/>
  <c r="B1907" i="11"/>
  <c r="D1907" i="11"/>
  <c r="F1907" i="11" s="1"/>
  <c r="AM2023" i="9"/>
  <c r="AN2023" i="9"/>
  <c r="AL2024" i="9"/>
  <c r="M1907" i="11" l="1"/>
  <c r="AM2024" i="9"/>
  <c r="AL2025" i="9"/>
  <c r="AN2024" i="9"/>
  <c r="A1909" i="11"/>
  <c r="H1908" i="11"/>
  <c r="C1908" i="11"/>
  <c r="L1908" i="11" s="1"/>
  <c r="J1908" i="11"/>
  <c r="K1908" i="11"/>
  <c r="I1908" i="11"/>
  <c r="E1908" i="11"/>
  <c r="G1908" i="11" s="1"/>
  <c r="D1908" i="11"/>
  <c r="F1908" i="11" s="1"/>
  <c r="B1908" i="11"/>
  <c r="M1908" i="11" l="1"/>
  <c r="AN2025" i="9"/>
  <c r="AM2025" i="9"/>
  <c r="AL2026" i="9"/>
  <c r="A1910" i="11"/>
  <c r="H1909" i="11"/>
  <c r="C1909" i="11"/>
  <c r="L1909" i="11" s="1"/>
  <c r="J1909" i="11"/>
  <c r="K1909" i="11"/>
  <c r="I1909" i="11"/>
  <c r="D1909" i="11"/>
  <c r="F1909" i="11" s="1"/>
  <c r="E1909" i="11"/>
  <c r="G1909" i="11" s="1"/>
  <c r="B1909" i="11"/>
  <c r="M1909" i="11" l="1"/>
  <c r="A1911" i="11"/>
  <c r="H1910" i="11"/>
  <c r="C1910" i="11"/>
  <c r="L1910" i="11" s="1"/>
  <c r="I1910" i="11"/>
  <c r="J1910" i="11"/>
  <c r="K1910" i="11"/>
  <c r="E1910" i="11"/>
  <c r="G1910" i="11" s="1"/>
  <c r="B1910" i="11"/>
  <c r="D1910" i="11"/>
  <c r="F1910" i="11" s="1"/>
  <c r="AM2026" i="9"/>
  <c r="AL2027" i="9"/>
  <c r="AN2026" i="9"/>
  <c r="M1910" i="11" l="1"/>
  <c r="AM2027" i="9"/>
  <c r="AN2027" i="9"/>
  <c r="AL2028" i="9"/>
  <c r="A1912" i="11"/>
  <c r="H1911" i="11"/>
  <c r="C1911" i="11"/>
  <c r="L1911" i="11" s="1"/>
  <c r="I1911" i="11"/>
  <c r="J1911" i="11"/>
  <c r="K1911" i="11"/>
  <c r="E1911" i="11"/>
  <c r="G1911" i="11" s="1"/>
  <c r="B1911" i="11"/>
  <c r="D1911" i="11"/>
  <c r="F1911" i="11" s="1"/>
  <c r="M1911" i="11" l="1"/>
  <c r="AM2028" i="9"/>
  <c r="AL2029" i="9"/>
  <c r="AN2028" i="9"/>
  <c r="A1913" i="11"/>
  <c r="H1912" i="11"/>
  <c r="C1912" i="11"/>
  <c r="L1912" i="11" s="1"/>
  <c r="J1912" i="11"/>
  <c r="K1912" i="11"/>
  <c r="I1912" i="11"/>
  <c r="E1912" i="11"/>
  <c r="G1912" i="11" s="1"/>
  <c r="D1912" i="11"/>
  <c r="F1912" i="11" s="1"/>
  <c r="B1912" i="11"/>
  <c r="M1912" i="11" l="1"/>
  <c r="A1914" i="11"/>
  <c r="H1913" i="11"/>
  <c r="C1913" i="11"/>
  <c r="L1913" i="11" s="1"/>
  <c r="J1913" i="11"/>
  <c r="K1913" i="11"/>
  <c r="I1913" i="11"/>
  <c r="D1913" i="11"/>
  <c r="F1913" i="11" s="1"/>
  <c r="E1913" i="11"/>
  <c r="G1913" i="11" s="1"/>
  <c r="B1913" i="11"/>
  <c r="AN2029" i="9"/>
  <c r="AM2029" i="9"/>
  <c r="AL2030" i="9"/>
  <c r="M1913" i="11" l="1"/>
  <c r="AM2030" i="9"/>
  <c r="AN2030" i="9"/>
  <c r="AL2031" i="9"/>
  <c r="A1915" i="11"/>
  <c r="H1914" i="11"/>
  <c r="C1914" i="11"/>
  <c r="L1914" i="11" s="1"/>
  <c r="I1914" i="11"/>
  <c r="J1914" i="11"/>
  <c r="K1914" i="11"/>
  <c r="E1914" i="11"/>
  <c r="G1914" i="11" s="1"/>
  <c r="B1914" i="11"/>
  <c r="D1914" i="11"/>
  <c r="F1914" i="11" s="1"/>
  <c r="M1914" i="11" l="1"/>
  <c r="AM2031" i="9"/>
  <c r="AL2032" i="9"/>
  <c r="AN2031" i="9"/>
  <c r="A1916" i="11"/>
  <c r="H1915" i="11"/>
  <c r="C1915" i="11"/>
  <c r="L1915" i="11" s="1"/>
  <c r="J1915" i="11"/>
  <c r="K1915" i="11"/>
  <c r="I1915" i="11"/>
  <c r="E1915" i="11"/>
  <c r="G1915" i="11" s="1"/>
  <c r="B1915" i="11"/>
  <c r="D1915" i="11"/>
  <c r="F1915" i="11" s="1"/>
  <c r="M1915" i="11" l="1"/>
  <c r="AM2032" i="9"/>
  <c r="AL2033" i="9"/>
  <c r="AN2032" i="9"/>
  <c r="A1917" i="11"/>
  <c r="H1916" i="11"/>
  <c r="C1916" i="11"/>
  <c r="L1916" i="11" s="1"/>
  <c r="J1916" i="11"/>
  <c r="K1916" i="11"/>
  <c r="I1916" i="11"/>
  <c r="E1916" i="11"/>
  <c r="G1916" i="11" s="1"/>
  <c r="D1916" i="11"/>
  <c r="F1916" i="11" s="1"/>
  <c r="B1916" i="11"/>
  <c r="M1916" i="11" l="1"/>
  <c r="A1918" i="11"/>
  <c r="H1917" i="11"/>
  <c r="C1917" i="11"/>
  <c r="L1917" i="11" s="1"/>
  <c r="J1917" i="11"/>
  <c r="K1917" i="11"/>
  <c r="I1917" i="11"/>
  <c r="D1917" i="11"/>
  <c r="F1917" i="11" s="1"/>
  <c r="E1917" i="11"/>
  <c r="G1917" i="11" s="1"/>
  <c r="B1917" i="11"/>
  <c r="AN2033" i="9"/>
  <c r="AM2033" i="9"/>
  <c r="AL2034" i="9"/>
  <c r="M1917" i="11" l="1"/>
  <c r="A1919" i="11"/>
  <c r="H1918" i="11"/>
  <c r="C1918" i="11"/>
  <c r="L1918" i="11" s="1"/>
  <c r="I1918" i="11"/>
  <c r="J1918" i="11"/>
  <c r="K1918" i="11"/>
  <c r="E1918" i="11"/>
  <c r="G1918" i="11" s="1"/>
  <c r="B1918" i="11"/>
  <c r="D1918" i="11"/>
  <c r="F1918" i="11" s="1"/>
  <c r="AM2034" i="9"/>
  <c r="AN2034" i="9"/>
  <c r="AL2035" i="9"/>
  <c r="M1918" i="11" l="1"/>
  <c r="AM2035" i="9"/>
  <c r="AN2035" i="9"/>
  <c r="AL2036" i="9"/>
  <c r="A1920" i="11"/>
  <c r="H1919" i="11"/>
  <c r="C1919" i="11"/>
  <c r="L1919" i="11" s="1"/>
  <c r="I1919" i="11"/>
  <c r="J1919" i="11"/>
  <c r="K1919" i="11"/>
  <c r="E1919" i="11"/>
  <c r="G1919" i="11" s="1"/>
  <c r="B1919" i="11"/>
  <c r="D1919" i="11"/>
  <c r="F1919" i="11" s="1"/>
  <c r="M1919" i="11" l="1"/>
  <c r="A1921" i="11"/>
  <c r="H1920" i="11"/>
  <c r="C1920" i="11"/>
  <c r="L1920" i="11" s="1"/>
  <c r="J1920" i="11"/>
  <c r="K1920" i="11"/>
  <c r="I1920" i="11"/>
  <c r="E1920" i="11"/>
  <c r="G1920" i="11" s="1"/>
  <c r="D1920" i="11"/>
  <c r="F1920" i="11" s="1"/>
  <c r="B1920" i="11"/>
  <c r="AM2036" i="9"/>
  <c r="AL2037" i="9"/>
  <c r="AN2036" i="9"/>
  <c r="M1920" i="11" l="1"/>
  <c r="AN2037" i="9"/>
  <c r="AM2037" i="9"/>
  <c r="AL2038" i="9"/>
  <c r="A1922" i="11"/>
  <c r="H1921" i="11"/>
  <c r="C1921" i="11"/>
  <c r="L1921" i="11" s="1"/>
  <c r="J1921" i="11"/>
  <c r="K1921" i="11"/>
  <c r="I1921" i="11"/>
  <c r="D1921" i="11"/>
  <c r="F1921" i="11" s="1"/>
  <c r="E1921" i="11"/>
  <c r="G1921" i="11" s="1"/>
  <c r="B1921" i="11"/>
  <c r="M1921" i="11" l="1"/>
  <c r="AM2038" i="9"/>
  <c r="AL2039" i="9"/>
  <c r="AN2038" i="9"/>
  <c r="A1923" i="11"/>
  <c r="H1922" i="11"/>
  <c r="C1922" i="11"/>
  <c r="L1922" i="11" s="1"/>
  <c r="I1922" i="11"/>
  <c r="J1922" i="11"/>
  <c r="K1922" i="11"/>
  <c r="E1922" i="11"/>
  <c r="G1922" i="11" s="1"/>
  <c r="B1922" i="11"/>
  <c r="D1922" i="11"/>
  <c r="F1922" i="11" s="1"/>
  <c r="M1922" i="11" l="1"/>
  <c r="A1924" i="11"/>
  <c r="H1923" i="11"/>
  <c r="C1923" i="11"/>
  <c r="L1923" i="11" s="1"/>
  <c r="J1923" i="11"/>
  <c r="K1923" i="11"/>
  <c r="I1923" i="11"/>
  <c r="E1923" i="11"/>
  <c r="G1923" i="11" s="1"/>
  <c r="B1923" i="11"/>
  <c r="D1923" i="11"/>
  <c r="F1923" i="11" s="1"/>
  <c r="AM2039" i="9"/>
  <c r="AN2039" i="9"/>
  <c r="AL2040" i="9"/>
  <c r="M1923" i="11" l="1"/>
  <c r="AM2040" i="9"/>
  <c r="AL2041" i="9"/>
  <c r="AN2040" i="9"/>
  <c r="A1925" i="11"/>
  <c r="H1924" i="11"/>
  <c r="C1924" i="11"/>
  <c r="L1924" i="11" s="1"/>
  <c r="J1924" i="11"/>
  <c r="K1924" i="11"/>
  <c r="I1924" i="11"/>
  <c r="E1924" i="11"/>
  <c r="G1924" i="11" s="1"/>
  <c r="D1924" i="11"/>
  <c r="F1924" i="11" s="1"/>
  <c r="B1924" i="11"/>
  <c r="M1924" i="11" l="1"/>
  <c r="A1926" i="11"/>
  <c r="H1925" i="11"/>
  <c r="C1925" i="11"/>
  <c r="L1925" i="11" s="1"/>
  <c r="J1925" i="11"/>
  <c r="K1925" i="11"/>
  <c r="I1925" i="11"/>
  <c r="D1925" i="11"/>
  <c r="F1925" i="11" s="1"/>
  <c r="E1925" i="11"/>
  <c r="G1925" i="11" s="1"/>
  <c r="B1925" i="11"/>
  <c r="AN2041" i="9"/>
  <c r="AM2041" i="9"/>
  <c r="AL2042" i="9"/>
  <c r="M1925" i="11" l="1"/>
  <c r="A1927" i="11"/>
  <c r="H1926" i="11"/>
  <c r="C1926" i="11"/>
  <c r="L1926" i="11" s="1"/>
  <c r="I1926" i="11"/>
  <c r="J1926" i="11"/>
  <c r="K1926" i="11"/>
  <c r="E1926" i="11"/>
  <c r="G1926" i="11" s="1"/>
  <c r="B1926" i="11"/>
  <c r="D1926" i="11"/>
  <c r="F1926" i="11" s="1"/>
  <c r="AM2042" i="9"/>
  <c r="AN2042" i="9"/>
  <c r="AL2043" i="9"/>
  <c r="M1926" i="11" l="1"/>
  <c r="AM2043" i="9"/>
  <c r="AN2043" i="9"/>
  <c r="AL2044" i="9"/>
  <c r="A1928" i="11"/>
  <c r="H1927" i="11"/>
  <c r="C1927" i="11"/>
  <c r="L1927" i="11" s="1"/>
  <c r="I1927" i="11"/>
  <c r="J1927" i="11"/>
  <c r="K1927" i="11"/>
  <c r="E1927" i="11"/>
  <c r="G1927" i="11" s="1"/>
  <c r="B1927" i="11"/>
  <c r="D1927" i="11"/>
  <c r="F1927" i="11" s="1"/>
  <c r="M1927" i="11" l="1"/>
  <c r="AM2044" i="9"/>
  <c r="AN2044" i="9"/>
  <c r="AL2045" i="9"/>
  <c r="A1929" i="11"/>
  <c r="H1928" i="11"/>
  <c r="C1928" i="11"/>
  <c r="L1928" i="11" s="1"/>
  <c r="J1928" i="11"/>
  <c r="K1928" i="11"/>
  <c r="I1928" i="11"/>
  <c r="E1928" i="11"/>
  <c r="G1928" i="11" s="1"/>
  <c r="D1928" i="11"/>
  <c r="F1928" i="11" s="1"/>
  <c r="B1928" i="11"/>
  <c r="M1928" i="11" l="1"/>
  <c r="A1930" i="11"/>
  <c r="H1929" i="11"/>
  <c r="C1929" i="11"/>
  <c r="L1929" i="11" s="1"/>
  <c r="J1929" i="11"/>
  <c r="K1929" i="11"/>
  <c r="I1929" i="11"/>
  <c r="D1929" i="11"/>
  <c r="F1929" i="11" s="1"/>
  <c r="E1929" i="11"/>
  <c r="G1929" i="11" s="1"/>
  <c r="B1929" i="11"/>
  <c r="AM2045" i="9"/>
  <c r="AN2045" i="9"/>
  <c r="AL2046" i="9"/>
  <c r="M1929" i="11" l="1"/>
  <c r="AN2046" i="9"/>
  <c r="AL2047" i="9"/>
  <c r="AM2046" i="9"/>
  <c r="A1931" i="11"/>
  <c r="H1930" i="11"/>
  <c r="C1930" i="11"/>
  <c r="L1930" i="11" s="1"/>
  <c r="I1930" i="11"/>
  <c r="J1930" i="11"/>
  <c r="K1930" i="11"/>
  <c r="E1930" i="11"/>
  <c r="G1930" i="11" s="1"/>
  <c r="B1930" i="11"/>
  <c r="D1930" i="11"/>
  <c r="F1930" i="11" s="1"/>
  <c r="M1930" i="11" l="1"/>
  <c r="AM2047" i="9"/>
  <c r="AN2047" i="9"/>
  <c r="AL2048" i="9"/>
  <c r="A1932" i="11"/>
  <c r="H1931" i="11"/>
  <c r="C1931" i="11"/>
  <c r="L1931" i="11" s="1"/>
  <c r="J1931" i="11"/>
  <c r="K1931" i="11"/>
  <c r="I1931" i="11"/>
  <c r="E1931" i="11"/>
  <c r="G1931" i="11" s="1"/>
  <c r="B1931" i="11"/>
  <c r="D1931" i="11"/>
  <c r="F1931" i="11" s="1"/>
  <c r="M1931" i="11" l="1"/>
  <c r="AM2048" i="9"/>
  <c r="AN2048" i="9"/>
  <c r="AL2049" i="9"/>
  <c r="A1933" i="11"/>
  <c r="H1932" i="11"/>
  <c r="C1932" i="11"/>
  <c r="L1932" i="11" s="1"/>
  <c r="J1932" i="11"/>
  <c r="K1932" i="11"/>
  <c r="I1932" i="11"/>
  <c r="E1932" i="11"/>
  <c r="G1932" i="11" s="1"/>
  <c r="D1932" i="11"/>
  <c r="F1932" i="11" s="1"/>
  <c r="B1932" i="11"/>
  <c r="M1932" i="11" l="1"/>
  <c r="A1934" i="11"/>
  <c r="H1933" i="11"/>
  <c r="C1933" i="11"/>
  <c r="L1933" i="11" s="1"/>
  <c r="J1933" i="11"/>
  <c r="K1933" i="11"/>
  <c r="I1933" i="11"/>
  <c r="D1933" i="11"/>
  <c r="F1933" i="11" s="1"/>
  <c r="E1933" i="11"/>
  <c r="G1933" i="11" s="1"/>
  <c r="B1933" i="11"/>
  <c r="AM2049" i="9"/>
  <c r="AN2049" i="9"/>
  <c r="AL2050" i="9"/>
  <c r="M1933" i="11" l="1"/>
  <c r="AN2050" i="9"/>
  <c r="AL2051" i="9"/>
  <c r="AM2050" i="9"/>
  <c r="A1935" i="11"/>
  <c r="H1934" i="11"/>
  <c r="C1934" i="11"/>
  <c r="L1934" i="11" s="1"/>
  <c r="I1934" i="11"/>
  <c r="J1934" i="11"/>
  <c r="K1934" i="11"/>
  <c r="E1934" i="11"/>
  <c r="G1934" i="11" s="1"/>
  <c r="B1934" i="11"/>
  <c r="D1934" i="11"/>
  <c r="F1934" i="11" s="1"/>
  <c r="M1934" i="11" l="1"/>
  <c r="AM2051" i="9"/>
  <c r="AN2051" i="9"/>
  <c r="AL2052" i="9"/>
  <c r="A1936" i="11"/>
  <c r="H1935" i="11"/>
  <c r="C1935" i="11"/>
  <c r="L1935" i="11" s="1"/>
  <c r="I1935" i="11"/>
  <c r="J1935" i="11"/>
  <c r="K1935" i="11"/>
  <c r="E1935" i="11"/>
  <c r="G1935" i="11" s="1"/>
  <c r="B1935" i="11"/>
  <c r="D1935" i="11"/>
  <c r="F1935" i="11" s="1"/>
  <c r="M1935" i="11" l="1"/>
  <c r="AM2052" i="9"/>
  <c r="AN2052" i="9"/>
  <c r="AL2053" i="9"/>
  <c r="A1937" i="11"/>
  <c r="H1936" i="11"/>
  <c r="C1936" i="11"/>
  <c r="L1936" i="11" s="1"/>
  <c r="J1936" i="11"/>
  <c r="K1936" i="11"/>
  <c r="I1936" i="11"/>
  <c r="E1936" i="11"/>
  <c r="G1936" i="11" s="1"/>
  <c r="D1936" i="11"/>
  <c r="F1936" i="11" s="1"/>
  <c r="B1936" i="11"/>
  <c r="M1936" i="11" l="1"/>
  <c r="A1938" i="11"/>
  <c r="H1937" i="11"/>
  <c r="C1937" i="11"/>
  <c r="L1937" i="11" s="1"/>
  <c r="J1937" i="11"/>
  <c r="K1937" i="11"/>
  <c r="I1937" i="11"/>
  <c r="D1937" i="11"/>
  <c r="F1937" i="11" s="1"/>
  <c r="E1937" i="11"/>
  <c r="G1937" i="11" s="1"/>
  <c r="B1937" i="11"/>
  <c r="AM2053" i="9"/>
  <c r="AN2053" i="9"/>
  <c r="AL2054" i="9"/>
  <c r="M1937" i="11" l="1"/>
  <c r="AN2054" i="9"/>
  <c r="AL2055" i="9"/>
  <c r="AM2054" i="9"/>
  <c r="A1939" i="11"/>
  <c r="H1938" i="11"/>
  <c r="C1938" i="11"/>
  <c r="L1938" i="11" s="1"/>
  <c r="I1938" i="11"/>
  <c r="J1938" i="11"/>
  <c r="K1938" i="11"/>
  <c r="E1938" i="11"/>
  <c r="G1938" i="11" s="1"/>
  <c r="B1938" i="11"/>
  <c r="D1938" i="11"/>
  <c r="F1938" i="11" s="1"/>
  <c r="M1938" i="11" l="1"/>
  <c r="A1940" i="11"/>
  <c r="H1939" i="11"/>
  <c r="C1939" i="11"/>
  <c r="L1939" i="11" s="1"/>
  <c r="J1939" i="11"/>
  <c r="K1939" i="11"/>
  <c r="I1939" i="11"/>
  <c r="E1939" i="11"/>
  <c r="G1939" i="11" s="1"/>
  <c r="B1939" i="11"/>
  <c r="D1939" i="11"/>
  <c r="F1939" i="11" s="1"/>
  <c r="AM2055" i="9"/>
  <c r="AN2055" i="9"/>
  <c r="AL2056" i="9"/>
  <c r="M1939" i="11" l="1"/>
  <c r="AM2056" i="9"/>
  <c r="AN2056" i="9"/>
  <c r="AL2057" i="9"/>
  <c r="A1941" i="11"/>
  <c r="H1940" i="11"/>
  <c r="C1940" i="11"/>
  <c r="L1940" i="11" s="1"/>
  <c r="J1940" i="11"/>
  <c r="K1940" i="11"/>
  <c r="I1940" i="11"/>
  <c r="E1940" i="11"/>
  <c r="G1940" i="11" s="1"/>
  <c r="D1940" i="11"/>
  <c r="F1940" i="11" s="1"/>
  <c r="B1940" i="11"/>
  <c r="M1940" i="11" l="1"/>
  <c r="A1942" i="11"/>
  <c r="H1941" i="11"/>
  <c r="C1941" i="11"/>
  <c r="L1941" i="11" s="1"/>
  <c r="J1941" i="11"/>
  <c r="K1941" i="11"/>
  <c r="I1941" i="11"/>
  <c r="D1941" i="11"/>
  <c r="F1941" i="11" s="1"/>
  <c r="E1941" i="11"/>
  <c r="G1941" i="11" s="1"/>
  <c r="B1941" i="11"/>
  <c r="AM2057" i="9"/>
  <c r="AN2057" i="9"/>
  <c r="AL2058" i="9"/>
  <c r="M1941" i="11" l="1"/>
  <c r="AN2058" i="9"/>
  <c r="AL2059" i="9"/>
  <c r="AM2058" i="9"/>
  <c r="A1943" i="11"/>
  <c r="H1942" i="11"/>
  <c r="C1942" i="11"/>
  <c r="L1942" i="11" s="1"/>
  <c r="I1942" i="11"/>
  <c r="J1942" i="11"/>
  <c r="K1942" i="11"/>
  <c r="E1942" i="11"/>
  <c r="G1942" i="11" s="1"/>
  <c r="B1942" i="11"/>
  <c r="D1942" i="11"/>
  <c r="F1942" i="11" s="1"/>
  <c r="M1942" i="11" l="1"/>
  <c r="AM2059" i="9"/>
  <c r="AN2059" i="9"/>
  <c r="AL2060" i="9"/>
  <c r="A1944" i="11"/>
  <c r="H1943" i="11"/>
  <c r="C1943" i="11"/>
  <c r="L1943" i="11" s="1"/>
  <c r="I1943" i="11"/>
  <c r="J1943" i="11"/>
  <c r="K1943" i="11"/>
  <c r="E1943" i="11"/>
  <c r="G1943" i="11" s="1"/>
  <c r="B1943" i="11"/>
  <c r="D1943" i="11"/>
  <c r="F1943" i="11" s="1"/>
  <c r="M1943" i="11" l="1"/>
  <c r="AM2060" i="9"/>
  <c r="AN2060" i="9"/>
  <c r="AL2061" i="9"/>
  <c r="A1945" i="11"/>
  <c r="H1944" i="11"/>
  <c r="C1944" i="11"/>
  <c r="L1944" i="11" s="1"/>
  <c r="J1944" i="11"/>
  <c r="K1944" i="11"/>
  <c r="I1944" i="11"/>
  <c r="E1944" i="11"/>
  <c r="G1944" i="11" s="1"/>
  <c r="D1944" i="11"/>
  <c r="F1944" i="11" s="1"/>
  <c r="B1944" i="11"/>
  <c r="M1944" i="11" l="1"/>
  <c r="AM2061" i="9"/>
  <c r="AN2061" i="9"/>
  <c r="AL2062" i="9"/>
  <c r="A1946" i="11"/>
  <c r="H1945" i="11"/>
  <c r="C1945" i="11"/>
  <c r="L1945" i="11" s="1"/>
  <c r="J1945" i="11"/>
  <c r="K1945" i="11"/>
  <c r="I1945" i="11"/>
  <c r="D1945" i="11"/>
  <c r="F1945" i="11" s="1"/>
  <c r="E1945" i="11"/>
  <c r="G1945" i="11" s="1"/>
  <c r="B1945" i="11"/>
  <c r="M1945" i="11" l="1"/>
  <c r="A1947" i="11"/>
  <c r="H1946" i="11"/>
  <c r="C1946" i="11"/>
  <c r="L1946" i="11" s="1"/>
  <c r="I1946" i="11"/>
  <c r="J1946" i="11"/>
  <c r="K1946" i="11"/>
  <c r="E1946" i="11"/>
  <c r="G1946" i="11" s="1"/>
  <c r="B1946" i="11"/>
  <c r="D1946" i="11"/>
  <c r="F1946" i="11" s="1"/>
  <c r="AN2062" i="9"/>
  <c r="AL2063" i="9"/>
  <c r="AM2062" i="9"/>
  <c r="M1946" i="11" l="1"/>
  <c r="AM2063" i="9"/>
  <c r="AN2063" i="9"/>
  <c r="AL2064" i="9"/>
  <c r="A1948" i="11"/>
  <c r="H1947" i="11"/>
  <c r="C1947" i="11"/>
  <c r="L1947" i="11" s="1"/>
  <c r="J1947" i="11"/>
  <c r="K1947" i="11"/>
  <c r="I1947" i="11"/>
  <c r="E1947" i="11"/>
  <c r="G1947" i="11" s="1"/>
  <c r="B1947" i="11"/>
  <c r="D1947" i="11"/>
  <c r="F1947" i="11" s="1"/>
  <c r="M1947" i="11" l="1"/>
  <c r="A1949" i="11"/>
  <c r="H1948" i="11"/>
  <c r="C1948" i="11"/>
  <c r="L1948" i="11" s="1"/>
  <c r="J1948" i="11"/>
  <c r="K1948" i="11"/>
  <c r="I1948" i="11"/>
  <c r="E1948" i="11"/>
  <c r="G1948" i="11" s="1"/>
  <c r="D1948" i="11"/>
  <c r="F1948" i="11" s="1"/>
  <c r="B1948" i="11"/>
  <c r="AM2064" i="9"/>
  <c r="AN2064" i="9"/>
  <c r="AL2065" i="9"/>
  <c r="M1948" i="11" l="1"/>
  <c r="A1950" i="11"/>
  <c r="H1949" i="11"/>
  <c r="C1949" i="11"/>
  <c r="L1949" i="11" s="1"/>
  <c r="J1949" i="11"/>
  <c r="K1949" i="11"/>
  <c r="I1949" i="11"/>
  <c r="D1949" i="11"/>
  <c r="F1949" i="11" s="1"/>
  <c r="E1949" i="11"/>
  <c r="G1949" i="11" s="1"/>
  <c r="B1949" i="11"/>
  <c r="AM2065" i="9"/>
  <c r="AN2065" i="9"/>
  <c r="AL2066" i="9"/>
  <c r="M1949" i="11" l="1"/>
  <c r="AN2066" i="9"/>
  <c r="AL2067" i="9"/>
  <c r="AM2066" i="9"/>
  <c r="A1951" i="11"/>
  <c r="H1950" i="11"/>
  <c r="C1950" i="11"/>
  <c r="L1950" i="11" s="1"/>
  <c r="I1950" i="11"/>
  <c r="J1950" i="11"/>
  <c r="K1950" i="11"/>
  <c r="E1950" i="11"/>
  <c r="G1950" i="11" s="1"/>
  <c r="B1950" i="11"/>
  <c r="D1950" i="11"/>
  <c r="F1950" i="11" s="1"/>
  <c r="M1950" i="11" l="1"/>
  <c r="AM2067" i="9"/>
  <c r="AN2067" i="9"/>
  <c r="AL2068" i="9"/>
  <c r="A1952" i="11"/>
  <c r="H1951" i="11"/>
  <c r="C1951" i="11"/>
  <c r="L1951" i="11" s="1"/>
  <c r="I1951" i="11"/>
  <c r="J1951" i="11"/>
  <c r="K1951" i="11"/>
  <c r="E1951" i="11"/>
  <c r="G1951" i="11" s="1"/>
  <c r="B1951" i="11"/>
  <c r="D1951" i="11"/>
  <c r="F1951" i="11" s="1"/>
  <c r="M1951" i="11" l="1"/>
  <c r="A1953" i="11"/>
  <c r="H1952" i="11"/>
  <c r="C1952" i="11"/>
  <c r="L1952" i="11" s="1"/>
  <c r="J1952" i="11"/>
  <c r="K1952" i="11"/>
  <c r="I1952" i="11"/>
  <c r="E1952" i="11"/>
  <c r="G1952" i="11" s="1"/>
  <c r="D1952" i="11"/>
  <c r="F1952" i="11" s="1"/>
  <c r="B1952" i="11"/>
  <c r="AM2068" i="9"/>
  <c r="AN2068" i="9"/>
  <c r="AL2069" i="9"/>
  <c r="M1952" i="11" l="1"/>
  <c r="AM2069" i="9"/>
  <c r="AN2069" i="9"/>
  <c r="AL2070" i="9"/>
  <c r="A1954" i="11"/>
  <c r="H1953" i="11"/>
  <c r="C1953" i="11"/>
  <c r="L1953" i="11" s="1"/>
  <c r="J1953" i="11"/>
  <c r="K1953" i="11"/>
  <c r="I1953" i="11"/>
  <c r="D1953" i="11"/>
  <c r="F1953" i="11" s="1"/>
  <c r="E1953" i="11"/>
  <c r="G1953" i="11" s="1"/>
  <c r="B1953" i="11"/>
  <c r="M1953" i="11" l="1"/>
  <c r="A1955" i="11"/>
  <c r="H1954" i="11"/>
  <c r="C1954" i="11"/>
  <c r="L1954" i="11" s="1"/>
  <c r="I1954" i="11"/>
  <c r="J1954" i="11"/>
  <c r="K1954" i="11"/>
  <c r="E1954" i="11"/>
  <c r="G1954" i="11" s="1"/>
  <c r="B1954" i="11"/>
  <c r="D1954" i="11"/>
  <c r="F1954" i="11" s="1"/>
  <c r="AN2070" i="9"/>
  <c r="AL2071" i="9"/>
  <c r="AM2070" i="9"/>
  <c r="M1954" i="11" l="1"/>
  <c r="AM2071" i="9"/>
  <c r="AN2071" i="9"/>
  <c r="AL2072" i="9"/>
  <c r="A1956" i="11"/>
  <c r="H1955" i="11"/>
  <c r="C1955" i="11"/>
  <c r="L1955" i="11" s="1"/>
  <c r="J1955" i="11"/>
  <c r="K1955" i="11"/>
  <c r="I1955" i="11"/>
  <c r="E1955" i="11"/>
  <c r="G1955" i="11" s="1"/>
  <c r="B1955" i="11"/>
  <c r="D1955" i="11"/>
  <c r="F1955" i="11" s="1"/>
  <c r="M1955" i="11" l="1"/>
  <c r="A1957" i="11"/>
  <c r="H1956" i="11"/>
  <c r="C1956" i="11"/>
  <c r="L1956" i="11" s="1"/>
  <c r="J1956" i="11"/>
  <c r="K1956" i="11"/>
  <c r="I1956" i="11"/>
  <c r="E1956" i="11"/>
  <c r="G1956" i="11" s="1"/>
  <c r="D1956" i="11"/>
  <c r="F1956" i="11" s="1"/>
  <c r="B1956" i="11"/>
  <c r="AM2072" i="9"/>
  <c r="AN2072" i="9"/>
  <c r="AL2073" i="9"/>
  <c r="M1956" i="11" l="1"/>
  <c r="AM2073" i="9"/>
  <c r="AN2073" i="9"/>
  <c r="AL2074" i="9"/>
  <c r="A1958" i="11"/>
  <c r="H1957" i="11"/>
  <c r="C1957" i="11"/>
  <c r="L1957" i="11" s="1"/>
  <c r="J1957" i="11"/>
  <c r="K1957" i="11"/>
  <c r="I1957" i="11"/>
  <c r="D1957" i="11"/>
  <c r="F1957" i="11" s="1"/>
  <c r="E1957" i="11"/>
  <c r="G1957" i="11" s="1"/>
  <c r="B1957" i="11"/>
  <c r="M1957" i="11" l="1"/>
  <c r="A1959" i="11"/>
  <c r="H1958" i="11"/>
  <c r="C1958" i="11"/>
  <c r="L1958" i="11" s="1"/>
  <c r="I1958" i="11"/>
  <c r="J1958" i="11"/>
  <c r="K1958" i="11"/>
  <c r="E1958" i="11"/>
  <c r="G1958" i="11" s="1"/>
  <c r="B1958" i="11"/>
  <c r="D1958" i="11"/>
  <c r="F1958" i="11" s="1"/>
  <c r="AN2074" i="9"/>
  <c r="AL2075" i="9"/>
  <c r="AM2074" i="9"/>
  <c r="M1958" i="11" l="1"/>
  <c r="AM2075" i="9"/>
  <c r="AN2075" i="9"/>
  <c r="AL2076" i="9"/>
  <c r="A1960" i="11"/>
  <c r="H1959" i="11"/>
  <c r="C1959" i="11"/>
  <c r="L1959" i="11" s="1"/>
  <c r="I1959" i="11"/>
  <c r="J1959" i="11"/>
  <c r="K1959" i="11"/>
  <c r="E1959" i="11"/>
  <c r="G1959" i="11" s="1"/>
  <c r="B1959" i="11"/>
  <c r="D1959" i="11"/>
  <c r="F1959" i="11" s="1"/>
  <c r="M1959" i="11" l="1"/>
  <c r="A1961" i="11"/>
  <c r="H1960" i="11"/>
  <c r="C1960" i="11"/>
  <c r="L1960" i="11" s="1"/>
  <c r="J1960" i="11"/>
  <c r="K1960" i="11"/>
  <c r="I1960" i="11"/>
  <c r="E1960" i="11"/>
  <c r="G1960" i="11" s="1"/>
  <c r="D1960" i="11"/>
  <c r="F1960" i="11" s="1"/>
  <c r="B1960" i="11"/>
  <c r="AM2076" i="9"/>
  <c r="AN2076" i="9"/>
  <c r="AL2077" i="9"/>
  <c r="M1960" i="11" l="1"/>
  <c r="AM2077" i="9"/>
  <c r="AN2077" i="9"/>
  <c r="AL2078" i="9"/>
  <c r="A1962" i="11"/>
  <c r="H1961" i="11"/>
  <c r="C1961" i="11"/>
  <c r="L1961" i="11" s="1"/>
  <c r="J1961" i="11"/>
  <c r="K1961" i="11"/>
  <c r="I1961" i="11"/>
  <c r="D1961" i="11"/>
  <c r="F1961" i="11" s="1"/>
  <c r="E1961" i="11"/>
  <c r="G1961" i="11" s="1"/>
  <c r="B1961" i="11"/>
  <c r="M1961" i="11" l="1"/>
  <c r="AN2078" i="9"/>
  <c r="AL2079" i="9"/>
  <c r="AM2078" i="9"/>
  <c r="A1963" i="11"/>
  <c r="H1962" i="11"/>
  <c r="C1962" i="11"/>
  <c r="L1962" i="11" s="1"/>
  <c r="I1962" i="11"/>
  <c r="J1962" i="11"/>
  <c r="K1962" i="11"/>
  <c r="E1962" i="11"/>
  <c r="G1962" i="11" s="1"/>
  <c r="B1962" i="11"/>
  <c r="D1962" i="11"/>
  <c r="F1962" i="11" s="1"/>
  <c r="M1962" i="11" l="1"/>
  <c r="A1964" i="11"/>
  <c r="H1963" i="11"/>
  <c r="C1963" i="11"/>
  <c r="L1963" i="11" s="1"/>
  <c r="J1963" i="11"/>
  <c r="K1963" i="11"/>
  <c r="I1963" i="11"/>
  <c r="E1963" i="11"/>
  <c r="G1963" i="11" s="1"/>
  <c r="B1963" i="11"/>
  <c r="D1963" i="11"/>
  <c r="F1963" i="11" s="1"/>
  <c r="AM2079" i="9"/>
  <c r="AN2079" i="9"/>
  <c r="AL2080" i="9"/>
  <c r="M1963" i="11" l="1"/>
  <c r="A1965" i="11"/>
  <c r="H1964" i="11"/>
  <c r="C1964" i="11"/>
  <c r="L1964" i="11" s="1"/>
  <c r="J1964" i="11"/>
  <c r="K1964" i="11"/>
  <c r="I1964" i="11"/>
  <c r="E1964" i="11"/>
  <c r="G1964" i="11" s="1"/>
  <c r="D1964" i="11"/>
  <c r="F1964" i="11" s="1"/>
  <c r="B1964" i="11"/>
  <c r="AM2080" i="9"/>
  <c r="AN2080" i="9"/>
  <c r="AL2081" i="9"/>
  <c r="M1964" i="11" l="1"/>
  <c r="A1966" i="11"/>
  <c r="H1965" i="11"/>
  <c r="C1965" i="11"/>
  <c r="L1965" i="11" s="1"/>
  <c r="J1965" i="11"/>
  <c r="K1965" i="11"/>
  <c r="I1965" i="11"/>
  <c r="D1965" i="11"/>
  <c r="F1965" i="11" s="1"/>
  <c r="E1965" i="11"/>
  <c r="G1965" i="11" s="1"/>
  <c r="B1965" i="11"/>
  <c r="AM2081" i="9"/>
  <c r="AN2081" i="9"/>
  <c r="AL2082" i="9"/>
  <c r="M1965" i="11" l="1"/>
  <c r="AN2082" i="9"/>
  <c r="AL2083" i="9"/>
  <c r="AM2082" i="9"/>
  <c r="A1967" i="11"/>
  <c r="H1966" i="11"/>
  <c r="C1966" i="11"/>
  <c r="L1966" i="11" s="1"/>
  <c r="I1966" i="11"/>
  <c r="J1966" i="11"/>
  <c r="K1966" i="11"/>
  <c r="E1966" i="11"/>
  <c r="G1966" i="11" s="1"/>
  <c r="B1966" i="11"/>
  <c r="D1966" i="11"/>
  <c r="F1966" i="11" s="1"/>
  <c r="M1966" i="11" l="1"/>
  <c r="A1968" i="11"/>
  <c r="H1967" i="11"/>
  <c r="C1967" i="11"/>
  <c r="L1967" i="11" s="1"/>
  <c r="I1967" i="11"/>
  <c r="J1967" i="11"/>
  <c r="K1967" i="11"/>
  <c r="E1967" i="11"/>
  <c r="G1967" i="11" s="1"/>
  <c r="B1967" i="11"/>
  <c r="D1967" i="11"/>
  <c r="F1967" i="11" s="1"/>
  <c r="AM2083" i="9"/>
  <c r="AN2083" i="9"/>
  <c r="AL2084" i="9"/>
  <c r="M1967" i="11" l="1"/>
  <c r="AM2084" i="9"/>
  <c r="AN2084" i="9"/>
  <c r="AL2085" i="9"/>
  <c r="A1969" i="11"/>
  <c r="H1968" i="11"/>
  <c r="C1968" i="11"/>
  <c r="L1968" i="11" s="1"/>
  <c r="J1968" i="11"/>
  <c r="K1968" i="11"/>
  <c r="I1968" i="11"/>
  <c r="E1968" i="11"/>
  <c r="G1968" i="11" s="1"/>
  <c r="D1968" i="11"/>
  <c r="F1968" i="11" s="1"/>
  <c r="B1968" i="11"/>
  <c r="M1968" i="11" l="1"/>
  <c r="AM2085" i="9"/>
  <c r="AN2085" i="9"/>
  <c r="AL2086" i="9"/>
  <c r="A1970" i="11"/>
  <c r="H1969" i="11"/>
  <c r="C1969" i="11"/>
  <c r="L1969" i="11" s="1"/>
  <c r="J1969" i="11"/>
  <c r="K1969" i="11"/>
  <c r="I1969" i="11"/>
  <c r="D1969" i="11"/>
  <c r="F1969" i="11" s="1"/>
  <c r="E1969" i="11"/>
  <c r="G1969" i="11" s="1"/>
  <c r="B1969" i="11"/>
  <c r="M1969" i="11" l="1"/>
  <c r="AN2086" i="9"/>
  <c r="AL2087" i="9"/>
  <c r="AM2086" i="9"/>
  <c r="A1971" i="11"/>
  <c r="H1970" i="11"/>
  <c r="C1970" i="11"/>
  <c r="L1970" i="11" s="1"/>
  <c r="I1970" i="11"/>
  <c r="J1970" i="11"/>
  <c r="K1970" i="11"/>
  <c r="E1970" i="11"/>
  <c r="G1970" i="11" s="1"/>
  <c r="B1970" i="11"/>
  <c r="D1970" i="11"/>
  <c r="F1970" i="11" s="1"/>
  <c r="M1970" i="11" l="1"/>
  <c r="AM2087" i="9"/>
  <c r="AN2087" i="9"/>
  <c r="AL2088" i="9"/>
  <c r="A1972" i="11"/>
  <c r="H1971" i="11"/>
  <c r="C1971" i="11"/>
  <c r="L1971" i="11" s="1"/>
  <c r="J1971" i="11"/>
  <c r="K1971" i="11"/>
  <c r="I1971" i="11"/>
  <c r="E1971" i="11"/>
  <c r="G1971" i="11" s="1"/>
  <c r="B1971" i="11"/>
  <c r="D1971" i="11"/>
  <c r="F1971" i="11" s="1"/>
  <c r="M1971" i="11" l="1"/>
  <c r="A1973" i="11"/>
  <c r="H1972" i="11"/>
  <c r="C1972" i="11"/>
  <c r="L1972" i="11" s="1"/>
  <c r="J1972" i="11"/>
  <c r="K1972" i="11"/>
  <c r="I1972" i="11"/>
  <c r="E1972" i="11"/>
  <c r="G1972" i="11" s="1"/>
  <c r="D1972" i="11"/>
  <c r="F1972" i="11" s="1"/>
  <c r="B1972" i="11"/>
  <c r="AM2088" i="9"/>
  <c r="AN2088" i="9"/>
  <c r="AL2089" i="9"/>
  <c r="M1972" i="11" l="1"/>
  <c r="A1974" i="11"/>
  <c r="H1973" i="11"/>
  <c r="C1973" i="11"/>
  <c r="L1973" i="11" s="1"/>
  <c r="J1973" i="11"/>
  <c r="K1973" i="11"/>
  <c r="I1973" i="11"/>
  <c r="D1973" i="11"/>
  <c r="F1973" i="11" s="1"/>
  <c r="E1973" i="11"/>
  <c r="G1973" i="11" s="1"/>
  <c r="B1973" i="11"/>
  <c r="AM2089" i="9"/>
  <c r="AN2089" i="9"/>
  <c r="AL2090" i="9"/>
  <c r="M1973" i="11" l="1"/>
  <c r="A1975" i="11"/>
  <c r="H1974" i="11"/>
  <c r="C1974" i="11"/>
  <c r="L1974" i="11" s="1"/>
  <c r="I1974" i="11"/>
  <c r="J1974" i="11"/>
  <c r="K1974" i="11"/>
  <c r="E1974" i="11"/>
  <c r="G1974" i="11" s="1"/>
  <c r="B1974" i="11"/>
  <c r="D1974" i="11"/>
  <c r="F1974" i="11" s="1"/>
  <c r="AN2090" i="9"/>
  <c r="AL2091" i="9"/>
  <c r="AM2090" i="9"/>
  <c r="M1974" i="11" l="1"/>
  <c r="AM2091" i="9"/>
  <c r="AN2091" i="9"/>
  <c r="AL2092" i="9"/>
  <c r="A1976" i="11"/>
  <c r="H1975" i="11"/>
  <c r="C1975" i="11"/>
  <c r="L1975" i="11" s="1"/>
  <c r="I1975" i="11"/>
  <c r="J1975" i="11"/>
  <c r="K1975" i="11"/>
  <c r="E1975" i="11"/>
  <c r="G1975" i="11" s="1"/>
  <c r="B1975" i="11"/>
  <c r="D1975" i="11"/>
  <c r="F1975" i="11" s="1"/>
  <c r="M1975" i="11" l="1"/>
  <c r="A1977" i="11"/>
  <c r="H1976" i="11"/>
  <c r="C1976" i="11"/>
  <c r="L1976" i="11" s="1"/>
  <c r="J1976" i="11"/>
  <c r="K1976" i="11"/>
  <c r="I1976" i="11"/>
  <c r="E1976" i="11"/>
  <c r="G1976" i="11" s="1"/>
  <c r="D1976" i="11"/>
  <c r="F1976" i="11" s="1"/>
  <c r="B1976" i="11"/>
  <c r="AM2092" i="9"/>
  <c r="AN2092" i="9"/>
  <c r="AL2093" i="9"/>
  <c r="M1976" i="11" l="1"/>
  <c r="A1978" i="11"/>
  <c r="H1977" i="11"/>
  <c r="C1977" i="11"/>
  <c r="L1977" i="11" s="1"/>
  <c r="J1977" i="11"/>
  <c r="K1977" i="11"/>
  <c r="I1977" i="11"/>
  <c r="D1977" i="11"/>
  <c r="F1977" i="11" s="1"/>
  <c r="E1977" i="11"/>
  <c r="G1977" i="11" s="1"/>
  <c r="B1977" i="11"/>
  <c r="AM2093" i="9"/>
  <c r="AN2093" i="9"/>
  <c r="AL2094" i="9"/>
  <c r="M1977" i="11" l="1"/>
  <c r="AN2094" i="9"/>
  <c r="AL2095" i="9"/>
  <c r="AM2094" i="9"/>
  <c r="A1979" i="11"/>
  <c r="H1978" i="11"/>
  <c r="C1978" i="11"/>
  <c r="L1978" i="11" s="1"/>
  <c r="I1978" i="11"/>
  <c r="J1978" i="11"/>
  <c r="K1978" i="11"/>
  <c r="E1978" i="11"/>
  <c r="G1978" i="11" s="1"/>
  <c r="B1978" i="11"/>
  <c r="D1978" i="11"/>
  <c r="F1978" i="11" s="1"/>
  <c r="M1978" i="11" l="1"/>
  <c r="A1980" i="11"/>
  <c r="H1979" i="11"/>
  <c r="C1979" i="11"/>
  <c r="L1979" i="11" s="1"/>
  <c r="J1979" i="11"/>
  <c r="K1979" i="11"/>
  <c r="I1979" i="11"/>
  <c r="E1979" i="11"/>
  <c r="G1979" i="11" s="1"/>
  <c r="B1979" i="11"/>
  <c r="D1979" i="11"/>
  <c r="F1979" i="11" s="1"/>
  <c r="AM2095" i="9"/>
  <c r="AN2095" i="9"/>
  <c r="AL2096" i="9"/>
  <c r="M1979" i="11" l="1"/>
  <c r="AM2096" i="9"/>
  <c r="AN2096" i="9"/>
  <c r="AL2097" i="9"/>
  <c r="A1981" i="11"/>
  <c r="H1980" i="11"/>
  <c r="C1980" i="11"/>
  <c r="L1980" i="11" s="1"/>
  <c r="J1980" i="11"/>
  <c r="K1980" i="11"/>
  <c r="I1980" i="11"/>
  <c r="E1980" i="11"/>
  <c r="G1980" i="11" s="1"/>
  <c r="D1980" i="11"/>
  <c r="F1980" i="11" s="1"/>
  <c r="B1980" i="11"/>
  <c r="M1980" i="11" l="1"/>
  <c r="AM2097" i="9"/>
  <c r="AN2097" i="9"/>
  <c r="AL2098" i="9"/>
  <c r="A1982" i="11"/>
  <c r="H1981" i="11"/>
  <c r="C1981" i="11"/>
  <c r="L1981" i="11" s="1"/>
  <c r="J1981" i="11"/>
  <c r="K1981" i="11"/>
  <c r="I1981" i="11"/>
  <c r="D1981" i="11"/>
  <c r="F1981" i="11" s="1"/>
  <c r="E1981" i="11"/>
  <c r="G1981" i="11" s="1"/>
  <c r="B1981" i="11"/>
  <c r="M1981" i="11" l="1"/>
  <c r="AN2098" i="9"/>
  <c r="AL2099" i="9"/>
  <c r="AM2098" i="9"/>
  <c r="A1983" i="11"/>
  <c r="H1982" i="11"/>
  <c r="C1982" i="11"/>
  <c r="L1982" i="11" s="1"/>
  <c r="I1982" i="11"/>
  <c r="J1982" i="11"/>
  <c r="K1982" i="11"/>
  <c r="E1982" i="11"/>
  <c r="G1982" i="11" s="1"/>
  <c r="B1982" i="11"/>
  <c r="D1982" i="11"/>
  <c r="F1982" i="11" s="1"/>
  <c r="M1982" i="11" l="1"/>
  <c r="AM2099" i="9"/>
  <c r="AN2099" i="9"/>
  <c r="AL2100" i="9"/>
  <c r="A1984" i="11"/>
  <c r="H1983" i="11"/>
  <c r="C1983" i="11"/>
  <c r="L1983" i="11" s="1"/>
  <c r="I1983" i="11"/>
  <c r="J1983" i="11"/>
  <c r="K1983" i="11"/>
  <c r="E1983" i="11"/>
  <c r="G1983" i="11" s="1"/>
  <c r="B1983" i="11"/>
  <c r="D1983" i="11"/>
  <c r="F1983" i="11" s="1"/>
  <c r="M1983" i="11" l="1"/>
  <c r="AM2100" i="9"/>
  <c r="AN2100" i="9"/>
  <c r="AL2101" i="9"/>
  <c r="A1985" i="11"/>
  <c r="H1984" i="11"/>
  <c r="C1984" i="11"/>
  <c r="L1984" i="11" s="1"/>
  <c r="J1984" i="11"/>
  <c r="K1984" i="11"/>
  <c r="I1984" i="11"/>
  <c r="E1984" i="11"/>
  <c r="G1984" i="11" s="1"/>
  <c r="D1984" i="11"/>
  <c r="F1984" i="11" s="1"/>
  <c r="B1984" i="11"/>
  <c r="M1984" i="11" l="1"/>
  <c r="AM2101" i="9"/>
  <c r="AN2101" i="9"/>
  <c r="AL2102" i="9"/>
  <c r="A1986" i="11"/>
  <c r="H1985" i="11"/>
  <c r="C1985" i="11"/>
  <c r="L1985" i="11" s="1"/>
  <c r="J1985" i="11"/>
  <c r="K1985" i="11"/>
  <c r="I1985" i="11"/>
  <c r="D1985" i="11"/>
  <c r="F1985" i="11" s="1"/>
  <c r="E1985" i="11"/>
  <c r="G1985" i="11" s="1"/>
  <c r="B1985" i="11"/>
  <c r="M1985" i="11" l="1"/>
  <c r="AN2102" i="9"/>
  <c r="AL2103" i="9"/>
  <c r="AM2102" i="9"/>
  <c r="A1987" i="11"/>
  <c r="H1986" i="11"/>
  <c r="C1986" i="11"/>
  <c r="L1986" i="11" s="1"/>
  <c r="I1986" i="11"/>
  <c r="J1986" i="11"/>
  <c r="K1986" i="11"/>
  <c r="E1986" i="11"/>
  <c r="G1986" i="11" s="1"/>
  <c r="B1986" i="11"/>
  <c r="D1986" i="11"/>
  <c r="F1986" i="11" s="1"/>
  <c r="M1986" i="11" l="1"/>
  <c r="AM2103" i="9"/>
  <c r="AN2103" i="9"/>
  <c r="AL2104" i="9"/>
  <c r="A1988" i="11"/>
  <c r="H1987" i="11"/>
  <c r="C1987" i="11"/>
  <c r="L1987" i="11" s="1"/>
  <c r="J1987" i="11"/>
  <c r="K1987" i="11"/>
  <c r="I1987" i="11"/>
  <c r="E1987" i="11"/>
  <c r="G1987" i="11" s="1"/>
  <c r="B1987" i="11"/>
  <c r="D1987" i="11"/>
  <c r="F1987" i="11" s="1"/>
  <c r="M1987" i="11" l="1"/>
  <c r="AM2104" i="9"/>
  <c r="AN2104" i="9"/>
  <c r="AL2105" i="9"/>
  <c r="A1989" i="11"/>
  <c r="H1988" i="11"/>
  <c r="C1988" i="11"/>
  <c r="L1988" i="11" s="1"/>
  <c r="J1988" i="11"/>
  <c r="K1988" i="11"/>
  <c r="I1988" i="11"/>
  <c r="E1988" i="11"/>
  <c r="G1988" i="11" s="1"/>
  <c r="D1988" i="11"/>
  <c r="F1988" i="11" s="1"/>
  <c r="B1988" i="11"/>
  <c r="M1988" i="11" l="1"/>
  <c r="A1990" i="11"/>
  <c r="H1989" i="11"/>
  <c r="C1989" i="11"/>
  <c r="L1989" i="11" s="1"/>
  <c r="J1989" i="11"/>
  <c r="K1989" i="11"/>
  <c r="I1989" i="11"/>
  <c r="D1989" i="11"/>
  <c r="F1989" i="11" s="1"/>
  <c r="E1989" i="11"/>
  <c r="G1989" i="11" s="1"/>
  <c r="B1989" i="11"/>
  <c r="AM2105" i="9"/>
  <c r="AN2105" i="9"/>
  <c r="AL2106" i="9"/>
  <c r="M1989" i="11" l="1"/>
  <c r="AN2106" i="9"/>
  <c r="AL2107" i="9"/>
  <c r="AM2106" i="9"/>
  <c r="A1991" i="11"/>
  <c r="H1990" i="11"/>
  <c r="C1990" i="11"/>
  <c r="L1990" i="11" s="1"/>
  <c r="I1990" i="11"/>
  <c r="J1990" i="11"/>
  <c r="K1990" i="11"/>
  <c r="M1990" i="11" s="1"/>
  <c r="E1990" i="11"/>
  <c r="G1990" i="11" s="1"/>
  <c r="B1990" i="11"/>
  <c r="D1990" i="11"/>
  <c r="F1990" i="11" s="1"/>
  <c r="AM2107" i="9" l="1"/>
  <c r="AN2107" i="9"/>
  <c r="AL2108" i="9"/>
  <c r="A1992" i="11"/>
  <c r="H1991" i="11"/>
  <c r="C1991" i="11"/>
  <c r="L1991" i="11" s="1"/>
  <c r="I1991" i="11"/>
  <c r="J1991" i="11"/>
  <c r="K1991" i="11"/>
  <c r="M1991" i="11" s="1"/>
  <c r="E1991" i="11"/>
  <c r="G1991" i="11" s="1"/>
  <c r="B1991" i="11"/>
  <c r="D1991" i="11"/>
  <c r="F1991" i="11" s="1"/>
  <c r="AM2108" i="9" l="1"/>
  <c r="AN2108" i="9"/>
  <c r="AL2109" i="9"/>
  <c r="A1993" i="11"/>
  <c r="H1992" i="11"/>
  <c r="C1992" i="11"/>
  <c r="L1992" i="11" s="1"/>
  <c r="J1992" i="11"/>
  <c r="K1992" i="11"/>
  <c r="I1992" i="11"/>
  <c r="E1992" i="11"/>
  <c r="G1992" i="11" s="1"/>
  <c r="D1992" i="11"/>
  <c r="F1992" i="11" s="1"/>
  <c r="B1992" i="11"/>
  <c r="M1992" i="11" l="1"/>
  <c r="AM2109" i="9"/>
  <c r="AN2109" i="9"/>
  <c r="AL2110" i="9"/>
  <c r="A1994" i="11"/>
  <c r="H1993" i="11"/>
  <c r="C1993" i="11"/>
  <c r="L1993" i="11" s="1"/>
  <c r="J1993" i="11"/>
  <c r="K1993" i="11"/>
  <c r="I1993" i="11"/>
  <c r="D1993" i="11"/>
  <c r="F1993" i="11" s="1"/>
  <c r="E1993" i="11"/>
  <c r="G1993" i="11" s="1"/>
  <c r="B1993" i="11"/>
  <c r="M1993" i="11" l="1"/>
  <c r="AN2110" i="9"/>
  <c r="AL2111" i="9"/>
  <c r="AM2110" i="9"/>
  <c r="A1995" i="11"/>
  <c r="H1994" i="11"/>
  <c r="C1994" i="11"/>
  <c r="L1994" i="11" s="1"/>
  <c r="I1994" i="11"/>
  <c r="J1994" i="11"/>
  <c r="K1994" i="11"/>
  <c r="E1994" i="11"/>
  <c r="G1994" i="11" s="1"/>
  <c r="B1994" i="11"/>
  <c r="D1994" i="11"/>
  <c r="F1994" i="11" s="1"/>
  <c r="M1994" i="11" l="1"/>
  <c r="AM2111" i="9"/>
  <c r="AN2111" i="9"/>
  <c r="AL2112" i="9"/>
  <c r="A1996" i="11"/>
  <c r="H1995" i="11"/>
  <c r="C1995" i="11"/>
  <c r="L1995" i="11" s="1"/>
  <c r="J1995" i="11"/>
  <c r="K1995" i="11"/>
  <c r="I1995" i="11"/>
  <c r="E1995" i="11"/>
  <c r="G1995" i="11" s="1"/>
  <c r="B1995" i="11"/>
  <c r="D1995" i="11"/>
  <c r="F1995" i="11" s="1"/>
  <c r="M1995" i="11" l="1"/>
  <c r="A1997" i="11"/>
  <c r="H1996" i="11"/>
  <c r="C1996" i="11"/>
  <c r="L1996" i="11" s="1"/>
  <c r="J1996" i="11"/>
  <c r="K1996" i="11"/>
  <c r="I1996" i="11"/>
  <c r="E1996" i="11"/>
  <c r="G1996" i="11" s="1"/>
  <c r="D1996" i="11"/>
  <c r="F1996" i="11" s="1"/>
  <c r="B1996" i="11"/>
  <c r="AM2112" i="9"/>
  <c r="AN2112" i="9"/>
  <c r="AL2113" i="9"/>
  <c r="M1996" i="11" l="1"/>
  <c r="A1998" i="11"/>
  <c r="H1997" i="11"/>
  <c r="C1997" i="11"/>
  <c r="L1997" i="11" s="1"/>
  <c r="J1997" i="11"/>
  <c r="K1997" i="11"/>
  <c r="I1997" i="11"/>
  <c r="D1997" i="11"/>
  <c r="F1997" i="11" s="1"/>
  <c r="E1997" i="11"/>
  <c r="G1997" i="11" s="1"/>
  <c r="B1997" i="11"/>
  <c r="AM2113" i="9"/>
  <c r="AN2113" i="9"/>
  <c r="AL2114" i="9"/>
  <c r="M1997" i="11" l="1"/>
  <c r="A1999" i="11"/>
  <c r="H1998" i="11"/>
  <c r="C1998" i="11"/>
  <c r="L1998" i="11" s="1"/>
  <c r="I1998" i="11"/>
  <c r="J1998" i="11"/>
  <c r="K1998" i="11"/>
  <c r="E1998" i="11"/>
  <c r="G1998" i="11" s="1"/>
  <c r="B1998" i="11"/>
  <c r="D1998" i="11"/>
  <c r="F1998" i="11" s="1"/>
  <c r="AN2114" i="9"/>
  <c r="AL2115" i="9"/>
  <c r="AM2114" i="9"/>
  <c r="M1998" i="11" l="1"/>
  <c r="AM2115" i="9"/>
  <c r="AN2115" i="9"/>
  <c r="AL2116" i="9"/>
  <c r="A2000" i="11"/>
  <c r="H1999" i="11"/>
  <c r="C1999" i="11"/>
  <c r="L1999" i="11" s="1"/>
  <c r="I1999" i="11"/>
  <c r="J1999" i="11"/>
  <c r="K1999" i="11"/>
  <c r="E1999" i="11"/>
  <c r="G1999" i="11" s="1"/>
  <c r="B1999" i="11"/>
  <c r="D1999" i="11"/>
  <c r="F1999" i="11" s="1"/>
  <c r="M1999" i="11" l="1"/>
  <c r="AM2116" i="9"/>
  <c r="AN2116" i="9"/>
  <c r="AL2117" i="9"/>
  <c r="A2001" i="11"/>
  <c r="H2000" i="11"/>
  <c r="C2000" i="11"/>
  <c r="L2000" i="11" s="1"/>
  <c r="J2000" i="11"/>
  <c r="K2000" i="11"/>
  <c r="I2000" i="11"/>
  <c r="E2000" i="11"/>
  <c r="G2000" i="11" s="1"/>
  <c r="D2000" i="11"/>
  <c r="F2000" i="11" s="1"/>
  <c r="B2000" i="11"/>
  <c r="M2000" i="11" l="1"/>
  <c r="AM2117" i="9"/>
  <c r="AN2117" i="9"/>
  <c r="AL2118" i="9"/>
  <c r="A2002" i="11"/>
  <c r="H2001" i="11"/>
  <c r="C2001" i="11"/>
  <c r="L2001" i="11" s="1"/>
  <c r="J2001" i="11"/>
  <c r="K2001" i="11"/>
  <c r="I2001" i="11"/>
  <c r="D2001" i="11"/>
  <c r="F2001" i="11" s="1"/>
  <c r="E2001" i="11"/>
  <c r="G2001" i="11" s="1"/>
  <c r="B2001" i="11"/>
  <c r="M2001" i="11" l="1"/>
  <c r="A2003" i="11"/>
  <c r="H2002" i="11"/>
  <c r="C2002" i="11"/>
  <c r="L2002" i="11" s="1"/>
  <c r="I2002" i="11"/>
  <c r="J2002" i="11"/>
  <c r="K2002" i="11"/>
  <c r="E2002" i="11"/>
  <c r="G2002" i="11" s="1"/>
  <c r="B2002" i="11"/>
  <c r="D2002" i="11"/>
  <c r="F2002" i="11" s="1"/>
  <c r="AN2118" i="9"/>
  <c r="AL2119" i="9"/>
  <c r="AM2118" i="9"/>
  <c r="M2002" i="11" l="1"/>
  <c r="A2004" i="11"/>
  <c r="H2003" i="11"/>
  <c r="C2003" i="11"/>
  <c r="L2003" i="11" s="1"/>
  <c r="J2003" i="11"/>
  <c r="K2003" i="11"/>
  <c r="I2003" i="11"/>
  <c r="E2003" i="11"/>
  <c r="G2003" i="11" s="1"/>
  <c r="B2003" i="11"/>
  <c r="D2003" i="11"/>
  <c r="F2003" i="11" s="1"/>
  <c r="AM2119" i="9"/>
  <c r="AN2119" i="9"/>
  <c r="AL2120" i="9"/>
  <c r="M2003" i="11" l="1"/>
  <c r="AM2120" i="9"/>
  <c r="AN2120" i="9"/>
  <c r="AL2121" i="9"/>
  <c r="A2005" i="11"/>
  <c r="H2004" i="11"/>
  <c r="C2004" i="11"/>
  <c r="L2004" i="11" s="1"/>
  <c r="J2004" i="11"/>
  <c r="K2004" i="11"/>
  <c r="I2004" i="11"/>
  <c r="E2004" i="11"/>
  <c r="G2004" i="11" s="1"/>
  <c r="D2004" i="11"/>
  <c r="F2004" i="11" s="1"/>
  <c r="B2004" i="11"/>
  <c r="M2004" i="11" l="1"/>
  <c r="A2006" i="11"/>
  <c r="H2005" i="11"/>
  <c r="C2005" i="11"/>
  <c r="L2005" i="11" s="1"/>
  <c r="J2005" i="11"/>
  <c r="K2005" i="11"/>
  <c r="I2005" i="11"/>
  <c r="D2005" i="11"/>
  <c r="F2005" i="11" s="1"/>
  <c r="E2005" i="11"/>
  <c r="G2005" i="11" s="1"/>
  <c r="B2005" i="11"/>
  <c r="AM2121" i="9"/>
  <c r="AN2121" i="9"/>
  <c r="AL2122" i="9"/>
  <c r="M2005" i="11" l="1"/>
  <c r="AN2122" i="9"/>
  <c r="AL2123" i="9"/>
  <c r="AM2122" i="9"/>
  <c r="A2007" i="11"/>
  <c r="H2006" i="11"/>
  <c r="C2006" i="11"/>
  <c r="L2006" i="11" s="1"/>
  <c r="I2006" i="11"/>
  <c r="J2006" i="11"/>
  <c r="K2006" i="11"/>
  <c r="E2006" i="11"/>
  <c r="G2006" i="11" s="1"/>
  <c r="B2006" i="11"/>
  <c r="D2006" i="11"/>
  <c r="F2006" i="11" s="1"/>
  <c r="M2006" i="11" l="1"/>
  <c r="AM2123" i="9"/>
  <c r="AN2123" i="9"/>
  <c r="AL2124" i="9"/>
  <c r="A2008" i="11"/>
  <c r="H2007" i="11"/>
  <c r="C2007" i="11"/>
  <c r="L2007" i="11" s="1"/>
  <c r="I2007" i="11"/>
  <c r="J2007" i="11"/>
  <c r="K2007" i="11"/>
  <c r="M2007" i="11" s="1"/>
  <c r="E2007" i="11"/>
  <c r="G2007" i="11" s="1"/>
  <c r="B2007" i="11"/>
  <c r="D2007" i="11"/>
  <c r="F2007" i="11" s="1"/>
  <c r="AM2124" i="9" l="1"/>
  <c r="AN2124" i="9"/>
  <c r="AL2125" i="9"/>
  <c r="A2009" i="11"/>
  <c r="H2008" i="11"/>
  <c r="C2008" i="11"/>
  <c r="L2008" i="11" s="1"/>
  <c r="J2008" i="11"/>
  <c r="K2008" i="11"/>
  <c r="I2008" i="11"/>
  <c r="E2008" i="11"/>
  <c r="G2008" i="11" s="1"/>
  <c r="D2008" i="11"/>
  <c r="F2008" i="11" s="1"/>
  <c r="B2008" i="11"/>
  <c r="M2008" i="11" l="1"/>
  <c r="AM2125" i="9"/>
  <c r="AN2125" i="9"/>
  <c r="AL2126" i="9"/>
  <c r="A2010" i="11"/>
  <c r="H2009" i="11"/>
  <c r="C2009" i="11"/>
  <c r="L2009" i="11" s="1"/>
  <c r="J2009" i="11"/>
  <c r="K2009" i="11"/>
  <c r="I2009" i="11"/>
  <c r="D2009" i="11"/>
  <c r="F2009" i="11" s="1"/>
  <c r="E2009" i="11"/>
  <c r="G2009" i="11" s="1"/>
  <c r="B2009" i="11"/>
  <c r="M2009" i="11" l="1"/>
  <c r="AN2126" i="9"/>
  <c r="AL2127" i="9"/>
  <c r="AM2126" i="9"/>
  <c r="A2011" i="11"/>
  <c r="H2010" i="11"/>
  <c r="C2010" i="11"/>
  <c r="L2010" i="11" s="1"/>
  <c r="I2010" i="11"/>
  <c r="J2010" i="11"/>
  <c r="K2010" i="11"/>
  <c r="E2010" i="11"/>
  <c r="G2010" i="11" s="1"/>
  <c r="B2010" i="11"/>
  <c r="D2010" i="11"/>
  <c r="F2010" i="11" s="1"/>
  <c r="M2010" i="11" l="1"/>
  <c r="A2012" i="11"/>
  <c r="H2011" i="11"/>
  <c r="C2011" i="11"/>
  <c r="L2011" i="11" s="1"/>
  <c r="J2011" i="11"/>
  <c r="K2011" i="11"/>
  <c r="I2011" i="11"/>
  <c r="E2011" i="11"/>
  <c r="G2011" i="11" s="1"/>
  <c r="B2011" i="11"/>
  <c r="D2011" i="11"/>
  <c r="F2011" i="11" s="1"/>
  <c r="AM2127" i="9"/>
  <c r="AN2127" i="9"/>
  <c r="AL2128" i="9"/>
  <c r="M2011" i="11" l="1"/>
  <c r="AM2128" i="9"/>
  <c r="AN2128" i="9"/>
  <c r="AL2129" i="9"/>
  <c r="A2013" i="11"/>
  <c r="H2012" i="11"/>
  <c r="C2012" i="11"/>
  <c r="L2012" i="11" s="1"/>
  <c r="J2012" i="11"/>
  <c r="K2012" i="11"/>
  <c r="I2012" i="11"/>
  <c r="E2012" i="11"/>
  <c r="G2012" i="11" s="1"/>
  <c r="D2012" i="11"/>
  <c r="F2012" i="11" s="1"/>
  <c r="B2012" i="11"/>
  <c r="M2012" i="11" l="1"/>
  <c r="AM2129" i="9"/>
  <c r="AN2129" i="9"/>
  <c r="AL2130" i="9"/>
  <c r="A2014" i="11"/>
  <c r="H2013" i="11"/>
  <c r="C2013" i="11"/>
  <c r="L2013" i="11" s="1"/>
  <c r="J2013" i="11"/>
  <c r="K2013" i="11"/>
  <c r="I2013" i="11"/>
  <c r="D2013" i="11"/>
  <c r="F2013" i="11" s="1"/>
  <c r="E2013" i="11"/>
  <c r="G2013" i="11" s="1"/>
  <c r="B2013" i="11"/>
  <c r="M2013" i="11" l="1"/>
  <c r="A2015" i="11"/>
  <c r="H2014" i="11"/>
  <c r="C2014" i="11"/>
  <c r="L2014" i="11" s="1"/>
  <c r="I2014" i="11"/>
  <c r="J2014" i="11"/>
  <c r="K2014" i="11"/>
  <c r="E2014" i="11"/>
  <c r="G2014" i="11" s="1"/>
  <c r="B2014" i="11"/>
  <c r="D2014" i="11"/>
  <c r="F2014" i="11" s="1"/>
  <c r="AN2130" i="9"/>
  <c r="AL2131" i="9"/>
  <c r="AM2130" i="9"/>
  <c r="M2014" i="11" l="1"/>
  <c r="A2016" i="11"/>
  <c r="H2015" i="11"/>
  <c r="C2015" i="11"/>
  <c r="L2015" i="11" s="1"/>
  <c r="I2015" i="11"/>
  <c r="J2015" i="11"/>
  <c r="K2015" i="11"/>
  <c r="E2015" i="11"/>
  <c r="G2015" i="11" s="1"/>
  <c r="B2015" i="11"/>
  <c r="D2015" i="11"/>
  <c r="F2015" i="11" s="1"/>
  <c r="AM2131" i="9"/>
  <c r="AN2131" i="9"/>
  <c r="AL2132" i="9"/>
  <c r="M2015" i="11" l="1"/>
  <c r="A2017" i="11"/>
  <c r="H2016" i="11"/>
  <c r="C2016" i="11"/>
  <c r="L2016" i="11" s="1"/>
  <c r="J2016" i="11"/>
  <c r="I2016" i="11"/>
  <c r="K2016" i="11"/>
  <c r="E2016" i="11"/>
  <c r="G2016" i="11" s="1"/>
  <c r="D2016" i="11"/>
  <c r="F2016" i="11" s="1"/>
  <c r="B2016" i="11"/>
  <c r="AM2132" i="9"/>
  <c r="AN2132" i="9"/>
  <c r="AL2133" i="9"/>
  <c r="M2016" i="11" l="1"/>
  <c r="AM2133" i="9"/>
  <c r="AN2133" i="9"/>
  <c r="AL2134" i="9"/>
  <c r="A2018" i="11"/>
  <c r="H2017" i="11"/>
  <c r="C2017" i="11"/>
  <c r="L2017" i="11" s="1"/>
  <c r="J2017" i="11"/>
  <c r="K2017" i="11"/>
  <c r="I2017" i="11"/>
  <c r="D2017" i="11"/>
  <c r="F2017" i="11" s="1"/>
  <c r="E2017" i="11"/>
  <c r="G2017" i="11" s="1"/>
  <c r="B2017" i="11"/>
  <c r="M2017" i="11" l="1"/>
  <c r="A2019" i="11"/>
  <c r="H2018" i="11"/>
  <c r="C2018" i="11"/>
  <c r="L2018" i="11" s="1"/>
  <c r="I2018" i="11"/>
  <c r="J2018" i="11"/>
  <c r="K2018" i="11"/>
  <c r="E2018" i="11"/>
  <c r="G2018" i="11" s="1"/>
  <c r="B2018" i="11"/>
  <c r="D2018" i="11"/>
  <c r="F2018" i="11" s="1"/>
  <c r="AN2134" i="9"/>
  <c r="AL2135" i="9"/>
  <c r="AM2134" i="9"/>
  <c r="M2018" i="11" l="1"/>
  <c r="AM2135" i="9"/>
  <c r="AN2135" i="9"/>
  <c r="AL2136" i="9"/>
  <c r="A2020" i="11"/>
  <c r="H2019" i="11"/>
  <c r="C2019" i="11"/>
  <c r="L2019" i="11" s="1"/>
  <c r="I2019" i="11"/>
  <c r="J2019" i="11"/>
  <c r="K2019" i="11"/>
  <c r="E2019" i="11"/>
  <c r="G2019" i="11" s="1"/>
  <c r="B2019" i="11"/>
  <c r="D2019" i="11"/>
  <c r="F2019" i="11" s="1"/>
  <c r="M2019" i="11" l="1"/>
  <c r="A2021" i="11"/>
  <c r="H2020" i="11"/>
  <c r="C2020" i="11"/>
  <c r="L2020" i="11" s="1"/>
  <c r="J2020" i="11"/>
  <c r="I2020" i="11"/>
  <c r="K2020" i="11"/>
  <c r="E2020" i="11"/>
  <c r="G2020" i="11" s="1"/>
  <c r="D2020" i="11"/>
  <c r="F2020" i="11" s="1"/>
  <c r="B2020" i="11"/>
  <c r="AM2136" i="9"/>
  <c r="AN2136" i="9"/>
  <c r="AL2137" i="9"/>
  <c r="M2020" i="11" l="1"/>
  <c r="AM2137" i="9"/>
  <c r="AN2137" i="9"/>
  <c r="AL2138" i="9"/>
  <c r="A2022" i="11"/>
  <c r="H2021" i="11"/>
  <c r="C2021" i="11"/>
  <c r="L2021" i="11" s="1"/>
  <c r="J2021" i="11"/>
  <c r="K2021" i="11"/>
  <c r="I2021" i="11"/>
  <c r="D2021" i="11"/>
  <c r="F2021" i="11" s="1"/>
  <c r="E2021" i="11"/>
  <c r="G2021" i="11" s="1"/>
  <c r="B2021" i="11"/>
  <c r="M2021" i="11" l="1"/>
  <c r="A2023" i="11"/>
  <c r="H2022" i="11"/>
  <c r="C2022" i="11"/>
  <c r="L2022" i="11" s="1"/>
  <c r="I2022" i="11"/>
  <c r="J2022" i="11"/>
  <c r="K2022" i="11"/>
  <c r="E2022" i="11"/>
  <c r="G2022" i="11" s="1"/>
  <c r="B2022" i="11"/>
  <c r="D2022" i="11"/>
  <c r="F2022" i="11" s="1"/>
  <c r="AN2138" i="9"/>
  <c r="AL2139" i="9"/>
  <c r="AM2138" i="9"/>
  <c r="M2022" i="11" l="1"/>
  <c r="AM2139" i="9"/>
  <c r="AN2139" i="9"/>
  <c r="AL2140" i="9"/>
  <c r="A2024" i="11"/>
  <c r="H2023" i="11"/>
  <c r="C2023" i="11"/>
  <c r="L2023" i="11" s="1"/>
  <c r="K2023" i="11"/>
  <c r="I2023" i="11"/>
  <c r="J2023" i="11"/>
  <c r="E2023" i="11"/>
  <c r="G2023" i="11" s="1"/>
  <c r="B2023" i="11"/>
  <c r="D2023" i="11"/>
  <c r="F2023" i="11" s="1"/>
  <c r="M2023" i="11" l="1"/>
  <c r="A2025" i="11"/>
  <c r="H2024" i="11"/>
  <c r="C2024" i="11"/>
  <c r="L2024" i="11" s="1"/>
  <c r="J2024" i="11"/>
  <c r="I2024" i="11"/>
  <c r="K2024" i="11"/>
  <c r="E2024" i="11"/>
  <c r="G2024" i="11" s="1"/>
  <c r="D2024" i="11"/>
  <c r="F2024" i="11" s="1"/>
  <c r="B2024" i="11"/>
  <c r="AM2140" i="9"/>
  <c r="AN2140" i="9"/>
  <c r="AL2141" i="9"/>
  <c r="M2024" i="11" l="1"/>
  <c r="AM2141" i="9"/>
  <c r="AN2141" i="9"/>
  <c r="AL2142" i="9"/>
  <c r="A2026" i="11"/>
  <c r="H2025" i="11"/>
  <c r="C2025" i="11"/>
  <c r="L2025" i="11" s="1"/>
  <c r="J2025" i="11"/>
  <c r="K2025" i="11"/>
  <c r="I2025" i="11"/>
  <c r="D2025" i="11"/>
  <c r="F2025" i="11" s="1"/>
  <c r="E2025" i="11"/>
  <c r="G2025" i="11" s="1"/>
  <c r="B2025" i="11"/>
  <c r="M2025" i="11" l="1"/>
  <c r="A2027" i="11"/>
  <c r="H2026" i="11"/>
  <c r="C2026" i="11"/>
  <c r="L2026" i="11" s="1"/>
  <c r="I2026" i="11"/>
  <c r="J2026" i="11"/>
  <c r="K2026" i="11"/>
  <c r="E2026" i="11"/>
  <c r="G2026" i="11" s="1"/>
  <c r="B2026" i="11"/>
  <c r="D2026" i="11"/>
  <c r="F2026" i="11" s="1"/>
  <c r="AN2142" i="9"/>
  <c r="AL2143" i="9"/>
  <c r="AM2142" i="9"/>
  <c r="M2026" i="11" l="1"/>
  <c r="AM2143" i="9"/>
  <c r="AN2143" i="9"/>
  <c r="AL2144" i="9"/>
  <c r="A2028" i="11"/>
  <c r="H2027" i="11"/>
  <c r="C2027" i="11"/>
  <c r="L2027" i="11" s="1"/>
  <c r="I2027" i="11"/>
  <c r="J2027" i="11"/>
  <c r="K2027" i="11"/>
  <c r="E2027" i="11"/>
  <c r="G2027" i="11" s="1"/>
  <c r="B2027" i="11"/>
  <c r="D2027" i="11"/>
  <c r="F2027" i="11" s="1"/>
  <c r="M2027" i="11" l="1"/>
  <c r="A2029" i="11"/>
  <c r="H2028" i="11"/>
  <c r="C2028" i="11"/>
  <c r="L2028" i="11" s="1"/>
  <c r="J2028" i="11"/>
  <c r="I2028" i="11"/>
  <c r="K2028" i="11"/>
  <c r="E2028" i="11"/>
  <c r="G2028" i="11" s="1"/>
  <c r="D2028" i="11"/>
  <c r="F2028" i="11" s="1"/>
  <c r="B2028" i="11"/>
  <c r="AM2144" i="9"/>
  <c r="AN2144" i="9"/>
  <c r="AL2145" i="9"/>
  <c r="M2028" i="11" l="1"/>
  <c r="A2030" i="11"/>
  <c r="H2029" i="11"/>
  <c r="C2029" i="11"/>
  <c r="L2029" i="11" s="1"/>
  <c r="J2029" i="11"/>
  <c r="K2029" i="11"/>
  <c r="I2029" i="11"/>
  <c r="D2029" i="11"/>
  <c r="F2029" i="11" s="1"/>
  <c r="E2029" i="11"/>
  <c r="G2029" i="11" s="1"/>
  <c r="B2029" i="11"/>
  <c r="AM2145" i="9"/>
  <c r="AN2145" i="9"/>
  <c r="AL2146" i="9"/>
  <c r="M2029" i="11" l="1"/>
  <c r="AN2146" i="9"/>
  <c r="AL2147" i="9"/>
  <c r="AM2146" i="9"/>
  <c r="A2031" i="11"/>
  <c r="H2030" i="11"/>
  <c r="C2030" i="11"/>
  <c r="L2030" i="11" s="1"/>
  <c r="I2030" i="11"/>
  <c r="J2030" i="11"/>
  <c r="K2030" i="11"/>
  <c r="E2030" i="11"/>
  <c r="G2030" i="11" s="1"/>
  <c r="B2030" i="11"/>
  <c r="D2030" i="11"/>
  <c r="F2030" i="11" s="1"/>
  <c r="M2030" i="11" l="1"/>
  <c r="A2032" i="11"/>
  <c r="H2031" i="11"/>
  <c r="C2031" i="11"/>
  <c r="L2031" i="11" s="1"/>
  <c r="I2031" i="11"/>
  <c r="J2031" i="11"/>
  <c r="K2031" i="11"/>
  <c r="E2031" i="11"/>
  <c r="G2031" i="11" s="1"/>
  <c r="B2031" i="11"/>
  <c r="D2031" i="11"/>
  <c r="F2031" i="11" s="1"/>
  <c r="AM2147" i="9"/>
  <c r="AN2147" i="9"/>
  <c r="AL2148" i="9"/>
  <c r="M2031" i="11" l="1"/>
  <c r="AM2148" i="9"/>
  <c r="AN2148" i="9"/>
  <c r="AL2149" i="9"/>
  <c r="A2033" i="11"/>
  <c r="H2032" i="11"/>
  <c r="C2032" i="11"/>
  <c r="L2032" i="11" s="1"/>
  <c r="J2032" i="11"/>
  <c r="I2032" i="11"/>
  <c r="K2032" i="11"/>
  <c r="E2032" i="11"/>
  <c r="G2032" i="11" s="1"/>
  <c r="D2032" i="11"/>
  <c r="F2032" i="11" s="1"/>
  <c r="B2032" i="11"/>
  <c r="M2032" i="11" l="1"/>
  <c r="A2034" i="11"/>
  <c r="H2033" i="11"/>
  <c r="C2033" i="11"/>
  <c r="L2033" i="11" s="1"/>
  <c r="J2033" i="11"/>
  <c r="K2033" i="11"/>
  <c r="I2033" i="11"/>
  <c r="D2033" i="11"/>
  <c r="F2033" i="11" s="1"/>
  <c r="E2033" i="11"/>
  <c r="G2033" i="11" s="1"/>
  <c r="B2033" i="11"/>
  <c r="AM2149" i="9"/>
  <c r="AN2149" i="9"/>
  <c r="AL2150" i="9"/>
  <c r="M2033" i="11" l="1"/>
  <c r="AN2150" i="9"/>
  <c r="AL2151" i="9"/>
  <c r="AM2150" i="9"/>
  <c r="A2035" i="11"/>
  <c r="H2034" i="11"/>
  <c r="C2034" i="11"/>
  <c r="L2034" i="11" s="1"/>
  <c r="I2034" i="11"/>
  <c r="J2034" i="11"/>
  <c r="K2034" i="11"/>
  <c r="E2034" i="11"/>
  <c r="G2034" i="11" s="1"/>
  <c r="B2034" i="11"/>
  <c r="D2034" i="11"/>
  <c r="F2034" i="11" s="1"/>
  <c r="M2034" i="11" l="1"/>
  <c r="A2036" i="11"/>
  <c r="H2035" i="11"/>
  <c r="C2035" i="11"/>
  <c r="L2035" i="11" s="1"/>
  <c r="K2035" i="11"/>
  <c r="I2035" i="11"/>
  <c r="J2035" i="11"/>
  <c r="E2035" i="11"/>
  <c r="G2035" i="11" s="1"/>
  <c r="B2035" i="11"/>
  <c r="D2035" i="11"/>
  <c r="F2035" i="11" s="1"/>
  <c r="AM2151" i="9"/>
  <c r="AN2151" i="9"/>
  <c r="AL2152" i="9"/>
  <c r="M2035" i="11" l="1"/>
  <c r="AM2152" i="9"/>
  <c r="AN2152" i="9"/>
  <c r="AL2153" i="9"/>
  <c r="A2037" i="11"/>
  <c r="H2036" i="11"/>
  <c r="C2036" i="11"/>
  <c r="L2036" i="11" s="1"/>
  <c r="J2036" i="11"/>
  <c r="I2036" i="11"/>
  <c r="K2036" i="11"/>
  <c r="E2036" i="11"/>
  <c r="G2036" i="11" s="1"/>
  <c r="D2036" i="11"/>
  <c r="F2036" i="11" s="1"/>
  <c r="B2036" i="11"/>
  <c r="M2036" i="11" l="1"/>
  <c r="AM2153" i="9"/>
  <c r="AN2153" i="9"/>
  <c r="AL2154" i="9"/>
  <c r="A2038" i="11"/>
  <c r="H2037" i="11"/>
  <c r="C2037" i="11"/>
  <c r="L2037" i="11" s="1"/>
  <c r="J2037" i="11"/>
  <c r="K2037" i="11"/>
  <c r="I2037" i="11"/>
  <c r="D2037" i="11"/>
  <c r="F2037" i="11" s="1"/>
  <c r="E2037" i="11"/>
  <c r="G2037" i="11" s="1"/>
  <c r="B2037" i="11"/>
  <c r="M2037" i="11" l="1"/>
  <c r="AN2154" i="9"/>
  <c r="AL2155" i="9"/>
  <c r="AM2154" i="9"/>
  <c r="A2039" i="11"/>
  <c r="H2038" i="11"/>
  <c r="C2038" i="11"/>
  <c r="L2038" i="11" s="1"/>
  <c r="I2038" i="11"/>
  <c r="J2038" i="11"/>
  <c r="K2038" i="11"/>
  <c r="E2038" i="11"/>
  <c r="G2038" i="11" s="1"/>
  <c r="B2038" i="11"/>
  <c r="D2038" i="11"/>
  <c r="F2038" i="11" s="1"/>
  <c r="M2038" i="11" l="1"/>
  <c r="AM2155" i="9"/>
  <c r="AN2155" i="9"/>
  <c r="AL2156" i="9"/>
  <c r="A2040" i="11"/>
  <c r="H2039" i="11"/>
  <c r="C2039" i="11"/>
  <c r="L2039" i="11" s="1"/>
  <c r="I2039" i="11"/>
  <c r="J2039" i="11"/>
  <c r="K2039" i="11"/>
  <c r="E2039" i="11"/>
  <c r="G2039" i="11" s="1"/>
  <c r="B2039" i="11"/>
  <c r="D2039" i="11"/>
  <c r="F2039" i="11" s="1"/>
  <c r="M2039" i="11" l="1"/>
  <c r="AM2156" i="9"/>
  <c r="AN2156" i="9"/>
  <c r="AL2157" i="9"/>
  <c r="A2041" i="11"/>
  <c r="H2040" i="11"/>
  <c r="C2040" i="11"/>
  <c r="L2040" i="11" s="1"/>
  <c r="J2040" i="11"/>
  <c r="I2040" i="11"/>
  <c r="K2040" i="11"/>
  <c r="E2040" i="11"/>
  <c r="G2040" i="11" s="1"/>
  <c r="D2040" i="11"/>
  <c r="F2040" i="11" s="1"/>
  <c r="B2040" i="11"/>
  <c r="M2040" i="11" l="1"/>
  <c r="A2042" i="11"/>
  <c r="H2041" i="11"/>
  <c r="C2041" i="11"/>
  <c r="L2041" i="11" s="1"/>
  <c r="J2041" i="11"/>
  <c r="K2041" i="11"/>
  <c r="I2041" i="11"/>
  <c r="D2041" i="11"/>
  <c r="F2041" i="11" s="1"/>
  <c r="E2041" i="11"/>
  <c r="G2041" i="11" s="1"/>
  <c r="B2041" i="11"/>
  <c r="AM2157" i="9"/>
  <c r="AN2157" i="9"/>
  <c r="AL2158" i="9"/>
  <c r="M2041" i="11" l="1"/>
  <c r="AN2158" i="9"/>
  <c r="AL2159" i="9"/>
  <c r="AM2158" i="9"/>
  <c r="A2043" i="11"/>
  <c r="H2042" i="11"/>
  <c r="C2042" i="11"/>
  <c r="L2042" i="11" s="1"/>
  <c r="I2042" i="11"/>
  <c r="J2042" i="11"/>
  <c r="K2042" i="11"/>
  <c r="E2042" i="11"/>
  <c r="G2042" i="11" s="1"/>
  <c r="B2042" i="11"/>
  <c r="D2042" i="11"/>
  <c r="F2042" i="11" s="1"/>
  <c r="M2042" i="11" l="1"/>
  <c r="A2044" i="11"/>
  <c r="H2043" i="11"/>
  <c r="C2043" i="11"/>
  <c r="L2043" i="11" s="1"/>
  <c r="I2043" i="11"/>
  <c r="J2043" i="11"/>
  <c r="K2043" i="11"/>
  <c r="E2043" i="11"/>
  <c r="G2043" i="11" s="1"/>
  <c r="B2043" i="11"/>
  <c r="D2043" i="11"/>
  <c r="F2043" i="11" s="1"/>
  <c r="AM2159" i="9"/>
  <c r="AN2159" i="9"/>
  <c r="AL2160" i="9"/>
  <c r="M2043" i="11" l="1"/>
  <c r="AM2160" i="9"/>
  <c r="AN2160" i="9"/>
  <c r="AL2161" i="9"/>
  <c r="A2045" i="11"/>
  <c r="H2044" i="11"/>
  <c r="C2044" i="11"/>
  <c r="L2044" i="11" s="1"/>
  <c r="J2044" i="11"/>
  <c r="I2044" i="11"/>
  <c r="K2044" i="11"/>
  <c r="E2044" i="11"/>
  <c r="G2044" i="11" s="1"/>
  <c r="D2044" i="11"/>
  <c r="F2044" i="11" s="1"/>
  <c r="B2044" i="11"/>
  <c r="M2044" i="11" l="1"/>
  <c r="AM2161" i="9"/>
  <c r="AN2161" i="9"/>
  <c r="AL2162" i="9"/>
  <c r="A2046" i="11"/>
  <c r="H2045" i="11"/>
  <c r="C2045" i="11"/>
  <c r="L2045" i="11" s="1"/>
  <c r="J2045" i="11"/>
  <c r="K2045" i="11"/>
  <c r="I2045" i="11"/>
  <c r="D2045" i="11"/>
  <c r="F2045" i="11" s="1"/>
  <c r="E2045" i="11"/>
  <c r="G2045" i="11" s="1"/>
  <c r="B2045" i="11"/>
  <c r="M2045" i="11" l="1"/>
  <c r="A2047" i="11"/>
  <c r="H2046" i="11"/>
  <c r="C2046" i="11"/>
  <c r="L2046" i="11" s="1"/>
  <c r="I2046" i="11"/>
  <c r="J2046" i="11"/>
  <c r="K2046" i="11"/>
  <c r="E2046" i="11"/>
  <c r="G2046" i="11" s="1"/>
  <c r="B2046" i="11"/>
  <c r="D2046" i="11"/>
  <c r="F2046" i="11" s="1"/>
  <c r="AN2162" i="9"/>
  <c r="AL2163" i="9"/>
  <c r="AM2162" i="9"/>
  <c r="M2046" i="11" l="1"/>
  <c r="A2048" i="11"/>
  <c r="H2047" i="11"/>
  <c r="C2047" i="11"/>
  <c r="L2047" i="11" s="1"/>
  <c r="K2047" i="11"/>
  <c r="I2047" i="11"/>
  <c r="J2047" i="11"/>
  <c r="E2047" i="11"/>
  <c r="G2047" i="11" s="1"/>
  <c r="B2047" i="11"/>
  <c r="D2047" i="11"/>
  <c r="F2047" i="11" s="1"/>
  <c r="AM2163" i="9"/>
  <c r="AN2163" i="9"/>
  <c r="AL2164" i="9"/>
  <c r="M2047" i="11" l="1"/>
  <c r="AM2164" i="9"/>
  <c r="AN2164" i="9"/>
  <c r="AL2165" i="9"/>
  <c r="A2049" i="11"/>
  <c r="H2048" i="11"/>
  <c r="C2048" i="11"/>
  <c r="L2048" i="11" s="1"/>
  <c r="J2048" i="11"/>
  <c r="I2048" i="11"/>
  <c r="K2048" i="11"/>
  <c r="E2048" i="11"/>
  <c r="G2048" i="11" s="1"/>
  <c r="D2048" i="11"/>
  <c r="F2048" i="11" s="1"/>
  <c r="B2048" i="11"/>
  <c r="M2048" i="11" l="1"/>
  <c r="A2050" i="11"/>
  <c r="H2049" i="11"/>
  <c r="C2049" i="11"/>
  <c r="L2049" i="11" s="1"/>
  <c r="J2049" i="11"/>
  <c r="K2049" i="11"/>
  <c r="I2049" i="11"/>
  <c r="D2049" i="11"/>
  <c r="F2049" i="11" s="1"/>
  <c r="E2049" i="11"/>
  <c r="G2049" i="11" s="1"/>
  <c r="B2049" i="11"/>
  <c r="AM2165" i="9"/>
  <c r="AN2165" i="9"/>
  <c r="AL2166" i="9"/>
  <c r="M2049" i="11" l="1"/>
  <c r="AN2166" i="9"/>
  <c r="AL2167" i="9"/>
  <c r="AM2166" i="9"/>
  <c r="A2051" i="11"/>
  <c r="H2050" i="11"/>
  <c r="C2050" i="11"/>
  <c r="L2050" i="11" s="1"/>
  <c r="I2050" i="11"/>
  <c r="J2050" i="11"/>
  <c r="K2050" i="11"/>
  <c r="E2050" i="11"/>
  <c r="G2050" i="11" s="1"/>
  <c r="B2050" i="11"/>
  <c r="D2050" i="11"/>
  <c r="F2050" i="11" s="1"/>
  <c r="M2050" i="11" l="1"/>
  <c r="A2052" i="11"/>
  <c r="H2051" i="11"/>
  <c r="C2051" i="11"/>
  <c r="L2051" i="11" s="1"/>
  <c r="I2051" i="11"/>
  <c r="J2051" i="11"/>
  <c r="K2051" i="11"/>
  <c r="E2051" i="11"/>
  <c r="G2051" i="11" s="1"/>
  <c r="B2051" i="11"/>
  <c r="D2051" i="11"/>
  <c r="F2051" i="11" s="1"/>
  <c r="AM2167" i="9"/>
  <c r="AN2167" i="9"/>
  <c r="AL2168" i="9"/>
  <c r="M2051" i="11" l="1"/>
  <c r="A2053" i="11"/>
  <c r="H2052" i="11"/>
  <c r="C2052" i="11"/>
  <c r="L2052" i="11" s="1"/>
  <c r="J2052" i="11"/>
  <c r="I2052" i="11"/>
  <c r="K2052" i="11"/>
  <c r="E2052" i="11"/>
  <c r="G2052" i="11" s="1"/>
  <c r="D2052" i="11"/>
  <c r="F2052" i="11" s="1"/>
  <c r="B2052" i="11"/>
  <c r="AM2168" i="9"/>
  <c r="AN2168" i="9"/>
  <c r="AL2169" i="9"/>
  <c r="M2052" i="11" l="1"/>
  <c r="A2054" i="11"/>
  <c r="H2053" i="11"/>
  <c r="C2053" i="11"/>
  <c r="L2053" i="11" s="1"/>
  <c r="J2053" i="11"/>
  <c r="K2053" i="11"/>
  <c r="I2053" i="11"/>
  <c r="D2053" i="11"/>
  <c r="F2053" i="11" s="1"/>
  <c r="E2053" i="11"/>
  <c r="G2053" i="11" s="1"/>
  <c r="B2053" i="11"/>
  <c r="AM2169" i="9"/>
  <c r="AN2169" i="9"/>
  <c r="AL2170" i="9"/>
  <c r="M2053" i="11" l="1"/>
  <c r="A2055" i="11"/>
  <c r="H2054" i="11"/>
  <c r="C2054" i="11"/>
  <c r="L2054" i="11" s="1"/>
  <c r="I2054" i="11"/>
  <c r="J2054" i="11"/>
  <c r="K2054" i="11"/>
  <c r="E2054" i="11"/>
  <c r="G2054" i="11" s="1"/>
  <c r="B2054" i="11"/>
  <c r="D2054" i="11"/>
  <c r="F2054" i="11" s="1"/>
  <c r="AN2170" i="9"/>
  <c r="AL2171" i="9"/>
  <c r="AM2170" i="9"/>
  <c r="M2054" i="11" l="1"/>
  <c r="AM2171" i="9"/>
  <c r="AN2171" i="9"/>
  <c r="AL2172" i="9"/>
  <c r="A2056" i="11"/>
  <c r="H2055" i="11"/>
  <c r="C2055" i="11"/>
  <c r="L2055" i="11" s="1"/>
  <c r="I2055" i="11"/>
  <c r="J2055" i="11"/>
  <c r="K2055" i="11"/>
  <c r="E2055" i="11"/>
  <c r="G2055" i="11" s="1"/>
  <c r="B2055" i="11"/>
  <c r="D2055" i="11"/>
  <c r="F2055" i="11" s="1"/>
  <c r="M2055" i="11" l="1"/>
  <c r="A2057" i="11"/>
  <c r="H2056" i="11"/>
  <c r="C2056" i="11"/>
  <c r="L2056" i="11" s="1"/>
  <c r="J2056" i="11"/>
  <c r="I2056" i="11"/>
  <c r="K2056" i="11"/>
  <c r="E2056" i="11"/>
  <c r="G2056" i="11" s="1"/>
  <c r="D2056" i="11"/>
  <c r="F2056" i="11" s="1"/>
  <c r="B2056" i="11"/>
  <c r="AM2172" i="9"/>
  <c r="AN2172" i="9"/>
  <c r="AL2173" i="9"/>
  <c r="M2056" i="11" l="1"/>
  <c r="AM2173" i="9"/>
  <c r="AN2173" i="9"/>
  <c r="AL2174" i="9"/>
  <c r="A2058" i="11"/>
  <c r="H2057" i="11"/>
  <c r="C2057" i="11"/>
  <c r="L2057" i="11" s="1"/>
  <c r="J2057" i="11"/>
  <c r="K2057" i="11"/>
  <c r="I2057" i="11"/>
  <c r="D2057" i="11"/>
  <c r="F2057" i="11" s="1"/>
  <c r="E2057" i="11"/>
  <c r="G2057" i="11" s="1"/>
  <c r="B2057" i="11"/>
  <c r="M2057" i="11" l="1"/>
  <c r="A2059" i="11"/>
  <c r="H2058" i="11"/>
  <c r="C2058" i="11"/>
  <c r="L2058" i="11" s="1"/>
  <c r="I2058" i="11"/>
  <c r="J2058" i="11"/>
  <c r="K2058" i="11"/>
  <c r="E2058" i="11"/>
  <c r="G2058" i="11" s="1"/>
  <c r="B2058" i="11"/>
  <c r="D2058" i="11"/>
  <c r="F2058" i="11" s="1"/>
  <c r="AN2174" i="9"/>
  <c r="AL2175" i="9"/>
  <c r="AM2174" i="9"/>
  <c r="M2058" i="11" l="1"/>
  <c r="AM2175" i="9"/>
  <c r="AN2175" i="9"/>
  <c r="AL2176" i="9"/>
  <c r="A2060" i="11"/>
  <c r="H2059" i="11"/>
  <c r="C2059" i="11"/>
  <c r="L2059" i="11" s="1"/>
  <c r="K2059" i="11"/>
  <c r="I2059" i="11"/>
  <c r="J2059" i="11"/>
  <c r="E2059" i="11"/>
  <c r="G2059" i="11" s="1"/>
  <c r="B2059" i="11"/>
  <c r="D2059" i="11"/>
  <c r="F2059" i="11" s="1"/>
  <c r="M2059" i="11" l="1"/>
  <c r="A2061" i="11"/>
  <c r="H2060" i="11"/>
  <c r="C2060" i="11"/>
  <c r="L2060" i="11" s="1"/>
  <c r="J2060" i="11"/>
  <c r="I2060" i="11"/>
  <c r="K2060" i="11"/>
  <c r="E2060" i="11"/>
  <c r="G2060" i="11" s="1"/>
  <c r="D2060" i="11"/>
  <c r="F2060" i="11" s="1"/>
  <c r="B2060" i="11"/>
  <c r="AM2176" i="9"/>
  <c r="AN2176" i="9"/>
  <c r="AL2177" i="9"/>
  <c r="M2060" i="11" l="1"/>
  <c r="AM2177" i="9"/>
  <c r="AN2177" i="9"/>
  <c r="AL2178" i="9"/>
  <c r="A2062" i="11"/>
  <c r="H2061" i="11"/>
  <c r="C2061" i="11"/>
  <c r="L2061" i="11" s="1"/>
  <c r="J2061" i="11"/>
  <c r="K2061" i="11"/>
  <c r="I2061" i="11"/>
  <c r="D2061" i="11"/>
  <c r="F2061" i="11" s="1"/>
  <c r="E2061" i="11"/>
  <c r="G2061" i="11" s="1"/>
  <c r="B2061" i="11"/>
  <c r="M2061" i="11" l="1"/>
  <c r="A2063" i="11"/>
  <c r="H2062" i="11"/>
  <c r="C2062" i="11"/>
  <c r="L2062" i="11" s="1"/>
  <c r="I2062" i="11"/>
  <c r="J2062" i="11"/>
  <c r="K2062" i="11"/>
  <c r="E2062" i="11"/>
  <c r="G2062" i="11" s="1"/>
  <c r="B2062" i="11"/>
  <c r="D2062" i="11"/>
  <c r="F2062" i="11" s="1"/>
  <c r="AN2178" i="9"/>
  <c r="AL2179" i="9"/>
  <c r="AM2178" i="9"/>
  <c r="M2062" i="11" l="1"/>
  <c r="A2064" i="11"/>
  <c r="H2063" i="11"/>
  <c r="C2063" i="11"/>
  <c r="L2063" i="11" s="1"/>
  <c r="I2063" i="11"/>
  <c r="J2063" i="11"/>
  <c r="K2063" i="11"/>
  <c r="E2063" i="11"/>
  <c r="G2063" i="11" s="1"/>
  <c r="B2063" i="11"/>
  <c r="D2063" i="11"/>
  <c r="F2063" i="11" s="1"/>
  <c r="AM2179" i="9"/>
  <c r="AN2179" i="9"/>
  <c r="AL2180" i="9"/>
  <c r="M2063" i="11" l="1"/>
  <c r="A2065" i="11"/>
  <c r="H2064" i="11"/>
  <c r="C2064" i="11"/>
  <c r="L2064" i="11" s="1"/>
  <c r="J2064" i="11"/>
  <c r="I2064" i="11"/>
  <c r="K2064" i="11"/>
  <c r="E2064" i="11"/>
  <c r="G2064" i="11" s="1"/>
  <c r="D2064" i="11"/>
  <c r="F2064" i="11" s="1"/>
  <c r="B2064" i="11"/>
  <c r="AM2180" i="9"/>
  <c r="AN2180" i="9"/>
  <c r="AL2181" i="9"/>
  <c r="M2064" i="11" l="1"/>
  <c r="AM2181" i="9"/>
  <c r="AN2181" i="9"/>
  <c r="AL2182" i="9"/>
  <c r="A2066" i="11"/>
  <c r="H2065" i="11"/>
  <c r="C2065" i="11"/>
  <c r="L2065" i="11" s="1"/>
  <c r="J2065" i="11"/>
  <c r="K2065" i="11"/>
  <c r="I2065" i="11"/>
  <c r="D2065" i="11"/>
  <c r="F2065" i="11" s="1"/>
  <c r="E2065" i="11"/>
  <c r="G2065" i="11" s="1"/>
  <c r="B2065" i="11"/>
  <c r="M2065" i="11" l="1"/>
  <c r="A2067" i="11"/>
  <c r="H2066" i="11"/>
  <c r="C2066" i="11"/>
  <c r="L2066" i="11" s="1"/>
  <c r="I2066" i="11"/>
  <c r="J2066" i="11"/>
  <c r="K2066" i="11"/>
  <c r="E2066" i="11"/>
  <c r="G2066" i="11" s="1"/>
  <c r="B2066" i="11"/>
  <c r="D2066" i="11"/>
  <c r="F2066" i="11" s="1"/>
  <c r="AN2182" i="9"/>
  <c r="AL2183" i="9"/>
  <c r="AM2182" i="9"/>
  <c r="M2066" i="11" l="1"/>
  <c r="AM2183" i="9"/>
  <c r="AN2183" i="9"/>
  <c r="AL2184" i="9"/>
  <c r="A2068" i="11"/>
  <c r="H2067" i="11"/>
  <c r="C2067" i="11"/>
  <c r="L2067" i="11" s="1"/>
  <c r="I2067" i="11"/>
  <c r="J2067" i="11"/>
  <c r="K2067" i="11"/>
  <c r="E2067" i="11"/>
  <c r="G2067" i="11" s="1"/>
  <c r="B2067" i="11"/>
  <c r="D2067" i="11"/>
  <c r="F2067" i="11" s="1"/>
  <c r="M2067" i="11" l="1"/>
  <c r="A2069" i="11"/>
  <c r="H2068" i="11"/>
  <c r="C2068" i="11"/>
  <c r="L2068" i="11" s="1"/>
  <c r="J2068" i="11"/>
  <c r="I2068" i="11"/>
  <c r="K2068" i="11"/>
  <c r="E2068" i="11"/>
  <c r="G2068" i="11" s="1"/>
  <c r="D2068" i="11"/>
  <c r="F2068" i="11" s="1"/>
  <c r="B2068" i="11"/>
  <c r="AM2184" i="9"/>
  <c r="AN2184" i="9"/>
  <c r="AL2185" i="9"/>
  <c r="M2068" i="11" l="1"/>
  <c r="AM2185" i="9"/>
  <c r="AN2185" i="9"/>
  <c r="AL2186" i="9"/>
  <c r="A2070" i="11"/>
  <c r="H2069" i="11"/>
  <c r="C2069" i="11"/>
  <c r="L2069" i="11" s="1"/>
  <c r="J2069" i="11"/>
  <c r="K2069" i="11"/>
  <c r="I2069" i="11"/>
  <c r="D2069" i="11"/>
  <c r="F2069" i="11" s="1"/>
  <c r="E2069" i="11"/>
  <c r="G2069" i="11" s="1"/>
  <c r="B2069" i="11"/>
  <c r="M2069" i="11" l="1"/>
  <c r="A2071" i="11"/>
  <c r="H2070" i="11"/>
  <c r="C2070" i="11"/>
  <c r="L2070" i="11" s="1"/>
  <c r="I2070" i="11"/>
  <c r="J2070" i="11"/>
  <c r="K2070" i="11"/>
  <c r="E2070" i="11"/>
  <c r="G2070" i="11" s="1"/>
  <c r="B2070" i="11"/>
  <c r="D2070" i="11"/>
  <c r="F2070" i="11" s="1"/>
  <c r="AN2186" i="9"/>
  <c r="AL2187" i="9"/>
  <c r="AM2186" i="9"/>
  <c r="M2070" i="11" l="1"/>
  <c r="AM2187" i="9"/>
  <c r="AN2187" i="9"/>
  <c r="AL2188" i="9"/>
  <c r="A2072" i="11"/>
  <c r="H2071" i="11"/>
  <c r="C2071" i="11"/>
  <c r="L2071" i="11" s="1"/>
  <c r="K2071" i="11"/>
  <c r="I2071" i="11"/>
  <c r="J2071" i="11"/>
  <c r="E2071" i="11"/>
  <c r="G2071" i="11" s="1"/>
  <c r="B2071" i="11"/>
  <c r="D2071" i="11"/>
  <c r="F2071" i="11" s="1"/>
  <c r="M2071" i="11" l="1"/>
  <c r="AM2188" i="9"/>
  <c r="AN2188" i="9"/>
  <c r="AL2189" i="9"/>
  <c r="A2073" i="11"/>
  <c r="H2072" i="11"/>
  <c r="C2072" i="11"/>
  <c r="L2072" i="11" s="1"/>
  <c r="J2072" i="11"/>
  <c r="I2072" i="11"/>
  <c r="K2072" i="11"/>
  <c r="E2072" i="11"/>
  <c r="G2072" i="11" s="1"/>
  <c r="D2072" i="11"/>
  <c r="F2072" i="11" s="1"/>
  <c r="B2072" i="11"/>
  <c r="M2072" i="11" l="1"/>
  <c r="A2074" i="11"/>
  <c r="H2073" i="11"/>
  <c r="C2073" i="11"/>
  <c r="L2073" i="11" s="1"/>
  <c r="J2073" i="11"/>
  <c r="K2073" i="11"/>
  <c r="I2073" i="11"/>
  <c r="D2073" i="11"/>
  <c r="F2073" i="11" s="1"/>
  <c r="E2073" i="11"/>
  <c r="G2073" i="11" s="1"/>
  <c r="B2073" i="11"/>
  <c r="AM2189" i="9"/>
  <c r="AN2189" i="9"/>
  <c r="AL2190" i="9"/>
  <c r="M2073" i="11" l="1"/>
  <c r="AN2190" i="9"/>
  <c r="AL2191" i="9"/>
  <c r="AM2190" i="9"/>
  <c r="A2075" i="11"/>
  <c r="H2074" i="11"/>
  <c r="C2074" i="11"/>
  <c r="L2074" i="11" s="1"/>
  <c r="I2074" i="11"/>
  <c r="J2074" i="11"/>
  <c r="K2074" i="11"/>
  <c r="E2074" i="11"/>
  <c r="G2074" i="11" s="1"/>
  <c r="B2074" i="11"/>
  <c r="D2074" i="11"/>
  <c r="F2074" i="11" s="1"/>
  <c r="M2074" i="11" l="1"/>
  <c r="AM2191" i="9"/>
  <c r="AN2191" i="9"/>
  <c r="AL2192" i="9"/>
  <c r="A2076" i="11"/>
  <c r="H2075" i="11"/>
  <c r="C2075" i="11"/>
  <c r="L2075" i="11" s="1"/>
  <c r="I2075" i="11"/>
  <c r="J2075" i="11"/>
  <c r="K2075" i="11"/>
  <c r="E2075" i="11"/>
  <c r="G2075" i="11" s="1"/>
  <c r="B2075" i="11"/>
  <c r="D2075" i="11"/>
  <c r="F2075" i="11" s="1"/>
  <c r="M2075" i="11" l="1"/>
  <c r="A2077" i="11"/>
  <c r="H2076" i="11"/>
  <c r="C2076" i="11"/>
  <c r="L2076" i="11" s="1"/>
  <c r="J2076" i="11"/>
  <c r="I2076" i="11"/>
  <c r="K2076" i="11"/>
  <c r="E2076" i="11"/>
  <c r="G2076" i="11" s="1"/>
  <c r="D2076" i="11"/>
  <c r="F2076" i="11" s="1"/>
  <c r="B2076" i="11"/>
  <c r="AM2192" i="9"/>
  <c r="AN2192" i="9"/>
  <c r="AL2193" i="9"/>
  <c r="M2076" i="11" l="1"/>
  <c r="AM2193" i="9"/>
  <c r="AN2193" i="9"/>
  <c r="AL2194" i="9"/>
  <c r="A2078" i="11"/>
  <c r="H2077" i="11"/>
  <c r="C2077" i="11"/>
  <c r="L2077" i="11" s="1"/>
  <c r="J2077" i="11"/>
  <c r="K2077" i="11"/>
  <c r="I2077" i="11"/>
  <c r="D2077" i="11"/>
  <c r="F2077" i="11" s="1"/>
  <c r="E2077" i="11"/>
  <c r="G2077" i="11" s="1"/>
  <c r="B2077" i="11"/>
  <c r="M2077" i="11" l="1"/>
  <c r="A2079" i="11"/>
  <c r="H2078" i="11"/>
  <c r="C2078" i="11"/>
  <c r="L2078" i="11" s="1"/>
  <c r="I2078" i="11"/>
  <c r="J2078" i="11"/>
  <c r="K2078" i="11"/>
  <c r="E2078" i="11"/>
  <c r="G2078" i="11" s="1"/>
  <c r="B2078" i="11"/>
  <c r="D2078" i="11"/>
  <c r="F2078" i="11" s="1"/>
  <c r="AN2194" i="9"/>
  <c r="AL2195" i="9"/>
  <c r="AM2194" i="9"/>
  <c r="M2078" i="11" l="1"/>
  <c r="AM2195" i="9"/>
  <c r="AN2195" i="9"/>
  <c r="AL2196" i="9"/>
  <c r="A2080" i="11"/>
  <c r="H2079" i="11"/>
  <c r="C2079" i="11"/>
  <c r="L2079" i="11" s="1"/>
  <c r="I2079" i="11"/>
  <c r="J2079" i="11"/>
  <c r="K2079" i="11"/>
  <c r="E2079" i="11"/>
  <c r="G2079" i="11" s="1"/>
  <c r="B2079" i="11"/>
  <c r="D2079" i="11"/>
  <c r="F2079" i="11" s="1"/>
  <c r="M2079" i="11" l="1"/>
  <c r="AM2196" i="9"/>
  <c r="AN2196" i="9"/>
  <c r="AL2197" i="9"/>
  <c r="A2081" i="11"/>
  <c r="H2080" i="11"/>
  <c r="C2080" i="11"/>
  <c r="L2080" i="11" s="1"/>
  <c r="J2080" i="11"/>
  <c r="I2080" i="11"/>
  <c r="K2080" i="11"/>
  <c r="E2080" i="11"/>
  <c r="G2080" i="11" s="1"/>
  <c r="D2080" i="11"/>
  <c r="F2080" i="11" s="1"/>
  <c r="B2080" i="11"/>
  <c r="M2080" i="11" l="1"/>
  <c r="AM2197" i="9"/>
  <c r="AN2197" i="9"/>
  <c r="AL2198" i="9"/>
  <c r="A2082" i="11"/>
  <c r="H2081" i="11"/>
  <c r="C2081" i="11"/>
  <c r="L2081" i="11" s="1"/>
  <c r="J2081" i="11"/>
  <c r="K2081" i="11"/>
  <c r="I2081" i="11"/>
  <c r="D2081" i="11"/>
  <c r="F2081" i="11" s="1"/>
  <c r="E2081" i="11"/>
  <c r="G2081" i="11" s="1"/>
  <c r="B2081" i="11"/>
  <c r="M2081" i="11" l="1"/>
  <c r="A2083" i="11"/>
  <c r="H2082" i="11"/>
  <c r="C2082" i="11"/>
  <c r="L2082" i="11" s="1"/>
  <c r="I2082" i="11"/>
  <c r="J2082" i="11"/>
  <c r="K2082" i="11"/>
  <c r="E2082" i="11"/>
  <c r="G2082" i="11" s="1"/>
  <c r="B2082" i="11"/>
  <c r="D2082" i="11"/>
  <c r="F2082" i="11" s="1"/>
  <c r="AN2198" i="9"/>
  <c r="AL2199" i="9"/>
  <c r="AM2198" i="9"/>
  <c r="M2082" i="11" l="1"/>
  <c r="AM2199" i="9"/>
  <c r="AN2199" i="9"/>
  <c r="AL2200" i="9"/>
  <c r="A2084" i="11"/>
  <c r="H2083" i="11"/>
  <c r="C2083" i="11"/>
  <c r="L2083" i="11" s="1"/>
  <c r="K2083" i="11"/>
  <c r="I2083" i="11"/>
  <c r="J2083" i="11"/>
  <c r="E2083" i="11"/>
  <c r="G2083" i="11" s="1"/>
  <c r="B2083" i="11"/>
  <c r="D2083" i="11"/>
  <c r="F2083" i="11" s="1"/>
  <c r="M2083" i="11" l="1"/>
  <c r="AM2200" i="9"/>
  <c r="AN2200" i="9"/>
  <c r="AL2201" i="9"/>
  <c r="A2085" i="11"/>
  <c r="H2084" i="11"/>
  <c r="C2084" i="11"/>
  <c r="L2084" i="11" s="1"/>
  <c r="J2084" i="11"/>
  <c r="I2084" i="11"/>
  <c r="K2084" i="11"/>
  <c r="E2084" i="11"/>
  <c r="G2084" i="11" s="1"/>
  <c r="D2084" i="11"/>
  <c r="F2084" i="11" s="1"/>
  <c r="B2084" i="11"/>
  <c r="M2084" i="11" l="1"/>
  <c r="A2086" i="11"/>
  <c r="H2085" i="11"/>
  <c r="C2085" i="11"/>
  <c r="L2085" i="11" s="1"/>
  <c r="J2085" i="11"/>
  <c r="K2085" i="11"/>
  <c r="I2085" i="11"/>
  <c r="D2085" i="11"/>
  <c r="F2085" i="11" s="1"/>
  <c r="E2085" i="11"/>
  <c r="G2085" i="11" s="1"/>
  <c r="B2085" i="11"/>
  <c r="AM2201" i="9"/>
  <c r="AN2201" i="9"/>
  <c r="AL2202" i="9"/>
  <c r="M2085" i="11" l="1"/>
  <c r="AN2202" i="9"/>
  <c r="AL2203" i="9"/>
  <c r="AM2202" i="9"/>
  <c r="A2087" i="11"/>
  <c r="H2086" i="11"/>
  <c r="C2086" i="11"/>
  <c r="L2086" i="11" s="1"/>
  <c r="I2086" i="11"/>
  <c r="J2086" i="11"/>
  <c r="K2086" i="11"/>
  <c r="E2086" i="11"/>
  <c r="G2086" i="11" s="1"/>
  <c r="B2086" i="11"/>
  <c r="D2086" i="11"/>
  <c r="F2086" i="11" s="1"/>
  <c r="M2086" i="11" l="1"/>
  <c r="A2088" i="11"/>
  <c r="H2087" i="11"/>
  <c r="C2087" i="11"/>
  <c r="L2087" i="11" s="1"/>
  <c r="I2087" i="11"/>
  <c r="J2087" i="11"/>
  <c r="K2087" i="11"/>
  <c r="E2087" i="11"/>
  <c r="G2087" i="11" s="1"/>
  <c r="B2087" i="11"/>
  <c r="D2087" i="11"/>
  <c r="F2087" i="11" s="1"/>
  <c r="AM2203" i="9"/>
  <c r="AN2203" i="9"/>
  <c r="AL2204" i="9"/>
  <c r="M2087" i="11" l="1"/>
  <c r="AM2204" i="9"/>
  <c r="AN2204" i="9"/>
  <c r="AL2205" i="9"/>
  <c r="A2089" i="11"/>
  <c r="H2088" i="11"/>
  <c r="C2088" i="11"/>
  <c r="L2088" i="11" s="1"/>
  <c r="J2088" i="11"/>
  <c r="I2088" i="11"/>
  <c r="K2088" i="11"/>
  <c r="E2088" i="11"/>
  <c r="G2088" i="11" s="1"/>
  <c r="D2088" i="11"/>
  <c r="F2088" i="11" s="1"/>
  <c r="B2088" i="11"/>
  <c r="M2088" i="11" l="1"/>
  <c r="AM2205" i="9"/>
  <c r="AN2205" i="9"/>
  <c r="AL2206" i="9"/>
  <c r="A2090" i="11"/>
  <c r="H2089" i="11"/>
  <c r="C2089" i="11"/>
  <c r="L2089" i="11" s="1"/>
  <c r="J2089" i="11"/>
  <c r="K2089" i="11"/>
  <c r="I2089" i="11"/>
  <c r="D2089" i="11"/>
  <c r="F2089" i="11" s="1"/>
  <c r="E2089" i="11"/>
  <c r="G2089" i="11" s="1"/>
  <c r="B2089" i="11"/>
  <c r="M2089" i="11" l="1"/>
  <c r="AN2206" i="9"/>
  <c r="AL2207" i="9"/>
  <c r="AM2206" i="9"/>
  <c r="A2091" i="11"/>
  <c r="H2090" i="11"/>
  <c r="C2090" i="11"/>
  <c r="L2090" i="11" s="1"/>
  <c r="I2090" i="11"/>
  <c r="J2090" i="11"/>
  <c r="K2090" i="11"/>
  <c r="E2090" i="11"/>
  <c r="G2090" i="11" s="1"/>
  <c r="B2090" i="11"/>
  <c r="D2090" i="11"/>
  <c r="F2090" i="11" s="1"/>
  <c r="M2090" i="11" l="1"/>
  <c r="A2092" i="11"/>
  <c r="H2091" i="11"/>
  <c r="C2091" i="11"/>
  <c r="L2091" i="11" s="1"/>
  <c r="I2091" i="11"/>
  <c r="J2091" i="11"/>
  <c r="K2091" i="11"/>
  <c r="E2091" i="11"/>
  <c r="G2091" i="11" s="1"/>
  <c r="B2091" i="11"/>
  <c r="D2091" i="11"/>
  <c r="F2091" i="11" s="1"/>
  <c r="AM2207" i="9"/>
  <c r="AN2207" i="9"/>
  <c r="AL2208" i="9"/>
  <c r="M2091" i="11" l="1"/>
  <c r="A2093" i="11"/>
  <c r="H2092" i="11"/>
  <c r="C2092" i="11"/>
  <c r="L2092" i="11" s="1"/>
  <c r="J2092" i="11"/>
  <c r="I2092" i="11"/>
  <c r="K2092" i="11"/>
  <c r="E2092" i="11"/>
  <c r="G2092" i="11" s="1"/>
  <c r="D2092" i="11"/>
  <c r="F2092" i="11" s="1"/>
  <c r="B2092" i="11"/>
  <c r="AM2208" i="9"/>
  <c r="AN2208" i="9"/>
  <c r="AL2209" i="9"/>
  <c r="M2092" i="11" l="1"/>
  <c r="A2094" i="11"/>
  <c r="H2093" i="11"/>
  <c r="C2093" i="11"/>
  <c r="L2093" i="11" s="1"/>
  <c r="J2093" i="11"/>
  <c r="K2093" i="11"/>
  <c r="I2093" i="11"/>
  <c r="D2093" i="11"/>
  <c r="F2093" i="11" s="1"/>
  <c r="E2093" i="11"/>
  <c r="G2093" i="11" s="1"/>
  <c r="B2093" i="11"/>
  <c r="AM2209" i="9"/>
  <c r="AN2209" i="9"/>
  <c r="AL2210" i="9"/>
  <c r="M2093" i="11" l="1"/>
  <c r="AN2210" i="9"/>
  <c r="AL2211" i="9"/>
  <c r="AM2210" i="9"/>
  <c r="A2095" i="11"/>
  <c r="H2094" i="11"/>
  <c r="C2094" i="11"/>
  <c r="L2094" i="11" s="1"/>
  <c r="I2094" i="11"/>
  <c r="J2094" i="11"/>
  <c r="K2094" i="11"/>
  <c r="E2094" i="11"/>
  <c r="G2094" i="11" s="1"/>
  <c r="B2094" i="11"/>
  <c r="D2094" i="11"/>
  <c r="F2094" i="11" s="1"/>
  <c r="M2094" i="11" l="1"/>
  <c r="A2096" i="11"/>
  <c r="H2095" i="11"/>
  <c r="C2095" i="11"/>
  <c r="L2095" i="11" s="1"/>
  <c r="K2095" i="11"/>
  <c r="I2095" i="11"/>
  <c r="J2095" i="11"/>
  <c r="E2095" i="11"/>
  <c r="G2095" i="11" s="1"/>
  <c r="B2095" i="11"/>
  <c r="D2095" i="11"/>
  <c r="F2095" i="11" s="1"/>
  <c r="AM2211" i="9"/>
  <c r="AN2211" i="9"/>
  <c r="AL2212" i="9"/>
  <c r="M2095" i="11" l="1"/>
  <c r="A2097" i="11"/>
  <c r="H2096" i="11"/>
  <c r="C2096" i="11"/>
  <c r="L2096" i="11" s="1"/>
  <c r="J2096" i="11"/>
  <c r="I2096" i="11"/>
  <c r="K2096" i="11"/>
  <c r="E2096" i="11"/>
  <c r="G2096" i="11" s="1"/>
  <c r="D2096" i="11"/>
  <c r="F2096" i="11" s="1"/>
  <c r="B2096" i="11"/>
  <c r="AM2212" i="9"/>
  <c r="AN2212" i="9"/>
  <c r="AL2213" i="9"/>
  <c r="M2096" i="11" l="1"/>
  <c r="A2098" i="11"/>
  <c r="H2097" i="11"/>
  <c r="C2097" i="11"/>
  <c r="L2097" i="11" s="1"/>
  <c r="J2097" i="11"/>
  <c r="K2097" i="11"/>
  <c r="I2097" i="11"/>
  <c r="D2097" i="11"/>
  <c r="F2097" i="11" s="1"/>
  <c r="E2097" i="11"/>
  <c r="G2097" i="11" s="1"/>
  <c r="B2097" i="11"/>
  <c r="AM2213" i="9"/>
  <c r="AN2213" i="9"/>
  <c r="AL2214" i="9"/>
  <c r="M2097" i="11" l="1"/>
  <c r="AN2214" i="9"/>
  <c r="AL2215" i="9"/>
  <c r="AM2214" i="9"/>
  <c r="A2099" i="11"/>
  <c r="H2098" i="11"/>
  <c r="C2098" i="11"/>
  <c r="L2098" i="11" s="1"/>
  <c r="I2098" i="11"/>
  <c r="J2098" i="11"/>
  <c r="K2098" i="11"/>
  <c r="E2098" i="11"/>
  <c r="G2098" i="11" s="1"/>
  <c r="B2098" i="11"/>
  <c r="D2098" i="11"/>
  <c r="F2098" i="11" s="1"/>
  <c r="M2098" i="11" l="1"/>
  <c r="A2100" i="11"/>
  <c r="H2099" i="11"/>
  <c r="C2099" i="11"/>
  <c r="L2099" i="11" s="1"/>
  <c r="I2099" i="11"/>
  <c r="J2099" i="11"/>
  <c r="K2099" i="11"/>
  <c r="E2099" i="11"/>
  <c r="G2099" i="11" s="1"/>
  <c r="B2099" i="11"/>
  <c r="D2099" i="11"/>
  <c r="F2099" i="11" s="1"/>
  <c r="AM2215" i="9"/>
  <c r="AN2215" i="9"/>
  <c r="AL2216" i="9"/>
  <c r="M2099" i="11" l="1"/>
  <c r="AM2216" i="9"/>
  <c r="AN2216" i="9"/>
  <c r="AL2217" i="9"/>
  <c r="A2101" i="11"/>
  <c r="H2100" i="11"/>
  <c r="C2100" i="11"/>
  <c r="L2100" i="11" s="1"/>
  <c r="J2100" i="11"/>
  <c r="I2100" i="11"/>
  <c r="K2100" i="11"/>
  <c r="E2100" i="11"/>
  <c r="G2100" i="11" s="1"/>
  <c r="D2100" i="11"/>
  <c r="F2100" i="11" s="1"/>
  <c r="B2100" i="11"/>
  <c r="M2100" i="11" l="1"/>
  <c r="A2102" i="11"/>
  <c r="H2101" i="11"/>
  <c r="C2101" i="11"/>
  <c r="L2101" i="11" s="1"/>
  <c r="J2101" i="11"/>
  <c r="K2101" i="11"/>
  <c r="I2101" i="11"/>
  <c r="D2101" i="11"/>
  <c r="F2101" i="11" s="1"/>
  <c r="E2101" i="11"/>
  <c r="G2101" i="11" s="1"/>
  <c r="B2101" i="11"/>
  <c r="AM2217" i="9"/>
  <c r="AN2217" i="9"/>
  <c r="AL2218" i="9"/>
  <c r="M2101" i="11" l="1"/>
  <c r="AN2218" i="9"/>
  <c r="AL2219" i="9"/>
  <c r="AM2218" i="9"/>
  <c r="A2103" i="11"/>
  <c r="H2102" i="11"/>
  <c r="C2102" i="11"/>
  <c r="L2102" i="11" s="1"/>
  <c r="I2102" i="11"/>
  <c r="J2102" i="11"/>
  <c r="K2102" i="11"/>
  <c r="E2102" i="11"/>
  <c r="G2102" i="11" s="1"/>
  <c r="B2102" i="11"/>
  <c r="D2102" i="11"/>
  <c r="F2102" i="11" s="1"/>
  <c r="M2102" i="11" l="1"/>
  <c r="AM2219" i="9"/>
  <c r="AN2219" i="9"/>
  <c r="AL2220" i="9"/>
  <c r="A2104" i="11"/>
  <c r="H2103" i="11"/>
  <c r="C2103" i="11"/>
  <c r="L2103" i="11" s="1"/>
  <c r="I2103" i="11"/>
  <c r="J2103" i="11"/>
  <c r="K2103" i="11"/>
  <c r="E2103" i="11"/>
  <c r="G2103" i="11" s="1"/>
  <c r="B2103" i="11"/>
  <c r="D2103" i="11"/>
  <c r="F2103" i="11" s="1"/>
  <c r="M2103" i="11" l="1"/>
  <c r="AM2220" i="9"/>
  <c r="AN2220" i="9"/>
  <c r="AL2221" i="9"/>
  <c r="A2105" i="11"/>
  <c r="H2104" i="11"/>
  <c r="C2104" i="11"/>
  <c r="L2104" i="11" s="1"/>
  <c r="J2104" i="11"/>
  <c r="I2104" i="11"/>
  <c r="K2104" i="11"/>
  <c r="E2104" i="11"/>
  <c r="G2104" i="11" s="1"/>
  <c r="D2104" i="11"/>
  <c r="F2104" i="11" s="1"/>
  <c r="B2104" i="11"/>
  <c r="M2104" i="11" l="1"/>
  <c r="A2106" i="11"/>
  <c r="H2105" i="11"/>
  <c r="C2105" i="11"/>
  <c r="L2105" i="11" s="1"/>
  <c r="J2105" i="11"/>
  <c r="K2105" i="11"/>
  <c r="I2105" i="11"/>
  <c r="D2105" i="11"/>
  <c r="F2105" i="11" s="1"/>
  <c r="E2105" i="11"/>
  <c r="G2105" i="11" s="1"/>
  <c r="B2105" i="11"/>
  <c r="AM2221" i="9"/>
  <c r="AN2221" i="9"/>
  <c r="AL2222" i="9"/>
  <c r="M2105" i="11" l="1"/>
  <c r="AN2222" i="9"/>
  <c r="AL2223" i="9"/>
  <c r="AM2222" i="9"/>
  <c r="A2107" i="11"/>
  <c r="H2106" i="11"/>
  <c r="C2106" i="11"/>
  <c r="L2106" i="11" s="1"/>
  <c r="I2106" i="11"/>
  <c r="J2106" i="11"/>
  <c r="K2106" i="11"/>
  <c r="E2106" i="11"/>
  <c r="G2106" i="11" s="1"/>
  <c r="B2106" i="11"/>
  <c r="D2106" i="11"/>
  <c r="F2106" i="11" s="1"/>
  <c r="M2106" i="11" l="1"/>
  <c r="A2108" i="11"/>
  <c r="H2107" i="11"/>
  <c r="C2107" i="11"/>
  <c r="L2107" i="11" s="1"/>
  <c r="K2107" i="11"/>
  <c r="I2107" i="11"/>
  <c r="J2107" i="11"/>
  <c r="E2107" i="11"/>
  <c r="G2107" i="11" s="1"/>
  <c r="B2107" i="11"/>
  <c r="D2107" i="11"/>
  <c r="F2107" i="11" s="1"/>
  <c r="AM2223" i="9"/>
  <c r="AN2223" i="9"/>
  <c r="AL2224" i="9"/>
  <c r="M2107" i="11" l="1"/>
  <c r="AM2224" i="9"/>
  <c r="AN2224" i="9"/>
  <c r="AL2225" i="9"/>
  <c r="A2109" i="11"/>
  <c r="H2108" i="11"/>
  <c r="C2108" i="11"/>
  <c r="L2108" i="11" s="1"/>
  <c r="J2108" i="11"/>
  <c r="I2108" i="11"/>
  <c r="K2108" i="11"/>
  <c r="E2108" i="11"/>
  <c r="G2108" i="11" s="1"/>
  <c r="D2108" i="11"/>
  <c r="F2108" i="11" s="1"/>
  <c r="B2108" i="11"/>
  <c r="M2108" i="11" l="1"/>
  <c r="A2110" i="11"/>
  <c r="H2109" i="11"/>
  <c r="C2109" i="11"/>
  <c r="L2109" i="11" s="1"/>
  <c r="J2109" i="11"/>
  <c r="K2109" i="11"/>
  <c r="I2109" i="11"/>
  <c r="D2109" i="11"/>
  <c r="F2109" i="11" s="1"/>
  <c r="E2109" i="11"/>
  <c r="G2109" i="11" s="1"/>
  <c r="B2109" i="11"/>
  <c r="AM2225" i="9"/>
  <c r="AN2225" i="9"/>
  <c r="AL2226" i="9"/>
  <c r="M2109" i="11" l="1"/>
  <c r="A2111" i="11"/>
  <c r="H2110" i="11"/>
  <c r="C2110" i="11"/>
  <c r="L2110" i="11" s="1"/>
  <c r="I2110" i="11"/>
  <c r="J2110" i="11"/>
  <c r="K2110" i="11"/>
  <c r="E2110" i="11"/>
  <c r="G2110" i="11" s="1"/>
  <c r="B2110" i="11"/>
  <c r="D2110" i="11"/>
  <c r="F2110" i="11" s="1"/>
  <c r="AN2226" i="9"/>
  <c r="AL2227" i="9"/>
  <c r="AM2226" i="9"/>
  <c r="M2110" i="11" l="1"/>
  <c r="AM2227" i="9"/>
  <c r="AN2227" i="9"/>
  <c r="AL2228" i="9"/>
  <c r="A2112" i="11"/>
  <c r="H2111" i="11"/>
  <c r="C2111" i="11"/>
  <c r="L2111" i="11" s="1"/>
  <c r="I2111" i="11"/>
  <c r="J2111" i="11"/>
  <c r="K2111" i="11"/>
  <c r="E2111" i="11"/>
  <c r="G2111" i="11" s="1"/>
  <c r="B2111" i="11"/>
  <c r="D2111" i="11"/>
  <c r="F2111" i="11" s="1"/>
  <c r="M2111" i="11" l="1"/>
  <c r="A2113" i="11"/>
  <c r="H2112" i="11"/>
  <c r="C2112" i="11"/>
  <c r="L2112" i="11" s="1"/>
  <c r="J2112" i="11"/>
  <c r="I2112" i="11"/>
  <c r="K2112" i="11"/>
  <c r="E2112" i="11"/>
  <c r="G2112" i="11" s="1"/>
  <c r="D2112" i="11"/>
  <c r="F2112" i="11" s="1"/>
  <c r="B2112" i="11"/>
  <c r="AM2228" i="9"/>
  <c r="AN2228" i="9"/>
  <c r="AL2229" i="9"/>
  <c r="M2112" i="11" l="1"/>
  <c r="AM2229" i="9"/>
  <c r="AN2229" i="9"/>
  <c r="AL2230" i="9"/>
  <c r="A2114" i="11"/>
  <c r="H2113" i="11"/>
  <c r="C2113" i="11"/>
  <c r="L2113" i="11" s="1"/>
  <c r="J2113" i="11"/>
  <c r="K2113" i="11"/>
  <c r="I2113" i="11"/>
  <c r="D2113" i="11"/>
  <c r="F2113" i="11" s="1"/>
  <c r="E2113" i="11"/>
  <c r="G2113" i="11" s="1"/>
  <c r="B2113" i="11"/>
  <c r="M2113" i="11" l="1"/>
  <c r="AN2230" i="9"/>
  <c r="AL2231" i="9"/>
  <c r="AM2230" i="9"/>
  <c r="A2115" i="11"/>
  <c r="H2114" i="11"/>
  <c r="C2114" i="11"/>
  <c r="L2114" i="11" s="1"/>
  <c r="I2114" i="11"/>
  <c r="J2114" i="11"/>
  <c r="K2114" i="11"/>
  <c r="E2114" i="11"/>
  <c r="G2114" i="11" s="1"/>
  <c r="B2114" i="11"/>
  <c r="D2114" i="11"/>
  <c r="F2114" i="11" s="1"/>
  <c r="M2114" i="11" l="1"/>
  <c r="AM2231" i="9"/>
  <c r="AN2231" i="9"/>
  <c r="AL2232" i="9"/>
  <c r="A2116" i="11"/>
  <c r="H2115" i="11"/>
  <c r="C2115" i="11"/>
  <c r="L2115" i="11" s="1"/>
  <c r="I2115" i="11"/>
  <c r="J2115" i="11"/>
  <c r="K2115" i="11"/>
  <c r="E2115" i="11"/>
  <c r="G2115" i="11" s="1"/>
  <c r="B2115" i="11"/>
  <c r="D2115" i="11"/>
  <c r="F2115" i="11" s="1"/>
  <c r="M2115" i="11" l="1"/>
  <c r="A2117" i="11"/>
  <c r="H2116" i="11"/>
  <c r="C2116" i="11"/>
  <c r="L2116" i="11" s="1"/>
  <c r="J2116" i="11"/>
  <c r="I2116" i="11"/>
  <c r="K2116" i="11"/>
  <c r="E2116" i="11"/>
  <c r="G2116" i="11" s="1"/>
  <c r="D2116" i="11"/>
  <c r="F2116" i="11" s="1"/>
  <c r="B2116" i="11"/>
  <c r="AM2232" i="9"/>
  <c r="AN2232" i="9"/>
  <c r="AL2233" i="9"/>
  <c r="M2116" i="11" l="1"/>
  <c r="A2118" i="11"/>
  <c r="H2117" i="11"/>
  <c r="C2117" i="11"/>
  <c r="L2117" i="11" s="1"/>
  <c r="J2117" i="11"/>
  <c r="K2117" i="11"/>
  <c r="I2117" i="11"/>
  <c r="D2117" i="11"/>
  <c r="F2117" i="11" s="1"/>
  <c r="E2117" i="11"/>
  <c r="G2117" i="11" s="1"/>
  <c r="B2117" i="11"/>
  <c r="AM2233" i="9"/>
  <c r="AN2233" i="9"/>
  <c r="AL2234" i="9"/>
  <c r="M2117" i="11" l="1"/>
  <c r="A2119" i="11"/>
  <c r="H2118" i="11"/>
  <c r="C2118" i="11"/>
  <c r="L2118" i="11" s="1"/>
  <c r="I2118" i="11"/>
  <c r="J2118" i="11"/>
  <c r="K2118" i="11"/>
  <c r="E2118" i="11"/>
  <c r="G2118" i="11" s="1"/>
  <c r="B2118" i="11"/>
  <c r="D2118" i="11"/>
  <c r="F2118" i="11" s="1"/>
  <c r="AN2234" i="9"/>
  <c r="AL2235" i="9"/>
  <c r="AM2234" i="9"/>
  <c r="M2118" i="11" l="1"/>
  <c r="A2120" i="11"/>
  <c r="H2119" i="11"/>
  <c r="C2119" i="11"/>
  <c r="L2119" i="11" s="1"/>
  <c r="K2119" i="11"/>
  <c r="I2119" i="11"/>
  <c r="J2119" i="11"/>
  <c r="E2119" i="11"/>
  <c r="G2119" i="11" s="1"/>
  <c r="B2119" i="11"/>
  <c r="D2119" i="11"/>
  <c r="F2119" i="11" s="1"/>
  <c r="AM2235" i="9"/>
  <c r="AN2235" i="9"/>
  <c r="AL2236" i="9"/>
  <c r="M2119" i="11" l="1"/>
  <c r="A2121" i="11"/>
  <c r="H2120" i="11"/>
  <c r="C2120" i="11"/>
  <c r="L2120" i="11" s="1"/>
  <c r="J2120" i="11"/>
  <c r="I2120" i="11"/>
  <c r="K2120" i="11"/>
  <c r="E2120" i="11"/>
  <c r="G2120" i="11" s="1"/>
  <c r="D2120" i="11"/>
  <c r="F2120" i="11" s="1"/>
  <c r="B2120" i="11"/>
  <c r="AM2236" i="9"/>
  <c r="AN2236" i="9"/>
  <c r="AL2237" i="9"/>
  <c r="M2120" i="11" l="1"/>
  <c r="AM2237" i="9"/>
  <c r="AN2237" i="9"/>
  <c r="AL2238" i="9"/>
  <c r="A2122" i="11"/>
  <c r="H2121" i="11"/>
  <c r="C2121" i="11"/>
  <c r="L2121" i="11" s="1"/>
  <c r="J2121" i="11"/>
  <c r="K2121" i="11"/>
  <c r="I2121" i="11"/>
  <c r="D2121" i="11"/>
  <c r="F2121" i="11" s="1"/>
  <c r="E2121" i="11"/>
  <c r="G2121" i="11" s="1"/>
  <c r="B2121" i="11"/>
  <c r="M2121" i="11" l="1"/>
  <c r="A2123" i="11"/>
  <c r="H2122" i="11"/>
  <c r="C2122" i="11"/>
  <c r="L2122" i="11" s="1"/>
  <c r="I2122" i="11"/>
  <c r="J2122" i="11"/>
  <c r="K2122" i="11"/>
  <c r="E2122" i="11"/>
  <c r="G2122" i="11" s="1"/>
  <c r="B2122" i="11"/>
  <c r="D2122" i="11"/>
  <c r="F2122" i="11" s="1"/>
  <c r="AN2238" i="9"/>
  <c r="AL2239" i="9"/>
  <c r="AM2238" i="9"/>
  <c r="M2122" i="11" l="1"/>
  <c r="A2124" i="11"/>
  <c r="H2123" i="11"/>
  <c r="C2123" i="11"/>
  <c r="L2123" i="11" s="1"/>
  <c r="I2123" i="11"/>
  <c r="J2123" i="11"/>
  <c r="K2123" i="11"/>
  <c r="E2123" i="11"/>
  <c r="G2123" i="11" s="1"/>
  <c r="B2123" i="11"/>
  <c r="D2123" i="11"/>
  <c r="F2123" i="11" s="1"/>
  <c r="AM2239" i="9"/>
  <c r="AN2239" i="9"/>
  <c r="AL2240" i="9"/>
  <c r="M2123" i="11" l="1"/>
  <c r="AM2240" i="9"/>
  <c r="AN2240" i="9"/>
  <c r="AL2241" i="9"/>
  <c r="A2125" i="11"/>
  <c r="H2124" i="11"/>
  <c r="C2124" i="11"/>
  <c r="L2124" i="11" s="1"/>
  <c r="J2124" i="11"/>
  <c r="I2124" i="11"/>
  <c r="K2124" i="11"/>
  <c r="E2124" i="11"/>
  <c r="G2124" i="11" s="1"/>
  <c r="D2124" i="11"/>
  <c r="F2124" i="11" s="1"/>
  <c r="B2124" i="11"/>
  <c r="M2124" i="11" l="1"/>
  <c r="AM2241" i="9"/>
  <c r="AN2241" i="9"/>
  <c r="AL2242" i="9"/>
  <c r="A2126" i="11"/>
  <c r="H2125" i="11"/>
  <c r="C2125" i="11"/>
  <c r="L2125" i="11" s="1"/>
  <c r="J2125" i="11"/>
  <c r="K2125" i="11"/>
  <c r="I2125" i="11"/>
  <c r="D2125" i="11"/>
  <c r="F2125" i="11" s="1"/>
  <c r="E2125" i="11"/>
  <c r="G2125" i="11" s="1"/>
  <c r="B2125" i="11"/>
  <c r="M2125" i="11" l="1"/>
  <c r="AN2242" i="9"/>
  <c r="AL2243" i="9"/>
  <c r="AM2242" i="9"/>
  <c r="A2127" i="11"/>
  <c r="H2126" i="11"/>
  <c r="C2126" i="11"/>
  <c r="L2126" i="11" s="1"/>
  <c r="I2126" i="11"/>
  <c r="J2126" i="11"/>
  <c r="K2126" i="11"/>
  <c r="E2126" i="11"/>
  <c r="G2126" i="11" s="1"/>
  <c r="B2126" i="11"/>
  <c r="D2126" i="11"/>
  <c r="F2126" i="11" s="1"/>
  <c r="M2126" i="11" l="1"/>
  <c r="AM2243" i="9"/>
  <c r="AN2243" i="9"/>
  <c r="AL2244" i="9"/>
  <c r="A2128" i="11"/>
  <c r="H2127" i="11"/>
  <c r="C2127" i="11"/>
  <c r="L2127" i="11" s="1"/>
  <c r="I2127" i="11"/>
  <c r="J2127" i="11"/>
  <c r="K2127" i="11"/>
  <c r="E2127" i="11"/>
  <c r="G2127" i="11" s="1"/>
  <c r="B2127" i="11"/>
  <c r="D2127" i="11"/>
  <c r="F2127" i="11" s="1"/>
  <c r="M2127" i="11" l="1"/>
  <c r="A2129" i="11"/>
  <c r="H2128" i="11"/>
  <c r="C2128" i="11"/>
  <c r="L2128" i="11" s="1"/>
  <c r="J2128" i="11"/>
  <c r="I2128" i="11"/>
  <c r="K2128" i="11"/>
  <c r="E2128" i="11"/>
  <c r="G2128" i="11" s="1"/>
  <c r="D2128" i="11"/>
  <c r="F2128" i="11" s="1"/>
  <c r="B2128" i="11"/>
  <c r="AM2244" i="9"/>
  <c r="AN2244" i="9"/>
  <c r="AL2245" i="9"/>
  <c r="M2128" i="11" l="1"/>
  <c r="A2130" i="11"/>
  <c r="H2129" i="11"/>
  <c r="C2129" i="11"/>
  <c r="L2129" i="11" s="1"/>
  <c r="J2129" i="11"/>
  <c r="K2129" i="11"/>
  <c r="I2129" i="11"/>
  <c r="D2129" i="11"/>
  <c r="F2129" i="11" s="1"/>
  <c r="E2129" i="11"/>
  <c r="G2129" i="11" s="1"/>
  <c r="B2129" i="11"/>
  <c r="AM2245" i="9"/>
  <c r="AN2245" i="9"/>
  <c r="AL2246" i="9"/>
  <c r="M2129" i="11" l="1"/>
  <c r="AN2246" i="9"/>
  <c r="AL2247" i="9"/>
  <c r="AM2246" i="9"/>
  <c r="A2131" i="11"/>
  <c r="H2130" i="11"/>
  <c r="C2130" i="11"/>
  <c r="L2130" i="11" s="1"/>
  <c r="I2130" i="11"/>
  <c r="J2130" i="11"/>
  <c r="K2130" i="11"/>
  <c r="E2130" i="11"/>
  <c r="G2130" i="11" s="1"/>
  <c r="B2130" i="11"/>
  <c r="D2130" i="11"/>
  <c r="F2130" i="11" s="1"/>
  <c r="M2130" i="11" l="1"/>
  <c r="A2132" i="11"/>
  <c r="H2131" i="11"/>
  <c r="C2131" i="11"/>
  <c r="L2131" i="11" s="1"/>
  <c r="K2131" i="11"/>
  <c r="I2131" i="11"/>
  <c r="J2131" i="11"/>
  <c r="E2131" i="11"/>
  <c r="G2131" i="11" s="1"/>
  <c r="B2131" i="11"/>
  <c r="D2131" i="11"/>
  <c r="F2131" i="11" s="1"/>
  <c r="AM2247" i="9"/>
  <c r="AN2247" i="9"/>
  <c r="AL2248" i="9"/>
  <c r="M2131" i="11" l="1"/>
  <c r="A2133" i="11"/>
  <c r="H2132" i="11"/>
  <c r="C2132" i="11"/>
  <c r="L2132" i="11" s="1"/>
  <c r="J2132" i="11"/>
  <c r="I2132" i="11"/>
  <c r="K2132" i="11"/>
  <c r="E2132" i="11"/>
  <c r="G2132" i="11" s="1"/>
  <c r="D2132" i="11"/>
  <c r="F2132" i="11" s="1"/>
  <c r="B2132" i="11"/>
  <c r="AM2248" i="9"/>
  <c r="AN2248" i="9"/>
  <c r="AL2249" i="9"/>
  <c r="M2132" i="11" l="1"/>
  <c r="A2134" i="11"/>
  <c r="H2133" i="11"/>
  <c r="C2133" i="11"/>
  <c r="L2133" i="11" s="1"/>
  <c r="J2133" i="11"/>
  <c r="K2133" i="11"/>
  <c r="I2133" i="11"/>
  <c r="D2133" i="11"/>
  <c r="F2133" i="11" s="1"/>
  <c r="E2133" i="11"/>
  <c r="G2133" i="11" s="1"/>
  <c r="B2133" i="11"/>
  <c r="AM2249" i="9"/>
  <c r="AN2249" i="9"/>
  <c r="AL2250" i="9"/>
  <c r="M2133" i="11" l="1"/>
  <c r="AN2250" i="9"/>
  <c r="AL2251" i="9"/>
  <c r="AM2250" i="9"/>
  <c r="A2135" i="11"/>
  <c r="H2134" i="11"/>
  <c r="C2134" i="11"/>
  <c r="L2134" i="11" s="1"/>
  <c r="I2134" i="11"/>
  <c r="J2134" i="11"/>
  <c r="K2134" i="11"/>
  <c r="E2134" i="11"/>
  <c r="G2134" i="11" s="1"/>
  <c r="B2134" i="11"/>
  <c r="D2134" i="11"/>
  <c r="F2134" i="11" s="1"/>
  <c r="M2134" i="11" l="1"/>
  <c r="A2136" i="11"/>
  <c r="H2135" i="11"/>
  <c r="C2135" i="11"/>
  <c r="L2135" i="11" s="1"/>
  <c r="I2135" i="11"/>
  <c r="J2135" i="11"/>
  <c r="K2135" i="11"/>
  <c r="E2135" i="11"/>
  <c r="G2135" i="11" s="1"/>
  <c r="B2135" i="11"/>
  <c r="D2135" i="11"/>
  <c r="F2135" i="11" s="1"/>
  <c r="AM2251" i="9"/>
  <c r="AN2251" i="9"/>
  <c r="AL2252" i="9"/>
  <c r="M2135" i="11" l="1"/>
  <c r="AM2252" i="9"/>
  <c r="AN2252" i="9"/>
  <c r="AL2253" i="9"/>
  <c r="A2137" i="11"/>
  <c r="H2136" i="11"/>
  <c r="C2136" i="11"/>
  <c r="L2136" i="11" s="1"/>
  <c r="J2136" i="11"/>
  <c r="I2136" i="11"/>
  <c r="K2136" i="11"/>
  <c r="E2136" i="11"/>
  <c r="G2136" i="11" s="1"/>
  <c r="D2136" i="11"/>
  <c r="F2136" i="11" s="1"/>
  <c r="B2136" i="11"/>
  <c r="M2136" i="11" l="1"/>
  <c r="A2138" i="11"/>
  <c r="H2137" i="11"/>
  <c r="C2137" i="11"/>
  <c r="L2137" i="11" s="1"/>
  <c r="J2137" i="11"/>
  <c r="K2137" i="11"/>
  <c r="I2137" i="11"/>
  <c r="D2137" i="11"/>
  <c r="F2137" i="11" s="1"/>
  <c r="E2137" i="11"/>
  <c r="G2137" i="11" s="1"/>
  <c r="B2137" i="11"/>
  <c r="AM2253" i="9"/>
  <c r="AN2253" i="9"/>
  <c r="AL2254" i="9"/>
  <c r="M2137" i="11" l="1"/>
  <c r="AN2254" i="9"/>
  <c r="AL2255" i="9"/>
  <c r="AM2254" i="9"/>
  <c r="A2139" i="11"/>
  <c r="H2138" i="11"/>
  <c r="C2138" i="11"/>
  <c r="L2138" i="11" s="1"/>
  <c r="I2138" i="11"/>
  <c r="J2138" i="11"/>
  <c r="K2138" i="11"/>
  <c r="E2138" i="11"/>
  <c r="G2138" i="11" s="1"/>
  <c r="B2138" i="11"/>
  <c r="D2138" i="11"/>
  <c r="F2138" i="11" s="1"/>
  <c r="M2138" i="11" l="1"/>
  <c r="A2140" i="11"/>
  <c r="H2139" i="11"/>
  <c r="C2139" i="11"/>
  <c r="L2139" i="11" s="1"/>
  <c r="I2139" i="11"/>
  <c r="J2139" i="11"/>
  <c r="K2139" i="11"/>
  <c r="E2139" i="11"/>
  <c r="G2139" i="11" s="1"/>
  <c r="B2139" i="11"/>
  <c r="D2139" i="11"/>
  <c r="F2139" i="11" s="1"/>
  <c r="AM2255" i="9"/>
  <c r="AN2255" i="9"/>
  <c r="AL2256" i="9"/>
  <c r="M2139" i="11" l="1"/>
  <c r="AM2256" i="9"/>
  <c r="AN2256" i="9"/>
  <c r="AL2257" i="9"/>
  <c r="A2141" i="11"/>
  <c r="H2140" i="11"/>
  <c r="C2140" i="11"/>
  <c r="L2140" i="11" s="1"/>
  <c r="J2140" i="11"/>
  <c r="I2140" i="11"/>
  <c r="K2140" i="11"/>
  <c r="E2140" i="11"/>
  <c r="G2140" i="11" s="1"/>
  <c r="D2140" i="11"/>
  <c r="F2140" i="11" s="1"/>
  <c r="B2140" i="11"/>
  <c r="M2140" i="11" l="1"/>
  <c r="A2142" i="11"/>
  <c r="H2141" i="11"/>
  <c r="C2141" i="11"/>
  <c r="L2141" i="11" s="1"/>
  <c r="J2141" i="11"/>
  <c r="K2141" i="11"/>
  <c r="I2141" i="11"/>
  <c r="D2141" i="11"/>
  <c r="F2141" i="11" s="1"/>
  <c r="E2141" i="11"/>
  <c r="G2141" i="11" s="1"/>
  <c r="B2141" i="11"/>
  <c r="AM2257" i="9"/>
  <c r="AN2257" i="9"/>
  <c r="AL2258" i="9"/>
  <c r="M2141" i="11" l="1"/>
  <c r="AN2258" i="9"/>
  <c r="AL2259" i="9"/>
  <c r="AM2258" i="9"/>
  <c r="A2143" i="11"/>
  <c r="H2142" i="11"/>
  <c r="C2142" i="11"/>
  <c r="L2142" i="11" s="1"/>
  <c r="I2142" i="11"/>
  <c r="J2142" i="11"/>
  <c r="K2142" i="11"/>
  <c r="E2142" i="11"/>
  <c r="G2142" i="11" s="1"/>
  <c r="B2142" i="11"/>
  <c r="D2142" i="11"/>
  <c r="F2142" i="11" s="1"/>
  <c r="M2142" i="11" l="1"/>
  <c r="AM2259" i="9"/>
  <c r="AN2259" i="9"/>
  <c r="AL2260" i="9"/>
  <c r="A2144" i="11"/>
  <c r="H2143" i="11"/>
  <c r="C2143" i="11"/>
  <c r="L2143" i="11" s="1"/>
  <c r="K2143" i="11"/>
  <c r="I2143" i="11"/>
  <c r="J2143" i="11"/>
  <c r="E2143" i="11"/>
  <c r="G2143" i="11" s="1"/>
  <c r="B2143" i="11"/>
  <c r="D2143" i="11"/>
  <c r="F2143" i="11" s="1"/>
  <c r="M2143" i="11" l="1"/>
  <c r="A2145" i="11"/>
  <c r="H2144" i="11"/>
  <c r="C2144" i="11"/>
  <c r="L2144" i="11" s="1"/>
  <c r="J2144" i="11"/>
  <c r="I2144" i="11"/>
  <c r="K2144" i="11"/>
  <c r="E2144" i="11"/>
  <c r="G2144" i="11" s="1"/>
  <c r="D2144" i="11"/>
  <c r="F2144" i="11" s="1"/>
  <c r="B2144" i="11"/>
  <c r="AM2260" i="9"/>
  <c r="AN2260" i="9"/>
  <c r="AL2261" i="9"/>
  <c r="M2144" i="11" l="1"/>
  <c r="AM2261" i="9"/>
  <c r="AN2261" i="9"/>
  <c r="AL2262" i="9"/>
  <c r="A2146" i="11"/>
  <c r="H2145" i="11"/>
  <c r="C2145" i="11"/>
  <c r="L2145" i="11" s="1"/>
  <c r="J2145" i="11"/>
  <c r="K2145" i="11"/>
  <c r="I2145" i="11"/>
  <c r="D2145" i="11"/>
  <c r="F2145" i="11" s="1"/>
  <c r="E2145" i="11"/>
  <c r="G2145" i="11" s="1"/>
  <c r="B2145" i="11"/>
  <c r="M2145" i="11" l="1"/>
  <c r="A2147" i="11"/>
  <c r="H2146" i="11"/>
  <c r="C2146" i="11"/>
  <c r="L2146" i="11" s="1"/>
  <c r="I2146" i="11"/>
  <c r="J2146" i="11"/>
  <c r="K2146" i="11"/>
  <c r="E2146" i="11"/>
  <c r="G2146" i="11" s="1"/>
  <c r="B2146" i="11"/>
  <c r="D2146" i="11"/>
  <c r="F2146" i="11" s="1"/>
  <c r="AN2262" i="9"/>
  <c r="AL2263" i="9"/>
  <c r="AM2262" i="9"/>
  <c r="M2146" i="11" l="1"/>
  <c r="AM2263" i="9"/>
  <c r="AN2263" i="9"/>
  <c r="AL2264" i="9"/>
  <c r="A2148" i="11"/>
  <c r="H2147" i="11"/>
  <c r="C2147" i="11"/>
  <c r="L2147" i="11" s="1"/>
  <c r="I2147" i="11"/>
  <c r="J2147" i="11"/>
  <c r="K2147" i="11"/>
  <c r="E2147" i="11"/>
  <c r="G2147" i="11" s="1"/>
  <c r="B2147" i="11"/>
  <c r="D2147" i="11"/>
  <c r="F2147" i="11" s="1"/>
  <c r="M2147" i="11" l="1"/>
  <c r="A2149" i="11"/>
  <c r="H2148" i="11"/>
  <c r="C2148" i="11"/>
  <c r="L2148" i="11" s="1"/>
  <c r="J2148" i="11"/>
  <c r="I2148" i="11"/>
  <c r="K2148" i="11"/>
  <c r="E2148" i="11"/>
  <c r="G2148" i="11" s="1"/>
  <c r="D2148" i="11"/>
  <c r="F2148" i="11" s="1"/>
  <c r="B2148" i="11"/>
  <c r="AM2264" i="9"/>
  <c r="AN2264" i="9"/>
  <c r="AL2265" i="9"/>
  <c r="M2148" i="11" l="1"/>
  <c r="A2150" i="11"/>
  <c r="H2149" i="11"/>
  <c r="C2149" i="11"/>
  <c r="L2149" i="11" s="1"/>
  <c r="J2149" i="11"/>
  <c r="K2149" i="11"/>
  <c r="I2149" i="11"/>
  <c r="D2149" i="11"/>
  <c r="F2149" i="11" s="1"/>
  <c r="E2149" i="11"/>
  <c r="G2149" i="11" s="1"/>
  <c r="B2149" i="11"/>
  <c r="AM2265" i="9"/>
  <c r="AN2265" i="9"/>
  <c r="AL2266" i="9"/>
  <c r="M2149" i="11" l="1"/>
  <c r="AN2266" i="9"/>
  <c r="AL2267" i="9"/>
  <c r="AM2266" i="9"/>
  <c r="A2151" i="11"/>
  <c r="H2150" i="11"/>
  <c r="C2150" i="11"/>
  <c r="L2150" i="11" s="1"/>
  <c r="I2150" i="11"/>
  <c r="J2150" i="11"/>
  <c r="K2150" i="11"/>
  <c r="E2150" i="11"/>
  <c r="G2150" i="11" s="1"/>
  <c r="B2150" i="11"/>
  <c r="D2150" i="11"/>
  <c r="F2150" i="11" s="1"/>
  <c r="M2150" i="11" l="1"/>
  <c r="AM2267" i="9"/>
  <c r="AN2267" i="9"/>
  <c r="AL2268" i="9"/>
  <c r="A2152" i="11"/>
  <c r="H2151" i="11"/>
  <c r="C2151" i="11"/>
  <c r="L2151" i="11" s="1"/>
  <c r="I2151" i="11"/>
  <c r="J2151" i="11"/>
  <c r="K2151" i="11"/>
  <c r="E2151" i="11"/>
  <c r="G2151" i="11" s="1"/>
  <c r="B2151" i="11"/>
  <c r="D2151" i="11"/>
  <c r="F2151" i="11" s="1"/>
  <c r="M2151" i="11" l="1"/>
  <c r="AM2268" i="9"/>
  <c r="AN2268" i="9"/>
  <c r="AL2269" i="9"/>
  <c r="A2153" i="11"/>
  <c r="H2152" i="11"/>
  <c r="C2152" i="11"/>
  <c r="L2152" i="11" s="1"/>
  <c r="J2152" i="11"/>
  <c r="I2152" i="11"/>
  <c r="K2152" i="11"/>
  <c r="E2152" i="11"/>
  <c r="G2152" i="11" s="1"/>
  <c r="D2152" i="11"/>
  <c r="F2152" i="11" s="1"/>
  <c r="B2152" i="11"/>
  <c r="M2152" i="11" l="1"/>
  <c r="A2154" i="11"/>
  <c r="H2153" i="11"/>
  <c r="C2153" i="11"/>
  <c r="L2153" i="11" s="1"/>
  <c r="K2153" i="11"/>
  <c r="I2153" i="11"/>
  <c r="J2153" i="11"/>
  <c r="D2153" i="11"/>
  <c r="F2153" i="11" s="1"/>
  <c r="E2153" i="11"/>
  <c r="G2153" i="11" s="1"/>
  <c r="B2153" i="11"/>
  <c r="AM2269" i="9"/>
  <c r="AN2269" i="9"/>
  <c r="AL2270" i="9"/>
  <c r="M2153" i="11" l="1"/>
  <c r="A2155" i="11"/>
  <c r="H2154" i="11"/>
  <c r="C2154" i="11"/>
  <c r="L2154" i="11" s="1"/>
  <c r="K2154" i="11"/>
  <c r="I2154" i="11"/>
  <c r="J2154" i="11"/>
  <c r="E2154" i="11"/>
  <c r="G2154" i="11" s="1"/>
  <c r="B2154" i="11"/>
  <c r="D2154" i="11"/>
  <c r="F2154" i="11" s="1"/>
  <c r="AN2270" i="9"/>
  <c r="AL2271" i="9"/>
  <c r="AM2270" i="9"/>
  <c r="M2154" i="11" l="1"/>
  <c r="A2156" i="11"/>
  <c r="H2155" i="11"/>
  <c r="C2155" i="11"/>
  <c r="L2155" i="11" s="1"/>
  <c r="I2155" i="11"/>
  <c r="J2155" i="11"/>
  <c r="K2155" i="11"/>
  <c r="B2155" i="11"/>
  <c r="E2155" i="11"/>
  <c r="G2155" i="11" s="1"/>
  <c r="D2155" i="11"/>
  <c r="F2155" i="11" s="1"/>
  <c r="AM2271" i="9"/>
  <c r="AN2271" i="9"/>
  <c r="AL2272" i="9"/>
  <c r="M2155" i="11" l="1"/>
  <c r="A2157" i="11"/>
  <c r="H2156" i="11"/>
  <c r="C2156" i="11"/>
  <c r="L2156" i="11" s="1"/>
  <c r="J2156" i="11"/>
  <c r="I2156" i="11"/>
  <c r="K2156" i="11"/>
  <c r="E2156" i="11"/>
  <c r="G2156" i="11" s="1"/>
  <c r="B2156" i="11"/>
  <c r="D2156" i="11"/>
  <c r="F2156" i="11" s="1"/>
  <c r="AM2272" i="9"/>
  <c r="AN2272" i="9"/>
  <c r="AL2273" i="9"/>
  <c r="M2156" i="11" l="1"/>
  <c r="AM2273" i="9"/>
  <c r="AN2273" i="9"/>
  <c r="AL2274" i="9"/>
  <c r="A2158" i="11"/>
  <c r="H2157" i="11"/>
  <c r="C2157" i="11"/>
  <c r="L2157" i="11" s="1"/>
  <c r="K2157" i="11"/>
  <c r="I2157" i="11"/>
  <c r="J2157" i="11"/>
  <c r="E2157" i="11"/>
  <c r="G2157" i="11" s="1"/>
  <c r="D2157" i="11"/>
  <c r="F2157" i="11" s="1"/>
  <c r="B2157" i="11"/>
  <c r="M2157" i="11" l="1"/>
  <c r="A2159" i="11"/>
  <c r="H2158" i="11"/>
  <c r="C2158" i="11"/>
  <c r="L2158" i="11" s="1"/>
  <c r="I2158" i="11"/>
  <c r="J2158" i="11"/>
  <c r="K2158" i="11"/>
  <c r="E2158" i="11"/>
  <c r="G2158" i="11" s="1"/>
  <c r="B2158" i="11"/>
  <c r="D2158" i="11"/>
  <c r="F2158" i="11" s="1"/>
  <c r="AN2274" i="9"/>
  <c r="AL2275" i="9"/>
  <c r="AM2274" i="9"/>
  <c r="M2158" i="11" l="1"/>
  <c r="AM2275" i="9"/>
  <c r="AN2275" i="9"/>
  <c r="AL2276" i="9"/>
  <c r="A2160" i="11"/>
  <c r="H2159" i="11"/>
  <c r="C2159" i="11"/>
  <c r="L2159" i="11" s="1"/>
  <c r="J2159" i="11"/>
  <c r="K2159" i="11"/>
  <c r="I2159" i="11"/>
  <c r="B2159" i="11"/>
  <c r="E2159" i="11"/>
  <c r="G2159" i="11" s="1"/>
  <c r="D2159" i="11"/>
  <c r="F2159" i="11" s="1"/>
  <c r="M2159" i="11" l="1"/>
  <c r="A2161" i="11"/>
  <c r="H2160" i="11"/>
  <c r="C2160" i="11"/>
  <c r="L2160" i="11" s="1"/>
  <c r="J2160" i="11"/>
  <c r="I2160" i="11"/>
  <c r="K2160" i="11"/>
  <c r="E2160" i="11"/>
  <c r="G2160" i="11" s="1"/>
  <c r="B2160" i="11"/>
  <c r="D2160" i="11"/>
  <c r="F2160" i="11" s="1"/>
  <c r="AM2276" i="9"/>
  <c r="AN2276" i="9"/>
  <c r="AL2277" i="9"/>
  <c r="M2160" i="11" l="1"/>
  <c r="AM2277" i="9"/>
  <c r="AN2277" i="9"/>
  <c r="AL2278" i="9"/>
  <c r="A2162" i="11"/>
  <c r="H2161" i="11"/>
  <c r="C2161" i="11"/>
  <c r="L2161" i="11" s="1"/>
  <c r="K2161" i="11"/>
  <c r="I2161" i="11"/>
  <c r="J2161" i="11"/>
  <c r="E2161" i="11"/>
  <c r="G2161" i="11" s="1"/>
  <c r="D2161" i="11"/>
  <c r="F2161" i="11" s="1"/>
  <c r="B2161" i="11"/>
  <c r="M2161" i="11" l="1"/>
  <c r="A2163" i="11"/>
  <c r="H2162" i="11"/>
  <c r="C2162" i="11"/>
  <c r="L2162" i="11" s="1"/>
  <c r="I2162" i="11"/>
  <c r="J2162" i="11"/>
  <c r="K2162" i="11"/>
  <c r="E2162" i="11"/>
  <c r="G2162" i="11" s="1"/>
  <c r="B2162" i="11"/>
  <c r="D2162" i="11"/>
  <c r="F2162" i="11" s="1"/>
  <c r="AN2278" i="9"/>
  <c r="AL2279" i="9"/>
  <c r="AM2278" i="9"/>
  <c r="M2162" i="11" l="1"/>
  <c r="AM2279" i="9"/>
  <c r="AN2279" i="9"/>
  <c r="AL2280" i="9"/>
  <c r="A2164" i="11"/>
  <c r="H2163" i="11"/>
  <c r="C2163" i="11"/>
  <c r="L2163" i="11" s="1"/>
  <c r="I2163" i="11"/>
  <c r="J2163" i="11"/>
  <c r="K2163" i="11"/>
  <c r="B2163" i="11"/>
  <c r="E2163" i="11"/>
  <c r="G2163" i="11" s="1"/>
  <c r="D2163" i="11"/>
  <c r="F2163" i="11" s="1"/>
  <c r="M2163" i="11" l="1"/>
  <c r="AM2280" i="9"/>
  <c r="AN2280" i="9"/>
  <c r="AL2281" i="9"/>
  <c r="A2165" i="11"/>
  <c r="H2164" i="11"/>
  <c r="C2164" i="11"/>
  <c r="L2164" i="11" s="1"/>
  <c r="J2164" i="11"/>
  <c r="I2164" i="11"/>
  <c r="K2164" i="11"/>
  <c r="E2164" i="11"/>
  <c r="G2164" i="11" s="1"/>
  <c r="B2164" i="11"/>
  <c r="D2164" i="11"/>
  <c r="F2164" i="11" s="1"/>
  <c r="M2164" i="11" l="1"/>
  <c r="AM2281" i="9"/>
  <c r="AN2281" i="9"/>
  <c r="AL2282" i="9"/>
  <c r="A2166" i="11"/>
  <c r="H2165" i="11"/>
  <c r="C2165" i="11"/>
  <c r="L2165" i="11" s="1"/>
  <c r="K2165" i="11"/>
  <c r="I2165" i="11"/>
  <c r="J2165" i="11"/>
  <c r="E2165" i="11"/>
  <c r="G2165" i="11" s="1"/>
  <c r="D2165" i="11"/>
  <c r="F2165" i="11" s="1"/>
  <c r="B2165" i="11"/>
  <c r="M2165" i="11" l="1"/>
  <c r="A2167" i="11"/>
  <c r="H2166" i="11"/>
  <c r="C2166" i="11"/>
  <c r="L2166" i="11" s="1"/>
  <c r="I2166" i="11"/>
  <c r="J2166" i="11"/>
  <c r="K2166" i="11"/>
  <c r="E2166" i="11"/>
  <c r="G2166" i="11" s="1"/>
  <c r="B2166" i="11"/>
  <c r="D2166" i="11"/>
  <c r="F2166" i="11" s="1"/>
  <c r="AN2282" i="9"/>
  <c r="AL2283" i="9"/>
  <c r="AM2282" i="9"/>
  <c r="M2166" i="11" l="1"/>
  <c r="AM2283" i="9"/>
  <c r="AN2283" i="9"/>
  <c r="AL2284" i="9"/>
  <c r="A2168" i="11"/>
  <c r="H2167" i="11"/>
  <c r="C2167" i="11"/>
  <c r="L2167" i="11" s="1"/>
  <c r="I2167" i="11"/>
  <c r="J2167" i="11"/>
  <c r="K2167" i="11"/>
  <c r="B2167" i="11"/>
  <c r="E2167" i="11"/>
  <c r="G2167" i="11" s="1"/>
  <c r="D2167" i="11"/>
  <c r="F2167" i="11" s="1"/>
  <c r="M2167" i="11" l="1"/>
  <c r="A2169" i="11"/>
  <c r="H2168" i="11"/>
  <c r="C2168" i="11"/>
  <c r="L2168" i="11" s="1"/>
  <c r="J2168" i="11"/>
  <c r="I2168" i="11"/>
  <c r="K2168" i="11"/>
  <c r="E2168" i="11"/>
  <c r="G2168" i="11" s="1"/>
  <c r="B2168" i="11"/>
  <c r="D2168" i="11"/>
  <c r="F2168" i="11" s="1"/>
  <c r="AM2284" i="9"/>
  <c r="AN2284" i="9"/>
  <c r="AL2285" i="9"/>
  <c r="M2168" i="11" l="1"/>
  <c r="AN2285" i="9"/>
  <c r="AM2285" i="9"/>
  <c r="AL2286" i="9"/>
  <c r="A2170" i="11"/>
  <c r="H2169" i="11"/>
  <c r="C2169" i="11"/>
  <c r="L2169" i="11" s="1"/>
  <c r="K2169" i="11"/>
  <c r="I2169" i="11"/>
  <c r="J2169" i="11"/>
  <c r="E2169" i="11"/>
  <c r="G2169" i="11" s="1"/>
  <c r="D2169" i="11"/>
  <c r="F2169" i="11" s="1"/>
  <c r="B2169" i="11"/>
  <c r="M2169" i="11" l="1"/>
  <c r="A2171" i="11"/>
  <c r="H2170" i="11"/>
  <c r="C2170" i="11"/>
  <c r="L2170" i="11" s="1"/>
  <c r="I2170" i="11"/>
  <c r="J2170" i="11"/>
  <c r="K2170" i="11"/>
  <c r="E2170" i="11"/>
  <c r="G2170" i="11" s="1"/>
  <c r="B2170" i="11"/>
  <c r="D2170" i="11"/>
  <c r="F2170" i="11" s="1"/>
  <c r="AN2286" i="9"/>
  <c r="AL2287" i="9"/>
  <c r="AM2286" i="9"/>
  <c r="M2170" i="11" l="1"/>
  <c r="AM2287" i="9"/>
  <c r="AN2287" i="9"/>
  <c r="AL2288" i="9"/>
  <c r="A2172" i="11"/>
  <c r="H2171" i="11"/>
  <c r="C2171" i="11"/>
  <c r="L2171" i="11" s="1"/>
  <c r="I2171" i="11"/>
  <c r="J2171" i="11"/>
  <c r="K2171" i="11"/>
  <c r="B2171" i="11"/>
  <c r="E2171" i="11"/>
  <c r="G2171" i="11" s="1"/>
  <c r="D2171" i="11"/>
  <c r="F2171" i="11" s="1"/>
  <c r="M2171" i="11" l="1"/>
  <c r="AM2288" i="9"/>
  <c r="AN2288" i="9"/>
  <c r="AL2289" i="9"/>
  <c r="A2173" i="11"/>
  <c r="H2172" i="11"/>
  <c r="C2172" i="11"/>
  <c r="L2172" i="11" s="1"/>
  <c r="J2172" i="11"/>
  <c r="I2172" i="11"/>
  <c r="K2172" i="11"/>
  <c r="E2172" i="11"/>
  <c r="G2172" i="11" s="1"/>
  <c r="B2172" i="11"/>
  <c r="D2172" i="11"/>
  <c r="F2172" i="11" s="1"/>
  <c r="M2172" i="11" l="1"/>
  <c r="A2174" i="11"/>
  <c r="H2173" i="11"/>
  <c r="C2173" i="11"/>
  <c r="L2173" i="11" s="1"/>
  <c r="K2173" i="11"/>
  <c r="I2173" i="11"/>
  <c r="J2173" i="11"/>
  <c r="E2173" i="11"/>
  <c r="G2173" i="11" s="1"/>
  <c r="D2173" i="11"/>
  <c r="F2173" i="11" s="1"/>
  <c r="B2173" i="11"/>
  <c r="AL2290" i="9"/>
  <c r="AM2289" i="9"/>
  <c r="AN2289" i="9"/>
  <c r="M2173" i="11" l="1"/>
  <c r="AN2290" i="9"/>
  <c r="AL2291" i="9"/>
  <c r="AM2290" i="9"/>
  <c r="A2175" i="11"/>
  <c r="H2174" i="11"/>
  <c r="C2174" i="11"/>
  <c r="L2174" i="11" s="1"/>
  <c r="I2174" i="11"/>
  <c r="J2174" i="11"/>
  <c r="K2174" i="11"/>
  <c r="E2174" i="11"/>
  <c r="G2174" i="11" s="1"/>
  <c r="B2174" i="11"/>
  <c r="D2174" i="11"/>
  <c r="F2174" i="11" s="1"/>
  <c r="M2174" i="11" l="1"/>
  <c r="A2176" i="11"/>
  <c r="H2175" i="11"/>
  <c r="C2175" i="11"/>
  <c r="L2175" i="11" s="1"/>
  <c r="I2175" i="11"/>
  <c r="J2175" i="11"/>
  <c r="K2175" i="11"/>
  <c r="B2175" i="11"/>
  <c r="E2175" i="11"/>
  <c r="G2175" i="11" s="1"/>
  <c r="D2175" i="11"/>
  <c r="F2175" i="11" s="1"/>
  <c r="AM2291" i="9"/>
  <c r="AN2291" i="9"/>
  <c r="AL2292" i="9"/>
  <c r="M2175" i="11" l="1"/>
  <c r="AM2292" i="9"/>
  <c r="AN2292" i="9"/>
  <c r="AL2293" i="9"/>
  <c r="A2177" i="11"/>
  <c r="H2176" i="11"/>
  <c r="C2176" i="11"/>
  <c r="L2176" i="11" s="1"/>
  <c r="J2176" i="11"/>
  <c r="I2176" i="11"/>
  <c r="K2176" i="11"/>
  <c r="E2176" i="11"/>
  <c r="G2176" i="11" s="1"/>
  <c r="B2176" i="11"/>
  <c r="D2176" i="11"/>
  <c r="F2176" i="11" s="1"/>
  <c r="M2176" i="11" l="1"/>
  <c r="A2178" i="11"/>
  <c r="H2177" i="11"/>
  <c r="C2177" i="11"/>
  <c r="L2177" i="11" s="1"/>
  <c r="K2177" i="11"/>
  <c r="I2177" i="11"/>
  <c r="J2177" i="11"/>
  <c r="E2177" i="11"/>
  <c r="G2177" i="11" s="1"/>
  <c r="D2177" i="11"/>
  <c r="F2177" i="11" s="1"/>
  <c r="B2177" i="11"/>
  <c r="AM2293" i="9"/>
  <c r="AN2293" i="9"/>
  <c r="AL2294" i="9"/>
  <c r="M2177" i="11" l="1"/>
  <c r="A2179" i="11"/>
  <c r="H2178" i="11"/>
  <c r="C2178" i="11"/>
  <c r="L2178" i="11" s="1"/>
  <c r="K2178" i="11"/>
  <c r="I2178" i="11"/>
  <c r="J2178" i="11"/>
  <c r="E2178" i="11"/>
  <c r="G2178" i="11" s="1"/>
  <c r="B2178" i="11"/>
  <c r="D2178" i="11"/>
  <c r="F2178" i="11" s="1"/>
  <c r="AN2294" i="9"/>
  <c r="AL2295" i="9"/>
  <c r="AM2294" i="9"/>
  <c r="M2178" i="11" l="1"/>
  <c r="A2180" i="11"/>
  <c r="H2179" i="11"/>
  <c r="C2179" i="11"/>
  <c r="L2179" i="11" s="1"/>
  <c r="I2179" i="11"/>
  <c r="J2179" i="11"/>
  <c r="K2179" i="11"/>
  <c r="B2179" i="11"/>
  <c r="E2179" i="11"/>
  <c r="G2179" i="11" s="1"/>
  <c r="D2179" i="11"/>
  <c r="F2179" i="11" s="1"/>
  <c r="AM2295" i="9"/>
  <c r="AN2295" i="9"/>
  <c r="AL2296" i="9"/>
  <c r="M2179" i="11" l="1"/>
  <c r="AM2296" i="9"/>
  <c r="AN2296" i="9"/>
  <c r="AL2297" i="9"/>
  <c r="A2181" i="11"/>
  <c r="H2180" i="11"/>
  <c r="C2180" i="11"/>
  <c r="L2180" i="11" s="1"/>
  <c r="J2180" i="11"/>
  <c r="I2180" i="11"/>
  <c r="K2180" i="11"/>
  <c r="E2180" i="11"/>
  <c r="G2180" i="11" s="1"/>
  <c r="B2180" i="11"/>
  <c r="D2180" i="11"/>
  <c r="F2180" i="11" s="1"/>
  <c r="M2180" i="11" l="1"/>
  <c r="AM2297" i="9"/>
  <c r="AL2298" i="9"/>
  <c r="AN2297" i="9"/>
  <c r="A2182" i="11"/>
  <c r="H2181" i="11"/>
  <c r="C2181" i="11"/>
  <c r="L2181" i="11" s="1"/>
  <c r="K2181" i="11"/>
  <c r="I2181" i="11"/>
  <c r="J2181" i="11"/>
  <c r="E2181" i="11"/>
  <c r="G2181" i="11" s="1"/>
  <c r="D2181" i="11"/>
  <c r="F2181" i="11" s="1"/>
  <c r="B2181" i="11"/>
  <c r="M2181" i="11" l="1"/>
  <c r="A2183" i="11"/>
  <c r="H2182" i="11"/>
  <c r="C2182" i="11"/>
  <c r="L2182" i="11" s="1"/>
  <c r="I2182" i="11"/>
  <c r="J2182" i="11"/>
  <c r="K2182" i="11"/>
  <c r="E2182" i="11"/>
  <c r="G2182" i="11" s="1"/>
  <c r="B2182" i="11"/>
  <c r="D2182" i="11"/>
  <c r="F2182" i="11" s="1"/>
  <c r="AN2298" i="9"/>
  <c r="AL2299" i="9"/>
  <c r="AM2298" i="9"/>
  <c r="M2182" i="11" l="1"/>
  <c r="AM2299" i="9"/>
  <c r="AN2299" i="9"/>
  <c r="AL2300" i="9"/>
  <c r="A2184" i="11"/>
  <c r="H2183" i="11"/>
  <c r="C2183" i="11"/>
  <c r="L2183" i="11" s="1"/>
  <c r="J2183" i="11"/>
  <c r="K2183" i="11"/>
  <c r="I2183" i="11"/>
  <c r="B2183" i="11"/>
  <c r="E2183" i="11"/>
  <c r="G2183" i="11" s="1"/>
  <c r="D2183" i="11"/>
  <c r="F2183" i="11" s="1"/>
  <c r="M2183" i="11" l="1"/>
  <c r="AM2300" i="9"/>
  <c r="AN2300" i="9"/>
  <c r="AL2301" i="9"/>
  <c r="A2185" i="11"/>
  <c r="H2184" i="11"/>
  <c r="C2184" i="11"/>
  <c r="L2184" i="11" s="1"/>
  <c r="J2184" i="11"/>
  <c r="I2184" i="11"/>
  <c r="K2184" i="11"/>
  <c r="E2184" i="11"/>
  <c r="G2184" i="11" s="1"/>
  <c r="B2184" i="11"/>
  <c r="D2184" i="11"/>
  <c r="F2184" i="11" s="1"/>
  <c r="M2184" i="11" l="1"/>
  <c r="A2186" i="11"/>
  <c r="H2185" i="11"/>
  <c r="C2185" i="11"/>
  <c r="L2185" i="11" s="1"/>
  <c r="K2185" i="11"/>
  <c r="I2185" i="11"/>
  <c r="J2185" i="11"/>
  <c r="E2185" i="11"/>
  <c r="G2185" i="11" s="1"/>
  <c r="D2185" i="11"/>
  <c r="F2185" i="11" s="1"/>
  <c r="B2185" i="11"/>
  <c r="AM2301" i="9"/>
  <c r="AN2301" i="9"/>
  <c r="AL2302" i="9"/>
  <c r="M2185" i="11" l="1"/>
  <c r="A2187" i="11"/>
  <c r="H2186" i="11"/>
  <c r="C2186" i="11"/>
  <c r="L2186" i="11" s="1"/>
  <c r="I2186" i="11"/>
  <c r="J2186" i="11"/>
  <c r="K2186" i="11"/>
  <c r="E2186" i="11"/>
  <c r="G2186" i="11" s="1"/>
  <c r="B2186" i="11"/>
  <c r="D2186" i="11"/>
  <c r="F2186" i="11" s="1"/>
  <c r="AN2302" i="9"/>
  <c r="AL2303" i="9"/>
  <c r="AM2302" i="9"/>
  <c r="M2186" i="11" l="1"/>
  <c r="A2188" i="11"/>
  <c r="H2187" i="11"/>
  <c r="C2187" i="11"/>
  <c r="L2187" i="11" s="1"/>
  <c r="I2187" i="11"/>
  <c r="J2187" i="11"/>
  <c r="K2187" i="11"/>
  <c r="B2187" i="11"/>
  <c r="E2187" i="11"/>
  <c r="G2187" i="11" s="1"/>
  <c r="D2187" i="11"/>
  <c r="F2187" i="11" s="1"/>
  <c r="AM2303" i="9"/>
  <c r="AN2303" i="9"/>
  <c r="AL2304" i="9"/>
  <c r="M2187" i="11" l="1"/>
  <c r="AM2304" i="9"/>
  <c r="AN2304" i="9"/>
  <c r="AL2305" i="9"/>
  <c r="A2189" i="11"/>
  <c r="H2188" i="11"/>
  <c r="C2188" i="11"/>
  <c r="L2188" i="11" s="1"/>
  <c r="J2188" i="11"/>
  <c r="I2188" i="11"/>
  <c r="K2188" i="11"/>
  <c r="E2188" i="11"/>
  <c r="G2188" i="11" s="1"/>
  <c r="B2188" i="11"/>
  <c r="D2188" i="11"/>
  <c r="F2188" i="11" s="1"/>
  <c r="M2188" i="11" l="1"/>
  <c r="A2190" i="11"/>
  <c r="H2189" i="11"/>
  <c r="C2189" i="11"/>
  <c r="L2189" i="11" s="1"/>
  <c r="K2189" i="11"/>
  <c r="I2189" i="11"/>
  <c r="J2189" i="11"/>
  <c r="E2189" i="11"/>
  <c r="G2189" i="11" s="1"/>
  <c r="D2189" i="11"/>
  <c r="F2189" i="11" s="1"/>
  <c r="B2189" i="11"/>
  <c r="AM2305" i="9"/>
  <c r="AN2305" i="9"/>
  <c r="AL2306" i="9"/>
  <c r="M2189" i="11" l="1"/>
  <c r="AN2306" i="9"/>
  <c r="AL2307" i="9"/>
  <c r="AM2306" i="9"/>
  <c r="A2191" i="11"/>
  <c r="H2190" i="11"/>
  <c r="C2190" i="11"/>
  <c r="L2190" i="11" s="1"/>
  <c r="I2190" i="11"/>
  <c r="J2190" i="11"/>
  <c r="K2190" i="11"/>
  <c r="E2190" i="11"/>
  <c r="G2190" i="11" s="1"/>
  <c r="B2190" i="11"/>
  <c r="D2190" i="11"/>
  <c r="F2190" i="11" s="1"/>
  <c r="M2190" i="11" l="1"/>
  <c r="A2192" i="11"/>
  <c r="H2191" i="11"/>
  <c r="C2191" i="11"/>
  <c r="L2191" i="11" s="1"/>
  <c r="I2191" i="11"/>
  <c r="J2191" i="11"/>
  <c r="K2191" i="11"/>
  <c r="B2191" i="11"/>
  <c r="E2191" i="11"/>
  <c r="G2191" i="11" s="1"/>
  <c r="D2191" i="11"/>
  <c r="F2191" i="11" s="1"/>
  <c r="AM2307" i="9"/>
  <c r="AN2307" i="9"/>
  <c r="AL2308" i="9"/>
  <c r="M2191" i="11" l="1"/>
  <c r="A2193" i="11"/>
  <c r="H2192" i="11"/>
  <c r="C2192" i="11"/>
  <c r="L2192" i="11" s="1"/>
  <c r="J2192" i="11"/>
  <c r="I2192" i="11"/>
  <c r="K2192" i="11"/>
  <c r="E2192" i="11"/>
  <c r="G2192" i="11" s="1"/>
  <c r="B2192" i="11"/>
  <c r="D2192" i="11"/>
  <c r="F2192" i="11" s="1"/>
  <c r="AM2308" i="9"/>
  <c r="AN2308" i="9"/>
  <c r="AL2309" i="9"/>
  <c r="M2192" i="11" l="1"/>
  <c r="AN2309" i="9"/>
  <c r="AL2310" i="9"/>
  <c r="AM2309" i="9"/>
  <c r="A2194" i="11"/>
  <c r="H2193" i="11"/>
  <c r="C2193" i="11"/>
  <c r="L2193" i="11" s="1"/>
  <c r="K2193" i="11"/>
  <c r="I2193" i="11"/>
  <c r="J2193" i="11"/>
  <c r="E2193" i="11"/>
  <c r="G2193" i="11" s="1"/>
  <c r="D2193" i="11"/>
  <c r="F2193" i="11" s="1"/>
  <c r="B2193" i="11"/>
  <c r="M2193" i="11" l="1"/>
  <c r="A2195" i="11"/>
  <c r="H2194" i="11"/>
  <c r="C2194" i="11"/>
  <c r="L2194" i="11" s="1"/>
  <c r="I2194" i="11"/>
  <c r="J2194" i="11"/>
  <c r="K2194" i="11"/>
  <c r="E2194" i="11"/>
  <c r="G2194" i="11" s="1"/>
  <c r="B2194" i="11"/>
  <c r="D2194" i="11"/>
  <c r="F2194" i="11" s="1"/>
  <c r="AN2310" i="9"/>
  <c r="AL2311" i="9"/>
  <c r="AM2310" i="9"/>
  <c r="M2194" i="11" l="1"/>
  <c r="A2196" i="11"/>
  <c r="H2195" i="11"/>
  <c r="C2195" i="11"/>
  <c r="L2195" i="11" s="1"/>
  <c r="I2195" i="11"/>
  <c r="J2195" i="11"/>
  <c r="K2195" i="11"/>
  <c r="B2195" i="11"/>
  <c r="E2195" i="11"/>
  <c r="G2195" i="11" s="1"/>
  <c r="D2195" i="11"/>
  <c r="F2195" i="11" s="1"/>
  <c r="AM2311" i="9"/>
  <c r="AN2311" i="9"/>
  <c r="AL2312" i="9"/>
  <c r="M2195" i="11" l="1"/>
  <c r="AM2312" i="9"/>
  <c r="AN2312" i="9"/>
  <c r="AL2313" i="9"/>
  <c r="A2197" i="11"/>
  <c r="H2196" i="11"/>
  <c r="C2196" i="11"/>
  <c r="L2196" i="11" s="1"/>
  <c r="J2196" i="11"/>
  <c r="I2196" i="11"/>
  <c r="K2196" i="11"/>
  <c r="E2196" i="11"/>
  <c r="G2196" i="11" s="1"/>
  <c r="B2196" i="11"/>
  <c r="D2196" i="11"/>
  <c r="F2196" i="11" s="1"/>
  <c r="M2196" i="11" l="1"/>
  <c r="A2198" i="11"/>
  <c r="H2197" i="11"/>
  <c r="C2197" i="11"/>
  <c r="L2197" i="11" s="1"/>
  <c r="K2197" i="11"/>
  <c r="I2197" i="11"/>
  <c r="J2197" i="11"/>
  <c r="E2197" i="11"/>
  <c r="G2197" i="11" s="1"/>
  <c r="D2197" i="11"/>
  <c r="F2197" i="11" s="1"/>
  <c r="B2197" i="11"/>
  <c r="AM2313" i="9"/>
  <c r="AN2313" i="9"/>
  <c r="AL2314" i="9"/>
  <c r="M2197" i="11" l="1"/>
  <c r="A2199" i="11"/>
  <c r="H2198" i="11"/>
  <c r="C2198" i="11"/>
  <c r="L2198" i="11" s="1"/>
  <c r="I2198" i="11"/>
  <c r="J2198" i="11"/>
  <c r="K2198" i="11"/>
  <c r="E2198" i="11"/>
  <c r="G2198" i="11" s="1"/>
  <c r="B2198" i="11"/>
  <c r="D2198" i="11"/>
  <c r="F2198" i="11" s="1"/>
  <c r="AN2314" i="9"/>
  <c r="AL2315" i="9"/>
  <c r="AM2314" i="9"/>
  <c r="M2198" i="11" l="1"/>
  <c r="AM2315" i="9"/>
  <c r="AN2315" i="9"/>
  <c r="AL2316" i="9"/>
  <c r="A2200" i="11"/>
  <c r="H2199" i="11"/>
  <c r="C2199" i="11"/>
  <c r="L2199" i="11" s="1"/>
  <c r="I2199" i="11"/>
  <c r="J2199" i="11"/>
  <c r="K2199" i="11"/>
  <c r="B2199" i="11"/>
  <c r="E2199" i="11"/>
  <c r="G2199" i="11" s="1"/>
  <c r="D2199" i="11"/>
  <c r="F2199" i="11" s="1"/>
  <c r="M2199" i="11" l="1"/>
  <c r="A2201" i="11"/>
  <c r="H2200" i="11"/>
  <c r="C2200" i="11"/>
  <c r="L2200" i="11" s="1"/>
  <c r="J2200" i="11"/>
  <c r="I2200" i="11"/>
  <c r="K2200" i="11"/>
  <c r="E2200" i="11"/>
  <c r="G2200" i="11" s="1"/>
  <c r="B2200" i="11"/>
  <c r="D2200" i="11"/>
  <c r="F2200" i="11" s="1"/>
  <c r="AM2316" i="9"/>
  <c r="AN2316" i="9"/>
  <c r="AL2317" i="9"/>
  <c r="M2200" i="11" l="1"/>
  <c r="A2202" i="11"/>
  <c r="H2201" i="11"/>
  <c r="C2201" i="11"/>
  <c r="L2201" i="11" s="1"/>
  <c r="K2201" i="11"/>
  <c r="I2201" i="11"/>
  <c r="J2201" i="11"/>
  <c r="E2201" i="11"/>
  <c r="G2201" i="11" s="1"/>
  <c r="D2201" i="11"/>
  <c r="F2201" i="11" s="1"/>
  <c r="B2201" i="11"/>
  <c r="AN2317" i="9"/>
  <c r="AL2318" i="9"/>
  <c r="AM2317" i="9"/>
  <c r="M2201" i="11" l="1"/>
  <c r="A2203" i="11"/>
  <c r="H2202" i="11"/>
  <c r="C2202" i="11"/>
  <c r="L2202" i="11" s="1"/>
  <c r="K2202" i="11"/>
  <c r="I2202" i="11"/>
  <c r="J2202" i="11"/>
  <c r="E2202" i="11"/>
  <c r="G2202" i="11" s="1"/>
  <c r="B2202" i="11"/>
  <c r="D2202" i="11"/>
  <c r="F2202" i="11" s="1"/>
  <c r="AN2318" i="9"/>
  <c r="AL2319" i="9"/>
  <c r="AM2318" i="9"/>
  <c r="M2202" i="11" l="1"/>
  <c r="AM2319" i="9"/>
  <c r="AN2319" i="9"/>
  <c r="AL2320" i="9"/>
  <c r="A2204" i="11"/>
  <c r="H2203" i="11"/>
  <c r="C2203" i="11"/>
  <c r="L2203" i="11" s="1"/>
  <c r="I2203" i="11"/>
  <c r="J2203" i="11"/>
  <c r="K2203" i="11"/>
  <c r="B2203" i="11"/>
  <c r="E2203" i="11"/>
  <c r="G2203" i="11" s="1"/>
  <c r="D2203" i="11"/>
  <c r="F2203" i="11" s="1"/>
  <c r="M2203" i="11" l="1"/>
  <c r="A2205" i="11"/>
  <c r="H2204" i="11"/>
  <c r="C2204" i="11"/>
  <c r="L2204" i="11" s="1"/>
  <c r="J2204" i="11"/>
  <c r="I2204" i="11"/>
  <c r="K2204" i="11"/>
  <c r="E2204" i="11"/>
  <c r="G2204" i="11" s="1"/>
  <c r="B2204" i="11"/>
  <c r="D2204" i="11"/>
  <c r="F2204" i="11" s="1"/>
  <c r="AM2320" i="9"/>
  <c r="AN2320" i="9"/>
  <c r="AL2321" i="9"/>
  <c r="M2204" i="11" l="1"/>
  <c r="AM2321" i="9"/>
  <c r="AN2321" i="9"/>
  <c r="AL2322" i="9"/>
  <c r="A2206" i="11"/>
  <c r="H2205" i="11"/>
  <c r="C2205" i="11"/>
  <c r="L2205" i="11" s="1"/>
  <c r="K2205" i="11"/>
  <c r="I2205" i="11"/>
  <c r="J2205" i="11"/>
  <c r="E2205" i="11"/>
  <c r="G2205" i="11" s="1"/>
  <c r="D2205" i="11"/>
  <c r="F2205" i="11" s="1"/>
  <c r="B2205" i="11"/>
  <c r="M2205" i="11" l="1"/>
  <c r="A2207" i="11"/>
  <c r="H2206" i="11"/>
  <c r="C2206" i="11"/>
  <c r="L2206" i="11" s="1"/>
  <c r="I2206" i="11"/>
  <c r="J2206" i="11"/>
  <c r="K2206" i="11"/>
  <c r="E2206" i="11"/>
  <c r="G2206" i="11" s="1"/>
  <c r="B2206" i="11"/>
  <c r="D2206" i="11"/>
  <c r="F2206" i="11" s="1"/>
  <c r="AN2322" i="9"/>
  <c r="AL2323" i="9"/>
  <c r="AM2322" i="9"/>
  <c r="M2206" i="11" l="1"/>
  <c r="AM2323" i="9"/>
  <c r="AN2323" i="9"/>
  <c r="AL2324" i="9"/>
  <c r="A2208" i="11"/>
  <c r="H2207" i="11"/>
  <c r="C2207" i="11"/>
  <c r="L2207" i="11" s="1"/>
  <c r="J2207" i="11"/>
  <c r="K2207" i="11"/>
  <c r="I2207" i="11"/>
  <c r="B2207" i="11"/>
  <c r="E2207" i="11"/>
  <c r="G2207" i="11" s="1"/>
  <c r="D2207" i="11"/>
  <c r="F2207" i="11" s="1"/>
  <c r="M2207" i="11" l="1"/>
  <c r="A2209" i="11"/>
  <c r="H2208" i="11"/>
  <c r="C2208" i="11"/>
  <c r="L2208" i="11" s="1"/>
  <c r="J2208" i="11"/>
  <c r="I2208" i="11"/>
  <c r="K2208" i="11"/>
  <c r="E2208" i="11"/>
  <c r="G2208" i="11" s="1"/>
  <c r="B2208" i="11"/>
  <c r="D2208" i="11"/>
  <c r="F2208" i="11" s="1"/>
  <c r="AM2324" i="9"/>
  <c r="AN2324" i="9"/>
  <c r="AL2325" i="9"/>
  <c r="M2208" i="11" l="1"/>
  <c r="AM2325" i="9"/>
  <c r="AN2325" i="9"/>
  <c r="AL2326" i="9"/>
  <c r="A2210" i="11"/>
  <c r="H2209" i="11"/>
  <c r="C2209" i="11"/>
  <c r="L2209" i="11" s="1"/>
  <c r="K2209" i="11"/>
  <c r="I2209" i="11"/>
  <c r="J2209" i="11"/>
  <c r="E2209" i="11"/>
  <c r="G2209" i="11" s="1"/>
  <c r="D2209" i="11"/>
  <c r="F2209" i="11" s="1"/>
  <c r="B2209" i="11"/>
  <c r="M2209" i="11" l="1"/>
  <c r="A2211" i="11"/>
  <c r="H2210" i="11"/>
  <c r="C2210" i="11"/>
  <c r="L2210" i="11" s="1"/>
  <c r="I2210" i="11"/>
  <c r="J2210" i="11"/>
  <c r="K2210" i="11"/>
  <c r="E2210" i="11"/>
  <c r="G2210" i="11" s="1"/>
  <c r="B2210" i="11"/>
  <c r="D2210" i="11"/>
  <c r="F2210" i="11" s="1"/>
  <c r="AN2326" i="9"/>
  <c r="AL2327" i="9"/>
  <c r="AM2326" i="9"/>
  <c r="M2210" i="11" l="1"/>
  <c r="AM2327" i="9"/>
  <c r="AN2327" i="9"/>
  <c r="AL2328" i="9"/>
  <c r="A2212" i="11"/>
  <c r="H2211" i="11"/>
  <c r="C2211" i="11"/>
  <c r="L2211" i="11" s="1"/>
  <c r="I2211" i="11"/>
  <c r="J2211" i="11"/>
  <c r="K2211" i="11"/>
  <c r="B2211" i="11"/>
  <c r="E2211" i="11"/>
  <c r="G2211" i="11" s="1"/>
  <c r="D2211" i="11"/>
  <c r="F2211" i="11" s="1"/>
  <c r="M2211" i="11" l="1"/>
  <c r="A2213" i="11"/>
  <c r="H2212" i="11"/>
  <c r="C2212" i="11"/>
  <c r="L2212" i="11" s="1"/>
  <c r="J2212" i="11"/>
  <c r="I2212" i="11"/>
  <c r="K2212" i="11"/>
  <c r="E2212" i="11"/>
  <c r="G2212" i="11" s="1"/>
  <c r="B2212" i="11"/>
  <c r="D2212" i="11"/>
  <c r="F2212" i="11" s="1"/>
  <c r="AM2328" i="9"/>
  <c r="AN2328" i="9"/>
  <c r="AL2329" i="9"/>
  <c r="M2212" i="11" l="1"/>
  <c r="A2214" i="11"/>
  <c r="H2213" i="11"/>
  <c r="C2213" i="11"/>
  <c r="L2213" i="11" s="1"/>
  <c r="K2213" i="11"/>
  <c r="I2213" i="11"/>
  <c r="J2213" i="11"/>
  <c r="E2213" i="11"/>
  <c r="G2213" i="11" s="1"/>
  <c r="D2213" i="11"/>
  <c r="F2213" i="11" s="1"/>
  <c r="B2213" i="11"/>
  <c r="AM2329" i="9"/>
  <c r="AN2329" i="9"/>
  <c r="AL2330" i="9"/>
  <c r="M2213" i="11" l="1"/>
  <c r="AN2330" i="9"/>
  <c r="AL2331" i="9"/>
  <c r="AM2330" i="9"/>
  <c r="A2215" i="11"/>
  <c r="H2214" i="11"/>
  <c r="C2214" i="11"/>
  <c r="L2214" i="11" s="1"/>
  <c r="I2214" i="11"/>
  <c r="J2214" i="11"/>
  <c r="K2214" i="11"/>
  <c r="E2214" i="11"/>
  <c r="G2214" i="11" s="1"/>
  <c r="B2214" i="11"/>
  <c r="D2214" i="11"/>
  <c r="F2214" i="11" s="1"/>
  <c r="M2214" i="11" l="1"/>
  <c r="A2216" i="11"/>
  <c r="H2215" i="11"/>
  <c r="C2215" i="11"/>
  <c r="L2215" i="11" s="1"/>
  <c r="I2215" i="11"/>
  <c r="J2215" i="11"/>
  <c r="K2215" i="11"/>
  <c r="B2215" i="11"/>
  <c r="E2215" i="11"/>
  <c r="G2215" i="11" s="1"/>
  <c r="D2215" i="11"/>
  <c r="F2215" i="11" s="1"/>
  <c r="AM2331" i="9"/>
  <c r="AN2331" i="9"/>
  <c r="AL2332" i="9"/>
  <c r="M2215" i="11" l="1"/>
  <c r="A2217" i="11"/>
  <c r="H2216" i="11"/>
  <c r="C2216" i="11"/>
  <c r="L2216" i="11" s="1"/>
  <c r="J2216" i="11"/>
  <c r="I2216" i="11"/>
  <c r="K2216" i="11"/>
  <c r="E2216" i="11"/>
  <c r="G2216" i="11" s="1"/>
  <c r="B2216" i="11"/>
  <c r="D2216" i="11"/>
  <c r="F2216" i="11" s="1"/>
  <c r="AM2332" i="9"/>
  <c r="AN2332" i="9"/>
  <c r="AL2333" i="9"/>
  <c r="M2216" i="11" l="1"/>
  <c r="AM2333" i="9"/>
  <c r="AN2333" i="9"/>
  <c r="AL2334" i="9"/>
  <c r="A2218" i="11"/>
  <c r="H2217" i="11"/>
  <c r="C2217" i="11"/>
  <c r="L2217" i="11" s="1"/>
  <c r="I2217" i="11"/>
  <c r="J2217" i="11"/>
  <c r="K2217" i="11"/>
  <c r="E2217" i="11"/>
  <c r="G2217" i="11" s="1"/>
  <c r="D2217" i="11"/>
  <c r="F2217" i="11" s="1"/>
  <c r="B2217" i="11"/>
  <c r="M2217" i="11" l="1"/>
  <c r="A2219" i="11"/>
  <c r="H2218" i="11"/>
  <c r="C2218" i="11"/>
  <c r="L2218" i="11" s="1"/>
  <c r="I2218" i="11"/>
  <c r="J2218" i="11"/>
  <c r="K2218" i="11"/>
  <c r="E2218" i="11"/>
  <c r="G2218" i="11" s="1"/>
  <c r="B2218" i="11"/>
  <c r="D2218" i="11"/>
  <c r="F2218" i="11" s="1"/>
  <c r="AN2334" i="9"/>
  <c r="AL2335" i="9"/>
  <c r="AM2334" i="9"/>
  <c r="M2218" i="11" l="1"/>
  <c r="AM2335" i="9"/>
  <c r="AN2335" i="9"/>
  <c r="AL2336" i="9"/>
  <c r="A2220" i="11"/>
  <c r="H2219" i="11"/>
  <c r="C2219" i="11"/>
  <c r="L2219" i="11" s="1"/>
  <c r="I2219" i="11"/>
  <c r="J2219" i="11"/>
  <c r="K2219" i="11"/>
  <c r="B2219" i="11"/>
  <c r="E2219" i="11"/>
  <c r="G2219" i="11" s="1"/>
  <c r="D2219" i="11"/>
  <c r="F2219" i="11" s="1"/>
  <c r="M2219" i="11" l="1"/>
  <c r="AM2336" i="9"/>
  <c r="AN2336" i="9"/>
  <c r="AL2337" i="9"/>
  <c r="A2221" i="11"/>
  <c r="H2220" i="11"/>
  <c r="C2220" i="11"/>
  <c r="L2220" i="11" s="1"/>
  <c r="I2220" i="11"/>
  <c r="J2220" i="11"/>
  <c r="K2220" i="11"/>
  <c r="B2220" i="11"/>
  <c r="E2220" i="11"/>
  <c r="G2220" i="11" s="1"/>
  <c r="D2220" i="11"/>
  <c r="F2220" i="11" s="1"/>
  <c r="M2220" i="11" l="1"/>
  <c r="A2222" i="11"/>
  <c r="H2221" i="11"/>
  <c r="C2221" i="11"/>
  <c r="L2221" i="11" s="1"/>
  <c r="I2221" i="11"/>
  <c r="J2221" i="11"/>
  <c r="K2221" i="11"/>
  <c r="E2221" i="11"/>
  <c r="G2221" i="11" s="1"/>
  <c r="D2221" i="11"/>
  <c r="F2221" i="11" s="1"/>
  <c r="B2221" i="11"/>
  <c r="AL2338" i="9"/>
  <c r="AM2337" i="9"/>
  <c r="AN2337" i="9"/>
  <c r="M2221" i="11" l="1"/>
  <c r="A2223" i="11"/>
  <c r="H2222" i="11"/>
  <c r="C2222" i="11"/>
  <c r="L2222" i="11" s="1"/>
  <c r="I2222" i="11"/>
  <c r="J2222" i="11"/>
  <c r="K2222" i="11"/>
  <c r="E2222" i="11"/>
  <c r="G2222" i="11" s="1"/>
  <c r="B2222" i="11"/>
  <c r="D2222" i="11"/>
  <c r="F2222" i="11" s="1"/>
  <c r="AN2338" i="9"/>
  <c r="AL2339" i="9"/>
  <c r="AM2338" i="9"/>
  <c r="M2222" i="11" l="1"/>
  <c r="A2224" i="11"/>
  <c r="H2223" i="11"/>
  <c r="C2223" i="11"/>
  <c r="L2223" i="11" s="1"/>
  <c r="I2223" i="11"/>
  <c r="J2223" i="11"/>
  <c r="K2223" i="11"/>
  <c r="B2223" i="11"/>
  <c r="E2223" i="11"/>
  <c r="G2223" i="11" s="1"/>
  <c r="D2223" i="11"/>
  <c r="F2223" i="11" s="1"/>
  <c r="AM2339" i="9"/>
  <c r="AN2339" i="9"/>
  <c r="AL2340" i="9"/>
  <c r="M2223" i="11" l="1"/>
  <c r="A2225" i="11"/>
  <c r="H2224" i="11"/>
  <c r="C2224" i="11"/>
  <c r="L2224" i="11" s="1"/>
  <c r="I2224" i="11"/>
  <c r="J2224" i="11"/>
  <c r="K2224" i="11"/>
  <c r="E2224" i="11"/>
  <c r="G2224" i="11" s="1"/>
  <c r="B2224" i="11"/>
  <c r="D2224" i="11"/>
  <c r="F2224" i="11" s="1"/>
  <c r="AM2340" i="9"/>
  <c r="AN2340" i="9"/>
  <c r="AL2341" i="9"/>
  <c r="M2224" i="11" l="1"/>
  <c r="A2226" i="11"/>
  <c r="H2225" i="11"/>
  <c r="C2225" i="11"/>
  <c r="L2225" i="11" s="1"/>
  <c r="I2225" i="11"/>
  <c r="J2225" i="11"/>
  <c r="K2225" i="11"/>
  <c r="E2225" i="11"/>
  <c r="G2225" i="11" s="1"/>
  <c r="D2225" i="11"/>
  <c r="F2225" i="11" s="1"/>
  <c r="B2225" i="11"/>
  <c r="AM2341" i="9"/>
  <c r="AN2341" i="9"/>
  <c r="AL2342" i="9"/>
  <c r="M2225" i="11" l="1"/>
  <c r="AN2342" i="9"/>
  <c r="AL2343" i="9"/>
  <c r="AM2342" i="9"/>
  <c r="A2227" i="11"/>
  <c r="H2226" i="11"/>
  <c r="C2226" i="11"/>
  <c r="L2226" i="11" s="1"/>
  <c r="I2226" i="11"/>
  <c r="J2226" i="11"/>
  <c r="K2226" i="11"/>
  <c r="E2226" i="11"/>
  <c r="G2226" i="11" s="1"/>
  <c r="B2226" i="11"/>
  <c r="D2226" i="11"/>
  <c r="F2226" i="11" s="1"/>
  <c r="M2226" i="11" l="1"/>
  <c r="A2228" i="11"/>
  <c r="H2227" i="11"/>
  <c r="C2227" i="11"/>
  <c r="L2227" i="11" s="1"/>
  <c r="I2227" i="11"/>
  <c r="J2227" i="11"/>
  <c r="K2227" i="11"/>
  <c r="B2227" i="11"/>
  <c r="E2227" i="11"/>
  <c r="G2227" i="11" s="1"/>
  <c r="D2227" i="11"/>
  <c r="F2227" i="11" s="1"/>
  <c r="AM2343" i="9"/>
  <c r="AN2343" i="9"/>
  <c r="AL2344" i="9"/>
  <c r="M2227" i="11" l="1"/>
  <c r="AM2344" i="9"/>
  <c r="AN2344" i="9"/>
  <c r="AL2345" i="9"/>
  <c r="A2229" i="11"/>
  <c r="H2228" i="11"/>
  <c r="C2228" i="11"/>
  <c r="L2228" i="11" s="1"/>
  <c r="I2228" i="11"/>
  <c r="J2228" i="11"/>
  <c r="K2228" i="11"/>
  <c r="E2228" i="11"/>
  <c r="G2228" i="11" s="1"/>
  <c r="B2228" i="11"/>
  <c r="D2228" i="11"/>
  <c r="F2228" i="11" s="1"/>
  <c r="M2228" i="11" l="1"/>
  <c r="A2230" i="11"/>
  <c r="H2229" i="11"/>
  <c r="C2229" i="11"/>
  <c r="L2229" i="11" s="1"/>
  <c r="I2229" i="11"/>
  <c r="J2229" i="11"/>
  <c r="K2229" i="11"/>
  <c r="E2229" i="11"/>
  <c r="G2229" i="11" s="1"/>
  <c r="D2229" i="11"/>
  <c r="F2229" i="11" s="1"/>
  <c r="B2229" i="11"/>
  <c r="AM2345" i="9"/>
  <c r="AL2346" i="9"/>
  <c r="AN2345" i="9"/>
  <c r="M2229" i="11" l="1"/>
  <c r="A2231" i="11"/>
  <c r="H2230" i="11"/>
  <c r="C2230" i="11"/>
  <c r="L2230" i="11" s="1"/>
  <c r="I2230" i="11"/>
  <c r="J2230" i="11"/>
  <c r="K2230" i="11"/>
  <c r="E2230" i="11"/>
  <c r="G2230" i="11" s="1"/>
  <c r="B2230" i="11"/>
  <c r="D2230" i="11"/>
  <c r="F2230" i="11" s="1"/>
  <c r="AN2346" i="9"/>
  <c r="AL2347" i="9"/>
  <c r="AM2346" i="9"/>
  <c r="M2230" i="11" l="1"/>
  <c r="A2232" i="11"/>
  <c r="H2231" i="11"/>
  <c r="C2231" i="11"/>
  <c r="L2231" i="11" s="1"/>
  <c r="I2231" i="11"/>
  <c r="J2231" i="11"/>
  <c r="K2231" i="11"/>
  <c r="B2231" i="11"/>
  <c r="E2231" i="11"/>
  <c r="G2231" i="11" s="1"/>
  <c r="D2231" i="11"/>
  <c r="F2231" i="11" s="1"/>
  <c r="AM2347" i="9"/>
  <c r="AN2347" i="9"/>
  <c r="AL2348" i="9"/>
  <c r="M2231" i="11" l="1"/>
  <c r="A2233" i="11"/>
  <c r="H2232" i="11"/>
  <c r="C2232" i="11"/>
  <c r="L2232" i="11" s="1"/>
  <c r="I2232" i="11"/>
  <c r="J2232" i="11"/>
  <c r="K2232" i="11"/>
  <c r="E2232" i="11"/>
  <c r="G2232" i="11" s="1"/>
  <c r="B2232" i="11"/>
  <c r="D2232" i="11"/>
  <c r="F2232" i="11" s="1"/>
  <c r="AM2348" i="9"/>
  <c r="AN2348" i="9"/>
  <c r="AL2349" i="9"/>
  <c r="M2232" i="11" l="1"/>
  <c r="A2234" i="11"/>
  <c r="H2233" i="11"/>
  <c r="C2233" i="11"/>
  <c r="L2233" i="11" s="1"/>
  <c r="I2233" i="11"/>
  <c r="J2233" i="11"/>
  <c r="K2233" i="11"/>
  <c r="E2233" i="11"/>
  <c r="G2233" i="11" s="1"/>
  <c r="D2233" i="11"/>
  <c r="F2233" i="11" s="1"/>
  <c r="B2233" i="11"/>
  <c r="AM2349" i="9"/>
  <c r="AN2349" i="9"/>
  <c r="AL2350" i="9"/>
  <c r="M2233" i="11" l="1"/>
  <c r="AN2350" i="9"/>
  <c r="AL2351" i="9"/>
  <c r="AM2350" i="9"/>
  <c r="A2235" i="11"/>
  <c r="H2234" i="11"/>
  <c r="C2234" i="11"/>
  <c r="L2234" i="11" s="1"/>
  <c r="I2234" i="11"/>
  <c r="J2234" i="11"/>
  <c r="K2234" i="11"/>
  <c r="E2234" i="11"/>
  <c r="G2234" i="11" s="1"/>
  <c r="B2234" i="11"/>
  <c r="D2234" i="11"/>
  <c r="F2234" i="11" s="1"/>
  <c r="M2234" i="11" l="1"/>
  <c r="AM2351" i="9"/>
  <c r="AN2351" i="9"/>
  <c r="AL2352" i="9"/>
  <c r="A2236" i="11"/>
  <c r="H2235" i="11"/>
  <c r="C2235" i="11"/>
  <c r="L2235" i="11" s="1"/>
  <c r="I2235" i="11"/>
  <c r="J2235" i="11"/>
  <c r="K2235" i="11"/>
  <c r="B2235" i="11"/>
  <c r="E2235" i="11"/>
  <c r="G2235" i="11" s="1"/>
  <c r="D2235" i="11"/>
  <c r="F2235" i="11" s="1"/>
  <c r="M2235" i="11" l="1"/>
  <c r="A2237" i="11"/>
  <c r="H2236" i="11"/>
  <c r="C2236" i="11"/>
  <c r="L2236" i="11" s="1"/>
  <c r="I2236" i="11"/>
  <c r="J2236" i="11"/>
  <c r="K2236" i="11"/>
  <c r="E2236" i="11"/>
  <c r="G2236" i="11" s="1"/>
  <c r="B2236" i="11"/>
  <c r="D2236" i="11"/>
  <c r="F2236" i="11" s="1"/>
  <c r="AM2352" i="9"/>
  <c r="AN2352" i="9"/>
  <c r="AL2353" i="9"/>
  <c r="M2236" i="11" l="1"/>
  <c r="A2238" i="11"/>
  <c r="H2237" i="11"/>
  <c r="C2237" i="11"/>
  <c r="L2237" i="11" s="1"/>
  <c r="I2237" i="11"/>
  <c r="J2237" i="11"/>
  <c r="K2237" i="11"/>
  <c r="E2237" i="11"/>
  <c r="G2237" i="11" s="1"/>
  <c r="D2237" i="11"/>
  <c r="F2237" i="11" s="1"/>
  <c r="B2237" i="11"/>
  <c r="AM2353" i="9"/>
  <c r="AN2353" i="9"/>
  <c r="AL2354" i="9"/>
  <c r="M2237" i="11" l="1"/>
  <c r="A2239" i="11"/>
  <c r="H2238" i="11"/>
  <c r="C2238" i="11"/>
  <c r="L2238" i="11" s="1"/>
  <c r="I2238" i="11"/>
  <c r="J2238" i="11"/>
  <c r="K2238" i="11"/>
  <c r="E2238" i="11"/>
  <c r="G2238" i="11" s="1"/>
  <c r="B2238" i="11"/>
  <c r="D2238" i="11"/>
  <c r="F2238" i="11" s="1"/>
  <c r="AN2354" i="9"/>
  <c r="AL2355" i="9"/>
  <c r="AM2354" i="9"/>
  <c r="M2238" i="11" l="1"/>
  <c r="AM2355" i="9"/>
  <c r="AN2355" i="9"/>
  <c r="AL2356" i="9"/>
  <c r="A2240" i="11"/>
  <c r="H2239" i="11"/>
  <c r="C2239" i="11"/>
  <c r="L2239" i="11" s="1"/>
  <c r="I2239" i="11"/>
  <c r="J2239" i="11"/>
  <c r="K2239" i="11"/>
  <c r="B2239" i="11"/>
  <c r="E2239" i="11"/>
  <c r="G2239" i="11" s="1"/>
  <c r="D2239" i="11"/>
  <c r="F2239" i="11" s="1"/>
  <c r="M2239" i="11" l="1"/>
  <c r="AM2356" i="9"/>
  <c r="AN2356" i="9"/>
  <c r="AL2357" i="9"/>
  <c r="A2241" i="11"/>
  <c r="H2240" i="11"/>
  <c r="C2240" i="11"/>
  <c r="L2240" i="11" s="1"/>
  <c r="I2240" i="11"/>
  <c r="J2240" i="11"/>
  <c r="K2240" i="11"/>
  <c r="E2240" i="11"/>
  <c r="G2240" i="11" s="1"/>
  <c r="B2240" i="11"/>
  <c r="D2240" i="11"/>
  <c r="F2240" i="11" s="1"/>
  <c r="M2240" i="11" l="1"/>
  <c r="A2242" i="11"/>
  <c r="H2241" i="11"/>
  <c r="C2241" i="11"/>
  <c r="L2241" i="11" s="1"/>
  <c r="I2241" i="11"/>
  <c r="J2241" i="11"/>
  <c r="K2241" i="11"/>
  <c r="E2241" i="11"/>
  <c r="G2241" i="11" s="1"/>
  <c r="D2241" i="11"/>
  <c r="F2241" i="11" s="1"/>
  <c r="B2241" i="11"/>
  <c r="AN2357" i="9"/>
  <c r="AL2358" i="9"/>
  <c r="AM2357" i="9"/>
  <c r="M2241" i="11" l="1"/>
  <c r="AN2358" i="9"/>
  <c r="AL2359" i="9"/>
  <c r="AM2358" i="9"/>
  <c r="A2243" i="11"/>
  <c r="H2242" i="11"/>
  <c r="C2242" i="11"/>
  <c r="L2242" i="11" s="1"/>
  <c r="I2242" i="11"/>
  <c r="J2242" i="11"/>
  <c r="K2242" i="11"/>
  <c r="E2242" i="11"/>
  <c r="G2242" i="11" s="1"/>
  <c r="B2242" i="11"/>
  <c r="D2242" i="11"/>
  <c r="F2242" i="11" s="1"/>
  <c r="M2242" i="11" l="1"/>
  <c r="AM2359" i="9"/>
  <c r="AN2359" i="9"/>
  <c r="AL2360" i="9"/>
  <c r="A2244" i="11"/>
  <c r="H2243" i="11"/>
  <c r="C2243" i="11"/>
  <c r="L2243" i="11" s="1"/>
  <c r="I2243" i="11"/>
  <c r="J2243" i="11"/>
  <c r="K2243" i="11"/>
  <c r="B2243" i="11"/>
  <c r="E2243" i="11"/>
  <c r="G2243" i="11" s="1"/>
  <c r="D2243" i="11"/>
  <c r="F2243" i="11" s="1"/>
  <c r="M2243" i="11" l="1"/>
  <c r="AM2360" i="9"/>
  <c r="AN2360" i="9"/>
  <c r="AL2361" i="9"/>
  <c r="A2245" i="11"/>
  <c r="H2244" i="11"/>
  <c r="C2244" i="11"/>
  <c r="L2244" i="11" s="1"/>
  <c r="I2244" i="11"/>
  <c r="J2244" i="11"/>
  <c r="K2244" i="11"/>
  <c r="E2244" i="11"/>
  <c r="G2244" i="11" s="1"/>
  <c r="B2244" i="11"/>
  <c r="D2244" i="11"/>
  <c r="F2244" i="11" s="1"/>
  <c r="M2244" i="11" l="1"/>
  <c r="A2246" i="11"/>
  <c r="H2245" i="11"/>
  <c r="C2245" i="11"/>
  <c r="L2245" i="11" s="1"/>
  <c r="I2245" i="11"/>
  <c r="J2245" i="11"/>
  <c r="K2245" i="11"/>
  <c r="E2245" i="11"/>
  <c r="G2245" i="11" s="1"/>
  <c r="D2245" i="11"/>
  <c r="F2245" i="11" s="1"/>
  <c r="B2245" i="11"/>
  <c r="AM2361" i="9"/>
  <c r="AN2361" i="9"/>
  <c r="AL2362" i="9"/>
  <c r="M2245" i="11" l="1"/>
  <c r="A2247" i="11"/>
  <c r="H2246" i="11"/>
  <c r="C2246" i="11"/>
  <c r="L2246" i="11" s="1"/>
  <c r="I2246" i="11"/>
  <c r="J2246" i="11"/>
  <c r="K2246" i="11"/>
  <c r="E2246" i="11"/>
  <c r="G2246" i="11" s="1"/>
  <c r="B2246" i="11"/>
  <c r="D2246" i="11"/>
  <c r="F2246" i="11" s="1"/>
  <c r="AN2362" i="9"/>
  <c r="AL2363" i="9"/>
  <c r="AM2362" i="9"/>
  <c r="M2246" i="11" l="1"/>
  <c r="AM2363" i="9"/>
  <c r="AN2363" i="9"/>
  <c r="AL2364" i="9"/>
  <c r="A2248" i="11"/>
  <c r="H2247" i="11"/>
  <c r="C2247" i="11"/>
  <c r="L2247" i="11" s="1"/>
  <c r="I2247" i="11"/>
  <c r="J2247" i="11"/>
  <c r="K2247" i="11"/>
  <c r="B2247" i="11"/>
  <c r="E2247" i="11"/>
  <c r="G2247" i="11" s="1"/>
  <c r="D2247" i="11"/>
  <c r="F2247" i="11" s="1"/>
  <c r="M2247" i="11" l="1"/>
  <c r="A2249" i="11"/>
  <c r="H2248" i="11"/>
  <c r="C2248" i="11"/>
  <c r="L2248" i="11" s="1"/>
  <c r="I2248" i="11"/>
  <c r="J2248" i="11"/>
  <c r="K2248" i="11"/>
  <c r="E2248" i="11"/>
  <c r="G2248" i="11" s="1"/>
  <c r="B2248" i="11"/>
  <c r="D2248" i="11"/>
  <c r="F2248" i="11" s="1"/>
  <c r="AM2364" i="9"/>
  <c r="AN2364" i="9"/>
  <c r="AL2365" i="9"/>
  <c r="M2248" i="11" l="1"/>
  <c r="A2250" i="11"/>
  <c r="H2249" i="11"/>
  <c r="C2249" i="11"/>
  <c r="L2249" i="11" s="1"/>
  <c r="I2249" i="11"/>
  <c r="J2249" i="11"/>
  <c r="K2249" i="11"/>
  <c r="E2249" i="11"/>
  <c r="G2249" i="11" s="1"/>
  <c r="D2249" i="11"/>
  <c r="F2249" i="11" s="1"/>
  <c r="B2249" i="11"/>
  <c r="AN2365" i="9"/>
  <c r="AL2366" i="9"/>
  <c r="AM2365" i="9"/>
  <c r="M2249" i="11" l="1"/>
  <c r="AN2366" i="9"/>
  <c r="AL2367" i="9"/>
  <c r="AM2366" i="9"/>
  <c r="A2251" i="11"/>
  <c r="H2250" i="11"/>
  <c r="C2250" i="11"/>
  <c r="L2250" i="11" s="1"/>
  <c r="I2250" i="11"/>
  <c r="J2250" i="11"/>
  <c r="K2250" i="11"/>
  <c r="E2250" i="11"/>
  <c r="G2250" i="11" s="1"/>
  <c r="B2250" i="11"/>
  <c r="D2250" i="11"/>
  <c r="F2250" i="11" s="1"/>
  <c r="M2250" i="11" l="1"/>
  <c r="A2252" i="11"/>
  <c r="H2251" i="11"/>
  <c r="C2251" i="11"/>
  <c r="L2251" i="11" s="1"/>
  <c r="I2251" i="11"/>
  <c r="J2251" i="11"/>
  <c r="K2251" i="11"/>
  <c r="B2251" i="11"/>
  <c r="E2251" i="11"/>
  <c r="G2251" i="11" s="1"/>
  <c r="D2251" i="11"/>
  <c r="F2251" i="11" s="1"/>
  <c r="AM2367" i="9"/>
  <c r="AN2367" i="9"/>
  <c r="AL2368" i="9"/>
  <c r="M2251" i="11" l="1"/>
  <c r="AM2368" i="9"/>
  <c r="AN2368" i="9"/>
  <c r="AL2369" i="9"/>
  <c r="A2253" i="11"/>
  <c r="H2252" i="11"/>
  <c r="C2252" i="11"/>
  <c r="L2252" i="11" s="1"/>
  <c r="I2252" i="11"/>
  <c r="J2252" i="11"/>
  <c r="K2252" i="11"/>
  <c r="E2252" i="11"/>
  <c r="G2252" i="11" s="1"/>
  <c r="B2252" i="11"/>
  <c r="D2252" i="11"/>
  <c r="F2252" i="11" s="1"/>
  <c r="M2252" i="11" l="1"/>
  <c r="A2254" i="11"/>
  <c r="H2253" i="11"/>
  <c r="C2253" i="11"/>
  <c r="L2253" i="11" s="1"/>
  <c r="I2253" i="11"/>
  <c r="J2253" i="11"/>
  <c r="K2253" i="11"/>
  <c r="E2253" i="11"/>
  <c r="G2253" i="11" s="1"/>
  <c r="D2253" i="11"/>
  <c r="F2253" i="11" s="1"/>
  <c r="B2253" i="11"/>
  <c r="AM2369" i="9"/>
  <c r="AN2369" i="9"/>
  <c r="AL2370" i="9"/>
  <c r="M2253" i="11" l="1"/>
  <c r="AN2370" i="9"/>
  <c r="AL2371" i="9"/>
  <c r="AM2370" i="9"/>
  <c r="A2255" i="11"/>
  <c r="H2254" i="11"/>
  <c r="C2254" i="11"/>
  <c r="L2254" i="11" s="1"/>
  <c r="I2254" i="11"/>
  <c r="J2254" i="11"/>
  <c r="K2254" i="11"/>
  <c r="E2254" i="11"/>
  <c r="G2254" i="11" s="1"/>
  <c r="B2254" i="11"/>
  <c r="D2254" i="11"/>
  <c r="F2254" i="11" s="1"/>
  <c r="M2254" i="11" l="1"/>
  <c r="AM2371" i="9"/>
  <c r="AN2371" i="9"/>
  <c r="AL2372" i="9"/>
  <c r="A2256" i="11"/>
  <c r="H2255" i="11"/>
  <c r="C2255" i="11"/>
  <c r="L2255" i="11" s="1"/>
  <c r="I2255" i="11"/>
  <c r="J2255" i="11"/>
  <c r="K2255" i="11"/>
  <c r="B2255" i="11"/>
  <c r="E2255" i="11"/>
  <c r="G2255" i="11" s="1"/>
  <c r="D2255" i="11"/>
  <c r="F2255" i="11" s="1"/>
  <c r="M2255" i="11" l="1"/>
  <c r="A2257" i="11"/>
  <c r="H2256" i="11"/>
  <c r="C2256" i="11"/>
  <c r="L2256" i="11" s="1"/>
  <c r="I2256" i="11"/>
  <c r="J2256" i="11"/>
  <c r="K2256" i="11"/>
  <c r="E2256" i="11"/>
  <c r="G2256" i="11" s="1"/>
  <c r="B2256" i="11"/>
  <c r="D2256" i="11"/>
  <c r="F2256" i="11" s="1"/>
  <c r="AM2372" i="9"/>
  <c r="AN2372" i="9"/>
  <c r="AL2373" i="9"/>
  <c r="M2256" i="11" l="1"/>
  <c r="A2258" i="11"/>
  <c r="H2257" i="11"/>
  <c r="C2257" i="11"/>
  <c r="L2257" i="11" s="1"/>
  <c r="I2257" i="11"/>
  <c r="J2257" i="11"/>
  <c r="K2257" i="11"/>
  <c r="E2257" i="11"/>
  <c r="G2257" i="11" s="1"/>
  <c r="D2257" i="11"/>
  <c r="F2257" i="11" s="1"/>
  <c r="B2257" i="11"/>
  <c r="AM2373" i="9"/>
  <c r="AN2373" i="9"/>
  <c r="AL2374" i="9"/>
  <c r="M2257" i="11" l="1"/>
  <c r="A2259" i="11"/>
  <c r="H2258" i="11"/>
  <c r="C2258" i="11"/>
  <c r="L2258" i="11" s="1"/>
  <c r="I2258" i="11"/>
  <c r="J2258" i="11"/>
  <c r="K2258" i="11"/>
  <c r="E2258" i="11"/>
  <c r="G2258" i="11" s="1"/>
  <c r="B2258" i="11"/>
  <c r="D2258" i="11"/>
  <c r="F2258" i="11" s="1"/>
  <c r="AN2374" i="9"/>
  <c r="AL2375" i="9"/>
  <c r="AM2374" i="9"/>
  <c r="M2258" i="11" l="1"/>
  <c r="AM2375" i="9"/>
  <c r="AN2375" i="9"/>
  <c r="AL2376" i="9"/>
  <c r="A2260" i="11"/>
  <c r="H2259" i="11"/>
  <c r="C2259" i="11"/>
  <c r="L2259" i="11" s="1"/>
  <c r="I2259" i="11"/>
  <c r="J2259" i="11"/>
  <c r="K2259" i="11"/>
  <c r="B2259" i="11"/>
  <c r="E2259" i="11"/>
  <c r="G2259" i="11" s="1"/>
  <c r="D2259" i="11"/>
  <c r="F2259" i="11" s="1"/>
  <c r="M2259" i="11" l="1"/>
  <c r="A2261" i="11"/>
  <c r="H2260" i="11"/>
  <c r="C2260" i="11"/>
  <c r="L2260" i="11" s="1"/>
  <c r="I2260" i="11"/>
  <c r="J2260" i="11"/>
  <c r="K2260" i="11"/>
  <c r="E2260" i="11"/>
  <c r="G2260" i="11" s="1"/>
  <c r="B2260" i="11"/>
  <c r="D2260" i="11"/>
  <c r="F2260" i="11" s="1"/>
  <c r="AM2376" i="9"/>
  <c r="AN2376" i="9"/>
  <c r="AL2377" i="9"/>
  <c r="M2260" i="11" l="1"/>
  <c r="AM2377" i="9"/>
  <c r="AN2377" i="9"/>
  <c r="AL2378" i="9"/>
  <c r="A2262" i="11"/>
  <c r="H2261" i="11"/>
  <c r="C2261" i="11"/>
  <c r="L2261" i="11" s="1"/>
  <c r="I2261" i="11"/>
  <c r="J2261" i="11"/>
  <c r="K2261" i="11"/>
  <c r="E2261" i="11"/>
  <c r="G2261" i="11" s="1"/>
  <c r="D2261" i="11"/>
  <c r="F2261" i="11" s="1"/>
  <c r="B2261" i="11"/>
  <c r="M2261" i="11" l="1"/>
  <c r="A2263" i="11"/>
  <c r="H2262" i="11"/>
  <c r="C2262" i="11"/>
  <c r="L2262" i="11" s="1"/>
  <c r="I2262" i="11"/>
  <c r="J2262" i="11"/>
  <c r="K2262" i="11"/>
  <c r="E2262" i="11"/>
  <c r="G2262" i="11" s="1"/>
  <c r="B2262" i="11"/>
  <c r="D2262" i="11"/>
  <c r="F2262" i="11" s="1"/>
  <c r="AN2378" i="9"/>
  <c r="AL2379" i="9"/>
  <c r="AM2378" i="9"/>
  <c r="M2262" i="11" l="1"/>
  <c r="AN2379" i="9"/>
  <c r="AL2380" i="9"/>
  <c r="AM2379" i="9"/>
  <c r="A2264" i="11"/>
  <c r="H2263" i="11"/>
  <c r="C2263" i="11"/>
  <c r="L2263" i="11" s="1"/>
  <c r="I2263" i="11"/>
  <c r="J2263" i="11"/>
  <c r="K2263" i="11"/>
  <c r="B2263" i="11"/>
  <c r="E2263" i="11"/>
  <c r="G2263" i="11" s="1"/>
  <c r="D2263" i="11"/>
  <c r="F2263" i="11" s="1"/>
  <c r="M2263" i="11" l="1"/>
  <c r="A2265" i="11"/>
  <c r="H2264" i="11"/>
  <c r="C2264" i="11"/>
  <c r="L2264" i="11" s="1"/>
  <c r="I2264" i="11"/>
  <c r="J2264" i="11"/>
  <c r="K2264" i="11"/>
  <c r="E2264" i="11"/>
  <c r="G2264" i="11" s="1"/>
  <c r="B2264" i="11"/>
  <c r="D2264" i="11"/>
  <c r="F2264" i="11" s="1"/>
  <c r="AM2380" i="9"/>
  <c r="AN2380" i="9"/>
  <c r="AL2381" i="9"/>
  <c r="M2264" i="11" l="1"/>
  <c r="A2266" i="11"/>
  <c r="H2265" i="11"/>
  <c r="C2265" i="11"/>
  <c r="L2265" i="11" s="1"/>
  <c r="I2265" i="11"/>
  <c r="J2265" i="11"/>
  <c r="K2265" i="11"/>
  <c r="E2265" i="11"/>
  <c r="G2265" i="11" s="1"/>
  <c r="D2265" i="11"/>
  <c r="F2265" i="11" s="1"/>
  <c r="B2265" i="11"/>
  <c r="AM2381" i="9"/>
  <c r="AN2381" i="9"/>
  <c r="AL2382" i="9"/>
  <c r="M2265" i="11" l="1"/>
  <c r="A2267" i="11"/>
  <c r="H2266" i="11"/>
  <c r="C2266" i="11"/>
  <c r="L2266" i="11" s="1"/>
  <c r="I2266" i="11"/>
  <c r="J2266" i="11"/>
  <c r="K2266" i="11"/>
  <c r="E2266" i="11"/>
  <c r="G2266" i="11" s="1"/>
  <c r="B2266" i="11"/>
  <c r="D2266" i="11"/>
  <c r="F2266" i="11" s="1"/>
  <c r="AN2382" i="9"/>
  <c r="AL2383" i="9"/>
  <c r="AM2382" i="9"/>
  <c r="M2266" i="11" l="1"/>
  <c r="A2268" i="11"/>
  <c r="H2267" i="11"/>
  <c r="C2267" i="11"/>
  <c r="L2267" i="11" s="1"/>
  <c r="I2267" i="11"/>
  <c r="J2267" i="11"/>
  <c r="K2267" i="11"/>
  <c r="B2267" i="11"/>
  <c r="E2267" i="11"/>
  <c r="G2267" i="11" s="1"/>
  <c r="D2267" i="11"/>
  <c r="F2267" i="11" s="1"/>
  <c r="AN2383" i="9"/>
  <c r="AL2384" i="9"/>
  <c r="AM2383" i="9"/>
  <c r="M2267" i="11" l="1"/>
  <c r="A2269" i="11"/>
  <c r="H2268" i="11"/>
  <c r="C2268" i="11"/>
  <c r="L2268" i="11" s="1"/>
  <c r="I2268" i="11"/>
  <c r="J2268" i="11"/>
  <c r="K2268" i="11"/>
  <c r="E2268" i="11"/>
  <c r="G2268" i="11" s="1"/>
  <c r="B2268" i="11"/>
  <c r="D2268" i="11"/>
  <c r="F2268" i="11" s="1"/>
  <c r="AM2384" i="9"/>
  <c r="AN2384" i="9"/>
  <c r="AL2385" i="9"/>
  <c r="M2268" i="11" l="1"/>
  <c r="A2270" i="11"/>
  <c r="H2269" i="11"/>
  <c r="C2269" i="11"/>
  <c r="L2269" i="11" s="1"/>
  <c r="I2269" i="11"/>
  <c r="J2269" i="11"/>
  <c r="K2269" i="11"/>
  <c r="E2269" i="11"/>
  <c r="G2269" i="11" s="1"/>
  <c r="D2269" i="11"/>
  <c r="F2269" i="11" s="1"/>
  <c r="B2269" i="11"/>
  <c r="AM2385" i="9"/>
  <c r="AN2385" i="9"/>
  <c r="AL2386" i="9"/>
  <c r="M2269" i="11" l="1"/>
  <c r="A2271" i="11"/>
  <c r="H2270" i="11"/>
  <c r="C2270" i="11"/>
  <c r="L2270" i="11" s="1"/>
  <c r="I2270" i="11"/>
  <c r="J2270" i="11"/>
  <c r="K2270" i="11"/>
  <c r="E2270" i="11"/>
  <c r="G2270" i="11" s="1"/>
  <c r="B2270" i="11"/>
  <c r="D2270" i="11"/>
  <c r="F2270" i="11" s="1"/>
  <c r="AN2386" i="9"/>
  <c r="AL2387" i="9"/>
  <c r="AM2386" i="9"/>
  <c r="M2270" i="11" l="1"/>
  <c r="A2272" i="11"/>
  <c r="H2271" i="11"/>
  <c r="C2271" i="11"/>
  <c r="L2271" i="11" s="1"/>
  <c r="I2271" i="11"/>
  <c r="J2271" i="11"/>
  <c r="K2271" i="11"/>
  <c r="B2271" i="11"/>
  <c r="E2271" i="11"/>
  <c r="G2271" i="11" s="1"/>
  <c r="D2271" i="11"/>
  <c r="F2271" i="11" s="1"/>
  <c r="AN2387" i="9"/>
  <c r="AL2388" i="9"/>
  <c r="AM2387" i="9"/>
  <c r="M2271" i="11" l="1"/>
  <c r="AM2388" i="9"/>
  <c r="AN2388" i="9"/>
  <c r="AL2389" i="9"/>
  <c r="A2273" i="11"/>
  <c r="H2272" i="11"/>
  <c r="C2272" i="11"/>
  <c r="L2272" i="11" s="1"/>
  <c r="I2272" i="11"/>
  <c r="J2272" i="11"/>
  <c r="K2272" i="11"/>
  <c r="E2272" i="11"/>
  <c r="G2272" i="11" s="1"/>
  <c r="B2272" i="11"/>
  <c r="D2272" i="11"/>
  <c r="F2272" i="11" s="1"/>
  <c r="M2272" i="11" l="1"/>
  <c r="A2274" i="11"/>
  <c r="H2273" i="11"/>
  <c r="C2273" i="11"/>
  <c r="L2273" i="11" s="1"/>
  <c r="I2273" i="11"/>
  <c r="J2273" i="11"/>
  <c r="K2273" i="11"/>
  <c r="E2273" i="11"/>
  <c r="G2273" i="11" s="1"/>
  <c r="D2273" i="11"/>
  <c r="F2273" i="11" s="1"/>
  <c r="B2273" i="11"/>
  <c r="AM2389" i="9"/>
  <c r="AN2389" i="9"/>
  <c r="AL2390" i="9"/>
  <c r="M2273" i="11" l="1"/>
  <c r="A2275" i="11"/>
  <c r="H2274" i="11"/>
  <c r="C2274" i="11"/>
  <c r="L2274" i="11" s="1"/>
  <c r="I2274" i="11"/>
  <c r="J2274" i="11"/>
  <c r="K2274" i="11"/>
  <c r="E2274" i="11"/>
  <c r="G2274" i="11" s="1"/>
  <c r="B2274" i="11"/>
  <c r="D2274" i="11"/>
  <c r="F2274" i="11" s="1"/>
  <c r="AN2390" i="9"/>
  <c r="AL2391" i="9"/>
  <c r="AM2390" i="9"/>
  <c r="M2274" i="11" l="1"/>
  <c r="AN2391" i="9"/>
  <c r="AL2392" i="9"/>
  <c r="AM2391" i="9"/>
  <c r="A2276" i="11"/>
  <c r="H2275" i="11"/>
  <c r="C2275" i="11"/>
  <c r="L2275" i="11" s="1"/>
  <c r="I2275" i="11"/>
  <c r="J2275" i="11"/>
  <c r="K2275" i="11"/>
  <c r="B2275" i="11"/>
  <c r="E2275" i="11"/>
  <c r="G2275" i="11" s="1"/>
  <c r="D2275" i="11"/>
  <c r="F2275" i="11" s="1"/>
  <c r="M2275" i="11" l="1"/>
  <c r="A2277" i="11"/>
  <c r="H2276" i="11"/>
  <c r="C2276" i="11"/>
  <c r="L2276" i="11" s="1"/>
  <c r="I2276" i="11"/>
  <c r="J2276" i="11"/>
  <c r="K2276" i="11"/>
  <c r="E2276" i="11"/>
  <c r="G2276" i="11" s="1"/>
  <c r="B2276" i="11"/>
  <c r="D2276" i="11"/>
  <c r="F2276" i="11" s="1"/>
  <c r="AM2392" i="9"/>
  <c r="AN2392" i="9"/>
  <c r="AL2393" i="9"/>
  <c r="M2276" i="11" l="1"/>
  <c r="AM2393" i="9"/>
  <c r="AN2393" i="9"/>
  <c r="AL2394" i="9"/>
  <c r="A2278" i="11"/>
  <c r="H2277" i="11"/>
  <c r="C2277" i="11"/>
  <c r="L2277" i="11" s="1"/>
  <c r="I2277" i="11"/>
  <c r="J2277" i="11"/>
  <c r="K2277" i="11"/>
  <c r="E2277" i="11"/>
  <c r="G2277" i="11" s="1"/>
  <c r="D2277" i="11"/>
  <c r="F2277" i="11" s="1"/>
  <c r="B2277" i="11"/>
  <c r="M2277" i="11" l="1"/>
  <c r="A2279" i="11"/>
  <c r="H2278" i="11"/>
  <c r="C2278" i="11"/>
  <c r="L2278" i="11" s="1"/>
  <c r="I2278" i="11"/>
  <c r="J2278" i="11"/>
  <c r="K2278" i="11"/>
  <c r="E2278" i="11"/>
  <c r="G2278" i="11" s="1"/>
  <c r="B2278" i="11"/>
  <c r="D2278" i="11"/>
  <c r="F2278" i="11" s="1"/>
  <c r="AN2394" i="9"/>
  <c r="AL2395" i="9"/>
  <c r="AM2394" i="9"/>
  <c r="M2278" i="11" l="1"/>
  <c r="AN2395" i="9"/>
  <c r="AL2396" i="9"/>
  <c r="AM2395" i="9"/>
  <c r="A2280" i="11"/>
  <c r="H2279" i="11"/>
  <c r="C2279" i="11"/>
  <c r="L2279" i="11" s="1"/>
  <c r="I2279" i="11"/>
  <c r="J2279" i="11"/>
  <c r="K2279" i="11"/>
  <c r="B2279" i="11"/>
  <c r="E2279" i="11"/>
  <c r="G2279" i="11" s="1"/>
  <c r="D2279" i="11"/>
  <c r="F2279" i="11" s="1"/>
  <c r="M2279" i="11" l="1"/>
  <c r="AM2396" i="9"/>
  <c r="AN2396" i="9"/>
  <c r="AL2397" i="9"/>
  <c r="A2281" i="11"/>
  <c r="H2280" i="11"/>
  <c r="C2280" i="11"/>
  <c r="L2280" i="11" s="1"/>
  <c r="I2280" i="11"/>
  <c r="J2280" i="11"/>
  <c r="K2280" i="11"/>
  <c r="E2280" i="11"/>
  <c r="G2280" i="11" s="1"/>
  <c r="B2280" i="11"/>
  <c r="D2280" i="11"/>
  <c r="F2280" i="11" s="1"/>
  <c r="M2280" i="11" l="1"/>
  <c r="A2282" i="11"/>
  <c r="H2281" i="11"/>
  <c r="C2281" i="11"/>
  <c r="L2281" i="11" s="1"/>
  <c r="I2281" i="11"/>
  <c r="J2281" i="11"/>
  <c r="K2281" i="11"/>
  <c r="E2281" i="11"/>
  <c r="G2281" i="11" s="1"/>
  <c r="D2281" i="11"/>
  <c r="F2281" i="11" s="1"/>
  <c r="B2281" i="11"/>
  <c r="AM2397" i="9"/>
  <c r="AN2397" i="9"/>
  <c r="AL2398" i="9"/>
  <c r="M2281" i="11" l="1"/>
  <c r="AN2398" i="9"/>
  <c r="AL2399" i="9"/>
  <c r="AM2398" i="9"/>
  <c r="A2283" i="11"/>
  <c r="H2282" i="11"/>
  <c r="C2282" i="11"/>
  <c r="L2282" i="11" s="1"/>
  <c r="I2282" i="11"/>
  <c r="J2282" i="11"/>
  <c r="K2282" i="11"/>
  <c r="E2282" i="11"/>
  <c r="G2282" i="11" s="1"/>
  <c r="B2282" i="11"/>
  <c r="D2282" i="11"/>
  <c r="F2282" i="11" s="1"/>
  <c r="M2282" i="11" l="1"/>
  <c r="A2284" i="11"/>
  <c r="H2283" i="11"/>
  <c r="C2283" i="11"/>
  <c r="L2283" i="11" s="1"/>
  <c r="I2283" i="11"/>
  <c r="J2283" i="11"/>
  <c r="K2283" i="11"/>
  <c r="B2283" i="11"/>
  <c r="E2283" i="11"/>
  <c r="G2283" i="11" s="1"/>
  <c r="D2283" i="11"/>
  <c r="F2283" i="11" s="1"/>
  <c r="AN2399" i="9"/>
  <c r="AL2400" i="9"/>
  <c r="AM2399" i="9"/>
  <c r="M2283" i="11" l="1"/>
  <c r="AM2400" i="9"/>
  <c r="AN2400" i="9"/>
  <c r="AL2401" i="9"/>
  <c r="A2285" i="11"/>
  <c r="H2284" i="11"/>
  <c r="C2284" i="11"/>
  <c r="L2284" i="11" s="1"/>
  <c r="I2284" i="11"/>
  <c r="J2284" i="11"/>
  <c r="K2284" i="11"/>
  <c r="E2284" i="11"/>
  <c r="G2284" i="11" s="1"/>
  <c r="B2284" i="11"/>
  <c r="D2284" i="11"/>
  <c r="F2284" i="11" s="1"/>
  <c r="M2284" i="11" l="1"/>
  <c r="A2286" i="11"/>
  <c r="H2285" i="11"/>
  <c r="C2285" i="11"/>
  <c r="L2285" i="11" s="1"/>
  <c r="I2285" i="11"/>
  <c r="J2285" i="11"/>
  <c r="K2285" i="11"/>
  <c r="E2285" i="11"/>
  <c r="G2285" i="11" s="1"/>
  <c r="D2285" i="11"/>
  <c r="F2285" i="11" s="1"/>
  <c r="B2285" i="11"/>
  <c r="AM2401" i="9"/>
  <c r="AN2401" i="9"/>
  <c r="AL2402" i="9"/>
  <c r="M2285" i="11" l="1"/>
  <c r="AN2402" i="9"/>
  <c r="AL2403" i="9"/>
  <c r="AM2402" i="9"/>
  <c r="A2287" i="11"/>
  <c r="H2286" i="11"/>
  <c r="C2286" i="11"/>
  <c r="L2286" i="11" s="1"/>
  <c r="I2286" i="11"/>
  <c r="J2286" i="11"/>
  <c r="K2286" i="11"/>
  <c r="E2286" i="11"/>
  <c r="G2286" i="11" s="1"/>
  <c r="B2286" i="11"/>
  <c r="D2286" i="11"/>
  <c r="F2286" i="11" s="1"/>
  <c r="M2286" i="11" l="1"/>
  <c r="A2288" i="11"/>
  <c r="H2287" i="11"/>
  <c r="C2287" i="11"/>
  <c r="L2287" i="11" s="1"/>
  <c r="I2287" i="11"/>
  <c r="J2287" i="11"/>
  <c r="K2287" i="11"/>
  <c r="B2287" i="11"/>
  <c r="E2287" i="11"/>
  <c r="G2287" i="11" s="1"/>
  <c r="D2287" i="11"/>
  <c r="F2287" i="11" s="1"/>
  <c r="AN2403" i="9"/>
  <c r="AL2404" i="9"/>
  <c r="AM2403" i="9"/>
  <c r="M2287" i="11" l="1"/>
  <c r="AM2404" i="9"/>
  <c r="AN2404" i="9"/>
  <c r="AL2405" i="9"/>
  <c r="A2289" i="11"/>
  <c r="H2288" i="11"/>
  <c r="C2288" i="11"/>
  <c r="L2288" i="11" s="1"/>
  <c r="I2288" i="11"/>
  <c r="J2288" i="11"/>
  <c r="K2288" i="11"/>
  <c r="E2288" i="11"/>
  <c r="G2288" i="11" s="1"/>
  <c r="B2288" i="11"/>
  <c r="D2288" i="11"/>
  <c r="F2288" i="11" s="1"/>
  <c r="M2288" i="11" l="1"/>
  <c r="A2290" i="11"/>
  <c r="H2289" i="11"/>
  <c r="C2289" i="11"/>
  <c r="L2289" i="11" s="1"/>
  <c r="I2289" i="11"/>
  <c r="J2289" i="11"/>
  <c r="K2289" i="11"/>
  <c r="E2289" i="11"/>
  <c r="G2289" i="11" s="1"/>
  <c r="D2289" i="11"/>
  <c r="F2289" i="11" s="1"/>
  <c r="B2289" i="11"/>
  <c r="AM2405" i="9"/>
  <c r="AN2405" i="9"/>
  <c r="AL2406" i="9"/>
  <c r="M2289" i="11" l="1"/>
  <c r="AN2406" i="9"/>
  <c r="AL2407" i="9"/>
  <c r="AM2406" i="9"/>
  <c r="A2291" i="11"/>
  <c r="H2290" i="11"/>
  <c r="C2290" i="11"/>
  <c r="L2290" i="11" s="1"/>
  <c r="I2290" i="11"/>
  <c r="J2290" i="11"/>
  <c r="K2290" i="11"/>
  <c r="E2290" i="11"/>
  <c r="G2290" i="11" s="1"/>
  <c r="B2290" i="11"/>
  <c r="D2290" i="11"/>
  <c r="F2290" i="11" s="1"/>
  <c r="M2290" i="11" l="1"/>
  <c r="AN2407" i="9"/>
  <c r="AL2408" i="9"/>
  <c r="AM2407" i="9"/>
  <c r="A2292" i="11"/>
  <c r="H2291" i="11"/>
  <c r="C2291" i="11"/>
  <c r="L2291" i="11" s="1"/>
  <c r="I2291" i="11"/>
  <c r="J2291" i="11"/>
  <c r="K2291" i="11"/>
  <c r="B2291" i="11"/>
  <c r="E2291" i="11"/>
  <c r="G2291" i="11" s="1"/>
  <c r="D2291" i="11"/>
  <c r="F2291" i="11" s="1"/>
  <c r="M2291" i="11" l="1"/>
  <c r="A2293" i="11"/>
  <c r="H2292" i="11"/>
  <c r="C2292" i="11"/>
  <c r="L2292" i="11" s="1"/>
  <c r="I2292" i="11"/>
  <c r="J2292" i="11"/>
  <c r="K2292" i="11"/>
  <c r="E2292" i="11"/>
  <c r="G2292" i="11" s="1"/>
  <c r="B2292" i="11"/>
  <c r="D2292" i="11"/>
  <c r="F2292" i="11" s="1"/>
  <c r="AM2408" i="9"/>
  <c r="AN2408" i="9"/>
  <c r="AL2409" i="9"/>
  <c r="M2292" i="11" l="1"/>
  <c r="AM2409" i="9"/>
  <c r="AN2409" i="9"/>
  <c r="AL2410" i="9"/>
  <c r="A2294" i="11"/>
  <c r="H2293" i="11"/>
  <c r="C2293" i="11"/>
  <c r="L2293" i="11" s="1"/>
  <c r="I2293" i="11"/>
  <c r="J2293" i="11"/>
  <c r="K2293" i="11"/>
  <c r="E2293" i="11"/>
  <c r="G2293" i="11" s="1"/>
  <c r="D2293" i="11"/>
  <c r="F2293" i="11" s="1"/>
  <c r="B2293" i="11"/>
  <c r="M2293" i="11" l="1"/>
  <c r="A2295" i="11"/>
  <c r="H2294" i="11"/>
  <c r="C2294" i="11"/>
  <c r="L2294" i="11" s="1"/>
  <c r="I2294" i="11"/>
  <c r="J2294" i="11"/>
  <c r="K2294" i="11"/>
  <c r="E2294" i="11"/>
  <c r="G2294" i="11" s="1"/>
  <c r="B2294" i="11"/>
  <c r="D2294" i="11"/>
  <c r="F2294" i="11" s="1"/>
  <c r="AN2410" i="9"/>
  <c r="AL2411" i="9"/>
  <c r="AM2410" i="9"/>
  <c r="M2294" i="11" l="1"/>
  <c r="AN2411" i="9"/>
  <c r="AL2412" i="9"/>
  <c r="AM2411" i="9"/>
  <c r="A2296" i="11"/>
  <c r="H2295" i="11"/>
  <c r="C2295" i="11"/>
  <c r="L2295" i="11" s="1"/>
  <c r="I2295" i="11"/>
  <c r="J2295" i="11"/>
  <c r="K2295" i="11"/>
  <c r="B2295" i="11"/>
  <c r="E2295" i="11"/>
  <c r="G2295" i="11" s="1"/>
  <c r="D2295" i="11"/>
  <c r="F2295" i="11" s="1"/>
  <c r="M2295" i="11" l="1"/>
  <c r="AM2412" i="9"/>
  <c r="AN2412" i="9"/>
  <c r="AL2413" i="9"/>
  <c r="A2297" i="11"/>
  <c r="H2296" i="11"/>
  <c r="C2296" i="11"/>
  <c r="L2296" i="11" s="1"/>
  <c r="I2296" i="11"/>
  <c r="J2296" i="11"/>
  <c r="K2296" i="11"/>
  <c r="E2296" i="11"/>
  <c r="G2296" i="11" s="1"/>
  <c r="B2296" i="11"/>
  <c r="D2296" i="11"/>
  <c r="F2296" i="11" s="1"/>
  <c r="M2296" i="11" l="1"/>
  <c r="A2298" i="11"/>
  <c r="H2297" i="11"/>
  <c r="C2297" i="11"/>
  <c r="L2297" i="11" s="1"/>
  <c r="I2297" i="11"/>
  <c r="J2297" i="11"/>
  <c r="K2297" i="11"/>
  <c r="E2297" i="11"/>
  <c r="G2297" i="11" s="1"/>
  <c r="D2297" i="11"/>
  <c r="F2297" i="11" s="1"/>
  <c r="B2297" i="11"/>
  <c r="AM2413" i="9"/>
  <c r="AN2413" i="9"/>
  <c r="AL2414" i="9"/>
  <c r="M2297" i="11" l="1"/>
  <c r="AN2414" i="9"/>
  <c r="AL2415" i="9"/>
  <c r="AM2414" i="9"/>
  <c r="A2299" i="11"/>
  <c r="H2298" i="11"/>
  <c r="C2298" i="11"/>
  <c r="L2298" i="11" s="1"/>
  <c r="I2298" i="11"/>
  <c r="J2298" i="11"/>
  <c r="K2298" i="11"/>
  <c r="E2298" i="11"/>
  <c r="G2298" i="11" s="1"/>
  <c r="B2298" i="11"/>
  <c r="D2298" i="11"/>
  <c r="F2298" i="11" s="1"/>
  <c r="M2298" i="11" l="1"/>
  <c r="AN2415" i="9"/>
  <c r="AL2416" i="9"/>
  <c r="AM2415" i="9"/>
  <c r="A2300" i="11"/>
  <c r="H2299" i="11"/>
  <c r="C2299" i="11"/>
  <c r="L2299" i="11" s="1"/>
  <c r="I2299" i="11"/>
  <c r="J2299" i="11"/>
  <c r="K2299" i="11"/>
  <c r="B2299" i="11"/>
  <c r="E2299" i="11"/>
  <c r="G2299" i="11" s="1"/>
  <c r="D2299" i="11"/>
  <c r="F2299" i="11" s="1"/>
  <c r="M2299" i="11" l="1"/>
  <c r="AM2416" i="9"/>
  <c r="AN2416" i="9"/>
  <c r="AL2417" i="9"/>
  <c r="A2301" i="11"/>
  <c r="H2300" i="11"/>
  <c r="C2300" i="11"/>
  <c r="L2300" i="11" s="1"/>
  <c r="I2300" i="11"/>
  <c r="J2300" i="11"/>
  <c r="K2300" i="11"/>
  <c r="E2300" i="11"/>
  <c r="G2300" i="11" s="1"/>
  <c r="B2300" i="11"/>
  <c r="D2300" i="11"/>
  <c r="F2300" i="11" s="1"/>
  <c r="M2300" i="11" l="1"/>
  <c r="A2302" i="11"/>
  <c r="H2301" i="11"/>
  <c r="C2301" i="11"/>
  <c r="L2301" i="11" s="1"/>
  <c r="I2301" i="11"/>
  <c r="J2301" i="11"/>
  <c r="K2301" i="11"/>
  <c r="E2301" i="11"/>
  <c r="G2301" i="11" s="1"/>
  <c r="D2301" i="11"/>
  <c r="F2301" i="11" s="1"/>
  <c r="B2301" i="11"/>
  <c r="AM2417" i="9"/>
  <c r="AN2417" i="9"/>
  <c r="AL2418" i="9"/>
  <c r="M2301" i="11" l="1"/>
  <c r="AN2418" i="9"/>
  <c r="AL2419" i="9"/>
  <c r="AM2418" i="9"/>
  <c r="A2303" i="11"/>
  <c r="H2302" i="11"/>
  <c r="C2302" i="11"/>
  <c r="L2302" i="11" s="1"/>
  <c r="I2302" i="11"/>
  <c r="J2302" i="11"/>
  <c r="K2302" i="11"/>
  <c r="E2302" i="11"/>
  <c r="G2302" i="11" s="1"/>
  <c r="B2302" i="11"/>
  <c r="D2302" i="11"/>
  <c r="F2302" i="11" s="1"/>
  <c r="M2302" i="11" l="1"/>
  <c r="AN2419" i="9"/>
  <c r="AL2420" i="9"/>
  <c r="AM2419" i="9"/>
  <c r="A2304" i="11"/>
  <c r="H2303" i="11"/>
  <c r="C2303" i="11"/>
  <c r="L2303" i="11" s="1"/>
  <c r="I2303" i="11"/>
  <c r="J2303" i="11"/>
  <c r="K2303" i="11"/>
  <c r="B2303" i="11"/>
  <c r="E2303" i="11"/>
  <c r="G2303" i="11" s="1"/>
  <c r="D2303" i="11"/>
  <c r="F2303" i="11" s="1"/>
  <c r="M2303" i="11" l="1"/>
  <c r="A2305" i="11"/>
  <c r="H2304" i="11"/>
  <c r="C2304" i="11"/>
  <c r="L2304" i="11" s="1"/>
  <c r="I2304" i="11"/>
  <c r="J2304" i="11"/>
  <c r="K2304" i="11"/>
  <c r="E2304" i="11"/>
  <c r="G2304" i="11" s="1"/>
  <c r="B2304" i="11"/>
  <c r="D2304" i="11"/>
  <c r="F2304" i="11" s="1"/>
  <c r="AM2420" i="9"/>
  <c r="AN2420" i="9"/>
  <c r="AL2421" i="9"/>
  <c r="M2304" i="11" l="1"/>
  <c r="AM2421" i="9"/>
  <c r="AN2421" i="9"/>
  <c r="AL2422" i="9"/>
  <c r="A2306" i="11"/>
  <c r="H2305" i="11"/>
  <c r="C2305" i="11"/>
  <c r="L2305" i="11" s="1"/>
  <c r="I2305" i="11"/>
  <c r="J2305" i="11"/>
  <c r="K2305" i="11"/>
  <c r="E2305" i="11"/>
  <c r="G2305" i="11" s="1"/>
  <c r="D2305" i="11"/>
  <c r="F2305" i="11" s="1"/>
  <c r="B2305" i="11"/>
  <c r="M2305" i="11" l="1"/>
  <c r="AN2422" i="9"/>
  <c r="AL2423" i="9"/>
  <c r="AM2422" i="9"/>
  <c r="A2307" i="11"/>
  <c r="H2306" i="11"/>
  <c r="C2306" i="11"/>
  <c r="L2306" i="11" s="1"/>
  <c r="I2306" i="11"/>
  <c r="J2306" i="11"/>
  <c r="K2306" i="11"/>
  <c r="E2306" i="11"/>
  <c r="G2306" i="11" s="1"/>
  <c r="B2306" i="11"/>
  <c r="D2306" i="11"/>
  <c r="F2306" i="11" s="1"/>
  <c r="M2306" i="11" l="1"/>
  <c r="A2308" i="11"/>
  <c r="H2307" i="11"/>
  <c r="C2307" i="11"/>
  <c r="L2307" i="11" s="1"/>
  <c r="I2307" i="11"/>
  <c r="J2307" i="11"/>
  <c r="K2307" i="11"/>
  <c r="B2307" i="11"/>
  <c r="E2307" i="11"/>
  <c r="G2307" i="11" s="1"/>
  <c r="D2307" i="11"/>
  <c r="F2307" i="11" s="1"/>
  <c r="AN2423" i="9"/>
  <c r="AL2424" i="9"/>
  <c r="AM2423" i="9"/>
  <c r="M2307" i="11" l="1"/>
  <c r="AM2424" i="9"/>
  <c r="AN2424" i="9"/>
  <c r="AL2425" i="9"/>
  <c r="A2309" i="11"/>
  <c r="H2308" i="11"/>
  <c r="C2308" i="11"/>
  <c r="L2308" i="11" s="1"/>
  <c r="I2308" i="11"/>
  <c r="J2308" i="11"/>
  <c r="K2308" i="11"/>
  <c r="E2308" i="11"/>
  <c r="G2308" i="11" s="1"/>
  <c r="B2308" i="11"/>
  <c r="D2308" i="11"/>
  <c r="F2308" i="11" s="1"/>
  <c r="M2308" i="11" l="1"/>
  <c r="A2310" i="11"/>
  <c r="H2309" i="11"/>
  <c r="C2309" i="11"/>
  <c r="L2309" i="11" s="1"/>
  <c r="I2309" i="11"/>
  <c r="J2309" i="11"/>
  <c r="K2309" i="11"/>
  <c r="E2309" i="11"/>
  <c r="G2309" i="11" s="1"/>
  <c r="D2309" i="11"/>
  <c r="F2309" i="11" s="1"/>
  <c r="B2309" i="11"/>
  <c r="AM2425" i="9"/>
  <c r="AN2425" i="9"/>
  <c r="AL2426" i="9"/>
  <c r="M2309" i="11" l="1"/>
  <c r="A2311" i="11"/>
  <c r="H2310" i="11"/>
  <c r="C2310" i="11"/>
  <c r="L2310" i="11" s="1"/>
  <c r="I2310" i="11"/>
  <c r="J2310" i="11"/>
  <c r="K2310" i="11"/>
  <c r="E2310" i="11"/>
  <c r="G2310" i="11" s="1"/>
  <c r="B2310" i="11"/>
  <c r="D2310" i="11"/>
  <c r="F2310" i="11" s="1"/>
  <c r="AN2426" i="9"/>
  <c r="AL2427" i="9"/>
  <c r="AM2426" i="9"/>
  <c r="M2310" i="11" l="1"/>
  <c r="AN2427" i="9"/>
  <c r="AL2428" i="9"/>
  <c r="AM2427" i="9"/>
  <c r="A2312" i="11"/>
  <c r="H2311" i="11"/>
  <c r="C2311" i="11"/>
  <c r="L2311" i="11" s="1"/>
  <c r="I2311" i="11"/>
  <c r="J2311" i="11"/>
  <c r="K2311" i="11"/>
  <c r="B2311" i="11"/>
  <c r="E2311" i="11"/>
  <c r="G2311" i="11" s="1"/>
  <c r="D2311" i="11"/>
  <c r="F2311" i="11" s="1"/>
  <c r="M2311" i="11" l="1"/>
  <c r="A2313" i="11"/>
  <c r="H2312" i="11"/>
  <c r="C2312" i="11"/>
  <c r="L2312" i="11" s="1"/>
  <c r="I2312" i="11"/>
  <c r="J2312" i="11"/>
  <c r="K2312" i="11"/>
  <c r="E2312" i="11"/>
  <c r="G2312" i="11" s="1"/>
  <c r="B2312" i="11"/>
  <c r="D2312" i="11"/>
  <c r="F2312" i="11" s="1"/>
  <c r="AM2428" i="9"/>
  <c r="AN2428" i="9"/>
  <c r="AL2429" i="9"/>
  <c r="M2312" i="11" l="1"/>
  <c r="A2314" i="11"/>
  <c r="H2313" i="11"/>
  <c r="C2313" i="11"/>
  <c r="L2313" i="11" s="1"/>
  <c r="I2313" i="11"/>
  <c r="J2313" i="11"/>
  <c r="K2313" i="11"/>
  <c r="E2313" i="11"/>
  <c r="G2313" i="11" s="1"/>
  <c r="D2313" i="11"/>
  <c r="F2313" i="11" s="1"/>
  <c r="B2313" i="11"/>
  <c r="AM2429" i="9"/>
  <c r="AN2429" i="9"/>
  <c r="AL2430" i="9"/>
  <c r="M2313" i="11" l="1"/>
  <c r="AN2430" i="9"/>
  <c r="AL2431" i="9"/>
  <c r="AM2430" i="9"/>
  <c r="A2315" i="11"/>
  <c r="H2314" i="11"/>
  <c r="C2314" i="11"/>
  <c r="L2314" i="11" s="1"/>
  <c r="I2314" i="11"/>
  <c r="J2314" i="11"/>
  <c r="K2314" i="11"/>
  <c r="E2314" i="11"/>
  <c r="G2314" i="11" s="1"/>
  <c r="B2314" i="11"/>
  <c r="D2314" i="11"/>
  <c r="F2314" i="11" s="1"/>
  <c r="M2314" i="11" l="1"/>
  <c r="A2316" i="11"/>
  <c r="H2315" i="11"/>
  <c r="C2315" i="11"/>
  <c r="L2315" i="11" s="1"/>
  <c r="I2315" i="11"/>
  <c r="J2315" i="11"/>
  <c r="K2315" i="11"/>
  <c r="B2315" i="11"/>
  <c r="E2315" i="11"/>
  <c r="G2315" i="11" s="1"/>
  <c r="D2315" i="11"/>
  <c r="F2315" i="11" s="1"/>
  <c r="AN2431" i="9"/>
  <c r="AL2432" i="9"/>
  <c r="AM2431" i="9"/>
  <c r="M2315" i="11" l="1"/>
  <c r="AM2432" i="9"/>
  <c r="AN2432" i="9"/>
  <c r="AL2433" i="9"/>
  <c r="A2317" i="11"/>
  <c r="H2316" i="11"/>
  <c r="C2316" i="11"/>
  <c r="L2316" i="11" s="1"/>
  <c r="I2316" i="11"/>
  <c r="J2316" i="11"/>
  <c r="K2316" i="11"/>
  <c r="E2316" i="11"/>
  <c r="G2316" i="11" s="1"/>
  <c r="B2316" i="11"/>
  <c r="D2316" i="11"/>
  <c r="F2316" i="11" s="1"/>
  <c r="M2316" i="11" l="1"/>
  <c r="A2318" i="11"/>
  <c r="H2317" i="11"/>
  <c r="C2317" i="11"/>
  <c r="L2317" i="11" s="1"/>
  <c r="I2317" i="11"/>
  <c r="J2317" i="11"/>
  <c r="K2317" i="11"/>
  <c r="E2317" i="11"/>
  <c r="G2317" i="11" s="1"/>
  <c r="D2317" i="11"/>
  <c r="F2317" i="11" s="1"/>
  <c r="B2317" i="11"/>
  <c r="AM2433" i="9"/>
  <c r="AN2433" i="9"/>
  <c r="AL2434" i="9"/>
  <c r="M2317" i="11" l="1"/>
  <c r="A2319" i="11"/>
  <c r="H2318" i="11"/>
  <c r="C2318" i="11"/>
  <c r="L2318" i="11" s="1"/>
  <c r="I2318" i="11"/>
  <c r="J2318" i="11"/>
  <c r="K2318" i="11"/>
  <c r="E2318" i="11"/>
  <c r="G2318" i="11" s="1"/>
  <c r="B2318" i="11"/>
  <c r="D2318" i="11"/>
  <c r="F2318" i="11" s="1"/>
  <c r="AN2434" i="9"/>
  <c r="AL2435" i="9"/>
  <c r="AM2434" i="9"/>
  <c r="M2318" i="11" l="1"/>
  <c r="AN2435" i="9"/>
  <c r="AL2436" i="9"/>
  <c r="AM2435" i="9"/>
  <c r="A2320" i="11"/>
  <c r="H2319" i="11"/>
  <c r="C2319" i="11"/>
  <c r="L2319" i="11" s="1"/>
  <c r="I2319" i="11"/>
  <c r="J2319" i="11"/>
  <c r="K2319" i="11"/>
  <c r="B2319" i="11"/>
  <c r="E2319" i="11"/>
  <c r="G2319" i="11" s="1"/>
  <c r="D2319" i="11"/>
  <c r="F2319" i="11" s="1"/>
  <c r="M2319" i="11" l="1"/>
  <c r="A2321" i="11"/>
  <c r="H2320" i="11"/>
  <c r="C2320" i="11"/>
  <c r="L2320" i="11" s="1"/>
  <c r="I2320" i="11"/>
  <c r="J2320" i="11"/>
  <c r="K2320" i="11"/>
  <c r="E2320" i="11"/>
  <c r="G2320" i="11" s="1"/>
  <c r="B2320" i="11"/>
  <c r="D2320" i="11"/>
  <c r="F2320" i="11" s="1"/>
  <c r="AM2436" i="9"/>
  <c r="AN2436" i="9"/>
  <c r="AL2437" i="9"/>
  <c r="M2320" i="11" l="1"/>
  <c r="AM2437" i="9"/>
  <c r="AN2437" i="9"/>
  <c r="AL2438" i="9"/>
  <c r="A2322" i="11"/>
  <c r="H2321" i="11"/>
  <c r="C2321" i="11"/>
  <c r="L2321" i="11" s="1"/>
  <c r="I2321" i="11"/>
  <c r="J2321" i="11"/>
  <c r="K2321" i="11"/>
  <c r="E2321" i="11"/>
  <c r="G2321" i="11" s="1"/>
  <c r="D2321" i="11"/>
  <c r="F2321" i="11" s="1"/>
  <c r="B2321" i="11"/>
  <c r="M2321" i="11" l="1"/>
  <c r="A2323" i="11"/>
  <c r="H2322" i="11"/>
  <c r="C2322" i="11"/>
  <c r="L2322" i="11" s="1"/>
  <c r="I2322" i="11"/>
  <c r="J2322" i="11"/>
  <c r="K2322" i="11"/>
  <c r="E2322" i="11"/>
  <c r="G2322" i="11" s="1"/>
  <c r="B2322" i="11"/>
  <c r="D2322" i="11"/>
  <c r="F2322" i="11" s="1"/>
  <c r="AN2438" i="9"/>
  <c r="AL2439" i="9"/>
  <c r="AM2438" i="9"/>
  <c r="M2322" i="11" l="1"/>
  <c r="AN2439" i="9"/>
  <c r="AL2440" i="9"/>
  <c r="AM2439" i="9"/>
  <c r="A2324" i="11"/>
  <c r="H2323" i="11"/>
  <c r="C2323" i="11"/>
  <c r="L2323" i="11" s="1"/>
  <c r="I2323" i="11"/>
  <c r="J2323" i="11"/>
  <c r="K2323" i="11"/>
  <c r="B2323" i="11"/>
  <c r="E2323" i="11"/>
  <c r="G2323" i="11" s="1"/>
  <c r="D2323" i="11"/>
  <c r="F2323" i="11" s="1"/>
  <c r="M2323" i="11" l="1"/>
  <c r="AM2440" i="9"/>
  <c r="AN2440" i="9"/>
  <c r="AL2441" i="9"/>
  <c r="A2325" i="11"/>
  <c r="H2324" i="11"/>
  <c r="C2324" i="11"/>
  <c r="L2324" i="11" s="1"/>
  <c r="I2324" i="11"/>
  <c r="J2324" i="11"/>
  <c r="K2324" i="11"/>
  <c r="E2324" i="11"/>
  <c r="G2324" i="11" s="1"/>
  <c r="B2324" i="11"/>
  <c r="D2324" i="11"/>
  <c r="F2324" i="11" s="1"/>
  <c r="M2324" i="11" l="1"/>
  <c r="A2326" i="11"/>
  <c r="H2325" i="11"/>
  <c r="C2325" i="11"/>
  <c r="L2325" i="11" s="1"/>
  <c r="I2325" i="11"/>
  <c r="J2325" i="11"/>
  <c r="K2325" i="11"/>
  <c r="E2325" i="11"/>
  <c r="G2325" i="11" s="1"/>
  <c r="D2325" i="11"/>
  <c r="F2325" i="11" s="1"/>
  <c r="B2325" i="11"/>
  <c r="AM2441" i="9"/>
  <c r="AN2441" i="9"/>
  <c r="AL2442" i="9"/>
  <c r="M2325" i="11" l="1"/>
  <c r="A2327" i="11"/>
  <c r="H2326" i="11"/>
  <c r="C2326" i="11"/>
  <c r="L2326" i="11" s="1"/>
  <c r="I2326" i="11"/>
  <c r="J2326" i="11"/>
  <c r="K2326" i="11"/>
  <c r="E2326" i="11"/>
  <c r="G2326" i="11" s="1"/>
  <c r="B2326" i="11"/>
  <c r="D2326" i="11"/>
  <c r="F2326" i="11" s="1"/>
  <c r="AN2442" i="9"/>
  <c r="AL2443" i="9"/>
  <c r="AM2442" i="9"/>
  <c r="M2326" i="11" l="1"/>
  <c r="A2328" i="11"/>
  <c r="H2327" i="11"/>
  <c r="C2327" i="11"/>
  <c r="L2327" i="11" s="1"/>
  <c r="I2327" i="11"/>
  <c r="J2327" i="11"/>
  <c r="K2327" i="11"/>
  <c r="B2327" i="11"/>
  <c r="E2327" i="11"/>
  <c r="G2327" i="11" s="1"/>
  <c r="D2327" i="11"/>
  <c r="F2327" i="11" s="1"/>
  <c r="AN2443" i="9"/>
  <c r="AL2444" i="9"/>
  <c r="AM2443" i="9"/>
  <c r="M2327" i="11" l="1"/>
  <c r="A2329" i="11"/>
  <c r="H2328" i="11"/>
  <c r="C2328" i="11"/>
  <c r="L2328" i="11" s="1"/>
  <c r="I2328" i="11"/>
  <c r="J2328" i="11"/>
  <c r="K2328" i="11"/>
  <c r="E2328" i="11"/>
  <c r="G2328" i="11" s="1"/>
  <c r="B2328" i="11"/>
  <c r="D2328" i="11"/>
  <c r="F2328" i="11" s="1"/>
  <c r="AM2444" i="9"/>
  <c r="AN2444" i="9"/>
  <c r="AL2445" i="9"/>
  <c r="M2328" i="11" l="1"/>
  <c r="A2330" i="11"/>
  <c r="H2329" i="11"/>
  <c r="C2329" i="11"/>
  <c r="L2329" i="11" s="1"/>
  <c r="I2329" i="11"/>
  <c r="J2329" i="11"/>
  <c r="K2329" i="11"/>
  <c r="E2329" i="11"/>
  <c r="G2329" i="11" s="1"/>
  <c r="D2329" i="11"/>
  <c r="F2329" i="11" s="1"/>
  <c r="B2329" i="11"/>
  <c r="AM2445" i="9"/>
  <c r="AN2445" i="9"/>
  <c r="AL2446" i="9"/>
  <c r="M2329" i="11" l="1"/>
  <c r="A2331" i="11"/>
  <c r="H2330" i="11"/>
  <c r="C2330" i="11"/>
  <c r="L2330" i="11" s="1"/>
  <c r="I2330" i="11"/>
  <c r="J2330" i="11"/>
  <c r="K2330" i="11"/>
  <c r="E2330" i="11"/>
  <c r="G2330" i="11" s="1"/>
  <c r="B2330" i="11"/>
  <c r="D2330" i="11"/>
  <c r="F2330" i="11" s="1"/>
  <c r="AN2446" i="9"/>
  <c r="AL2447" i="9"/>
  <c r="AM2446" i="9"/>
  <c r="M2330" i="11" l="1"/>
  <c r="AN2447" i="9"/>
  <c r="AL2448" i="9"/>
  <c r="AM2447" i="9"/>
  <c r="A2332" i="11"/>
  <c r="H2331" i="11"/>
  <c r="C2331" i="11"/>
  <c r="L2331" i="11" s="1"/>
  <c r="I2331" i="11"/>
  <c r="J2331" i="11"/>
  <c r="K2331" i="11"/>
  <c r="B2331" i="11"/>
  <c r="E2331" i="11"/>
  <c r="G2331" i="11" s="1"/>
  <c r="D2331" i="11"/>
  <c r="F2331" i="11" s="1"/>
  <c r="M2331" i="11" l="1"/>
  <c r="A2333" i="11"/>
  <c r="H2332" i="11"/>
  <c r="C2332" i="11"/>
  <c r="L2332" i="11" s="1"/>
  <c r="I2332" i="11"/>
  <c r="J2332" i="11"/>
  <c r="K2332" i="11"/>
  <c r="E2332" i="11"/>
  <c r="G2332" i="11" s="1"/>
  <c r="B2332" i="11"/>
  <c r="D2332" i="11"/>
  <c r="F2332" i="11" s="1"/>
  <c r="AM2448" i="9"/>
  <c r="AN2448" i="9"/>
  <c r="AL2449" i="9"/>
  <c r="M2332" i="11" l="1"/>
  <c r="AM2449" i="9"/>
  <c r="AN2449" i="9"/>
  <c r="AL2450" i="9"/>
  <c r="A2334" i="11"/>
  <c r="H2333" i="11"/>
  <c r="C2333" i="11"/>
  <c r="L2333" i="11" s="1"/>
  <c r="I2333" i="11"/>
  <c r="J2333" i="11"/>
  <c r="K2333" i="11"/>
  <c r="E2333" i="11"/>
  <c r="G2333" i="11" s="1"/>
  <c r="D2333" i="11"/>
  <c r="F2333" i="11" s="1"/>
  <c r="B2333" i="11"/>
  <c r="M2333" i="11" l="1"/>
  <c r="A2335" i="11"/>
  <c r="H2334" i="11"/>
  <c r="C2334" i="11"/>
  <c r="L2334" i="11" s="1"/>
  <c r="I2334" i="11"/>
  <c r="J2334" i="11"/>
  <c r="K2334" i="11"/>
  <c r="E2334" i="11"/>
  <c r="G2334" i="11" s="1"/>
  <c r="B2334" i="11"/>
  <c r="D2334" i="11"/>
  <c r="F2334" i="11" s="1"/>
  <c r="AN2450" i="9"/>
  <c r="AL2451" i="9"/>
  <c r="AM2450" i="9"/>
  <c r="M2334" i="11" l="1"/>
  <c r="AN2451" i="9"/>
  <c r="AL2452" i="9"/>
  <c r="AM2451" i="9"/>
  <c r="A2336" i="11"/>
  <c r="H2335" i="11"/>
  <c r="C2335" i="11"/>
  <c r="L2335" i="11" s="1"/>
  <c r="I2335" i="11"/>
  <c r="J2335" i="11"/>
  <c r="K2335" i="11"/>
  <c r="B2335" i="11"/>
  <c r="E2335" i="11"/>
  <c r="G2335" i="11" s="1"/>
  <c r="D2335" i="11"/>
  <c r="F2335" i="11" s="1"/>
  <c r="M2335" i="11" l="1"/>
  <c r="AM2452" i="9"/>
  <c r="AN2452" i="9"/>
  <c r="AL2453" i="9"/>
  <c r="A2337" i="11"/>
  <c r="H2336" i="11"/>
  <c r="C2336" i="11"/>
  <c r="L2336" i="11" s="1"/>
  <c r="I2336" i="11"/>
  <c r="J2336" i="11"/>
  <c r="K2336" i="11"/>
  <c r="E2336" i="11"/>
  <c r="G2336" i="11" s="1"/>
  <c r="B2336" i="11"/>
  <c r="D2336" i="11"/>
  <c r="F2336" i="11" s="1"/>
  <c r="M2336" i="11" l="1"/>
  <c r="AM2453" i="9"/>
  <c r="AN2453" i="9"/>
  <c r="AL2454" i="9"/>
  <c r="A2338" i="11"/>
  <c r="H2337" i="11"/>
  <c r="C2337" i="11"/>
  <c r="L2337" i="11" s="1"/>
  <c r="I2337" i="11"/>
  <c r="J2337" i="11"/>
  <c r="K2337" i="11"/>
  <c r="E2337" i="11"/>
  <c r="G2337" i="11" s="1"/>
  <c r="D2337" i="11"/>
  <c r="F2337" i="11" s="1"/>
  <c r="B2337" i="11"/>
  <c r="M2337" i="11" l="1"/>
  <c r="A2339" i="11"/>
  <c r="H2338" i="11"/>
  <c r="C2338" i="11"/>
  <c r="L2338" i="11" s="1"/>
  <c r="I2338" i="11"/>
  <c r="J2338" i="11"/>
  <c r="K2338" i="11"/>
  <c r="E2338" i="11"/>
  <c r="G2338" i="11" s="1"/>
  <c r="B2338" i="11"/>
  <c r="D2338" i="11"/>
  <c r="F2338" i="11" s="1"/>
  <c r="AN2454" i="9"/>
  <c r="AL2455" i="9"/>
  <c r="AM2454" i="9"/>
  <c r="M2338" i="11" l="1"/>
  <c r="AN2455" i="9"/>
  <c r="AL2456" i="9"/>
  <c r="AM2455" i="9"/>
  <c r="A2340" i="11"/>
  <c r="H2339" i="11"/>
  <c r="C2339" i="11"/>
  <c r="L2339" i="11" s="1"/>
  <c r="I2339" i="11"/>
  <c r="J2339" i="11"/>
  <c r="K2339" i="11"/>
  <c r="B2339" i="11"/>
  <c r="E2339" i="11"/>
  <c r="G2339" i="11" s="1"/>
  <c r="D2339" i="11"/>
  <c r="F2339" i="11" s="1"/>
  <c r="M2339" i="11" l="1"/>
  <c r="A2341" i="11"/>
  <c r="H2340" i="11"/>
  <c r="C2340" i="11"/>
  <c r="L2340" i="11" s="1"/>
  <c r="I2340" i="11"/>
  <c r="J2340" i="11"/>
  <c r="K2340" i="11"/>
  <c r="E2340" i="11"/>
  <c r="G2340" i="11" s="1"/>
  <c r="B2340" i="11"/>
  <c r="D2340" i="11"/>
  <c r="F2340" i="11" s="1"/>
  <c r="AM2456" i="9"/>
  <c r="AN2456" i="9"/>
  <c r="AL2457" i="9"/>
  <c r="M2340" i="11" l="1"/>
  <c r="AM2457" i="9"/>
  <c r="AN2457" i="9"/>
  <c r="AL2458" i="9"/>
  <c r="A2342" i="11"/>
  <c r="H2341" i="11"/>
  <c r="C2341" i="11"/>
  <c r="L2341" i="11" s="1"/>
  <c r="I2341" i="11"/>
  <c r="J2341" i="11"/>
  <c r="K2341" i="11"/>
  <c r="E2341" i="11"/>
  <c r="G2341" i="11" s="1"/>
  <c r="D2341" i="11"/>
  <c r="F2341" i="11" s="1"/>
  <c r="B2341" i="11"/>
  <c r="M2341" i="11" l="1"/>
  <c r="AN2458" i="9"/>
  <c r="AL2459" i="9"/>
  <c r="AM2458" i="9"/>
  <c r="A2343" i="11"/>
  <c r="H2342" i="11"/>
  <c r="C2342" i="11"/>
  <c r="L2342" i="11" s="1"/>
  <c r="I2342" i="11"/>
  <c r="J2342" i="11"/>
  <c r="K2342" i="11"/>
  <c r="E2342" i="11"/>
  <c r="G2342" i="11" s="1"/>
  <c r="B2342" i="11"/>
  <c r="D2342" i="11"/>
  <c r="F2342" i="11" s="1"/>
  <c r="M2342" i="11" l="1"/>
  <c r="A2344" i="11"/>
  <c r="H2343" i="11"/>
  <c r="C2343" i="11"/>
  <c r="L2343" i="11" s="1"/>
  <c r="I2343" i="11"/>
  <c r="J2343" i="11"/>
  <c r="K2343" i="11"/>
  <c r="B2343" i="11"/>
  <c r="E2343" i="11"/>
  <c r="G2343" i="11" s="1"/>
  <c r="D2343" i="11"/>
  <c r="F2343" i="11" s="1"/>
  <c r="AN2459" i="9"/>
  <c r="AL2460" i="9"/>
  <c r="AM2459" i="9"/>
  <c r="M2343" i="11" l="1"/>
  <c r="A2345" i="11"/>
  <c r="H2344" i="11"/>
  <c r="C2344" i="11"/>
  <c r="L2344" i="11" s="1"/>
  <c r="I2344" i="11"/>
  <c r="J2344" i="11"/>
  <c r="K2344" i="11"/>
  <c r="E2344" i="11"/>
  <c r="G2344" i="11" s="1"/>
  <c r="B2344" i="11"/>
  <c r="D2344" i="11"/>
  <c r="F2344" i="11" s="1"/>
  <c r="AM2460" i="9"/>
  <c r="AN2460" i="9"/>
  <c r="AL2461" i="9"/>
  <c r="M2344" i="11" l="1"/>
  <c r="A2346" i="11"/>
  <c r="H2345" i="11"/>
  <c r="C2345" i="11"/>
  <c r="L2345" i="11" s="1"/>
  <c r="I2345" i="11"/>
  <c r="J2345" i="11"/>
  <c r="K2345" i="11"/>
  <c r="E2345" i="11"/>
  <c r="G2345" i="11" s="1"/>
  <c r="D2345" i="11"/>
  <c r="F2345" i="11" s="1"/>
  <c r="B2345" i="11"/>
  <c r="AM2461" i="9"/>
  <c r="AN2461" i="9"/>
  <c r="AL2462" i="9"/>
  <c r="M2345" i="11" l="1"/>
  <c r="AN2462" i="9"/>
  <c r="AL2463" i="9"/>
  <c r="AM2462" i="9"/>
  <c r="A2347" i="11"/>
  <c r="H2346" i="11"/>
  <c r="C2346" i="11"/>
  <c r="L2346" i="11" s="1"/>
  <c r="I2346" i="11"/>
  <c r="J2346" i="11"/>
  <c r="K2346" i="11"/>
  <c r="E2346" i="11"/>
  <c r="G2346" i="11" s="1"/>
  <c r="B2346" i="11"/>
  <c r="D2346" i="11"/>
  <c r="F2346" i="11" s="1"/>
  <c r="M2346" i="11" l="1"/>
  <c r="A2348" i="11"/>
  <c r="H2347" i="11"/>
  <c r="C2347" i="11"/>
  <c r="L2347" i="11" s="1"/>
  <c r="I2347" i="11"/>
  <c r="J2347" i="11"/>
  <c r="K2347" i="11"/>
  <c r="B2347" i="11"/>
  <c r="E2347" i="11"/>
  <c r="G2347" i="11" s="1"/>
  <c r="D2347" i="11"/>
  <c r="F2347" i="11" s="1"/>
  <c r="AN2463" i="9"/>
  <c r="AL2464" i="9"/>
  <c r="AM2463" i="9"/>
  <c r="M2347" i="11" l="1"/>
  <c r="AM2464" i="9"/>
  <c r="AN2464" i="9"/>
  <c r="AL2465" i="9"/>
  <c r="A2349" i="11"/>
  <c r="H2348" i="11"/>
  <c r="C2348" i="11"/>
  <c r="L2348" i="11" s="1"/>
  <c r="I2348" i="11"/>
  <c r="J2348" i="11"/>
  <c r="K2348" i="11"/>
  <c r="E2348" i="11"/>
  <c r="G2348" i="11" s="1"/>
  <c r="B2348" i="11"/>
  <c r="D2348" i="11"/>
  <c r="F2348" i="11" s="1"/>
  <c r="M2348" i="11" l="1"/>
  <c r="A2350" i="11"/>
  <c r="H2349" i="11"/>
  <c r="C2349" i="11"/>
  <c r="L2349" i="11" s="1"/>
  <c r="I2349" i="11"/>
  <c r="J2349" i="11"/>
  <c r="K2349" i="11"/>
  <c r="E2349" i="11"/>
  <c r="G2349" i="11" s="1"/>
  <c r="D2349" i="11"/>
  <c r="F2349" i="11" s="1"/>
  <c r="B2349" i="11"/>
  <c r="AM2465" i="9"/>
  <c r="AN2465" i="9"/>
  <c r="AL2466" i="9"/>
  <c r="M2349" i="11" l="1"/>
  <c r="AN2466" i="9"/>
  <c r="AL2467" i="9"/>
  <c r="AM2466" i="9"/>
  <c r="A2351" i="11"/>
  <c r="H2350" i="11"/>
  <c r="C2350" i="11"/>
  <c r="L2350" i="11" s="1"/>
  <c r="I2350" i="11"/>
  <c r="J2350" i="11"/>
  <c r="K2350" i="11"/>
  <c r="E2350" i="11"/>
  <c r="G2350" i="11" s="1"/>
  <c r="B2350" i="11"/>
  <c r="D2350" i="11"/>
  <c r="F2350" i="11" s="1"/>
  <c r="M2350" i="11" l="1"/>
  <c r="A2352" i="11"/>
  <c r="H2351" i="11"/>
  <c r="C2351" i="11"/>
  <c r="L2351" i="11" s="1"/>
  <c r="I2351" i="11"/>
  <c r="J2351" i="11"/>
  <c r="K2351" i="11"/>
  <c r="B2351" i="11"/>
  <c r="E2351" i="11"/>
  <c r="G2351" i="11" s="1"/>
  <c r="D2351" i="11"/>
  <c r="F2351" i="11" s="1"/>
  <c r="AN2467" i="9"/>
  <c r="AL2468" i="9"/>
  <c r="AM2467" i="9"/>
  <c r="M2351" i="11" l="1"/>
  <c r="AM2468" i="9"/>
  <c r="AN2468" i="9"/>
  <c r="AL2469" i="9"/>
  <c r="A2353" i="11"/>
  <c r="H2352" i="11"/>
  <c r="C2352" i="11"/>
  <c r="L2352" i="11" s="1"/>
  <c r="I2352" i="11"/>
  <c r="J2352" i="11"/>
  <c r="K2352" i="11"/>
  <c r="E2352" i="11"/>
  <c r="G2352" i="11" s="1"/>
  <c r="B2352" i="11"/>
  <c r="D2352" i="11"/>
  <c r="F2352" i="11" s="1"/>
  <c r="M2352" i="11" l="1"/>
  <c r="AM2469" i="9"/>
  <c r="AN2469" i="9"/>
  <c r="AL2470" i="9"/>
  <c r="A2354" i="11"/>
  <c r="H2353" i="11"/>
  <c r="C2353" i="11"/>
  <c r="L2353" i="11" s="1"/>
  <c r="I2353" i="11"/>
  <c r="J2353" i="11"/>
  <c r="K2353" i="11"/>
  <c r="E2353" i="11"/>
  <c r="G2353" i="11" s="1"/>
  <c r="D2353" i="11"/>
  <c r="F2353" i="11" s="1"/>
  <c r="B2353" i="11"/>
  <c r="M2353" i="11" l="1"/>
  <c r="A2355" i="11"/>
  <c r="H2354" i="11"/>
  <c r="C2354" i="11"/>
  <c r="L2354" i="11" s="1"/>
  <c r="I2354" i="11"/>
  <c r="J2354" i="11"/>
  <c r="K2354" i="11"/>
  <c r="E2354" i="11"/>
  <c r="G2354" i="11" s="1"/>
  <c r="B2354" i="11"/>
  <c r="D2354" i="11"/>
  <c r="F2354" i="11" s="1"/>
  <c r="AN2470" i="9"/>
  <c r="AL2471" i="9"/>
  <c r="AM2470" i="9"/>
  <c r="M2354" i="11" l="1"/>
  <c r="A2356" i="11"/>
  <c r="H2355" i="11"/>
  <c r="C2355" i="11"/>
  <c r="L2355" i="11" s="1"/>
  <c r="I2355" i="11"/>
  <c r="J2355" i="11"/>
  <c r="K2355" i="11"/>
  <c r="B2355" i="11"/>
  <c r="E2355" i="11"/>
  <c r="G2355" i="11" s="1"/>
  <c r="D2355" i="11"/>
  <c r="F2355" i="11" s="1"/>
  <c r="AN2471" i="9"/>
  <c r="AL2472" i="9"/>
  <c r="AM2471" i="9"/>
  <c r="M2355" i="11" l="1"/>
  <c r="A2357" i="11"/>
  <c r="H2356" i="11"/>
  <c r="C2356" i="11"/>
  <c r="L2356" i="11" s="1"/>
  <c r="I2356" i="11"/>
  <c r="J2356" i="11"/>
  <c r="K2356" i="11"/>
  <c r="E2356" i="11"/>
  <c r="G2356" i="11" s="1"/>
  <c r="B2356" i="11"/>
  <c r="D2356" i="11"/>
  <c r="F2356" i="11" s="1"/>
  <c r="AM2472" i="9"/>
  <c r="AN2472" i="9"/>
  <c r="AL2473" i="9"/>
  <c r="M2356" i="11" l="1"/>
  <c r="AM2473" i="9"/>
  <c r="AN2473" i="9"/>
  <c r="AL2474" i="9"/>
  <c r="A2358" i="11"/>
  <c r="H2357" i="11"/>
  <c r="C2357" i="11"/>
  <c r="L2357" i="11" s="1"/>
  <c r="I2357" i="11"/>
  <c r="J2357" i="11"/>
  <c r="K2357" i="11"/>
  <c r="E2357" i="11"/>
  <c r="G2357" i="11" s="1"/>
  <c r="D2357" i="11"/>
  <c r="F2357" i="11" s="1"/>
  <c r="B2357" i="11"/>
  <c r="M2357" i="11" l="1"/>
  <c r="A2359" i="11"/>
  <c r="H2358" i="11"/>
  <c r="C2358" i="11"/>
  <c r="L2358" i="11" s="1"/>
  <c r="I2358" i="11"/>
  <c r="J2358" i="11"/>
  <c r="K2358" i="11"/>
  <c r="E2358" i="11"/>
  <c r="G2358" i="11" s="1"/>
  <c r="B2358" i="11"/>
  <c r="D2358" i="11"/>
  <c r="F2358" i="11" s="1"/>
  <c r="AN2474" i="9"/>
  <c r="AL2475" i="9"/>
  <c r="AM2474" i="9"/>
  <c r="M2358" i="11" l="1"/>
  <c r="AN2475" i="9"/>
  <c r="AL2476" i="9"/>
  <c r="AM2475" i="9"/>
  <c r="A2360" i="11"/>
  <c r="H2359" i="11"/>
  <c r="C2359" i="11"/>
  <c r="L2359" i="11" s="1"/>
  <c r="I2359" i="11"/>
  <c r="J2359" i="11"/>
  <c r="K2359" i="11"/>
  <c r="B2359" i="11"/>
  <c r="E2359" i="11"/>
  <c r="G2359" i="11" s="1"/>
  <c r="D2359" i="11"/>
  <c r="F2359" i="11" s="1"/>
  <c r="M2359" i="11" l="1"/>
  <c r="AM2476" i="9"/>
  <c r="AN2476" i="9"/>
  <c r="AL2477" i="9"/>
  <c r="A2361" i="11"/>
  <c r="H2360" i="11"/>
  <c r="C2360" i="11"/>
  <c r="L2360" i="11" s="1"/>
  <c r="I2360" i="11"/>
  <c r="J2360" i="11"/>
  <c r="K2360" i="11"/>
  <c r="E2360" i="11"/>
  <c r="G2360" i="11" s="1"/>
  <c r="B2360" i="11"/>
  <c r="D2360" i="11"/>
  <c r="F2360" i="11" s="1"/>
  <c r="M2360" i="11" l="1"/>
  <c r="AM2477" i="9"/>
  <c r="AN2477" i="9"/>
  <c r="AL2478" i="9"/>
  <c r="A2362" i="11"/>
  <c r="H2361" i="11"/>
  <c r="C2361" i="11"/>
  <c r="L2361" i="11" s="1"/>
  <c r="I2361" i="11"/>
  <c r="J2361" i="11"/>
  <c r="K2361" i="11"/>
  <c r="E2361" i="11"/>
  <c r="G2361" i="11" s="1"/>
  <c r="D2361" i="11"/>
  <c r="F2361" i="11" s="1"/>
  <c r="B2361" i="11"/>
  <c r="M2361" i="11" l="1"/>
  <c r="A2363" i="11"/>
  <c r="H2362" i="11"/>
  <c r="C2362" i="11"/>
  <c r="L2362" i="11" s="1"/>
  <c r="I2362" i="11"/>
  <c r="J2362" i="11"/>
  <c r="K2362" i="11"/>
  <c r="E2362" i="11"/>
  <c r="G2362" i="11" s="1"/>
  <c r="B2362" i="11"/>
  <c r="D2362" i="11"/>
  <c r="F2362" i="11" s="1"/>
  <c r="AN2478" i="9"/>
  <c r="AL2479" i="9"/>
  <c r="AM2478" i="9"/>
  <c r="M2362" i="11" l="1"/>
  <c r="AN2479" i="9"/>
  <c r="AL2480" i="9"/>
  <c r="AM2479" i="9"/>
  <c r="A2364" i="11"/>
  <c r="H2363" i="11"/>
  <c r="C2363" i="11"/>
  <c r="L2363" i="11" s="1"/>
  <c r="I2363" i="11"/>
  <c r="J2363" i="11"/>
  <c r="K2363" i="11"/>
  <c r="B2363" i="11"/>
  <c r="E2363" i="11"/>
  <c r="G2363" i="11" s="1"/>
  <c r="D2363" i="11"/>
  <c r="F2363" i="11" s="1"/>
  <c r="M2363" i="11" l="1"/>
  <c r="AM2480" i="9"/>
  <c r="AN2480" i="9"/>
  <c r="AL2481" i="9"/>
  <c r="A2365" i="11"/>
  <c r="H2364" i="11"/>
  <c r="C2364" i="11"/>
  <c r="L2364" i="11" s="1"/>
  <c r="I2364" i="11"/>
  <c r="J2364" i="11"/>
  <c r="K2364" i="11"/>
  <c r="E2364" i="11"/>
  <c r="G2364" i="11" s="1"/>
  <c r="B2364" i="11"/>
  <c r="D2364" i="11"/>
  <c r="F2364" i="11" s="1"/>
  <c r="M2364" i="11" l="1"/>
  <c r="AM2481" i="9"/>
  <c r="AN2481" i="9"/>
  <c r="AL2482" i="9"/>
  <c r="A2366" i="11"/>
  <c r="H2365" i="11"/>
  <c r="C2365" i="11"/>
  <c r="L2365" i="11" s="1"/>
  <c r="I2365" i="11"/>
  <c r="J2365" i="11"/>
  <c r="K2365" i="11"/>
  <c r="E2365" i="11"/>
  <c r="G2365" i="11" s="1"/>
  <c r="D2365" i="11"/>
  <c r="F2365" i="11" s="1"/>
  <c r="B2365" i="11"/>
  <c r="M2365" i="11" l="1"/>
  <c r="AN2482" i="9"/>
  <c r="AL2483" i="9"/>
  <c r="AM2482" i="9"/>
  <c r="A2367" i="11"/>
  <c r="H2366" i="11"/>
  <c r="C2366" i="11"/>
  <c r="L2366" i="11" s="1"/>
  <c r="I2366" i="11"/>
  <c r="J2366" i="11"/>
  <c r="K2366" i="11"/>
  <c r="E2366" i="11"/>
  <c r="G2366" i="11" s="1"/>
  <c r="B2366" i="11"/>
  <c r="D2366" i="11"/>
  <c r="F2366" i="11" s="1"/>
  <c r="M2366" i="11" l="1"/>
  <c r="A2368" i="11"/>
  <c r="H2367" i="11"/>
  <c r="C2367" i="11"/>
  <c r="L2367" i="11" s="1"/>
  <c r="I2367" i="11"/>
  <c r="J2367" i="11"/>
  <c r="K2367" i="11"/>
  <c r="B2367" i="11"/>
  <c r="E2367" i="11"/>
  <c r="G2367" i="11" s="1"/>
  <c r="D2367" i="11"/>
  <c r="F2367" i="11" s="1"/>
  <c r="AN2483" i="9"/>
  <c r="AL2484" i="9"/>
  <c r="AM2483" i="9"/>
  <c r="M2367" i="11" l="1"/>
  <c r="A2369" i="11"/>
  <c r="H2368" i="11"/>
  <c r="C2368" i="11"/>
  <c r="L2368" i="11" s="1"/>
  <c r="I2368" i="11"/>
  <c r="J2368" i="11"/>
  <c r="K2368" i="11"/>
  <c r="E2368" i="11"/>
  <c r="G2368" i="11" s="1"/>
  <c r="B2368" i="11"/>
  <c r="D2368" i="11"/>
  <c r="F2368" i="11" s="1"/>
  <c r="AM2484" i="9"/>
  <c r="AN2484" i="9"/>
  <c r="AL2485" i="9"/>
  <c r="M2368" i="11" l="1"/>
  <c r="AM2485" i="9"/>
  <c r="AN2485" i="9"/>
  <c r="AL2486" i="9"/>
  <c r="A2370" i="11"/>
  <c r="H2369" i="11"/>
  <c r="C2369" i="11"/>
  <c r="L2369" i="11" s="1"/>
  <c r="I2369" i="11"/>
  <c r="J2369" i="11"/>
  <c r="K2369" i="11"/>
  <c r="E2369" i="11"/>
  <c r="G2369" i="11" s="1"/>
  <c r="D2369" i="11"/>
  <c r="F2369" i="11" s="1"/>
  <c r="B2369" i="11"/>
  <c r="M2369" i="11" l="1"/>
  <c r="A2371" i="11"/>
  <c r="H2370" i="11"/>
  <c r="C2370" i="11"/>
  <c r="L2370" i="11" s="1"/>
  <c r="I2370" i="11"/>
  <c r="J2370" i="11"/>
  <c r="K2370" i="11"/>
  <c r="E2370" i="11"/>
  <c r="G2370" i="11" s="1"/>
  <c r="B2370" i="11"/>
  <c r="D2370" i="11"/>
  <c r="F2370" i="11" s="1"/>
  <c r="AN2486" i="9"/>
  <c r="AL2487" i="9"/>
  <c r="AM2486" i="9"/>
  <c r="M2370" i="11" l="1"/>
  <c r="A2372" i="11"/>
  <c r="H2371" i="11"/>
  <c r="C2371" i="11"/>
  <c r="L2371" i="11" s="1"/>
  <c r="I2371" i="11"/>
  <c r="J2371" i="11"/>
  <c r="K2371" i="11"/>
  <c r="B2371" i="11"/>
  <c r="E2371" i="11"/>
  <c r="G2371" i="11" s="1"/>
  <c r="D2371" i="11"/>
  <c r="F2371" i="11" s="1"/>
  <c r="AN2487" i="9"/>
  <c r="AL2488" i="9"/>
  <c r="AM2487" i="9"/>
  <c r="M2371" i="11" l="1"/>
  <c r="AM2488" i="9"/>
  <c r="AN2488" i="9"/>
  <c r="AL2489" i="9"/>
  <c r="A2373" i="11"/>
  <c r="H2372" i="11"/>
  <c r="C2372" i="11"/>
  <c r="L2372" i="11" s="1"/>
  <c r="I2372" i="11"/>
  <c r="J2372" i="11"/>
  <c r="K2372" i="11"/>
  <c r="E2372" i="11"/>
  <c r="G2372" i="11" s="1"/>
  <c r="B2372" i="11"/>
  <c r="D2372" i="11"/>
  <c r="F2372" i="11" s="1"/>
  <c r="M2372" i="11" l="1"/>
  <c r="A2374" i="11"/>
  <c r="H2373" i="11"/>
  <c r="C2373" i="11"/>
  <c r="L2373" i="11" s="1"/>
  <c r="I2373" i="11"/>
  <c r="J2373" i="11"/>
  <c r="K2373" i="11"/>
  <c r="E2373" i="11"/>
  <c r="G2373" i="11" s="1"/>
  <c r="D2373" i="11"/>
  <c r="F2373" i="11" s="1"/>
  <c r="B2373" i="11"/>
  <c r="AM2489" i="9"/>
  <c r="AN2489" i="9"/>
  <c r="AL2490" i="9"/>
  <c r="M2373" i="11" l="1"/>
  <c r="A2375" i="11"/>
  <c r="H2374" i="11"/>
  <c r="C2374" i="11"/>
  <c r="L2374" i="11" s="1"/>
  <c r="I2374" i="11"/>
  <c r="J2374" i="11"/>
  <c r="K2374" i="11"/>
  <c r="E2374" i="11"/>
  <c r="G2374" i="11" s="1"/>
  <c r="B2374" i="11"/>
  <c r="D2374" i="11"/>
  <c r="F2374" i="11" s="1"/>
  <c r="AN2490" i="9"/>
  <c r="AL2491" i="9"/>
  <c r="AM2490" i="9"/>
  <c r="M2374" i="11" l="1"/>
  <c r="AN2491" i="9"/>
  <c r="AL2492" i="9"/>
  <c r="AM2491" i="9"/>
  <c r="A2376" i="11"/>
  <c r="H2375" i="11"/>
  <c r="C2375" i="11"/>
  <c r="L2375" i="11" s="1"/>
  <c r="I2375" i="11"/>
  <c r="J2375" i="11"/>
  <c r="K2375" i="11"/>
  <c r="B2375" i="11"/>
  <c r="E2375" i="11"/>
  <c r="G2375" i="11" s="1"/>
  <c r="D2375" i="11"/>
  <c r="F2375" i="11" s="1"/>
  <c r="M2375" i="11" l="1"/>
  <c r="AM2492" i="9"/>
  <c r="AN2492" i="9"/>
  <c r="AL2493" i="9"/>
  <c r="A2377" i="11"/>
  <c r="H2376" i="11"/>
  <c r="C2376" i="11"/>
  <c r="L2376" i="11" s="1"/>
  <c r="I2376" i="11"/>
  <c r="J2376" i="11"/>
  <c r="K2376" i="11"/>
  <c r="B2376" i="11"/>
  <c r="D2376" i="11"/>
  <c r="F2376" i="11" s="1"/>
  <c r="E2376" i="11"/>
  <c r="G2376" i="11" s="1"/>
  <c r="M2376" i="11" l="1"/>
  <c r="A2378" i="11"/>
  <c r="H2377" i="11"/>
  <c r="C2377" i="11"/>
  <c r="L2377" i="11" s="1"/>
  <c r="I2377" i="11"/>
  <c r="J2377" i="11"/>
  <c r="K2377" i="11"/>
  <c r="B2377" i="11"/>
  <c r="E2377" i="11"/>
  <c r="G2377" i="11" s="1"/>
  <c r="D2377" i="11"/>
  <c r="F2377" i="11" s="1"/>
  <c r="AM2493" i="9"/>
  <c r="AN2493" i="9"/>
  <c r="AL2494" i="9"/>
  <c r="M2377" i="11" l="1"/>
  <c r="AN2494" i="9"/>
  <c r="AL2495" i="9"/>
  <c r="AM2494" i="9"/>
  <c r="A2379" i="11"/>
  <c r="H2378" i="11"/>
  <c r="C2378" i="11"/>
  <c r="L2378" i="11" s="1"/>
  <c r="I2378" i="11"/>
  <c r="J2378" i="11"/>
  <c r="K2378" i="11"/>
  <c r="B2378" i="11"/>
  <c r="D2378" i="11"/>
  <c r="F2378" i="11" s="1"/>
  <c r="E2378" i="11"/>
  <c r="G2378" i="11" s="1"/>
  <c r="M2378" i="11" l="1"/>
  <c r="A2380" i="11"/>
  <c r="H2379" i="11"/>
  <c r="C2379" i="11"/>
  <c r="L2379" i="11" s="1"/>
  <c r="I2379" i="11"/>
  <c r="J2379" i="11"/>
  <c r="K2379" i="11"/>
  <c r="E2379" i="11"/>
  <c r="G2379" i="11" s="1"/>
  <c r="B2379" i="11"/>
  <c r="D2379" i="11"/>
  <c r="F2379" i="11" s="1"/>
  <c r="AN2495" i="9"/>
  <c r="AL2496" i="9"/>
  <c r="AM2495" i="9"/>
  <c r="M2379" i="11" l="1"/>
  <c r="A2381" i="11"/>
  <c r="H2380" i="11"/>
  <c r="C2380" i="11"/>
  <c r="L2380" i="11" s="1"/>
  <c r="I2380" i="11"/>
  <c r="J2380" i="11"/>
  <c r="K2380" i="11"/>
  <c r="B2380" i="11"/>
  <c r="D2380" i="11"/>
  <c r="F2380" i="11" s="1"/>
  <c r="E2380" i="11"/>
  <c r="G2380" i="11" s="1"/>
  <c r="AM2496" i="9"/>
  <c r="AN2496" i="9"/>
  <c r="AL2497" i="9"/>
  <c r="M2380" i="11" l="1"/>
  <c r="AM2497" i="9"/>
  <c r="AN2497" i="9"/>
  <c r="AL2498" i="9"/>
  <c r="A2382" i="11"/>
  <c r="H2381" i="11"/>
  <c r="C2381" i="11"/>
  <c r="L2381" i="11" s="1"/>
  <c r="I2381" i="11"/>
  <c r="J2381" i="11"/>
  <c r="K2381" i="11"/>
  <c r="B2381" i="11"/>
  <c r="D2381" i="11"/>
  <c r="F2381" i="11" s="1"/>
  <c r="E2381" i="11"/>
  <c r="G2381" i="11" s="1"/>
  <c r="M2381" i="11" l="1"/>
  <c r="A2383" i="11"/>
  <c r="H2382" i="11"/>
  <c r="C2382" i="11"/>
  <c r="L2382" i="11" s="1"/>
  <c r="I2382" i="11"/>
  <c r="J2382" i="11"/>
  <c r="K2382" i="11"/>
  <c r="B2382" i="11"/>
  <c r="D2382" i="11"/>
  <c r="F2382" i="11" s="1"/>
  <c r="E2382" i="11"/>
  <c r="G2382" i="11" s="1"/>
  <c r="AN2498" i="9"/>
  <c r="AL2499" i="9"/>
  <c r="AM2498" i="9"/>
  <c r="M2382" i="11" l="1"/>
  <c r="A2384" i="11"/>
  <c r="H2383" i="11"/>
  <c r="C2383" i="11"/>
  <c r="L2383" i="11" s="1"/>
  <c r="I2383" i="11"/>
  <c r="J2383" i="11"/>
  <c r="K2383" i="11"/>
  <c r="E2383" i="11"/>
  <c r="G2383" i="11" s="1"/>
  <c r="B2383" i="11"/>
  <c r="D2383" i="11"/>
  <c r="F2383" i="11" s="1"/>
  <c r="AN2499" i="9"/>
  <c r="AL2500" i="9"/>
  <c r="AM2499" i="9"/>
  <c r="M2383" i="11" l="1"/>
  <c r="A2385" i="11"/>
  <c r="H2384" i="11"/>
  <c r="C2384" i="11"/>
  <c r="L2384" i="11" s="1"/>
  <c r="I2384" i="11"/>
  <c r="J2384" i="11"/>
  <c r="K2384" i="11"/>
  <c r="B2384" i="11"/>
  <c r="D2384" i="11"/>
  <c r="F2384" i="11" s="1"/>
  <c r="E2384" i="11"/>
  <c r="G2384" i="11" s="1"/>
  <c r="AM2500" i="9"/>
  <c r="AN2500" i="9"/>
  <c r="AL2501" i="9"/>
  <c r="M2384" i="11" l="1"/>
  <c r="AM2501" i="9"/>
  <c r="AN2501" i="9"/>
  <c r="A2386" i="11"/>
  <c r="H2385" i="11"/>
  <c r="C2385" i="11"/>
  <c r="L2385" i="11" s="1"/>
  <c r="I2385" i="11"/>
  <c r="J2385" i="11"/>
  <c r="K2385" i="11"/>
  <c r="B2385" i="11"/>
  <c r="E2385" i="11"/>
  <c r="G2385" i="11" s="1"/>
  <c r="D2385" i="11"/>
  <c r="F2385" i="11" s="1"/>
  <c r="M2385" i="11" l="1"/>
  <c r="A2387" i="11"/>
  <c r="H2386" i="11"/>
  <c r="C2386" i="11"/>
  <c r="L2386" i="11" s="1"/>
  <c r="I2386" i="11"/>
  <c r="J2386" i="11"/>
  <c r="K2386" i="11"/>
  <c r="B2386" i="11"/>
  <c r="D2386" i="11"/>
  <c r="F2386" i="11" s="1"/>
  <c r="E2386" i="11"/>
  <c r="G2386" i="11" s="1"/>
  <c r="M2386" i="11" l="1"/>
  <c r="A2388" i="11"/>
  <c r="H2387" i="11"/>
  <c r="C2387" i="11"/>
  <c r="L2387" i="11" s="1"/>
  <c r="I2387" i="11"/>
  <c r="J2387" i="11"/>
  <c r="K2387" i="11"/>
  <c r="E2387" i="11"/>
  <c r="G2387" i="11" s="1"/>
  <c r="B2387" i="11"/>
  <c r="D2387" i="11"/>
  <c r="F2387" i="11" s="1"/>
  <c r="M2387" i="11" l="1"/>
  <c r="A2389" i="11"/>
  <c r="H2388" i="11"/>
  <c r="C2388" i="11"/>
  <c r="L2388" i="11" s="1"/>
  <c r="I2388" i="11"/>
  <c r="J2388" i="11"/>
  <c r="K2388" i="11"/>
  <c r="B2388" i="11"/>
  <c r="D2388" i="11"/>
  <c r="F2388" i="11" s="1"/>
  <c r="E2388" i="11"/>
  <c r="G2388" i="11" s="1"/>
  <c r="M2388" i="11" l="1"/>
  <c r="A2390" i="11"/>
  <c r="H2389" i="11"/>
  <c r="C2389" i="11"/>
  <c r="L2389" i="11" s="1"/>
  <c r="I2389" i="11"/>
  <c r="J2389" i="11"/>
  <c r="K2389" i="11"/>
  <c r="B2389" i="11"/>
  <c r="E2389" i="11"/>
  <c r="G2389" i="11" s="1"/>
  <c r="D2389" i="11"/>
  <c r="F2389" i="11" s="1"/>
  <c r="M2389" i="11" l="1"/>
  <c r="A2391" i="11"/>
  <c r="H2390" i="11"/>
  <c r="C2390" i="11"/>
  <c r="L2390" i="11" s="1"/>
  <c r="I2390" i="11"/>
  <c r="J2390" i="11"/>
  <c r="K2390" i="11"/>
  <c r="B2390" i="11"/>
  <c r="D2390" i="11"/>
  <c r="F2390" i="11" s="1"/>
  <c r="E2390" i="11"/>
  <c r="G2390" i="11" s="1"/>
  <c r="M2390" i="11" l="1"/>
  <c r="A2392" i="11"/>
  <c r="H2391" i="11"/>
  <c r="C2391" i="11"/>
  <c r="L2391" i="11" s="1"/>
  <c r="I2391" i="11"/>
  <c r="J2391" i="11"/>
  <c r="K2391" i="11"/>
  <c r="E2391" i="11"/>
  <c r="G2391" i="11" s="1"/>
  <c r="B2391" i="11"/>
  <c r="D2391" i="11"/>
  <c r="F2391" i="11" s="1"/>
  <c r="M2391" i="11" l="1"/>
  <c r="A2393" i="11"/>
  <c r="H2392" i="11"/>
  <c r="C2392" i="11"/>
  <c r="L2392" i="11" s="1"/>
  <c r="I2392" i="11"/>
  <c r="J2392" i="11"/>
  <c r="K2392" i="11"/>
  <c r="B2392" i="11"/>
  <c r="D2392" i="11"/>
  <c r="F2392" i="11" s="1"/>
  <c r="E2392" i="11"/>
  <c r="G2392" i="11" s="1"/>
  <c r="M2392" i="11" l="1"/>
  <c r="A2394" i="11"/>
  <c r="H2393" i="11"/>
  <c r="C2393" i="11"/>
  <c r="L2393" i="11" s="1"/>
  <c r="I2393" i="11"/>
  <c r="J2393" i="11"/>
  <c r="K2393" i="11"/>
  <c r="B2393" i="11"/>
  <c r="E2393" i="11"/>
  <c r="G2393" i="11" s="1"/>
  <c r="D2393" i="11"/>
  <c r="F2393" i="11" s="1"/>
  <c r="M2393" i="11" l="1"/>
  <c r="A2395" i="11"/>
  <c r="H2394" i="11"/>
  <c r="C2394" i="11"/>
  <c r="L2394" i="11" s="1"/>
  <c r="I2394" i="11"/>
  <c r="J2394" i="11"/>
  <c r="K2394" i="11"/>
  <c r="B2394" i="11"/>
  <c r="D2394" i="11"/>
  <c r="F2394" i="11" s="1"/>
  <c r="E2394" i="11"/>
  <c r="G2394" i="11" s="1"/>
  <c r="M2394" i="11" l="1"/>
  <c r="A2396" i="11"/>
  <c r="H2395" i="11"/>
  <c r="C2395" i="11"/>
  <c r="L2395" i="11" s="1"/>
  <c r="I2395" i="11"/>
  <c r="J2395" i="11"/>
  <c r="K2395" i="11"/>
  <c r="E2395" i="11"/>
  <c r="G2395" i="11" s="1"/>
  <c r="B2395" i="11"/>
  <c r="D2395" i="11"/>
  <c r="F2395" i="11" s="1"/>
  <c r="M2395" i="11" l="1"/>
  <c r="A2397" i="11"/>
  <c r="H2396" i="11"/>
  <c r="C2396" i="11"/>
  <c r="L2396" i="11" s="1"/>
  <c r="I2396" i="11"/>
  <c r="J2396" i="11"/>
  <c r="K2396" i="11"/>
  <c r="B2396" i="11"/>
  <c r="D2396" i="11"/>
  <c r="F2396" i="11" s="1"/>
  <c r="E2396" i="11"/>
  <c r="G2396" i="11" s="1"/>
  <c r="M2396" i="11" l="1"/>
  <c r="A2398" i="11"/>
  <c r="H2397" i="11"/>
  <c r="C2397" i="11"/>
  <c r="L2397" i="11" s="1"/>
  <c r="I2397" i="11"/>
  <c r="J2397" i="11"/>
  <c r="K2397" i="11"/>
  <c r="B2397" i="11"/>
  <c r="D2397" i="11"/>
  <c r="F2397" i="11" s="1"/>
  <c r="E2397" i="11"/>
  <c r="G2397" i="11" s="1"/>
  <c r="M2397" i="11" l="1"/>
  <c r="A2399" i="11"/>
  <c r="H2398" i="11"/>
  <c r="C2398" i="11"/>
  <c r="L2398" i="11" s="1"/>
  <c r="I2398" i="11"/>
  <c r="J2398" i="11"/>
  <c r="K2398" i="11"/>
  <c r="B2398" i="11"/>
  <c r="D2398" i="11"/>
  <c r="F2398" i="11" s="1"/>
  <c r="E2398" i="11"/>
  <c r="G2398" i="11" s="1"/>
  <c r="M2398" i="11" l="1"/>
  <c r="A2400" i="11"/>
  <c r="H2399" i="11"/>
  <c r="C2399" i="11"/>
  <c r="L2399" i="11" s="1"/>
  <c r="I2399" i="11"/>
  <c r="J2399" i="11"/>
  <c r="K2399" i="11"/>
  <c r="E2399" i="11"/>
  <c r="G2399" i="11" s="1"/>
  <c r="B2399" i="11"/>
  <c r="D2399" i="11"/>
  <c r="F2399" i="11" s="1"/>
  <c r="M2399" i="11" l="1"/>
  <c r="A2401" i="11"/>
  <c r="H2400" i="11"/>
  <c r="C2400" i="11"/>
  <c r="L2400" i="11" s="1"/>
  <c r="I2400" i="11"/>
  <c r="J2400" i="11"/>
  <c r="K2400" i="11"/>
  <c r="B2400" i="11"/>
  <c r="D2400" i="11"/>
  <c r="F2400" i="11" s="1"/>
  <c r="E2400" i="11"/>
  <c r="G2400" i="11" s="1"/>
  <c r="M2400" i="11" l="1"/>
  <c r="A2402" i="11"/>
  <c r="H2401" i="11"/>
  <c r="C2401" i="11"/>
  <c r="L2401" i="11" s="1"/>
  <c r="I2401" i="11"/>
  <c r="J2401" i="11"/>
  <c r="K2401" i="11"/>
  <c r="B2401" i="11"/>
  <c r="E2401" i="11"/>
  <c r="G2401" i="11" s="1"/>
  <c r="D2401" i="11"/>
  <c r="F2401" i="11" s="1"/>
  <c r="M2401" i="11" l="1"/>
  <c r="A2403" i="11"/>
  <c r="H2402" i="11"/>
  <c r="C2402" i="11"/>
  <c r="L2402" i="11" s="1"/>
  <c r="I2402" i="11"/>
  <c r="J2402" i="11"/>
  <c r="K2402" i="11"/>
  <c r="B2402" i="11"/>
  <c r="D2402" i="11"/>
  <c r="F2402" i="11" s="1"/>
  <c r="E2402" i="11"/>
  <c r="G2402" i="11" s="1"/>
  <c r="M2402" i="11" l="1"/>
  <c r="A2404" i="11"/>
  <c r="H2403" i="11"/>
  <c r="C2403" i="11"/>
  <c r="L2403" i="11" s="1"/>
  <c r="I2403" i="11"/>
  <c r="J2403" i="11"/>
  <c r="K2403" i="11"/>
  <c r="E2403" i="11"/>
  <c r="G2403" i="11" s="1"/>
  <c r="B2403" i="11"/>
  <c r="D2403" i="11"/>
  <c r="F2403" i="11" s="1"/>
  <c r="M2403" i="11" l="1"/>
  <c r="A2405" i="11"/>
  <c r="H2404" i="11"/>
  <c r="C2404" i="11"/>
  <c r="L2404" i="11" s="1"/>
  <c r="I2404" i="11"/>
  <c r="J2404" i="11"/>
  <c r="K2404" i="11"/>
  <c r="B2404" i="11"/>
  <c r="D2404" i="11"/>
  <c r="F2404" i="11" s="1"/>
  <c r="E2404" i="11"/>
  <c r="G2404" i="11" s="1"/>
  <c r="M2404" i="11" l="1"/>
  <c r="A2406" i="11"/>
  <c r="H2405" i="11"/>
  <c r="C2405" i="11"/>
  <c r="L2405" i="11" s="1"/>
  <c r="I2405" i="11"/>
  <c r="J2405" i="11"/>
  <c r="K2405" i="11"/>
  <c r="B2405" i="11"/>
  <c r="E2405" i="11"/>
  <c r="G2405" i="11" s="1"/>
  <c r="D2405" i="11"/>
  <c r="F2405" i="11" s="1"/>
  <c r="M2405" i="11" l="1"/>
  <c r="A2407" i="11"/>
  <c r="H2406" i="11"/>
  <c r="C2406" i="11"/>
  <c r="L2406" i="11" s="1"/>
  <c r="I2406" i="11"/>
  <c r="J2406" i="11"/>
  <c r="K2406" i="11"/>
  <c r="B2406" i="11"/>
  <c r="D2406" i="11"/>
  <c r="F2406" i="11" s="1"/>
  <c r="E2406" i="11"/>
  <c r="G2406" i="11" s="1"/>
  <c r="M2406" i="11" l="1"/>
  <c r="A2408" i="11"/>
  <c r="H2407" i="11"/>
  <c r="C2407" i="11"/>
  <c r="L2407" i="11" s="1"/>
  <c r="I2407" i="11"/>
  <c r="J2407" i="11"/>
  <c r="K2407" i="11"/>
  <c r="E2407" i="11"/>
  <c r="G2407" i="11" s="1"/>
  <c r="B2407" i="11"/>
  <c r="D2407" i="11"/>
  <c r="F2407" i="11" s="1"/>
  <c r="M2407" i="11" l="1"/>
  <c r="A2409" i="11"/>
  <c r="H2408" i="11"/>
  <c r="C2408" i="11"/>
  <c r="L2408" i="11" s="1"/>
  <c r="I2408" i="11"/>
  <c r="J2408" i="11"/>
  <c r="K2408" i="11"/>
  <c r="B2408" i="11"/>
  <c r="D2408" i="11"/>
  <c r="F2408" i="11" s="1"/>
  <c r="E2408" i="11"/>
  <c r="G2408" i="11" s="1"/>
  <c r="M2408" i="11" l="1"/>
  <c r="A2410" i="11"/>
  <c r="H2409" i="11"/>
  <c r="C2409" i="11"/>
  <c r="L2409" i="11" s="1"/>
  <c r="I2409" i="11"/>
  <c r="J2409" i="11"/>
  <c r="K2409" i="11"/>
  <c r="B2409" i="11"/>
  <c r="E2409" i="11"/>
  <c r="G2409" i="11" s="1"/>
  <c r="D2409" i="11"/>
  <c r="F2409" i="11" s="1"/>
  <c r="M2409" i="11" l="1"/>
  <c r="A2411" i="11"/>
  <c r="H2410" i="11"/>
  <c r="C2410" i="11"/>
  <c r="L2410" i="11" s="1"/>
  <c r="I2410" i="11"/>
  <c r="J2410" i="11"/>
  <c r="K2410" i="11"/>
  <c r="B2410" i="11"/>
  <c r="D2410" i="11"/>
  <c r="F2410" i="11" s="1"/>
  <c r="E2410" i="11"/>
  <c r="G2410" i="11" s="1"/>
  <c r="M2410" i="11" l="1"/>
  <c r="A2412" i="11"/>
  <c r="H2411" i="11"/>
  <c r="C2411" i="11"/>
  <c r="L2411" i="11" s="1"/>
  <c r="I2411" i="11"/>
  <c r="J2411" i="11"/>
  <c r="K2411" i="11"/>
  <c r="E2411" i="11"/>
  <c r="G2411" i="11" s="1"/>
  <c r="B2411" i="11"/>
  <c r="D2411" i="11"/>
  <c r="F2411" i="11" s="1"/>
  <c r="M2411" i="11" l="1"/>
  <c r="A2413" i="11"/>
  <c r="H2412" i="11"/>
  <c r="C2412" i="11"/>
  <c r="L2412" i="11" s="1"/>
  <c r="I2412" i="11"/>
  <c r="J2412" i="11"/>
  <c r="K2412" i="11"/>
  <c r="B2412" i="11"/>
  <c r="D2412" i="11"/>
  <c r="F2412" i="11" s="1"/>
  <c r="E2412" i="11"/>
  <c r="G2412" i="11" s="1"/>
  <c r="M2412" i="11" l="1"/>
  <c r="A2414" i="11"/>
  <c r="H2413" i="11"/>
  <c r="C2413" i="11"/>
  <c r="L2413" i="11" s="1"/>
  <c r="I2413" i="11"/>
  <c r="J2413" i="11"/>
  <c r="K2413" i="11"/>
  <c r="B2413" i="11"/>
  <c r="D2413" i="11"/>
  <c r="F2413" i="11" s="1"/>
  <c r="E2413" i="11"/>
  <c r="G2413" i="11" s="1"/>
  <c r="M2413" i="11" l="1"/>
  <c r="A2415" i="11"/>
  <c r="H2414" i="11"/>
  <c r="C2414" i="11"/>
  <c r="L2414" i="11" s="1"/>
  <c r="I2414" i="11"/>
  <c r="J2414" i="11"/>
  <c r="K2414" i="11"/>
  <c r="B2414" i="11"/>
  <c r="D2414" i="11"/>
  <c r="F2414" i="11" s="1"/>
  <c r="E2414" i="11"/>
  <c r="G2414" i="11" s="1"/>
  <c r="M2414" i="11" l="1"/>
  <c r="A2416" i="11"/>
  <c r="H2415" i="11"/>
  <c r="C2415" i="11"/>
  <c r="L2415" i="11" s="1"/>
  <c r="I2415" i="11"/>
  <c r="J2415" i="11"/>
  <c r="K2415" i="11"/>
  <c r="E2415" i="11"/>
  <c r="G2415" i="11" s="1"/>
  <c r="B2415" i="11"/>
  <c r="D2415" i="11"/>
  <c r="F2415" i="11" s="1"/>
  <c r="M2415" i="11" l="1"/>
  <c r="A2417" i="11"/>
  <c r="H2416" i="11"/>
  <c r="C2416" i="11"/>
  <c r="L2416" i="11" s="1"/>
  <c r="I2416" i="11"/>
  <c r="J2416" i="11"/>
  <c r="K2416" i="11"/>
  <c r="B2416" i="11"/>
  <c r="D2416" i="11"/>
  <c r="F2416" i="11" s="1"/>
  <c r="E2416" i="11"/>
  <c r="G2416" i="11" s="1"/>
  <c r="M2416" i="11" l="1"/>
  <c r="A2418" i="11"/>
  <c r="H2417" i="11"/>
  <c r="C2417" i="11"/>
  <c r="L2417" i="11" s="1"/>
  <c r="I2417" i="11"/>
  <c r="J2417" i="11"/>
  <c r="K2417" i="11"/>
  <c r="B2417" i="11"/>
  <c r="E2417" i="11"/>
  <c r="G2417" i="11" s="1"/>
  <c r="D2417" i="11"/>
  <c r="F2417" i="11" s="1"/>
  <c r="M2417" i="11" l="1"/>
  <c r="A2419" i="11"/>
  <c r="H2418" i="11"/>
  <c r="C2418" i="11"/>
  <c r="L2418" i="11" s="1"/>
  <c r="I2418" i="11"/>
  <c r="J2418" i="11"/>
  <c r="K2418" i="11"/>
  <c r="B2418" i="11"/>
  <c r="D2418" i="11"/>
  <c r="F2418" i="11" s="1"/>
  <c r="E2418" i="11"/>
  <c r="G2418" i="11" s="1"/>
  <c r="M2418" i="11" l="1"/>
  <c r="A2420" i="11"/>
  <c r="H2419" i="11"/>
  <c r="C2419" i="11"/>
  <c r="L2419" i="11" s="1"/>
  <c r="I2419" i="11"/>
  <c r="J2419" i="11"/>
  <c r="K2419" i="11"/>
  <c r="E2419" i="11"/>
  <c r="G2419" i="11" s="1"/>
  <c r="B2419" i="11"/>
  <c r="D2419" i="11"/>
  <c r="F2419" i="11" s="1"/>
  <c r="M2419" i="11" l="1"/>
  <c r="A2421" i="11"/>
  <c r="H2420" i="11"/>
  <c r="C2420" i="11"/>
  <c r="L2420" i="11" s="1"/>
  <c r="I2420" i="11"/>
  <c r="J2420" i="11"/>
  <c r="K2420" i="11"/>
  <c r="B2420" i="11"/>
  <c r="D2420" i="11"/>
  <c r="F2420" i="11" s="1"/>
  <c r="E2420" i="11"/>
  <c r="G2420" i="11" s="1"/>
  <c r="M2420" i="11" l="1"/>
  <c r="A2422" i="11"/>
  <c r="H2421" i="11"/>
  <c r="C2421" i="11"/>
  <c r="L2421" i="11" s="1"/>
  <c r="I2421" i="11"/>
  <c r="J2421" i="11"/>
  <c r="K2421" i="11"/>
  <c r="B2421" i="11"/>
  <c r="E2421" i="11"/>
  <c r="G2421" i="11" s="1"/>
  <c r="D2421" i="11"/>
  <c r="F2421" i="11" s="1"/>
  <c r="M2421" i="11" l="1"/>
  <c r="A2423" i="11"/>
  <c r="H2422" i="11"/>
  <c r="C2422" i="11"/>
  <c r="L2422" i="11" s="1"/>
  <c r="I2422" i="11"/>
  <c r="J2422" i="11"/>
  <c r="K2422" i="11"/>
  <c r="B2422" i="11"/>
  <c r="D2422" i="11"/>
  <c r="F2422" i="11" s="1"/>
  <c r="E2422" i="11"/>
  <c r="G2422" i="11" s="1"/>
  <c r="M2422" i="11" l="1"/>
  <c r="A2424" i="11"/>
  <c r="H2423" i="11"/>
  <c r="C2423" i="11"/>
  <c r="L2423" i="11" s="1"/>
  <c r="I2423" i="11"/>
  <c r="J2423" i="11"/>
  <c r="K2423" i="11"/>
  <c r="E2423" i="11"/>
  <c r="G2423" i="11" s="1"/>
  <c r="B2423" i="11"/>
  <c r="D2423" i="11"/>
  <c r="F2423" i="11" s="1"/>
  <c r="M2423" i="11" l="1"/>
  <c r="A2425" i="11"/>
  <c r="H2424" i="11"/>
  <c r="C2424" i="11"/>
  <c r="L2424" i="11" s="1"/>
  <c r="I2424" i="11"/>
  <c r="J2424" i="11"/>
  <c r="K2424" i="11"/>
  <c r="B2424" i="11"/>
  <c r="D2424" i="11"/>
  <c r="F2424" i="11" s="1"/>
  <c r="E2424" i="11"/>
  <c r="G2424" i="11" s="1"/>
  <c r="M2424" i="11" l="1"/>
  <c r="A2426" i="11"/>
  <c r="H2425" i="11"/>
  <c r="C2425" i="11"/>
  <c r="L2425" i="11" s="1"/>
  <c r="I2425" i="11"/>
  <c r="J2425" i="11"/>
  <c r="K2425" i="11"/>
  <c r="B2425" i="11"/>
  <c r="E2425" i="11"/>
  <c r="G2425" i="11" s="1"/>
  <c r="D2425" i="11"/>
  <c r="F2425" i="11" s="1"/>
  <c r="M2425" i="11" l="1"/>
  <c r="A2427" i="11"/>
  <c r="H2426" i="11"/>
  <c r="C2426" i="11"/>
  <c r="L2426" i="11" s="1"/>
  <c r="I2426" i="11"/>
  <c r="J2426" i="11"/>
  <c r="K2426" i="11"/>
  <c r="B2426" i="11"/>
  <c r="D2426" i="11"/>
  <c r="F2426" i="11" s="1"/>
  <c r="E2426" i="11"/>
  <c r="G2426" i="11" s="1"/>
  <c r="M2426" i="11" l="1"/>
  <c r="A2428" i="11"/>
  <c r="H2427" i="11"/>
  <c r="C2427" i="11"/>
  <c r="L2427" i="11" s="1"/>
  <c r="I2427" i="11"/>
  <c r="J2427" i="11"/>
  <c r="K2427" i="11"/>
  <c r="E2427" i="11"/>
  <c r="G2427" i="11" s="1"/>
  <c r="B2427" i="11"/>
  <c r="D2427" i="11"/>
  <c r="F2427" i="11" s="1"/>
  <c r="M2427" i="11" l="1"/>
  <c r="A2429" i="11"/>
  <c r="H2428" i="11"/>
  <c r="C2428" i="11"/>
  <c r="L2428" i="11" s="1"/>
  <c r="I2428" i="11"/>
  <c r="J2428" i="11"/>
  <c r="K2428" i="11"/>
  <c r="B2428" i="11"/>
  <c r="D2428" i="11"/>
  <c r="F2428" i="11" s="1"/>
  <c r="E2428" i="11"/>
  <c r="G2428" i="11" s="1"/>
  <c r="M2428" i="11" l="1"/>
  <c r="A2430" i="11"/>
  <c r="H2429" i="11"/>
  <c r="C2429" i="11"/>
  <c r="L2429" i="11" s="1"/>
  <c r="I2429" i="11"/>
  <c r="J2429" i="11"/>
  <c r="K2429" i="11"/>
  <c r="B2429" i="11"/>
  <c r="D2429" i="11"/>
  <c r="F2429" i="11" s="1"/>
  <c r="E2429" i="11"/>
  <c r="G2429" i="11" s="1"/>
  <c r="M2429" i="11" l="1"/>
  <c r="A2431" i="11"/>
  <c r="H2430" i="11"/>
  <c r="C2430" i="11"/>
  <c r="L2430" i="11" s="1"/>
  <c r="I2430" i="11"/>
  <c r="J2430" i="11"/>
  <c r="K2430" i="11"/>
  <c r="B2430" i="11"/>
  <c r="D2430" i="11"/>
  <c r="F2430" i="11" s="1"/>
  <c r="E2430" i="11"/>
  <c r="G2430" i="11" s="1"/>
  <c r="M2430" i="11" l="1"/>
  <c r="A2432" i="11"/>
  <c r="H2431" i="11"/>
  <c r="C2431" i="11"/>
  <c r="L2431" i="11" s="1"/>
  <c r="I2431" i="11"/>
  <c r="J2431" i="11"/>
  <c r="K2431" i="11"/>
  <c r="E2431" i="11"/>
  <c r="G2431" i="11" s="1"/>
  <c r="B2431" i="11"/>
  <c r="D2431" i="11"/>
  <c r="F2431" i="11" s="1"/>
  <c r="M2431" i="11" l="1"/>
  <c r="A2433" i="11"/>
  <c r="H2432" i="11"/>
  <c r="C2432" i="11"/>
  <c r="L2432" i="11" s="1"/>
  <c r="I2432" i="11"/>
  <c r="J2432" i="11"/>
  <c r="K2432" i="11"/>
  <c r="B2432" i="11"/>
  <c r="D2432" i="11"/>
  <c r="F2432" i="11" s="1"/>
  <c r="E2432" i="11"/>
  <c r="G2432" i="11" s="1"/>
  <c r="M2432" i="11" l="1"/>
  <c r="A2434" i="11"/>
  <c r="H2433" i="11"/>
  <c r="C2433" i="11"/>
  <c r="L2433" i="11" s="1"/>
  <c r="I2433" i="11"/>
  <c r="J2433" i="11"/>
  <c r="K2433" i="11"/>
  <c r="B2433" i="11"/>
  <c r="E2433" i="11"/>
  <c r="G2433" i="11" s="1"/>
  <c r="D2433" i="11"/>
  <c r="F2433" i="11" s="1"/>
  <c r="M2433" i="11" l="1"/>
  <c r="A2435" i="11"/>
  <c r="H2434" i="11"/>
  <c r="C2434" i="11"/>
  <c r="L2434" i="11" s="1"/>
  <c r="I2434" i="11"/>
  <c r="J2434" i="11"/>
  <c r="K2434" i="11"/>
  <c r="B2434" i="11"/>
  <c r="D2434" i="11"/>
  <c r="F2434" i="11" s="1"/>
  <c r="E2434" i="11"/>
  <c r="G2434" i="11" s="1"/>
  <c r="M2434" i="11" l="1"/>
  <c r="A2436" i="11"/>
  <c r="H2435" i="11"/>
  <c r="C2435" i="11"/>
  <c r="L2435" i="11" s="1"/>
  <c r="I2435" i="11"/>
  <c r="J2435" i="11"/>
  <c r="K2435" i="11"/>
  <c r="E2435" i="11"/>
  <c r="G2435" i="11" s="1"/>
  <c r="B2435" i="11"/>
  <c r="D2435" i="11"/>
  <c r="F2435" i="11" s="1"/>
  <c r="M2435" i="11" l="1"/>
  <c r="A2437" i="11"/>
  <c r="H2436" i="11"/>
  <c r="C2436" i="11"/>
  <c r="L2436" i="11" s="1"/>
  <c r="I2436" i="11"/>
  <c r="J2436" i="11"/>
  <c r="K2436" i="11"/>
  <c r="B2436" i="11"/>
  <c r="D2436" i="11"/>
  <c r="F2436" i="11" s="1"/>
  <c r="E2436" i="11"/>
  <c r="G2436" i="11" s="1"/>
  <c r="M2436" i="11" l="1"/>
  <c r="A2438" i="11"/>
  <c r="H2437" i="11"/>
  <c r="C2437" i="11"/>
  <c r="L2437" i="11" s="1"/>
  <c r="I2437" i="11"/>
  <c r="J2437" i="11"/>
  <c r="K2437" i="11"/>
  <c r="B2437" i="11"/>
  <c r="E2437" i="11"/>
  <c r="G2437" i="11" s="1"/>
  <c r="D2437" i="11"/>
  <c r="F2437" i="11" s="1"/>
  <c r="M2437" i="11" l="1"/>
  <c r="A2439" i="11"/>
  <c r="H2438" i="11"/>
  <c r="C2438" i="11"/>
  <c r="L2438" i="11" s="1"/>
  <c r="I2438" i="11"/>
  <c r="J2438" i="11"/>
  <c r="K2438" i="11"/>
  <c r="B2438" i="11"/>
  <c r="D2438" i="11"/>
  <c r="F2438" i="11" s="1"/>
  <c r="E2438" i="11"/>
  <c r="G2438" i="11" s="1"/>
  <c r="M2438" i="11" l="1"/>
  <c r="A2440" i="11"/>
  <c r="H2439" i="11"/>
  <c r="C2439" i="11"/>
  <c r="L2439" i="11" s="1"/>
  <c r="I2439" i="11"/>
  <c r="J2439" i="11"/>
  <c r="K2439" i="11"/>
  <c r="E2439" i="11"/>
  <c r="G2439" i="11" s="1"/>
  <c r="B2439" i="11"/>
  <c r="D2439" i="11"/>
  <c r="F2439" i="11" s="1"/>
  <c r="M2439" i="11" l="1"/>
  <c r="A2441" i="11"/>
  <c r="H2440" i="11"/>
  <c r="C2440" i="11"/>
  <c r="L2440" i="11" s="1"/>
  <c r="I2440" i="11"/>
  <c r="J2440" i="11"/>
  <c r="K2440" i="11"/>
  <c r="B2440" i="11"/>
  <c r="D2440" i="11"/>
  <c r="F2440" i="11" s="1"/>
  <c r="E2440" i="11"/>
  <c r="G2440" i="11" s="1"/>
  <c r="M2440" i="11" l="1"/>
  <c r="A2442" i="11"/>
  <c r="H2441" i="11"/>
  <c r="C2441" i="11"/>
  <c r="L2441" i="11" s="1"/>
  <c r="I2441" i="11"/>
  <c r="J2441" i="11"/>
  <c r="K2441" i="11"/>
  <c r="B2441" i="11"/>
  <c r="E2441" i="11"/>
  <c r="G2441" i="11" s="1"/>
  <c r="D2441" i="11"/>
  <c r="F2441" i="11" s="1"/>
  <c r="M2441" i="11" l="1"/>
  <c r="A2443" i="11"/>
  <c r="H2442" i="11"/>
  <c r="C2442" i="11"/>
  <c r="L2442" i="11" s="1"/>
  <c r="I2442" i="11"/>
  <c r="J2442" i="11"/>
  <c r="K2442" i="11"/>
  <c r="B2442" i="11"/>
  <c r="D2442" i="11"/>
  <c r="F2442" i="11" s="1"/>
  <c r="E2442" i="11"/>
  <c r="G2442" i="11" s="1"/>
  <c r="M2442" i="11" l="1"/>
  <c r="A2444" i="11"/>
  <c r="H2443" i="11"/>
  <c r="C2443" i="11"/>
  <c r="L2443" i="11" s="1"/>
  <c r="I2443" i="11"/>
  <c r="J2443" i="11"/>
  <c r="K2443" i="11"/>
  <c r="E2443" i="11"/>
  <c r="G2443" i="11" s="1"/>
  <c r="B2443" i="11"/>
  <c r="D2443" i="11"/>
  <c r="F2443" i="11" s="1"/>
  <c r="M2443" i="11" l="1"/>
  <c r="A2445" i="11"/>
  <c r="H2444" i="11"/>
  <c r="C2444" i="11"/>
  <c r="L2444" i="11" s="1"/>
  <c r="I2444" i="11"/>
  <c r="J2444" i="11"/>
  <c r="K2444" i="11"/>
  <c r="B2444" i="11"/>
  <c r="D2444" i="11"/>
  <c r="F2444" i="11" s="1"/>
  <c r="E2444" i="11"/>
  <c r="G2444" i="11" s="1"/>
  <c r="M2444" i="11" l="1"/>
  <c r="A2446" i="11"/>
  <c r="H2445" i="11"/>
  <c r="C2445" i="11"/>
  <c r="L2445" i="11" s="1"/>
  <c r="I2445" i="11"/>
  <c r="J2445" i="11"/>
  <c r="K2445" i="11"/>
  <c r="B2445" i="11"/>
  <c r="D2445" i="11"/>
  <c r="F2445" i="11" s="1"/>
  <c r="E2445" i="11"/>
  <c r="G2445" i="11" s="1"/>
  <c r="M2445" i="11" l="1"/>
  <c r="A2447" i="11"/>
  <c r="H2446" i="11"/>
  <c r="C2446" i="11"/>
  <c r="L2446" i="11" s="1"/>
  <c r="I2446" i="11"/>
  <c r="J2446" i="11"/>
  <c r="K2446" i="11"/>
  <c r="B2446" i="11"/>
  <c r="D2446" i="11"/>
  <c r="F2446" i="11" s="1"/>
  <c r="E2446" i="11"/>
  <c r="G2446" i="11" s="1"/>
  <c r="M2446" i="11" l="1"/>
  <c r="A2448" i="11"/>
  <c r="H2447" i="11"/>
  <c r="C2447" i="11"/>
  <c r="L2447" i="11" s="1"/>
  <c r="I2447" i="11"/>
  <c r="J2447" i="11"/>
  <c r="K2447" i="11"/>
  <c r="E2447" i="11"/>
  <c r="G2447" i="11" s="1"/>
  <c r="B2447" i="11"/>
  <c r="D2447" i="11"/>
  <c r="F2447" i="11" s="1"/>
  <c r="M2447" i="11" l="1"/>
  <c r="A2449" i="11"/>
  <c r="H2448" i="11"/>
  <c r="C2448" i="11"/>
  <c r="L2448" i="11" s="1"/>
  <c r="I2448" i="11"/>
  <c r="J2448" i="11"/>
  <c r="K2448" i="11"/>
  <c r="B2448" i="11"/>
  <c r="D2448" i="11"/>
  <c r="F2448" i="11" s="1"/>
  <c r="E2448" i="11"/>
  <c r="G2448" i="11" s="1"/>
  <c r="M2448" i="11" l="1"/>
  <c r="A2450" i="11"/>
  <c r="H2449" i="11"/>
  <c r="C2449" i="11"/>
  <c r="L2449" i="11" s="1"/>
  <c r="I2449" i="11"/>
  <c r="J2449" i="11"/>
  <c r="K2449" i="11"/>
  <c r="B2449" i="11"/>
  <c r="E2449" i="11"/>
  <c r="G2449" i="11" s="1"/>
  <c r="D2449" i="11"/>
  <c r="F2449" i="11" s="1"/>
  <c r="M2449" i="11" l="1"/>
  <c r="A2451" i="11"/>
  <c r="H2450" i="11"/>
  <c r="C2450" i="11"/>
  <c r="L2450" i="11" s="1"/>
  <c r="I2450" i="11"/>
  <c r="J2450" i="11"/>
  <c r="K2450" i="11"/>
  <c r="B2450" i="11"/>
  <c r="D2450" i="11"/>
  <c r="F2450" i="11" s="1"/>
  <c r="E2450" i="11"/>
  <c r="G2450" i="11" s="1"/>
  <c r="M2450" i="11" l="1"/>
  <c r="A2452" i="11"/>
  <c r="H2451" i="11"/>
  <c r="C2451" i="11"/>
  <c r="L2451" i="11" s="1"/>
  <c r="I2451" i="11"/>
  <c r="J2451" i="11"/>
  <c r="K2451" i="11"/>
  <c r="E2451" i="11"/>
  <c r="G2451" i="11" s="1"/>
  <c r="B2451" i="11"/>
  <c r="D2451" i="11"/>
  <c r="F2451" i="11" s="1"/>
  <c r="M2451" i="11" l="1"/>
  <c r="A2453" i="11"/>
  <c r="H2452" i="11"/>
  <c r="C2452" i="11"/>
  <c r="L2452" i="11" s="1"/>
  <c r="I2452" i="11"/>
  <c r="J2452" i="11"/>
  <c r="K2452" i="11"/>
  <c r="B2452" i="11"/>
  <c r="D2452" i="11"/>
  <c r="F2452" i="11" s="1"/>
  <c r="E2452" i="11"/>
  <c r="G2452" i="11" s="1"/>
  <c r="M2452" i="11" l="1"/>
  <c r="A2454" i="11"/>
  <c r="H2453" i="11"/>
  <c r="C2453" i="11"/>
  <c r="L2453" i="11" s="1"/>
  <c r="I2453" i="11"/>
  <c r="J2453" i="11"/>
  <c r="K2453" i="11"/>
  <c r="B2453" i="11"/>
  <c r="E2453" i="11"/>
  <c r="G2453" i="11" s="1"/>
  <c r="D2453" i="11"/>
  <c r="F2453" i="11" s="1"/>
  <c r="M2453" i="11" l="1"/>
  <c r="A2455" i="11"/>
  <c r="H2454" i="11"/>
  <c r="C2454" i="11"/>
  <c r="L2454" i="11" s="1"/>
  <c r="I2454" i="11"/>
  <c r="J2454" i="11"/>
  <c r="K2454" i="11"/>
  <c r="B2454" i="11"/>
  <c r="D2454" i="11"/>
  <c r="F2454" i="11" s="1"/>
  <c r="E2454" i="11"/>
  <c r="G2454" i="11" s="1"/>
  <c r="M2454" i="11" l="1"/>
  <c r="A2456" i="11"/>
  <c r="H2455" i="11"/>
  <c r="C2455" i="11"/>
  <c r="L2455" i="11" s="1"/>
  <c r="I2455" i="11"/>
  <c r="J2455" i="11"/>
  <c r="K2455" i="11"/>
  <c r="E2455" i="11"/>
  <c r="G2455" i="11" s="1"/>
  <c r="B2455" i="11"/>
  <c r="D2455" i="11"/>
  <c r="F2455" i="11" s="1"/>
  <c r="M2455" i="11" l="1"/>
  <c r="A2457" i="11"/>
  <c r="H2456" i="11"/>
  <c r="C2456" i="11"/>
  <c r="L2456" i="11" s="1"/>
  <c r="I2456" i="11"/>
  <c r="J2456" i="11"/>
  <c r="K2456" i="11"/>
  <c r="B2456" i="11"/>
  <c r="D2456" i="11"/>
  <c r="F2456" i="11" s="1"/>
  <c r="E2456" i="11"/>
  <c r="G2456" i="11" s="1"/>
  <c r="M2456" i="11" l="1"/>
  <c r="A2458" i="11"/>
  <c r="H2457" i="11"/>
  <c r="C2457" i="11"/>
  <c r="L2457" i="11" s="1"/>
  <c r="I2457" i="11"/>
  <c r="J2457" i="11"/>
  <c r="K2457" i="11"/>
  <c r="B2457" i="11"/>
  <c r="E2457" i="11"/>
  <c r="G2457" i="11" s="1"/>
  <c r="D2457" i="11"/>
  <c r="F2457" i="11" s="1"/>
  <c r="M2457" i="11" l="1"/>
  <c r="A2459" i="11"/>
  <c r="H2458" i="11"/>
  <c r="C2458" i="11"/>
  <c r="L2458" i="11" s="1"/>
  <c r="I2458" i="11"/>
  <c r="J2458" i="11"/>
  <c r="K2458" i="11"/>
  <c r="B2458" i="11"/>
  <c r="D2458" i="11"/>
  <c r="F2458" i="11" s="1"/>
  <c r="E2458" i="11"/>
  <c r="G2458" i="11" s="1"/>
  <c r="M2458" i="11" l="1"/>
  <c r="A2460" i="11"/>
  <c r="H2459" i="11"/>
  <c r="C2459" i="11"/>
  <c r="L2459" i="11" s="1"/>
  <c r="I2459" i="11"/>
  <c r="J2459" i="11"/>
  <c r="K2459" i="11"/>
  <c r="E2459" i="11"/>
  <c r="G2459" i="11" s="1"/>
  <c r="B2459" i="11"/>
  <c r="D2459" i="11"/>
  <c r="F2459" i="11" s="1"/>
  <c r="M2459" i="11" l="1"/>
  <c r="A2461" i="11"/>
  <c r="H2460" i="11"/>
  <c r="C2460" i="11"/>
  <c r="L2460" i="11" s="1"/>
  <c r="I2460" i="11"/>
  <c r="J2460" i="11"/>
  <c r="K2460" i="11"/>
  <c r="B2460" i="11"/>
  <c r="D2460" i="11"/>
  <c r="F2460" i="11" s="1"/>
  <c r="E2460" i="11"/>
  <c r="G2460" i="11" s="1"/>
  <c r="M2460" i="11" l="1"/>
  <c r="A2462" i="11"/>
  <c r="H2461" i="11"/>
  <c r="C2461" i="11"/>
  <c r="L2461" i="11" s="1"/>
  <c r="I2461" i="11"/>
  <c r="J2461" i="11"/>
  <c r="K2461" i="11"/>
  <c r="B2461" i="11"/>
  <c r="D2461" i="11"/>
  <c r="F2461" i="11" s="1"/>
  <c r="E2461" i="11"/>
  <c r="G2461" i="11" s="1"/>
  <c r="M2461" i="11" l="1"/>
  <c r="A2463" i="11"/>
  <c r="H2462" i="11"/>
  <c r="C2462" i="11"/>
  <c r="L2462" i="11" s="1"/>
  <c r="I2462" i="11"/>
  <c r="J2462" i="11"/>
  <c r="K2462" i="11"/>
  <c r="B2462" i="11"/>
  <c r="D2462" i="11"/>
  <c r="F2462" i="11" s="1"/>
  <c r="E2462" i="11"/>
  <c r="G2462" i="11" s="1"/>
  <c r="M2462" i="11" l="1"/>
  <c r="A2464" i="11"/>
  <c r="H2463" i="11"/>
  <c r="C2463" i="11"/>
  <c r="L2463" i="11" s="1"/>
  <c r="I2463" i="11"/>
  <c r="J2463" i="11"/>
  <c r="K2463" i="11"/>
  <c r="E2463" i="11"/>
  <c r="G2463" i="11" s="1"/>
  <c r="B2463" i="11"/>
  <c r="D2463" i="11"/>
  <c r="F2463" i="11" s="1"/>
  <c r="M2463" i="11" l="1"/>
  <c r="A2465" i="11"/>
  <c r="H2464" i="11"/>
  <c r="C2464" i="11"/>
  <c r="L2464" i="11" s="1"/>
  <c r="I2464" i="11"/>
  <c r="J2464" i="11"/>
  <c r="K2464" i="11"/>
  <c r="B2464" i="11"/>
  <c r="D2464" i="11"/>
  <c r="F2464" i="11" s="1"/>
  <c r="E2464" i="11"/>
  <c r="G2464" i="11" s="1"/>
  <c r="M2464" i="11" l="1"/>
  <c r="A2466" i="11"/>
  <c r="H2465" i="11"/>
  <c r="C2465" i="11"/>
  <c r="L2465" i="11" s="1"/>
  <c r="I2465" i="11"/>
  <c r="J2465" i="11"/>
  <c r="K2465" i="11"/>
  <c r="B2465" i="11"/>
  <c r="E2465" i="11"/>
  <c r="G2465" i="11" s="1"/>
  <c r="D2465" i="11"/>
  <c r="F2465" i="11" s="1"/>
  <c r="M2465" i="11" l="1"/>
  <c r="A2467" i="11"/>
  <c r="H2466" i="11"/>
  <c r="C2466" i="11"/>
  <c r="L2466" i="11" s="1"/>
  <c r="I2466" i="11"/>
  <c r="J2466" i="11"/>
  <c r="K2466" i="11"/>
  <c r="B2466" i="11"/>
  <c r="D2466" i="11"/>
  <c r="F2466" i="11" s="1"/>
  <c r="E2466" i="11"/>
  <c r="G2466" i="11" s="1"/>
  <c r="M2466" i="11" l="1"/>
  <c r="A2468" i="11"/>
  <c r="H2467" i="11"/>
  <c r="C2467" i="11"/>
  <c r="L2467" i="11" s="1"/>
  <c r="I2467" i="11"/>
  <c r="J2467" i="11"/>
  <c r="K2467" i="11"/>
  <c r="E2467" i="11"/>
  <c r="G2467" i="11" s="1"/>
  <c r="B2467" i="11"/>
  <c r="D2467" i="11"/>
  <c r="F2467" i="11" s="1"/>
  <c r="M2467" i="11" l="1"/>
  <c r="A2469" i="11"/>
  <c r="H2468" i="11"/>
  <c r="C2468" i="11"/>
  <c r="L2468" i="11" s="1"/>
  <c r="I2468" i="11"/>
  <c r="J2468" i="11"/>
  <c r="K2468" i="11"/>
  <c r="B2468" i="11"/>
  <c r="D2468" i="11"/>
  <c r="F2468" i="11" s="1"/>
  <c r="E2468" i="11"/>
  <c r="G2468" i="11" s="1"/>
  <c r="M2468" i="11" l="1"/>
  <c r="A2470" i="11"/>
  <c r="H2469" i="11"/>
  <c r="C2469" i="11"/>
  <c r="L2469" i="11" s="1"/>
  <c r="I2469" i="11"/>
  <c r="J2469" i="11"/>
  <c r="K2469" i="11"/>
  <c r="B2469" i="11"/>
  <c r="E2469" i="11"/>
  <c r="G2469" i="11" s="1"/>
  <c r="D2469" i="11"/>
  <c r="F2469" i="11" s="1"/>
  <c r="M2469" i="11" l="1"/>
  <c r="A2471" i="11"/>
  <c r="H2470" i="11"/>
  <c r="C2470" i="11"/>
  <c r="L2470" i="11" s="1"/>
  <c r="I2470" i="11"/>
  <c r="J2470" i="11"/>
  <c r="K2470" i="11"/>
  <c r="B2470" i="11"/>
  <c r="D2470" i="11"/>
  <c r="F2470" i="11" s="1"/>
  <c r="E2470" i="11"/>
  <c r="G2470" i="11" s="1"/>
  <c r="M2470" i="11" l="1"/>
  <c r="A2472" i="11"/>
  <c r="H2471" i="11"/>
  <c r="C2471" i="11"/>
  <c r="L2471" i="11" s="1"/>
  <c r="I2471" i="11"/>
  <c r="J2471" i="11"/>
  <c r="K2471" i="11"/>
  <c r="E2471" i="11"/>
  <c r="G2471" i="11" s="1"/>
  <c r="B2471" i="11"/>
  <c r="D2471" i="11"/>
  <c r="F2471" i="11" s="1"/>
  <c r="M2471" i="11" l="1"/>
  <c r="A2473" i="11"/>
  <c r="H2472" i="11"/>
  <c r="C2472" i="11"/>
  <c r="L2472" i="11" s="1"/>
  <c r="I2472" i="11"/>
  <c r="J2472" i="11"/>
  <c r="K2472" i="11"/>
  <c r="B2472" i="11"/>
  <c r="D2472" i="11"/>
  <c r="F2472" i="11" s="1"/>
  <c r="E2472" i="11"/>
  <c r="G2472" i="11" s="1"/>
  <c r="M2472" i="11" l="1"/>
  <c r="A2474" i="11"/>
  <c r="H2473" i="11"/>
  <c r="C2473" i="11"/>
  <c r="L2473" i="11" s="1"/>
  <c r="I2473" i="11"/>
  <c r="J2473" i="11"/>
  <c r="K2473" i="11"/>
  <c r="B2473" i="11"/>
  <c r="E2473" i="11"/>
  <c r="G2473" i="11" s="1"/>
  <c r="D2473" i="11"/>
  <c r="F2473" i="11" s="1"/>
  <c r="M2473" i="11" l="1"/>
  <c r="A2475" i="11"/>
  <c r="H2474" i="11"/>
  <c r="C2474" i="11"/>
  <c r="L2474" i="11" s="1"/>
  <c r="I2474" i="11"/>
  <c r="J2474" i="11"/>
  <c r="K2474" i="11"/>
  <c r="B2474" i="11"/>
  <c r="D2474" i="11"/>
  <c r="F2474" i="11" s="1"/>
  <c r="E2474" i="11"/>
  <c r="G2474" i="11" s="1"/>
  <c r="M2474" i="11" l="1"/>
  <c r="A2476" i="11"/>
  <c r="H2475" i="11"/>
  <c r="C2475" i="11"/>
  <c r="L2475" i="11" s="1"/>
  <c r="I2475" i="11"/>
  <c r="J2475" i="11"/>
  <c r="K2475" i="11"/>
  <c r="E2475" i="11"/>
  <c r="G2475" i="11" s="1"/>
  <c r="B2475" i="11"/>
  <c r="D2475" i="11"/>
  <c r="F2475" i="11" s="1"/>
  <c r="M2475" i="11" l="1"/>
  <c r="A2477" i="11"/>
  <c r="H2476" i="11"/>
  <c r="C2476" i="11"/>
  <c r="L2476" i="11" s="1"/>
  <c r="I2476" i="11"/>
  <c r="J2476" i="11"/>
  <c r="K2476" i="11"/>
  <c r="B2476" i="11"/>
  <c r="D2476" i="11"/>
  <c r="F2476" i="11" s="1"/>
  <c r="E2476" i="11"/>
  <c r="G2476" i="11" s="1"/>
  <c r="M2476" i="11" l="1"/>
  <c r="A2478" i="11"/>
  <c r="H2477" i="11"/>
  <c r="C2477" i="11"/>
  <c r="L2477" i="11" s="1"/>
  <c r="I2477" i="11"/>
  <c r="J2477" i="11"/>
  <c r="K2477" i="11"/>
  <c r="B2477" i="11"/>
  <c r="D2477" i="11"/>
  <c r="F2477" i="11" s="1"/>
  <c r="E2477" i="11"/>
  <c r="G2477" i="11" s="1"/>
  <c r="M2477" i="11" l="1"/>
  <c r="A2479" i="11"/>
  <c r="H2478" i="11"/>
  <c r="C2478" i="11"/>
  <c r="L2478" i="11" s="1"/>
  <c r="I2478" i="11"/>
  <c r="J2478" i="11"/>
  <c r="K2478" i="11"/>
  <c r="B2478" i="11"/>
  <c r="D2478" i="11"/>
  <c r="F2478" i="11" s="1"/>
  <c r="E2478" i="11"/>
  <c r="G2478" i="11" s="1"/>
  <c r="M2478" i="11" l="1"/>
  <c r="A2480" i="11"/>
  <c r="H2479" i="11"/>
  <c r="C2479" i="11"/>
  <c r="L2479" i="11" s="1"/>
  <c r="I2479" i="11"/>
  <c r="J2479" i="11"/>
  <c r="K2479" i="11"/>
  <c r="E2479" i="11"/>
  <c r="G2479" i="11" s="1"/>
  <c r="B2479" i="11"/>
  <c r="D2479" i="11"/>
  <c r="F2479" i="11" s="1"/>
  <c r="M2479" i="11" l="1"/>
  <c r="A2481" i="11"/>
  <c r="H2480" i="11"/>
  <c r="C2480" i="11"/>
  <c r="L2480" i="11" s="1"/>
  <c r="I2480" i="11"/>
  <c r="J2480" i="11"/>
  <c r="K2480" i="11"/>
  <c r="B2480" i="11"/>
  <c r="D2480" i="11"/>
  <c r="F2480" i="11" s="1"/>
  <c r="E2480" i="11"/>
  <c r="G2480" i="11" s="1"/>
  <c r="M2480" i="11" l="1"/>
  <c r="A2482" i="11"/>
  <c r="H2481" i="11"/>
  <c r="C2481" i="11"/>
  <c r="L2481" i="11" s="1"/>
  <c r="I2481" i="11"/>
  <c r="J2481" i="11"/>
  <c r="K2481" i="11"/>
  <c r="B2481" i="11"/>
  <c r="E2481" i="11"/>
  <c r="G2481" i="11" s="1"/>
  <c r="D2481" i="11"/>
  <c r="F2481" i="11" s="1"/>
  <c r="M2481" i="11" l="1"/>
  <c r="A2483" i="11"/>
  <c r="H2482" i="11"/>
  <c r="C2482" i="11"/>
  <c r="L2482" i="11" s="1"/>
  <c r="I2482" i="11"/>
  <c r="J2482" i="11"/>
  <c r="K2482" i="11"/>
  <c r="B2482" i="11"/>
  <c r="D2482" i="11"/>
  <c r="F2482" i="11" s="1"/>
  <c r="E2482" i="11"/>
  <c r="G2482" i="11" s="1"/>
  <c r="M2482" i="11" l="1"/>
  <c r="A2484" i="11"/>
  <c r="H2483" i="11"/>
  <c r="C2483" i="11"/>
  <c r="L2483" i="11" s="1"/>
  <c r="I2483" i="11"/>
  <c r="J2483" i="11"/>
  <c r="K2483" i="11"/>
  <c r="E2483" i="11"/>
  <c r="G2483" i="11" s="1"/>
  <c r="B2483" i="11"/>
  <c r="D2483" i="11"/>
  <c r="F2483" i="11" s="1"/>
  <c r="M2483" i="11" l="1"/>
  <c r="A2485" i="11"/>
  <c r="H2484" i="11"/>
  <c r="C2484" i="11"/>
  <c r="L2484" i="11" s="1"/>
  <c r="I2484" i="11"/>
  <c r="J2484" i="11"/>
  <c r="K2484" i="11"/>
  <c r="B2484" i="11"/>
  <c r="D2484" i="11"/>
  <c r="F2484" i="11" s="1"/>
  <c r="E2484" i="11"/>
  <c r="G2484" i="11" s="1"/>
  <c r="M2484" i="11" l="1"/>
  <c r="A2486" i="11"/>
  <c r="H2485" i="11"/>
  <c r="C2485" i="11"/>
  <c r="L2485" i="11" s="1"/>
  <c r="I2485" i="11"/>
  <c r="J2485" i="11"/>
  <c r="K2485" i="11"/>
  <c r="B2485" i="11"/>
  <c r="E2485" i="11"/>
  <c r="G2485" i="11" s="1"/>
  <c r="D2485" i="11"/>
  <c r="F2485" i="11" s="1"/>
  <c r="M2485" i="11" l="1"/>
  <c r="A2487" i="11"/>
  <c r="H2486" i="11"/>
  <c r="C2486" i="11"/>
  <c r="L2486" i="11" s="1"/>
  <c r="I2486" i="11"/>
  <c r="J2486" i="11"/>
  <c r="K2486" i="11"/>
  <c r="B2486" i="11"/>
  <c r="D2486" i="11"/>
  <c r="F2486" i="11" s="1"/>
  <c r="E2486" i="11"/>
  <c r="G2486" i="11" s="1"/>
  <c r="M2486" i="11" l="1"/>
  <c r="A2488" i="11"/>
  <c r="H2487" i="11"/>
  <c r="C2487" i="11"/>
  <c r="L2487" i="11" s="1"/>
  <c r="I2487" i="11"/>
  <c r="J2487" i="11"/>
  <c r="K2487" i="11"/>
  <c r="E2487" i="11"/>
  <c r="G2487" i="11" s="1"/>
  <c r="B2487" i="11"/>
  <c r="D2487" i="11"/>
  <c r="F2487" i="11" s="1"/>
  <c r="M2487" i="11" l="1"/>
  <c r="A2489" i="11"/>
  <c r="H2488" i="11"/>
  <c r="C2488" i="11"/>
  <c r="L2488" i="11" s="1"/>
  <c r="I2488" i="11"/>
  <c r="J2488" i="11"/>
  <c r="K2488" i="11"/>
  <c r="B2488" i="11"/>
  <c r="D2488" i="11"/>
  <c r="F2488" i="11" s="1"/>
  <c r="E2488" i="11"/>
  <c r="G2488" i="11" s="1"/>
  <c r="M2488" i="11" l="1"/>
  <c r="A2490" i="11"/>
  <c r="H2489" i="11"/>
  <c r="C2489" i="11"/>
  <c r="L2489" i="11" s="1"/>
  <c r="I2489" i="11"/>
  <c r="J2489" i="11"/>
  <c r="K2489" i="11"/>
  <c r="B2489" i="11"/>
  <c r="E2489" i="11"/>
  <c r="G2489" i="11" s="1"/>
  <c r="D2489" i="11"/>
  <c r="F2489" i="11" s="1"/>
  <c r="M2489" i="11" l="1"/>
  <c r="A2491" i="11"/>
  <c r="H2490" i="11"/>
  <c r="C2490" i="11"/>
  <c r="L2490" i="11" s="1"/>
  <c r="I2490" i="11"/>
  <c r="J2490" i="11"/>
  <c r="K2490" i="11"/>
  <c r="B2490" i="11"/>
  <c r="D2490" i="11"/>
  <c r="F2490" i="11" s="1"/>
  <c r="E2490" i="11"/>
  <c r="G2490" i="11" s="1"/>
  <c r="M2490" i="11" l="1"/>
  <c r="A2492" i="11"/>
  <c r="H2491" i="11"/>
  <c r="C2491" i="11"/>
  <c r="L2491" i="11" s="1"/>
  <c r="I2491" i="11"/>
  <c r="J2491" i="11"/>
  <c r="K2491" i="11"/>
  <c r="E2491" i="11"/>
  <c r="G2491" i="11" s="1"/>
  <c r="B2491" i="11"/>
  <c r="D2491" i="11"/>
  <c r="F2491" i="11" s="1"/>
  <c r="M2491" i="11" l="1"/>
  <c r="A2493" i="11"/>
  <c r="H2492" i="11"/>
  <c r="C2492" i="11"/>
  <c r="L2492" i="11" s="1"/>
  <c r="I2492" i="11"/>
  <c r="J2492" i="11"/>
  <c r="K2492" i="11"/>
  <c r="B2492" i="11"/>
  <c r="D2492" i="11"/>
  <c r="F2492" i="11" s="1"/>
  <c r="E2492" i="11"/>
  <c r="G2492" i="11" s="1"/>
  <c r="M2492" i="11" l="1"/>
  <c r="A2494" i="11"/>
  <c r="H2493" i="11"/>
  <c r="C2493" i="11"/>
  <c r="L2493" i="11" s="1"/>
  <c r="I2493" i="11"/>
  <c r="J2493" i="11"/>
  <c r="K2493" i="11"/>
  <c r="B2493" i="11"/>
  <c r="D2493" i="11"/>
  <c r="F2493" i="11" s="1"/>
  <c r="E2493" i="11"/>
  <c r="G2493" i="11" s="1"/>
  <c r="M2493" i="11" l="1"/>
  <c r="A2495" i="11"/>
  <c r="H2494" i="11"/>
  <c r="C2494" i="11"/>
  <c r="L2494" i="11" s="1"/>
  <c r="I2494" i="11"/>
  <c r="J2494" i="11"/>
  <c r="K2494" i="11"/>
  <c r="B2494" i="11"/>
  <c r="D2494" i="11"/>
  <c r="F2494" i="11" s="1"/>
  <c r="E2494" i="11"/>
  <c r="G2494" i="11" s="1"/>
  <c r="M2494" i="11" l="1"/>
  <c r="A2496" i="11"/>
  <c r="H2495" i="11"/>
  <c r="C2495" i="11"/>
  <c r="L2495" i="11" s="1"/>
  <c r="I2495" i="11"/>
  <c r="J2495" i="11"/>
  <c r="K2495" i="11"/>
  <c r="E2495" i="11"/>
  <c r="G2495" i="11" s="1"/>
  <c r="B2495" i="11"/>
  <c r="D2495" i="11"/>
  <c r="F2495" i="11" s="1"/>
  <c r="M2495" i="11" l="1"/>
  <c r="A2497" i="11"/>
  <c r="H2496" i="11"/>
  <c r="C2496" i="11"/>
  <c r="L2496" i="11" s="1"/>
  <c r="I2496" i="11"/>
  <c r="J2496" i="11"/>
  <c r="K2496" i="11"/>
  <c r="B2496" i="11"/>
  <c r="D2496" i="11"/>
  <c r="F2496" i="11" s="1"/>
  <c r="E2496" i="11"/>
  <c r="G2496" i="11" s="1"/>
  <c r="M2496" i="11" l="1"/>
  <c r="A2498" i="11"/>
  <c r="H2497" i="11"/>
  <c r="C2497" i="11"/>
  <c r="L2497" i="11" s="1"/>
  <c r="I2497" i="11"/>
  <c r="J2497" i="11"/>
  <c r="K2497" i="11"/>
  <c r="B2497" i="11"/>
  <c r="E2497" i="11"/>
  <c r="G2497" i="11" s="1"/>
  <c r="D2497" i="11"/>
  <c r="F2497" i="11" s="1"/>
  <c r="M2497" i="11" l="1"/>
  <c r="A2499" i="11"/>
  <c r="H2498" i="11"/>
  <c r="C2498" i="11"/>
  <c r="L2498" i="11" s="1"/>
  <c r="I2498" i="11"/>
  <c r="J2498" i="11"/>
  <c r="K2498" i="11"/>
  <c r="B2498" i="11"/>
  <c r="D2498" i="11"/>
  <c r="F2498" i="11" s="1"/>
  <c r="E2498" i="11"/>
  <c r="G2498" i="11" s="1"/>
  <c r="M2498" i="11" l="1"/>
  <c r="A2500" i="11"/>
  <c r="H2499" i="11"/>
  <c r="C2499" i="11"/>
  <c r="L2499" i="11" s="1"/>
  <c r="I2499" i="11"/>
  <c r="J2499" i="11"/>
  <c r="K2499" i="11"/>
  <c r="E2499" i="11"/>
  <c r="G2499" i="11" s="1"/>
  <c r="B2499" i="11"/>
  <c r="D2499" i="11"/>
  <c r="F2499" i="11" s="1"/>
  <c r="M2499" i="11" l="1"/>
  <c r="A2501" i="11"/>
  <c r="H2500" i="11"/>
  <c r="C2500" i="11"/>
  <c r="L2500" i="11" s="1"/>
  <c r="I2500" i="11"/>
  <c r="J2500" i="11"/>
  <c r="K2500" i="11"/>
  <c r="B2500" i="11"/>
  <c r="D2500" i="11"/>
  <c r="F2500" i="11" s="1"/>
  <c r="E2500" i="11"/>
  <c r="G2500" i="11" s="1"/>
  <c r="M2500" i="11" l="1"/>
  <c r="H2501" i="11"/>
  <c r="C2501" i="11"/>
  <c r="L2501" i="11" s="1"/>
  <c r="I2501" i="11"/>
  <c r="J2501" i="11"/>
  <c r="K2501" i="11"/>
  <c r="B2501" i="11"/>
  <c r="E2501" i="11"/>
  <c r="G2501" i="11" s="1"/>
  <c r="D2501" i="11"/>
  <c r="F2501" i="11" s="1"/>
  <c r="M2501" i="11" l="1"/>
</calcChain>
</file>

<file path=xl/sharedStrings.xml><?xml version="1.0" encoding="utf-8"?>
<sst xmlns="http://schemas.openxmlformats.org/spreadsheetml/2006/main" count="164" uniqueCount="148">
  <si>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</si>
  <si>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</si>
  <si>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</si>
  <si>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</si>
  <si>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</si>
  <si>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</si>
  <si>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</si>
  <si>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</si>
  <si>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</si>
  <si>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</si>
  <si>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</si>
  <si>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</si>
  <si>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</si>
  <si>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</si>
  <si>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</si>
  <si>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</si>
  <si>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</si>
  <si>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</si>
  <si>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</si>
  <si>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</si>
  <si>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</si>
  <si>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</si>
  <si>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</si>
  <si>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</si>
  <si>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</si>
  <si>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</si>
  <si>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</si>
  <si>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</si>
  <si>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</si>
  <si>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</si>
  <si>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</si>
  <si>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</si>
  <si>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</si>
  <si>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</si>
  <si>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</si>
  <si>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</si>
  <si>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</si>
  <si>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</si>
  <si>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</si>
  <si>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</si>
  <si>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</si>
  <si>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</si>
  <si>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</si>
  <si>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</si>
  <si>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</si>
  <si>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</si>
  <si>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</si>
  <si>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</si>
  <si>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</si>
  <si>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</si>
  <si>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</si>
  <si>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</si>
  <si>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</si>
  <si>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</si>
  <si>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</si>
  <si>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</si>
  <si>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</si>
  <si>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</si>
  <si>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</si>
  <si>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</si>
  <si>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</si>
  <si>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</si>
  <si>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</si>
  <si>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</si>
  <si>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</si>
  <si>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</si>
  <si>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</si>
  <si>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</si>
  <si>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</si>
  <si>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name</t>
  </si>
  <si>
    <t xml:space="preserve"> </t>
  </si>
  <si>
    <t>How consistent is our completion pace? Goal: Keep around zero. Complete something in preference to starting.</t>
  </si>
  <si>
    <t>Stories</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</si>
  <si>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</si>
  <si>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</si>
  <si>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</si>
  <si>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</si>
  <si>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</si>
  <si>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</si>
  <si>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</si>
  <si>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</si>
  <si>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</si>
  <si>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</si>
  <si>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</si>
  <si>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</si>
  <si>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</si>
  <si>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</si>
  <si>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</si>
  <si>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</si>
  <si>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</si>
  <si>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</si>
  <si>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</si>
  <si>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</si>
  <si>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</si>
  <si>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</si>
  <si>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</si>
  <si>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</si>
  <si>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</si>
  <si>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</si>
  <si>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</si>
  <si>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</si>
  <si>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</si>
  <si>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</si>
  <si>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</si>
  <si>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</si>
  <si>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</si>
  <si>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</si>
  <si>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</si>
  <si>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</si>
  <si>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</si>
  <si>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</si>
  <si>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</si>
  <si>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</si>
  <si>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</si>
  <si>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</si>
  <si>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</si>
  <si>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</si>
  <si>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</si>
  <si>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</si>
  <si>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</si>
  <si>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</si>
  <si>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</si>
  <si>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</si>
  <si>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</si>
  <si>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</si>
  <si>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</si>
  <si>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</si>
  <si>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Resilience - How Likely Are These Trends to Continue</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</si>
  <si>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</si>
  <si>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</si>
  <si>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</si>
  <si>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</si>
  <si>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</si>
  <si>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</si>
  <si>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</si>
  <si>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Team Dashboard v4</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</si>
  <si>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</si>
  <si>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</si>
  <si>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</si>
  <si>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</si>
  <si>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</si>
  <si>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</si>
  <si>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</si>
  <si>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</si>
  <si>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Bugs</t>
  </si>
  <si>
    <t>Bug</t>
  </si>
  <si>
    <t>Bug Only</t>
  </si>
  <si>
    <t>Appivate HR Apps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</si>
</sst>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0" fontId="3" fillId="0" borderId="4" xfId="0" applyFont="1" applyBorder="1" applyAlignment="1">
      <alignment wrapText="1"/>
    </xf>
    <xf numFmtId="0" fontId="0" fillId="0" borderId="4" xfId="0" applyBorder="1" applyAlignment="1">
      <alignment wrapText="1"/>
    </xf>
    <xf numFmtId="0" fontId="0" fillId="0" borderId="0" xfId="0" applyAlignment="1">
      <alignment wrapText="1"/>
    </xf>
    <xf numFmtId="22" fontId="0" fillId="0" borderId="4" xfId="0" applyNumberFormat="1" applyBorder="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 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val>
            <c:numRef>
              <c:f>[0]!WeekThroughputRange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Bugs Percentage Rate (avg: 0.00%)</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Bugs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val>
            <c:numRef>
              <c:f>[0]!WeekUnplannedRateRange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trendline>
            <c:spPr>
              <a:ln w="19050" cap="rnd">
                <a:solidFill>
                  <a:schemeClr val="accent1"/>
                </a:solidFill>
                <a:prstDash val="sysDot"/>
              </a:ln>
              <a:effectLst/>
            </c:spPr>
            <c:trendlineType val="linear"/>
            <c:forward val="3"/>
            <c:dispRSqr val="0"/>
            <c:dispEq val="0"/>
          </c:trendline>
          <c:cat>
            <c:strRef>
              <c:f>[0]!WipWeekRange</c:f>
              <c:extLst xmlns:c15="http://schemas.microsoft.com/office/drawing/2012/chart"/>
            </c:strRef>
          </c:cat>
          <c:val>
            <c:numRef>
              <c:f>[0]!WipDeltaRange</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4"/>
            </a:solidFill>
            <a:ln>
              <a:noFill/>
            </a:ln>
            <a:effectLst/>
          </c:spPr>
          <c:invertIfNegative val="0"/>
          <c:cat>
            <c:numRef>
              <c:f>[0]!WipDayDateRange</c:f>
            </c:numRef>
          </c:cat>
          <c:val>
            <c:numRef>
              <c:f>[0]!WIPAge4Range</c:f>
              <c:numCache>
                <c:formatCode>General</c:formatCode>
                <c:ptCount val="1"/>
                <c:pt idx="0">
                  <c:v>1</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3"/>
            </a:solidFill>
            <a:ln>
              <a:noFill/>
            </a:ln>
            <a:effectLst/>
          </c:spPr>
          <c:invertIfNegative val="0"/>
          <c:cat>
            <c:numRef>
              <c:f>[0]!WipDayDateRange</c:f>
            </c:numRef>
          </c:cat>
          <c:val>
            <c:numRef>
              <c:f>[0]!WIPAge3Range</c:f>
              <c:numCache>
                <c:formatCode>General</c:formatCode>
                <c:ptCount val="1"/>
                <c:pt idx="0">
                  <c:v>1</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accent2"/>
            </a:solidFill>
            <a:ln>
              <a:noFill/>
            </a:ln>
            <a:effectLst/>
          </c:spPr>
          <c:invertIfNegative val="0"/>
          <c:cat>
            <c:numRef>
              <c:f>[0]!WipDayDateRange</c:f>
            </c:numRef>
          </c:cat>
          <c:val>
            <c:numRef>
              <c:f>[0]!WIPAge2Range</c:f>
              <c:numCache>
                <c:formatCode>General</c:formatCode>
                <c:ptCount val="1"/>
                <c:pt idx="0">
                  <c:v>1</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accent1"/>
            </a:solidFill>
            <a:ln>
              <a:noFill/>
            </a:ln>
            <a:effectLst/>
          </c:spPr>
          <c:invertIfNegative val="0"/>
          <c:cat>
            <c:numRef>
              <c:f>[0]!WipDayDateRange</c:f>
            </c:numRef>
          </c:cat>
          <c:val>
            <c:numRef>
              <c:f>[0]!WIPAge1Range</c:f>
              <c:numCache>
                <c:formatCode>General</c:formatCode>
                <c:ptCount val="1"/>
                <c:pt idx="0">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
                <c:pt idx="0">
                  <c:v>1900-00</c:v>
                </c:pt>
              </c:strCache>
            </c:strRef>
          </c:cat>
          <c:val>
            <c:numRef>
              <c:f>[0]!WIPWarningRange</c:f>
              <c:numCache>
                <c:formatCode>General</c:formatCode>
                <c:ptCount val="1"/>
                <c:pt idx="0">
                  <c:v>1</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
                <c:pt idx="0">
                  <c:v>1900-00</c:v>
                </c:pt>
              </c:strCache>
            </c:strRef>
          </c:cat>
          <c:val>
            <c:numRef>
              <c:f>[0]!WIPAgeWarningRange</c:f>
              <c:numCache>
                <c:formatCode>General</c:formatCode>
                <c:ptCount val="1"/>
                <c:pt idx="0">
                  <c:v>1</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catAx>
        <c:axId val="698027712"/>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Algn val="ctr"/>
        <c:lblOffset val="100"/>
        <c:noMultiLvlLbl val="1"/>
      </c:cat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[0]!WeekThroughputRange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val>
            <c:numRef>
              <c:f>[0]!WeekThroughputRange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Throughput!$K$6:$K$26</c:f>
              <c:numCache>
                <c:formatCode>General</c:formatCode>
                <c:ptCount val="21"/>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'Cycle Time'!$AA$6:$AA$25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extLst xmlns:c15="http://schemas.microsoft.com/office/drawing/2012/chart"/>
            </c:strRef>
          </c:cat>
          <c:val>
            <c:numRef>
              <c:f>[0]!WipMaxRange</c:f>
              <c:numCache>
                <c:formatCode>General</c:formatCode>
                <c:ptCount val="1"/>
                <c:pt idx="0">
                  <c:v>1</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extLst xmlns:c15="http://schemas.microsoft.com/office/drawing/2012/chart"/>
            </c:strRef>
          </c:cat>
          <c:val>
            <c:numRef>
              <c:f>[0]!WipMinRange</c:f>
              <c:numCache>
                <c:formatCode>General</c:formatCode>
                <c:ptCount val="1"/>
                <c:pt idx="0">
                  <c:v>1</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
                <c:pt idx="0">
                  <c:v>1</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General</c:formatCode>
                <c:ptCount val="1"/>
                <c:pt idx="0">
                  <c:v>1</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extLst xmlns:c15="http://schemas.microsoft.com/office/drawing/2012/chart"/>
            </c:strRef>
          </c:cat>
          <c:val>
            <c:numRef>
              <c:f>[0]!WipDeltaRange</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1"/>
            </a:solidFill>
            <a:ln w="25400">
              <a:noFill/>
            </a:ln>
            <a:effectLst/>
          </c:spPr>
          <c:cat>
            <c:numRef>
              <c:f>[0]!WipDayDateRange</c:f>
              <c:extLst xmlns:c15="http://schemas.microsoft.com/office/drawing/2012/chart"/>
            </c:numRef>
          </c:cat>
          <c:val>
            <c:numRef>
              <c:f>[0]!WipDayCumulativeStartedRange</c:f>
              <c:numCache>
                <c:formatCode>General</c:formatCode>
                <c:ptCount val="1"/>
                <c:pt idx="0">
                  <c:v>1</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2"/>
            </a:solidFill>
            <a:ln w="25400">
              <a:noFill/>
            </a:ln>
            <a:effectLst/>
          </c:spPr>
          <c:cat>
            <c:numRef>
              <c:f>[0]!WipDayDateRange</c:f>
              <c:extLst xmlns:c15="http://schemas.microsoft.com/office/drawing/2012/chart"/>
            </c:numRef>
          </c:cat>
          <c:val>
            <c:numRef>
              <c:f>[0]!WipDayCumulativeCompletedRange</c:f>
              <c:numCache>
                <c:formatCode>General</c:formatCode>
                <c:ptCount val="1"/>
                <c:pt idx="0">
                  <c:v>1</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catAx>
        <c:axId val="-110628144"/>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Algn val="ctr"/>
        <c:lblOffset val="100"/>
        <c:noMultiLvlLbl val="1"/>
      </c:cat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extLst xmlns:c15="http://schemas.microsoft.com/office/drawing/2012/chart"/>
            </c:strRef>
          </c:cat>
          <c:val>
            <c:numRef>
              <c:f>[0]!WipStartedThisWeekRange</c:f>
              <c:numCache>
                <c:formatCode>General</c:formatCode>
                <c:ptCount val="1"/>
                <c:pt idx="0">
                  <c:v>1</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extLst xmlns:c15="http://schemas.microsoft.com/office/drawing/2012/chart"/>
            </c:strRef>
          </c:cat>
          <c:val>
            <c:numRef>
              <c:f>[0]!WipCompletedThisWeekRange</c:f>
              <c:numCache>
                <c:formatCode>General</c:formatCode>
                <c:ptCount val="1"/>
                <c:pt idx="0">
                  <c:v>1</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extLst xmlns:c15="http://schemas.microsoft.com/office/drawing/2012/chart"/>
            </c:strRef>
          </c:cat>
          <c:val>
            <c:numRef>
              <c:f>[0]!WipAvgRange</c:f>
              <c:numCache>
                <c:formatCode>General</c:formatCode>
                <c:ptCount val="1"/>
                <c:pt idx="0">
                  <c:v>1</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
                <c:pt idx="0">
                  <c:v>1</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General</c:formatCode>
                <c:ptCount val="1"/>
                <c:pt idx="0">
                  <c:v>1</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val>
            <c:numRef>
              <c:f>[0]!CycleTime75thRange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[0]!CycleTimeCompleteWeekRange</c15:sqref>
                        </c15:formulaRef>
                      </c:ext>
                    </c:extLst>
                  </c:multiLvlStrRef>
                </c15:cat>
              </c15:filteredCategoryTitle>
            </c:ex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val>
            <c:numRef>
              <c:f>[0]!CycleTimeMaximumRange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[0]!CycleTimeCompleteWeekRange</c15:sqref>
                        </c15:formulaRef>
                      </c:ext>
                    </c:extLst>
                  </c:multiLvlStrRef>
                </c15:cat>
              </c15:filteredCategoryTitle>
            </c:ex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val>
            <c:numRef>
              <c:f>[0]!CycleTimeMedianRange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[0]!CycleTimeCompleteWeekRange</c15:sqref>
                        </c15:formulaRef>
                      </c:ext>
                    </c:extLst>
                  </c:multiLvlStrRef>
                </c15:cat>
              </c15:filteredCategoryTitle>
            </c:ex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val>
            <c:numRef>
              <c:f>[0]!CycleTimeMinimumRange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[0]!CycleTimeCompleteWeekRange</c15:sqref>
                        </c15:formulaRef>
                      </c:ext>
                    </c:extLst>
                  </c:multiLvlStrRef>
                </c15:cat>
              </c15:filteredCategoryTitle>
            </c:ex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val>
            <c:numRef>
              <c:f>[0]!CycleTime25thRange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[0]!CycleTimeCompleteWeekRange</c15:sqref>
                        </c15:formulaRef>
                      </c:ext>
                    </c:extLst>
                  </c:multiLvlStrRef>
                </c15:cat>
              </c15:filteredCategoryTitle>
            </c:ex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[0]!WeekThroughputRange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
                <c:pt idx="0">
                  <c:v>1</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Bugs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
                <c:pt idx="0">
                  <c:v>1</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Bugs Percentage Rate (avg: 0.00%)</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Bugs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val>
            <c:numRef>
              <c:f>[0]!WeekUnplannedRateRange</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[0]!WeekGroupRange</c15:sqref>
                        </c15:formulaRef>
                      </c:ext>
                    </c:extLst>
                  </c:multiLvlStrRef>
                </c15:cat>
              </c15:filteredCategoryTitle>
            </c:ex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Bugs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Bugs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#NUM!</c:v>
                </c:pt>
              </c:strCache>
            </c:strRef>
          </c:tx>
          <c:spPr>
            <a:ln w="19050" cap="rnd">
              <a:solidFill>
                <a:schemeClr val="accent2"/>
              </a:solidFill>
              <a:prstDash val="dash"/>
              <a:round/>
            </a:ln>
            <a:effectLst/>
          </c:spPr>
          <c:marker>
            <c:symbol val="none"/>
          </c:marker>
          <c:val>
            <c:numRef>
              <c:f>'Cycle Time'!$F$2:$F$2501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5="http://schemas.microsoft.com/office/drawing/2012/chart" uri="{02D57815-91ED-43cb-92C2-25804820EDAC}">
              <c15:filteredCategoryTitle>
                <c15:cat>
                  <c:multiLvlStrRef>
                    <c:extLst>
                      <c:ext uri="{02D57815-91ED-43cb-92C2-25804820EDAC}">
                        <c15:formulaRef>
                          <c15:sqref>[0]!CompletedDateRange</c15:sqref>
                        </c15:formulaRef>
                      </c:ext>
                    </c:extLst>
                  </c:multiLvlStrRef>
                </c15:cat>
              </c15:filteredCategoryTitle>
            </c:ext>
            <c:ext xmlns:c16="http://schemas.microsoft.com/office/drawing/2014/chart" uri="{C3380CC4-5D6E-409C-BE32-E72D297353CC}">
              <c16:uniqueId val="{00000002-6F3D-4E1B-8E0B-DEE36BEDD27C}"/>
            </c:ext>
          </c:extLst>
        </c:ser>
        <c:ser>
          <c:idx val="3"/>
          <c:order val="3"/>
          <c:tx>
            <c:strRef>
              <c:f>'Cycle Time'!$H$1</c:f>
              <c:strCache>
                <c:ptCount val="1"/>
                <c:pt idx="0">
                  <c:v>#NUM!</c:v>
                </c:pt>
              </c:strCache>
            </c:strRef>
          </c:tx>
          <c:spPr>
            <a:ln w="19050" cap="rnd">
              <a:solidFill>
                <a:schemeClr val="accent3"/>
              </a:solidFill>
              <a:prstDash val="dash"/>
              <a:round/>
            </a:ln>
            <a:effectLst/>
          </c:spPr>
          <c:marker>
            <c:symbol val="none"/>
          </c:marker>
          <c:val>
            <c:numRef>
              <c:f>'Cycle Time'!$H$2:$H$2501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5="http://schemas.microsoft.com/office/drawing/2012/chart" uri="{02D57815-91ED-43cb-92C2-25804820EDAC}">
              <c15:filteredCategoryTitle>
                <c15:cat>
                  <c:multiLvlStrRef>
                    <c:extLst>
                      <c:ext uri="{02D57815-91ED-43cb-92C2-25804820EDAC}">
                        <c15:formulaRef>
                          <c15:sqref>[0]!CompletedDateRange</c15:sqref>
                        </c15:formulaRef>
                      </c:ext>
                    </c:extLst>
                  </c:multiLvlStrRef>
                </c15:cat>
              </c15:filteredCategoryTitle>
            </c:ex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Ref>
          </c:xVal>
          <c:yVal>
            <c:numRef>
              <c:f>'Cycle Time'!$E$2:$E$2501</c:f>
              <c:numCache>
                <c:formatCode>General</c:formatCode>
                <c:ptCount val="2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Bugs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Ref>
          </c:xVal>
          <c:yVal>
            <c:numRef>
              <c:f>'Cycle Time'!$G$2:$G$2501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cat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Algn val="ctr"/>
        <c:lblOffset val="100"/>
        <c:noMultiLvlLbl val="1"/>
      </c:cat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General</c:formatCode>
                <c:ptCount val="1"/>
                <c:pt idx="0">
                  <c:v>1</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Six Dimension of Perfomance'!A1"/><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278764</xdr:colOff>
      <xdr:row>2</xdr:row>
      <xdr:rowOff>1</xdr:rowOff>
    </xdr:from>
    <xdr:to>
      <xdr:col>1</xdr:col>
      <xdr:colOff>7067550</xdr:colOff>
      <xdr:row>19</xdr:row>
      <xdr:rowOff>9525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4" y="447676"/>
          <a:ext cx="7407911" cy="30860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Optionally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xdr:from>
      <xdr:col>3</xdr:col>
      <xdr:colOff>177800</xdr:colOff>
      <xdr:row>2</xdr:row>
      <xdr:rowOff>38100</xdr:rowOff>
    </xdr:from>
    <xdr:to>
      <xdr:col>9</xdr:col>
      <xdr:colOff>361950</xdr:colOff>
      <xdr:row>30</xdr:row>
      <xdr:rowOff>123825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759825" y="485775"/>
          <a:ext cx="3898900" cy="5667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368300</xdr:colOff>
      <xdr:row>0</xdr:row>
      <xdr:rowOff>0</xdr:rowOff>
    </xdr:from>
    <xdr:to>
      <xdr:col>13</xdr:col>
      <xdr:colOff>219075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368300" y="0"/>
          <a:ext cx="7775575" cy="10003031"/>
        </a:xfrm>
        <a:prstGeom prst="rect">
          <a:avLst/>
        </a:prstGeom>
      </xdr:spPr>
    </xdr:pic>
    <xdr:clientData/>
  </xdr:twoCellAnchor>
  <xdr:twoCellAnchor>
    <xdr:from>
      <xdr:col>13</xdr:col>
      <xdr:colOff>438150</xdr:colOff>
      <xdr:row>2</xdr:row>
      <xdr:rowOff>101600</xdr:rowOff>
    </xdr:from>
    <xdr:to>
      <xdr:col>28</xdr:col>
      <xdr:colOff>190500</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362950" y="463550"/>
          <a:ext cx="8896350" cy="88995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and early warning signs you are approaching that.</a:t>
          </a:r>
        </a:p>
        <a:p>
          <a:endParaRPr lang="en-US" sz="1400"/>
        </a:p>
        <a:p>
          <a:r>
            <a:rPr lang="en-US" sz="1400" b="1"/>
            <a:t>Why measure multiple dimensions? </a:t>
          </a:r>
        </a:p>
        <a:p>
          <a:r>
            <a:rPr lang="en-US" sz="1400"/>
            <a:t>Because these six dimensions of metric</a:t>
          </a:r>
          <a:r>
            <a:rPr lang="en-US" sz="1400" baseline="0"/>
            <a:t> performance</a:t>
          </a:r>
          <a:r>
            <a:rPr lang="en-US" sz="1400"/>
            <a:t> work in natural tension, so balance is an imperative.</a:t>
          </a:r>
        </a:p>
        <a:p>
          <a:endParaRPr lang="en-US" sz="1400"/>
        </a:p>
        <a:p>
          <a:r>
            <a:rPr lang="en-US" sz="1400" b="0" i="0" u="none" strike="noStrike">
              <a:solidFill>
                <a:schemeClr val="dk1"/>
              </a:solidFill>
              <a:effectLst/>
              <a:latin typeface="+mn-lt"/>
              <a:ea typeface="+mn-ea"/>
              <a:cs typeface="+mn-cs"/>
            </a:rPr>
            <a:t>1. Over-focus on one metric might have unintended consequences in the others.</a:t>
          </a:r>
          <a:r>
            <a:rPr lang="en-US" sz="1400"/>
            <a:t> </a:t>
          </a:r>
        </a:p>
        <a:p>
          <a:r>
            <a:rPr lang="en-US" sz="1400" b="0" i="0" u="none" strike="noStrike">
              <a:solidFill>
                <a:schemeClr val="dk1"/>
              </a:solidFill>
              <a:effectLst/>
              <a:latin typeface="+mn-lt"/>
              <a:ea typeface="+mn-ea"/>
              <a:cs typeface="+mn-cs"/>
            </a:rPr>
            <a:t>2. To see</a:t>
          </a:r>
          <a:r>
            <a:rPr lang="en-US" sz="1400" b="0" i="0" u="none" strike="noStrike" baseline="0">
              <a:solidFill>
                <a:schemeClr val="dk1"/>
              </a:solidFill>
              <a:effectLst/>
              <a:latin typeface="+mn-lt"/>
              <a:ea typeface="+mn-ea"/>
              <a:cs typeface="+mn-cs"/>
            </a:rPr>
            <a:t> evidence of </a:t>
          </a:r>
          <a:r>
            <a:rPr lang="en-US" sz="1400" b="0" i="0" u="none" strike="noStrike">
              <a:solidFill>
                <a:schemeClr val="dk1"/>
              </a:solidFill>
              <a:effectLst/>
              <a:latin typeface="+mn-lt"/>
              <a:ea typeface="+mn-ea"/>
              <a:cs typeface="+mn-cs"/>
            </a:rPr>
            <a:t>process improvements over time</a:t>
          </a:r>
          <a:r>
            <a:rPr lang="en-US" sz="1400" b="0" i="0" u="none" strike="noStrike" baseline="0">
              <a:solidFill>
                <a:schemeClr val="dk1"/>
              </a:solidFill>
              <a:effectLst/>
              <a:latin typeface="+mn-lt"/>
              <a:ea typeface="+mn-ea"/>
              <a:cs typeface="+mn-cs"/>
            </a:rPr>
            <a:t> by</a:t>
          </a:r>
          <a:r>
            <a:rPr lang="en-US" sz="1400" b="0" i="0" u="none" strike="noStrike">
              <a:solidFill>
                <a:schemeClr val="dk1"/>
              </a:solidFill>
              <a:effectLst/>
              <a:latin typeface="+mn-lt"/>
              <a:ea typeface="+mn-ea"/>
              <a:cs typeface="+mn-cs"/>
            </a:rPr>
            <a:t> looking at the trend, not the numbers</a:t>
          </a:r>
          <a:r>
            <a:rPr lang="en-US" sz="1400"/>
            <a:t> </a:t>
          </a:r>
        </a:p>
        <a:p>
          <a:r>
            <a:rPr lang="en-US" sz="1400" b="0" i="0" u="none" strike="noStrike">
              <a:solidFill>
                <a:schemeClr val="dk1"/>
              </a:solidFill>
              <a:effectLst/>
              <a:latin typeface="+mn-lt"/>
              <a:ea typeface="+mn-ea"/>
              <a:cs typeface="+mn-cs"/>
            </a:rPr>
            <a:t>3. To discuss what dimensions are most important in your teams context.</a:t>
          </a:r>
          <a:r>
            <a:rPr lang="en-US" sz="1400"/>
            <a:t> </a:t>
          </a:r>
          <a:r>
            <a:rPr lang="en-US" sz="1400" b="0" i="0" u="none" strike="noStrike">
              <a:solidFill>
                <a:schemeClr val="dk1"/>
              </a:solidFill>
              <a:effectLst/>
              <a:latin typeface="+mn-lt"/>
              <a:ea typeface="+mn-ea"/>
              <a:cs typeface="+mn-cs"/>
            </a:rPr>
            <a:t>  </a:t>
          </a: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fast response to product issues (Responsiveness?)</a:t>
          </a:r>
          <a:r>
            <a:rPr lang="en-US" sz="1400"/>
            <a:t> </a:t>
          </a:r>
          <a:r>
            <a:rPr lang="en-US" sz="1400" b="0" i="0" u="none" strike="noStrike">
              <a:solidFill>
                <a:schemeClr val="dk1"/>
              </a:solidFill>
              <a:effectLst/>
              <a:latin typeface="+mn-lt"/>
              <a:ea typeface="+mn-ea"/>
              <a:cs typeface="+mn-cs"/>
            </a:rPr>
            <a:t> Typically</a:t>
          </a:r>
          <a:r>
            <a:rPr lang="en-US" sz="1400" b="0" i="0" u="none" strike="noStrike" baseline="0">
              <a:solidFill>
                <a:schemeClr val="dk1"/>
              </a:solidFill>
              <a:effectLst/>
              <a:latin typeface="+mn-lt"/>
              <a:ea typeface="+mn-ea"/>
              <a:cs typeface="+mn-cs"/>
            </a:rPr>
            <a:t> the right dimensions for ops and support teams</a:t>
          </a:r>
          <a:endParaRPr lang="en-US" sz="1400" b="0" i="0" u="none" strike="noStrike">
            <a:solidFill>
              <a:schemeClr val="dk1"/>
            </a:solidFill>
            <a:effectLst/>
            <a:latin typeface="+mn-lt"/>
            <a:ea typeface="+mn-ea"/>
            <a:cs typeface="+mn-cs"/>
          </a:endParaRP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delivery pace with good quality?</a:t>
          </a:r>
          <a:r>
            <a:rPr lang="en-US" sz="1400"/>
            <a:t> Typically the right dimension for product development teams</a:t>
          </a:r>
        </a:p>
        <a:p>
          <a:endParaRPr lang="en-US" sz="1400"/>
        </a:p>
        <a:p>
          <a:endParaRPr lang="en-US" sz="1100"/>
        </a:p>
        <a:p>
          <a:r>
            <a:rPr lang="en-US" sz="1100" b="1"/>
            <a:t>History and credits</a:t>
          </a:r>
          <a:r>
            <a:rPr lang="en-US" sz="1100"/>
            <a:t>:</a:t>
          </a:r>
          <a:r>
            <a:rPr lang="en-US" sz="1100" baseline="0"/>
            <a:t> </a:t>
          </a:r>
          <a:r>
            <a:rPr lang="en-US" sz="1100"/>
            <a:t>Larry Maccherone (@LMaccherone)</a:t>
          </a:r>
          <a:r>
            <a:rPr lang="en-US" sz="1100" baseline="0"/>
            <a:t> proposed the four basic dimensions in his Software Development Performance Index (SPDI) work he pursued at Rally Development and with SEI (Carnegie Mellon University)  as -</a:t>
          </a:r>
        </a:p>
        <a:p>
          <a:endParaRPr lang="en-US"/>
        </a:p>
        <a:p>
          <a:r>
            <a:rPr lang="en-US" sz="1100">
              <a:solidFill>
                <a:schemeClr val="dk1"/>
              </a:solidFill>
              <a:effectLst/>
              <a:latin typeface="+mn-lt"/>
              <a:ea typeface="+mn-ea"/>
              <a:cs typeface="+mn-cs"/>
            </a:rPr>
            <a:t>• </a:t>
          </a:r>
          <a:r>
            <a:rPr lang="en-US"/>
            <a:t>Responsiveness </a:t>
          </a:r>
        </a:p>
        <a:p>
          <a:r>
            <a:rPr lang="en-US" baseline="0"/>
            <a:t>    </a:t>
          </a:r>
          <a:r>
            <a:rPr lang="en-US"/>
            <a:t>E.g.</a:t>
          </a:r>
          <a:r>
            <a:rPr lang="en-US" baseline="0"/>
            <a:t> </a:t>
          </a:r>
          <a:r>
            <a:rPr lang="en-US"/>
            <a:t>Time In Process (TiP) – similar to cycle/lead time </a:t>
          </a:r>
        </a:p>
        <a:p>
          <a:r>
            <a:rPr lang="en-US" baseline="0"/>
            <a:t>    </a:t>
          </a:r>
          <a:r>
            <a:rPr lang="en-US"/>
            <a:t>E.g. “In Process” varies by work item type, context, etc. </a:t>
          </a:r>
        </a:p>
        <a:p>
          <a:r>
            <a:rPr lang="en-US"/>
            <a:t>• Quality </a:t>
          </a:r>
        </a:p>
        <a:p>
          <a:r>
            <a:rPr lang="en-US" baseline="0"/>
            <a:t>    E.g. </a:t>
          </a:r>
          <a:r>
            <a:rPr lang="en-US"/>
            <a:t>Mostly Released Defects “Density” (team size normalized) </a:t>
          </a:r>
        </a:p>
        <a:p>
          <a:r>
            <a:rPr lang="en-US" baseline="0"/>
            <a:t>    E.g. </a:t>
          </a:r>
          <a:r>
            <a:rPr lang="en-US"/>
            <a:t>DRE, Cumulative Defect Aging, etc. </a:t>
          </a:r>
        </a:p>
        <a:p>
          <a:r>
            <a:rPr lang="en-US"/>
            <a:t>• Predictability </a:t>
          </a:r>
        </a:p>
        <a:p>
          <a:r>
            <a:rPr lang="en-US" baseline="0"/>
            <a:t>     E.g. </a:t>
          </a:r>
          <a:r>
            <a:rPr lang="en-US"/>
            <a:t>Stability (lack of variation) of Throughput </a:t>
          </a:r>
        </a:p>
        <a:p>
          <a:r>
            <a:rPr lang="en-US" baseline="0"/>
            <a:t>     E.g. </a:t>
          </a:r>
          <a:r>
            <a:rPr lang="en-US"/>
            <a:t>Say/Do (pending) </a:t>
          </a:r>
        </a:p>
        <a:p>
          <a:r>
            <a:rPr lang="en-US"/>
            <a:t>• Productivity </a:t>
          </a:r>
        </a:p>
        <a:p>
          <a:r>
            <a:rPr lang="en-US" baseline="0"/>
            <a:t>     E.g. </a:t>
          </a:r>
          <a:r>
            <a:rPr lang="en-US"/>
            <a:t>Throughput / team size </a:t>
          </a:r>
        </a:p>
        <a:p>
          <a:endParaRPr lang="en-US" sz="1100" baseline="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The SDPI work aimed at "Scoring" teams in a balanced way to test different hypothesis aout Agile teams and folklore, for example, team size, co-location, sprint length, etc. </a:t>
          </a:r>
          <a:r>
            <a:rPr lang="en-US" sz="1100" baseline="0"/>
            <a:t> </a:t>
          </a:r>
          <a:r>
            <a:rPr lang="en-US" sz="1100">
              <a:solidFill>
                <a:schemeClr val="dk1"/>
              </a:solidFill>
              <a:effectLst/>
              <a:latin typeface="+mn-lt"/>
              <a:ea typeface="+mn-ea"/>
              <a:cs typeface="+mn-cs"/>
            </a:rPr>
            <a:t>Credits: Larry Maccherone,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Mark Smith,</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Michael Dellanoce,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Kevin Chabreck,</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Jennifer Maccherone </a:t>
          </a:r>
          <a:endParaRPr lang="en-US">
            <a:effectLst/>
          </a:endParaRPr>
        </a:p>
        <a:p>
          <a:endParaRPr lang="en-US" sz="1100"/>
        </a:p>
        <a:p>
          <a:r>
            <a:rPr lang="en-US" sz="1100"/>
            <a:t>Larry Maccherone always mentioned the need for additional dimensions, as you coud excel at all of these initial four metrics and still fail some way. In an attempt to make sure thee metrics aren't forgotten, Troy Maennis (t_magennis) has added them to this dashboard.</a:t>
          </a:r>
          <a:r>
            <a:rPr lang="en-US" sz="1100" baseline="0"/>
            <a:t> </a:t>
          </a:r>
        </a:p>
        <a:p>
          <a:endParaRPr lang="en-US" sz="1100" baseline="0"/>
        </a:p>
        <a:p>
          <a:r>
            <a:rPr lang="en-US" sz="1100" baseline="0"/>
            <a:t>The two additional dimensions are -</a:t>
          </a:r>
          <a:endParaRPr lang="en-US" sz="1100"/>
        </a:p>
        <a:p>
          <a:endParaRPr lang="en-US" sz="1100"/>
        </a:p>
        <a:p>
          <a:r>
            <a:rPr lang="en-US" sz="1100"/>
            <a:t>1. The Keep Doing it Metric (initially caled the team Happiness" metric was added to ensure that team health was imperative for the other perforance dimensions to continue in the future.</a:t>
          </a:r>
        </a:p>
        <a:p>
          <a:endParaRPr lang="en-US" sz="1100"/>
        </a:p>
        <a:p>
          <a:r>
            <a:rPr lang="en-US" sz="1100"/>
            <a:t>2. The Valuable</a:t>
          </a:r>
          <a:r>
            <a:rPr lang="en-US" sz="1100" baseline="0"/>
            <a:t> Metric or "Do the Right Thing" metric was added to ensure that the output (deliverables) of teams had some outcome in terms of customer value or business strategy fulfillment. You could deliver lots and lots of the "wrong" stuff.</a:t>
          </a:r>
        </a:p>
        <a:p>
          <a:endParaRPr lang="en-US" sz="1100" baseline="0"/>
        </a:p>
        <a:p>
          <a:r>
            <a:rPr lang="en-US" sz="1100" baseline="0"/>
            <a:t>In this spreadsheet, we have left the measurement of the Value and Resilience metric up to YOU to decide. We have ideas, but want to see where your thoughts go!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11</xdr:col>
      <xdr:colOff>349250</xdr:colOff>
      <xdr:row>24</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twoCellAnchor>
    <xdr:from>
      <xdr:col>0</xdr:col>
      <xdr:colOff>464343</xdr:colOff>
      <xdr:row>1</xdr:row>
      <xdr:rowOff>164305</xdr:rowOff>
    </xdr:from>
    <xdr:to>
      <xdr:col>3</xdr:col>
      <xdr:colOff>250030</xdr:colOff>
      <xdr:row>2</xdr:row>
      <xdr:rowOff>154781</xdr:rowOff>
    </xdr:to>
    <xdr:sp macro="" textlink="">
      <xdr:nvSpPr>
        <xdr:cNvPr id="8" name="TextBox 7">
          <a:hlinkClick xmlns:r="http://schemas.openxmlformats.org/officeDocument/2006/relationships" r:id="rId5"/>
          <a:extLst>
            <a:ext uri="{FF2B5EF4-FFF2-40B4-BE49-F238E27FC236}">
              <a16:creationId xmlns:a16="http://schemas.microsoft.com/office/drawing/2014/main" id="{8BC6B9FA-98FE-4D8B-BA25-1896C9220045}"/>
            </a:ext>
          </a:extLst>
        </xdr:cNvPr>
        <xdr:cNvSpPr txBox="1"/>
      </xdr:nvSpPr>
      <xdr:spPr>
        <a:xfrm>
          <a:off x="464343" y="557211"/>
          <a:ext cx="2619375" cy="2286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Jump to: Background and Tips</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it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committed? or when it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dium.com/forecasting-using-data" TargetMode="Externa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topLeftCell="A18" zoomScale="150" workbookViewId="0">
      <selection activeCell="B30" sqref="B30"/>
    </sheetView>
  </sheetViews>
  <sheetFormatPr baseColWidth="10" defaultColWidth="8.83203125" defaultRowHeight="15" x14ac:dyDescent="0.2"/>
  <cols>
    <col min="2" max="2" width="105.1640625" customWidth="1"/>
  </cols>
  <sheetData>
    <row r="1" spans="1:7" ht="21" thickBot="1" x14ac:dyDescent="0.3">
      <c r="A1" s="43" t="s">
        <v>135</v>
      </c>
      <c r="B1" s="43"/>
    </row>
    <row r="2" spans="1:7" ht="16" thickTop="1" x14ac:dyDescent="0.2">
      <c r="D2" s="6"/>
    </row>
    <row r="3" spans="1:7" x14ac:dyDescent="0.2">
      <c r="F3" s="12"/>
    </row>
    <row r="4" spans="1:7" x14ac:dyDescent="0.2">
      <c r="F4" s="33"/>
      <c r="G4" s="10"/>
    </row>
    <row r="5" spans="1:7" x14ac:dyDescent="0.2">
      <c r="E5" s="34"/>
    </row>
    <row r="22" spans="2:11" ht="19" x14ac:dyDescent="0.25">
      <c r="B22" s="37" t="s">
        <v>136</v>
      </c>
    </row>
    <row r="23" spans="2:11" ht="19" x14ac:dyDescent="0.25">
      <c r="B23" s="25"/>
    </row>
    <row r="24" spans="2:11" ht="19" x14ac:dyDescent="0.25">
      <c r="B24" s="38" t="s">
        <v>137</v>
      </c>
    </row>
    <row r="25" spans="2:11" ht="19" x14ac:dyDescent="0.25">
      <c r="B25" s="25"/>
    </row>
    <row r="26" spans="2:11" ht="19" x14ac:dyDescent="0.25">
      <c r="B26" s="38" t="s">
        <v>138</v>
      </c>
      <c r="E26" s="28"/>
      <c r="F26" s="28"/>
      <c r="G26" s="28"/>
      <c r="H26" s="28"/>
      <c r="I26" s="28"/>
      <c r="J26" s="28"/>
      <c r="K26" s="28"/>
    </row>
    <row r="27" spans="2:11" ht="19" x14ac:dyDescent="0.25">
      <c r="B27" s="25"/>
      <c r="E27" s="28"/>
      <c r="F27" s="28"/>
      <c r="G27" s="28"/>
      <c r="H27" s="28"/>
      <c r="I27" s="28"/>
      <c r="J27" s="28"/>
      <c r="K27" s="28"/>
    </row>
    <row r="28" spans="2:11" ht="19" x14ac:dyDescent="0.25">
      <c r="B28" s="38" t="s">
        <v>139</v>
      </c>
      <c r="E28" s="28"/>
      <c r="F28" s="28"/>
      <c r="G28" s="28"/>
      <c r="H28" s="28"/>
      <c r="I28" s="28"/>
      <c r="J28" s="28"/>
      <c r="K28" s="28"/>
    </row>
    <row r="29" spans="2:11" ht="19" x14ac:dyDescent="0.25">
      <c r="B29" s="25"/>
    </row>
    <row r="30" spans="2:11" ht="19" x14ac:dyDescent="0.25">
      <c r="B30" s="38" t="s">
        <v>140</v>
      </c>
    </row>
    <row r="34" spans="4:4" x14ac:dyDescent="0.2">
      <c r="D34" s="28" t="s">
        <v>110</v>
      </c>
    </row>
    <row r="35" spans="4:4" x14ac:dyDescent="0.2">
      <c r="D35" s="28"/>
    </row>
    <row r="36" spans="4:4" x14ac:dyDescent="0.2">
      <c r="D36" s="28" t="s">
        <v>109</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 ref="D36" r:id="rId2" xr:uid="{EF451C56-23A5-C141-8F23-BC1B27EB352E}"/>
  </hyperlinks>
  <pageMargins left="0.7" right="0.7" top="0.75" bottom="0.75" header="0.3" footer="0.3"/>
  <pageSetup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141" workbookViewId="0"/>
  </sheetViews>
  <sheetFormatPr baseColWidth="10" defaultColWidth="8.83203125" defaultRowHeight="15" x14ac:dyDescent="0.2"/>
  <sheetData>
    <row r="3" spans="16:16" ht="16" x14ac:dyDescent="0.2">
      <c r="P3" s="35"/>
    </row>
    <row r="9" spans="16:16" x14ac:dyDescent="0.2">
      <c r="P9"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637"/>
  <sheetViews>
    <sheetView showGridLines="0" tabSelected="1" zoomScale="142" workbookViewId="0">
      <selection activeCell="A2" sqref="A1:XFD1048576"/>
    </sheetView>
  </sheetViews>
  <sheetFormatPr baseColWidth="10" defaultColWidth="8.83203125" defaultRowHeight="15" x14ac:dyDescent="0.2"/>
  <cols>
    <col min="1" max="1" width="18.6640625" customWidth="1"/>
    <col min="2" max="3" width="22" customWidth="1"/>
    <col min="4" max="4" width="17" customWidth="1"/>
    <col min="5" max="5" width="64.5" style="41" customWidth="1"/>
    <col min="8" max="8" width="9.6640625" bestFit="1" customWidth="1"/>
  </cols>
  <sheetData>
    <row r="1" spans="1:5" ht="16" x14ac:dyDescent="0.2">
      <c r="A1" s="17" t="s">
        <v>0</v>
      </c>
      <c r="B1" s="17" t="s">
        <v>1</v>
      </c>
      <c r="C1" s="17" t="s">
        <v>27</v>
      </c>
      <c r="D1" s="17" t="s">
        <v>11</v>
      </c>
      <c r="E1" s="39" t="s">
        <v>12</v>
      </c>
    </row>
    <row r="2" spans="1:5" x14ac:dyDescent="0.2">
      <c r="A2" s="42"/>
      <c r="B2" s="42"/>
      <c r="C2" s="15"/>
      <c r="D2" s="15"/>
      <c r="E2" s="40"/>
    </row>
    <row r="3" spans="1:5" x14ac:dyDescent="0.2">
      <c r="A3" s="42"/>
      <c r="B3" s="42"/>
      <c r="C3" s="15"/>
      <c r="D3" s="15"/>
      <c r="E3" s="40"/>
    </row>
    <row r="4" spans="1:5" x14ac:dyDescent="0.2">
      <c r="A4" s="42"/>
      <c r="B4" s="42"/>
      <c r="C4" s="15"/>
      <c r="D4" s="15"/>
      <c r="E4" s="40"/>
    </row>
    <row r="5" spans="1:5" x14ac:dyDescent="0.2">
      <c r="A5" s="42"/>
      <c r="B5" s="42"/>
      <c r="C5" s="15"/>
      <c r="D5" s="15"/>
      <c r="E5" s="40"/>
    </row>
    <row r="6" spans="1:5" x14ac:dyDescent="0.2">
      <c r="A6" s="42"/>
      <c r="B6" s="42"/>
      <c r="C6" s="15"/>
      <c r="D6" s="15"/>
      <c r="E6" s="40"/>
    </row>
    <row r="7" spans="1:5" x14ac:dyDescent="0.2">
      <c r="A7" s="42"/>
      <c r="B7" s="42"/>
      <c r="C7" s="15"/>
      <c r="D7" s="15"/>
      <c r="E7" s="40"/>
    </row>
    <row r="8" spans="1:5" x14ac:dyDescent="0.2">
      <c r="A8" s="42"/>
      <c r="B8" s="42"/>
      <c r="C8" s="15"/>
      <c r="D8" s="15"/>
      <c r="E8" s="40"/>
    </row>
    <row r="9" spans="1:5" x14ac:dyDescent="0.2">
      <c r="A9" s="42"/>
      <c r="B9" s="42"/>
      <c r="C9" s="15"/>
      <c r="D9" s="15"/>
      <c r="E9" s="40"/>
    </row>
    <row r="10" spans="1:5" x14ac:dyDescent="0.2">
      <c r="A10" s="42"/>
      <c r="B10" s="42"/>
      <c r="C10" s="15"/>
      <c r="D10" s="15"/>
      <c r="E10" s="40"/>
    </row>
    <row r="11" spans="1:5" x14ac:dyDescent="0.2">
      <c r="A11" s="42"/>
      <c r="B11" s="42"/>
      <c r="C11" s="15"/>
      <c r="D11" s="15"/>
      <c r="E11" s="40"/>
    </row>
    <row r="12" spans="1:5" x14ac:dyDescent="0.2">
      <c r="A12" s="42"/>
      <c r="B12" s="42"/>
      <c r="C12" s="15"/>
      <c r="D12" s="15"/>
      <c r="E12" s="40"/>
    </row>
    <row r="13" spans="1:5" x14ac:dyDescent="0.2">
      <c r="A13" s="42"/>
      <c r="B13" s="42"/>
      <c r="C13" s="15"/>
      <c r="D13" s="15"/>
      <c r="E13" s="40"/>
    </row>
    <row r="14" spans="1:5" x14ac:dyDescent="0.2">
      <c r="A14" s="42"/>
      <c r="B14" s="42"/>
      <c r="C14" s="15"/>
      <c r="D14" s="15"/>
      <c r="E14" s="40"/>
    </row>
    <row r="15" spans="1:5" x14ac:dyDescent="0.2">
      <c r="A15" s="42"/>
      <c r="B15" s="42"/>
      <c r="C15" s="15"/>
      <c r="D15" s="15"/>
      <c r="E15" s="40"/>
    </row>
    <row r="16" spans="1:5" x14ac:dyDescent="0.2">
      <c r="A16" s="42"/>
      <c r="B16" s="42"/>
      <c r="C16" s="15"/>
      <c r="D16" s="15"/>
      <c r="E16" s="40"/>
    </row>
    <row r="17" spans="1:5" x14ac:dyDescent="0.2">
      <c r="A17" s="42"/>
      <c r="B17" s="42"/>
      <c r="C17" s="15"/>
      <c r="D17" s="15"/>
      <c r="E17" s="40"/>
    </row>
    <row r="18" spans="1:5" x14ac:dyDescent="0.2">
      <c r="A18" s="42"/>
      <c r="B18" s="42"/>
      <c r="C18" s="15"/>
      <c r="D18" s="15"/>
      <c r="E18" s="40"/>
    </row>
    <row r="19" spans="1:5" x14ac:dyDescent="0.2">
      <c r="A19" s="15"/>
      <c r="B19" s="42"/>
      <c r="C19" s="15"/>
      <c r="D19" s="15"/>
      <c r="E19" s="40"/>
    </row>
    <row r="20" spans="1:5" x14ac:dyDescent="0.2">
      <c r="A20" s="15"/>
      <c r="B20" s="42"/>
      <c r="C20" s="15"/>
      <c r="D20" s="15"/>
      <c r="E20" s="40"/>
    </row>
    <row r="21" spans="1:5" x14ac:dyDescent="0.2">
      <c r="A21" s="15"/>
      <c r="B21" s="42"/>
      <c r="C21" s="15"/>
      <c r="D21" s="15"/>
      <c r="E21" s="40"/>
    </row>
    <row r="22" spans="1:5" x14ac:dyDescent="0.2">
      <c r="A22" s="15"/>
      <c r="B22" s="42"/>
      <c r="C22" s="15"/>
      <c r="D22" s="15"/>
      <c r="E22" s="40"/>
    </row>
    <row r="23" spans="1:5" x14ac:dyDescent="0.2">
      <c r="A23" s="15"/>
      <c r="B23" s="42"/>
      <c r="C23" s="15"/>
      <c r="D23" s="15"/>
      <c r="E23" s="40"/>
    </row>
    <row r="24" spans="1:5" x14ac:dyDescent="0.2">
      <c r="A24" s="15"/>
      <c r="B24" s="42"/>
      <c r="C24" s="15"/>
      <c r="D24" s="15"/>
      <c r="E24" s="40"/>
    </row>
    <row r="25" spans="1:5" x14ac:dyDescent="0.2">
      <c r="A25" s="15"/>
      <c r="B25" s="42"/>
      <c r="C25" s="15"/>
      <c r="D25" s="15"/>
      <c r="E25" s="40"/>
    </row>
    <row r="26" spans="1:5" x14ac:dyDescent="0.2">
      <c r="A26" s="15"/>
      <c r="B26" s="42"/>
      <c r="C26" s="15"/>
      <c r="D26" s="15"/>
      <c r="E26" s="40"/>
    </row>
    <row r="27" spans="1:5" x14ac:dyDescent="0.2">
      <c r="A27" s="15"/>
      <c r="B27" s="42"/>
      <c r="C27" s="15"/>
      <c r="D27" s="15"/>
      <c r="E27" s="40"/>
    </row>
    <row r="28" spans="1:5" x14ac:dyDescent="0.2">
      <c r="A28" s="15"/>
      <c r="B28" s="42"/>
      <c r="C28" s="15"/>
      <c r="D28" s="15"/>
      <c r="E28" s="40"/>
    </row>
    <row r="29" spans="1:5" x14ac:dyDescent="0.2">
      <c r="A29" s="15"/>
      <c r="B29" s="42"/>
      <c r="C29" s="15"/>
      <c r="D29" s="15"/>
      <c r="E29" s="40"/>
    </row>
    <row r="30" spans="1:5" x14ac:dyDescent="0.2">
      <c r="A30" s="15"/>
      <c r="B30" s="42"/>
      <c r="C30" s="15"/>
      <c r="D30" s="15"/>
      <c r="E30" s="40"/>
    </row>
    <row r="31" spans="1:5" x14ac:dyDescent="0.2">
      <c r="A31" s="15"/>
      <c r="B31" s="42"/>
      <c r="C31" s="15"/>
      <c r="D31" s="15"/>
      <c r="E31" s="40"/>
    </row>
    <row r="32" spans="1:5" x14ac:dyDescent="0.2">
      <c r="A32" s="15"/>
      <c r="B32" s="42"/>
      <c r="C32" s="15"/>
      <c r="D32" s="15"/>
      <c r="E32" s="40"/>
    </row>
    <row r="33" spans="1:5" x14ac:dyDescent="0.2">
      <c r="A33" s="15"/>
      <c r="B33" s="42"/>
      <c r="C33" s="15"/>
      <c r="D33" s="15"/>
      <c r="E33" s="40"/>
    </row>
    <row r="34" spans="1:5" x14ac:dyDescent="0.2">
      <c r="A34" s="15"/>
      <c r="B34" s="42"/>
      <c r="C34" s="15"/>
      <c r="D34" s="15"/>
      <c r="E34" s="40"/>
    </row>
    <row r="35" spans="1:5" x14ac:dyDescent="0.2">
      <c r="A35" s="15"/>
      <c r="B35" s="42"/>
      <c r="C35" s="15"/>
      <c r="D35" s="15"/>
      <c r="E35" s="40"/>
    </row>
    <row r="36" spans="1:5" x14ac:dyDescent="0.2">
      <c r="A36" s="15"/>
      <c r="B36" s="42"/>
      <c r="C36" s="15"/>
      <c r="D36" s="15"/>
      <c r="E36" s="40"/>
    </row>
    <row r="37" spans="1:5" x14ac:dyDescent="0.2">
      <c r="A37" s="15"/>
      <c r="B37" s="42"/>
      <c r="C37" s="15"/>
      <c r="D37" s="15"/>
      <c r="E37" s="40"/>
    </row>
    <row r="38" spans="1:5" x14ac:dyDescent="0.2">
      <c r="A38" s="15"/>
      <c r="B38" s="42"/>
      <c r="C38" s="15"/>
      <c r="D38" s="15"/>
      <c r="E38" s="40"/>
    </row>
    <row r="39" spans="1:5" x14ac:dyDescent="0.2">
      <c r="A39" s="15"/>
      <c r="B39" s="42"/>
      <c r="C39" s="15"/>
      <c r="D39" s="15"/>
      <c r="E39" s="40"/>
    </row>
    <row r="40" spans="1:5" x14ac:dyDescent="0.2">
      <c r="A40" s="15"/>
      <c r="B40" s="42"/>
      <c r="C40" s="15"/>
      <c r="D40" s="15"/>
      <c r="E40" s="40"/>
    </row>
    <row r="41" spans="1:5" x14ac:dyDescent="0.2">
      <c r="A41" s="15"/>
      <c r="B41" s="42"/>
      <c r="C41" s="15"/>
      <c r="D41" s="15"/>
      <c r="E41" s="40"/>
    </row>
    <row r="42" spans="1:5" x14ac:dyDescent="0.2">
      <c r="A42" s="15"/>
      <c r="B42" s="42"/>
      <c r="C42" s="15"/>
      <c r="D42" s="15"/>
      <c r="E42" s="40"/>
    </row>
    <row r="43" spans="1:5" x14ac:dyDescent="0.2">
      <c r="A43" s="15"/>
      <c r="B43" s="42"/>
      <c r="C43" s="15"/>
      <c r="D43" s="15"/>
      <c r="E43" s="40"/>
    </row>
    <row r="44" spans="1:5" x14ac:dyDescent="0.2">
      <c r="A44" s="15"/>
      <c r="B44" s="42"/>
      <c r="C44" s="15"/>
      <c r="D44" s="15"/>
      <c r="E44" s="40"/>
    </row>
    <row r="45" spans="1:5" x14ac:dyDescent="0.2">
      <c r="A45" s="15"/>
      <c r="B45" s="42"/>
      <c r="C45" s="15"/>
      <c r="D45" s="15"/>
      <c r="E45" s="40"/>
    </row>
    <row r="46" spans="1:5" x14ac:dyDescent="0.2">
      <c r="A46" s="15"/>
      <c r="B46" s="42"/>
      <c r="C46" s="15"/>
      <c r="D46" s="15"/>
      <c r="E46" s="40"/>
    </row>
    <row r="47" spans="1:5" x14ac:dyDescent="0.2">
      <c r="A47" s="15"/>
      <c r="B47" s="42"/>
      <c r="C47" s="15"/>
      <c r="D47" s="15"/>
      <c r="E47" s="40"/>
    </row>
    <row r="48" spans="1:5" x14ac:dyDescent="0.2">
      <c r="A48" s="15"/>
      <c r="B48" s="42"/>
      <c r="C48" s="15"/>
      <c r="D48" s="15"/>
      <c r="E48" s="40"/>
    </row>
    <row r="49" spans="1:5" x14ac:dyDescent="0.2">
      <c r="A49" s="15"/>
      <c r="B49" s="42"/>
      <c r="C49" s="15"/>
      <c r="D49" s="15"/>
      <c r="E49" s="40"/>
    </row>
    <row r="50" spans="1:5" x14ac:dyDescent="0.2">
      <c r="A50" s="15"/>
      <c r="B50" s="42"/>
      <c r="C50" s="15"/>
      <c r="D50" s="15"/>
      <c r="E50" s="40"/>
    </row>
    <row r="51" spans="1:5" x14ac:dyDescent="0.2">
      <c r="A51" s="15"/>
      <c r="B51" s="42"/>
      <c r="C51" s="15"/>
      <c r="D51" s="15"/>
      <c r="E51" s="40"/>
    </row>
    <row r="52" spans="1:5" x14ac:dyDescent="0.2">
      <c r="A52" s="15"/>
      <c r="B52" s="42"/>
      <c r="C52" s="15"/>
      <c r="D52" s="15"/>
      <c r="E52" s="40"/>
    </row>
    <row r="53" spans="1:5" x14ac:dyDescent="0.2">
      <c r="A53" s="15"/>
      <c r="B53" s="42"/>
      <c r="C53" s="15"/>
      <c r="D53" s="15"/>
      <c r="E53" s="40"/>
    </row>
    <row r="54" spans="1:5" x14ac:dyDescent="0.2">
      <c r="A54" s="15"/>
      <c r="B54" s="42"/>
      <c r="C54" s="15"/>
      <c r="D54" s="15"/>
      <c r="E54" s="40"/>
    </row>
    <row r="55" spans="1:5" x14ac:dyDescent="0.2">
      <c r="A55" s="15"/>
      <c r="B55" s="42"/>
      <c r="C55" s="15"/>
      <c r="D55" s="15"/>
      <c r="E55" s="40"/>
    </row>
    <row r="56" spans="1:5" x14ac:dyDescent="0.2">
      <c r="A56" s="15"/>
      <c r="B56" s="42"/>
      <c r="C56" s="15"/>
      <c r="D56" s="15"/>
      <c r="E56" s="40"/>
    </row>
    <row r="57" spans="1:5" x14ac:dyDescent="0.2">
      <c r="A57" s="15"/>
      <c r="B57" s="42"/>
      <c r="C57" s="15"/>
      <c r="D57" s="15"/>
      <c r="E57" s="40"/>
    </row>
    <row r="58" spans="1:5" x14ac:dyDescent="0.2">
      <c r="A58" s="15"/>
      <c r="B58" s="42"/>
      <c r="C58" s="15"/>
      <c r="D58" s="15"/>
      <c r="E58" s="40"/>
    </row>
    <row r="59" spans="1:5" x14ac:dyDescent="0.2">
      <c r="A59" s="15"/>
      <c r="B59" s="42"/>
      <c r="C59" s="15"/>
      <c r="D59" s="15"/>
      <c r="E59" s="40"/>
    </row>
    <row r="60" spans="1:5" x14ac:dyDescent="0.2">
      <c r="A60" s="15"/>
      <c r="B60" s="42"/>
      <c r="C60" s="15"/>
      <c r="D60" s="15"/>
      <c r="E60" s="40"/>
    </row>
    <row r="61" spans="1:5" x14ac:dyDescent="0.2">
      <c r="A61" s="15"/>
      <c r="B61" s="42"/>
      <c r="C61" s="15"/>
      <c r="D61" s="15"/>
      <c r="E61" s="40"/>
    </row>
    <row r="62" spans="1:5" x14ac:dyDescent="0.2">
      <c r="A62" s="15"/>
      <c r="B62" s="42"/>
      <c r="C62" s="15"/>
      <c r="D62" s="15"/>
      <c r="E62" s="40"/>
    </row>
    <row r="63" spans="1:5" x14ac:dyDescent="0.2">
      <c r="A63" s="15"/>
      <c r="B63" s="42"/>
      <c r="C63" s="15"/>
      <c r="D63" s="15"/>
      <c r="E63" s="40"/>
    </row>
    <row r="64" spans="1:5" x14ac:dyDescent="0.2">
      <c r="A64" s="15"/>
      <c r="B64" s="42"/>
      <c r="C64" s="15"/>
      <c r="D64" s="15"/>
      <c r="E64" s="40"/>
    </row>
    <row r="65" spans="1:5" x14ac:dyDescent="0.2">
      <c r="A65" s="15"/>
      <c r="B65" s="42"/>
      <c r="C65" s="15"/>
      <c r="D65" s="15"/>
      <c r="E65" s="40"/>
    </row>
    <row r="66" spans="1:5" x14ac:dyDescent="0.2">
      <c r="A66" s="15"/>
      <c r="B66" s="42"/>
      <c r="C66" s="15"/>
      <c r="D66" s="15"/>
      <c r="E66" s="40"/>
    </row>
    <row r="67" spans="1:5" x14ac:dyDescent="0.2">
      <c r="A67" s="15"/>
      <c r="B67" s="42"/>
      <c r="C67" s="15"/>
      <c r="D67" s="15"/>
      <c r="E67" s="40"/>
    </row>
    <row r="68" spans="1:5" x14ac:dyDescent="0.2">
      <c r="A68" s="15"/>
      <c r="B68" s="42"/>
      <c r="C68" s="15"/>
      <c r="D68" s="15"/>
      <c r="E68" s="40"/>
    </row>
    <row r="69" spans="1:5" x14ac:dyDescent="0.2">
      <c r="A69" s="15"/>
      <c r="B69" s="42"/>
      <c r="C69" s="15"/>
      <c r="D69" s="15"/>
      <c r="E69" s="40"/>
    </row>
    <row r="70" spans="1:5" x14ac:dyDescent="0.2">
      <c r="A70" s="15"/>
      <c r="B70" s="42"/>
      <c r="C70" s="15"/>
      <c r="D70" s="15"/>
      <c r="E70" s="40"/>
    </row>
    <row r="71" spans="1:5" x14ac:dyDescent="0.2">
      <c r="A71" s="15"/>
      <c r="B71" s="42"/>
      <c r="C71" s="15"/>
      <c r="D71" s="15"/>
      <c r="E71" s="40"/>
    </row>
    <row r="72" spans="1:5" x14ac:dyDescent="0.2">
      <c r="A72" s="15"/>
      <c r="B72" s="42"/>
      <c r="C72" s="15"/>
      <c r="D72" s="15"/>
      <c r="E72" s="40"/>
    </row>
    <row r="73" spans="1:5" x14ac:dyDescent="0.2">
      <c r="A73" s="15"/>
      <c r="B73" s="42"/>
      <c r="C73" s="15"/>
      <c r="D73" s="15"/>
      <c r="E73" s="40"/>
    </row>
    <row r="74" spans="1:5" x14ac:dyDescent="0.2">
      <c r="A74" s="15"/>
      <c r="B74" s="42"/>
      <c r="C74" s="15"/>
      <c r="D74" s="15"/>
      <c r="E74" s="40"/>
    </row>
    <row r="75" spans="1:5" x14ac:dyDescent="0.2">
      <c r="A75" s="15"/>
      <c r="B75" s="42"/>
      <c r="C75" s="15"/>
      <c r="D75" s="15"/>
      <c r="E75" s="40"/>
    </row>
    <row r="76" spans="1:5" x14ac:dyDescent="0.2">
      <c r="A76" s="15"/>
      <c r="B76" s="42"/>
      <c r="C76" s="15"/>
      <c r="D76" s="15"/>
      <c r="E76" s="40"/>
    </row>
    <row r="77" spans="1:5" x14ac:dyDescent="0.2">
      <c r="A77" s="15"/>
      <c r="B77" s="42"/>
      <c r="C77" s="15"/>
      <c r="D77" s="15"/>
      <c r="E77" s="40"/>
    </row>
    <row r="78" spans="1:5" x14ac:dyDescent="0.2">
      <c r="A78" s="15"/>
      <c r="B78" s="42"/>
      <c r="C78" s="15"/>
      <c r="D78" s="15"/>
      <c r="E78" s="40"/>
    </row>
    <row r="79" spans="1:5" x14ac:dyDescent="0.2">
      <c r="A79" s="15"/>
      <c r="B79" s="42"/>
      <c r="C79" s="15"/>
      <c r="D79" s="15"/>
      <c r="E79" s="40"/>
    </row>
    <row r="80" spans="1:5" x14ac:dyDescent="0.2">
      <c r="A80" s="15"/>
      <c r="B80" s="42"/>
      <c r="C80" s="15"/>
      <c r="D80" s="15"/>
      <c r="E80" s="40"/>
    </row>
    <row r="81" spans="1:5" x14ac:dyDescent="0.2">
      <c r="A81" s="15"/>
      <c r="B81" s="42"/>
      <c r="C81" s="15"/>
      <c r="D81" s="15"/>
      <c r="E81" s="40"/>
    </row>
    <row r="82" spans="1:5" x14ac:dyDescent="0.2">
      <c r="A82" s="15"/>
      <c r="B82" s="42"/>
      <c r="C82" s="15"/>
      <c r="D82" s="15"/>
      <c r="E82" s="40"/>
    </row>
    <row r="83" spans="1:5" x14ac:dyDescent="0.2">
      <c r="A83" s="15"/>
      <c r="B83" s="42"/>
      <c r="C83" s="15"/>
      <c r="D83" s="15"/>
      <c r="E83" s="40"/>
    </row>
    <row r="84" spans="1:5" x14ac:dyDescent="0.2">
      <c r="A84" s="15"/>
      <c r="B84" s="42"/>
      <c r="C84" s="15"/>
      <c r="D84" s="15"/>
      <c r="E84" s="40"/>
    </row>
    <row r="85" spans="1:5" x14ac:dyDescent="0.2">
      <c r="A85" s="15"/>
      <c r="B85" s="42"/>
      <c r="C85" s="15"/>
      <c r="D85" s="15"/>
      <c r="E85" s="40"/>
    </row>
    <row r="86" spans="1:5" x14ac:dyDescent="0.2">
      <c r="A86" s="15"/>
      <c r="B86" s="42"/>
      <c r="C86" s="15"/>
      <c r="D86" s="15"/>
      <c r="E86" s="40"/>
    </row>
    <row r="87" spans="1:5" x14ac:dyDescent="0.2">
      <c r="A87" s="15"/>
      <c r="B87" s="42"/>
      <c r="C87" s="15"/>
      <c r="D87" s="15"/>
      <c r="E87" s="40"/>
    </row>
    <row r="88" spans="1:5" x14ac:dyDescent="0.2">
      <c r="A88" s="15"/>
      <c r="B88" s="42"/>
      <c r="C88" s="15"/>
      <c r="D88" s="15"/>
      <c r="E88" s="40"/>
    </row>
    <row r="89" spans="1:5" x14ac:dyDescent="0.2">
      <c r="A89" s="15"/>
      <c r="B89" s="42"/>
      <c r="C89" s="15"/>
      <c r="D89" s="15"/>
      <c r="E89" s="40"/>
    </row>
    <row r="90" spans="1:5" x14ac:dyDescent="0.2">
      <c r="A90" s="15"/>
      <c r="B90" s="42"/>
      <c r="C90" s="15"/>
      <c r="D90" s="15"/>
      <c r="E90" s="40"/>
    </row>
    <row r="91" spans="1:5" x14ac:dyDescent="0.2">
      <c r="A91" s="15"/>
      <c r="B91" s="42"/>
      <c r="C91" s="15"/>
      <c r="D91" s="15"/>
      <c r="E91" s="40"/>
    </row>
    <row r="92" spans="1:5" x14ac:dyDescent="0.2">
      <c r="A92" s="15"/>
      <c r="B92" s="42"/>
      <c r="C92" s="15"/>
      <c r="D92" s="15"/>
      <c r="E92" s="40"/>
    </row>
    <row r="93" spans="1:5" x14ac:dyDescent="0.2">
      <c r="A93" s="15"/>
      <c r="B93" s="42"/>
      <c r="C93" s="15"/>
      <c r="D93" s="15"/>
      <c r="E93" s="40"/>
    </row>
    <row r="94" spans="1:5" x14ac:dyDescent="0.2">
      <c r="A94" s="15"/>
      <c r="B94" s="42"/>
      <c r="C94" s="15"/>
      <c r="D94" s="15"/>
      <c r="E94" s="40"/>
    </row>
    <row r="95" spans="1:5" x14ac:dyDescent="0.2">
      <c r="A95" s="15"/>
      <c r="B95" s="42"/>
      <c r="C95" s="15"/>
      <c r="D95" s="15"/>
      <c r="E95" s="40"/>
    </row>
    <row r="96" spans="1:5" x14ac:dyDescent="0.2">
      <c r="A96" s="15"/>
      <c r="B96" s="42"/>
      <c r="C96" s="15"/>
      <c r="D96" s="15"/>
      <c r="E96" s="40"/>
    </row>
    <row r="97" spans="1:5" x14ac:dyDescent="0.2">
      <c r="A97" s="15"/>
      <c r="B97" s="42"/>
      <c r="C97" s="15"/>
      <c r="D97" s="15"/>
      <c r="E97" s="40"/>
    </row>
    <row r="98" spans="1:5" x14ac:dyDescent="0.2">
      <c r="A98" s="15"/>
      <c r="B98" s="42"/>
      <c r="C98" s="15"/>
      <c r="D98" s="15"/>
      <c r="E98" s="40"/>
    </row>
    <row r="99" spans="1:5" x14ac:dyDescent="0.2">
      <c r="A99" s="15"/>
      <c r="B99" s="42"/>
      <c r="C99" s="15"/>
      <c r="D99" s="15"/>
      <c r="E99" s="40"/>
    </row>
    <row r="100" spans="1:5" x14ac:dyDescent="0.2">
      <c r="A100" s="15"/>
      <c r="B100" s="42"/>
      <c r="C100" s="15"/>
      <c r="D100" s="15"/>
      <c r="E100" s="40"/>
    </row>
    <row r="101" spans="1:5" x14ac:dyDescent="0.2">
      <c r="A101" s="15"/>
      <c r="B101" s="42"/>
      <c r="C101" s="15"/>
      <c r="D101" s="15"/>
      <c r="E101" s="40"/>
    </row>
    <row r="102" spans="1:5" x14ac:dyDescent="0.2">
      <c r="A102" s="15"/>
      <c r="B102" s="15"/>
      <c r="C102" s="15"/>
      <c r="D102" s="15"/>
      <c r="E102" s="40"/>
    </row>
    <row r="103" spans="1:5" x14ac:dyDescent="0.2">
      <c r="A103" s="15"/>
      <c r="B103" s="15"/>
      <c r="C103" s="15"/>
      <c r="D103" s="15"/>
      <c r="E103" s="40"/>
    </row>
    <row r="104" spans="1:5" x14ac:dyDescent="0.2">
      <c r="A104" s="15"/>
      <c r="B104" s="15"/>
      <c r="C104" s="15"/>
      <c r="D104" s="15"/>
      <c r="E104" s="40"/>
    </row>
    <row r="105" spans="1:5" x14ac:dyDescent="0.2">
      <c r="A105" s="15"/>
      <c r="B105" s="15"/>
      <c r="C105" s="15"/>
      <c r="D105" s="15"/>
      <c r="E105" s="40"/>
    </row>
    <row r="106" spans="1:5" x14ac:dyDescent="0.2">
      <c r="A106" s="15"/>
      <c r="B106" s="15"/>
      <c r="C106" s="15"/>
      <c r="D106" s="15"/>
      <c r="E106" s="40"/>
    </row>
    <row r="107" spans="1:5" x14ac:dyDescent="0.2">
      <c r="A107" s="15"/>
      <c r="B107" s="15"/>
      <c r="C107" s="15"/>
      <c r="D107" s="15"/>
      <c r="E107" s="40"/>
    </row>
    <row r="108" spans="1:5" x14ac:dyDescent="0.2">
      <c r="A108" s="15"/>
      <c r="B108" s="15"/>
      <c r="C108" s="15"/>
      <c r="D108" s="15"/>
      <c r="E108" s="40"/>
    </row>
    <row r="109" spans="1:5" x14ac:dyDescent="0.2">
      <c r="A109" s="15"/>
      <c r="B109" s="15"/>
      <c r="C109" s="15"/>
      <c r="D109" s="15"/>
      <c r="E109" s="40"/>
    </row>
    <row r="110" spans="1:5" x14ac:dyDescent="0.2">
      <c r="A110" s="15"/>
      <c r="B110" s="15"/>
      <c r="C110" s="15"/>
      <c r="D110" s="15"/>
      <c r="E110" s="40"/>
    </row>
    <row r="111" spans="1:5" x14ac:dyDescent="0.2">
      <c r="A111" s="15"/>
      <c r="B111" s="15"/>
      <c r="C111" s="15"/>
      <c r="D111" s="15"/>
      <c r="E111" s="40"/>
    </row>
    <row r="112" spans="1:5" x14ac:dyDescent="0.2">
      <c r="A112" s="15"/>
      <c r="B112" s="15"/>
      <c r="C112" s="15"/>
      <c r="D112" s="15"/>
      <c r="E112" s="40"/>
    </row>
    <row r="113" spans="1:5" x14ac:dyDescent="0.2">
      <c r="A113" s="15"/>
      <c r="B113" s="15"/>
      <c r="C113" s="15"/>
      <c r="D113" s="15"/>
      <c r="E113" s="40"/>
    </row>
    <row r="114" spans="1:5" x14ac:dyDescent="0.2">
      <c r="A114" s="15"/>
      <c r="B114" s="15"/>
      <c r="C114" s="15"/>
      <c r="D114" s="15"/>
      <c r="E114" s="40"/>
    </row>
    <row r="115" spans="1:5" x14ac:dyDescent="0.2">
      <c r="A115" s="15"/>
      <c r="B115" s="15"/>
      <c r="C115" s="15"/>
      <c r="D115" s="15"/>
      <c r="E115" s="40"/>
    </row>
    <row r="116" spans="1:5" x14ac:dyDescent="0.2">
      <c r="A116" s="15"/>
      <c r="B116" s="15"/>
      <c r="C116" s="15"/>
      <c r="D116" s="15"/>
      <c r="E116" s="40"/>
    </row>
    <row r="117" spans="1:5" x14ac:dyDescent="0.2">
      <c r="A117" s="15"/>
      <c r="B117" s="15"/>
      <c r="C117" s="15"/>
      <c r="D117" s="15"/>
      <c r="E117" s="40"/>
    </row>
    <row r="118" spans="1:5" x14ac:dyDescent="0.2">
      <c r="A118" s="15"/>
      <c r="B118" s="15"/>
      <c r="C118" s="15"/>
      <c r="D118" s="15"/>
      <c r="E118" s="40"/>
    </row>
    <row r="119" spans="1:5" x14ac:dyDescent="0.2">
      <c r="A119" s="15"/>
      <c r="B119" s="15"/>
      <c r="C119" s="15"/>
      <c r="D119" s="15"/>
      <c r="E119" s="40"/>
    </row>
    <row r="120" spans="1:5" x14ac:dyDescent="0.2">
      <c r="A120" s="15"/>
      <c r="B120" s="15"/>
      <c r="C120" s="15"/>
      <c r="D120" s="15"/>
      <c r="E120" s="40"/>
    </row>
    <row r="121" spans="1:5" x14ac:dyDescent="0.2">
      <c r="A121" s="15"/>
      <c r="B121" s="15"/>
      <c r="C121" s="15"/>
      <c r="D121" s="15"/>
      <c r="E121" s="40"/>
    </row>
    <row r="122" spans="1:5" x14ac:dyDescent="0.2">
      <c r="A122" s="15"/>
      <c r="B122" s="15"/>
      <c r="C122" s="15"/>
      <c r="D122" s="15"/>
      <c r="E122" s="40"/>
    </row>
    <row r="123" spans="1:5" x14ac:dyDescent="0.2">
      <c r="A123" s="15"/>
      <c r="B123" s="15"/>
      <c r="C123" s="15"/>
      <c r="D123" s="15"/>
      <c r="E123" s="40"/>
    </row>
    <row r="124" spans="1:5" x14ac:dyDescent="0.2">
      <c r="A124" s="15"/>
      <c r="B124" s="15"/>
      <c r="C124" s="15"/>
      <c r="D124" s="15"/>
      <c r="E124" s="40"/>
    </row>
    <row r="125" spans="1:5" x14ac:dyDescent="0.2">
      <c r="A125" s="15"/>
      <c r="B125" s="15"/>
      <c r="C125" s="15"/>
      <c r="D125" s="15"/>
      <c r="E125" s="40"/>
    </row>
    <row r="126" spans="1:5" x14ac:dyDescent="0.2">
      <c r="A126" s="15"/>
      <c r="B126" s="15"/>
      <c r="C126" s="15"/>
      <c r="D126" s="15"/>
      <c r="E126" s="40"/>
    </row>
    <row r="127" spans="1:5" x14ac:dyDescent="0.2">
      <c r="A127" s="15"/>
      <c r="B127" s="15"/>
      <c r="C127" s="15"/>
      <c r="D127" s="15"/>
      <c r="E127" s="40"/>
    </row>
    <row r="128" spans="1:5" x14ac:dyDescent="0.2">
      <c r="A128" s="15"/>
      <c r="B128" s="15"/>
      <c r="C128" s="15"/>
      <c r="D128" s="15"/>
      <c r="E128" s="40"/>
    </row>
    <row r="129" spans="1:5" x14ac:dyDescent="0.2">
      <c r="A129" s="15"/>
      <c r="B129" s="15"/>
      <c r="C129" s="15"/>
      <c r="D129" s="15"/>
      <c r="E129" s="40"/>
    </row>
    <row r="130" spans="1:5" x14ac:dyDescent="0.2">
      <c r="A130" s="15"/>
      <c r="B130" s="15"/>
      <c r="C130" s="15"/>
      <c r="D130" s="15"/>
      <c r="E130" s="40"/>
    </row>
    <row r="131" spans="1:5" x14ac:dyDescent="0.2">
      <c r="A131" s="15"/>
      <c r="B131" s="15"/>
      <c r="C131" s="15"/>
      <c r="D131" s="15"/>
      <c r="E131" s="40"/>
    </row>
    <row r="132" spans="1:5" x14ac:dyDescent="0.2">
      <c r="A132" s="15"/>
      <c r="B132" s="15"/>
      <c r="C132" s="15"/>
      <c r="D132" s="15"/>
      <c r="E132" s="40"/>
    </row>
    <row r="133" spans="1:5" x14ac:dyDescent="0.2">
      <c r="A133" s="15"/>
      <c r="B133" s="15"/>
      <c r="C133" s="15"/>
      <c r="D133" s="15"/>
      <c r="E133" s="40"/>
    </row>
    <row r="134" spans="1:5" x14ac:dyDescent="0.2">
      <c r="A134" s="15"/>
      <c r="B134" s="15"/>
      <c r="C134" s="15"/>
      <c r="D134" s="15"/>
      <c r="E134" s="40"/>
    </row>
    <row r="135" spans="1:5" x14ac:dyDescent="0.2">
      <c r="A135" s="15"/>
      <c r="B135" s="15"/>
      <c r="C135" s="15"/>
      <c r="D135" s="15"/>
      <c r="E135" s="40"/>
    </row>
    <row r="136" spans="1:5" x14ac:dyDescent="0.2">
      <c r="A136" s="15"/>
      <c r="B136" s="15"/>
      <c r="C136" s="15"/>
      <c r="D136" s="15"/>
      <c r="E136" s="40"/>
    </row>
    <row r="137" spans="1:5" x14ac:dyDescent="0.2">
      <c r="A137" s="15"/>
      <c r="B137" s="15"/>
      <c r="C137" s="15"/>
      <c r="D137" s="15"/>
      <c r="E137" s="40"/>
    </row>
    <row r="138" spans="1:5" x14ac:dyDescent="0.2">
      <c r="A138" s="15"/>
      <c r="B138" s="15"/>
      <c r="C138" s="15"/>
      <c r="D138" s="15"/>
      <c r="E138" s="40"/>
    </row>
    <row r="139" spans="1:5" x14ac:dyDescent="0.2">
      <c r="A139" s="15"/>
      <c r="B139" s="15"/>
      <c r="C139" s="15"/>
      <c r="D139" s="15"/>
      <c r="E139" s="40"/>
    </row>
    <row r="140" spans="1:5" x14ac:dyDescent="0.2">
      <c r="A140" s="15"/>
      <c r="B140" s="15"/>
      <c r="C140" s="15"/>
      <c r="D140" s="15"/>
      <c r="E140" s="40"/>
    </row>
    <row r="141" spans="1:5" x14ac:dyDescent="0.2">
      <c r="A141" s="15"/>
      <c r="B141" s="15"/>
      <c r="C141" s="15"/>
      <c r="D141" s="15"/>
      <c r="E141" s="40"/>
    </row>
    <row r="142" spans="1:5" x14ac:dyDescent="0.2">
      <c r="A142" s="15"/>
      <c r="B142" s="15"/>
      <c r="C142" s="15"/>
      <c r="D142" s="15"/>
      <c r="E142" s="40"/>
    </row>
    <row r="143" spans="1:5" x14ac:dyDescent="0.2">
      <c r="A143" s="15"/>
      <c r="B143" s="15"/>
      <c r="C143" s="15"/>
      <c r="D143" s="15"/>
      <c r="E143" s="40"/>
    </row>
    <row r="144" spans="1:5" x14ac:dyDescent="0.2">
      <c r="A144" s="15"/>
      <c r="B144" s="15"/>
      <c r="C144" s="15"/>
      <c r="D144" s="15"/>
      <c r="E144" s="40"/>
    </row>
    <row r="145" spans="1:5" x14ac:dyDescent="0.2">
      <c r="A145" s="15"/>
      <c r="B145" s="15"/>
      <c r="C145" s="15"/>
      <c r="D145" s="15"/>
      <c r="E145" s="40"/>
    </row>
    <row r="146" spans="1:5" x14ac:dyDescent="0.2">
      <c r="A146" s="15"/>
      <c r="B146" s="15"/>
      <c r="C146" s="15"/>
      <c r="D146" s="15"/>
      <c r="E146" s="40"/>
    </row>
    <row r="147" spans="1:5" x14ac:dyDescent="0.2">
      <c r="A147" s="15"/>
      <c r="B147" s="15"/>
      <c r="C147" s="15"/>
      <c r="D147" s="15"/>
      <c r="E147" s="40"/>
    </row>
    <row r="148" spans="1:5" x14ac:dyDescent="0.2">
      <c r="A148" s="15"/>
      <c r="B148" s="15"/>
      <c r="C148" s="15"/>
      <c r="D148" s="15"/>
      <c r="E148" s="40"/>
    </row>
    <row r="149" spans="1:5" x14ac:dyDescent="0.2">
      <c r="A149" s="15"/>
      <c r="B149" s="15"/>
      <c r="C149" s="15"/>
      <c r="D149" s="15"/>
      <c r="E149" s="40"/>
    </row>
    <row r="150" spans="1:5" x14ac:dyDescent="0.2">
      <c r="A150" s="15"/>
      <c r="B150" s="15"/>
      <c r="C150" s="15"/>
      <c r="D150" s="15"/>
      <c r="E150" s="40"/>
    </row>
    <row r="151" spans="1:5" x14ac:dyDescent="0.2">
      <c r="A151" s="15"/>
      <c r="B151" s="15"/>
      <c r="C151" s="15"/>
      <c r="D151" s="15"/>
      <c r="E151" s="40"/>
    </row>
    <row r="152" spans="1:5" x14ac:dyDescent="0.2">
      <c r="A152" s="15"/>
      <c r="B152" s="15"/>
      <c r="C152" s="15"/>
      <c r="D152" s="15"/>
      <c r="E152" s="40"/>
    </row>
    <row r="153" spans="1:5" x14ac:dyDescent="0.2">
      <c r="A153" s="15"/>
      <c r="B153" s="15"/>
      <c r="C153" s="15"/>
      <c r="D153" s="15"/>
      <c r="E153" s="40"/>
    </row>
    <row r="154" spans="1:5" x14ac:dyDescent="0.2">
      <c r="A154" s="15"/>
      <c r="B154" s="15"/>
      <c r="C154" s="15"/>
      <c r="D154" s="15"/>
      <c r="E154" s="40"/>
    </row>
    <row r="155" spans="1:5" x14ac:dyDescent="0.2">
      <c r="A155" s="15"/>
      <c r="B155" s="15"/>
      <c r="C155" s="15"/>
      <c r="D155" s="15"/>
      <c r="E155" s="40"/>
    </row>
    <row r="156" spans="1:5" x14ac:dyDescent="0.2">
      <c r="A156" s="15"/>
      <c r="B156" s="15"/>
      <c r="C156" s="15"/>
      <c r="D156" s="15"/>
      <c r="E156" s="40"/>
    </row>
    <row r="157" spans="1:5" x14ac:dyDescent="0.2">
      <c r="A157" s="15"/>
      <c r="B157" s="15"/>
      <c r="C157" s="15"/>
      <c r="D157" s="15"/>
      <c r="E157" s="40"/>
    </row>
    <row r="158" spans="1:5" x14ac:dyDescent="0.2">
      <c r="A158" s="15"/>
      <c r="B158" s="15"/>
      <c r="C158" s="15"/>
      <c r="D158" s="15"/>
      <c r="E158" s="40"/>
    </row>
    <row r="159" spans="1:5" x14ac:dyDescent="0.2">
      <c r="A159" s="15"/>
      <c r="B159" s="15"/>
      <c r="C159" s="15"/>
      <c r="D159" s="15"/>
      <c r="E159" s="40"/>
    </row>
    <row r="160" spans="1:5" x14ac:dyDescent="0.2">
      <c r="A160" s="15"/>
      <c r="B160" s="15"/>
      <c r="C160" s="15"/>
      <c r="D160" s="15"/>
      <c r="E160" s="40"/>
    </row>
    <row r="161" spans="1:5" x14ac:dyDescent="0.2">
      <c r="A161" s="15"/>
      <c r="B161" s="15"/>
      <c r="C161" s="15"/>
      <c r="D161" s="15"/>
      <c r="E161" s="40"/>
    </row>
    <row r="162" spans="1:5" x14ac:dyDescent="0.2">
      <c r="A162" s="15"/>
      <c r="B162" s="15"/>
      <c r="C162" s="15"/>
      <c r="D162" s="15"/>
      <c r="E162" s="40"/>
    </row>
    <row r="163" spans="1:5" x14ac:dyDescent="0.2">
      <c r="A163" s="15"/>
      <c r="B163" s="15"/>
      <c r="C163" s="15"/>
      <c r="D163" s="15"/>
      <c r="E163" s="40"/>
    </row>
    <row r="164" spans="1:5" x14ac:dyDescent="0.2">
      <c r="A164" s="15"/>
      <c r="B164" s="15"/>
      <c r="C164" s="15"/>
      <c r="D164" s="15"/>
      <c r="E164" s="40"/>
    </row>
    <row r="165" spans="1:5" x14ac:dyDescent="0.2">
      <c r="A165" s="15"/>
      <c r="B165" s="15"/>
      <c r="C165" s="15"/>
      <c r="D165" s="15"/>
      <c r="E165" s="40"/>
    </row>
    <row r="166" spans="1:5" x14ac:dyDescent="0.2">
      <c r="A166" s="15"/>
      <c r="B166" s="15"/>
      <c r="C166" s="15"/>
      <c r="D166" s="15"/>
      <c r="E166" s="40"/>
    </row>
    <row r="167" spans="1:5" x14ac:dyDescent="0.2">
      <c r="A167" s="15"/>
      <c r="B167" s="15"/>
      <c r="C167" s="15"/>
      <c r="D167" s="15"/>
      <c r="E167" s="40"/>
    </row>
    <row r="168" spans="1:5" x14ac:dyDescent="0.2">
      <c r="A168" s="15"/>
      <c r="B168" s="15"/>
      <c r="C168" s="15"/>
      <c r="D168" s="15"/>
      <c r="E168" s="40"/>
    </row>
    <row r="169" spans="1:5" x14ac:dyDescent="0.2">
      <c r="A169" s="15"/>
      <c r="B169" s="15"/>
      <c r="C169" s="15"/>
      <c r="D169" s="15"/>
      <c r="E169" s="40"/>
    </row>
    <row r="170" spans="1:5" x14ac:dyDescent="0.2">
      <c r="A170" s="15"/>
      <c r="B170" s="15"/>
      <c r="C170" s="15"/>
      <c r="D170" s="15"/>
      <c r="E170" s="40"/>
    </row>
    <row r="171" spans="1:5" x14ac:dyDescent="0.2">
      <c r="A171" s="15"/>
      <c r="B171" s="15"/>
      <c r="C171" s="15"/>
      <c r="D171" s="15"/>
      <c r="E171" s="40"/>
    </row>
    <row r="172" spans="1:5" x14ac:dyDescent="0.2">
      <c r="A172" s="15"/>
      <c r="B172" s="15"/>
      <c r="C172" s="15"/>
      <c r="D172" s="15"/>
      <c r="E172" s="40"/>
    </row>
    <row r="173" spans="1:5" x14ac:dyDescent="0.2">
      <c r="A173" s="15"/>
      <c r="B173" s="15"/>
      <c r="C173" s="15"/>
      <c r="D173" s="15"/>
      <c r="E173" s="40"/>
    </row>
    <row r="174" spans="1:5" x14ac:dyDescent="0.2">
      <c r="A174" s="15"/>
      <c r="B174" s="15"/>
      <c r="C174" s="15"/>
      <c r="D174" s="15"/>
      <c r="E174" s="40"/>
    </row>
    <row r="175" spans="1:5" x14ac:dyDescent="0.2">
      <c r="A175" s="15"/>
      <c r="B175" s="15"/>
      <c r="C175" s="15"/>
      <c r="D175" s="15"/>
      <c r="E175" s="40"/>
    </row>
    <row r="176" spans="1:5" x14ac:dyDescent="0.2">
      <c r="A176" s="15"/>
      <c r="B176" s="15"/>
      <c r="C176" s="15"/>
      <c r="D176" s="15"/>
      <c r="E176" s="40"/>
    </row>
    <row r="177" spans="1:5" x14ac:dyDescent="0.2">
      <c r="A177" s="15"/>
      <c r="B177" s="15"/>
      <c r="C177" s="15"/>
      <c r="D177" s="15"/>
      <c r="E177" s="40"/>
    </row>
    <row r="178" spans="1:5" x14ac:dyDescent="0.2">
      <c r="A178" s="15"/>
      <c r="B178" s="15"/>
      <c r="C178" s="15"/>
      <c r="D178" s="15"/>
      <c r="E178" s="40"/>
    </row>
    <row r="179" spans="1:5" x14ac:dyDescent="0.2">
      <c r="A179" s="15"/>
      <c r="B179" s="15"/>
      <c r="C179" s="15"/>
      <c r="D179" s="15"/>
      <c r="E179" s="40"/>
    </row>
    <row r="180" spans="1:5" x14ac:dyDescent="0.2">
      <c r="A180" s="15"/>
      <c r="B180" s="15"/>
      <c r="C180" s="15"/>
      <c r="D180" s="15"/>
      <c r="E180" s="40"/>
    </row>
    <row r="181" spans="1:5" x14ac:dyDescent="0.2">
      <c r="A181" s="15"/>
      <c r="B181" s="15"/>
      <c r="C181" s="15"/>
      <c r="D181" s="15"/>
      <c r="E181" s="40"/>
    </row>
    <row r="182" spans="1:5" x14ac:dyDescent="0.2">
      <c r="A182" s="15"/>
      <c r="B182" s="15"/>
      <c r="C182" s="15"/>
      <c r="D182" s="15"/>
      <c r="E182" s="40"/>
    </row>
    <row r="183" spans="1:5" x14ac:dyDescent="0.2">
      <c r="A183" s="15"/>
      <c r="B183" s="15"/>
      <c r="C183" s="15"/>
      <c r="D183" s="15"/>
      <c r="E183" s="40"/>
    </row>
    <row r="184" spans="1:5" x14ac:dyDescent="0.2">
      <c r="A184" s="15"/>
      <c r="B184" s="15"/>
      <c r="C184" s="15"/>
      <c r="D184" s="15"/>
      <c r="E184" s="40"/>
    </row>
    <row r="185" spans="1:5" x14ac:dyDescent="0.2">
      <c r="A185" s="15"/>
      <c r="B185" s="15"/>
      <c r="C185" s="15"/>
      <c r="D185" s="15"/>
      <c r="E185" s="40"/>
    </row>
    <row r="186" spans="1:5" x14ac:dyDescent="0.2">
      <c r="A186" s="15"/>
      <c r="B186" s="15"/>
      <c r="C186" s="15"/>
      <c r="D186" s="15"/>
      <c r="E186" s="40"/>
    </row>
    <row r="187" spans="1:5" x14ac:dyDescent="0.2">
      <c r="A187" s="15"/>
      <c r="B187" s="15"/>
      <c r="C187" s="15"/>
      <c r="D187" s="15"/>
      <c r="E187" s="40"/>
    </row>
    <row r="188" spans="1:5" x14ac:dyDescent="0.2">
      <c r="A188" s="15"/>
      <c r="B188" s="15"/>
      <c r="C188" s="15"/>
      <c r="D188" s="15"/>
      <c r="E188" s="40"/>
    </row>
    <row r="189" spans="1:5" x14ac:dyDescent="0.2">
      <c r="A189" s="15"/>
      <c r="B189" s="15"/>
      <c r="C189" s="15"/>
      <c r="D189" s="15"/>
      <c r="E189" s="40"/>
    </row>
    <row r="190" spans="1:5" x14ac:dyDescent="0.2">
      <c r="A190" s="15"/>
      <c r="B190" s="15"/>
      <c r="C190" s="15"/>
      <c r="D190" s="15"/>
      <c r="E190" s="40"/>
    </row>
    <row r="191" spans="1:5" x14ac:dyDescent="0.2">
      <c r="A191" s="15"/>
      <c r="B191" s="15"/>
      <c r="C191" s="15"/>
      <c r="D191" s="15"/>
      <c r="E191" s="40"/>
    </row>
    <row r="192" spans="1:5" x14ac:dyDescent="0.2">
      <c r="A192" s="15"/>
      <c r="B192" s="15"/>
      <c r="C192" s="15"/>
      <c r="D192" s="15"/>
      <c r="E192" s="40"/>
    </row>
    <row r="193" spans="1:5" x14ac:dyDescent="0.2">
      <c r="A193" s="15"/>
      <c r="B193" s="15"/>
      <c r="C193" s="15"/>
      <c r="D193" s="15"/>
      <c r="E193" s="40"/>
    </row>
    <row r="194" spans="1:5" x14ac:dyDescent="0.2">
      <c r="A194" s="15"/>
      <c r="B194" s="15"/>
      <c r="C194" s="15"/>
      <c r="D194" s="15"/>
      <c r="E194" s="40"/>
    </row>
    <row r="195" spans="1:5" x14ac:dyDescent="0.2">
      <c r="A195" s="15"/>
      <c r="B195" s="15"/>
      <c r="C195" s="15"/>
      <c r="D195" s="15"/>
      <c r="E195" s="40"/>
    </row>
    <row r="196" spans="1:5" x14ac:dyDescent="0.2">
      <c r="A196" s="15"/>
      <c r="B196" s="15"/>
      <c r="C196" s="15"/>
      <c r="D196" s="15"/>
      <c r="E196" s="40"/>
    </row>
    <row r="197" spans="1:5" x14ac:dyDescent="0.2">
      <c r="A197" s="15"/>
      <c r="B197" s="15"/>
      <c r="C197" s="15"/>
      <c r="D197" s="15"/>
      <c r="E197" s="40"/>
    </row>
    <row r="198" spans="1:5" x14ac:dyDescent="0.2">
      <c r="A198" s="15"/>
      <c r="B198" s="15"/>
      <c r="C198" s="15"/>
      <c r="D198" s="15"/>
      <c r="E198" s="40"/>
    </row>
    <row r="199" spans="1:5" x14ac:dyDescent="0.2">
      <c r="A199" s="15"/>
      <c r="B199" s="15"/>
      <c r="C199" s="15"/>
      <c r="D199" s="15"/>
      <c r="E199" s="40"/>
    </row>
    <row r="200" spans="1:5" x14ac:dyDescent="0.2">
      <c r="A200" s="15"/>
      <c r="B200" s="15"/>
      <c r="C200" s="15"/>
      <c r="D200" s="15"/>
      <c r="E200" s="40"/>
    </row>
    <row r="201" spans="1:5" x14ac:dyDescent="0.2">
      <c r="A201" s="15"/>
      <c r="B201" s="15"/>
      <c r="C201" s="15"/>
      <c r="D201" s="15"/>
      <c r="E201" s="40"/>
    </row>
    <row r="202" spans="1:5" x14ac:dyDescent="0.2">
      <c r="A202" s="15"/>
      <c r="B202" s="15"/>
      <c r="C202" s="15"/>
      <c r="D202" s="15"/>
      <c r="E202" s="40"/>
    </row>
    <row r="203" spans="1:5" x14ac:dyDescent="0.2">
      <c r="A203" s="15"/>
      <c r="B203" s="15"/>
      <c r="C203" s="15"/>
      <c r="D203" s="15"/>
      <c r="E203" s="40"/>
    </row>
    <row r="204" spans="1:5" x14ac:dyDescent="0.2">
      <c r="A204" s="15"/>
      <c r="B204" s="15"/>
      <c r="C204" s="15"/>
      <c r="D204" s="15"/>
      <c r="E204" s="40"/>
    </row>
    <row r="205" spans="1:5" x14ac:dyDescent="0.2">
      <c r="A205" s="15"/>
      <c r="B205" s="15"/>
      <c r="C205" s="15"/>
      <c r="D205" s="15"/>
      <c r="E205" s="40"/>
    </row>
    <row r="206" spans="1:5" x14ac:dyDescent="0.2">
      <c r="A206" s="15"/>
      <c r="B206" s="15"/>
      <c r="C206" s="15"/>
      <c r="D206" s="15"/>
      <c r="E206" s="40"/>
    </row>
    <row r="207" spans="1:5" x14ac:dyDescent="0.2">
      <c r="A207" s="15"/>
      <c r="B207" s="15"/>
      <c r="C207" s="15"/>
      <c r="D207" s="15"/>
      <c r="E207" s="40"/>
    </row>
    <row r="208" spans="1:5" x14ac:dyDescent="0.2">
      <c r="A208" s="15"/>
      <c r="B208" s="15"/>
      <c r="C208" s="15"/>
      <c r="D208" s="15"/>
      <c r="E208" s="40"/>
    </row>
    <row r="209" spans="1:5" x14ac:dyDescent="0.2">
      <c r="A209" s="15"/>
      <c r="B209" s="15"/>
      <c r="C209" s="15"/>
      <c r="D209" s="15"/>
      <c r="E209" s="40"/>
    </row>
    <row r="210" spans="1:5" x14ac:dyDescent="0.2">
      <c r="A210" s="15"/>
      <c r="B210" s="15"/>
      <c r="C210" s="15"/>
      <c r="D210" s="15"/>
      <c r="E210" s="40"/>
    </row>
    <row r="211" spans="1:5" x14ac:dyDescent="0.2">
      <c r="A211" s="15"/>
      <c r="B211" s="15"/>
      <c r="C211" s="15"/>
      <c r="D211" s="15"/>
      <c r="E211" s="40"/>
    </row>
    <row r="212" spans="1:5" x14ac:dyDescent="0.2">
      <c r="A212" s="15"/>
      <c r="B212" s="15"/>
      <c r="C212" s="15"/>
      <c r="D212" s="15"/>
      <c r="E212" s="40"/>
    </row>
    <row r="213" spans="1:5" x14ac:dyDescent="0.2">
      <c r="A213" s="15"/>
      <c r="B213" s="15"/>
      <c r="C213" s="15"/>
      <c r="D213" s="15"/>
      <c r="E213" s="40"/>
    </row>
    <row r="214" spans="1:5" x14ac:dyDescent="0.2">
      <c r="A214" s="15"/>
      <c r="B214" s="15"/>
      <c r="C214" s="15"/>
      <c r="D214" s="15"/>
      <c r="E214" s="40"/>
    </row>
    <row r="215" spans="1:5" x14ac:dyDescent="0.2">
      <c r="A215" s="15"/>
      <c r="B215" s="15"/>
      <c r="C215" s="15"/>
      <c r="D215" s="15"/>
      <c r="E215" s="40"/>
    </row>
    <row r="216" spans="1:5" x14ac:dyDescent="0.2">
      <c r="A216" s="15"/>
      <c r="B216" s="15"/>
      <c r="C216" s="15"/>
      <c r="D216" s="15"/>
      <c r="E216" s="40"/>
    </row>
    <row r="217" spans="1:5" x14ac:dyDescent="0.2">
      <c r="A217" s="15"/>
      <c r="B217" s="15"/>
      <c r="C217" s="15"/>
      <c r="D217" s="15"/>
      <c r="E217" s="40"/>
    </row>
    <row r="218" spans="1:5" x14ac:dyDescent="0.2">
      <c r="A218" s="15"/>
      <c r="B218" s="15"/>
      <c r="C218" s="15"/>
      <c r="D218" s="15"/>
      <c r="E218" s="40"/>
    </row>
    <row r="219" spans="1:5" x14ac:dyDescent="0.2">
      <c r="A219" s="15"/>
      <c r="B219" s="15"/>
      <c r="C219" s="15"/>
      <c r="D219" s="15"/>
      <c r="E219" s="40"/>
    </row>
    <row r="220" spans="1:5" x14ac:dyDescent="0.2">
      <c r="A220" s="15"/>
      <c r="B220" s="15"/>
      <c r="C220" s="15"/>
      <c r="D220" s="15"/>
      <c r="E220" s="40"/>
    </row>
    <row r="221" spans="1:5" x14ac:dyDescent="0.2">
      <c r="A221" s="15"/>
      <c r="B221" s="15"/>
      <c r="C221" s="15"/>
      <c r="D221" s="15"/>
      <c r="E221" s="40"/>
    </row>
    <row r="222" spans="1:5" x14ac:dyDescent="0.2">
      <c r="A222" s="15"/>
      <c r="B222" s="15"/>
      <c r="C222" s="15"/>
      <c r="D222" s="15"/>
      <c r="E222" s="40"/>
    </row>
    <row r="223" spans="1:5" x14ac:dyDescent="0.2">
      <c r="A223" s="15"/>
      <c r="B223" s="15"/>
      <c r="C223" s="15"/>
      <c r="D223" s="15"/>
      <c r="E223" s="40"/>
    </row>
    <row r="224" spans="1:5" x14ac:dyDescent="0.2">
      <c r="A224" s="15"/>
      <c r="B224" s="15"/>
      <c r="C224" s="15"/>
      <c r="D224" s="15"/>
      <c r="E224" s="40"/>
    </row>
    <row r="225" spans="1:5" x14ac:dyDescent="0.2">
      <c r="A225" s="15"/>
      <c r="B225" s="15"/>
      <c r="C225" s="15"/>
      <c r="D225" s="15"/>
      <c r="E225" s="40"/>
    </row>
    <row r="226" spans="1:5" x14ac:dyDescent="0.2">
      <c r="A226" s="15"/>
      <c r="B226" s="15"/>
      <c r="C226" s="15"/>
      <c r="D226" s="15"/>
      <c r="E226" s="40"/>
    </row>
    <row r="227" spans="1:5" x14ac:dyDescent="0.2">
      <c r="A227" s="15"/>
      <c r="B227" s="15"/>
      <c r="C227" s="15"/>
      <c r="D227" s="15"/>
      <c r="E227" s="40"/>
    </row>
    <row r="228" spans="1:5" x14ac:dyDescent="0.2">
      <c r="A228" s="15"/>
      <c r="B228" s="15"/>
      <c r="C228" s="15"/>
      <c r="D228" s="15"/>
      <c r="E228" s="40"/>
    </row>
    <row r="229" spans="1:5" x14ac:dyDescent="0.2">
      <c r="A229" s="15"/>
      <c r="B229" s="15"/>
      <c r="C229" s="15"/>
      <c r="D229" s="15"/>
      <c r="E229" s="40"/>
    </row>
    <row r="230" spans="1:5" x14ac:dyDescent="0.2">
      <c r="A230" s="15"/>
      <c r="B230" s="15"/>
      <c r="C230" s="15"/>
      <c r="D230" s="15"/>
      <c r="E230" s="40"/>
    </row>
    <row r="231" spans="1:5" x14ac:dyDescent="0.2">
      <c r="A231" s="15"/>
      <c r="B231" s="15"/>
      <c r="C231" s="15"/>
      <c r="D231" s="15"/>
      <c r="E231" s="40"/>
    </row>
    <row r="232" spans="1:5" x14ac:dyDescent="0.2">
      <c r="A232" s="15"/>
      <c r="B232" s="15"/>
      <c r="C232" s="15"/>
      <c r="D232" s="15"/>
      <c r="E232" s="40"/>
    </row>
    <row r="233" spans="1:5" x14ac:dyDescent="0.2">
      <c r="A233" s="15"/>
      <c r="B233" s="15"/>
      <c r="C233" s="15"/>
      <c r="D233" s="15"/>
      <c r="E233" s="40"/>
    </row>
    <row r="234" spans="1:5" x14ac:dyDescent="0.2">
      <c r="A234" s="15"/>
      <c r="B234" s="15"/>
      <c r="C234" s="15"/>
      <c r="D234" s="15"/>
      <c r="E234" s="40"/>
    </row>
    <row r="235" spans="1:5" x14ac:dyDescent="0.2">
      <c r="A235" s="15"/>
      <c r="B235" s="15"/>
      <c r="C235" s="15"/>
      <c r="D235" s="15"/>
      <c r="E235" s="40"/>
    </row>
    <row r="236" spans="1:5" x14ac:dyDescent="0.2">
      <c r="A236" s="15"/>
      <c r="B236" s="15"/>
      <c r="C236" s="15"/>
      <c r="D236" s="15"/>
      <c r="E236" s="40"/>
    </row>
    <row r="237" spans="1:5" x14ac:dyDescent="0.2">
      <c r="A237" s="15"/>
      <c r="B237" s="15"/>
      <c r="C237" s="15"/>
      <c r="D237" s="15"/>
      <c r="E237" s="40"/>
    </row>
    <row r="238" spans="1:5" x14ac:dyDescent="0.2">
      <c r="A238" s="15"/>
      <c r="B238" s="15"/>
      <c r="C238" s="15"/>
      <c r="D238" s="15"/>
      <c r="E238" s="40"/>
    </row>
    <row r="239" spans="1:5" x14ac:dyDescent="0.2">
      <c r="A239" s="15"/>
      <c r="B239" s="15"/>
      <c r="C239" s="15"/>
      <c r="D239" s="15"/>
      <c r="E239" s="40"/>
    </row>
    <row r="240" spans="1:5" x14ac:dyDescent="0.2">
      <c r="A240" s="15"/>
      <c r="B240" s="15"/>
      <c r="C240" s="15"/>
      <c r="D240" s="15"/>
      <c r="E240" s="40"/>
    </row>
    <row r="241" spans="1:5" x14ac:dyDescent="0.2">
      <c r="A241" s="15"/>
      <c r="B241" s="15"/>
      <c r="C241" s="15"/>
      <c r="D241" s="15"/>
      <c r="E241" s="40"/>
    </row>
    <row r="242" spans="1:5" x14ac:dyDescent="0.2">
      <c r="A242" s="15"/>
      <c r="B242" s="15"/>
      <c r="C242" s="15"/>
      <c r="D242" s="15"/>
      <c r="E242" s="40"/>
    </row>
    <row r="243" spans="1:5" x14ac:dyDescent="0.2">
      <c r="A243" s="15"/>
      <c r="B243" s="15"/>
      <c r="C243" s="15"/>
      <c r="D243" s="15"/>
      <c r="E243" s="40"/>
    </row>
    <row r="244" spans="1:5" x14ac:dyDescent="0.2">
      <c r="A244" s="15"/>
      <c r="B244" s="15"/>
      <c r="C244" s="15"/>
      <c r="D244" s="15"/>
      <c r="E244" s="40"/>
    </row>
    <row r="245" spans="1:5" x14ac:dyDescent="0.2">
      <c r="A245" s="15"/>
      <c r="B245" s="15"/>
      <c r="C245" s="15"/>
      <c r="D245" s="15"/>
      <c r="E245" s="40"/>
    </row>
    <row r="246" spans="1:5" x14ac:dyDescent="0.2">
      <c r="A246" s="15"/>
      <c r="B246" s="15"/>
      <c r="C246" s="15"/>
      <c r="D246" s="15"/>
      <c r="E246" s="40"/>
    </row>
    <row r="247" spans="1:5" x14ac:dyDescent="0.2">
      <c r="A247" s="15"/>
      <c r="B247" s="15"/>
      <c r="C247" s="15"/>
      <c r="D247" s="15"/>
      <c r="E247" s="40"/>
    </row>
    <row r="248" spans="1:5" x14ac:dyDescent="0.2">
      <c r="A248" s="15"/>
      <c r="B248" s="15"/>
      <c r="C248" s="15"/>
      <c r="D248" s="15"/>
      <c r="E248" s="40"/>
    </row>
    <row r="249" spans="1:5" x14ac:dyDescent="0.2">
      <c r="A249" s="15"/>
      <c r="B249" s="15"/>
      <c r="C249" s="15"/>
      <c r="D249" s="15"/>
      <c r="E249" s="40"/>
    </row>
    <row r="250" spans="1:5" x14ac:dyDescent="0.2">
      <c r="A250" s="15"/>
      <c r="B250" s="15"/>
      <c r="C250" s="15"/>
      <c r="D250" s="15"/>
      <c r="E250" s="40"/>
    </row>
    <row r="251" spans="1:5" x14ac:dyDescent="0.2">
      <c r="A251" s="15"/>
      <c r="B251" s="15"/>
      <c r="C251" s="15"/>
      <c r="D251" s="15"/>
      <c r="E251" s="40"/>
    </row>
    <row r="252" spans="1:5" x14ac:dyDescent="0.2">
      <c r="A252" s="15"/>
      <c r="B252" s="15"/>
      <c r="C252" s="15"/>
      <c r="D252" s="15"/>
      <c r="E252" s="40"/>
    </row>
    <row r="253" spans="1:5" x14ac:dyDescent="0.2">
      <c r="A253" s="15"/>
      <c r="B253" s="15"/>
      <c r="C253" s="15"/>
      <c r="D253" s="15"/>
      <c r="E253" s="40"/>
    </row>
    <row r="254" spans="1:5" x14ac:dyDescent="0.2">
      <c r="A254" s="15"/>
      <c r="B254" s="15"/>
      <c r="C254" s="15"/>
      <c r="D254" s="15"/>
      <c r="E254" s="40"/>
    </row>
    <row r="255" spans="1:5" x14ac:dyDescent="0.2">
      <c r="A255" s="15"/>
      <c r="B255" s="15"/>
      <c r="C255" s="15"/>
      <c r="D255" s="15"/>
      <c r="E255" s="40"/>
    </row>
    <row r="256" spans="1:5" x14ac:dyDescent="0.2">
      <c r="A256" s="15"/>
      <c r="B256" s="15"/>
      <c r="C256" s="15"/>
      <c r="D256" s="15"/>
      <c r="E256" s="40"/>
    </row>
    <row r="257" spans="1:5" x14ac:dyDescent="0.2">
      <c r="A257" s="15"/>
      <c r="B257" s="15"/>
      <c r="C257" s="15"/>
      <c r="D257" s="15"/>
      <c r="E257" s="40"/>
    </row>
    <row r="258" spans="1:5" x14ac:dyDescent="0.2">
      <c r="A258" s="15"/>
      <c r="B258" s="15"/>
      <c r="C258" s="15"/>
      <c r="D258" s="15"/>
      <c r="E258" s="40"/>
    </row>
    <row r="259" spans="1:5" x14ac:dyDescent="0.2">
      <c r="A259" s="15"/>
      <c r="B259" s="15"/>
      <c r="C259" s="15"/>
      <c r="D259" s="15"/>
      <c r="E259" s="40"/>
    </row>
    <row r="260" spans="1:5" x14ac:dyDescent="0.2">
      <c r="A260" s="15"/>
      <c r="B260" s="15"/>
      <c r="C260" s="15"/>
      <c r="D260" s="15"/>
      <c r="E260" s="40"/>
    </row>
    <row r="261" spans="1:5" x14ac:dyDescent="0.2">
      <c r="A261" s="15"/>
      <c r="B261" s="15"/>
      <c r="C261" s="15"/>
      <c r="D261" s="15"/>
      <c r="E261" s="40"/>
    </row>
    <row r="262" spans="1:5" x14ac:dyDescent="0.2">
      <c r="A262" s="15"/>
      <c r="B262" s="15"/>
      <c r="C262" s="15"/>
      <c r="D262" s="15"/>
      <c r="E262" s="40"/>
    </row>
    <row r="263" spans="1:5" x14ac:dyDescent="0.2">
      <c r="A263" s="15"/>
      <c r="B263" s="15"/>
      <c r="C263" s="15"/>
      <c r="D263" s="15"/>
      <c r="E263" s="40"/>
    </row>
    <row r="264" spans="1:5" x14ac:dyDescent="0.2">
      <c r="A264" s="15"/>
      <c r="B264" s="15"/>
      <c r="C264" s="15"/>
      <c r="D264" s="15"/>
      <c r="E264" s="40"/>
    </row>
    <row r="265" spans="1:5" x14ac:dyDescent="0.2">
      <c r="A265" s="15"/>
      <c r="B265" s="15"/>
      <c r="C265" s="15"/>
      <c r="D265" s="15"/>
      <c r="E265" s="40"/>
    </row>
    <row r="266" spans="1:5" x14ac:dyDescent="0.2">
      <c r="A266" s="15"/>
      <c r="B266" s="15"/>
      <c r="C266" s="15"/>
      <c r="D266" s="15"/>
      <c r="E266" s="40"/>
    </row>
    <row r="267" spans="1:5" x14ac:dyDescent="0.2">
      <c r="A267" s="15"/>
      <c r="B267" s="15"/>
      <c r="C267" s="15"/>
      <c r="D267" s="15"/>
      <c r="E267" s="40"/>
    </row>
    <row r="268" spans="1:5" x14ac:dyDescent="0.2">
      <c r="A268" s="15"/>
      <c r="B268" s="15"/>
      <c r="C268" s="15"/>
      <c r="D268" s="15"/>
      <c r="E268" s="40"/>
    </row>
    <row r="269" spans="1:5" x14ac:dyDescent="0.2">
      <c r="A269" s="15"/>
      <c r="B269" s="15"/>
      <c r="C269" s="15"/>
      <c r="D269" s="15"/>
      <c r="E269" s="40"/>
    </row>
    <row r="270" spans="1:5" x14ac:dyDescent="0.2">
      <c r="A270" s="15"/>
      <c r="B270" s="15"/>
      <c r="C270" s="15"/>
      <c r="D270" s="15"/>
      <c r="E270" s="40"/>
    </row>
    <row r="271" spans="1:5" x14ac:dyDescent="0.2">
      <c r="A271" s="15"/>
      <c r="B271" s="15"/>
      <c r="C271" s="15"/>
      <c r="D271" s="15"/>
      <c r="E271" s="40"/>
    </row>
    <row r="272" spans="1:5" x14ac:dyDescent="0.2">
      <c r="A272" s="15"/>
      <c r="B272" s="15"/>
      <c r="C272" s="15"/>
      <c r="D272" s="15"/>
      <c r="E272" s="40"/>
    </row>
    <row r="273" spans="1:5" x14ac:dyDescent="0.2">
      <c r="A273" s="15"/>
      <c r="B273" s="15"/>
      <c r="C273" s="15"/>
      <c r="D273" s="15"/>
      <c r="E273" s="40"/>
    </row>
    <row r="274" spans="1:5" x14ac:dyDescent="0.2">
      <c r="A274" s="15"/>
      <c r="B274" s="15"/>
      <c r="C274" s="15"/>
      <c r="D274" s="15"/>
      <c r="E274" s="40"/>
    </row>
    <row r="275" spans="1:5" x14ac:dyDescent="0.2">
      <c r="A275" s="15"/>
      <c r="B275" s="15"/>
      <c r="C275" s="15"/>
      <c r="D275" s="15"/>
      <c r="E275" s="40"/>
    </row>
    <row r="276" spans="1:5" x14ac:dyDescent="0.2">
      <c r="A276" s="15"/>
      <c r="B276" s="15"/>
      <c r="C276" s="15"/>
      <c r="D276" s="15"/>
      <c r="E276" s="40"/>
    </row>
    <row r="277" spans="1:5" x14ac:dyDescent="0.2">
      <c r="A277" s="15"/>
      <c r="B277" s="15"/>
      <c r="C277" s="15"/>
      <c r="D277" s="15"/>
      <c r="E277" s="40"/>
    </row>
    <row r="278" spans="1:5" x14ac:dyDescent="0.2">
      <c r="A278" s="15"/>
      <c r="B278" s="15"/>
      <c r="C278" s="15"/>
      <c r="D278" s="15"/>
      <c r="E278" s="40"/>
    </row>
    <row r="279" spans="1:5" x14ac:dyDescent="0.2">
      <c r="A279" s="15"/>
      <c r="B279" s="15"/>
      <c r="C279" s="15"/>
      <c r="D279" s="15"/>
      <c r="E279" s="40"/>
    </row>
    <row r="280" spans="1:5" x14ac:dyDescent="0.2">
      <c r="A280" s="15"/>
      <c r="B280" s="15"/>
      <c r="C280" s="15"/>
      <c r="D280" s="15"/>
      <c r="E280" s="40"/>
    </row>
    <row r="281" spans="1:5" x14ac:dyDescent="0.2">
      <c r="A281" s="15"/>
      <c r="B281" s="15"/>
      <c r="C281" s="15"/>
      <c r="D281" s="15"/>
      <c r="E281" s="40"/>
    </row>
    <row r="282" spans="1:5" x14ac:dyDescent="0.2">
      <c r="A282" s="15"/>
      <c r="B282" s="15"/>
      <c r="C282" s="15"/>
      <c r="D282" s="15"/>
      <c r="E282" s="40"/>
    </row>
    <row r="283" spans="1:5" x14ac:dyDescent="0.2">
      <c r="A283" s="15"/>
      <c r="B283" s="15"/>
      <c r="C283" s="15"/>
      <c r="D283" s="15"/>
      <c r="E283" s="40"/>
    </row>
    <row r="284" spans="1:5" x14ac:dyDescent="0.2">
      <c r="A284" s="15"/>
      <c r="B284" s="15"/>
      <c r="C284" s="15"/>
      <c r="D284" s="15"/>
      <c r="E284" s="40"/>
    </row>
    <row r="285" spans="1:5" x14ac:dyDescent="0.2">
      <c r="A285" s="15"/>
      <c r="B285" s="15"/>
      <c r="C285" s="15"/>
      <c r="D285" s="15"/>
      <c r="E285" s="40"/>
    </row>
    <row r="286" spans="1:5" x14ac:dyDescent="0.2">
      <c r="A286" s="15"/>
      <c r="B286" s="15"/>
      <c r="C286" s="15"/>
      <c r="D286" s="15"/>
      <c r="E286" s="40"/>
    </row>
    <row r="287" spans="1:5" x14ac:dyDescent="0.2">
      <c r="A287" s="15"/>
      <c r="B287" s="15"/>
      <c r="C287" s="15"/>
      <c r="D287" s="15"/>
      <c r="E287" s="40"/>
    </row>
    <row r="288" spans="1:5" x14ac:dyDescent="0.2">
      <c r="A288" s="15"/>
      <c r="B288" s="15"/>
      <c r="C288" s="15"/>
      <c r="D288" s="15"/>
      <c r="E288" s="40"/>
    </row>
    <row r="289" spans="1:5" x14ac:dyDescent="0.2">
      <c r="A289" s="15"/>
      <c r="B289" s="15"/>
      <c r="C289" s="15"/>
      <c r="D289" s="15"/>
      <c r="E289" s="40"/>
    </row>
    <row r="290" spans="1:5" x14ac:dyDescent="0.2">
      <c r="A290" s="15"/>
      <c r="B290" s="15"/>
      <c r="C290" s="15"/>
      <c r="D290" s="15"/>
      <c r="E290" s="40"/>
    </row>
    <row r="291" spans="1:5" x14ac:dyDescent="0.2">
      <c r="A291" s="15"/>
      <c r="B291" s="15"/>
      <c r="C291" s="15"/>
      <c r="D291" s="15"/>
      <c r="E291" s="40"/>
    </row>
    <row r="292" spans="1:5" x14ac:dyDescent="0.2">
      <c r="A292" s="15"/>
      <c r="B292" s="15"/>
      <c r="C292" s="15"/>
      <c r="D292" s="15"/>
      <c r="E292" s="40"/>
    </row>
    <row r="293" spans="1:5" x14ac:dyDescent="0.2">
      <c r="A293" s="15"/>
      <c r="B293" s="15"/>
      <c r="C293" s="15"/>
      <c r="D293" s="15"/>
      <c r="E293" s="40"/>
    </row>
    <row r="294" spans="1:5" x14ac:dyDescent="0.2">
      <c r="A294" s="15"/>
      <c r="B294" s="15"/>
      <c r="C294" s="15"/>
      <c r="D294" s="15"/>
      <c r="E294" s="40"/>
    </row>
    <row r="295" spans="1:5" x14ac:dyDescent="0.2">
      <c r="A295" s="15"/>
      <c r="B295" s="15"/>
      <c r="C295" s="15"/>
      <c r="D295" s="15"/>
      <c r="E295" s="40"/>
    </row>
    <row r="296" spans="1:5" x14ac:dyDescent="0.2">
      <c r="A296" s="15"/>
      <c r="B296" s="15"/>
      <c r="C296" s="15"/>
      <c r="D296" s="15"/>
      <c r="E296" s="40"/>
    </row>
    <row r="297" spans="1:5" x14ac:dyDescent="0.2">
      <c r="A297" s="15"/>
      <c r="B297" s="15"/>
      <c r="C297" s="15"/>
      <c r="D297" s="15"/>
      <c r="E297" s="40"/>
    </row>
    <row r="298" spans="1:5" x14ac:dyDescent="0.2">
      <c r="A298" s="15"/>
      <c r="B298" s="15"/>
      <c r="C298" s="15"/>
      <c r="D298" s="15"/>
      <c r="E298" s="40"/>
    </row>
    <row r="299" spans="1:5" x14ac:dyDescent="0.2">
      <c r="A299" s="15"/>
      <c r="B299" s="15"/>
      <c r="C299" s="15"/>
      <c r="D299" s="15"/>
      <c r="E299" s="40"/>
    </row>
    <row r="300" spans="1:5" x14ac:dyDescent="0.2">
      <c r="A300" s="15"/>
      <c r="B300" s="15"/>
      <c r="C300" s="15"/>
      <c r="D300" s="15"/>
      <c r="E300" s="40"/>
    </row>
    <row r="301" spans="1:5" x14ac:dyDescent="0.2">
      <c r="A301" s="15"/>
      <c r="B301" s="15"/>
      <c r="C301" s="15"/>
      <c r="D301" s="15"/>
      <c r="E301" s="40"/>
    </row>
    <row r="302" spans="1:5" x14ac:dyDescent="0.2">
      <c r="A302" s="15"/>
      <c r="B302" s="15"/>
      <c r="C302" s="15"/>
      <c r="D302" s="15"/>
      <c r="E302" s="40"/>
    </row>
    <row r="303" spans="1:5" x14ac:dyDescent="0.2">
      <c r="A303" s="15"/>
      <c r="B303" s="15"/>
      <c r="C303" s="15"/>
      <c r="D303" s="15"/>
      <c r="E303" s="40"/>
    </row>
    <row r="304" spans="1:5" x14ac:dyDescent="0.2">
      <c r="A304" s="15"/>
      <c r="B304" s="15"/>
      <c r="C304" s="15"/>
      <c r="D304" s="15"/>
      <c r="E304" s="40"/>
    </row>
    <row r="305" spans="1:5" x14ac:dyDescent="0.2">
      <c r="A305" s="15"/>
      <c r="B305" s="15"/>
      <c r="C305" s="15"/>
      <c r="D305" s="15"/>
      <c r="E305" s="40"/>
    </row>
    <row r="306" spans="1:5" x14ac:dyDescent="0.2">
      <c r="A306" s="15"/>
      <c r="B306" s="15"/>
      <c r="C306" s="15"/>
      <c r="D306" s="15"/>
      <c r="E306" s="40"/>
    </row>
    <row r="307" spans="1:5" x14ac:dyDescent="0.2">
      <c r="A307" s="15"/>
      <c r="B307" s="15"/>
      <c r="C307" s="15"/>
      <c r="D307" s="15"/>
      <c r="E307" s="40"/>
    </row>
    <row r="308" spans="1:5" x14ac:dyDescent="0.2">
      <c r="A308" s="15"/>
      <c r="B308" s="15"/>
      <c r="C308" s="15"/>
      <c r="D308" s="15"/>
      <c r="E308" s="40"/>
    </row>
    <row r="309" spans="1:5" x14ac:dyDescent="0.2">
      <c r="A309" s="15"/>
      <c r="B309" s="15"/>
      <c r="C309" s="15"/>
      <c r="D309" s="15"/>
      <c r="E309" s="40"/>
    </row>
    <row r="310" spans="1:5" x14ac:dyDescent="0.2">
      <c r="A310" s="15"/>
      <c r="B310" s="15"/>
      <c r="C310" s="15"/>
      <c r="D310" s="15"/>
      <c r="E310" s="40"/>
    </row>
    <row r="311" spans="1:5" x14ac:dyDescent="0.2">
      <c r="A311" s="15"/>
      <c r="B311" s="15"/>
      <c r="C311" s="15"/>
      <c r="D311" s="15"/>
      <c r="E311" s="40"/>
    </row>
    <row r="312" spans="1:5" x14ac:dyDescent="0.2">
      <c r="A312" s="15"/>
      <c r="B312" s="15"/>
      <c r="C312" s="15"/>
      <c r="D312" s="15"/>
      <c r="E312" s="40"/>
    </row>
    <row r="313" spans="1:5" x14ac:dyDescent="0.2">
      <c r="A313" s="15"/>
      <c r="B313" s="15"/>
      <c r="C313" s="15"/>
      <c r="D313" s="15"/>
      <c r="E313" s="40"/>
    </row>
    <row r="314" spans="1:5" x14ac:dyDescent="0.2">
      <c r="A314" s="15"/>
      <c r="B314" s="15"/>
      <c r="C314" s="15"/>
      <c r="D314" s="15"/>
      <c r="E314" s="40"/>
    </row>
    <row r="315" spans="1:5" x14ac:dyDescent="0.2">
      <c r="A315" s="15"/>
      <c r="B315" s="15"/>
      <c r="C315" s="15"/>
      <c r="D315" s="15"/>
      <c r="E315" s="40"/>
    </row>
    <row r="316" spans="1:5" x14ac:dyDescent="0.2">
      <c r="A316" s="15"/>
      <c r="B316" s="15"/>
      <c r="C316" s="15"/>
      <c r="D316" s="15"/>
      <c r="E316" s="40"/>
    </row>
    <row r="317" spans="1:5" x14ac:dyDescent="0.2">
      <c r="A317" s="15"/>
      <c r="B317" s="15"/>
      <c r="C317" s="15"/>
      <c r="D317" s="15"/>
      <c r="E317" s="40"/>
    </row>
    <row r="318" spans="1:5" x14ac:dyDescent="0.2">
      <c r="A318" s="15"/>
      <c r="B318" s="15"/>
      <c r="C318" s="15"/>
      <c r="D318" s="15"/>
      <c r="E318" s="40"/>
    </row>
    <row r="319" spans="1:5" x14ac:dyDescent="0.2">
      <c r="A319" s="15"/>
      <c r="B319" s="15"/>
      <c r="C319" s="15"/>
      <c r="D319" s="15"/>
      <c r="E319" s="40"/>
    </row>
    <row r="320" spans="1:5" x14ac:dyDescent="0.2">
      <c r="A320" s="15"/>
      <c r="B320" s="15"/>
      <c r="C320" s="15"/>
      <c r="D320" s="15"/>
      <c r="E320" s="40"/>
    </row>
    <row r="321" spans="1:5" x14ac:dyDescent="0.2">
      <c r="A321" s="15"/>
      <c r="B321" s="15"/>
      <c r="C321" s="15"/>
      <c r="D321" s="15"/>
      <c r="E321" s="40"/>
    </row>
    <row r="322" spans="1:5" x14ac:dyDescent="0.2">
      <c r="A322" s="15"/>
      <c r="B322" s="15"/>
      <c r="C322" s="15"/>
      <c r="D322" s="15"/>
      <c r="E322" s="40"/>
    </row>
    <row r="323" spans="1:5" x14ac:dyDescent="0.2">
      <c r="A323" s="15"/>
      <c r="B323" s="15"/>
      <c r="C323" s="15"/>
      <c r="D323" s="15"/>
      <c r="E323" s="40"/>
    </row>
    <row r="324" spans="1:5" x14ac:dyDescent="0.2">
      <c r="A324" s="15"/>
      <c r="B324" s="15"/>
      <c r="C324" s="15"/>
      <c r="D324" s="15"/>
      <c r="E324" s="40"/>
    </row>
    <row r="325" spans="1:5" x14ac:dyDescent="0.2">
      <c r="A325" s="15"/>
      <c r="B325" s="15"/>
      <c r="C325" s="15"/>
      <c r="D325" s="15"/>
      <c r="E325" s="40"/>
    </row>
    <row r="326" spans="1:5" x14ac:dyDescent="0.2">
      <c r="A326" s="15"/>
      <c r="B326" s="15"/>
      <c r="C326" s="15"/>
      <c r="D326" s="15"/>
      <c r="E326" s="40"/>
    </row>
    <row r="327" spans="1:5" x14ac:dyDescent="0.2">
      <c r="A327" s="15"/>
      <c r="B327" s="15"/>
      <c r="C327" s="15"/>
      <c r="D327" s="15"/>
      <c r="E327" s="40"/>
    </row>
    <row r="328" spans="1:5" x14ac:dyDescent="0.2">
      <c r="A328" s="15"/>
      <c r="B328" s="15"/>
      <c r="C328" s="15"/>
      <c r="D328" s="15"/>
      <c r="E328" s="40"/>
    </row>
    <row r="329" spans="1:5" x14ac:dyDescent="0.2">
      <c r="A329" s="15"/>
      <c r="B329" s="15"/>
      <c r="C329" s="15"/>
      <c r="D329" s="15"/>
      <c r="E329" s="40"/>
    </row>
    <row r="330" spans="1:5" x14ac:dyDescent="0.2">
      <c r="A330" s="15"/>
      <c r="B330" s="15"/>
      <c r="C330" s="15"/>
      <c r="D330" s="15"/>
      <c r="E330" s="40"/>
    </row>
    <row r="331" spans="1:5" x14ac:dyDescent="0.2">
      <c r="A331" s="15"/>
      <c r="B331" s="15"/>
      <c r="C331" s="15"/>
      <c r="D331" s="15"/>
      <c r="E331" s="40"/>
    </row>
    <row r="332" spans="1:5" x14ac:dyDescent="0.2">
      <c r="A332" s="15"/>
      <c r="B332" s="15"/>
      <c r="C332" s="15"/>
      <c r="D332" s="15"/>
      <c r="E332" s="40"/>
    </row>
    <row r="333" spans="1:5" x14ac:dyDescent="0.2">
      <c r="A333" s="15"/>
      <c r="B333" s="15"/>
      <c r="C333" s="15"/>
      <c r="D333" s="15"/>
      <c r="E333" s="40"/>
    </row>
    <row r="334" spans="1:5" x14ac:dyDescent="0.2">
      <c r="A334" s="15"/>
      <c r="B334" s="15"/>
      <c r="C334" s="15"/>
      <c r="D334" s="15"/>
      <c r="E334" s="40"/>
    </row>
    <row r="335" spans="1:5" x14ac:dyDescent="0.2">
      <c r="A335" s="15"/>
      <c r="B335" s="15"/>
      <c r="C335" s="15"/>
      <c r="D335" s="15"/>
      <c r="E335" s="40"/>
    </row>
    <row r="336" spans="1:5" x14ac:dyDescent="0.2">
      <c r="A336" s="15"/>
      <c r="B336" s="15"/>
      <c r="C336" s="15"/>
      <c r="D336" s="15"/>
      <c r="E336" s="40"/>
    </row>
    <row r="337" spans="1:5" x14ac:dyDescent="0.2">
      <c r="A337" s="15"/>
      <c r="B337" s="15"/>
      <c r="C337" s="15"/>
      <c r="D337" s="15"/>
      <c r="E337" s="40"/>
    </row>
    <row r="338" spans="1:5" x14ac:dyDescent="0.2">
      <c r="A338" s="15"/>
      <c r="B338" s="15"/>
      <c r="C338" s="15"/>
      <c r="D338" s="15"/>
      <c r="E338" s="40"/>
    </row>
    <row r="339" spans="1:5" x14ac:dyDescent="0.2">
      <c r="A339" s="15"/>
      <c r="B339" s="15"/>
      <c r="C339" s="15"/>
      <c r="D339" s="15"/>
      <c r="E339" s="40"/>
    </row>
    <row r="340" spans="1:5" x14ac:dyDescent="0.2">
      <c r="A340" s="15"/>
      <c r="B340" s="15"/>
      <c r="C340" s="15"/>
      <c r="D340" s="15"/>
      <c r="E340" s="40"/>
    </row>
    <row r="341" spans="1:5" x14ac:dyDescent="0.2">
      <c r="A341" s="15"/>
      <c r="B341" s="15"/>
      <c r="C341" s="15"/>
      <c r="D341" s="15"/>
      <c r="E341" s="40"/>
    </row>
    <row r="342" spans="1:5" x14ac:dyDescent="0.2">
      <c r="A342" s="15"/>
      <c r="B342" s="15"/>
      <c r="C342" s="15"/>
      <c r="D342" s="15"/>
      <c r="E342" s="40"/>
    </row>
    <row r="343" spans="1:5" x14ac:dyDescent="0.2">
      <c r="A343" s="15"/>
      <c r="B343" s="15"/>
      <c r="C343" s="15"/>
      <c r="D343" s="15"/>
      <c r="E343" s="40"/>
    </row>
    <row r="344" spans="1:5" x14ac:dyDescent="0.2">
      <c r="A344" s="15"/>
      <c r="B344" s="15"/>
      <c r="C344" s="15"/>
      <c r="D344" s="15"/>
      <c r="E344" s="40"/>
    </row>
    <row r="345" spans="1:5" x14ac:dyDescent="0.2">
      <c r="A345" s="15"/>
      <c r="B345" s="15"/>
      <c r="C345" s="15"/>
      <c r="D345" s="15"/>
      <c r="E345" s="40"/>
    </row>
    <row r="346" spans="1:5" x14ac:dyDescent="0.2">
      <c r="A346" s="15"/>
      <c r="B346" s="15"/>
      <c r="C346" s="15"/>
      <c r="D346" s="15"/>
      <c r="E346" s="40"/>
    </row>
    <row r="347" spans="1:5" x14ac:dyDescent="0.2">
      <c r="A347" s="15"/>
      <c r="B347" s="15"/>
      <c r="C347" s="15"/>
      <c r="D347" s="15"/>
      <c r="E347" s="40"/>
    </row>
    <row r="348" spans="1:5" x14ac:dyDescent="0.2">
      <c r="A348" s="15"/>
      <c r="B348" s="15"/>
      <c r="C348" s="15"/>
      <c r="D348" s="15"/>
      <c r="E348" s="40"/>
    </row>
    <row r="349" spans="1:5" x14ac:dyDescent="0.2">
      <c r="A349" s="15"/>
      <c r="B349" s="15"/>
      <c r="C349" s="15"/>
      <c r="D349" s="15"/>
      <c r="E349" s="40"/>
    </row>
    <row r="350" spans="1:5" x14ac:dyDescent="0.2">
      <c r="A350" s="15"/>
      <c r="B350" s="15"/>
      <c r="C350" s="15"/>
      <c r="D350" s="15"/>
      <c r="E350" s="40"/>
    </row>
    <row r="351" spans="1:5" x14ac:dyDescent="0.2">
      <c r="A351" s="15"/>
      <c r="B351" s="15"/>
      <c r="C351" s="15"/>
      <c r="D351" s="15"/>
      <c r="E351" s="40"/>
    </row>
    <row r="352" spans="1:5" x14ac:dyDescent="0.2">
      <c r="A352" s="15"/>
      <c r="B352" s="15"/>
      <c r="C352" s="15"/>
      <c r="D352" s="15"/>
      <c r="E352" s="40"/>
    </row>
    <row r="353" spans="1:5" x14ac:dyDescent="0.2">
      <c r="A353" s="15"/>
      <c r="B353" s="15"/>
      <c r="C353" s="15"/>
      <c r="D353" s="15"/>
      <c r="E353" s="40"/>
    </row>
    <row r="354" spans="1:5" x14ac:dyDescent="0.2">
      <c r="A354" s="15"/>
      <c r="B354" s="15"/>
      <c r="C354" s="15"/>
      <c r="D354" s="15"/>
      <c r="E354" s="40"/>
    </row>
    <row r="355" spans="1:5" x14ac:dyDescent="0.2">
      <c r="A355" s="15"/>
      <c r="B355" s="15"/>
      <c r="C355" s="15"/>
      <c r="D355" s="15"/>
      <c r="E355" s="40"/>
    </row>
    <row r="356" spans="1:5" x14ac:dyDescent="0.2">
      <c r="A356" s="15"/>
      <c r="B356" s="15"/>
      <c r="C356" s="15"/>
      <c r="D356" s="15"/>
      <c r="E356" s="40"/>
    </row>
    <row r="357" spans="1:5" x14ac:dyDescent="0.2">
      <c r="A357" s="15"/>
      <c r="B357" s="15"/>
      <c r="C357" s="15"/>
      <c r="D357" s="15"/>
      <c r="E357" s="40"/>
    </row>
    <row r="358" spans="1:5" x14ac:dyDescent="0.2">
      <c r="A358" s="15"/>
      <c r="B358" s="15"/>
      <c r="C358" s="15"/>
      <c r="D358" s="15"/>
      <c r="E358" s="40"/>
    </row>
    <row r="359" spans="1:5" x14ac:dyDescent="0.2">
      <c r="A359" s="15"/>
      <c r="B359" s="15"/>
      <c r="C359" s="15"/>
      <c r="D359" s="15"/>
      <c r="E359" s="40"/>
    </row>
    <row r="360" spans="1:5" x14ac:dyDescent="0.2">
      <c r="A360" s="15"/>
      <c r="B360" s="15"/>
      <c r="C360" s="15"/>
      <c r="D360" s="15"/>
      <c r="E360" s="40"/>
    </row>
    <row r="361" spans="1:5" x14ac:dyDescent="0.2">
      <c r="A361" s="15"/>
      <c r="B361" s="15"/>
      <c r="C361" s="15"/>
      <c r="D361" s="15"/>
      <c r="E361" s="40"/>
    </row>
    <row r="362" spans="1:5" x14ac:dyDescent="0.2">
      <c r="A362" s="15"/>
      <c r="B362" s="15"/>
      <c r="C362" s="15"/>
      <c r="D362" s="15"/>
      <c r="E362" s="40"/>
    </row>
    <row r="363" spans="1:5" x14ac:dyDescent="0.2">
      <c r="A363" s="15"/>
      <c r="B363" s="15"/>
      <c r="C363" s="15"/>
      <c r="D363" s="15"/>
      <c r="E363" s="40"/>
    </row>
    <row r="364" spans="1:5" x14ac:dyDescent="0.2">
      <c r="A364" s="15"/>
      <c r="B364" s="15"/>
      <c r="C364" s="15"/>
      <c r="D364" s="15"/>
      <c r="E364" s="40"/>
    </row>
    <row r="365" spans="1:5" x14ac:dyDescent="0.2">
      <c r="A365" s="15"/>
      <c r="B365" s="15"/>
      <c r="C365" s="15"/>
      <c r="D365" s="15"/>
      <c r="E365" s="40"/>
    </row>
    <row r="366" spans="1:5" x14ac:dyDescent="0.2">
      <c r="A366" s="15"/>
      <c r="B366" s="15"/>
      <c r="C366" s="15"/>
      <c r="D366" s="15"/>
      <c r="E366" s="40"/>
    </row>
    <row r="367" spans="1:5" x14ac:dyDescent="0.2">
      <c r="A367" s="15"/>
      <c r="B367" s="15"/>
      <c r="C367" s="15"/>
      <c r="D367" s="15"/>
      <c r="E367" s="40"/>
    </row>
    <row r="368" spans="1:5" x14ac:dyDescent="0.2">
      <c r="A368" s="15"/>
      <c r="B368" s="15"/>
      <c r="C368" s="15"/>
      <c r="D368" s="15"/>
      <c r="E368" s="40"/>
    </row>
    <row r="369" spans="1:5" x14ac:dyDescent="0.2">
      <c r="A369" s="15"/>
      <c r="B369" s="15"/>
      <c r="C369" s="15"/>
      <c r="D369" s="15"/>
      <c r="E369" s="40"/>
    </row>
    <row r="370" spans="1:5" x14ac:dyDescent="0.2">
      <c r="A370" s="15"/>
      <c r="B370" s="15"/>
      <c r="C370" s="15"/>
      <c r="D370" s="15"/>
      <c r="E370" s="40"/>
    </row>
    <row r="371" spans="1:5" x14ac:dyDescent="0.2">
      <c r="A371" s="15"/>
      <c r="B371" s="15"/>
      <c r="C371" s="15"/>
      <c r="D371" s="15"/>
      <c r="E371" s="40"/>
    </row>
    <row r="372" spans="1:5" x14ac:dyDescent="0.2">
      <c r="A372" s="15"/>
      <c r="B372" s="15"/>
      <c r="C372" s="15"/>
      <c r="D372" s="15"/>
      <c r="E372" s="40"/>
    </row>
    <row r="373" spans="1:5" x14ac:dyDescent="0.2">
      <c r="A373" s="15"/>
      <c r="B373" s="15"/>
      <c r="C373" s="15"/>
      <c r="D373" s="15"/>
      <c r="E373" s="40"/>
    </row>
    <row r="374" spans="1:5" x14ac:dyDescent="0.2">
      <c r="A374" s="15"/>
      <c r="B374" s="15"/>
      <c r="C374" s="15"/>
      <c r="D374" s="15"/>
      <c r="E374" s="40"/>
    </row>
    <row r="375" spans="1:5" x14ac:dyDescent="0.2">
      <c r="A375" s="15"/>
      <c r="B375" s="15"/>
      <c r="C375" s="15"/>
      <c r="D375" s="15"/>
      <c r="E375" s="40"/>
    </row>
    <row r="376" spans="1:5" x14ac:dyDescent="0.2">
      <c r="A376" s="15"/>
      <c r="B376" s="15"/>
      <c r="C376" s="15"/>
      <c r="D376" s="15"/>
      <c r="E376" s="40"/>
    </row>
    <row r="377" spans="1:5" x14ac:dyDescent="0.2">
      <c r="A377" s="15"/>
      <c r="B377" s="15"/>
      <c r="C377" s="15"/>
      <c r="D377" s="15"/>
      <c r="E377" s="40"/>
    </row>
    <row r="378" spans="1:5" x14ac:dyDescent="0.2">
      <c r="A378" s="15"/>
      <c r="B378" s="15"/>
      <c r="C378" s="15"/>
      <c r="D378" s="15"/>
      <c r="E378" s="40"/>
    </row>
    <row r="379" spans="1:5" x14ac:dyDescent="0.2">
      <c r="A379" s="15"/>
      <c r="B379" s="15"/>
      <c r="C379" s="15"/>
      <c r="D379" s="15"/>
      <c r="E379" s="40"/>
    </row>
    <row r="380" spans="1:5" x14ac:dyDescent="0.2">
      <c r="A380" s="15"/>
      <c r="B380" s="15"/>
      <c r="C380" s="15"/>
      <c r="D380" s="15"/>
      <c r="E380" s="40"/>
    </row>
    <row r="381" spans="1:5" x14ac:dyDescent="0.2">
      <c r="A381" s="15"/>
      <c r="B381" s="15"/>
      <c r="C381" s="15"/>
      <c r="D381" s="15"/>
      <c r="E381" s="40"/>
    </row>
    <row r="382" spans="1:5" x14ac:dyDescent="0.2">
      <c r="A382" s="15"/>
      <c r="B382" s="15"/>
      <c r="C382" s="15"/>
      <c r="D382" s="15"/>
      <c r="E382" s="40"/>
    </row>
    <row r="383" spans="1:5" x14ac:dyDescent="0.2">
      <c r="A383" s="15"/>
      <c r="B383" s="15"/>
      <c r="C383" s="15"/>
      <c r="D383" s="15"/>
      <c r="E383" s="40"/>
    </row>
    <row r="384" spans="1:5" x14ac:dyDescent="0.2">
      <c r="A384" s="15"/>
      <c r="B384" s="15"/>
      <c r="C384" s="15"/>
      <c r="D384" s="15"/>
      <c r="E384" s="40"/>
    </row>
    <row r="385" spans="1:5" x14ac:dyDescent="0.2">
      <c r="A385" s="15"/>
      <c r="B385" s="15"/>
      <c r="C385" s="15"/>
      <c r="D385" s="15"/>
      <c r="E385" s="40"/>
    </row>
    <row r="386" spans="1:5" x14ac:dyDescent="0.2">
      <c r="A386" s="15"/>
      <c r="B386" s="15"/>
      <c r="C386" s="15"/>
      <c r="D386" s="15"/>
      <c r="E386" s="40"/>
    </row>
    <row r="387" spans="1:5" x14ac:dyDescent="0.2">
      <c r="A387" s="15"/>
      <c r="B387" s="15"/>
      <c r="C387" s="15"/>
      <c r="D387" s="15"/>
      <c r="E387" s="40"/>
    </row>
    <row r="388" spans="1:5" x14ac:dyDescent="0.2">
      <c r="A388" s="15"/>
      <c r="B388" s="15"/>
      <c r="C388" s="15"/>
      <c r="D388" s="15"/>
      <c r="E388" s="40"/>
    </row>
    <row r="389" spans="1:5" x14ac:dyDescent="0.2">
      <c r="A389" s="15"/>
      <c r="B389" s="15"/>
      <c r="C389" s="15"/>
      <c r="D389" s="15"/>
      <c r="E389" s="40"/>
    </row>
    <row r="390" spans="1:5" x14ac:dyDescent="0.2">
      <c r="A390" s="15"/>
      <c r="B390" s="15"/>
      <c r="C390" s="15"/>
      <c r="D390" s="15"/>
      <c r="E390" s="40"/>
    </row>
    <row r="391" spans="1:5" x14ac:dyDescent="0.2">
      <c r="A391" s="15"/>
      <c r="B391" s="15"/>
      <c r="C391" s="15"/>
      <c r="D391" s="15"/>
      <c r="E391" s="40"/>
    </row>
    <row r="392" spans="1:5" x14ac:dyDescent="0.2">
      <c r="A392" s="15"/>
      <c r="B392" s="15"/>
      <c r="C392" s="15"/>
      <c r="D392" s="15"/>
      <c r="E392" s="40"/>
    </row>
    <row r="393" spans="1:5" x14ac:dyDescent="0.2">
      <c r="A393" s="15"/>
      <c r="B393" s="15"/>
      <c r="C393" s="15"/>
      <c r="D393" s="15"/>
      <c r="E393" s="40"/>
    </row>
    <row r="394" spans="1:5" x14ac:dyDescent="0.2">
      <c r="A394" s="15"/>
      <c r="B394" s="15"/>
      <c r="C394" s="15"/>
      <c r="D394" s="15"/>
      <c r="E394" s="40"/>
    </row>
    <row r="395" spans="1:5" x14ac:dyDescent="0.2">
      <c r="A395" s="15"/>
      <c r="B395" s="15"/>
      <c r="C395" s="15"/>
      <c r="D395" s="15"/>
      <c r="E395" s="40"/>
    </row>
    <row r="396" spans="1:5" x14ac:dyDescent="0.2">
      <c r="A396" s="15"/>
      <c r="B396" s="15"/>
      <c r="C396" s="15"/>
      <c r="D396" s="15"/>
      <c r="E396" s="40"/>
    </row>
    <row r="397" spans="1:5" x14ac:dyDescent="0.2">
      <c r="A397" s="15"/>
      <c r="B397" s="15"/>
      <c r="C397" s="15"/>
      <c r="D397" s="15"/>
      <c r="E397" s="40"/>
    </row>
    <row r="398" spans="1:5" x14ac:dyDescent="0.2">
      <c r="A398" s="15"/>
      <c r="B398" s="15"/>
      <c r="C398" s="15"/>
      <c r="D398" s="15"/>
      <c r="E398" s="40"/>
    </row>
    <row r="399" spans="1:5" x14ac:dyDescent="0.2">
      <c r="A399" s="15"/>
      <c r="B399" s="15"/>
      <c r="C399" s="15"/>
      <c r="D399" s="15"/>
      <c r="E399" s="40"/>
    </row>
    <row r="400" spans="1:5" x14ac:dyDescent="0.2">
      <c r="A400" s="15"/>
      <c r="B400" s="15"/>
      <c r="C400" s="15"/>
      <c r="D400" s="15"/>
      <c r="E400" s="40"/>
    </row>
    <row r="401" spans="1:5" x14ac:dyDescent="0.2">
      <c r="A401" s="15"/>
      <c r="B401" s="15"/>
      <c r="C401" s="15"/>
      <c r="D401" s="15"/>
      <c r="E401" s="40"/>
    </row>
    <row r="402" spans="1:5" x14ac:dyDescent="0.2">
      <c r="A402" s="15"/>
      <c r="B402" s="15"/>
      <c r="C402" s="15"/>
      <c r="D402" s="15"/>
      <c r="E402" s="40"/>
    </row>
    <row r="403" spans="1:5" x14ac:dyDescent="0.2">
      <c r="A403" s="15"/>
      <c r="B403" s="15"/>
      <c r="C403" s="15"/>
      <c r="D403" s="15"/>
      <c r="E403" s="40"/>
    </row>
    <row r="404" spans="1:5" x14ac:dyDescent="0.2">
      <c r="A404" s="15"/>
      <c r="B404" s="15"/>
      <c r="C404" s="15"/>
      <c r="D404" s="15"/>
      <c r="E404" s="40"/>
    </row>
    <row r="405" spans="1:5" x14ac:dyDescent="0.2">
      <c r="A405" s="15"/>
      <c r="B405" s="15"/>
      <c r="C405" s="15"/>
      <c r="D405" s="15"/>
      <c r="E405" s="40"/>
    </row>
    <row r="406" spans="1:5" x14ac:dyDescent="0.2">
      <c r="A406" s="15"/>
      <c r="B406" s="15"/>
      <c r="C406" s="15"/>
      <c r="D406" s="15"/>
      <c r="E406" s="40"/>
    </row>
    <row r="407" spans="1:5" x14ac:dyDescent="0.2">
      <c r="A407" s="15"/>
      <c r="B407" s="15"/>
      <c r="C407" s="15"/>
      <c r="D407" s="15"/>
      <c r="E407" s="40"/>
    </row>
    <row r="408" spans="1:5" x14ac:dyDescent="0.2">
      <c r="A408" s="15"/>
      <c r="B408" s="15"/>
      <c r="C408" s="15"/>
      <c r="D408" s="15"/>
      <c r="E408" s="40"/>
    </row>
    <row r="409" spans="1:5" x14ac:dyDescent="0.2">
      <c r="A409" s="15"/>
      <c r="B409" s="15"/>
      <c r="C409" s="15"/>
      <c r="D409" s="15"/>
      <c r="E409" s="40"/>
    </row>
    <row r="410" spans="1:5" x14ac:dyDescent="0.2">
      <c r="A410" s="15"/>
      <c r="B410" s="15"/>
      <c r="C410" s="15"/>
      <c r="D410" s="15"/>
      <c r="E410" s="40"/>
    </row>
    <row r="411" spans="1:5" x14ac:dyDescent="0.2">
      <c r="A411" s="15"/>
      <c r="B411" s="15"/>
      <c r="C411" s="15"/>
      <c r="D411" s="15"/>
      <c r="E411" s="40"/>
    </row>
    <row r="412" spans="1:5" x14ac:dyDescent="0.2">
      <c r="A412" s="15"/>
      <c r="B412" s="15"/>
      <c r="C412" s="15"/>
      <c r="D412" s="15"/>
      <c r="E412" s="40"/>
    </row>
    <row r="413" spans="1:5" x14ac:dyDescent="0.2">
      <c r="A413" s="15"/>
      <c r="B413" s="15"/>
      <c r="C413" s="15"/>
      <c r="D413" s="15"/>
      <c r="E413" s="40"/>
    </row>
    <row r="414" spans="1:5" x14ac:dyDescent="0.2">
      <c r="A414" s="15"/>
      <c r="B414" s="15"/>
      <c r="C414" s="15"/>
      <c r="D414" s="15"/>
      <c r="E414" s="40"/>
    </row>
    <row r="415" spans="1:5" x14ac:dyDescent="0.2">
      <c r="A415" s="15"/>
      <c r="B415" s="15"/>
      <c r="C415" s="15"/>
      <c r="D415" s="15"/>
      <c r="E415" s="40"/>
    </row>
    <row r="416" spans="1:5" x14ac:dyDescent="0.2">
      <c r="A416" s="15"/>
      <c r="B416" s="15"/>
      <c r="C416" s="15"/>
      <c r="D416" s="15"/>
      <c r="E416" s="40"/>
    </row>
    <row r="417" spans="1:5" x14ac:dyDescent="0.2">
      <c r="A417" s="15"/>
      <c r="B417" s="15"/>
      <c r="C417" s="15"/>
      <c r="D417" s="15"/>
      <c r="E417" s="40"/>
    </row>
    <row r="418" spans="1:5" x14ac:dyDescent="0.2">
      <c r="A418" s="15"/>
      <c r="B418" s="15"/>
      <c r="C418" s="15"/>
      <c r="D418" s="15"/>
      <c r="E418" s="40"/>
    </row>
    <row r="419" spans="1:5" x14ac:dyDescent="0.2">
      <c r="A419" s="15"/>
      <c r="B419" s="15"/>
      <c r="C419" s="15"/>
      <c r="D419" s="15"/>
      <c r="E419" s="40"/>
    </row>
    <row r="420" spans="1:5" x14ac:dyDescent="0.2">
      <c r="A420" s="15"/>
      <c r="B420" s="15"/>
      <c r="C420" s="15"/>
      <c r="D420" s="15"/>
      <c r="E420" s="40"/>
    </row>
    <row r="421" spans="1:5" x14ac:dyDescent="0.2">
      <c r="A421" s="15"/>
      <c r="B421" s="15"/>
      <c r="C421" s="15"/>
      <c r="D421" s="15"/>
      <c r="E421" s="40"/>
    </row>
    <row r="422" spans="1:5" x14ac:dyDescent="0.2">
      <c r="A422" s="15"/>
      <c r="B422" s="15"/>
      <c r="C422" s="15"/>
      <c r="D422" s="15"/>
      <c r="E422" s="40"/>
    </row>
    <row r="423" spans="1:5" x14ac:dyDescent="0.2">
      <c r="A423" s="15"/>
      <c r="B423" s="15"/>
      <c r="C423" s="15"/>
      <c r="D423" s="15"/>
      <c r="E423" s="40"/>
    </row>
    <row r="424" spans="1:5" x14ac:dyDescent="0.2">
      <c r="A424" s="15"/>
      <c r="B424" s="15"/>
      <c r="C424" s="15"/>
      <c r="D424" s="15"/>
      <c r="E424" s="40"/>
    </row>
    <row r="425" spans="1:5" x14ac:dyDescent="0.2">
      <c r="A425" s="15"/>
      <c r="B425" s="15"/>
      <c r="C425" s="15"/>
      <c r="D425" s="15"/>
      <c r="E425" s="40"/>
    </row>
    <row r="426" spans="1:5" x14ac:dyDescent="0.2">
      <c r="A426" s="15"/>
      <c r="B426" s="15"/>
      <c r="C426" s="15"/>
      <c r="D426" s="15"/>
      <c r="E426" s="40"/>
    </row>
    <row r="427" spans="1:5" x14ac:dyDescent="0.2">
      <c r="A427" s="15"/>
      <c r="B427" s="15"/>
      <c r="C427" s="15"/>
      <c r="D427" s="15"/>
      <c r="E427" s="40"/>
    </row>
    <row r="428" spans="1:5" x14ac:dyDescent="0.2">
      <c r="A428" s="15"/>
      <c r="B428" s="15"/>
      <c r="C428" s="15"/>
      <c r="D428" s="15"/>
      <c r="E428" s="40"/>
    </row>
    <row r="429" spans="1:5" x14ac:dyDescent="0.2">
      <c r="A429" s="15"/>
      <c r="B429" s="15"/>
      <c r="C429" s="15"/>
      <c r="D429" s="15"/>
      <c r="E429" s="40"/>
    </row>
    <row r="430" spans="1:5" x14ac:dyDescent="0.2">
      <c r="A430" s="15"/>
      <c r="B430" s="15"/>
      <c r="C430" s="15"/>
      <c r="D430" s="15"/>
      <c r="E430" s="40"/>
    </row>
    <row r="431" spans="1:5" x14ac:dyDescent="0.2">
      <c r="A431" s="15"/>
      <c r="B431" s="15"/>
      <c r="C431" s="15"/>
      <c r="D431" s="15"/>
      <c r="E431" s="40"/>
    </row>
    <row r="432" spans="1:5" x14ac:dyDescent="0.2">
      <c r="A432" s="15"/>
      <c r="B432" s="15"/>
      <c r="C432" s="15"/>
      <c r="D432" s="15"/>
      <c r="E432" s="40"/>
    </row>
    <row r="433" spans="1:5" x14ac:dyDescent="0.2">
      <c r="A433" s="15"/>
      <c r="B433" s="15"/>
      <c r="C433" s="15"/>
      <c r="D433" s="15"/>
      <c r="E433" s="40"/>
    </row>
    <row r="434" spans="1:5" x14ac:dyDescent="0.2">
      <c r="A434" s="15"/>
      <c r="B434" s="15"/>
      <c r="C434" s="15"/>
      <c r="D434" s="15"/>
      <c r="E434" s="40"/>
    </row>
    <row r="435" spans="1:5" x14ac:dyDescent="0.2">
      <c r="A435" s="15"/>
      <c r="B435" s="15"/>
      <c r="C435" s="15"/>
      <c r="D435" s="15"/>
      <c r="E435" s="40"/>
    </row>
    <row r="436" spans="1:5" x14ac:dyDescent="0.2">
      <c r="A436" s="15"/>
      <c r="B436" s="15"/>
      <c r="C436" s="15"/>
      <c r="D436" s="15"/>
      <c r="E436" s="40"/>
    </row>
    <row r="437" spans="1:5" x14ac:dyDescent="0.2">
      <c r="A437" s="15"/>
      <c r="B437" s="15"/>
      <c r="C437" s="15"/>
      <c r="D437" s="15"/>
      <c r="E437" s="40"/>
    </row>
    <row r="438" spans="1:5" x14ac:dyDescent="0.2">
      <c r="A438" s="15"/>
      <c r="B438" s="15"/>
      <c r="C438" s="15"/>
      <c r="D438" s="15"/>
      <c r="E438" s="40"/>
    </row>
    <row r="439" spans="1:5" x14ac:dyDescent="0.2">
      <c r="A439" s="15"/>
      <c r="B439" s="15"/>
      <c r="C439" s="15"/>
      <c r="D439" s="15"/>
      <c r="E439" s="40"/>
    </row>
    <row r="440" spans="1:5" x14ac:dyDescent="0.2">
      <c r="A440" s="15"/>
      <c r="B440" s="15"/>
      <c r="C440" s="15"/>
      <c r="D440" s="15"/>
      <c r="E440" s="40"/>
    </row>
    <row r="441" spans="1:5" x14ac:dyDescent="0.2">
      <c r="A441" s="15"/>
      <c r="B441" s="15"/>
      <c r="C441" s="15"/>
      <c r="D441" s="15"/>
      <c r="E441" s="40"/>
    </row>
    <row r="442" spans="1:5" x14ac:dyDescent="0.2">
      <c r="A442" s="15"/>
      <c r="B442" s="15"/>
      <c r="C442" s="15"/>
      <c r="D442" s="15"/>
      <c r="E442" s="40"/>
    </row>
    <row r="443" spans="1:5" x14ac:dyDescent="0.2">
      <c r="A443" s="15"/>
      <c r="B443" s="15"/>
      <c r="C443" s="15"/>
      <c r="D443" s="15"/>
      <c r="E443" s="40"/>
    </row>
    <row r="444" spans="1:5" x14ac:dyDescent="0.2">
      <c r="A444" s="15"/>
      <c r="B444" s="15"/>
      <c r="C444" s="15"/>
      <c r="D444" s="15"/>
      <c r="E444" s="40"/>
    </row>
    <row r="445" spans="1:5" x14ac:dyDescent="0.2">
      <c r="A445" s="15"/>
      <c r="B445" s="15"/>
      <c r="C445" s="15"/>
      <c r="D445" s="15"/>
      <c r="E445" s="40"/>
    </row>
    <row r="446" spans="1:5" x14ac:dyDescent="0.2">
      <c r="A446" s="15"/>
      <c r="B446" s="15"/>
      <c r="C446" s="15"/>
      <c r="D446" s="15"/>
      <c r="E446" s="40"/>
    </row>
    <row r="447" spans="1:5" x14ac:dyDescent="0.2">
      <c r="A447" s="15"/>
      <c r="B447" s="15"/>
      <c r="C447" s="15"/>
      <c r="D447" s="15"/>
      <c r="E447" s="40"/>
    </row>
    <row r="448" spans="1:5" x14ac:dyDescent="0.2">
      <c r="A448" s="15"/>
      <c r="B448" s="15"/>
      <c r="C448" s="15"/>
      <c r="D448" s="15"/>
      <c r="E448" s="40"/>
    </row>
    <row r="449" spans="1:5" x14ac:dyDescent="0.2">
      <c r="A449" s="15"/>
      <c r="B449" s="15"/>
      <c r="C449" s="15"/>
      <c r="D449" s="15"/>
      <c r="E449" s="40"/>
    </row>
    <row r="450" spans="1:5" x14ac:dyDescent="0.2">
      <c r="A450" s="15"/>
      <c r="B450" s="15"/>
      <c r="C450" s="15"/>
      <c r="D450" s="15"/>
      <c r="E450" s="40"/>
    </row>
    <row r="451" spans="1:5" x14ac:dyDescent="0.2">
      <c r="A451" s="15"/>
      <c r="B451" s="15"/>
      <c r="C451" s="15"/>
      <c r="D451" s="15"/>
      <c r="E451" s="40"/>
    </row>
    <row r="452" spans="1:5" x14ac:dyDescent="0.2">
      <c r="A452" s="15"/>
      <c r="B452" s="15"/>
      <c r="C452" s="15"/>
      <c r="D452" s="15"/>
      <c r="E452" s="40"/>
    </row>
    <row r="453" spans="1:5" x14ac:dyDescent="0.2">
      <c r="A453" s="15"/>
      <c r="B453" s="15"/>
      <c r="C453" s="15"/>
      <c r="D453" s="15"/>
      <c r="E453" s="40"/>
    </row>
    <row r="454" spans="1:5" x14ac:dyDescent="0.2">
      <c r="A454" s="15"/>
      <c r="B454" s="15"/>
      <c r="C454" s="15"/>
      <c r="D454" s="15"/>
      <c r="E454" s="40"/>
    </row>
    <row r="455" spans="1:5" x14ac:dyDescent="0.2">
      <c r="A455" s="15"/>
      <c r="B455" s="15"/>
      <c r="C455" s="15"/>
      <c r="D455" s="15"/>
      <c r="E455" s="40"/>
    </row>
    <row r="456" spans="1:5" x14ac:dyDescent="0.2">
      <c r="A456" s="15"/>
      <c r="B456" s="15"/>
      <c r="C456" s="15"/>
      <c r="D456" s="15"/>
      <c r="E456" s="40"/>
    </row>
    <row r="457" spans="1:5" x14ac:dyDescent="0.2">
      <c r="A457" s="15"/>
      <c r="B457" s="15"/>
      <c r="C457" s="15"/>
      <c r="D457" s="15"/>
      <c r="E457" s="40"/>
    </row>
    <row r="458" spans="1:5" x14ac:dyDescent="0.2">
      <c r="A458" s="15"/>
      <c r="B458" s="15"/>
      <c r="C458" s="15"/>
      <c r="D458" s="15"/>
      <c r="E458" s="40"/>
    </row>
    <row r="459" spans="1:5" x14ac:dyDescent="0.2">
      <c r="A459" s="15"/>
      <c r="B459" s="15"/>
      <c r="C459" s="15"/>
      <c r="D459" s="15"/>
      <c r="E459" s="40"/>
    </row>
    <row r="460" spans="1:5" x14ac:dyDescent="0.2">
      <c r="A460" s="15"/>
      <c r="B460" s="15"/>
      <c r="C460" s="15"/>
      <c r="D460" s="15"/>
      <c r="E460" s="40"/>
    </row>
    <row r="461" spans="1:5" x14ac:dyDescent="0.2">
      <c r="A461" s="15"/>
      <c r="B461" s="15"/>
      <c r="C461" s="15"/>
      <c r="D461" s="15"/>
      <c r="E461" s="40"/>
    </row>
    <row r="462" spans="1:5" x14ac:dyDescent="0.2">
      <c r="A462" s="15"/>
      <c r="B462" s="15"/>
      <c r="C462" s="15"/>
      <c r="D462" s="15"/>
      <c r="E462" s="40"/>
    </row>
    <row r="463" spans="1:5" x14ac:dyDescent="0.2">
      <c r="A463" s="15"/>
      <c r="B463" s="15"/>
      <c r="C463" s="15"/>
      <c r="D463" s="15"/>
      <c r="E463" s="40"/>
    </row>
    <row r="464" spans="1:5" x14ac:dyDescent="0.2">
      <c r="A464" s="15"/>
      <c r="B464" s="15"/>
      <c r="C464" s="15"/>
      <c r="D464" s="15"/>
      <c r="E464" s="40"/>
    </row>
    <row r="465" spans="1:5" x14ac:dyDescent="0.2">
      <c r="A465" s="15"/>
      <c r="B465" s="15"/>
      <c r="C465" s="15"/>
      <c r="D465" s="15"/>
      <c r="E465" s="40"/>
    </row>
    <row r="466" spans="1:5" x14ac:dyDescent="0.2">
      <c r="A466" s="15"/>
      <c r="B466" s="15"/>
      <c r="C466" s="15"/>
      <c r="D466" s="15"/>
      <c r="E466" s="40"/>
    </row>
    <row r="467" spans="1:5" x14ac:dyDescent="0.2">
      <c r="A467" s="15"/>
      <c r="B467" s="15"/>
      <c r="C467" s="15"/>
      <c r="D467" s="15"/>
      <c r="E467" s="40"/>
    </row>
    <row r="468" spans="1:5" x14ac:dyDescent="0.2">
      <c r="A468" s="15"/>
      <c r="B468" s="15"/>
      <c r="C468" s="15"/>
      <c r="D468" s="15"/>
      <c r="E468" s="40"/>
    </row>
    <row r="469" spans="1:5" x14ac:dyDescent="0.2">
      <c r="A469" s="15"/>
      <c r="B469" s="15"/>
      <c r="C469" s="15"/>
      <c r="D469" s="15"/>
      <c r="E469" s="40"/>
    </row>
    <row r="470" spans="1:5" x14ac:dyDescent="0.2">
      <c r="A470" s="15"/>
      <c r="B470" s="15"/>
      <c r="C470" s="15"/>
      <c r="D470" s="15"/>
      <c r="E470" s="40"/>
    </row>
    <row r="471" spans="1:5" x14ac:dyDescent="0.2">
      <c r="A471" s="15"/>
      <c r="B471" s="15"/>
      <c r="C471" s="15"/>
      <c r="D471" s="15"/>
      <c r="E471" s="40"/>
    </row>
    <row r="472" spans="1:5" x14ac:dyDescent="0.2">
      <c r="A472" s="15"/>
      <c r="B472" s="15"/>
      <c r="C472" s="15"/>
      <c r="D472" s="15"/>
      <c r="E472" s="40"/>
    </row>
    <row r="473" spans="1:5" x14ac:dyDescent="0.2">
      <c r="A473" s="15"/>
      <c r="B473" s="15"/>
      <c r="C473" s="15"/>
      <c r="D473" s="15"/>
      <c r="E473" s="40"/>
    </row>
    <row r="474" spans="1:5" x14ac:dyDescent="0.2">
      <c r="A474" s="15"/>
      <c r="B474" s="15"/>
      <c r="C474" s="15"/>
      <c r="D474" s="15"/>
      <c r="E474" s="40"/>
    </row>
    <row r="475" spans="1:5" x14ac:dyDescent="0.2">
      <c r="A475" s="15"/>
      <c r="B475" s="15"/>
      <c r="C475" s="15"/>
      <c r="D475" s="15"/>
      <c r="E475" s="40"/>
    </row>
    <row r="476" spans="1:5" x14ac:dyDescent="0.2">
      <c r="A476" s="15"/>
      <c r="B476" s="15"/>
      <c r="C476" s="15"/>
      <c r="D476" s="15"/>
      <c r="E476" s="40"/>
    </row>
    <row r="477" spans="1:5" x14ac:dyDescent="0.2">
      <c r="A477" s="15"/>
      <c r="B477" s="15"/>
      <c r="C477" s="15"/>
      <c r="D477" s="15"/>
      <c r="E477" s="40"/>
    </row>
    <row r="478" spans="1:5" x14ac:dyDescent="0.2">
      <c r="A478" s="15"/>
      <c r="B478" s="15"/>
      <c r="C478" s="15"/>
      <c r="D478" s="15"/>
      <c r="E478" s="40"/>
    </row>
    <row r="479" spans="1:5" x14ac:dyDescent="0.2">
      <c r="A479" s="15"/>
      <c r="B479" s="15"/>
      <c r="C479" s="15"/>
      <c r="D479" s="15"/>
      <c r="E479" s="40"/>
    </row>
    <row r="480" spans="1:5" x14ac:dyDescent="0.2">
      <c r="A480" s="15"/>
      <c r="B480" s="15"/>
      <c r="C480" s="15"/>
      <c r="D480" s="15"/>
      <c r="E480" s="40"/>
    </row>
    <row r="481" spans="1:5" x14ac:dyDescent="0.2">
      <c r="A481" s="15"/>
      <c r="B481" s="15"/>
      <c r="C481" s="15"/>
      <c r="D481" s="15"/>
      <c r="E481" s="40"/>
    </row>
    <row r="482" spans="1:5" x14ac:dyDescent="0.2">
      <c r="A482" s="15"/>
      <c r="B482" s="15"/>
      <c r="C482" s="15"/>
      <c r="D482" s="15"/>
      <c r="E482" s="40"/>
    </row>
    <row r="483" spans="1:5" x14ac:dyDescent="0.2">
      <c r="A483" s="15"/>
      <c r="B483" s="15"/>
      <c r="C483" s="15"/>
      <c r="D483" s="15"/>
      <c r="E483" s="40"/>
    </row>
    <row r="484" spans="1:5" x14ac:dyDescent="0.2">
      <c r="A484" s="15"/>
      <c r="B484" s="15"/>
      <c r="C484" s="15"/>
      <c r="D484" s="15"/>
      <c r="E484" s="40"/>
    </row>
    <row r="485" spans="1:5" x14ac:dyDescent="0.2">
      <c r="A485" s="15"/>
      <c r="B485" s="15"/>
      <c r="C485" s="15"/>
      <c r="D485" s="15"/>
      <c r="E485" s="40"/>
    </row>
    <row r="486" spans="1:5" x14ac:dyDescent="0.2">
      <c r="A486" s="15"/>
      <c r="B486" s="15"/>
      <c r="C486" s="15"/>
      <c r="D486" s="15"/>
      <c r="E486" s="40"/>
    </row>
    <row r="487" spans="1:5" x14ac:dyDescent="0.2">
      <c r="A487" s="15"/>
      <c r="B487" s="15"/>
      <c r="C487" s="15"/>
      <c r="D487" s="15"/>
      <c r="E487" s="40"/>
    </row>
    <row r="488" spans="1:5" x14ac:dyDescent="0.2">
      <c r="A488" s="15"/>
      <c r="B488" s="15"/>
      <c r="C488" s="15"/>
      <c r="D488" s="15"/>
      <c r="E488" s="40"/>
    </row>
    <row r="489" spans="1:5" x14ac:dyDescent="0.2">
      <c r="A489" s="15"/>
      <c r="B489" s="15"/>
      <c r="C489" s="15"/>
      <c r="D489" s="15"/>
      <c r="E489" s="40"/>
    </row>
    <row r="490" spans="1:5" x14ac:dyDescent="0.2">
      <c r="A490" s="15"/>
      <c r="B490" s="15"/>
      <c r="C490" s="15"/>
      <c r="D490" s="15"/>
      <c r="E490" s="40"/>
    </row>
    <row r="491" spans="1:5" x14ac:dyDescent="0.2">
      <c r="A491" s="15"/>
      <c r="B491" s="15"/>
      <c r="C491" s="15"/>
      <c r="D491" s="15"/>
      <c r="E491" s="40"/>
    </row>
    <row r="492" spans="1:5" x14ac:dyDescent="0.2">
      <c r="A492" s="15"/>
      <c r="B492" s="15"/>
      <c r="C492" s="15"/>
      <c r="D492" s="15"/>
      <c r="E492" s="40"/>
    </row>
    <row r="493" spans="1:5" x14ac:dyDescent="0.2">
      <c r="A493" s="15"/>
      <c r="B493" s="15"/>
      <c r="C493" s="15"/>
      <c r="D493" s="15"/>
      <c r="E493" s="40"/>
    </row>
    <row r="494" spans="1:5" x14ac:dyDescent="0.2">
      <c r="A494" s="15"/>
      <c r="B494" s="15"/>
      <c r="C494" s="15"/>
      <c r="D494" s="15"/>
      <c r="E494" s="40"/>
    </row>
    <row r="495" spans="1:5" x14ac:dyDescent="0.2">
      <c r="A495" s="15"/>
      <c r="B495" s="15"/>
      <c r="C495" s="15"/>
      <c r="D495" s="15"/>
      <c r="E495" s="40"/>
    </row>
    <row r="496" spans="1:5" x14ac:dyDescent="0.2">
      <c r="A496" s="15"/>
      <c r="B496" s="15"/>
      <c r="C496" s="15"/>
      <c r="D496" s="15"/>
      <c r="E496" s="40"/>
    </row>
    <row r="497" spans="1:5" x14ac:dyDescent="0.2">
      <c r="A497" s="15"/>
      <c r="B497" s="15"/>
      <c r="C497" s="15"/>
      <c r="D497" s="15"/>
      <c r="E497" s="40"/>
    </row>
    <row r="498" spans="1:5" x14ac:dyDescent="0.2">
      <c r="A498" s="15"/>
      <c r="B498" s="15"/>
      <c r="C498" s="15"/>
      <c r="D498" s="15"/>
      <c r="E498" s="40"/>
    </row>
    <row r="499" spans="1:5" x14ac:dyDescent="0.2">
      <c r="A499" s="15"/>
      <c r="B499" s="15"/>
      <c r="C499" s="15"/>
      <c r="D499" s="15"/>
      <c r="E499" s="40"/>
    </row>
    <row r="500" spans="1:5" x14ac:dyDescent="0.2">
      <c r="A500" s="15"/>
      <c r="B500" s="15"/>
      <c r="C500" s="15"/>
      <c r="D500" s="15"/>
      <c r="E500" s="40"/>
    </row>
    <row r="501" spans="1:5" x14ac:dyDescent="0.2">
      <c r="A501" s="15"/>
      <c r="B501" s="15"/>
      <c r="C501" s="15"/>
      <c r="D501" s="15"/>
      <c r="E501" s="40"/>
    </row>
    <row r="502" spans="1:5" x14ac:dyDescent="0.2">
      <c r="A502" s="15"/>
      <c r="B502" s="15"/>
      <c r="C502" s="15"/>
      <c r="D502" s="15"/>
      <c r="E502" s="40"/>
    </row>
    <row r="503" spans="1:5" x14ac:dyDescent="0.2">
      <c r="A503" s="15"/>
      <c r="B503" s="15"/>
      <c r="C503" s="15"/>
      <c r="D503" s="15"/>
      <c r="E503" s="40"/>
    </row>
    <row r="504" spans="1:5" x14ac:dyDescent="0.2">
      <c r="A504" s="15"/>
      <c r="B504" s="15"/>
      <c r="C504" s="15"/>
      <c r="D504" s="15"/>
      <c r="E504" s="40"/>
    </row>
    <row r="505" spans="1:5" x14ac:dyDescent="0.2">
      <c r="A505" s="15"/>
      <c r="B505" s="15"/>
      <c r="C505" s="15"/>
      <c r="D505" s="15"/>
      <c r="E505" s="40"/>
    </row>
    <row r="506" spans="1:5" x14ac:dyDescent="0.2">
      <c r="A506" s="15"/>
      <c r="B506" s="15"/>
      <c r="C506" s="15"/>
      <c r="D506" s="15"/>
      <c r="E506" s="40"/>
    </row>
    <row r="507" spans="1:5" x14ac:dyDescent="0.2">
      <c r="A507" s="15"/>
      <c r="B507" s="15"/>
      <c r="C507" s="15"/>
      <c r="D507" s="15"/>
      <c r="E507" s="40"/>
    </row>
    <row r="508" spans="1:5" x14ac:dyDescent="0.2">
      <c r="A508" s="15"/>
      <c r="B508" s="15"/>
      <c r="C508" s="15"/>
      <c r="D508" s="15"/>
      <c r="E508" s="40"/>
    </row>
    <row r="509" spans="1:5" x14ac:dyDescent="0.2">
      <c r="A509" s="15"/>
      <c r="B509" s="15"/>
      <c r="C509" s="15"/>
      <c r="D509" s="15"/>
      <c r="E509" s="40"/>
    </row>
    <row r="510" spans="1:5" x14ac:dyDescent="0.2">
      <c r="A510" s="15"/>
      <c r="B510" s="15"/>
      <c r="C510" s="15"/>
      <c r="D510" s="15"/>
      <c r="E510" s="40"/>
    </row>
    <row r="511" spans="1:5" x14ac:dyDescent="0.2">
      <c r="A511" s="15"/>
      <c r="B511" s="15"/>
      <c r="C511" s="15"/>
      <c r="D511" s="15"/>
      <c r="E511" s="40"/>
    </row>
    <row r="512" spans="1:5" x14ac:dyDescent="0.2">
      <c r="A512" s="15"/>
      <c r="B512" s="15"/>
      <c r="C512" s="15"/>
      <c r="D512" s="15"/>
      <c r="E512" s="40"/>
    </row>
    <row r="513" spans="1:5" x14ac:dyDescent="0.2">
      <c r="A513" s="15"/>
      <c r="B513" s="15"/>
      <c r="C513" s="15"/>
      <c r="D513" s="15"/>
      <c r="E513" s="40"/>
    </row>
    <row r="514" spans="1:5" x14ac:dyDescent="0.2">
      <c r="A514" s="15"/>
      <c r="B514" s="15"/>
      <c r="C514" s="15"/>
      <c r="D514" s="15"/>
      <c r="E514" s="40"/>
    </row>
    <row r="515" spans="1:5" x14ac:dyDescent="0.2">
      <c r="A515" s="15"/>
      <c r="B515" s="15"/>
      <c r="C515" s="15"/>
      <c r="D515" s="15"/>
      <c r="E515" s="40"/>
    </row>
    <row r="516" spans="1:5" x14ac:dyDescent="0.2">
      <c r="A516" s="15"/>
      <c r="B516" s="15"/>
      <c r="C516" s="15"/>
      <c r="D516" s="15"/>
      <c r="E516" s="40"/>
    </row>
    <row r="517" spans="1:5" x14ac:dyDescent="0.2">
      <c r="A517" s="15"/>
      <c r="B517" s="15"/>
      <c r="C517" s="15"/>
      <c r="D517" s="15"/>
      <c r="E517" s="40"/>
    </row>
    <row r="518" spans="1:5" x14ac:dyDescent="0.2">
      <c r="A518" s="15"/>
      <c r="B518" s="15"/>
      <c r="C518" s="15"/>
      <c r="D518" s="15"/>
      <c r="E518" s="40"/>
    </row>
    <row r="519" spans="1:5" x14ac:dyDescent="0.2">
      <c r="A519" s="15"/>
      <c r="B519" s="15"/>
      <c r="C519" s="15"/>
      <c r="D519" s="15"/>
      <c r="E519" s="40"/>
    </row>
    <row r="520" spans="1:5" x14ac:dyDescent="0.2">
      <c r="A520" s="15"/>
      <c r="B520" s="15"/>
      <c r="C520" s="15"/>
      <c r="D520" s="15"/>
      <c r="E520" s="40"/>
    </row>
    <row r="521" spans="1:5" x14ac:dyDescent="0.2">
      <c r="A521" s="15"/>
      <c r="B521" s="15"/>
      <c r="C521" s="15"/>
      <c r="D521" s="15"/>
      <c r="E521" s="40"/>
    </row>
    <row r="522" spans="1:5" x14ac:dyDescent="0.2">
      <c r="A522" s="15"/>
      <c r="B522" s="15"/>
      <c r="C522" s="15"/>
      <c r="D522" s="15"/>
      <c r="E522" s="40"/>
    </row>
    <row r="523" spans="1:5" x14ac:dyDescent="0.2">
      <c r="A523" s="15"/>
      <c r="B523" s="15"/>
      <c r="C523" s="15"/>
      <c r="D523" s="15"/>
      <c r="E523" s="40"/>
    </row>
    <row r="524" spans="1:5" x14ac:dyDescent="0.2">
      <c r="A524" s="15"/>
      <c r="B524" s="15"/>
      <c r="C524" s="15"/>
      <c r="D524" s="15"/>
      <c r="E524" s="40"/>
    </row>
    <row r="525" spans="1:5" x14ac:dyDescent="0.2">
      <c r="A525" s="15"/>
      <c r="B525" s="15"/>
      <c r="C525" s="15"/>
      <c r="D525" s="15"/>
      <c r="E525" s="40"/>
    </row>
    <row r="526" spans="1:5" x14ac:dyDescent="0.2">
      <c r="A526" s="15"/>
      <c r="B526" s="15"/>
      <c r="C526" s="15"/>
      <c r="D526" s="15"/>
      <c r="E526" s="40"/>
    </row>
    <row r="527" spans="1:5" x14ac:dyDescent="0.2">
      <c r="A527" s="15"/>
      <c r="B527" s="15"/>
      <c r="C527" s="15"/>
      <c r="D527" s="15"/>
      <c r="E527" s="40"/>
    </row>
    <row r="528" spans="1:5" x14ac:dyDescent="0.2">
      <c r="A528" s="15"/>
      <c r="B528" s="15"/>
      <c r="C528" s="15"/>
      <c r="D528" s="15"/>
      <c r="E528" s="40"/>
    </row>
    <row r="529" spans="1:5" x14ac:dyDescent="0.2">
      <c r="A529" s="15"/>
      <c r="B529" s="15"/>
      <c r="C529" s="15"/>
      <c r="D529" s="15"/>
      <c r="E529" s="40"/>
    </row>
    <row r="530" spans="1:5" x14ac:dyDescent="0.2">
      <c r="A530" s="15"/>
      <c r="B530" s="15"/>
      <c r="C530" s="15"/>
      <c r="D530" s="15"/>
      <c r="E530" s="40"/>
    </row>
    <row r="531" spans="1:5" x14ac:dyDescent="0.2">
      <c r="A531" s="15"/>
      <c r="B531" s="15"/>
      <c r="C531" s="15"/>
      <c r="D531" s="15"/>
      <c r="E531" s="40"/>
    </row>
    <row r="532" spans="1:5" x14ac:dyDescent="0.2">
      <c r="A532" s="15"/>
      <c r="B532" s="15"/>
      <c r="C532" s="15"/>
      <c r="D532" s="15"/>
      <c r="E532" s="40"/>
    </row>
    <row r="533" spans="1:5" x14ac:dyDescent="0.2">
      <c r="A533" s="15"/>
      <c r="B533" s="15"/>
      <c r="C533" s="15"/>
      <c r="D533" s="15"/>
      <c r="E533" s="40"/>
    </row>
    <row r="534" spans="1:5" x14ac:dyDescent="0.2">
      <c r="A534" s="15"/>
      <c r="B534" s="15"/>
      <c r="C534" s="15"/>
      <c r="D534" s="15"/>
      <c r="E534" s="40"/>
    </row>
    <row r="535" spans="1:5" x14ac:dyDescent="0.2">
      <c r="A535" s="15"/>
      <c r="B535" s="15"/>
      <c r="C535" s="15"/>
      <c r="D535" s="15"/>
      <c r="E535" s="40"/>
    </row>
    <row r="536" spans="1:5" x14ac:dyDescent="0.2">
      <c r="A536" s="15"/>
      <c r="B536" s="15"/>
      <c r="C536" s="15"/>
      <c r="D536" s="15"/>
      <c r="E536" s="40"/>
    </row>
    <row r="537" spans="1:5" x14ac:dyDescent="0.2">
      <c r="A537" s="15"/>
      <c r="B537" s="15"/>
      <c r="C537" s="15"/>
      <c r="D537" s="15"/>
      <c r="E537" s="40"/>
    </row>
    <row r="538" spans="1:5" x14ac:dyDescent="0.2">
      <c r="A538" s="15"/>
      <c r="B538" s="15"/>
      <c r="C538" s="15"/>
      <c r="D538" s="15"/>
      <c r="E538" s="40"/>
    </row>
    <row r="539" spans="1:5" x14ac:dyDescent="0.2">
      <c r="A539" s="15"/>
      <c r="B539" s="15"/>
      <c r="C539" s="15"/>
      <c r="D539" s="15"/>
      <c r="E539" s="40"/>
    </row>
    <row r="540" spans="1:5" x14ac:dyDescent="0.2">
      <c r="A540" s="15"/>
      <c r="B540" s="15"/>
      <c r="C540" s="15"/>
      <c r="D540" s="15"/>
      <c r="E540" s="40"/>
    </row>
    <row r="541" spans="1:5" x14ac:dyDescent="0.2">
      <c r="A541" s="15"/>
      <c r="B541" s="15"/>
      <c r="C541" s="15"/>
      <c r="D541" s="15"/>
      <c r="E541" s="40"/>
    </row>
    <row r="542" spans="1:5" x14ac:dyDescent="0.2">
      <c r="A542" s="15"/>
      <c r="B542" s="15"/>
      <c r="C542" s="15"/>
      <c r="D542" s="15"/>
      <c r="E542" s="40"/>
    </row>
    <row r="543" spans="1:5" x14ac:dyDescent="0.2">
      <c r="A543" s="15"/>
      <c r="B543" s="15"/>
      <c r="C543" s="15"/>
      <c r="D543" s="15"/>
      <c r="E543" s="40"/>
    </row>
    <row r="544" spans="1:5" x14ac:dyDescent="0.2">
      <c r="A544" s="15"/>
      <c r="B544" s="15"/>
      <c r="C544" s="15"/>
      <c r="D544" s="15"/>
      <c r="E544" s="40"/>
    </row>
    <row r="545" spans="1:5" x14ac:dyDescent="0.2">
      <c r="A545" s="15"/>
      <c r="B545" s="15"/>
      <c r="C545" s="15"/>
      <c r="D545" s="15"/>
      <c r="E545" s="40"/>
    </row>
    <row r="546" spans="1:5" x14ac:dyDescent="0.2">
      <c r="A546" s="15"/>
      <c r="B546" s="15"/>
      <c r="C546" s="15"/>
      <c r="D546" s="15"/>
      <c r="E546" s="40"/>
    </row>
    <row r="547" spans="1:5" x14ac:dyDescent="0.2">
      <c r="A547" s="15"/>
      <c r="B547" s="15"/>
      <c r="C547" s="15"/>
      <c r="D547" s="15"/>
      <c r="E547" s="40"/>
    </row>
    <row r="548" spans="1:5" x14ac:dyDescent="0.2">
      <c r="A548" s="15"/>
      <c r="B548" s="15"/>
      <c r="C548" s="15"/>
      <c r="D548" s="15"/>
      <c r="E548" s="40"/>
    </row>
    <row r="549" spans="1:5" x14ac:dyDescent="0.2">
      <c r="A549" s="15"/>
      <c r="B549" s="15"/>
      <c r="C549" s="15"/>
      <c r="D549" s="15"/>
      <c r="E549" s="40"/>
    </row>
    <row r="550" spans="1:5" x14ac:dyDescent="0.2">
      <c r="A550" s="15"/>
      <c r="B550" s="15"/>
      <c r="C550" s="15"/>
      <c r="D550" s="15"/>
      <c r="E550" s="40"/>
    </row>
    <row r="551" spans="1:5" x14ac:dyDescent="0.2">
      <c r="A551" s="15"/>
      <c r="B551" s="15"/>
      <c r="C551" s="15"/>
      <c r="D551" s="15"/>
      <c r="E551" s="40"/>
    </row>
    <row r="552" spans="1:5" x14ac:dyDescent="0.2">
      <c r="A552" s="15"/>
      <c r="B552" s="15"/>
      <c r="C552" s="15"/>
      <c r="D552" s="15"/>
      <c r="E552" s="40"/>
    </row>
    <row r="553" spans="1:5" x14ac:dyDescent="0.2">
      <c r="A553" s="15"/>
      <c r="B553" s="15"/>
      <c r="C553" s="15"/>
      <c r="D553" s="15"/>
      <c r="E553" s="40"/>
    </row>
    <row r="554" spans="1:5" x14ac:dyDescent="0.2">
      <c r="A554" s="15"/>
      <c r="B554" s="15"/>
      <c r="C554" s="15"/>
      <c r="D554" s="15"/>
      <c r="E554" s="40"/>
    </row>
    <row r="555" spans="1:5" x14ac:dyDescent="0.2">
      <c r="A555" s="15"/>
      <c r="B555" s="15"/>
      <c r="C555" s="15"/>
      <c r="D555" s="15"/>
      <c r="E555" s="40"/>
    </row>
    <row r="556" spans="1:5" x14ac:dyDescent="0.2">
      <c r="A556" s="15"/>
      <c r="B556" s="15"/>
      <c r="C556" s="15"/>
      <c r="D556" s="15"/>
      <c r="E556" s="40"/>
    </row>
    <row r="557" spans="1:5" x14ac:dyDescent="0.2">
      <c r="A557" s="15"/>
      <c r="B557" s="15"/>
      <c r="C557" s="15"/>
      <c r="D557" s="15"/>
      <c r="E557" s="40"/>
    </row>
    <row r="558" spans="1:5" x14ac:dyDescent="0.2">
      <c r="A558" s="15"/>
      <c r="B558" s="15"/>
      <c r="C558" s="15"/>
      <c r="D558" s="15"/>
      <c r="E558" s="40"/>
    </row>
    <row r="559" spans="1:5" x14ac:dyDescent="0.2">
      <c r="A559" s="15"/>
      <c r="B559" s="15"/>
      <c r="C559" s="15"/>
      <c r="D559" s="15"/>
      <c r="E559" s="40"/>
    </row>
    <row r="560" spans="1:5" x14ac:dyDescent="0.2">
      <c r="A560" s="15"/>
      <c r="B560" s="15"/>
      <c r="C560" s="15"/>
      <c r="D560" s="15"/>
      <c r="E560" s="40"/>
    </row>
    <row r="561" spans="1:5" x14ac:dyDescent="0.2">
      <c r="A561" s="15"/>
      <c r="B561" s="15"/>
      <c r="C561" s="15"/>
      <c r="D561" s="15"/>
      <c r="E561" s="40"/>
    </row>
    <row r="562" spans="1:5" x14ac:dyDescent="0.2">
      <c r="A562" s="15"/>
      <c r="B562" s="15"/>
      <c r="C562" s="15"/>
      <c r="D562" s="15"/>
      <c r="E562" s="40"/>
    </row>
    <row r="563" spans="1:5" x14ac:dyDescent="0.2">
      <c r="A563" s="15"/>
      <c r="B563" s="15"/>
      <c r="C563" s="15"/>
      <c r="D563" s="15"/>
      <c r="E563" s="40"/>
    </row>
    <row r="564" spans="1:5" x14ac:dyDescent="0.2">
      <c r="A564" s="15"/>
      <c r="B564" s="15"/>
      <c r="C564" s="15"/>
      <c r="D564" s="15"/>
      <c r="E564" s="40"/>
    </row>
    <row r="565" spans="1:5" x14ac:dyDescent="0.2">
      <c r="A565" s="15"/>
      <c r="B565" s="15"/>
      <c r="C565" s="15"/>
      <c r="D565" s="15"/>
      <c r="E565" s="40"/>
    </row>
    <row r="566" spans="1:5" x14ac:dyDescent="0.2">
      <c r="A566" s="15"/>
      <c r="B566" s="15"/>
      <c r="C566" s="15"/>
      <c r="D566" s="15"/>
      <c r="E566" s="40"/>
    </row>
    <row r="567" spans="1:5" x14ac:dyDescent="0.2">
      <c r="A567" s="15"/>
      <c r="B567" s="15"/>
      <c r="C567" s="15"/>
      <c r="D567" s="15"/>
      <c r="E567" s="40"/>
    </row>
    <row r="568" spans="1:5" x14ac:dyDescent="0.2">
      <c r="A568" s="15"/>
      <c r="B568" s="15"/>
      <c r="C568" s="15"/>
      <c r="D568" s="15"/>
      <c r="E568" s="40"/>
    </row>
    <row r="569" spans="1:5" x14ac:dyDescent="0.2">
      <c r="A569" s="15"/>
      <c r="B569" s="15"/>
      <c r="C569" s="15"/>
      <c r="D569" s="15"/>
      <c r="E569" s="40"/>
    </row>
    <row r="570" spans="1:5" x14ac:dyDescent="0.2">
      <c r="A570" s="15"/>
      <c r="B570" s="15"/>
      <c r="C570" s="15"/>
      <c r="D570" s="15"/>
      <c r="E570" s="40"/>
    </row>
    <row r="571" spans="1:5" x14ac:dyDescent="0.2">
      <c r="A571" s="15"/>
      <c r="B571" s="15"/>
      <c r="C571" s="15"/>
      <c r="D571" s="15"/>
      <c r="E571" s="40"/>
    </row>
    <row r="572" spans="1:5" x14ac:dyDescent="0.2">
      <c r="A572" s="15"/>
      <c r="B572" s="15"/>
      <c r="C572" s="15"/>
      <c r="D572" s="15"/>
      <c r="E572" s="40"/>
    </row>
    <row r="573" spans="1:5" x14ac:dyDescent="0.2">
      <c r="A573" s="15"/>
      <c r="B573" s="15"/>
      <c r="C573" s="15"/>
      <c r="D573" s="15"/>
      <c r="E573" s="40"/>
    </row>
    <row r="574" spans="1:5" x14ac:dyDescent="0.2">
      <c r="A574" s="15"/>
      <c r="B574" s="15"/>
      <c r="C574" s="15"/>
      <c r="D574" s="15"/>
      <c r="E574" s="40"/>
    </row>
    <row r="575" spans="1:5" x14ac:dyDescent="0.2">
      <c r="A575" s="15"/>
      <c r="B575" s="15"/>
      <c r="C575" s="15"/>
      <c r="D575" s="15"/>
      <c r="E575" s="40"/>
    </row>
    <row r="576" spans="1:5" x14ac:dyDescent="0.2">
      <c r="A576" s="15"/>
      <c r="B576" s="15"/>
      <c r="C576" s="15"/>
      <c r="D576" s="15"/>
      <c r="E576" s="40"/>
    </row>
    <row r="577" spans="1:5" x14ac:dyDescent="0.2">
      <c r="A577" s="15"/>
      <c r="B577" s="15"/>
      <c r="C577" s="15"/>
      <c r="D577" s="15"/>
      <c r="E577" s="40"/>
    </row>
    <row r="578" spans="1:5" x14ac:dyDescent="0.2">
      <c r="A578" s="15"/>
      <c r="B578" s="15"/>
      <c r="C578" s="15"/>
      <c r="D578" s="15"/>
      <c r="E578" s="40"/>
    </row>
    <row r="579" spans="1:5" x14ac:dyDescent="0.2">
      <c r="A579" s="15"/>
      <c r="B579" s="15"/>
      <c r="C579" s="15"/>
      <c r="D579" s="15"/>
      <c r="E579" s="40"/>
    </row>
    <row r="580" spans="1:5" x14ac:dyDescent="0.2">
      <c r="A580" s="15"/>
      <c r="B580" s="15"/>
      <c r="C580" s="15"/>
      <c r="D580" s="15"/>
      <c r="E580" s="40"/>
    </row>
    <row r="581" spans="1:5" x14ac:dyDescent="0.2">
      <c r="A581" s="15"/>
      <c r="B581" s="15"/>
      <c r="C581" s="15"/>
      <c r="D581" s="15"/>
      <c r="E581" s="40"/>
    </row>
    <row r="582" spans="1:5" x14ac:dyDescent="0.2">
      <c r="A582" s="15"/>
      <c r="B582" s="15"/>
      <c r="C582" s="15"/>
      <c r="D582" s="15"/>
      <c r="E582" s="40"/>
    </row>
    <row r="583" spans="1:5" x14ac:dyDescent="0.2">
      <c r="A583" s="15"/>
      <c r="B583" s="15"/>
      <c r="C583" s="15"/>
      <c r="D583" s="15"/>
      <c r="E583" s="40"/>
    </row>
    <row r="584" spans="1:5" x14ac:dyDescent="0.2">
      <c r="A584" s="15"/>
      <c r="B584" s="15"/>
      <c r="C584" s="15"/>
      <c r="D584" s="15"/>
      <c r="E584" s="40"/>
    </row>
    <row r="585" spans="1:5" x14ac:dyDescent="0.2">
      <c r="A585" s="15"/>
      <c r="B585" s="15"/>
      <c r="C585" s="15"/>
      <c r="D585" s="15"/>
      <c r="E585" s="40"/>
    </row>
    <row r="586" spans="1:5" x14ac:dyDescent="0.2">
      <c r="A586" s="15"/>
      <c r="B586" s="15"/>
      <c r="C586" s="15"/>
      <c r="D586" s="15"/>
      <c r="E586" s="40"/>
    </row>
    <row r="587" spans="1:5" x14ac:dyDescent="0.2">
      <c r="A587" s="15"/>
      <c r="B587" s="15"/>
      <c r="C587" s="15"/>
      <c r="D587" s="15"/>
      <c r="E587" s="40"/>
    </row>
    <row r="588" spans="1:5" x14ac:dyDescent="0.2">
      <c r="A588" s="15"/>
      <c r="B588" s="15"/>
      <c r="C588" s="15"/>
      <c r="D588" s="15"/>
      <c r="E588" s="40"/>
    </row>
    <row r="589" spans="1:5" x14ac:dyDescent="0.2">
      <c r="A589" s="15"/>
      <c r="B589" s="15"/>
      <c r="C589" s="15"/>
      <c r="D589" s="15"/>
      <c r="E589" s="40"/>
    </row>
    <row r="590" spans="1:5" x14ac:dyDescent="0.2">
      <c r="A590" s="15"/>
      <c r="B590" s="15"/>
      <c r="C590" s="15"/>
      <c r="D590" s="15"/>
      <c r="E590" s="40"/>
    </row>
    <row r="591" spans="1:5" x14ac:dyDescent="0.2">
      <c r="A591" s="15"/>
      <c r="B591" s="15"/>
      <c r="C591" s="15"/>
      <c r="D591" s="15"/>
      <c r="E591" s="40"/>
    </row>
    <row r="592" spans="1:5" x14ac:dyDescent="0.2">
      <c r="A592" s="15"/>
      <c r="B592" s="15"/>
      <c r="C592" s="15"/>
      <c r="D592" s="15"/>
      <c r="E592" s="40"/>
    </row>
    <row r="593" spans="1:5" x14ac:dyDescent="0.2">
      <c r="A593" s="15"/>
      <c r="B593" s="15"/>
      <c r="C593" s="15"/>
      <c r="D593" s="15"/>
      <c r="E593" s="40"/>
    </row>
    <row r="594" spans="1:5" x14ac:dyDescent="0.2">
      <c r="A594" s="15"/>
      <c r="B594" s="15"/>
      <c r="C594" s="15"/>
      <c r="D594" s="15"/>
      <c r="E594" s="40"/>
    </row>
    <row r="595" spans="1:5" x14ac:dyDescent="0.2">
      <c r="A595" s="15"/>
      <c r="B595" s="15"/>
      <c r="C595" s="15"/>
      <c r="D595" s="15"/>
      <c r="E595" s="40"/>
    </row>
    <row r="596" spans="1:5" x14ac:dyDescent="0.2">
      <c r="A596" s="15"/>
      <c r="B596" s="15"/>
      <c r="C596" s="15"/>
      <c r="D596" s="15"/>
      <c r="E596" s="40"/>
    </row>
    <row r="597" spans="1:5" x14ac:dyDescent="0.2">
      <c r="A597" s="15"/>
      <c r="B597" s="15"/>
      <c r="C597" s="15"/>
      <c r="D597" s="15"/>
      <c r="E597" s="40"/>
    </row>
    <row r="598" spans="1:5" x14ac:dyDescent="0.2">
      <c r="A598" s="15"/>
      <c r="B598" s="15"/>
      <c r="C598" s="15"/>
      <c r="D598" s="15"/>
      <c r="E598" s="40"/>
    </row>
    <row r="599" spans="1:5" x14ac:dyDescent="0.2">
      <c r="A599" s="15"/>
      <c r="B599" s="15"/>
      <c r="C599" s="15"/>
      <c r="D599" s="15"/>
      <c r="E599" s="40"/>
    </row>
    <row r="600" spans="1:5" x14ac:dyDescent="0.2">
      <c r="A600" s="15"/>
      <c r="B600" s="15"/>
      <c r="C600" s="15"/>
      <c r="D600" s="15"/>
      <c r="E600" s="40"/>
    </row>
    <row r="601" spans="1:5" x14ac:dyDescent="0.2">
      <c r="A601" s="15"/>
      <c r="B601" s="15"/>
      <c r="C601" s="15"/>
      <c r="D601" s="15"/>
      <c r="E601" s="40"/>
    </row>
    <row r="602" spans="1:5" x14ac:dyDescent="0.2">
      <c r="A602" s="15"/>
      <c r="B602" s="15"/>
      <c r="C602" s="15"/>
      <c r="D602" s="15"/>
      <c r="E602" s="40"/>
    </row>
    <row r="603" spans="1:5" x14ac:dyDescent="0.2">
      <c r="A603" s="15"/>
      <c r="B603" s="15"/>
      <c r="C603" s="15"/>
      <c r="D603" s="15"/>
      <c r="E603" s="40"/>
    </row>
    <row r="604" spans="1:5" x14ac:dyDescent="0.2">
      <c r="A604" s="15"/>
      <c r="B604" s="15"/>
      <c r="C604" s="15"/>
      <c r="D604" s="15"/>
      <c r="E604" s="40"/>
    </row>
    <row r="605" spans="1:5" x14ac:dyDescent="0.2">
      <c r="A605" s="15"/>
      <c r="B605" s="15"/>
      <c r="C605" s="15"/>
      <c r="D605" s="15"/>
      <c r="E605" s="40"/>
    </row>
    <row r="606" spans="1:5" x14ac:dyDescent="0.2">
      <c r="A606" s="15"/>
      <c r="B606" s="15"/>
      <c r="C606" s="15"/>
      <c r="D606" s="15"/>
      <c r="E606" s="40"/>
    </row>
    <row r="607" spans="1:5" x14ac:dyDescent="0.2">
      <c r="A607" s="15"/>
      <c r="B607" s="15"/>
      <c r="C607" s="15"/>
      <c r="D607" s="15"/>
      <c r="E607" s="40"/>
    </row>
    <row r="608" spans="1:5" x14ac:dyDescent="0.2">
      <c r="A608" s="15"/>
      <c r="B608" s="15"/>
      <c r="C608" s="15"/>
      <c r="D608" s="15"/>
      <c r="E608" s="40"/>
    </row>
    <row r="609" spans="1:5" x14ac:dyDescent="0.2">
      <c r="A609" s="15"/>
      <c r="B609" s="15"/>
      <c r="C609" s="15"/>
      <c r="D609" s="15"/>
      <c r="E609" s="40"/>
    </row>
    <row r="610" spans="1:5" x14ac:dyDescent="0.2">
      <c r="A610" s="15"/>
      <c r="B610" s="15"/>
      <c r="C610" s="15"/>
      <c r="D610" s="15"/>
      <c r="E610" s="40"/>
    </row>
    <row r="611" spans="1:5" x14ac:dyDescent="0.2">
      <c r="A611" s="15"/>
      <c r="B611" s="15"/>
      <c r="C611" s="15"/>
      <c r="D611" s="15"/>
      <c r="E611" s="40"/>
    </row>
    <row r="612" spans="1:5" x14ac:dyDescent="0.2">
      <c r="A612" s="15"/>
      <c r="B612" s="15"/>
      <c r="C612" s="15"/>
      <c r="D612" s="15"/>
      <c r="E612" s="40"/>
    </row>
    <row r="613" spans="1:5" x14ac:dyDescent="0.2">
      <c r="A613" s="15"/>
      <c r="B613" s="15"/>
      <c r="C613" s="15"/>
      <c r="D613" s="15"/>
      <c r="E613" s="40"/>
    </row>
    <row r="614" spans="1:5" x14ac:dyDescent="0.2">
      <c r="A614" s="15"/>
      <c r="B614" s="15"/>
      <c r="C614" s="15"/>
      <c r="D614" s="15"/>
      <c r="E614" s="40"/>
    </row>
    <row r="615" spans="1:5" x14ac:dyDescent="0.2">
      <c r="A615" s="15"/>
      <c r="B615" s="15"/>
      <c r="C615" s="15"/>
      <c r="D615" s="15"/>
      <c r="E615" s="40"/>
    </row>
    <row r="616" spans="1:5" x14ac:dyDescent="0.2">
      <c r="A616" s="15"/>
      <c r="B616" s="15"/>
      <c r="C616" s="15"/>
      <c r="D616" s="15"/>
      <c r="E616" s="40"/>
    </row>
    <row r="617" spans="1:5" x14ac:dyDescent="0.2">
      <c r="A617" s="15"/>
      <c r="B617" s="15"/>
      <c r="C617" s="15"/>
      <c r="D617" s="15"/>
      <c r="E617" s="40"/>
    </row>
    <row r="618" spans="1:5" x14ac:dyDescent="0.2">
      <c r="A618" s="15"/>
      <c r="B618" s="15"/>
      <c r="C618" s="15"/>
      <c r="D618" s="15"/>
      <c r="E618" s="40"/>
    </row>
    <row r="619" spans="1:5" x14ac:dyDescent="0.2">
      <c r="A619" s="15"/>
      <c r="B619" s="15"/>
      <c r="C619" s="15"/>
      <c r="D619" s="15"/>
      <c r="E619" s="40"/>
    </row>
    <row r="620" spans="1:5" x14ac:dyDescent="0.2">
      <c r="A620" s="15"/>
      <c r="B620" s="15"/>
      <c r="C620" s="15"/>
      <c r="D620" s="15"/>
      <c r="E620" s="40"/>
    </row>
    <row r="621" spans="1:5" x14ac:dyDescent="0.2">
      <c r="A621" s="15"/>
      <c r="B621" s="15"/>
      <c r="C621" s="15"/>
      <c r="D621" s="15"/>
      <c r="E621" s="40"/>
    </row>
    <row r="622" spans="1:5" x14ac:dyDescent="0.2">
      <c r="A622" s="15"/>
      <c r="B622" s="15"/>
      <c r="C622" s="15"/>
      <c r="D622" s="15"/>
      <c r="E622" s="40"/>
    </row>
    <row r="623" spans="1:5" x14ac:dyDescent="0.2">
      <c r="A623" s="15"/>
      <c r="B623" s="15"/>
      <c r="C623" s="15"/>
      <c r="D623" s="15"/>
      <c r="E623" s="40"/>
    </row>
    <row r="624" spans="1:5" x14ac:dyDescent="0.2">
      <c r="A624" s="15"/>
      <c r="B624" s="15"/>
      <c r="C624" s="15"/>
      <c r="D624" s="15"/>
      <c r="E624" s="40"/>
    </row>
    <row r="625" spans="1:5" x14ac:dyDescent="0.2">
      <c r="A625" s="15"/>
      <c r="B625" s="15"/>
      <c r="C625" s="15"/>
      <c r="D625" s="15"/>
      <c r="E625" s="40"/>
    </row>
    <row r="626" spans="1:5" x14ac:dyDescent="0.2">
      <c r="A626" s="15"/>
      <c r="B626" s="15"/>
      <c r="C626" s="15"/>
      <c r="D626" s="15"/>
      <c r="E626" s="40"/>
    </row>
    <row r="627" spans="1:5" x14ac:dyDescent="0.2">
      <c r="A627" s="15"/>
      <c r="B627" s="15"/>
      <c r="C627" s="15"/>
      <c r="D627" s="15"/>
      <c r="E627" s="40"/>
    </row>
    <row r="628" spans="1:5" x14ac:dyDescent="0.2">
      <c r="A628" s="15"/>
      <c r="B628" s="15"/>
      <c r="C628" s="15"/>
      <c r="D628" s="15"/>
      <c r="E628" s="40"/>
    </row>
    <row r="629" spans="1:5" x14ac:dyDescent="0.2">
      <c r="A629" s="15"/>
      <c r="B629" s="15"/>
      <c r="C629" s="15"/>
      <c r="D629" s="15"/>
      <c r="E629" s="40"/>
    </row>
    <row r="630" spans="1:5" x14ac:dyDescent="0.2">
      <c r="A630" s="15"/>
      <c r="B630" s="15"/>
      <c r="C630" s="15"/>
      <c r="D630" s="15"/>
      <c r="E630" s="40"/>
    </row>
    <row r="631" spans="1:5" x14ac:dyDescent="0.2">
      <c r="A631" s="15"/>
      <c r="B631" s="15"/>
      <c r="C631" s="15"/>
      <c r="D631" s="15"/>
      <c r="E631" s="40"/>
    </row>
    <row r="632" spans="1:5" x14ac:dyDescent="0.2">
      <c r="A632" s="15"/>
      <c r="B632" s="15"/>
      <c r="C632" s="15"/>
      <c r="D632" s="15"/>
      <c r="E632" s="40"/>
    </row>
    <row r="633" spans="1:5" x14ac:dyDescent="0.2">
      <c r="A633" s="15"/>
      <c r="B633" s="15"/>
      <c r="C633" s="15"/>
      <c r="D633" s="15"/>
      <c r="E633" s="40"/>
    </row>
    <row r="634" spans="1:5" x14ac:dyDescent="0.2">
      <c r="A634" s="15"/>
      <c r="B634" s="15"/>
      <c r="C634" s="15"/>
      <c r="D634" s="15"/>
      <c r="E634" s="40"/>
    </row>
    <row r="635" spans="1:5" x14ac:dyDescent="0.2">
      <c r="A635" s="15"/>
      <c r="B635" s="15"/>
      <c r="C635" s="15"/>
      <c r="D635" s="15"/>
      <c r="E635" s="40"/>
    </row>
    <row r="636" spans="1:5" x14ac:dyDescent="0.2">
      <c r="A636" s="15"/>
      <c r="B636" s="15"/>
      <c r="C636" s="15"/>
      <c r="D636" s="15"/>
      <c r="E636" s="40"/>
    </row>
    <row r="637" spans="1:5" x14ac:dyDescent="0.2">
      <c r="A637" s="15"/>
      <c r="B637" s="15"/>
      <c r="C637" s="15"/>
      <c r="D637" s="15"/>
      <c r="E637" s="40"/>
    </row>
    <row r="638" spans="1:5" x14ac:dyDescent="0.2">
      <c r="A638" s="15"/>
      <c r="B638" s="15"/>
      <c r="C638" s="15"/>
      <c r="D638" s="15"/>
      <c r="E638" s="40"/>
    </row>
    <row r="639" spans="1:5" x14ac:dyDescent="0.2">
      <c r="A639" s="15"/>
      <c r="B639" s="15"/>
      <c r="C639" s="15"/>
      <c r="D639" s="15"/>
      <c r="E639" s="40"/>
    </row>
    <row r="640" spans="1:5" x14ac:dyDescent="0.2">
      <c r="A640" s="15"/>
      <c r="B640" s="15"/>
      <c r="C640" s="15"/>
      <c r="D640" s="15"/>
      <c r="E640" s="40"/>
    </row>
    <row r="641" spans="1:5" x14ac:dyDescent="0.2">
      <c r="A641" s="15"/>
      <c r="B641" s="15"/>
      <c r="C641" s="15"/>
      <c r="D641" s="15"/>
      <c r="E641" s="40"/>
    </row>
    <row r="642" spans="1:5" x14ac:dyDescent="0.2">
      <c r="A642" s="15"/>
      <c r="B642" s="15"/>
      <c r="C642" s="15"/>
      <c r="D642" s="15"/>
      <c r="E642" s="40"/>
    </row>
    <row r="643" spans="1:5" x14ac:dyDescent="0.2">
      <c r="A643" s="15"/>
      <c r="B643" s="15"/>
      <c r="C643" s="15"/>
      <c r="D643" s="15"/>
      <c r="E643" s="40"/>
    </row>
    <row r="644" spans="1:5" x14ac:dyDescent="0.2">
      <c r="A644" s="15"/>
      <c r="B644" s="15"/>
      <c r="C644" s="15"/>
      <c r="D644" s="15"/>
      <c r="E644" s="40"/>
    </row>
    <row r="645" spans="1:5" x14ac:dyDescent="0.2">
      <c r="A645" s="15"/>
      <c r="B645" s="15"/>
      <c r="C645" s="15"/>
      <c r="D645" s="15"/>
      <c r="E645" s="40"/>
    </row>
    <row r="646" spans="1:5" x14ac:dyDescent="0.2">
      <c r="A646" s="15"/>
      <c r="B646" s="15"/>
      <c r="C646" s="15"/>
      <c r="D646" s="15"/>
      <c r="E646" s="40"/>
    </row>
    <row r="647" spans="1:5" x14ac:dyDescent="0.2">
      <c r="A647" s="15"/>
      <c r="B647" s="15"/>
      <c r="C647" s="15"/>
      <c r="D647" s="15"/>
      <c r="E647" s="40"/>
    </row>
    <row r="648" spans="1:5" x14ac:dyDescent="0.2">
      <c r="A648" s="15"/>
      <c r="B648" s="15"/>
      <c r="C648" s="15"/>
      <c r="D648" s="15"/>
      <c r="E648" s="40"/>
    </row>
    <row r="649" spans="1:5" x14ac:dyDescent="0.2">
      <c r="A649" s="15"/>
      <c r="B649" s="15"/>
      <c r="C649" s="15"/>
      <c r="D649" s="15"/>
      <c r="E649" s="40"/>
    </row>
    <row r="650" spans="1:5" x14ac:dyDescent="0.2">
      <c r="A650" s="15"/>
      <c r="B650" s="15"/>
      <c r="C650" s="15"/>
      <c r="D650" s="15"/>
      <c r="E650" s="40"/>
    </row>
    <row r="651" spans="1:5" x14ac:dyDescent="0.2">
      <c r="A651" s="15"/>
      <c r="B651" s="15"/>
      <c r="C651" s="15"/>
      <c r="D651" s="15"/>
      <c r="E651" s="40"/>
    </row>
    <row r="652" spans="1:5" x14ac:dyDescent="0.2">
      <c r="A652" s="15"/>
      <c r="B652" s="15"/>
      <c r="C652" s="15"/>
      <c r="D652" s="15"/>
      <c r="E652" s="40"/>
    </row>
    <row r="653" spans="1:5" x14ac:dyDescent="0.2">
      <c r="A653" s="15"/>
      <c r="B653" s="15"/>
      <c r="C653" s="15"/>
      <c r="D653" s="15"/>
      <c r="E653" s="40"/>
    </row>
    <row r="654" spans="1:5" x14ac:dyDescent="0.2">
      <c r="A654" s="15"/>
      <c r="B654" s="15"/>
      <c r="C654" s="15"/>
      <c r="D654" s="15"/>
      <c r="E654" s="40"/>
    </row>
    <row r="655" spans="1:5" x14ac:dyDescent="0.2">
      <c r="A655" s="15"/>
      <c r="B655" s="15"/>
      <c r="C655" s="15"/>
      <c r="D655" s="15"/>
      <c r="E655" s="40"/>
    </row>
    <row r="656" spans="1:5" x14ac:dyDescent="0.2">
      <c r="A656" s="15"/>
      <c r="B656" s="15"/>
      <c r="C656" s="15"/>
      <c r="D656" s="15"/>
      <c r="E656" s="40"/>
    </row>
    <row r="657" spans="1:5" x14ac:dyDescent="0.2">
      <c r="A657" s="15"/>
      <c r="B657" s="15"/>
      <c r="C657" s="15"/>
      <c r="D657" s="15"/>
      <c r="E657" s="40"/>
    </row>
    <row r="658" spans="1:5" x14ac:dyDescent="0.2">
      <c r="A658" s="15"/>
      <c r="B658" s="15"/>
      <c r="C658" s="15"/>
      <c r="D658" s="15"/>
      <c r="E658" s="40"/>
    </row>
    <row r="659" spans="1:5" x14ac:dyDescent="0.2">
      <c r="A659" s="15"/>
      <c r="B659" s="15"/>
      <c r="C659" s="15"/>
      <c r="D659" s="15"/>
      <c r="E659" s="40"/>
    </row>
    <row r="660" spans="1:5" x14ac:dyDescent="0.2">
      <c r="A660" s="15"/>
      <c r="B660" s="15"/>
      <c r="C660" s="15"/>
      <c r="D660" s="15"/>
      <c r="E660" s="40"/>
    </row>
    <row r="661" spans="1:5" x14ac:dyDescent="0.2">
      <c r="A661" s="15"/>
      <c r="B661" s="15"/>
      <c r="C661" s="15"/>
      <c r="D661" s="15"/>
      <c r="E661" s="40"/>
    </row>
    <row r="662" spans="1:5" x14ac:dyDescent="0.2">
      <c r="A662" s="15"/>
      <c r="B662" s="15"/>
      <c r="C662" s="15"/>
      <c r="D662" s="15"/>
      <c r="E662" s="40"/>
    </row>
    <row r="663" spans="1:5" x14ac:dyDescent="0.2">
      <c r="A663" s="15"/>
      <c r="B663" s="15"/>
      <c r="C663" s="15"/>
      <c r="D663" s="15"/>
      <c r="E663" s="40"/>
    </row>
    <row r="664" spans="1:5" x14ac:dyDescent="0.2">
      <c r="A664" s="15"/>
      <c r="B664" s="15"/>
      <c r="C664" s="15"/>
      <c r="D664" s="15"/>
      <c r="E664" s="40"/>
    </row>
    <row r="665" spans="1:5" x14ac:dyDescent="0.2">
      <c r="A665" s="15"/>
      <c r="B665" s="15"/>
      <c r="C665" s="15"/>
      <c r="D665" s="15"/>
      <c r="E665" s="40"/>
    </row>
    <row r="666" spans="1:5" x14ac:dyDescent="0.2">
      <c r="A666" s="15"/>
      <c r="B666" s="15"/>
      <c r="C666" s="15"/>
      <c r="D666" s="15"/>
      <c r="E666" s="40"/>
    </row>
    <row r="667" spans="1:5" x14ac:dyDescent="0.2">
      <c r="A667" s="15"/>
      <c r="B667" s="15"/>
      <c r="C667" s="15"/>
      <c r="D667" s="15"/>
      <c r="E667" s="40"/>
    </row>
    <row r="668" spans="1:5" x14ac:dyDescent="0.2">
      <c r="A668" s="15"/>
      <c r="B668" s="15"/>
      <c r="C668" s="15"/>
      <c r="D668" s="15"/>
      <c r="E668" s="40"/>
    </row>
    <row r="669" spans="1:5" x14ac:dyDescent="0.2">
      <c r="A669" s="15"/>
      <c r="B669" s="15"/>
      <c r="C669" s="15"/>
      <c r="D669" s="15"/>
      <c r="E669" s="40"/>
    </row>
    <row r="670" spans="1:5" x14ac:dyDescent="0.2">
      <c r="A670" s="15"/>
      <c r="B670" s="15"/>
      <c r="C670" s="15"/>
      <c r="D670" s="15"/>
      <c r="E670" s="40"/>
    </row>
    <row r="671" spans="1:5" x14ac:dyDescent="0.2">
      <c r="A671" s="15"/>
      <c r="B671" s="15"/>
      <c r="C671" s="15"/>
      <c r="D671" s="15"/>
      <c r="E671" s="40"/>
    </row>
    <row r="672" spans="1:5" x14ac:dyDescent="0.2">
      <c r="A672" s="15"/>
      <c r="B672" s="15"/>
      <c r="C672" s="15"/>
      <c r="D672" s="15"/>
      <c r="E672" s="40"/>
    </row>
    <row r="673" spans="1:5" x14ac:dyDescent="0.2">
      <c r="A673" s="15"/>
      <c r="B673" s="15"/>
      <c r="C673" s="15"/>
      <c r="D673" s="15"/>
      <c r="E673" s="40"/>
    </row>
    <row r="674" spans="1:5" x14ac:dyDescent="0.2">
      <c r="A674" s="15"/>
      <c r="B674" s="15"/>
      <c r="C674" s="15"/>
      <c r="D674" s="15"/>
      <c r="E674" s="40"/>
    </row>
    <row r="675" spans="1:5" x14ac:dyDescent="0.2">
      <c r="A675" s="15"/>
      <c r="B675" s="15"/>
      <c r="C675" s="15"/>
      <c r="D675" s="15"/>
      <c r="E675" s="40"/>
    </row>
    <row r="676" spans="1:5" x14ac:dyDescent="0.2">
      <c r="A676" s="15"/>
      <c r="B676" s="15"/>
      <c r="C676" s="15"/>
      <c r="D676" s="15"/>
      <c r="E676" s="40"/>
    </row>
    <row r="677" spans="1:5" x14ac:dyDescent="0.2">
      <c r="A677" s="15"/>
      <c r="B677" s="15"/>
      <c r="C677" s="15"/>
      <c r="D677" s="15"/>
      <c r="E677" s="40"/>
    </row>
    <row r="678" spans="1:5" x14ac:dyDescent="0.2">
      <c r="A678" s="15"/>
      <c r="B678" s="15"/>
      <c r="C678" s="15"/>
      <c r="D678" s="15"/>
      <c r="E678" s="40"/>
    </row>
    <row r="679" spans="1:5" x14ac:dyDescent="0.2">
      <c r="A679" s="15"/>
      <c r="B679" s="15"/>
      <c r="C679" s="15"/>
      <c r="D679" s="15"/>
      <c r="E679" s="40"/>
    </row>
    <row r="680" spans="1:5" x14ac:dyDescent="0.2">
      <c r="A680" s="15"/>
      <c r="B680" s="15"/>
      <c r="C680" s="15"/>
      <c r="D680" s="15"/>
      <c r="E680" s="40"/>
    </row>
    <row r="681" spans="1:5" x14ac:dyDescent="0.2">
      <c r="A681" s="15"/>
      <c r="B681" s="15"/>
      <c r="C681" s="15"/>
      <c r="D681" s="15"/>
      <c r="E681" s="40"/>
    </row>
    <row r="682" spans="1:5" x14ac:dyDescent="0.2">
      <c r="A682" s="15"/>
      <c r="B682" s="15"/>
      <c r="C682" s="15"/>
      <c r="D682" s="15"/>
      <c r="E682" s="40"/>
    </row>
    <row r="683" spans="1:5" x14ac:dyDescent="0.2">
      <c r="A683" s="15"/>
      <c r="B683" s="15"/>
      <c r="C683" s="15"/>
      <c r="D683" s="15"/>
      <c r="E683" s="40"/>
    </row>
    <row r="684" spans="1:5" x14ac:dyDescent="0.2">
      <c r="A684" s="15"/>
      <c r="B684" s="15"/>
      <c r="C684" s="15"/>
      <c r="D684" s="15"/>
      <c r="E684" s="40"/>
    </row>
    <row r="685" spans="1:5" x14ac:dyDescent="0.2">
      <c r="A685" s="15"/>
      <c r="B685" s="15"/>
      <c r="C685" s="15"/>
      <c r="D685" s="15"/>
      <c r="E685" s="40"/>
    </row>
    <row r="686" spans="1:5" x14ac:dyDescent="0.2">
      <c r="A686" s="15"/>
      <c r="B686" s="15"/>
      <c r="C686" s="15"/>
      <c r="D686" s="15"/>
      <c r="E686" s="40"/>
    </row>
    <row r="687" spans="1:5" x14ac:dyDescent="0.2">
      <c r="A687" s="15"/>
      <c r="B687" s="15"/>
      <c r="C687" s="15"/>
      <c r="D687" s="15"/>
      <c r="E687" s="40"/>
    </row>
    <row r="688" spans="1:5" x14ac:dyDescent="0.2">
      <c r="A688" s="15"/>
      <c r="B688" s="15"/>
      <c r="C688" s="15"/>
      <c r="D688" s="15"/>
      <c r="E688" s="40"/>
    </row>
    <row r="689" spans="1:5" x14ac:dyDescent="0.2">
      <c r="A689" s="15"/>
      <c r="B689" s="15"/>
      <c r="C689" s="15"/>
      <c r="D689" s="15"/>
      <c r="E689" s="40"/>
    </row>
    <row r="690" spans="1:5" x14ac:dyDescent="0.2">
      <c r="A690" s="15"/>
      <c r="B690" s="15"/>
      <c r="C690" s="15"/>
      <c r="D690" s="15"/>
      <c r="E690" s="40"/>
    </row>
    <row r="691" spans="1:5" x14ac:dyDescent="0.2">
      <c r="A691" s="15"/>
      <c r="B691" s="15"/>
      <c r="C691" s="15"/>
      <c r="D691" s="15"/>
      <c r="E691" s="40"/>
    </row>
    <row r="692" spans="1:5" x14ac:dyDescent="0.2">
      <c r="A692" s="15"/>
      <c r="B692" s="15"/>
      <c r="C692" s="15"/>
      <c r="D692" s="15"/>
      <c r="E692" s="40"/>
    </row>
    <row r="693" spans="1:5" x14ac:dyDescent="0.2">
      <c r="A693" s="15"/>
      <c r="B693" s="15"/>
      <c r="C693" s="15"/>
      <c r="D693" s="15"/>
      <c r="E693" s="40"/>
    </row>
    <row r="694" spans="1:5" x14ac:dyDescent="0.2">
      <c r="A694" s="15"/>
      <c r="B694" s="15"/>
      <c r="C694" s="15"/>
      <c r="D694" s="15"/>
      <c r="E694" s="40"/>
    </row>
    <row r="695" spans="1:5" x14ac:dyDescent="0.2">
      <c r="A695" s="15"/>
      <c r="B695" s="15"/>
      <c r="C695" s="15"/>
      <c r="D695" s="15"/>
      <c r="E695" s="40"/>
    </row>
    <row r="696" spans="1:5" x14ac:dyDescent="0.2">
      <c r="A696" s="15"/>
      <c r="B696" s="15"/>
      <c r="C696" s="15"/>
      <c r="D696" s="15"/>
      <c r="E696" s="40"/>
    </row>
    <row r="697" spans="1:5" x14ac:dyDescent="0.2">
      <c r="A697" s="15"/>
      <c r="B697" s="15"/>
      <c r="C697" s="15"/>
      <c r="D697" s="15"/>
      <c r="E697" s="40"/>
    </row>
    <row r="698" spans="1:5" x14ac:dyDescent="0.2">
      <c r="A698" s="15"/>
      <c r="B698" s="15"/>
      <c r="C698" s="15"/>
      <c r="D698" s="15"/>
      <c r="E698" s="40"/>
    </row>
    <row r="699" spans="1:5" x14ac:dyDescent="0.2">
      <c r="A699" s="15"/>
      <c r="B699" s="15"/>
      <c r="C699" s="15"/>
      <c r="D699" s="15"/>
      <c r="E699" s="40"/>
    </row>
    <row r="700" spans="1:5" x14ac:dyDescent="0.2">
      <c r="A700" s="15"/>
      <c r="B700" s="15"/>
      <c r="C700" s="15"/>
      <c r="D700" s="15"/>
      <c r="E700" s="40"/>
    </row>
    <row r="701" spans="1:5" x14ac:dyDescent="0.2">
      <c r="A701" s="15"/>
      <c r="B701" s="15"/>
      <c r="C701" s="15"/>
      <c r="D701" s="15"/>
      <c r="E701" s="40"/>
    </row>
    <row r="702" spans="1:5" x14ac:dyDescent="0.2">
      <c r="A702" s="15"/>
      <c r="B702" s="15"/>
      <c r="C702" s="15"/>
      <c r="D702" s="15"/>
      <c r="E702" s="40"/>
    </row>
    <row r="703" spans="1:5" x14ac:dyDescent="0.2">
      <c r="A703" s="15"/>
      <c r="B703" s="15"/>
      <c r="C703" s="15"/>
      <c r="D703" s="15"/>
      <c r="E703" s="40"/>
    </row>
    <row r="704" spans="1:5" x14ac:dyDescent="0.2">
      <c r="A704" s="15"/>
      <c r="B704" s="15"/>
      <c r="C704" s="15"/>
      <c r="D704" s="15"/>
      <c r="E704" s="40"/>
    </row>
    <row r="705" spans="1:5" x14ac:dyDescent="0.2">
      <c r="A705" s="15"/>
      <c r="B705" s="15"/>
      <c r="C705" s="15"/>
      <c r="D705" s="15"/>
      <c r="E705" s="40"/>
    </row>
    <row r="706" spans="1:5" x14ac:dyDescent="0.2">
      <c r="A706" s="15"/>
      <c r="B706" s="15"/>
      <c r="C706" s="15"/>
      <c r="D706" s="15"/>
      <c r="E706" s="40"/>
    </row>
    <row r="707" spans="1:5" x14ac:dyDescent="0.2">
      <c r="A707" s="15"/>
      <c r="B707" s="15"/>
      <c r="C707" s="15"/>
      <c r="D707" s="15"/>
      <c r="E707" s="40"/>
    </row>
    <row r="708" spans="1:5" x14ac:dyDescent="0.2">
      <c r="A708" s="15"/>
      <c r="B708" s="15"/>
      <c r="C708" s="15"/>
      <c r="D708" s="15"/>
      <c r="E708" s="40"/>
    </row>
    <row r="709" spans="1:5" x14ac:dyDescent="0.2">
      <c r="A709" s="15"/>
      <c r="B709" s="15"/>
      <c r="C709" s="15"/>
      <c r="D709" s="15"/>
      <c r="E709" s="40"/>
    </row>
    <row r="710" spans="1:5" x14ac:dyDescent="0.2">
      <c r="A710" s="15"/>
      <c r="B710" s="15"/>
      <c r="C710" s="15"/>
      <c r="D710" s="15"/>
      <c r="E710" s="40"/>
    </row>
    <row r="711" spans="1:5" x14ac:dyDescent="0.2">
      <c r="A711" s="15"/>
      <c r="B711" s="15"/>
      <c r="C711" s="15"/>
      <c r="D711" s="15"/>
      <c r="E711" s="40"/>
    </row>
    <row r="712" spans="1:5" x14ac:dyDescent="0.2">
      <c r="A712" s="15"/>
      <c r="B712" s="15"/>
      <c r="C712" s="15"/>
      <c r="D712" s="15"/>
      <c r="E712" s="40"/>
    </row>
    <row r="713" spans="1:5" x14ac:dyDescent="0.2">
      <c r="A713" s="15"/>
      <c r="B713" s="15"/>
      <c r="C713" s="15"/>
      <c r="D713" s="15"/>
      <c r="E713" s="40"/>
    </row>
    <row r="714" spans="1:5" x14ac:dyDescent="0.2">
      <c r="A714" s="15"/>
      <c r="B714" s="15"/>
      <c r="C714" s="15"/>
      <c r="D714" s="15"/>
      <c r="E714" s="40"/>
    </row>
    <row r="715" spans="1:5" x14ac:dyDescent="0.2">
      <c r="A715" s="15"/>
      <c r="B715" s="15"/>
      <c r="C715" s="15"/>
      <c r="D715" s="15"/>
      <c r="E715" s="40"/>
    </row>
    <row r="716" spans="1:5" x14ac:dyDescent="0.2">
      <c r="A716" s="15"/>
      <c r="B716" s="15"/>
      <c r="C716" s="15"/>
      <c r="D716" s="15"/>
      <c r="E716" s="40"/>
    </row>
    <row r="717" spans="1:5" x14ac:dyDescent="0.2">
      <c r="A717" s="15"/>
      <c r="B717" s="15"/>
      <c r="C717" s="15"/>
      <c r="D717" s="15"/>
      <c r="E717" s="40"/>
    </row>
    <row r="718" spans="1:5" x14ac:dyDescent="0.2">
      <c r="A718" s="15"/>
      <c r="B718" s="15"/>
      <c r="C718" s="15"/>
      <c r="D718" s="15"/>
      <c r="E718" s="40"/>
    </row>
    <row r="719" spans="1:5" x14ac:dyDescent="0.2">
      <c r="A719" s="15"/>
      <c r="B719" s="15"/>
      <c r="C719" s="15"/>
      <c r="D719" s="15"/>
      <c r="E719" s="40"/>
    </row>
    <row r="720" spans="1:5" x14ac:dyDescent="0.2">
      <c r="A720" s="15"/>
      <c r="B720" s="15"/>
      <c r="C720" s="15"/>
      <c r="D720" s="15"/>
      <c r="E720" s="40"/>
    </row>
    <row r="721" spans="1:5" x14ac:dyDescent="0.2">
      <c r="A721" s="15"/>
      <c r="B721" s="15"/>
      <c r="C721" s="15"/>
      <c r="D721" s="15"/>
      <c r="E721" s="40"/>
    </row>
    <row r="722" spans="1:5" x14ac:dyDescent="0.2">
      <c r="A722" s="15"/>
      <c r="B722" s="15"/>
      <c r="C722" s="15"/>
      <c r="D722" s="15"/>
      <c r="E722" s="40"/>
    </row>
    <row r="723" spans="1:5" x14ac:dyDescent="0.2">
      <c r="A723" s="15"/>
      <c r="B723" s="15"/>
      <c r="C723" s="15"/>
      <c r="D723" s="15"/>
      <c r="E723" s="40"/>
    </row>
    <row r="724" spans="1:5" x14ac:dyDescent="0.2">
      <c r="A724" s="15"/>
      <c r="B724" s="15"/>
      <c r="C724" s="15"/>
      <c r="D724" s="15"/>
      <c r="E724" s="40"/>
    </row>
    <row r="725" spans="1:5" x14ac:dyDescent="0.2">
      <c r="A725" s="15"/>
      <c r="B725" s="15"/>
      <c r="C725" s="15"/>
      <c r="D725" s="15"/>
      <c r="E725" s="40"/>
    </row>
    <row r="726" spans="1:5" x14ac:dyDescent="0.2">
      <c r="A726" s="15"/>
      <c r="B726" s="15"/>
      <c r="C726" s="15"/>
      <c r="D726" s="15"/>
      <c r="E726" s="40"/>
    </row>
    <row r="727" spans="1:5" x14ac:dyDescent="0.2">
      <c r="A727" s="15"/>
      <c r="B727" s="15"/>
      <c r="C727" s="15"/>
      <c r="D727" s="15"/>
      <c r="E727" s="40"/>
    </row>
    <row r="728" spans="1:5" x14ac:dyDescent="0.2">
      <c r="A728" s="15"/>
      <c r="B728" s="15"/>
      <c r="C728" s="15"/>
      <c r="D728" s="15"/>
      <c r="E728" s="40"/>
    </row>
    <row r="729" spans="1:5" x14ac:dyDescent="0.2">
      <c r="A729" s="15"/>
      <c r="B729" s="15"/>
      <c r="C729" s="15"/>
      <c r="D729" s="15"/>
      <c r="E729" s="40"/>
    </row>
    <row r="730" spans="1:5" x14ac:dyDescent="0.2">
      <c r="A730" s="15"/>
      <c r="B730" s="15"/>
      <c r="C730" s="15"/>
      <c r="D730" s="15"/>
      <c r="E730" s="40"/>
    </row>
    <row r="731" spans="1:5" x14ac:dyDescent="0.2">
      <c r="A731" s="15"/>
      <c r="B731" s="15"/>
      <c r="C731" s="15"/>
      <c r="D731" s="15"/>
      <c r="E731" s="40"/>
    </row>
    <row r="732" spans="1:5" x14ac:dyDescent="0.2">
      <c r="A732" s="15"/>
      <c r="B732" s="15"/>
      <c r="C732" s="15"/>
      <c r="D732" s="15"/>
      <c r="E732" s="40"/>
    </row>
    <row r="733" spans="1:5" x14ac:dyDescent="0.2">
      <c r="A733" s="15"/>
      <c r="B733" s="15"/>
      <c r="C733" s="15"/>
      <c r="D733" s="15"/>
      <c r="E733" s="40"/>
    </row>
    <row r="734" spans="1:5" x14ac:dyDescent="0.2">
      <c r="A734" s="15"/>
      <c r="B734" s="15"/>
      <c r="C734" s="15"/>
      <c r="D734" s="15"/>
      <c r="E734" s="40"/>
    </row>
    <row r="735" spans="1:5" x14ac:dyDescent="0.2">
      <c r="A735" s="15"/>
      <c r="B735" s="15"/>
      <c r="C735" s="15"/>
      <c r="D735" s="15"/>
      <c r="E735" s="40"/>
    </row>
    <row r="736" spans="1:5" x14ac:dyDescent="0.2">
      <c r="A736" s="15"/>
      <c r="B736" s="15"/>
      <c r="C736" s="15"/>
      <c r="D736" s="15"/>
      <c r="E736" s="40"/>
    </row>
    <row r="737" spans="1:5" x14ac:dyDescent="0.2">
      <c r="A737" s="15"/>
      <c r="B737" s="15"/>
      <c r="C737" s="15"/>
      <c r="D737" s="15"/>
      <c r="E737" s="40"/>
    </row>
    <row r="738" spans="1:5" x14ac:dyDescent="0.2">
      <c r="A738" s="15"/>
      <c r="B738" s="15"/>
      <c r="C738" s="15"/>
      <c r="D738" s="15"/>
      <c r="E738" s="40"/>
    </row>
    <row r="739" spans="1:5" x14ac:dyDescent="0.2">
      <c r="A739" s="15"/>
      <c r="B739" s="15"/>
      <c r="C739" s="15"/>
      <c r="D739" s="15"/>
      <c r="E739" s="40"/>
    </row>
    <row r="740" spans="1:5" x14ac:dyDescent="0.2">
      <c r="A740" s="15"/>
      <c r="B740" s="15"/>
      <c r="C740" s="15"/>
      <c r="D740" s="15"/>
      <c r="E740" s="40"/>
    </row>
    <row r="741" spans="1:5" x14ac:dyDescent="0.2">
      <c r="A741" s="15"/>
      <c r="B741" s="15"/>
      <c r="C741" s="15"/>
      <c r="D741" s="15"/>
      <c r="E741" s="40"/>
    </row>
    <row r="742" spans="1:5" x14ac:dyDescent="0.2">
      <c r="A742" s="15"/>
      <c r="B742" s="15"/>
      <c r="C742" s="15"/>
      <c r="D742" s="15"/>
      <c r="E742" s="40"/>
    </row>
    <row r="743" spans="1:5" x14ac:dyDescent="0.2">
      <c r="A743" s="15"/>
      <c r="B743" s="15"/>
      <c r="C743" s="15"/>
      <c r="D743" s="15"/>
      <c r="E743" s="40"/>
    </row>
    <row r="744" spans="1:5" x14ac:dyDescent="0.2">
      <c r="A744" s="15"/>
      <c r="B744" s="15"/>
      <c r="C744" s="15"/>
      <c r="D744" s="15"/>
      <c r="E744" s="40"/>
    </row>
    <row r="745" spans="1:5" x14ac:dyDescent="0.2">
      <c r="A745" s="15"/>
      <c r="B745" s="15"/>
      <c r="C745" s="15"/>
      <c r="D745" s="15"/>
      <c r="E745" s="40"/>
    </row>
    <row r="746" spans="1:5" x14ac:dyDescent="0.2">
      <c r="A746" s="15"/>
      <c r="B746" s="15"/>
      <c r="C746" s="15"/>
      <c r="D746" s="15"/>
      <c r="E746" s="40"/>
    </row>
    <row r="747" spans="1:5" x14ac:dyDescent="0.2">
      <c r="A747" s="15"/>
      <c r="B747" s="15"/>
      <c r="C747" s="15"/>
      <c r="D747" s="15"/>
      <c r="E747" s="40"/>
    </row>
    <row r="748" spans="1:5" x14ac:dyDescent="0.2">
      <c r="A748" s="15"/>
      <c r="B748" s="15"/>
      <c r="C748" s="15"/>
      <c r="D748" s="15"/>
      <c r="E748" s="40"/>
    </row>
    <row r="749" spans="1:5" x14ac:dyDescent="0.2">
      <c r="A749" s="15"/>
      <c r="B749" s="15"/>
      <c r="C749" s="15"/>
      <c r="D749" s="15"/>
      <c r="E749" s="40"/>
    </row>
    <row r="750" spans="1:5" x14ac:dyDescent="0.2">
      <c r="A750" s="15"/>
      <c r="B750" s="15"/>
      <c r="C750" s="15"/>
      <c r="D750" s="15"/>
      <c r="E750" s="40"/>
    </row>
    <row r="751" spans="1:5" x14ac:dyDescent="0.2">
      <c r="A751" s="15"/>
      <c r="B751" s="15"/>
      <c r="C751" s="15"/>
      <c r="D751" s="15"/>
      <c r="E751" s="40"/>
    </row>
    <row r="752" spans="1:5" x14ac:dyDescent="0.2">
      <c r="A752" s="15"/>
      <c r="B752" s="15"/>
      <c r="C752" s="15"/>
      <c r="D752" s="15"/>
      <c r="E752" s="40"/>
    </row>
    <row r="753" spans="1:5" x14ac:dyDescent="0.2">
      <c r="A753" s="15"/>
      <c r="B753" s="15"/>
      <c r="C753" s="15"/>
      <c r="D753" s="15"/>
      <c r="E753" s="40"/>
    </row>
    <row r="754" spans="1:5" x14ac:dyDescent="0.2">
      <c r="A754" s="15"/>
      <c r="B754" s="15"/>
      <c r="C754" s="15"/>
      <c r="D754" s="15"/>
      <c r="E754" s="40"/>
    </row>
    <row r="755" spans="1:5" x14ac:dyDescent="0.2">
      <c r="A755" s="15"/>
      <c r="B755" s="15"/>
      <c r="C755" s="15"/>
      <c r="D755" s="15"/>
      <c r="E755" s="40"/>
    </row>
    <row r="756" spans="1:5" x14ac:dyDescent="0.2">
      <c r="A756" s="15"/>
      <c r="B756" s="15"/>
      <c r="C756" s="15"/>
      <c r="D756" s="15"/>
      <c r="E756" s="40"/>
    </row>
    <row r="757" spans="1:5" x14ac:dyDescent="0.2">
      <c r="A757" s="15"/>
      <c r="B757" s="15"/>
      <c r="C757" s="15"/>
      <c r="D757" s="15"/>
      <c r="E757" s="40"/>
    </row>
    <row r="758" spans="1:5" x14ac:dyDescent="0.2">
      <c r="A758" s="15"/>
      <c r="B758" s="15"/>
      <c r="C758" s="15"/>
      <c r="D758" s="15"/>
      <c r="E758" s="40"/>
    </row>
    <row r="759" spans="1:5" x14ac:dyDescent="0.2">
      <c r="A759" s="15"/>
      <c r="B759" s="15"/>
      <c r="C759" s="15"/>
      <c r="D759" s="15"/>
      <c r="E759" s="40"/>
    </row>
    <row r="760" spans="1:5" x14ac:dyDescent="0.2">
      <c r="A760" s="15"/>
      <c r="B760" s="15"/>
      <c r="C760" s="15"/>
      <c r="D760" s="15"/>
      <c r="E760" s="40"/>
    </row>
    <row r="761" spans="1:5" x14ac:dyDescent="0.2">
      <c r="A761" s="15"/>
      <c r="B761" s="15"/>
      <c r="C761" s="15"/>
      <c r="D761" s="15"/>
      <c r="E761" s="40"/>
    </row>
    <row r="762" spans="1:5" x14ac:dyDescent="0.2">
      <c r="A762" s="15"/>
      <c r="B762" s="15"/>
      <c r="C762" s="15"/>
      <c r="D762" s="15"/>
      <c r="E762" s="40"/>
    </row>
    <row r="763" spans="1:5" x14ac:dyDescent="0.2">
      <c r="A763" s="15"/>
      <c r="B763" s="15"/>
      <c r="C763" s="15"/>
      <c r="D763" s="15"/>
      <c r="E763" s="40"/>
    </row>
    <row r="764" spans="1:5" x14ac:dyDescent="0.2">
      <c r="A764" s="15"/>
      <c r="B764" s="15"/>
      <c r="C764" s="15"/>
      <c r="D764" s="15"/>
      <c r="E764" s="40"/>
    </row>
    <row r="765" spans="1:5" x14ac:dyDescent="0.2">
      <c r="A765" s="15"/>
      <c r="B765" s="15"/>
      <c r="C765" s="15"/>
      <c r="D765" s="15"/>
      <c r="E765" s="40"/>
    </row>
    <row r="766" spans="1:5" x14ac:dyDescent="0.2">
      <c r="A766" s="15"/>
      <c r="B766" s="15"/>
      <c r="C766" s="15"/>
      <c r="D766" s="15"/>
      <c r="E766" s="40"/>
    </row>
    <row r="767" spans="1:5" x14ac:dyDescent="0.2">
      <c r="A767" s="15"/>
      <c r="B767" s="15"/>
      <c r="C767" s="15"/>
      <c r="D767" s="15"/>
      <c r="E767" s="40"/>
    </row>
    <row r="768" spans="1:5" x14ac:dyDescent="0.2">
      <c r="A768" s="15"/>
      <c r="B768" s="15"/>
      <c r="C768" s="15"/>
      <c r="D768" s="15"/>
      <c r="E768" s="40"/>
    </row>
    <row r="769" spans="1:5" x14ac:dyDescent="0.2">
      <c r="A769" s="15"/>
      <c r="B769" s="15"/>
      <c r="C769" s="15"/>
      <c r="D769" s="15"/>
      <c r="E769" s="40"/>
    </row>
    <row r="770" spans="1:5" x14ac:dyDescent="0.2">
      <c r="A770" s="15"/>
      <c r="B770" s="15"/>
      <c r="C770" s="15"/>
      <c r="D770" s="15"/>
      <c r="E770" s="40"/>
    </row>
    <row r="771" spans="1:5" x14ac:dyDescent="0.2">
      <c r="A771" s="15"/>
      <c r="B771" s="15"/>
      <c r="C771" s="15"/>
      <c r="D771" s="15"/>
      <c r="E771" s="40"/>
    </row>
    <row r="772" spans="1:5" x14ac:dyDescent="0.2">
      <c r="A772" s="15"/>
      <c r="B772" s="15"/>
      <c r="C772" s="15"/>
      <c r="D772" s="15"/>
      <c r="E772" s="40"/>
    </row>
    <row r="773" spans="1:5" x14ac:dyDescent="0.2">
      <c r="A773" s="15"/>
      <c r="B773" s="15"/>
      <c r="C773" s="15"/>
      <c r="D773" s="15"/>
      <c r="E773" s="40"/>
    </row>
    <row r="774" spans="1:5" x14ac:dyDescent="0.2">
      <c r="A774" s="15"/>
      <c r="B774" s="15"/>
      <c r="C774" s="15"/>
      <c r="D774" s="15"/>
      <c r="E774" s="40"/>
    </row>
    <row r="775" spans="1:5" x14ac:dyDescent="0.2">
      <c r="A775" s="15"/>
      <c r="B775" s="15"/>
      <c r="C775" s="15"/>
      <c r="D775" s="15"/>
      <c r="E775" s="40"/>
    </row>
    <row r="776" spans="1:5" x14ac:dyDescent="0.2">
      <c r="A776" s="15"/>
      <c r="B776" s="15"/>
      <c r="C776" s="15"/>
      <c r="D776" s="15"/>
      <c r="E776" s="40"/>
    </row>
    <row r="777" spans="1:5" x14ac:dyDescent="0.2">
      <c r="A777" s="15"/>
      <c r="B777" s="15"/>
      <c r="C777" s="15"/>
      <c r="D777" s="15"/>
      <c r="E777" s="40"/>
    </row>
    <row r="778" spans="1:5" x14ac:dyDescent="0.2">
      <c r="A778" s="15"/>
      <c r="B778" s="15"/>
      <c r="C778" s="15"/>
      <c r="D778" s="15"/>
      <c r="E778" s="40"/>
    </row>
    <row r="779" spans="1:5" x14ac:dyDescent="0.2">
      <c r="A779" s="15"/>
      <c r="B779" s="15"/>
      <c r="C779" s="15"/>
      <c r="D779" s="15"/>
      <c r="E779" s="40"/>
    </row>
    <row r="780" spans="1:5" x14ac:dyDescent="0.2">
      <c r="A780" s="15"/>
      <c r="B780" s="15"/>
      <c r="C780" s="15"/>
      <c r="D780" s="15"/>
      <c r="E780" s="40"/>
    </row>
    <row r="781" spans="1:5" x14ac:dyDescent="0.2">
      <c r="A781" s="15"/>
      <c r="B781" s="15"/>
      <c r="C781" s="15"/>
      <c r="D781" s="15"/>
      <c r="E781" s="40"/>
    </row>
    <row r="782" spans="1:5" x14ac:dyDescent="0.2">
      <c r="A782" s="15"/>
      <c r="B782" s="15"/>
      <c r="C782" s="15"/>
      <c r="D782" s="15"/>
      <c r="E782" s="40"/>
    </row>
    <row r="783" spans="1:5" x14ac:dyDescent="0.2">
      <c r="A783" s="15"/>
      <c r="B783" s="15"/>
      <c r="C783" s="15"/>
      <c r="D783" s="15"/>
      <c r="E783" s="40"/>
    </row>
    <row r="784" spans="1:5" x14ac:dyDescent="0.2">
      <c r="A784" s="15"/>
      <c r="B784" s="15"/>
      <c r="C784" s="15"/>
      <c r="D784" s="15"/>
      <c r="E784" s="40"/>
    </row>
    <row r="785" spans="1:5" x14ac:dyDescent="0.2">
      <c r="A785" s="15"/>
      <c r="B785" s="15"/>
      <c r="C785" s="15"/>
      <c r="D785" s="15"/>
      <c r="E785" s="40"/>
    </row>
    <row r="786" spans="1:5" x14ac:dyDescent="0.2">
      <c r="A786" s="15"/>
      <c r="B786" s="15"/>
      <c r="C786" s="15"/>
      <c r="D786" s="15"/>
      <c r="E786" s="40"/>
    </row>
    <row r="787" spans="1:5" x14ac:dyDescent="0.2">
      <c r="A787" s="15"/>
      <c r="B787" s="15"/>
      <c r="C787" s="15"/>
      <c r="D787" s="15"/>
      <c r="E787" s="40"/>
    </row>
    <row r="788" spans="1:5" x14ac:dyDescent="0.2">
      <c r="A788" s="15"/>
      <c r="B788" s="15"/>
      <c r="C788" s="15"/>
      <c r="D788" s="15"/>
      <c r="E788" s="40"/>
    </row>
    <row r="789" spans="1:5" x14ac:dyDescent="0.2">
      <c r="A789" s="15"/>
      <c r="B789" s="15"/>
      <c r="C789" s="15"/>
      <c r="D789" s="15"/>
      <c r="E789" s="40"/>
    </row>
    <row r="790" spans="1:5" x14ac:dyDescent="0.2">
      <c r="A790" s="15"/>
      <c r="B790" s="15"/>
      <c r="C790" s="15"/>
      <c r="D790" s="15"/>
      <c r="E790" s="40"/>
    </row>
    <row r="791" spans="1:5" x14ac:dyDescent="0.2">
      <c r="A791" s="15"/>
      <c r="B791" s="15"/>
      <c r="C791" s="15"/>
      <c r="D791" s="15"/>
      <c r="E791" s="40"/>
    </row>
    <row r="792" spans="1:5" x14ac:dyDescent="0.2">
      <c r="A792" s="15"/>
      <c r="B792" s="15"/>
      <c r="C792" s="15"/>
      <c r="D792" s="15"/>
      <c r="E792" s="40"/>
    </row>
    <row r="793" spans="1:5" x14ac:dyDescent="0.2">
      <c r="A793" s="15"/>
      <c r="B793" s="15"/>
      <c r="C793" s="15"/>
      <c r="D793" s="15"/>
      <c r="E793" s="40"/>
    </row>
    <row r="794" spans="1:5" x14ac:dyDescent="0.2">
      <c r="A794" s="15"/>
      <c r="B794" s="15"/>
      <c r="C794" s="15"/>
      <c r="D794" s="15"/>
      <c r="E794" s="40"/>
    </row>
    <row r="795" spans="1:5" x14ac:dyDescent="0.2">
      <c r="A795" s="15"/>
      <c r="B795" s="15"/>
      <c r="C795" s="15"/>
      <c r="D795" s="15"/>
      <c r="E795" s="40"/>
    </row>
    <row r="796" spans="1:5" x14ac:dyDescent="0.2">
      <c r="A796" s="15"/>
      <c r="B796" s="15"/>
      <c r="C796" s="15"/>
      <c r="D796" s="15"/>
      <c r="E796" s="40"/>
    </row>
    <row r="797" spans="1:5" x14ac:dyDescent="0.2">
      <c r="A797" s="15"/>
      <c r="B797" s="15"/>
      <c r="C797" s="15"/>
      <c r="D797" s="15"/>
      <c r="E797" s="40"/>
    </row>
    <row r="798" spans="1:5" x14ac:dyDescent="0.2">
      <c r="A798" s="15"/>
      <c r="B798" s="15"/>
      <c r="C798" s="15"/>
      <c r="D798" s="15"/>
      <c r="E798" s="40"/>
    </row>
    <row r="799" spans="1:5" x14ac:dyDescent="0.2">
      <c r="A799" s="15"/>
      <c r="B799" s="15"/>
      <c r="C799" s="15"/>
      <c r="D799" s="15"/>
      <c r="E799" s="40"/>
    </row>
    <row r="800" spans="1:5" x14ac:dyDescent="0.2">
      <c r="A800" s="15"/>
      <c r="B800" s="15"/>
      <c r="C800" s="15"/>
      <c r="D800" s="15"/>
      <c r="E800" s="40"/>
    </row>
    <row r="801" spans="1:5" x14ac:dyDescent="0.2">
      <c r="A801" s="15"/>
      <c r="B801" s="15"/>
      <c r="C801" s="15"/>
      <c r="D801" s="15"/>
      <c r="E801" s="40"/>
    </row>
    <row r="802" spans="1:5" x14ac:dyDescent="0.2">
      <c r="A802" s="15"/>
      <c r="B802" s="15"/>
      <c r="C802" s="15"/>
      <c r="D802" s="15"/>
      <c r="E802" s="40"/>
    </row>
    <row r="803" spans="1:5" x14ac:dyDescent="0.2">
      <c r="A803" s="15"/>
      <c r="B803" s="15"/>
      <c r="C803" s="15"/>
      <c r="D803" s="15"/>
      <c r="E803" s="40"/>
    </row>
    <row r="804" spans="1:5" x14ac:dyDescent="0.2">
      <c r="A804" s="15"/>
      <c r="B804" s="15"/>
      <c r="C804" s="15"/>
      <c r="D804" s="15"/>
      <c r="E804" s="40"/>
    </row>
    <row r="805" spans="1:5" x14ac:dyDescent="0.2">
      <c r="A805" s="15"/>
      <c r="B805" s="15"/>
      <c r="C805" s="15"/>
      <c r="D805" s="15"/>
      <c r="E805" s="40"/>
    </row>
    <row r="806" spans="1:5" x14ac:dyDescent="0.2">
      <c r="A806" s="15"/>
      <c r="B806" s="15"/>
      <c r="C806" s="15"/>
      <c r="D806" s="15"/>
      <c r="E806" s="40"/>
    </row>
    <row r="807" spans="1:5" x14ac:dyDescent="0.2">
      <c r="A807" s="15"/>
      <c r="B807" s="15"/>
      <c r="C807" s="15"/>
      <c r="D807" s="15"/>
      <c r="E807" s="40"/>
    </row>
    <row r="808" spans="1:5" x14ac:dyDescent="0.2">
      <c r="A808" s="15"/>
      <c r="B808" s="15"/>
      <c r="C808" s="15"/>
      <c r="D808" s="15"/>
      <c r="E808" s="40"/>
    </row>
    <row r="809" spans="1:5" x14ac:dyDescent="0.2">
      <c r="A809" s="15"/>
      <c r="B809" s="15"/>
      <c r="C809" s="15"/>
      <c r="D809" s="15"/>
      <c r="E809" s="40"/>
    </row>
    <row r="810" spans="1:5" x14ac:dyDescent="0.2">
      <c r="A810" s="15"/>
      <c r="B810" s="15"/>
      <c r="C810" s="15"/>
      <c r="D810" s="15"/>
      <c r="E810" s="40"/>
    </row>
    <row r="811" spans="1:5" x14ac:dyDescent="0.2">
      <c r="A811" s="15"/>
      <c r="B811" s="15"/>
      <c r="C811" s="15"/>
      <c r="D811" s="15"/>
      <c r="E811" s="40"/>
    </row>
    <row r="812" spans="1:5" x14ac:dyDescent="0.2">
      <c r="A812" s="15"/>
      <c r="B812" s="15"/>
      <c r="C812" s="15"/>
      <c r="D812" s="15"/>
      <c r="E812" s="40"/>
    </row>
    <row r="813" spans="1:5" x14ac:dyDescent="0.2">
      <c r="A813" s="15"/>
      <c r="B813" s="15"/>
      <c r="C813" s="15"/>
      <c r="D813" s="15"/>
      <c r="E813" s="40"/>
    </row>
    <row r="814" spans="1:5" x14ac:dyDescent="0.2">
      <c r="A814" s="15"/>
      <c r="B814" s="15"/>
      <c r="C814" s="15"/>
      <c r="D814" s="15"/>
      <c r="E814" s="40"/>
    </row>
    <row r="815" spans="1:5" x14ac:dyDescent="0.2">
      <c r="A815" s="15"/>
      <c r="B815" s="15"/>
      <c r="C815" s="15"/>
      <c r="D815" s="15"/>
      <c r="E815" s="40"/>
    </row>
    <row r="816" spans="1:5" x14ac:dyDescent="0.2">
      <c r="A816" s="15"/>
      <c r="B816" s="15"/>
      <c r="C816" s="15"/>
      <c r="D816" s="15"/>
      <c r="E816" s="40"/>
    </row>
    <row r="817" spans="1:5" x14ac:dyDescent="0.2">
      <c r="A817" s="15"/>
      <c r="B817" s="15"/>
      <c r="C817" s="15"/>
      <c r="D817" s="15"/>
      <c r="E817" s="40"/>
    </row>
    <row r="818" spans="1:5" x14ac:dyDescent="0.2">
      <c r="A818" s="15"/>
      <c r="B818" s="15"/>
      <c r="C818" s="15"/>
      <c r="D818" s="15"/>
      <c r="E818" s="40"/>
    </row>
    <row r="819" spans="1:5" x14ac:dyDescent="0.2">
      <c r="A819" s="15"/>
      <c r="B819" s="15"/>
      <c r="C819" s="15"/>
      <c r="D819" s="15"/>
      <c r="E819" s="40"/>
    </row>
    <row r="820" spans="1:5" x14ac:dyDescent="0.2">
      <c r="A820" s="15"/>
      <c r="B820" s="15"/>
      <c r="C820" s="15"/>
      <c r="D820" s="15"/>
      <c r="E820" s="40"/>
    </row>
    <row r="821" spans="1:5" x14ac:dyDescent="0.2">
      <c r="A821" s="15"/>
      <c r="B821" s="15"/>
      <c r="C821" s="15"/>
      <c r="D821" s="15"/>
      <c r="E821" s="40"/>
    </row>
    <row r="822" spans="1:5" x14ac:dyDescent="0.2">
      <c r="A822" s="15"/>
      <c r="B822" s="15"/>
      <c r="C822" s="15"/>
      <c r="D822" s="15"/>
      <c r="E822" s="40"/>
    </row>
    <row r="823" spans="1:5" x14ac:dyDescent="0.2">
      <c r="A823" s="15"/>
      <c r="B823" s="15"/>
      <c r="C823" s="15"/>
      <c r="D823" s="15"/>
      <c r="E823" s="40"/>
    </row>
    <row r="824" spans="1:5" x14ac:dyDescent="0.2">
      <c r="A824" s="15"/>
      <c r="B824" s="15"/>
      <c r="C824" s="15"/>
      <c r="D824" s="15"/>
      <c r="E824" s="40"/>
    </row>
    <row r="825" spans="1:5" x14ac:dyDescent="0.2">
      <c r="A825" s="15"/>
      <c r="B825" s="15"/>
      <c r="C825" s="15"/>
      <c r="D825" s="15"/>
      <c r="E825" s="40"/>
    </row>
    <row r="826" spans="1:5" x14ac:dyDescent="0.2">
      <c r="A826" s="15"/>
      <c r="B826" s="15"/>
      <c r="C826" s="15"/>
      <c r="D826" s="15"/>
      <c r="E826" s="40"/>
    </row>
    <row r="827" spans="1:5" x14ac:dyDescent="0.2">
      <c r="A827" s="15"/>
      <c r="B827" s="15"/>
      <c r="C827" s="15"/>
      <c r="D827" s="15"/>
      <c r="E827" s="40"/>
    </row>
    <row r="828" spans="1:5" x14ac:dyDescent="0.2">
      <c r="A828" s="15"/>
      <c r="B828" s="15"/>
      <c r="C828" s="15"/>
      <c r="D828" s="15"/>
      <c r="E828" s="40"/>
    </row>
    <row r="829" spans="1:5" x14ac:dyDescent="0.2">
      <c r="A829" s="15"/>
      <c r="B829" s="15"/>
      <c r="C829" s="15"/>
      <c r="D829" s="15"/>
      <c r="E829" s="40"/>
    </row>
    <row r="830" spans="1:5" x14ac:dyDescent="0.2">
      <c r="A830" s="15"/>
      <c r="B830" s="15"/>
      <c r="C830" s="15"/>
      <c r="D830" s="15"/>
      <c r="E830" s="40"/>
    </row>
    <row r="831" spans="1:5" x14ac:dyDescent="0.2">
      <c r="A831" s="15"/>
      <c r="B831" s="15"/>
      <c r="C831" s="15"/>
      <c r="D831" s="15"/>
      <c r="E831" s="40"/>
    </row>
    <row r="832" spans="1:5" x14ac:dyDescent="0.2">
      <c r="A832" s="15"/>
      <c r="B832" s="15"/>
      <c r="C832" s="15"/>
      <c r="D832" s="15"/>
      <c r="E832" s="40"/>
    </row>
    <row r="833" spans="1:5" x14ac:dyDescent="0.2">
      <c r="A833" s="15"/>
      <c r="B833" s="15"/>
      <c r="C833" s="15"/>
      <c r="D833" s="15"/>
      <c r="E833" s="40"/>
    </row>
    <row r="834" spans="1:5" x14ac:dyDescent="0.2">
      <c r="A834" s="15"/>
      <c r="B834" s="15"/>
      <c r="C834" s="15"/>
      <c r="D834" s="15"/>
      <c r="E834" s="40"/>
    </row>
    <row r="835" spans="1:5" x14ac:dyDescent="0.2">
      <c r="A835" s="15"/>
      <c r="B835" s="15"/>
      <c r="C835" s="15"/>
      <c r="D835" s="15"/>
      <c r="E835" s="40"/>
    </row>
    <row r="836" spans="1:5" x14ac:dyDescent="0.2">
      <c r="A836" s="15"/>
      <c r="B836" s="15"/>
      <c r="C836" s="15"/>
      <c r="D836" s="15"/>
      <c r="E836" s="40"/>
    </row>
    <row r="837" spans="1:5" x14ac:dyDescent="0.2">
      <c r="A837" s="15"/>
      <c r="B837" s="15"/>
      <c r="C837" s="15"/>
      <c r="D837" s="15"/>
      <c r="E837" s="40"/>
    </row>
    <row r="838" spans="1:5" x14ac:dyDescent="0.2">
      <c r="A838" s="15"/>
      <c r="B838" s="15"/>
      <c r="C838" s="15"/>
      <c r="D838" s="15"/>
      <c r="E838" s="40"/>
    </row>
    <row r="839" spans="1:5" x14ac:dyDescent="0.2">
      <c r="A839" s="15"/>
      <c r="B839" s="15"/>
      <c r="C839" s="15"/>
      <c r="D839" s="15"/>
      <c r="E839" s="40"/>
    </row>
    <row r="840" spans="1:5" x14ac:dyDescent="0.2">
      <c r="A840" s="15"/>
      <c r="B840" s="15"/>
      <c r="C840" s="15"/>
      <c r="D840" s="15"/>
      <c r="E840" s="40"/>
    </row>
    <row r="841" spans="1:5" x14ac:dyDescent="0.2">
      <c r="A841" s="15"/>
      <c r="B841" s="15"/>
      <c r="C841" s="15"/>
      <c r="D841" s="15"/>
      <c r="E841" s="40"/>
    </row>
    <row r="842" spans="1:5" x14ac:dyDescent="0.2">
      <c r="A842" s="15"/>
      <c r="B842" s="15"/>
      <c r="C842" s="15"/>
      <c r="D842" s="15"/>
      <c r="E842" s="40"/>
    </row>
    <row r="843" spans="1:5" x14ac:dyDescent="0.2">
      <c r="A843" s="15"/>
      <c r="B843" s="15"/>
      <c r="C843" s="15"/>
      <c r="D843" s="15"/>
      <c r="E843" s="40"/>
    </row>
    <row r="844" spans="1:5" x14ac:dyDescent="0.2">
      <c r="A844" s="15"/>
      <c r="B844" s="15"/>
      <c r="C844" s="15"/>
      <c r="D844" s="15"/>
      <c r="E844" s="40"/>
    </row>
    <row r="845" spans="1:5" x14ac:dyDescent="0.2">
      <c r="A845" s="15"/>
      <c r="B845" s="15"/>
      <c r="C845" s="15"/>
      <c r="D845" s="15"/>
      <c r="E845" s="40"/>
    </row>
    <row r="846" spans="1:5" x14ac:dyDescent="0.2">
      <c r="A846" s="15"/>
      <c r="B846" s="15"/>
      <c r="C846" s="15"/>
      <c r="D846" s="15"/>
      <c r="E846" s="40"/>
    </row>
    <row r="847" spans="1:5" x14ac:dyDescent="0.2">
      <c r="A847" s="15"/>
      <c r="B847" s="15"/>
      <c r="C847" s="15"/>
      <c r="D847" s="15"/>
      <c r="E847" s="40"/>
    </row>
    <row r="848" spans="1:5" x14ac:dyDescent="0.2">
      <c r="A848" s="15"/>
      <c r="B848" s="15"/>
      <c r="C848" s="15"/>
      <c r="D848" s="15"/>
      <c r="E848" s="40"/>
    </row>
    <row r="849" spans="1:5" x14ac:dyDescent="0.2">
      <c r="A849" s="15"/>
      <c r="B849" s="15"/>
      <c r="C849" s="15"/>
      <c r="D849" s="15"/>
      <c r="E849" s="40"/>
    </row>
    <row r="850" spans="1:5" x14ac:dyDescent="0.2">
      <c r="A850" s="15"/>
      <c r="B850" s="15"/>
      <c r="C850" s="15"/>
      <c r="D850" s="15"/>
      <c r="E850" s="40"/>
    </row>
    <row r="851" spans="1:5" x14ac:dyDescent="0.2">
      <c r="A851" s="15"/>
      <c r="B851" s="15"/>
      <c r="C851" s="15"/>
      <c r="D851" s="15"/>
      <c r="E851" s="40"/>
    </row>
    <row r="852" spans="1:5" x14ac:dyDescent="0.2">
      <c r="A852" s="15"/>
      <c r="B852" s="15"/>
      <c r="C852" s="15"/>
      <c r="D852" s="15"/>
      <c r="E852" s="40"/>
    </row>
    <row r="853" spans="1:5" x14ac:dyDescent="0.2">
      <c r="A853" s="15"/>
      <c r="B853" s="15"/>
      <c r="C853" s="15"/>
      <c r="D853" s="15"/>
      <c r="E853" s="40"/>
    </row>
    <row r="854" spans="1:5" x14ac:dyDescent="0.2">
      <c r="A854" s="15"/>
      <c r="B854" s="15"/>
      <c r="C854" s="15"/>
      <c r="D854" s="15"/>
      <c r="E854" s="40"/>
    </row>
    <row r="855" spans="1:5" x14ac:dyDescent="0.2">
      <c r="A855" s="15"/>
      <c r="B855" s="15"/>
      <c r="C855" s="15"/>
      <c r="D855" s="15"/>
      <c r="E855" s="40"/>
    </row>
    <row r="856" spans="1:5" x14ac:dyDescent="0.2">
      <c r="A856" s="15"/>
      <c r="B856" s="15"/>
      <c r="C856" s="15"/>
      <c r="D856" s="15"/>
      <c r="E856" s="40"/>
    </row>
    <row r="857" spans="1:5" x14ac:dyDescent="0.2">
      <c r="A857" s="15"/>
      <c r="B857" s="15"/>
      <c r="C857" s="15"/>
      <c r="D857" s="15"/>
      <c r="E857" s="40"/>
    </row>
    <row r="858" spans="1:5" x14ac:dyDescent="0.2">
      <c r="A858" s="15"/>
      <c r="B858" s="15"/>
      <c r="C858" s="15"/>
      <c r="D858" s="15"/>
      <c r="E858" s="40"/>
    </row>
    <row r="859" spans="1:5" x14ac:dyDescent="0.2">
      <c r="A859" s="15"/>
      <c r="B859" s="15"/>
      <c r="C859" s="15"/>
      <c r="D859" s="15"/>
      <c r="E859" s="40"/>
    </row>
    <row r="860" spans="1:5" x14ac:dyDescent="0.2">
      <c r="A860" s="15"/>
      <c r="B860" s="15"/>
      <c r="C860" s="15"/>
      <c r="D860" s="15"/>
      <c r="E860" s="40"/>
    </row>
    <row r="861" spans="1:5" x14ac:dyDescent="0.2">
      <c r="A861" s="15"/>
      <c r="B861" s="15"/>
      <c r="C861" s="15"/>
      <c r="D861" s="15"/>
      <c r="E861" s="40"/>
    </row>
    <row r="862" spans="1:5" x14ac:dyDescent="0.2">
      <c r="A862" s="15"/>
      <c r="B862" s="15"/>
      <c r="C862" s="15"/>
      <c r="D862" s="15"/>
      <c r="E862" s="40"/>
    </row>
    <row r="863" spans="1:5" x14ac:dyDescent="0.2">
      <c r="A863" s="15"/>
      <c r="B863" s="15"/>
      <c r="C863" s="15"/>
      <c r="D863" s="15"/>
      <c r="E863" s="40"/>
    </row>
    <row r="864" spans="1:5" x14ac:dyDescent="0.2">
      <c r="A864" s="15"/>
      <c r="B864" s="15"/>
      <c r="C864" s="15"/>
      <c r="D864" s="15"/>
      <c r="E864" s="40"/>
    </row>
    <row r="865" spans="1:5" x14ac:dyDescent="0.2">
      <c r="A865" s="15"/>
      <c r="B865" s="15"/>
      <c r="C865" s="15"/>
      <c r="D865" s="15"/>
      <c r="E865" s="40"/>
    </row>
    <row r="866" spans="1:5" x14ac:dyDescent="0.2">
      <c r="A866" s="15"/>
      <c r="B866" s="15"/>
      <c r="C866" s="15"/>
      <c r="D866" s="15"/>
      <c r="E866" s="40"/>
    </row>
    <row r="867" spans="1:5" x14ac:dyDescent="0.2">
      <c r="A867" s="15"/>
      <c r="B867" s="15"/>
      <c r="C867" s="15"/>
      <c r="D867" s="15"/>
      <c r="E867" s="40"/>
    </row>
    <row r="868" spans="1:5" x14ac:dyDescent="0.2">
      <c r="A868" s="15"/>
      <c r="B868" s="15"/>
      <c r="C868" s="15"/>
      <c r="D868" s="15"/>
      <c r="E868" s="40"/>
    </row>
    <row r="869" spans="1:5" x14ac:dyDescent="0.2">
      <c r="A869" s="15"/>
      <c r="B869" s="15"/>
      <c r="C869" s="15"/>
      <c r="D869" s="15"/>
      <c r="E869" s="40"/>
    </row>
    <row r="870" spans="1:5" x14ac:dyDescent="0.2">
      <c r="A870" s="15"/>
      <c r="B870" s="15"/>
      <c r="C870" s="15"/>
      <c r="D870" s="15"/>
      <c r="E870" s="40"/>
    </row>
    <row r="871" spans="1:5" x14ac:dyDescent="0.2">
      <c r="A871" s="15"/>
      <c r="B871" s="15"/>
      <c r="C871" s="15"/>
      <c r="D871" s="15"/>
      <c r="E871" s="40"/>
    </row>
    <row r="872" spans="1:5" x14ac:dyDescent="0.2">
      <c r="A872" s="15"/>
      <c r="B872" s="15"/>
      <c r="C872" s="15"/>
      <c r="D872" s="15"/>
      <c r="E872" s="40"/>
    </row>
    <row r="873" spans="1:5" x14ac:dyDescent="0.2">
      <c r="A873" s="15"/>
      <c r="B873" s="15"/>
      <c r="C873" s="15"/>
      <c r="D873" s="15"/>
      <c r="E873" s="40"/>
    </row>
    <row r="874" spans="1:5" x14ac:dyDescent="0.2">
      <c r="A874" s="15"/>
      <c r="B874" s="15"/>
      <c r="C874" s="15"/>
      <c r="D874" s="15"/>
      <c r="E874" s="40"/>
    </row>
    <row r="875" spans="1:5" x14ac:dyDescent="0.2">
      <c r="A875" s="15"/>
      <c r="B875" s="15"/>
      <c r="C875" s="15"/>
      <c r="D875" s="15"/>
      <c r="E875" s="40"/>
    </row>
    <row r="876" spans="1:5" x14ac:dyDescent="0.2">
      <c r="A876" s="15"/>
      <c r="B876" s="15"/>
      <c r="C876" s="15"/>
      <c r="D876" s="15"/>
      <c r="E876" s="40"/>
    </row>
    <row r="877" spans="1:5" x14ac:dyDescent="0.2">
      <c r="A877" s="15"/>
      <c r="B877" s="15"/>
      <c r="C877" s="15"/>
      <c r="D877" s="15"/>
      <c r="E877" s="40"/>
    </row>
    <row r="878" spans="1:5" x14ac:dyDescent="0.2">
      <c r="A878" s="15"/>
      <c r="B878" s="15"/>
      <c r="C878" s="15"/>
      <c r="D878" s="15"/>
      <c r="E878" s="40"/>
    </row>
    <row r="879" spans="1:5" x14ac:dyDescent="0.2">
      <c r="A879" s="15"/>
      <c r="B879" s="15"/>
      <c r="C879" s="15"/>
      <c r="D879" s="15"/>
      <c r="E879" s="40"/>
    </row>
    <row r="880" spans="1:5" x14ac:dyDescent="0.2">
      <c r="A880" s="15"/>
      <c r="B880" s="15"/>
      <c r="C880" s="15"/>
      <c r="D880" s="15"/>
      <c r="E880" s="40"/>
    </row>
    <row r="881" spans="1:5" x14ac:dyDescent="0.2">
      <c r="A881" s="15"/>
      <c r="B881" s="15"/>
      <c r="C881" s="15"/>
      <c r="D881" s="15"/>
      <c r="E881" s="40"/>
    </row>
    <row r="882" spans="1:5" x14ac:dyDescent="0.2">
      <c r="A882" s="15"/>
      <c r="B882" s="15"/>
      <c r="C882" s="15"/>
      <c r="D882" s="15"/>
      <c r="E882" s="40"/>
    </row>
    <row r="883" spans="1:5" x14ac:dyDescent="0.2">
      <c r="A883" s="15"/>
      <c r="B883" s="15"/>
      <c r="C883" s="15"/>
      <c r="D883" s="15"/>
      <c r="E883" s="40"/>
    </row>
    <row r="884" spans="1:5" x14ac:dyDescent="0.2">
      <c r="A884" s="15"/>
      <c r="B884" s="15"/>
      <c r="C884" s="15"/>
      <c r="D884" s="15"/>
      <c r="E884" s="40"/>
    </row>
    <row r="885" spans="1:5" x14ac:dyDescent="0.2">
      <c r="A885" s="15"/>
      <c r="B885" s="15"/>
      <c r="C885" s="15"/>
      <c r="D885" s="15"/>
      <c r="E885" s="40"/>
    </row>
    <row r="886" spans="1:5" x14ac:dyDescent="0.2">
      <c r="A886" s="15"/>
      <c r="B886" s="15"/>
      <c r="C886" s="15"/>
      <c r="D886" s="15"/>
      <c r="E886" s="40"/>
    </row>
    <row r="887" spans="1:5" x14ac:dyDescent="0.2">
      <c r="A887" s="15"/>
      <c r="B887" s="15"/>
      <c r="C887" s="15"/>
      <c r="D887" s="15"/>
      <c r="E887" s="40"/>
    </row>
    <row r="888" spans="1:5" x14ac:dyDescent="0.2">
      <c r="A888" s="15"/>
      <c r="B888" s="15"/>
      <c r="C888" s="15"/>
      <c r="D888" s="15"/>
      <c r="E888" s="40"/>
    </row>
    <row r="889" spans="1:5" x14ac:dyDescent="0.2">
      <c r="A889" s="15"/>
      <c r="B889" s="15"/>
      <c r="C889" s="15"/>
      <c r="D889" s="15"/>
      <c r="E889" s="40"/>
    </row>
    <row r="890" spans="1:5" x14ac:dyDescent="0.2">
      <c r="A890" s="15"/>
      <c r="B890" s="15"/>
      <c r="C890" s="15"/>
      <c r="D890" s="15"/>
      <c r="E890" s="40"/>
    </row>
    <row r="891" spans="1:5" x14ac:dyDescent="0.2">
      <c r="A891" s="15"/>
      <c r="B891" s="15"/>
      <c r="C891" s="15"/>
      <c r="D891" s="15"/>
      <c r="E891" s="40"/>
    </row>
    <row r="892" spans="1:5" x14ac:dyDescent="0.2">
      <c r="A892" s="15"/>
      <c r="B892" s="15"/>
      <c r="C892" s="15"/>
      <c r="D892" s="15"/>
      <c r="E892" s="40"/>
    </row>
    <row r="893" spans="1:5" x14ac:dyDescent="0.2">
      <c r="A893" s="15"/>
      <c r="B893" s="15"/>
      <c r="C893" s="15"/>
      <c r="D893" s="15"/>
      <c r="E893" s="40"/>
    </row>
    <row r="894" spans="1:5" x14ac:dyDescent="0.2">
      <c r="A894" s="15"/>
      <c r="B894" s="15"/>
      <c r="C894" s="15"/>
      <c r="D894" s="15"/>
      <c r="E894" s="40"/>
    </row>
    <row r="895" spans="1:5" x14ac:dyDescent="0.2">
      <c r="A895" s="15"/>
      <c r="B895" s="15"/>
      <c r="C895" s="15"/>
      <c r="D895" s="15"/>
      <c r="E895" s="40"/>
    </row>
    <row r="896" spans="1:5" x14ac:dyDescent="0.2">
      <c r="A896" s="15"/>
      <c r="B896" s="15"/>
      <c r="C896" s="15"/>
      <c r="D896" s="15"/>
      <c r="E896" s="40"/>
    </row>
    <row r="897" spans="1:5" x14ac:dyDescent="0.2">
      <c r="A897" s="15"/>
      <c r="B897" s="15"/>
      <c r="C897" s="15"/>
      <c r="D897" s="15"/>
      <c r="E897" s="40"/>
    </row>
    <row r="898" spans="1:5" x14ac:dyDescent="0.2">
      <c r="A898" s="15"/>
      <c r="B898" s="15"/>
      <c r="C898" s="15"/>
      <c r="D898" s="15"/>
      <c r="E898" s="40"/>
    </row>
    <row r="899" spans="1:5" x14ac:dyDescent="0.2">
      <c r="A899" s="15"/>
      <c r="B899" s="15"/>
      <c r="C899" s="15"/>
      <c r="D899" s="15"/>
      <c r="E899" s="40"/>
    </row>
    <row r="900" spans="1:5" x14ac:dyDescent="0.2">
      <c r="A900" s="15"/>
      <c r="B900" s="15"/>
      <c r="C900" s="15"/>
      <c r="D900" s="15"/>
      <c r="E900" s="40"/>
    </row>
    <row r="901" spans="1:5" x14ac:dyDescent="0.2">
      <c r="A901" s="15"/>
      <c r="B901" s="15"/>
      <c r="C901" s="15"/>
      <c r="D901" s="15"/>
      <c r="E901" s="40"/>
    </row>
    <row r="902" spans="1:5" x14ac:dyDescent="0.2">
      <c r="A902" s="15"/>
      <c r="B902" s="15"/>
      <c r="C902" s="15"/>
      <c r="D902" s="15"/>
      <c r="E902" s="40"/>
    </row>
    <row r="903" spans="1:5" x14ac:dyDescent="0.2">
      <c r="A903" s="15"/>
      <c r="B903" s="15"/>
      <c r="C903" s="15"/>
      <c r="D903" s="15"/>
      <c r="E903" s="40"/>
    </row>
    <row r="904" spans="1:5" x14ac:dyDescent="0.2">
      <c r="A904" s="15"/>
      <c r="B904" s="15"/>
      <c r="C904" s="15"/>
      <c r="D904" s="15"/>
      <c r="E904" s="40"/>
    </row>
    <row r="905" spans="1:5" x14ac:dyDescent="0.2">
      <c r="A905" s="15"/>
      <c r="B905" s="15"/>
      <c r="C905" s="15"/>
      <c r="D905" s="15"/>
      <c r="E905" s="40"/>
    </row>
    <row r="906" spans="1:5" x14ac:dyDescent="0.2">
      <c r="A906" s="15"/>
      <c r="B906" s="15"/>
      <c r="C906" s="15"/>
      <c r="D906" s="15"/>
      <c r="E906" s="40"/>
    </row>
    <row r="907" spans="1:5" x14ac:dyDescent="0.2">
      <c r="A907" s="15"/>
      <c r="B907" s="15"/>
      <c r="C907" s="15"/>
      <c r="D907" s="15"/>
      <c r="E907" s="40"/>
    </row>
    <row r="908" spans="1:5" x14ac:dyDescent="0.2">
      <c r="A908" s="15"/>
      <c r="B908" s="15"/>
      <c r="C908" s="15"/>
      <c r="D908" s="15"/>
      <c r="E908" s="40"/>
    </row>
    <row r="909" spans="1:5" x14ac:dyDescent="0.2">
      <c r="A909" s="15"/>
      <c r="B909" s="15"/>
      <c r="C909" s="15"/>
      <c r="D909" s="15"/>
      <c r="E909" s="40"/>
    </row>
    <row r="910" spans="1:5" x14ac:dyDescent="0.2">
      <c r="A910" s="15"/>
      <c r="B910" s="15"/>
      <c r="C910" s="15"/>
      <c r="D910" s="15"/>
      <c r="E910" s="40"/>
    </row>
    <row r="911" spans="1:5" x14ac:dyDescent="0.2">
      <c r="A911" s="15"/>
      <c r="B911" s="15"/>
      <c r="C911" s="15"/>
      <c r="D911" s="15"/>
      <c r="E911" s="40"/>
    </row>
    <row r="912" spans="1:5" x14ac:dyDescent="0.2">
      <c r="A912" s="15"/>
      <c r="B912" s="15"/>
      <c r="C912" s="15"/>
      <c r="D912" s="15"/>
      <c r="E912" s="40"/>
    </row>
    <row r="913" spans="1:5" x14ac:dyDescent="0.2">
      <c r="A913" s="15"/>
      <c r="B913" s="15"/>
      <c r="C913" s="15"/>
      <c r="D913" s="15"/>
      <c r="E913" s="40"/>
    </row>
    <row r="914" spans="1:5" x14ac:dyDescent="0.2">
      <c r="A914" s="15"/>
      <c r="B914" s="15"/>
      <c r="C914" s="15"/>
      <c r="D914" s="15"/>
      <c r="E914" s="40"/>
    </row>
    <row r="915" spans="1:5" x14ac:dyDescent="0.2">
      <c r="A915" s="15"/>
      <c r="B915" s="15"/>
      <c r="C915" s="15"/>
      <c r="D915" s="15"/>
      <c r="E915" s="40"/>
    </row>
    <row r="916" spans="1:5" x14ac:dyDescent="0.2">
      <c r="A916" s="15"/>
      <c r="B916" s="15"/>
      <c r="C916" s="15"/>
      <c r="D916" s="15"/>
      <c r="E916" s="40"/>
    </row>
    <row r="917" spans="1:5" x14ac:dyDescent="0.2">
      <c r="A917" s="15"/>
      <c r="B917" s="15"/>
      <c r="C917" s="15"/>
      <c r="D917" s="15"/>
      <c r="E917" s="40"/>
    </row>
    <row r="918" spans="1:5" x14ac:dyDescent="0.2">
      <c r="A918" s="15"/>
      <c r="B918" s="15"/>
      <c r="C918" s="15"/>
      <c r="D918" s="15"/>
      <c r="E918" s="40"/>
    </row>
    <row r="919" spans="1:5" x14ac:dyDescent="0.2">
      <c r="A919" s="15"/>
      <c r="B919" s="15"/>
      <c r="C919" s="15"/>
      <c r="D919" s="15"/>
      <c r="E919" s="40"/>
    </row>
    <row r="920" spans="1:5" x14ac:dyDescent="0.2">
      <c r="A920" s="15"/>
      <c r="B920" s="15"/>
      <c r="C920" s="15"/>
      <c r="D920" s="15"/>
      <c r="E920" s="40"/>
    </row>
    <row r="921" spans="1:5" x14ac:dyDescent="0.2">
      <c r="A921" s="15"/>
      <c r="B921" s="15"/>
      <c r="C921" s="15"/>
      <c r="D921" s="15"/>
      <c r="E921" s="40"/>
    </row>
    <row r="922" spans="1:5" x14ac:dyDescent="0.2">
      <c r="A922" s="15"/>
      <c r="B922" s="15"/>
      <c r="C922" s="15"/>
      <c r="D922" s="15"/>
      <c r="E922" s="40"/>
    </row>
    <row r="923" spans="1:5" x14ac:dyDescent="0.2">
      <c r="A923" s="15"/>
      <c r="B923" s="15"/>
      <c r="C923" s="15"/>
      <c r="D923" s="15"/>
      <c r="E923" s="40"/>
    </row>
    <row r="924" spans="1:5" x14ac:dyDescent="0.2">
      <c r="A924" s="15"/>
      <c r="B924" s="15"/>
      <c r="C924" s="15"/>
      <c r="D924" s="15"/>
      <c r="E924" s="40"/>
    </row>
    <row r="925" spans="1:5" x14ac:dyDescent="0.2">
      <c r="A925" s="15"/>
      <c r="B925" s="15"/>
      <c r="C925" s="15"/>
      <c r="D925" s="15"/>
      <c r="E925" s="40"/>
    </row>
    <row r="926" spans="1:5" x14ac:dyDescent="0.2">
      <c r="A926" s="15"/>
      <c r="B926" s="15"/>
      <c r="C926" s="15"/>
      <c r="D926" s="15"/>
      <c r="E926" s="40"/>
    </row>
    <row r="927" spans="1:5" x14ac:dyDescent="0.2">
      <c r="A927" s="15"/>
      <c r="B927" s="15"/>
      <c r="C927" s="15"/>
      <c r="D927" s="15"/>
      <c r="E927" s="40"/>
    </row>
    <row r="928" spans="1:5" x14ac:dyDescent="0.2">
      <c r="A928" s="15"/>
      <c r="B928" s="15"/>
      <c r="C928" s="15"/>
      <c r="D928" s="15"/>
      <c r="E928" s="40"/>
    </row>
    <row r="929" spans="1:5" x14ac:dyDescent="0.2">
      <c r="A929" s="15"/>
      <c r="B929" s="15"/>
      <c r="C929" s="15"/>
      <c r="D929" s="15"/>
      <c r="E929" s="40"/>
    </row>
    <row r="930" spans="1:5" x14ac:dyDescent="0.2">
      <c r="A930" s="15"/>
      <c r="B930" s="15"/>
      <c r="C930" s="15"/>
      <c r="D930" s="15"/>
      <c r="E930" s="40"/>
    </row>
    <row r="931" spans="1:5" x14ac:dyDescent="0.2">
      <c r="A931" s="15"/>
      <c r="B931" s="15"/>
      <c r="C931" s="15"/>
      <c r="D931" s="15"/>
      <c r="E931" s="40"/>
    </row>
    <row r="932" spans="1:5" x14ac:dyDescent="0.2">
      <c r="A932" s="15"/>
      <c r="B932" s="15"/>
      <c r="C932" s="15"/>
      <c r="D932" s="15"/>
      <c r="E932" s="40"/>
    </row>
    <row r="933" spans="1:5" x14ac:dyDescent="0.2">
      <c r="A933" s="15"/>
      <c r="B933" s="15"/>
      <c r="C933" s="15"/>
      <c r="D933" s="15"/>
      <c r="E933" s="40"/>
    </row>
    <row r="934" spans="1:5" x14ac:dyDescent="0.2">
      <c r="A934" s="15"/>
      <c r="B934" s="15"/>
      <c r="C934" s="15"/>
      <c r="D934" s="15"/>
      <c r="E934" s="40"/>
    </row>
    <row r="935" spans="1:5" x14ac:dyDescent="0.2">
      <c r="A935" s="15"/>
      <c r="B935" s="15"/>
      <c r="C935" s="15"/>
      <c r="D935" s="15"/>
      <c r="E935" s="40"/>
    </row>
    <row r="936" spans="1:5" x14ac:dyDescent="0.2">
      <c r="A936" s="15"/>
      <c r="B936" s="15"/>
      <c r="C936" s="15"/>
      <c r="D936" s="15"/>
      <c r="E936" s="40"/>
    </row>
    <row r="937" spans="1:5" x14ac:dyDescent="0.2">
      <c r="A937" s="15"/>
      <c r="B937" s="15"/>
      <c r="C937" s="15"/>
      <c r="D937" s="15"/>
      <c r="E937" s="40"/>
    </row>
    <row r="938" spans="1:5" x14ac:dyDescent="0.2">
      <c r="A938" s="15"/>
      <c r="B938" s="15"/>
      <c r="C938" s="15"/>
      <c r="D938" s="15"/>
      <c r="E938" s="40"/>
    </row>
    <row r="939" spans="1:5" x14ac:dyDescent="0.2">
      <c r="A939" s="15"/>
      <c r="B939" s="15"/>
      <c r="C939" s="15"/>
      <c r="D939" s="15"/>
      <c r="E939" s="40"/>
    </row>
    <row r="940" spans="1:5" x14ac:dyDescent="0.2">
      <c r="A940" s="15"/>
      <c r="B940" s="15"/>
      <c r="C940" s="15"/>
      <c r="D940" s="15"/>
      <c r="E940" s="40"/>
    </row>
    <row r="941" spans="1:5" x14ac:dyDescent="0.2">
      <c r="A941" s="15"/>
      <c r="B941" s="15"/>
      <c r="C941" s="15"/>
      <c r="D941" s="15"/>
      <c r="E941" s="40"/>
    </row>
    <row r="942" spans="1:5" x14ac:dyDescent="0.2">
      <c r="A942" s="15"/>
      <c r="B942" s="15"/>
      <c r="C942" s="15"/>
      <c r="D942" s="15"/>
      <c r="E942" s="40"/>
    </row>
    <row r="943" spans="1:5" x14ac:dyDescent="0.2">
      <c r="A943" s="15"/>
      <c r="B943" s="15"/>
      <c r="C943" s="15"/>
      <c r="D943" s="15"/>
      <c r="E943" s="40"/>
    </row>
    <row r="944" spans="1:5" x14ac:dyDescent="0.2">
      <c r="A944" s="15"/>
      <c r="B944" s="15"/>
      <c r="C944" s="15"/>
      <c r="D944" s="15"/>
      <c r="E944" s="40"/>
    </row>
    <row r="945" spans="1:5" x14ac:dyDescent="0.2">
      <c r="A945" s="15"/>
      <c r="B945" s="15"/>
      <c r="C945" s="15"/>
      <c r="D945" s="15"/>
      <c r="E945" s="40"/>
    </row>
    <row r="946" spans="1:5" x14ac:dyDescent="0.2">
      <c r="A946" s="15"/>
      <c r="B946" s="15"/>
      <c r="C946" s="15"/>
      <c r="D946" s="15"/>
      <c r="E946" s="40"/>
    </row>
    <row r="947" spans="1:5" x14ac:dyDescent="0.2">
      <c r="A947" s="15"/>
      <c r="B947" s="15"/>
      <c r="C947" s="15"/>
      <c r="D947" s="15"/>
      <c r="E947" s="40"/>
    </row>
    <row r="948" spans="1:5" x14ac:dyDescent="0.2">
      <c r="A948" s="15"/>
      <c r="B948" s="15"/>
      <c r="C948" s="15"/>
      <c r="D948" s="15"/>
      <c r="E948" s="40"/>
    </row>
    <row r="949" spans="1:5" x14ac:dyDescent="0.2">
      <c r="A949" s="15"/>
      <c r="B949" s="15"/>
      <c r="C949" s="15"/>
      <c r="D949" s="15"/>
      <c r="E949" s="40"/>
    </row>
    <row r="950" spans="1:5" x14ac:dyDescent="0.2">
      <c r="A950" s="15"/>
      <c r="B950" s="15"/>
      <c r="C950" s="15"/>
      <c r="D950" s="15"/>
      <c r="E950" s="40"/>
    </row>
    <row r="951" spans="1:5" x14ac:dyDescent="0.2">
      <c r="A951" s="15"/>
      <c r="B951" s="15"/>
      <c r="C951" s="15"/>
      <c r="D951" s="15"/>
      <c r="E951" s="40"/>
    </row>
    <row r="952" spans="1:5" x14ac:dyDescent="0.2">
      <c r="A952" s="15"/>
      <c r="B952" s="15"/>
      <c r="C952" s="15"/>
      <c r="D952" s="15"/>
      <c r="E952" s="40"/>
    </row>
    <row r="953" spans="1:5" x14ac:dyDescent="0.2">
      <c r="A953" s="15"/>
      <c r="B953" s="15"/>
      <c r="C953" s="15"/>
      <c r="D953" s="15"/>
      <c r="E953" s="40"/>
    </row>
    <row r="954" spans="1:5" x14ac:dyDescent="0.2">
      <c r="A954" s="15"/>
      <c r="B954" s="15"/>
      <c r="C954" s="15"/>
      <c r="D954" s="15"/>
      <c r="E954" s="40"/>
    </row>
    <row r="955" spans="1:5" x14ac:dyDescent="0.2">
      <c r="A955" s="15"/>
      <c r="B955" s="15"/>
      <c r="C955" s="15"/>
      <c r="D955" s="15"/>
      <c r="E955" s="40"/>
    </row>
    <row r="956" spans="1:5" x14ac:dyDescent="0.2">
      <c r="A956" s="15"/>
      <c r="B956" s="15"/>
      <c r="C956" s="15"/>
      <c r="D956" s="15"/>
      <c r="E956" s="40"/>
    </row>
    <row r="957" spans="1:5" x14ac:dyDescent="0.2">
      <c r="A957" s="15"/>
      <c r="B957" s="15"/>
      <c r="C957" s="15"/>
      <c r="D957" s="15"/>
      <c r="E957" s="40"/>
    </row>
    <row r="958" spans="1:5" x14ac:dyDescent="0.2">
      <c r="A958" s="15"/>
      <c r="B958" s="15"/>
      <c r="C958" s="15"/>
      <c r="D958" s="15"/>
      <c r="E958" s="40"/>
    </row>
    <row r="959" spans="1:5" x14ac:dyDescent="0.2">
      <c r="A959" s="15"/>
      <c r="B959" s="15"/>
      <c r="C959" s="15"/>
      <c r="D959" s="15"/>
      <c r="E959" s="40"/>
    </row>
    <row r="960" spans="1:5" x14ac:dyDescent="0.2">
      <c r="A960" s="15"/>
      <c r="B960" s="15"/>
      <c r="C960" s="15"/>
      <c r="D960" s="15"/>
      <c r="E960" s="40"/>
    </row>
    <row r="961" spans="1:5" x14ac:dyDescent="0.2">
      <c r="A961" s="15"/>
      <c r="B961" s="15"/>
      <c r="C961" s="15"/>
      <c r="D961" s="15"/>
      <c r="E961" s="40"/>
    </row>
    <row r="962" spans="1:5" x14ac:dyDescent="0.2">
      <c r="A962" s="15"/>
      <c r="B962" s="15"/>
      <c r="C962" s="15"/>
      <c r="D962" s="15"/>
      <c r="E962" s="40"/>
    </row>
    <row r="963" spans="1:5" x14ac:dyDescent="0.2">
      <c r="A963" s="15"/>
      <c r="B963" s="15"/>
      <c r="C963" s="15"/>
      <c r="D963" s="15"/>
      <c r="E963" s="40"/>
    </row>
    <row r="964" spans="1:5" x14ac:dyDescent="0.2">
      <c r="A964" s="15"/>
      <c r="B964" s="15"/>
      <c r="C964" s="15"/>
      <c r="D964" s="15"/>
      <c r="E964" s="40"/>
    </row>
    <row r="965" spans="1:5" x14ac:dyDescent="0.2">
      <c r="A965" s="15"/>
      <c r="B965" s="15"/>
      <c r="C965" s="15"/>
      <c r="D965" s="15"/>
      <c r="E965" s="40"/>
    </row>
    <row r="966" spans="1:5" x14ac:dyDescent="0.2">
      <c r="A966" s="15"/>
      <c r="B966" s="15"/>
      <c r="C966" s="15"/>
      <c r="D966" s="15"/>
      <c r="E966" s="40"/>
    </row>
    <row r="967" spans="1:5" x14ac:dyDescent="0.2">
      <c r="A967" s="15"/>
      <c r="B967" s="15"/>
      <c r="C967" s="15"/>
      <c r="D967" s="15"/>
      <c r="E967" s="40"/>
    </row>
    <row r="968" spans="1:5" x14ac:dyDescent="0.2">
      <c r="A968" s="15"/>
      <c r="B968" s="15"/>
      <c r="C968" s="15"/>
      <c r="D968" s="15"/>
      <c r="E968" s="40"/>
    </row>
    <row r="969" spans="1:5" x14ac:dyDescent="0.2">
      <c r="A969" s="15"/>
      <c r="B969" s="15"/>
      <c r="C969" s="15"/>
      <c r="D969" s="15"/>
      <c r="E969" s="40"/>
    </row>
    <row r="970" spans="1:5" x14ac:dyDescent="0.2">
      <c r="A970" s="15"/>
      <c r="B970" s="15"/>
      <c r="C970" s="15"/>
      <c r="D970" s="15"/>
      <c r="E970" s="40"/>
    </row>
    <row r="971" spans="1:5" x14ac:dyDescent="0.2">
      <c r="A971" s="15"/>
      <c r="B971" s="15"/>
      <c r="C971" s="15"/>
      <c r="D971" s="15"/>
      <c r="E971" s="40"/>
    </row>
    <row r="972" spans="1:5" x14ac:dyDescent="0.2">
      <c r="A972" s="15"/>
      <c r="B972" s="15"/>
      <c r="C972" s="15"/>
      <c r="D972" s="15"/>
      <c r="E972" s="40"/>
    </row>
    <row r="973" spans="1:5" x14ac:dyDescent="0.2">
      <c r="A973" s="15"/>
      <c r="B973" s="15"/>
      <c r="C973" s="15"/>
      <c r="D973" s="15"/>
      <c r="E973" s="40"/>
    </row>
    <row r="974" spans="1:5" x14ac:dyDescent="0.2">
      <c r="A974" s="15"/>
      <c r="B974" s="15"/>
      <c r="C974" s="15"/>
      <c r="D974" s="15"/>
      <c r="E974" s="40"/>
    </row>
    <row r="975" spans="1:5" x14ac:dyDescent="0.2">
      <c r="A975" s="15"/>
      <c r="B975" s="15"/>
      <c r="C975" s="15"/>
      <c r="D975" s="15"/>
      <c r="E975" s="40"/>
    </row>
    <row r="976" spans="1:5" x14ac:dyDescent="0.2">
      <c r="A976" s="15"/>
      <c r="B976" s="15"/>
      <c r="C976" s="15"/>
      <c r="D976" s="15"/>
      <c r="E976" s="40"/>
    </row>
    <row r="977" spans="1:5" x14ac:dyDescent="0.2">
      <c r="A977" s="15"/>
      <c r="B977" s="15"/>
      <c r="C977" s="15"/>
      <c r="D977" s="15"/>
      <c r="E977" s="40"/>
    </row>
    <row r="978" spans="1:5" x14ac:dyDescent="0.2">
      <c r="A978" s="15"/>
      <c r="B978" s="15"/>
      <c r="C978" s="15"/>
      <c r="D978" s="15"/>
      <c r="E978" s="40"/>
    </row>
    <row r="979" spans="1:5" x14ac:dyDescent="0.2">
      <c r="A979" s="15"/>
      <c r="B979" s="15"/>
      <c r="C979" s="15"/>
      <c r="D979" s="15"/>
      <c r="E979" s="40"/>
    </row>
    <row r="980" spans="1:5" x14ac:dyDescent="0.2">
      <c r="A980" s="15"/>
      <c r="B980" s="15"/>
      <c r="C980" s="15"/>
      <c r="D980" s="15"/>
      <c r="E980" s="40"/>
    </row>
    <row r="981" spans="1:5" x14ac:dyDescent="0.2">
      <c r="A981" s="15"/>
      <c r="B981" s="15"/>
      <c r="C981" s="15"/>
      <c r="D981" s="15"/>
      <c r="E981" s="40"/>
    </row>
    <row r="982" spans="1:5" x14ac:dyDescent="0.2">
      <c r="A982" s="15"/>
      <c r="B982" s="15"/>
      <c r="C982" s="15"/>
      <c r="D982" s="15"/>
      <c r="E982" s="40"/>
    </row>
    <row r="983" spans="1:5" x14ac:dyDescent="0.2">
      <c r="A983" s="15"/>
      <c r="B983" s="15"/>
      <c r="C983" s="15"/>
      <c r="D983" s="15"/>
      <c r="E983" s="40"/>
    </row>
    <row r="984" spans="1:5" x14ac:dyDescent="0.2">
      <c r="A984" s="15"/>
      <c r="B984" s="15"/>
      <c r="C984" s="15"/>
      <c r="D984" s="15"/>
      <c r="E984" s="40"/>
    </row>
    <row r="985" spans="1:5" x14ac:dyDescent="0.2">
      <c r="A985" s="15"/>
      <c r="B985" s="15"/>
      <c r="C985" s="15"/>
      <c r="D985" s="15"/>
      <c r="E985" s="40"/>
    </row>
    <row r="986" spans="1:5" x14ac:dyDescent="0.2">
      <c r="A986" s="15"/>
      <c r="B986" s="15"/>
      <c r="C986" s="15"/>
      <c r="D986" s="15"/>
      <c r="E986" s="40"/>
    </row>
    <row r="987" spans="1:5" x14ac:dyDescent="0.2">
      <c r="A987" s="15"/>
      <c r="B987" s="15"/>
      <c r="C987" s="15"/>
      <c r="D987" s="15"/>
      <c r="E987" s="40"/>
    </row>
    <row r="988" spans="1:5" x14ac:dyDescent="0.2">
      <c r="A988" s="15"/>
      <c r="B988" s="15"/>
      <c r="C988" s="15"/>
      <c r="D988" s="15"/>
      <c r="E988" s="40"/>
    </row>
    <row r="989" spans="1:5" x14ac:dyDescent="0.2">
      <c r="A989" s="15"/>
      <c r="B989" s="15"/>
      <c r="C989" s="15"/>
      <c r="D989" s="15"/>
      <c r="E989" s="40"/>
    </row>
    <row r="990" spans="1:5" x14ac:dyDescent="0.2">
      <c r="A990" s="15"/>
      <c r="B990" s="15"/>
      <c r="C990" s="15"/>
      <c r="D990" s="15"/>
      <c r="E990" s="40"/>
    </row>
    <row r="991" spans="1:5" x14ac:dyDescent="0.2">
      <c r="A991" s="15"/>
      <c r="B991" s="15"/>
      <c r="C991" s="15"/>
      <c r="D991" s="15"/>
      <c r="E991" s="40"/>
    </row>
    <row r="992" spans="1:5" x14ac:dyDescent="0.2">
      <c r="A992" s="15"/>
      <c r="B992" s="15"/>
      <c r="C992" s="15"/>
      <c r="D992" s="15"/>
      <c r="E992" s="40"/>
    </row>
    <row r="993" spans="1:5" x14ac:dyDescent="0.2">
      <c r="A993" s="15"/>
      <c r="B993" s="15"/>
      <c r="C993" s="15"/>
      <c r="D993" s="15"/>
      <c r="E993" s="40"/>
    </row>
    <row r="994" spans="1:5" x14ac:dyDescent="0.2">
      <c r="A994" s="15"/>
      <c r="B994" s="15"/>
      <c r="C994" s="15"/>
      <c r="D994" s="15"/>
      <c r="E994" s="40"/>
    </row>
    <row r="995" spans="1:5" x14ac:dyDescent="0.2">
      <c r="A995" s="15"/>
      <c r="B995" s="15"/>
      <c r="C995" s="15"/>
      <c r="D995" s="15"/>
      <c r="E995" s="40"/>
    </row>
    <row r="996" spans="1:5" x14ac:dyDescent="0.2">
      <c r="A996" s="15"/>
      <c r="B996" s="15"/>
      <c r="C996" s="15"/>
      <c r="D996" s="15"/>
      <c r="E996" s="40"/>
    </row>
    <row r="997" spans="1:5" x14ac:dyDescent="0.2">
      <c r="A997" s="15"/>
      <c r="B997" s="15"/>
      <c r="C997" s="15"/>
      <c r="D997" s="15"/>
      <c r="E997" s="40"/>
    </row>
    <row r="998" spans="1:5" x14ac:dyDescent="0.2">
      <c r="A998" s="15"/>
      <c r="B998" s="15"/>
      <c r="C998" s="15"/>
      <c r="D998" s="15"/>
      <c r="E998" s="40"/>
    </row>
    <row r="999" spans="1:5" x14ac:dyDescent="0.2">
      <c r="A999" s="15"/>
      <c r="B999" s="15"/>
      <c r="C999" s="15"/>
      <c r="D999" s="15"/>
      <c r="E999" s="40"/>
    </row>
    <row r="1000" spans="1:5" x14ac:dyDescent="0.2">
      <c r="A1000" s="15"/>
      <c r="B1000" s="15"/>
      <c r="C1000" s="15"/>
      <c r="D1000" s="15"/>
      <c r="E1000" s="40"/>
    </row>
    <row r="1001" spans="1:5" x14ac:dyDescent="0.2">
      <c r="A1001" s="15"/>
      <c r="B1001" s="15"/>
      <c r="C1001" s="15"/>
      <c r="D1001" s="15"/>
      <c r="E1001" s="40"/>
    </row>
    <row r="1002" spans="1:5" x14ac:dyDescent="0.2">
      <c r="A1002" s="15"/>
      <c r="B1002" s="15"/>
      <c r="C1002" s="15"/>
      <c r="D1002" s="15"/>
      <c r="E1002" s="40"/>
    </row>
    <row r="1003" spans="1:5" x14ac:dyDescent="0.2">
      <c r="A1003" s="15"/>
      <c r="B1003" s="15"/>
      <c r="C1003" s="15"/>
      <c r="D1003" s="15"/>
      <c r="E1003" s="40"/>
    </row>
    <row r="1004" spans="1:5" x14ac:dyDescent="0.2">
      <c r="A1004" s="15"/>
      <c r="B1004" s="15"/>
      <c r="C1004" s="15"/>
      <c r="D1004" s="15"/>
      <c r="E1004" s="40"/>
    </row>
    <row r="1005" spans="1:5" x14ac:dyDescent="0.2">
      <c r="A1005" s="15"/>
      <c r="B1005" s="15"/>
      <c r="C1005" s="15"/>
      <c r="D1005" s="15"/>
      <c r="E1005" s="40"/>
    </row>
    <row r="1006" spans="1:5" x14ac:dyDescent="0.2">
      <c r="A1006" s="15"/>
      <c r="B1006" s="15"/>
      <c r="C1006" s="15"/>
      <c r="D1006" s="15"/>
      <c r="E1006" s="40"/>
    </row>
    <row r="1007" spans="1:5" x14ac:dyDescent="0.2">
      <c r="A1007" s="15"/>
      <c r="B1007" s="15"/>
      <c r="C1007" s="15"/>
      <c r="D1007" s="15"/>
      <c r="E1007" s="40"/>
    </row>
    <row r="1008" spans="1:5" x14ac:dyDescent="0.2">
      <c r="A1008" s="15"/>
      <c r="B1008" s="15"/>
      <c r="C1008" s="15"/>
      <c r="D1008" s="15"/>
      <c r="E1008" s="40"/>
    </row>
    <row r="1009" spans="1:5" x14ac:dyDescent="0.2">
      <c r="A1009" s="15"/>
      <c r="B1009" s="15"/>
      <c r="C1009" s="15"/>
      <c r="D1009" s="15"/>
      <c r="E1009" s="40"/>
    </row>
    <row r="1010" spans="1:5" x14ac:dyDescent="0.2">
      <c r="A1010" s="15"/>
      <c r="B1010" s="15"/>
      <c r="C1010" s="15"/>
      <c r="D1010" s="15"/>
      <c r="E1010" s="40"/>
    </row>
    <row r="1011" spans="1:5" x14ac:dyDescent="0.2">
      <c r="A1011" s="15"/>
      <c r="B1011" s="15"/>
      <c r="C1011" s="15"/>
      <c r="D1011" s="15"/>
      <c r="E1011" s="40"/>
    </row>
    <row r="1012" spans="1:5" x14ac:dyDescent="0.2">
      <c r="A1012" s="15"/>
      <c r="B1012" s="15"/>
      <c r="C1012" s="15"/>
      <c r="D1012" s="15"/>
      <c r="E1012" s="40"/>
    </row>
    <row r="1013" spans="1:5" x14ac:dyDescent="0.2">
      <c r="A1013" s="15"/>
      <c r="B1013" s="15"/>
      <c r="C1013" s="15"/>
      <c r="D1013" s="15"/>
      <c r="E1013" s="40"/>
    </row>
    <row r="1014" spans="1:5" x14ac:dyDescent="0.2">
      <c r="A1014" s="15"/>
      <c r="B1014" s="15"/>
      <c r="C1014" s="15"/>
      <c r="D1014" s="15"/>
      <c r="E1014" s="40"/>
    </row>
    <row r="1015" spans="1:5" x14ac:dyDescent="0.2">
      <c r="A1015" s="15"/>
      <c r="B1015" s="15"/>
      <c r="C1015" s="15"/>
      <c r="D1015" s="15"/>
      <c r="E1015" s="40"/>
    </row>
    <row r="1016" spans="1:5" x14ac:dyDescent="0.2">
      <c r="A1016" s="15"/>
      <c r="B1016" s="15"/>
      <c r="C1016" s="15"/>
      <c r="D1016" s="15"/>
      <c r="E1016" s="40"/>
    </row>
    <row r="1017" spans="1:5" x14ac:dyDescent="0.2">
      <c r="A1017" s="15"/>
      <c r="B1017" s="15"/>
      <c r="C1017" s="15"/>
      <c r="D1017" s="15"/>
      <c r="E1017" s="40"/>
    </row>
    <row r="1018" spans="1:5" x14ac:dyDescent="0.2">
      <c r="A1018" s="15"/>
      <c r="B1018" s="15"/>
      <c r="C1018" s="15"/>
      <c r="D1018" s="15"/>
      <c r="E1018" s="40"/>
    </row>
    <row r="1019" spans="1:5" x14ac:dyDescent="0.2">
      <c r="A1019" s="15"/>
      <c r="B1019" s="15"/>
      <c r="C1019" s="15"/>
      <c r="D1019" s="15"/>
      <c r="E1019" s="40"/>
    </row>
    <row r="1020" spans="1:5" x14ac:dyDescent="0.2">
      <c r="A1020" s="15"/>
      <c r="B1020" s="15"/>
      <c r="C1020" s="15"/>
      <c r="D1020" s="15"/>
      <c r="E1020" s="40"/>
    </row>
    <row r="1021" spans="1:5" x14ac:dyDescent="0.2">
      <c r="A1021" s="15"/>
      <c r="B1021" s="15"/>
      <c r="C1021" s="15"/>
      <c r="D1021" s="15"/>
      <c r="E1021" s="40"/>
    </row>
    <row r="1022" spans="1:5" x14ac:dyDescent="0.2">
      <c r="A1022" s="15"/>
      <c r="B1022" s="15"/>
      <c r="C1022" s="15"/>
      <c r="D1022" s="15"/>
      <c r="E1022" s="40"/>
    </row>
    <row r="1023" spans="1:5" x14ac:dyDescent="0.2">
      <c r="A1023" s="15"/>
      <c r="B1023" s="15"/>
      <c r="C1023" s="15"/>
      <c r="D1023" s="15"/>
      <c r="E1023" s="40"/>
    </row>
    <row r="1024" spans="1:5" x14ac:dyDescent="0.2">
      <c r="A1024" s="15"/>
      <c r="B1024" s="15"/>
      <c r="C1024" s="15"/>
      <c r="D1024" s="15"/>
      <c r="E1024" s="40"/>
    </row>
    <row r="1025" spans="1:5" x14ac:dyDescent="0.2">
      <c r="A1025" s="15"/>
      <c r="B1025" s="15"/>
      <c r="C1025" s="15"/>
      <c r="D1025" s="15"/>
      <c r="E1025" s="40"/>
    </row>
    <row r="1026" spans="1:5" x14ac:dyDescent="0.2">
      <c r="A1026" s="15"/>
      <c r="B1026" s="15"/>
      <c r="C1026" s="15"/>
      <c r="D1026" s="15"/>
      <c r="E1026" s="40"/>
    </row>
    <row r="1027" spans="1:5" x14ac:dyDescent="0.2">
      <c r="A1027" s="15"/>
      <c r="B1027" s="15"/>
      <c r="C1027" s="15"/>
      <c r="D1027" s="15"/>
      <c r="E1027" s="40"/>
    </row>
    <row r="1028" spans="1:5" x14ac:dyDescent="0.2">
      <c r="A1028" s="15"/>
      <c r="B1028" s="15"/>
      <c r="C1028" s="15"/>
      <c r="D1028" s="15"/>
      <c r="E1028" s="40"/>
    </row>
    <row r="1029" spans="1:5" x14ac:dyDescent="0.2">
      <c r="A1029" s="15"/>
      <c r="B1029" s="15"/>
      <c r="C1029" s="15"/>
      <c r="D1029" s="15"/>
      <c r="E1029" s="40"/>
    </row>
    <row r="1030" spans="1:5" x14ac:dyDescent="0.2">
      <c r="A1030" s="15"/>
      <c r="B1030" s="15"/>
      <c r="C1030" s="15"/>
      <c r="D1030" s="15"/>
      <c r="E1030" s="40"/>
    </row>
    <row r="1031" spans="1:5" x14ac:dyDescent="0.2">
      <c r="A1031" s="15"/>
      <c r="B1031" s="15"/>
      <c r="C1031" s="15"/>
      <c r="D1031" s="15"/>
      <c r="E1031" s="40"/>
    </row>
    <row r="1032" spans="1:5" x14ac:dyDescent="0.2">
      <c r="A1032" s="15"/>
      <c r="B1032" s="15"/>
      <c r="C1032" s="15"/>
      <c r="D1032" s="15"/>
      <c r="E1032" s="40"/>
    </row>
    <row r="1033" spans="1:5" x14ac:dyDescent="0.2">
      <c r="A1033" s="15"/>
      <c r="B1033" s="15"/>
      <c r="C1033" s="15"/>
      <c r="D1033" s="15"/>
      <c r="E1033" s="40"/>
    </row>
    <row r="1034" spans="1:5" x14ac:dyDescent="0.2">
      <c r="A1034" s="15"/>
      <c r="B1034" s="15"/>
      <c r="C1034" s="15"/>
      <c r="D1034" s="15"/>
      <c r="E1034" s="40"/>
    </row>
    <row r="1035" spans="1:5" x14ac:dyDescent="0.2">
      <c r="A1035" s="15"/>
      <c r="B1035" s="15"/>
      <c r="C1035" s="15"/>
      <c r="D1035" s="15"/>
      <c r="E1035" s="40"/>
    </row>
    <row r="1036" spans="1:5" x14ac:dyDescent="0.2">
      <c r="A1036" s="15"/>
      <c r="B1036" s="15"/>
      <c r="C1036" s="15"/>
      <c r="D1036" s="15"/>
      <c r="E1036" s="40"/>
    </row>
    <row r="1037" spans="1:5" x14ac:dyDescent="0.2">
      <c r="A1037" s="15"/>
      <c r="B1037" s="15"/>
      <c r="C1037" s="15"/>
      <c r="D1037" s="15"/>
      <c r="E1037" s="40"/>
    </row>
    <row r="1038" spans="1:5" x14ac:dyDescent="0.2">
      <c r="A1038" s="15"/>
      <c r="B1038" s="15"/>
      <c r="C1038" s="15"/>
      <c r="D1038" s="15"/>
      <c r="E1038" s="40"/>
    </row>
    <row r="1039" spans="1:5" x14ac:dyDescent="0.2">
      <c r="A1039" s="15"/>
      <c r="B1039" s="15"/>
      <c r="C1039" s="15"/>
      <c r="D1039" s="15"/>
      <c r="E1039" s="40"/>
    </row>
    <row r="1040" spans="1:5" x14ac:dyDescent="0.2">
      <c r="A1040" s="15"/>
      <c r="B1040" s="15"/>
      <c r="C1040" s="15"/>
      <c r="D1040" s="15"/>
      <c r="E1040" s="40"/>
    </row>
    <row r="1041" spans="1:5" x14ac:dyDescent="0.2">
      <c r="A1041" s="15"/>
      <c r="B1041" s="15"/>
      <c r="C1041" s="15"/>
      <c r="D1041" s="15"/>
      <c r="E1041" s="40"/>
    </row>
    <row r="1042" spans="1:5" x14ac:dyDescent="0.2">
      <c r="A1042" s="15"/>
      <c r="B1042" s="15"/>
      <c r="C1042" s="15"/>
      <c r="D1042" s="15"/>
      <c r="E1042" s="40"/>
    </row>
    <row r="1043" spans="1:5" x14ac:dyDescent="0.2">
      <c r="A1043" s="15"/>
      <c r="B1043" s="15"/>
      <c r="C1043" s="15"/>
      <c r="D1043" s="15"/>
      <c r="E1043" s="40"/>
    </row>
    <row r="1044" spans="1:5" x14ac:dyDescent="0.2">
      <c r="A1044" s="15"/>
      <c r="B1044" s="15"/>
      <c r="C1044" s="15"/>
      <c r="D1044" s="15"/>
      <c r="E1044" s="40"/>
    </row>
    <row r="1045" spans="1:5" x14ac:dyDescent="0.2">
      <c r="A1045" s="15"/>
      <c r="B1045" s="15"/>
      <c r="C1045" s="15"/>
      <c r="D1045" s="15"/>
      <c r="E1045" s="40"/>
    </row>
    <row r="1046" spans="1:5" x14ac:dyDescent="0.2">
      <c r="A1046" s="15"/>
      <c r="B1046" s="15"/>
      <c r="C1046" s="15"/>
      <c r="D1046" s="15"/>
      <c r="E1046" s="40"/>
    </row>
    <row r="1047" spans="1:5" x14ac:dyDescent="0.2">
      <c r="A1047" s="15"/>
      <c r="B1047" s="15"/>
      <c r="C1047" s="15"/>
      <c r="D1047" s="15"/>
      <c r="E1047" s="40"/>
    </row>
    <row r="1048" spans="1:5" x14ac:dyDescent="0.2">
      <c r="A1048" s="15"/>
      <c r="B1048" s="15"/>
      <c r="C1048" s="15"/>
      <c r="D1048" s="15"/>
      <c r="E1048" s="40"/>
    </row>
    <row r="1049" spans="1:5" x14ac:dyDescent="0.2">
      <c r="A1049" s="15"/>
      <c r="B1049" s="15"/>
      <c r="C1049" s="15"/>
      <c r="D1049" s="15"/>
      <c r="E1049" s="40"/>
    </row>
    <row r="1050" spans="1:5" x14ac:dyDescent="0.2">
      <c r="A1050" s="15"/>
      <c r="B1050" s="15"/>
      <c r="C1050" s="15"/>
      <c r="D1050" s="15"/>
      <c r="E1050" s="40"/>
    </row>
    <row r="1051" spans="1:5" x14ac:dyDescent="0.2">
      <c r="A1051" s="15"/>
      <c r="B1051" s="15"/>
      <c r="C1051" s="15"/>
      <c r="D1051" s="15"/>
      <c r="E1051" s="40"/>
    </row>
    <row r="1052" spans="1:5" x14ac:dyDescent="0.2">
      <c r="A1052" s="15"/>
      <c r="B1052" s="15"/>
      <c r="C1052" s="15"/>
      <c r="D1052" s="15"/>
      <c r="E1052" s="40"/>
    </row>
    <row r="1053" spans="1:5" x14ac:dyDescent="0.2">
      <c r="A1053" s="15"/>
      <c r="B1053" s="15"/>
      <c r="C1053" s="15"/>
      <c r="D1053" s="15"/>
      <c r="E1053" s="40"/>
    </row>
    <row r="1054" spans="1:5" x14ac:dyDescent="0.2">
      <c r="A1054" s="15"/>
      <c r="B1054" s="15"/>
      <c r="C1054" s="15"/>
      <c r="D1054" s="15"/>
      <c r="E1054" s="40"/>
    </row>
    <row r="1055" spans="1:5" x14ac:dyDescent="0.2">
      <c r="A1055" s="15"/>
      <c r="B1055" s="15"/>
      <c r="C1055" s="15"/>
      <c r="D1055" s="15"/>
      <c r="E1055" s="40"/>
    </row>
    <row r="1056" spans="1:5" x14ac:dyDescent="0.2">
      <c r="A1056" s="15"/>
      <c r="B1056" s="15"/>
      <c r="C1056" s="15"/>
      <c r="D1056" s="15"/>
      <c r="E1056" s="40"/>
    </row>
    <row r="1057" spans="1:5" x14ac:dyDescent="0.2">
      <c r="A1057" s="15"/>
      <c r="B1057" s="15"/>
      <c r="C1057" s="15"/>
      <c r="D1057" s="15"/>
      <c r="E1057" s="40"/>
    </row>
    <row r="1058" spans="1:5" x14ac:dyDescent="0.2">
      <c r="A1058" s="15"/>
      <c r="B1058" s="15"/>
      <c r="C1058" s="15"/>
      <c r="D1058" s="15"/>
      <c r="E1058" s="40"/>
    </row>
    <row r="1059" spans="1:5" x14ac:dyDescent="0.2">
      <c r="A1059" s="15"/>
      <c r="B1059" s="15"/>
      <c r="C1059" s="15"/>
      <c r="D1059" s="15"/>
      <c r="E1059" s="40"/>
    </row>
    <row r="1060" spans="1:5" x14ac:dyDescent="0.2">
      <c r="A1060" s="15"/>
      <c r="B1060" s="15"/>
      <c r="C1060" s="15"/>
      <c r="D1060" s="15"/>
      <c r="E1060" s="40"/>
    </row>
    <row r="1061" spans="1:5" x14ac:dyDescent="0.2">
      <c r="A1061" s="15"/>
      <c r="B1061" s="15"/>
      <c r="C1061" s="15"/>
      <c r="D1061" s="15"/>
      <c r="E1061" s="40"/>
    </row>
    <row r="1062" spans="1:5" x14ac:dyDescent="0.2">
      <c r="A1062" s="15"/>
      <c r="B1062" s="15"/>
      <c r="C1062" s="15"/>
      <c r="D1062" s="15"/>
      <c r="E1062" s="40"/>
    </row>
    <row r="1063" spans="1:5" x14ac:dyDescent="0.2">
      <c r="A1063" s="15"/>
      <c r="B1063" s="15"/>
      <c r="C1063" s="15"/>
      <c r="D1063" s="15"/>
      <c r="E1063" s="40"/>
    </row>
    <row r="1064" spans="1:5" x14ac:dyDescent="0.2">
      <c r="A1064" s="15"/>
      <c r="B1064" s="15"/>
      <c r="C1064" s="15"/>
      <c r="D1064" s="15"/>
      <c r="E1064" s="40"/>
    </row>
    <row r="1065" spans="1:5" x14ac:dyDescent="0.2">
      <c r="A1065" s="15"/>
      <c r="B1065" s="15"/>
      <c r="C1065" s="15"/>
      <c r="D1065" s="15"/>
      <c r="E1065" s="40"/>
    </row>
    <row r="1066" spans="1:5" x14ac:dyDescent="0.2">
      <c r="A1066" s="15"/>
      <c r="B1066" s="15"/>
      <c r="C1066" s="15"/>
      <c r="D1066" s="15"/>
      <c r="E1066" s="40"/>
    </row>
    <row r="1067" spans="1:5" x14ac:dyDescent="0.2">
      <c r="A1067" s="15"/>
      <c r="B1067" s="15"/>
      <c r="C1067" s="15"/>
      <c r="D1067" s="15"/>
      <c r="E1067" s="40"/>
    </row>
    <row r="1068" spans="1:5" x14ac:dyDescent="0.2">
      <c r="A1068" s="15"/>
      <c r="B1068" s="15"/>
      <c r="C1068" s="15"/>
      <c r="D1068" s="15"/>
      <c r="E1068" s="40"/>
    </row>
    <row r="1069" spans="1:5" x14ac:dyDescent="0.2">
      <c r="A1069" s="15"/>
      <c r="B1069" s="15"/>
      <c r="C1069" s="15"/>
      <c r="D1069" s="15"/>
      <c r="E1069" s="40"/>
    </row>
    <row r="1070" spans="1:5" x14ac:dyDescent="0.2">
      <c r="A1070" s="15"/>
      <c r="B1070" s="15"/>
      <c r="C1070" s="15"/>
      <c r="D1070" s="15"/>
      <c r="E1070" s="40"/>
    </row>
    <row r="1071" spans="1:5" x14ac:dyDescent="0.2">
      <c r="A1071" s="15"/>
      <c r="B1071" s="15"/>
      <c r="C1071" s="15"/>
      <c r="D1071" s="15"/>
      <c r="E1071" s="40"/>
    </row>
    <row r="1072" spans="1:5" x14ac:dyDescent="0.2">
      <c r="A1072" s="15"/>
      <c r="B1072" s="15"/>
      <c r="C1072" s="15"/>
      <c r="D1072" s="15"/>
      <c r="E1072" s="40"/>
    </row>
    <row r="1073" spans="1:5" x14ac:dyDescent="0.2">
      <c r="A1073" s="15"/>
      <c r="B1073" s="15"/>
      <c r="C1073" s="15"/>
      <c r="D1073" s="15"/>
      <c r="E1073" s="40"/>
    </row>
    <row r="1074" spans="1:5" x14ac:dyDescent="0.2">
      <c r="A1074" s="15"/>
      <c r="B1074" s="15"/>
      <c r="C1074" s="15"/>
      <c r="D1074" s="15"/>
      <c r="E1074" s="40"/>
    </row>
    <row r="1075" spans="1:5" x14ac:dyDescent="0.2">
      <c r="A1075" s="15"/>
      <c r="B1075" s="15"/>
      <c r="C1075" s="15"/>
      <c r="D1075" s="15"/>
      <c r="E1075" s="40"/>
    </row>
    <row r="1076" spans="1:5" x14ac:dyDescent="0.2">
      <c r="A1076" s="15"/>
      <c r="B1076" s="15"/>
      <c r="C1076" s="15"/>
      <c r="D1076" s="15"/>
      <c r="E1076" s="40"/>
    </row>
    <row r="1077" spans="1:5" x14ac:dyDescent="0.2">
      <c r="A1077" s="15"/>
      <c r="B1077" s="15"/>
      <c r="C1077" s="15"/>
      <c r="D1077" s="15"/>
      <c r="E1077" s="40"/>
    </row>
    <row r="1078" spans="1:5" x14ac:dyDescent="0.2">
      <c r="A1078" s="15"/>
      <c r="B1078" s="15"/>
      <c r="C1078" s="15"/>
      <c r="D1078" s="15"/>
      <c r="E1078" s="40"/>
    </row>
    <row r="1079" spans="1:5" x14ac:dyDescent="0.2">
      <c r="A1079" s="15"/>
      <c r="B1079" s="15"/>
      <c r="C1079" s="15"/>
      <c r="D1079" s="15"/>
      <c r="E1079" s="40"/>
    </row>
    <row r="1080" spans="1:5" x14ac:dyDescent="0.2">
      <c r="A1080" s="15"/>
      <c r="B1080" s="15"/>
      <c r="C1080" s="15"/>
      <c r="D1080" s="15"/>
      <c r="E1080" s="40"/>
    </row>
    <row r="1081" spans="1:5" x14ac:dyDescent="0.2">
      <c r="A1081" s="15"/>
      <c r="B1081" s="15"/>
      <c r="C1081" s="15"/>
      <c r="D1081" s="15"/>
      <c r="E1081" s="40"/>
    </row>
    <row r="1082" spans="1:5" x14ac:dyDescent="0.2">
      <c r="A1082" s="15"/>
      <c r="B1082" s="15"/>
      <c r="C1082" s="15"/>
      <c r="D1082" s="15"/>
      <c r="E1082" s="40"/>
    </row>
    <row r="1083" spans="1:5" x14ac:dyDescent="0.2">
      <c r="A1083" s="15"/>
      <c r="B1083" s="15"/>
      <c r="C1083" s="15"/>
      <c r="D1083" s="15"/>
      <c r="E1083" s="40"/>
    </row>
    <row r="1084" spans="1:5" x14ac:dyDescent="0.2">
      <c r="A1084" s="15"/>
      <c r="B1084" s="15"/>
      <c r="C1084" s="15"/>
      <c r="D1084" s="15"/>
      <c r="E1084" s="40"/>
    </row>
    <row r="1085" spans="1:5" x14ac:dyDescent="0.2">
      <c r="A1085" s="15"/>
      <c r="B1085" s="15"/>
      <c r="C1085" s="15"/>
      <c r="D1085" s="15"/>
      <c r="E1085" s="40"/>
    </row>
    <row r="1086" spans="1:5" x14ac:dyDescent="0.2">
      <c r="A1086" s="15"/>
      <c r="B1086" s="15"/>
      <c r="C1086" s="15"/>
      <c r="D1086" s="15"/>
      <c r="E1086" s="40"/>
    </row>
    <row r="1087" spans="1:5" x14ac:dyDescent="0.2">
      <c r="A1087" s="15"/>
      <c r="B1087" s="15"/>
      <c r="C1087" s="15"/>
      <c r="D1087" s="15"/>
      <c r="E1087" s="40"/>
    </row>
    <row r="1088" spans="1:5" x14ac:dyDescent="0.2">
      <c r="A1088" s="15"/>
      <c r="B1088" s="15"/>
      <c r="C1088" s="15"/>
      <c r="D1088" s="15"/>
      <c r="E1088" s="40"/>
    </row>
    <row r="1089" spans="1:5" x14ac:dyDescent="0.2">
      <c r="A1089" s="15"/>
      <c r="B1089" s="15"/>
      <c r="C1089" s="15"/>
      <c r="D1089" s="15"/>
      <c r="E1089" s="40"/>
    </row>
    <row r="1090" spans="1:5" x14ac:dyDescent="0.2">
      <c r="A1090" s="15"/>
      <c r="B1090" s="15"/>
      <c r="C1090" s="15"/>
      <c r="D1090" s="15"/>
      <c r="E1090" s="40"/>
    </row>
    <row r="1091" spans="1:5" x14ac:dyDescent="0.2">
      <c r="A1091" s="15"/>
      <c r="B1091" s="15"/>
      <c r="C1091" s="15"/>
      <c r="D1091" s="15"/>
      <c r="E1091" s="40"/>
    </row>
    <row r="1092" spans="1:5" x14ac:dyDescent="0.2">
      <c r="A1092" s="15"/>
      <c r="B1092" s="15"/>
      <c r="C1092" s="15"/>
      <c r="D1092" s="15"/>
      <c r="E1092" s="40"/>
    </row>
    <row r="1093" spans="1:5" x14ac:dyDescent="0.2">
      <c r="A1093" s="15"/>
      <c r="B1093" s="15"/>
      <c r="C1093" s="15"/>
      <c r="D1093" s="15"/>
      <c r="E1093" s="40"/>
    </row>
    <row r="1094" spans="1:5" x14ac:dyDescent="0.2">
      <c r="A1094" s="15"/>
      <c r="B1094" s="15"/>
      <c r="C1094" s="15"/>
      <c r="D1094" s="15"/>
      <c r="E1094" s="40"/>
    </row>
    <row r="1095" spans="1:5" x14ac:dyDescent="0.2">
      <c r="A1095" s="15"/>
      <c r="B1095" s="15"/>
      <c r="C1095" s="15"/>
      <c r="D1095" s="15"/>
      <c r="E1095" s="40"/>
    </row>
    <row r="1096" spans="1:5" x14ac:dyDescent="0.2">
      <c r="A1096" s="15"/>
      <c r="B1096" s="15"/>
      <c r="C1096" s="15"/>
      <c r="D1096" s="15"/>
      <c r="E1096" s="40"/>
    </row>
    <row r="1097" spans="1:5" x14ac:dyDescent="0.2">
      <c r="A1097" s="15"/>
      <c r="B1097" s="15"/>
      <c r="C1097" s="15"/>
      <c r="D1097" s="15"/>
      <c r="E1097" s="40"/>
    </row>
    <row r="1098" spans="1:5" x14ac:dyDescent="0.2">
      <c r="A1098" s="15"/>
      <c r="B1098" s="15"/>
      <c r="C1098" s="15"/>
      <c r="D1098" s="15"/>
      <c r="E1098" s="40"/>
    </row>
    <row r="1099" spans="1:5" x14ac:dyDescent="0.2">
      <c r="A1099" s="15"/>
      <c r="B1099" s="15"/>
      <c r="C1099" s="15"/>
      <c r="D1099" s="15"/>
      <c r="E1099" s="40"/>
    </row>
    <row r="1100" spans="1:5" x14ac:dyDescent="0.2">
      <c r="A1100" s="15"/>
      <c r="B1100" s="15"/>
      <c r="C1100" s="15"/>
      <c r="D1100" s="15"/>
      <c r="E1100" s="40"/>
    </row>
    <row r="1101" spans="1:5" x14ac:dyDescent="0.2">
      <c r="A1101" s="15"/>
      <c r="B1101" s="15"/>
      <c r="C1101" s="15"/>
      <c r="D1101" s="15"/>
      <c r="E1101" s="40"/>
    </row>
    <row r="1102" spans="1:5" x14ac:dyDescent="0.2">
      <c r="A1102" s="15"/>
      <c r="B1102" s="15"/>
      <c r="C1102" s="15"/>
      <c r="D1102" s="15"/>
      <c r="E1102" s="40"/>
    </row>
    <row r="1103" spans="1:5" x14ac:dyDescent="0.2">
      <c r="A1103" s="15"/>
      <c r="B1103" s="15"/>
      <c r="C1103" s="15"/>
      <c r="D1103" s="15"/>
      <c r="E1103" s="40"/>
    </row>
    <row r="1104" spans="1:5" x14ac:dyDescent="0.2">
      <c r="A1104" s="15"/>
      <c r="B1104" s="15"/>
      <c r="C1104" s="15"/>
      <c r="D1104" s="15"/>
      <c r="E1104" s="40"/>
    </row>
    <row r="1105" spans="1:5" x14ac:dyDescent="0.2">
      <c r="A1105" s="15"/>
      <c r="B1105" s="15"/>
      <c r="C1105" s="15"/>
      <c r="D1105" s="15"/>
      <c r="E1105" s="40"/>
    </row>
    <row r="1106" spans="1:5" x14ac:dyDescent="0.2">
      <c r="A1106" s="15"/>
      <c r="B1106" s="15"/>
      <c r="C1106" s="15"/>
      <c r="D1106" s="15"/>
      <c r="E1106" s="40"/>
    </row>
    <row r="1107" spans="1:5" x14ac:dyDescent="0.2">
      <c r="A1107" s="15"/>
      <c r="B1107" s="15"/>
      <c r="C1107" s="15"/>
      <c r="D1107" s="15"/>
      <c r="E1107" s="40"/>
    </row>
    <row r="1108" spans="1:5" x14ac:dyDescent="0.2">
      <c r="A1108" s="15"/>
      <c r="B1108" s="15"/>
      <c r="C1108" s="15"/>
      <c r="D1108" s="15"/>
      <c r="E1108" s="40"/>
    </row>
    <row r="1109" spans="1:5" x14ac:dyDescent="0.2">
      <c r="A1109" s="15"/>
      <c r="B1109" s="15"/>
      <c r="C1109" s="15"/>
      <c r="D1109" s="15"/>
      <c r="E1109" s="40"/>
    </row>
    <row r="1110" spans="1:5" x14ac:dyDescent="0.2">
      <c r="A1110" s="15"/>
      <c r="B1110" s="15"/>
      <c r="C1110" s="15"/>
      <c r="D1110" s="15"/>
      <c r="E1110" s="40"/>
    </row>
    <row r="1111" spans="1:5" x14ac:dyDescent="0.2">
      <c r="A1111" s="15"/>
      <c r="B1111" s="15"/>
      <c r="C1111" s="15"/>
      <c r="D1111" s="15"/>
      <c r="E1111" s="40"/>
    </row>
    <row r="1112" spans="1:5" x14ac:dyDescent="0.2">
      <c r="A1112" s="15"/>
      <c r="B1112" s="15"/>
      <c r="C1112" s="15"/>
      <c r="D1112" s="15"/>
      <c r="E1112" s="40"/>
    </row>
    <row r="1113" spans="1:5" x14ac:dyDescent="0.2">
      <c r="A1113" s="15"/>
      <c r="B1113" s="15"/>
      <c r="C1113" s="15"/>
      <c r="D1113" s="15"/>
      <c r="E1113" s="40"/>
    </row>
    <row r="1114" spans="1:5" x14ac:dyDescent="0.2">
      <c r="A1114" s="15"/>
      <c r="B1114" s="15"/>
      <c r="C1114" s="15"/>
      <c r="D1114" s="15"/>
      <c r="E1114" s="40"/>
    </row>
    <row r="1115" spans="1:5" x14ac:dyDescent="0.2">
      <c r="A1115" s="15"/>
      <c r="B1115" s="15"/>
      <c r="C1115" s="15"/>
      <c r="D1115" s="15"/>
      <c r="E1115" s="40"/>
    </row>
    <row r="1116" spans="1:5" x14ac:dyDescent="0.2">
      <c r="A1116" s="15"/>
      <c r="B1116" s="15"/>
      <c r="C1116" s="15"/>
      <c r="D1116" s="15"/>
      <c r="E1116" s="40"/>
    </row>
    <row r="1117" spans="1:5" x14ac:dyDescent="0.2">
      <c r="A1117" s="15"/>
      <c r="B1117" s="15"/>
      <c r="C1117" s="15"/>
      <c r="D1117" s="15"/>
      <c r="E1117" s="40"/>
    </row>
    <row r="1118" spans="1:5" x14ac:dyDescent="0.2">
      <c r="A1118" s="15"/>
      <c r="B1118" s="15"/>
      <c r="C1118" s="15"/>
      <c r="D1118" s="15"/>
      <c r="E1118" s="40"/>
    </row>
    <row r="1119" spans="1:5" x14ac:dyDescent="0.2">
      <c r="A1119" s="15"/>
      <c r="B1119" s="15"/>
      <c r="C1119" s="15"/>
      <c r="D1119" s="15"/>
      <c r="E1119" s="40"/>
    </row>
    <row r="1120" spans="1:5" x14ac:dyDescent="0.2">
      <c r="A1120" s="15"/>
      <c r="B1120" s="15"/>
      <c r="C1120" s="15"/>
      <c r="D1120" s="15"/>
      <c r="E1120" s="40"/>
    </row>
    <row r="1121" spans="1:5" x14ac:dyDescent="0.2">
      <c r="A1121" s="15"/>
      <c r="B1121" s="15"/>
      <c r="C1121" s="15"/>
      <c r="D1121" s="15"/>
      <c r="E1121" s="40"/>
    </row>
    <row r="1122" spans="1:5" x14ac:dyDescent="0.2">
      <c r="A1122" s="15"/>
      <c r="B1122" s="15"/>
      <c r="C1122" s="15"/>
      <c r="D1122" s="15"/>
      <c r="E1122" s="40"/>
    </row>
    <row r="1123" spans="1:5" x14ac:dyDescent="0.2">
      <c r="A1123" s="15"/>
      <c r="B1123" s="15"/>
      <c r="C1123" s="15"/>
      <c r="D1123" s="15"/>
      <c r="E1123" s="40"/>
    </row>
    <row r="1124" spans="1:5" x14ac:dyDescent="0.2">
      <c r="A1124" s="15"/>
      <c r="B1124" s="15"/>
      <c r="C1124" s="15"/>
      <c r="D1124" s="15"/>
      <c r="E1124" s="40"/>
    </row>
    <row r="1125" spans="1:5" x14ac:dyDescent="0.2">
      <c r="A1125" s="15"/>
      <c r="B1125" s="15"/>
      <c r="C1125" s="15"/>
      <c r="D1125" s="15"/>
      <c r="E1125" s="40"/>
    </row>
    <row r="1126" spans="1:5" x14ac:dyDescent="0.2">
      <c r="A1126" s="15"/>
      <c r="B1126" s="15"/>
      <c r="C1126" s="15"/>
      <c r="D1126" s="15"/>
      <c r="E1126" s="40"/>
    </row>
    <row r="1127" spans="1:5" x14ac:dyDescent="0.2">
      <c r="A1127" s="15"/>
      <c r="B1127" s="15"/>
      <c r="C1127" s="15"/>
      <c r="D1127" s="15"/>
      <c r="E1127" s="40"/>
    </row>
    <row r="1128" spans="1:5" x14ac:dyDescent="0.2">
      <c r="A1128" s="15"/>
      <c r="B1128" s="15"/>
      <c r="C1128" s="15"/>
      <c r="D1128" s="15"/>
      <c r="E1128" s="40"/>
    </row>
    <row r="1129" spans="1:5" x14ac:dyDescent="0.2">
      <c r="A1129" s="15"/>
      <c r="B1129" s="15"/>
      <c r="C1129" s="15"/>
      <c r="D1129" s="15"/>
      <c r="E1129" s="40"/>
    </row>
    <row r="1130" spans="1:5" x14ac:dyDescent="0.2">
      <c r="A1130" s="15"/>
      <c r="B1130" s="15"/>
      <c r="C1130" s="15"/>
      <c r="D1130" s="15"/>
      <c r="E1130" s="40"/>
    </row>
    <row r="1131" spans="1:5" x14ac:dyDescent="0.2">
      <c r="A1131" s="15"/>
      <c r="B1131" s="15"/>
      <c r="C1131" s="15"/>
      <c r="D1131" s="15"/>
      <c r="E1131" s="40"/>
    </row>
    <row r="1132" spans="1:5" x14ac:dyDescent="0.2">
      <c r="A1132" s="15"/>
      <c r="B1132" s="15"/>
      <c r="C1132" s="15"/>
      <c r="D1132" s="15"/>
      <c r="E1132" s="40"/>
    </row>
    <row r="1133" spans="1:5" x14ac:dyDescent="0.2">
      <c r="A1133" s="15"/>
      <c r="B1133" s="15"/>
      <c r="C1133" s="15"/>
      <c r="D1133" s="15"/>
      <c r="E1133" s="40"/>
    </row>
    <row r="1134" spans="1:5" x14ac:dyDescent="0.2">
      <c r="A1134" s="15"/>
      <c r="B1134" s="15"/>
      <c r="C1134" s="15"/>
      <c r="D1134" s="15"/>
      <c r="E1134" s="40"/>
    </row>
    <row r="1135" spans="1:5" x14ac:dyDescent="0.2">
      <c r="A1135" s="15"/>
      <c r="B1135" s="15"/>
      <c r="C1135" s="15"/>
      <c r="D1135" s="15"/>
      <c r="E1135" s="40"/>
    </row>
    <row r="1136" spans="1:5" x14ac:dyDescent="0.2">
      <c r="A1136" s="15"/>
      <c r="B1136" s="15"/>
      <c r="C1136" s="15"/>
      <c r="D1136" s="15"/>
      <c r="E1136" s="40"/>
    </row>
    <row r="1137" spans="1:5" x14ac:dyDescent="0.2">
      <c r="A1137" s="15"/>
      <c r="B1137" s="15"/>
      <c r="C1137" s="15"/>
      <c r="D1137" s="15"/>
      <c r="E1137" s="40"/>
    </row>
    <row r="1138" spans="1:5" x14ac:dyDescent="0.2">
      <c r="A1138" s="15"/>
      <c r="B1138" s="15"/>
      <c r="C1138" s="15"/>
      <c r="D1138" s="15"/>
      <c r="E1138" s="40"/>
    </row>
    <row r="1139" spans="1:5" x14ac:dyDescent="0.2">
      <c r="A1139" s="15"/>
      <c r="B1139" s="15"/>
      <c r="C1139" s="15"/>
      <c r="D1139" s="15"/>
      <c r="E1139" s="40"/>
    </row>
    <row r="1140" spans="1:5" x14ac:dyDescent="0.2">
      <c r="A1140" s="15"/>
      <c r="B1140" s="15"/>
      <c r="C1140" s="15"/>
      <c r="D1140" s="15"/>
      <c r="E1140" s="40"/>
    </row>
    <row r="1141" spans="1:5" x14ac:dyDescent="0.2">
      <c r="A1141" s="15"/>
      <c r="B1141" s="15"/>
      <c r="C1141" s="15"/>
      <c r="D1141" s="15"/>
      <c r="E1141" s="40"/>
    </row>
    <row r="1142" spans="1:5" x14ac:dyDescent="0.2">
      <c r="A1142" s="15"/>
      <c r="B1142" s="15"/>
      <c r="C1142" s="15"/>
      <c r="D1142" s="15"/>
      <c r="E1142" s="40"/>
    </row>
    <row r="1143" spans="1:5" x14ac:dyDescent="0.2">
      <c r="A1143" s="15"/>
      <c r="B1143" s="15"/>
      <c r="C1143" s="15"/>
      <c r="D1143" s="15"/>
      <c r="E1143" s="40"/>
    </row>
    <row r="1144" spans="1:5" x14ac:dyDescent="0.2">
      <c r="A1144" s="15"/>
      <c r="B1144" s="15"/>
      <c r="C1144" s="15"/>
      <c r="D1144" s="15"/>
      <c r="E1144" s="40"/>
    </row>
    <row r="1145" spans="1:5" x14ac:dyDescent="0.2">
      <c r="A1145" s="15"/>
      <c r="B1145" s="15"/>
      <c r="C1145" s="15"/>
      <c r="D1145" s="15"/>
      <c r="E1145" s="40"/>
    </row>
    <row r="1146" spans="1:5" x14ac:dyDescent="0.2">
      <c r="A1146" s="15"/>
      <c r="B1146" s="15"/>
      <c r="C1146" s="15"/>
      <c r="D1146" s="15"/>
      <c r="E1146" s="40"/>
    </row>
    <row r="1147" spans="1:5" x14ac:dyDescent="0.2">
      <c r="A1147" s="15"/>
      <c r="B1147" s="15"/>
      <c r="C1147" s="15"/>
      <c r="D1147" s="15"/>
      <c r="E1147" s="40"/>
    </row>
    <row r="1148" spans="1:5" x14ac:dyDescent="0.2">
      <c r="A1148" s="15"/>
      <c r="B1148" s="15"/>
      <c r="C1148" s="15"/>
      <c r="D1148" s="15"/>
      <c r="E1148" s="40"/>
    </row>
    <row r="1149" spans="1:5" x14ac:dyDescent="0.2">
      <c r="A1149" s="15"/>
      <c r="B1149" s="15"/>
      <c r="C1149" s="15"/>
      <c r="D1149" s="15"/>
      <c r="E1149" s="40"/>
    </row>
    <row r="1150" spans="1:5" x14ac:dyDescent="0.2">
      <c r="A1150" s="15"/>
      <c r="B1150" s="15"/>
      <c r="C1150" s="15"/>
      <c r="D1150" s="15"/>
      <c r="E1150" s="40"/>
    </row>
    <row r="1151" spans="1:5" x14ac:dyDescent="0.2">
      <c r="A1151" s="15"/>
      <c r="B1151" s="15"/>
      <c r="C1151" s="15"/>
      <c r="D1151" s="15"/>
      <c r="E1151" s="40"/>
    </row>
    <row r="1152" spans="1:5" x14ac:dyDescent="0.2">
      <c r="A1152" s="15"/>
      <c r="B1152" s="15"/>
      <c r="C1152" s="15"/>
      <c r="D1152" s="15"/>
      <c r="E1152" s="40"/>
    </row>
    <row r="1153" spans="1:5" x14ac:dyDescent="0.2">
      <c r="A1153" s="15"/>
      <c r="B1153" s="15"/>
      <c r="C1153" s="15"/>
      <c r="D1153" s="15"/>
      <c r="E1153" s="40"/>
    </row>
    <row r="1154" spans="1:5" x14ac:dyDescent="0.2">
      <c r="A1154" s="15"/>
      <c r="B1154" s="15"/>
      <c r="C1154" s="15"/>
      <c r="D1154" s="15"/>
      <c r="E1154" s="40"/>
    </row>
    <row r="1155" spans="1:5" x14ac:dyDescent="0.2">
      <c r="A1155" s="15"/>
      <c r="B1155" s="15"/>
      <c r="C1155" s="15"/>
      <c r="D1155" s="15"/>
      <c r="E1155" s="40"/>
    </row>
    <row r="1156" spans="1:5" x14ac:dyDescent="0.2">
      <c r="A1156" s="15"/>
      <c r="B1156" s="15"/>
      <c r="C1156" s="15"/>
      <c r="D1156" s="15"/>
      <c r="E1156" s="40"/>
    </row>
    <row r="1157" spans="1:5" x14ac:dyDescent="0.2">
      <c r="A1157" s="15"/>
      <c r="B1157" s="15"/>
      <c r="C1157" s="15"/>
      <c r="D1157" s="15"/>
      <c r="E1157" s="40"/>
    </row>
    <row r="1158" spans="1:5" x14ac:dyDescent="0.2">
      <c r="A1158" s="15"/>
      <c r="B1158" s="15"/>
      <c r="C1158" s="15"/>
      <c r="D1158" s="15"/>
      <c r="E1158" s="40"/>
    </row>
    <row r="1159" spans="1:5" x14ac:dyDescent="0.2">
      <c r="A1159" s="15"/>
      <c r="B1159" s="15"/>
      <c r="C1159" s="15"/>
      <c r="D1159" s="15"/>
      <c r="E1159" s="40"/>
    </row>
    <row r="1160" spans="1:5" x14ac:dyDescent="0.2">
      <c r="A1160" s="15"/>
      <c r="B1160" s="15"/>
      <c r="C1160" s="15"/>
      <c r="D1160" s="15"/>
      <c r="E1160" s="40"/>
    </row>
    <row r="1161" spans="1:5" x14ac:dyDescent="0.2">
      <c r="A1161" s="15"/>
      <c r="B1161" s="15"/>
      <c r="C1161" s="15"/>
      <c r="D1161" s="15"/>
      <c r="E1161" s="40"/>
    </row>
    <row r="1162" spans="1:5" x14ac:dyDescent="0.2">
      <c r="A1162" s="15"/>
      <c r="B1162" s="15"/>
      <c r="C1162" s="15"/>
      <c r="D1162" s="15"/>
      <c r="E1162" s="40"/>
    </row>
    <row r="1163" spans="1:5" x14ac:dyDescent="0.2">
      <c r="A1163" s="15"/>
      <c r="B1163" s="15"/>
      <c r="C1163" s="15"/>
      <c r="D1163" s="15"/>
      <c r="E1163" s="40"/>
    </row>
    <row r="1164" spans="1:5" x14ac:dyDescent="0.2">
      <c r="A1164" s="15"/>
      <c r="B1164" s="15"/>
      <c r="C1164" s="15"/>
      <c r="D1164" s="15"/>
      <c r="E1164" s="40"/>
    </row>
    <row r="1165" spans="1:5" x14ac:dyDescent="0.2">
      <c r="A1165" s="15"/>
      <c r="B1165" s="15"/>
      <c r="C1165" s="15"/>
      <c r="D1165" s="15"/>
      <c r="E1165" s="40"/>
    </row>
    <row r="1166" spans="1:5" x14ac:dyDescent="0.2">
      <c r="A1166" s="15"/>
      <c r="B1166" s="15"/>
      <c r="C1166" s="15"/>
      <c r="D1166" s="15"/>
      <c r="E1166" s="40"/>
    </row>
    <row r="1167" spans="1:5" x14ac:dyDescent="0.2">
      <c r="A1167" s="15"/>
      <c r="B1167" s="15"/>
      <c r="C1167" s="15"/>
      <c r="D1167" s="15"/>
      <c r="E1167" s="40"/>
    </row>
    <row r="1168" spans="1:5" x14ac:dyDescent="0.2">
      <c r="A1168" s="15"/>
      <c r="B1168" s="15"/>
      <c r="C1168" s="15"/>
      <c r="D1168" s="15"/>
      <c r="E1168" s="40"/>
    </row>
    <row r="1169" spans="1:5" x14ac:dyDescent="0.2">
      <c r="A1169" s="15"/>
      <c r="B1169" s="15"/>
      <c r="C1169" s="15"/>
      <c r="D1169" s="15"/>
      <c r="E1169" s="40"/>
    </row>
    <row r="1170" spans="1:5" x14ac:dyDescent="0.2">
      <c r="A1170" s="15"/>
      <c r="B1170" s="15"/>
      <c r="C1170" s="15"/>
      <c r="D1170" s="15"/>
      <c r="E1170" s="40"/>
    </row>
    <row r="1171" spans="1:5" x14ac:dyDescent="0.2">
      <c r="A1171" s="15"/>
      <c r="B1171" s="15"/>
      <c r="C1171" s="15"/>
      <c r="D1171" s="15"/>
      <c r="E1171" s="40"/>
    </row>
    <row r="1172" spans="1:5" x14ac:dyDescent="0.2">
      <c r="A1172" s="15"/>
      <c r="B1172" s="15"/>
      <c r="C1172" s="15"/>
      <c r="D1172" s="15"/>
      <c r="E1172" s="40"/>
    </row>
    <row r="1173" spans="1:5" x14ac:dyDescent="0.2">
      <c r="A1173" s="15"/>
      <c r="B1173" s="15"/>
      <c r="C1173" s="15"/>
      <c r="D1173" s="15"/>
      <c r="E1173" s="40"/>
    </row>
    <row r="1174" spans="1:5" x14ac:dyDescent="0.2">
      <c r="A1174" s="15"/>
      <c r="B1174" s="15"/>
      <c r="C1174" s="15"/>
      <c r="D1174" s="15"/>
      <c r="E1174" s="40"/>
    </row>
    <row r="1175" spans="1:5" x14ac:dyDescent="0.2">
      <c r="A1175" s="15"/>
      <c r="B1175" s="15"/>
      <c r="C1175" s="15"/>
      <c r="D1175" s="15"/>
      <c r="E1175" s="40"/>
    </row>
    <row r="1176" spans="1:5" x14ac:dyDescent="0.2">
      <c r="A1176" s="15"/>
      <c r="B1176" s="15"/>
      <c r="C1176" s="15"/>
      <c r="D1176" s="15"/>
      <c r="E1176" s="40"/>
    </row>
    <row r="1177" spans="1:5" x14ac:dyDescent="0.2">
      <c r="A1177" s="15"/>
      <c r="B1177" s="15"/>
      <c r="C1177" s="15"/>
      <c r="D1177" s="15"/>
      <c r="E1177" s="40"/>
    </row>
    <row r="1178" spans="1:5" x14ac:dyDescent="0.2">
      <c r="A1178" s="15"/>
      <c r="B1178" s="15"/>
      <c r="C1178" s="15"/>
      <c r="D1178" s="15"/>
      <c r="E1178" s="40"/>
    </row>
    <row r="1179" spans="1:5" x14ac:dyDescent="0.2">
      <c r="A1179" s="15"/>
      <c r="B1179" s="15"/>
      <c r="C1179" s="15"/>
      <c r="D1179" s="15"/>
      <c r="E1179" s="40"/>
    </row>
    <row r="1180" spans="1:5" x14ac:dyDescent="0.2">
      <c r="A1180" s="15"/>
      <c r="B1180" s="15"/>
      <c r="C1180" s="15"/>
      <c r="D1180" s="15"/>
      <c r="E1180" s="40"/>
    </row>
    <row r="1181" spans="1:5" x14ac:dyDescent="0.2">
      <c r="A1181" s="15"/>
      <c r="B1181" s="15"/>
      <c r="C1181" s="15"/>
      <c r="D1181" s="15"/>
      <c r="E1181" s="40"/>
    </row>
    <row r="1182" spans="1:5" x14ac:dyDescent="0.2">
      <c r="A1182" s="15"/>
      <c r="B1182" s="15"/>
      <c r="C1182" s="15"/>
      <c r="D1182" s="15"/>
      <c r="E1182" s="40"/>
    </row>
    <row r="1183" spans="1:5" x14ac:dyDescent="0.2">
      <c r="A1183" s="15"/>
      <c r="B1183" s="15"/>
      <c r="C1183" s="15"/>
      <c r="D1183" s="15"/>
      <c r="E1183" s="40"/>
    </row>
    <row r="1184" spans="1:5" x14ac:dyDescent="0.2">
      <c r="A1184" s="15"/>
      <c r="B1184" s="15"/>
      <c r="C1184" s="15"/>
      <c r="D1184" s="15"/>
      <c r="E1184" s="40"/>
    </row>
    <row r="1185" spans="1:5" x14ac:dyDescent="0.2">
      <c r="A1185" s="15"/>
      <c r="B1185" s="15"/>
      <c r="C1185" s="15"/>
      <c r="D1185" s="15"/>
      <c r="E1185" s="40"/>
    </row>
    <row r="1186" spans="1:5" x14ac:dyDescent="0.2">
      <c r="A1186" s="15"/>
      <c r="B1186" s="15"/>
      <c r="C1186" s="15"/>
      <c r="D1186" s="15"/>
      <c r="E1186" s="40"/>
    </row>
    <row r="1187" spans="1:5" x14ac:dyDescent="0.2">
      <c r="A1187" s="15"/>
      <c r="B1187" s="15"/>
      <c r="C1187" s="15"/>
      <c r="D1187" s="15"/>
      <c r="E1187" s="40"/>
    </row>
    <row r="1188" spans="1:5" x14ac:dyDescent="0.2">
      <c r="A1188" s="15"/>
      <c r="B1188" s="15"/>
      <c r="C1188" s="15"/>
      <c r="D1188" s="15"/>
      <c r="E1188" s="40"/>
    </row>
    <row r="1189" spans="1:5" x14ac:dyDescent="0.2">
      <c r="A1189" s="15"/>
      <c r="B1189" s="15"/>
      <c r="C1189" s="15"/>
      <c r="D1189" s="15"/>
      <c r="E1189" s="40"/>
    </row>
    <row r="1190" spans="1:5" x14ac:dyDescent="0.2">
      <c r="A1190" s="15"/>
      <c r="B1190" s="15"/>
      <c r="C1190" s="15"/>
      <c r="D1190" s="15"/>
      <c r="E1190" s="40"/>
    </row>
    <row r="1191" spans="1:5" x14ac:dyDescent="0.2">
      <c r="A1191" s="15"/>
      <c r="B1191" s="15"/>
      <c r="C1191" s="15"/>
      <c r="D1191" s="15"/>
      <c r="E1191" s="40"/>
    </row>
    <row r="1192" spans="1:5" x14ac:dyDescent="0.2">
      <c r="A1192" s="15"/>
      <c r="B1192" s="15"/>
      <c r="C1192" s="15"/>
      <c r="D1192" s="15"/>
      <c r="E1192" s="40"/>
    </row>
    <row r="1193" spans="1:5" x14ac:dyDescent="0.2">
      <c r="A1193" s="15"/>
      <c r="B1193" s="15"/>
      <c r="C1193" s="15"/>
      <c r="D1193" s="15"/>
      <c r="E1193" s="40"/>
    </row>
    <row r="1194" spans="1:5" x14ac:dyDescent="0.2">
      <c r="A1194" s="15"/>
      <c r="B1194" s="15"/>
      <c r="C1194" s="15"/>
      <c r="D1194" s="15"/>
      <c r="E1194" s="40"/>
    </row>
    <row r="1195" spans="1:5" x14ac:dyDescent="0.2">
      <c r="A1195" s="15"/>
      <c r="B1195" s="15"/>
      <c r="C1195" s="15"/>
      <c r="D1195" s="15"/>
      <c r="E1195" s="40"/>
    </row>
    <row r="1196" spans="1:5" x14ac:dyDescent="0.2">
      <c r="A1196" s="15"/>
      <c r="B1196" s="15"/>
      <c r="C1196" s="15"/>
      <c r="D1196" s="15"/>
      <c r="E1196" s="40"/>
    </row>
    <row r="1197" spans="1:5" x14ac:dyDescent="0.2">
      <c r="A1197" s="15"/>
      <c r="B1197" s="15"/>
      <c r="C1197" s="15"/>
      <c r="D1197" s="15"/>
      <c r="E1197" s="40"/>
    </row>
    <row r="1198" spans="1:5" x14ac:dyDescent="0.2">
      <c r="A1198" s="15"/>
      <c r="B1198" s="15"/>
      <c r="C1198" s="15"/>
      <c r="D1198" s="15"/>
      <c r="E1198" s="40"/>
    </row>
    <row r="1199" spans="1:5" x14ac:dyDescent="0.2">
      <c r="A1199" s="15"/>
      <c r="B1199" s="15"/>
      <c r="C1199" s="15"/>
      <c r="D1199" s="15"/>
      <c r="E1199" s="40"/>
    </row>
    <row r="1200" spans="1:5" x14ac:dyDescent="0.2">
      <c r="A1200" s="15"/>
      <c r="B1200" s="15"/>
      <c r="C1200" s="15"/>
      <c r="D1200" s="15"/>
      <c r="E1200" s="40"/>
    </row>
    <row r="1201" spans="1:5" x14ac:dyDescent="0.2">
      <c r="A1201" s="15"/>
      <c r="B1201" s="15"/>
      <c r="C1201" s="15"/>
      <c r="D1201" s="15"/>
      <c r="E1201" s="40"/>
    </row>
    <row r="1202" spans="1:5" x14ac:dyDescent="0.2">
      <c r="A1202" s="15"/>
      <c r="B1202" s="15"/>
      <c r="C1202" s="15"/>
      <c r="D1202" s="15"/>
      <c r="E1202" s="40"/>
    </row>
    <row r="1203" spans="1:5" x14ac:dyDescent="0.2">
      <c r="A1203" s="15"/>
      <c r="B1203" s="15"/>
      <c r="C1203" s="15"/>
      <c r="D1203" s="15"/>
      <c r="E1203" s="40"/>
    </row>
    <row r="1204" spans="1:5" x14ac:dyDescent="0.2">
      <c r="A1204" s="15"/>
      <c r="B1204" s="15"/>
      <c r="C1204" s="15"/>
      <c r="D1204" s="15"/>
      <c r="E1204" s="40"/>
    </row>
    <row r="1205" spans="1:5" x14ac:dyDescent="0.2">
      <c r="A1205" s="15"/>
      <c r="B1205" s="15"/>
      <c r="C1205" s="15"/>
      <c r="D1205" s="15"/>
      <c r="E1205" s="40"/>
    </row>
    <row r="1206" spans="1:5" x14ac:dyDescent="0.2">
      <c r="A1206" s="15"/>
      <c r="B1206" s="15"/>
      <c r="C1206" s="15"/>
      <c r="D1206" s="15"/>
      <c r="E1206" s="40"/>
    </row>
    <row r="1207" spans="1:5" x14ac:dyDescent="0.2">
      <c r="A1207" s="15"/>
      <c r="B1207" s="15"/>
      <c r="C1207" s="15"/>
      <c r="D1207" s="15"/>
      <c r="E1207" s="40"/>
    </row>
    <row r="1208" spans="1:5" x14ac:dyDescent="0.2">
      <c r="A1208" s="15"/>
      <c r="B1208" s="15"/>
      <c r="C1208" s="15"/>
      <c r="D1208" s="15"/>
      <c r="E1208" s="40"/>
    </row>
    <row r="1209" spans="1:5" x14ac:dyDescent="0.2">
      <c r="A1209" s="15"/>
      <c r="B1209" s="15"/>
      <c r="C1209" s="15"/>
      <c r="D1209" s="15"/>
      <c r="E1209" s="40"/>
    </row>
    <row r="1210" spans="1:5" x14ac:dyDescent="0.2">
      <c r="A1210" s="15"/>
      <c r="B1210" s="15"/>
      <c r="C1210" s="15"/>
      <c r="D1210" s="15"/>
      <c r="E1210" s="40"/>
    </row>
    <row r="1211" spans="1:5" x14ac:dyDescent="0.2">
      <c r="A1211" s="15"/>
      <c r="B1211" s="15"/>
      <c r="C1211" s="15"/>
      <c r="D1211" s="15"/>
      <c r="E1211" s="40"/>
    </row>
    <row r="1212" spans="1:5" x14ac:dyDescent="0.2">
      <c r="A1212" s="15"/>
      <c r="B1212" s="15"/>
      <c r="C1212" s="15"/>
      <c r="D1212" s="15"/>
      <c r="E1212" s="40"/>
    </row>
    <row r="1213" spans="1:5" x14ac:dyDescent="0.2">
      <c r="A1213" s="15"/>
      <c r="B1213" s="15"/>
      <c r="C1213" s="15"/>
      <c r="D1213" s="15"/>
      <c r="E1213" s="40"/>
    </row>
    <row r="1214" spans="1:5" x14ac:dyDescent="0.2">
      <c r="A1214" s="15"/>
      <c r="B1214" s="15"/>
      <c r="C1214" s="15"/>
      <c r="D1214" s="15"/>
      <c r="E1214" s="40"/>
    </row>
    <row r="1215" spans="1:5" x14ac:dyDescent="0.2">
      <c r="A1215" s="15"/>
      <c r="B1215" s="15"/>
      <c r="C1215" s="15"/>
      <c r="D1215" s="15"/>
      <c r="E1215" s="40"/>
    </row>
    <row r="1216" spans="1:5" x14ac:dyDescent="0.2">
      <c r="A1216" s="15"/>
      <c r="B1216" s="15"/>
      <c r="C1216" s="15"/>
      <c r="D1216" s="15"/>
      <c r="E1216" s="40"/>
    </row>
    <row r="1217" spans="1:5" x14ac:dyDescent="0.2">
      <c r="A1217" s="15"/>
      <c r="B1217" s="15"/>
      <c r="C1217" s="15"/>
      <c r="D1217" s="15"/>
      <c r="E1217" s="40"/>
    </row>
    <row r="1218" spans="1:5" x14ac:dyDescent="0.2">
      <c r="A1218" s="15"/>
      <c r="B1218" s="15"/>
      <c r="C1218" s="15"/>
      <c r="D1218" s="15"/>
      <c r="E1218" s="40"/>
    </row>
    <row r="1219" spans="1:5" x14ac:dyDescent="0.2">
      <c r="A1219" s="15"/>
      <c r="B1219" s="15"/>
      <c r="C1219" s="15"/>
      <c r="D1219" s="15"/>
      <c r="E1219" s="40"/>
    </row>
    <row r="1220" spans="1:5" x14ac:dyDescent="0.2">
      <c r="A1220" s="15"/>
      <c r="B1220" s="15"/>
      <c r="C1220" s="15"/>
      <c r="D1220" s="15"/>
      <c r="E1220" s="40"/>
    </row>
    <row r="1221" spans="1:5" x14ac:dyDescent="0.2">
      <c r="A1221" s="15"/>
      <c r="B1221" s="15"/>
      <c r="C1221" s="15"/>
      <c r="D1221" s="15"/>
      <c r="E1221" s="40"/>
    </row>
    <row r="1222" spans="1:5" x14ac:dyDescent="0.2">
      <c r="A1222" s="15"/>
      <c r="B1222" s="15"/>
      <c r="C1222" s="15"/>
      <c r="D1222" s="15"/>
      <c r="E1222" s="40"/>
    </row>
    <row r="1223" spans="1:5" x14ac:dyDescent="0.2">
      <c r="A1223" s="15"/>
      <c r="B1223" s="15"/>
      <c r="C1223" s="15"/>
      <c r="D1223" s="15"/>
      <c r="E1223" s="40"/>
    </row>
    <row r="1224" spans="1:5" x14ac:dyDescent="0.2">
      <c r="A1224" s="15"/>
      <c r="B1224" s="15"/>
      <c r="C1224" s="15"/>
      <c r="D1224" s="15"/>
      <c r="E1224" s="40"/>
    </row>
    <row r="1225" spans="1:5" x14ac:dyDescent="0.2">
      <c r="A1225" s="15"/>
      <c r="B1225" s="15"/>
      <c r="C1225" s="15"/>
      <c r="D1225" s="15"/>
      <c r="E1225" s="40"/>
    </row>
    <row r="1226" spans="1:5" x14ac:dyDescent="0.2">
      <c r="A1226" s="15"/>
      <c r="B1226" s="15"/>
      <c r="C1226" s="15"/>
      <c r="D1226" s="15"/>
      <c r="E1226" s="40"/>
    </row>
    <row r="1227" spans="1:5" x14ac:dyDescent="0.2">
      <c r="A1227" s="15"/>
      <c r="B1227" s="15"/>
      <c r="C1227" s="15"/>
      <c r="D1227" s="15"/>
      <c r="E1227" s="40"/>
    </row>
    <row r="1228" spans="1:5" x14ac:dyDescent="0.2">
      <c r="A1228" s="15"/>
      <c r="B1228" s="15"/>
      <c r="C1228" s="15"/>
      <c r="D1228" s="15"/>
      <c r="E1228" s="40"/>
    </row>
    <row r="1229" spans="1:5" x14ac:dyDescent="0.2">
      <c r="A1229" s="15"/>
      <c r="B1229" s="15"/>
      <c r="C1229" s="15"/>
      <c r="D1229" s="15"/>
      <c r="E1229" s="40"/>
    </row>
    <row r="1230" spans="1:5" x14ac:dyDescent="0.2">
      <c r="A1230" s="15"/>
      <c r="B1230" s="15"/>
      <c r="C1230" s="15"/>
      <c r="D1230" s="15"/>
      <c r="E1230" s="40"/>
    </row>
    <row r="1231" spans="1:5" x14ac:dyDescent="0.2">
      <c r="A1231" s="15"/>
      <c r="B1231" s="15"/>
      <c r="C1231" s="15"/>
      <c r="D1231" s="15"/>
      <c r="E1231" s="40"/>
    </row>
    <row r="1232" spans="1:5" x14ac:dyDescent="0.2">
      <c r="A1232" s="15"/>
      <c r="B1232" s="15"/>
      <c r="C1232" s="15"/>
      <c r="D1232" s="15"/>
      <c r="E1232" s="40"/>
    </row>
    <row r="1233" spans="1:5" x14ac:dyDescent="0.2">
      <c r="A1233" s="15"/>
      <c r="B1233" s="15"/>
      <c r="C1233" s="15"/>
      <c r="D1233" s="15"/>
      <c r="E1233" s="40"/>
    </row>
    <row r="1234" spans="1:5" x14ac:dyDescent="0.2">
      <c r="A1234" s="15"/>
      <c r="B1234" s="15"/>
      <c r="C1234" s="15"/>
      <c r="D1234" s="15"/>
      <c r="E1234" s="40"/>
    </row>
    <row r="1235" spans="1:5" x14ac:dyDescent="0.2">
      <c r="A1235" s="15"/>
      <c r="B1235" s="15"/>
      <c r="C1235" s="15"/>
      <c r="D1235" s="15"/>
      <c r="E1235" s="40"/>
    </row>
    <row r="1236" spans="1:5" x14ac:dyDescent="0.2">
      <c r="A1236" s="15"/>
      <c r="B1236" s="15"/>
      <c r="C1236" s="15"/>
      <c r="D1236" s="15"/>
      <c r="E1236" s="40"/>
    </row>
    <row r="1237" spans="1:5" x14ac:dyDescent="0.2">
      <c r="A1237" s="15"/>
      <c r="B1237" s="15"/>
      <c r="C1237" s="15"/>
      <c r="D1237" s="15"/>
      <c r="E1237" s="40"/>
    </row>
    <row r="1238" spans="1:5" x14ac:dyDescent="0.2">
      <c r="A1238" s="15"/>
      <c r="B1238" s="15"/>
      <c r="C1238" s="15"/>
      <c r="D1238" s="15"/>
      <c r="E1238" s="40"/>
    </row>
    <row r="1239" spans="1:5" x14ac:dyDescent="0.2">
      <c r="A1239" s="15"/>
      <c r="B1239" s="15"/>
      <c r="C1239" s="15"/>
      <c r="D1239" s="15"/>
      <c r="E1239" s="40"/>
    </row>
    <row r="1240" spans="1:5" x14ac:dyDescent="0.2">
      <c r="A1240" s="15"/>
      <c r="B1240" s="15"/>
      <c r="C1240" s="15"/>
      <c r="D1240" s="15"/>
      <c r="E1240" s="40"/>
    </row>
    <row r="1241" spans="1:5" x14ac:dyDescent="0.2">
      <c r="A1241" s="15"/>
      <c r="B1241" s="15"/>
      <c r="C1241" s="15"/>
      <c r="D1241" s="15"/>
      <c r="E1241" s="40"/>
    </row>
    <row r="1242" spans="1:5" x14ac:dyDescent="0.2">
      <c r="A1242" s="15"/>
      <c r="B1242" s="15"/>
      <c r="C1242" s="15"/>
      <c r="D1242" s="15"/>
      <c r="E1242" s="40"/>
    </row>
    <row r="1243" spans="1:5" x14ac:dyDescent="0.2">
      <c r="A1243" s="15"/>
      <c r="B1243" s="15"/>
      <c r="C1243" s="15"/>
      <c r="D1243" s="15"/>
      <c r="E1243" s="40"/>
    </row>
    <row r="1244" spans="1:5" x14ac:dyDescent="0.2">
      <c r="A1244" s="15"/>
      <c r="B1244" s="15"/>
      <c r="C1244" s="15"/>
      <c r="D1244" s="15"/>
      <c r="E1244" s="40"/>
    </row>
    <row r="1245" spans="1:5" x14ac:dyDescent="0.2">
      <c r="A1245" s="15"/>
      <c r="B1245" s="15"/>
      <c r="C1245" s="15"/>
      <c r="D1245" s="15"/>
      <c r="E1245" s="40"/>
    </row>
    <row r="1246" spans="1:5" x14ac:dyDescent="0.2">
      <c r="A1246" s="15"/>
      <c r="B1246" s="15"/>
      <c r="C1246" s="15"/>
      <c r="D1246" s="15"/>
      <c r="E1246" s="40"/>
    </row>
    <row r="1247" spans="1:5" x14ac:dyDescent="0.2">
      <c r="A1247" s="15"/>
      <c r="B1247" s="15"/>
      <c r="C1247" s="15"/>
      <c r="D1247" s="15"/>
      <c r="E1247" s="40"/>
    </row>
    <row r="1248" spans="1:5" x14ac:dyDescent="0.2">
      <c r="A1248" s="15"/>
      <c r="B1248" s="15"/>
      <c r="C1248" s="15"/>
      <c r="D1248" s="15"/>
      <c r="E1248" s="40"/>
    </row>
    <row r="1249" spans="1:5" x14ac:dyDescent="0.2">
      <c r="A1249" s="15"/>
      <c r="B1249" s="15"/>
      <c r="C1249" s="15"/>
      <c r="D1249" s="15"/>
      <c r="E1249" s="40"/>
    </row>
    <row r="1250" spans="1:5" x14ac:dyDescent="0.2">
      <c r="A1250" s="15"/>
      <c r="B1250" s="15"/>
      <c r="C1250" s="15"/>
      <c r="D1250" s="15"/>
      <c r="E1250" s="40"/>
    </row>
    <row r="1251" spans="1:5" x14ac:dyDescent="0.2">
      <c r="A1251" s="15"/>
      <c r="B1251" s="15"/>
      <c r="C1251" s="15"/>
      <c r="D1251" s="15"/>
      <c r="E1251" s="40"/>
    </row>
    <row r="1252" spans="1:5" x14ac:dyDescent="0.2">
      <c r="A1252" s="15"/>
      <c r="B1252" s="15"/>
      <c r="C1252" s="15"/>
      <c r="D1252" s="15"/>
      <c r="E1252" s="40"/>
    </row>
    <row r="1253" spans="1:5" x14ac:dyDescent="0.2">
      <c r="A1253" s="15"/>
      <c r="B1253" s="15"/>
      <c r="C1253" s="15"/>
      <c r="D1253" s="15"/>
      <c r="E1253" s="40"/>
    </row>
    <row r="1254" spans="1:5" x14ac:dyDescent="0.2">
      <c r="A1254" s="15"/>
      <c r="B1254" s="15"/>
      <c r="C1254" s="15"/>
      <c r="D1254" s="15"/>
      <c r="E1254" s="40"/>
    </row>
    <row r="1255" spans="1:5" x14ac:dyDescent="0.2">
      <c r="A1255" s="15"/>
      <c r="B1255" s="15"/>
      <c r="C1255" s="15"/>
      <c r="D1255" s="15"/>
      <c r="E1255" s="40"/>
    </row>
    <row r="1256" spans="1:5" x14ac:dyDescent="0.2">
      <c r="A1256" s="15"/>
      <c r="B1256" s="15"/>
      <c r="C1256" s="15"/>
      <c r="D1256" s="15"/>
      <c r="E1256" s="40"/>
    </row>
    <row r="1257" spans="1:5" x14ac:dyDescent="0.2">
      <c r="A1257" s="15"/>
      <c r="B1257" s="15"/>
      <c r="C1257" s="15"/>
      <c r="D1257" s="15"/>
      <c r="E1257" s="40"/>
    </row>
    <row r="1258" spans="1:5" x14ac:dyDescent="0.2">
      <c r="A1258" s="15"/>
      <c r="B1258" s="15"/>
      <c r="C1258" s="15"/>
      <c r="D1258" s="15"/>
      <c r="E1258" s="40"/>
    </row>
    <row r="1259" spans="1:5" x14ac:dyDescent="0.2">
      <c r="A1259" s="15"/>
      <c r="B1259" s="15"/>
      <c r="C1259" s="15"/>
      <c r="D1259" s="15"/>
      <c r="E1259" s="40"/>
    </row>
    <row r="1260" spans="1:5" x14ac:dyDescent="0.2">
      <c r="A1260" s="15"/>
      <c r="B1260" s="15"/>
      <c r="C1260" s="15"/>
      <c r="D1260" s="15"/>
      <c r="E1260" s="40"/>
    </row>
    <row r="1261" spans="1:5" x14ac:dyDescent="0.2">
      <c r="A1261" s="15"/>
      <c r="B1261" s="15"/>
      <c r="C1261" s="15"/>
      <c r="D1261" s="15"/>
      <c r="E1261" s="40"/>
    </row>
    <row r="1262" spans="1:5" x14ac:dyDescent="0.2">
      <c r="A1262" s="15"/>
      <c r="B1262" s="15"/>
      <c r="C1262" s="15"/>
      <c r="D1262" s="15"/>
      <c r="E1262" s="40"/>
    </row>
    <row r="1263" spans="1:5" x14ac:dyDescent="0.2">
      <c r="A1263" s="15"/>
      <c r="B1263" s="15"/>
      <c r="C1263" s="15"/>
      <c r="D1263" s="15"/>
      <c r="E1263" s="40"/>
    </row>
    <row r="1264" spans="1:5" x14ac:dyDescent="0.2">
      <c r="A1264" s="15"/>
      <c r="B1264" s="15"/>
      <c r="C1264" s="15"/>
      <c r="D1264" s="15"/>
      <c r="E1264" s="40"/>
    </row>
    <row r="1265" spans="1:5" x14ac:dyDescent="0.2">
      <c r="A1265" s="15"/>
      <c r="B1265" s="15"/>
      <c r="C1265" s="15"/>
      <c r="D1265" s="15"/>
      <c r="E1265" s="40"/>
    </row>
    <row r="1266" spans="1:5" x14ac:dyDescent="0.2">
      <c r="A1266" s="15"/>
      <c r="B1266" s="15"/>
      <c r="C1266" s="15"/>
      <c r="D1266" s="15"/>
      <c r="E1266" s="40"/>
    </row>
    <row r="1267" spans="1:5" x14ac:dyDescent="0.2">
      <c r="A1267" s="15"/>
      <c r="B1267" s="15"/>
      <c r="C1267" s="15"/>
      <c r="D1267" s="15"/>
      <c r="E1267" s="40"/>
    </row>
    <row r="1268" spans="1:5" x14ac:dyDescent="0.2">
      <c r="A1268" s="15"/>
      <c r="B1268" s="15"/>
      <c r="C1268" s="15"/>
      <c r="D1268" s="15"/>
      <c r="E1268" s="40"/>
    </row>
    <row r="1269" spans="1:5" x14ac:dyDescent="0.2">
      <c r="A1269" s="15"/>
      <c r="B1269" s="15"/>
      <c r="C1269" s="15"/>
      <c r="D1269" s="15"/>
      <c r="E1269" s="40"/>
    </row>
    <row r="1270" spans="1:5" x14ac:dyDescent="0.2">
      <c r="A1270" s="15"/>
      <c r="B1270" s="15"/>
      <c r="C1270" s="15"/>
      <c r="D1270" s="15"/>
      <c r="E1270" s="40"/>
    </row>
    <row r="1271" spans="1:5" x14ac:dyDescent="0.2">
      <c r="A1271" s="15"/>
      <c r="B1271" s="15"/>
      <c r="C1271" s="15"/>
      <c r="D1271" s="15"/>
      <c r="E1271" s="40"/>
    </row>
    <row r="1272" spans="1:5" x14ac:dyDescent="0.2">
      <c r="A1272" s="15"/>
      <c r="B1272" s="15"/>
      <c r="C1272" s="15"/>
      <c r="D1272" s="15"/>
      <c r="E1272" s="40"/>
    </row>
    <row r="1273" spans="1:5" x14ac:dyDescent="0.2">
      <c r="A1273" s="15"/>
      <c r="B1273" s="15"/>
      <c r="C1273" s="15"/>
      <c r="D1273" s="15"/>
      <c r="E1273" s="40"/>
    </row>
    <row r="1274" spans="1:5" x14ac:dyDescent="0.2">
      <c r="A1274" s="15"/>
      <c r="B1274" s="15"/>
      <c r="C1274" s="15"/>
      <c r="D1274" s="15"/>
      <c r="E1274" s="40"/>
    </row>
    <row r="1275" spans="1:5" x14ac:dyDescent="0.2">
      <c r="A1275" s="15"/>
      <c r="B1275" s="15"/>
      <c r="C1275" s="15"/>
      <c r="D1275" s="15"/>
      <c r="E1275" s="40"/>
    </row>
    <row r="1276" spans="1:5" x14ac:dyDescent="0.2">
      <c r="A1276" s="15"/>
      <c r="B1276" s="15"/>
      <c r="C1276" s="15"/>
      <c r="D1276" s="15"/>
      <c r="E1276" s="40"/>
    </row>
    <row r="1277" spans="1:5" x14ac:dyDescent="0.2">
      <c r="A1277" s="15"/>
      <c r="B1277" s="15"/>
      <c r="C1277" s="15"/>
      <c r="D1277" s="15"/>
      <c r="E1277" s="40"/>
    </row>
    <row r="1278" spans="1:5" x14ac:dyDescent="0.2">
      <c r="A1278" s="15"/>
      <c r="B1278" s="15"/>
      <c r="C1278" s="15"/>
      <c r="D1278" s="15"/>
      <c r="E1278" s="40"/>
    </row>
    <row r="1279" spans="1:5" x14ac:dyDescent="0.2">
      <c r="A1279" s="15"/>
      <c r="B1279" s="15"/>
      <c r="C1279" s="15"/>
      <c r="D1279" s="15"/>
      <c r="E1279" s="40"/>
    </row>
    <row r="1280" spans="1:5" x14ac:dyDescent="0.2">
      <c r="A1280" s="15"/>
      <c r="B1280" s="15"/>
      <c r="C1280" s="15"/>
      <c r="D1280" s="15"/>
      <c r="E1280" s="40"/>
    </row>
    <row r="1281" spans="1:5" x14ac:dyDescent="0.2">
      <c r="A1281" s="15"/>
      <c r="B1281" s="15"/>
      <c r="C1281" s="15"/>
      <c r="D1281" s="15"/>
      <c r="E1281" s="40"/>
    </row>
    <row r="1282" spans="1:5" x14ac:dyDescent="0.2">
      <c r="A1282" s="15"/>
      <c r="B1282" s="15"/>
      <c r="C1282" s="15"/>
      <c r="D1282" s="15"/>
      <c r="E1282" s="40"/>
    </row>
    <row r="1283" spans="1:5" x14ac:dyDescent="0.2">
      <c r="A1283" s="15"/>
      <c r="B1283" s="15"/>
      <c r="C1283" s="15"/>
      <c r="D1283" s="15"/>
      <c r="E1283" s="40"/>
    </row>
    <row r="1284" spans="1:5" x14ac:dyDescent="0.2">
      <c r="A1284" s="15"/>
      <c r="B1284" s="15"/>
      <c r="C1284" s="15"/>
      <c r="D1284" s="15"/>
      <c r="E1284" s="40"/>
    </row>
    <row r="1285" spans="1:5" x14ac:dyDescent="0.2">
      <c r="A1285" s="15"/>
      <c r="B1285" s="15"/>
      <c r="C1285" s="15"/>
      <c r="D1285" s="15"/>
      <c r="E1285" s="40"/>
    </row>
    <row r="1286" spans="1:5" x14ac:dyDescent="0.2">
      <c r="A1286" s="15"/>
      <c r="B1286" s="15"/>
      <c r="C1286" s="15"/>
      <c r="D1286" s="15"/>
      <c r="E1286" s="40"/>
    </row>
    <row r="1287" spans="1:5" x14ac:dyDescent="0.2">
      <c r="A1287" s="15"/>
      <c r="B1287" s="15"/>
      <c r="C1287" s="15"/>
      <c r="D1287" s="15"/>
      <c r="E1287" s="40"/>
    </row>
    <row r="1288" spans="1:5" x14ac:dyDescent="0.2">
      <c r="A1288" s="15"/>
      <c r="B1288" s="15"/>
      <c r="C1288" s="15"/>
      <c r="D1288" s="15"/>
      <c r="E1288" s="40"/>
    </row>
    <row r="1289" spans="1:5" x14ac:dyDescent="0.2">
      <c r="A1289" s="15"/>
      <c r="B1289" s="15"/>
      <c r="C1289" s="15"/>
      <c r="D1289" s="15"/>
      <c r="E1289" s="40"/>
    </row>
    <row r="1290" spans="1:5" x14ac:dyDescent="0.2">
      <c r="A1290" s="15"/>
      <c r="B1290" s="15"/>
      <c r="C1290" s="15"/>
      <c r="D1290" s="15"/>
      <c r="E1290" s="40"/>
    </row>
    <row r="1291" spans="1:5" x14ac:dyDescent="0.2">
      <c r="A1291" s="15"/>
      <c r="B1291" s="15"/>
      <c r="C1291" s="15"/>
      <c r="D1291" s="15"/>
      <c r="E1291" s="40"/>
    </row>
    <row r="1292" spans="1:5" x14ac:dyDescent="0.2">
      <c r="A1292" s="15"/>
      <c r="B1292" s="15"/>
      <c r="C1292" s="15"/>
      <c r="D1292" s="15"/>
      <c r="E1292" s="40"/>
    </row>
    <row r="1293" spans="1:5" x14ac:dyDescent="0.2">
      <c r="A1293" s="15"/>
      <c r="B1293" s="15"/>
      <c r="C1293" s="15"/>
      <c r="D1293" s="15"/>
      <c r="E1293" s="40"/>
    </row>
    <row r="1294" spans="1:5" x14ac:dyDescent="0.2">
      <c r="A1294" s="15"/>
      <c r="B1294" s="15"/>
      <c r="C1294" s="15"/>
      <c r="D1294" s="15"/>
      <c r="E1294" s="40"/>
    </row>
    <row r="1295" spans="1:5" x14ac:dyDescent="0.2">
      <c r="A1295" s="15"/>
      <c r="B1295" s="15"/>
      <c r="C1295" s="15"/>
      <c r="D1295" s="15"/>
      <c r="E1295" s="40"/>
    </row>
    <row r="1296" spans="1:5" x14ac:dyDescent="0.2">
      <c r="A1296" s="15"/>
      <c r="B1296" s="15"/>
      <c r="C1296" s="15"/>
      <c r="D1296" s="15"/>
      <c r="E1296" s="40"/>
    </row>
    <row r="1297" spans="1:5" x14ac:dyDescent="0.2">
      <c r="A1297" s="15"/>
      <c r="B1297" s="15"/>
      <c r="C1297" s="15"/>
      <c r="D1297" s="15"/>
      <c r="E1297" s="40"/>
    </row>
    <row r="1298" spans="1:5" x14ac:dyDescent="0.2">
      <c r="A1298" s="15"/>
      <c r="B1298" s="15"/>
      <c r="C1298" s="15"/>
      <c r="D1298" s="15"/>
      <c r="E1298" s="40"/>
    </row>
    <row r="1299" spans="1:5" x14ac:dyDescent="0.2">
      <c r="A1299" s="15"/>
      <c r="B1299" s="15"/>
      <c r="C1299" s="15"/>
      <c r="D1299" s="15"/>
      <c r="E1299" s="40"/>
    </row>
    <row r="1300" spans="1:5" x14ac:dyDescent="0.2">
      <c r="A1300" s="15"/>
      <c r="B1300" s="15"/>
      <c r="C1300" s="15"/>
      <c r="D1300" s="15"/>
      <c r="E1300" s="40"/>
    </row>
    <row r="1301" spans="1:5" x14ac:dyDescent="0.2">
      <c r="A1301" s="15"/>
      <c r="B1301" s="15"/>
      <c r="C1301" s="15"/>
      <c r="D1301" s="15"/>
      <c r="E1301" s="40"/>
    </row>
    <row r="1302" spans="1:5" x14ac:dyDescent="0.2">
      <c r="A1302" s="15"/>
      <c r="B1302" s="15"/>
      <c r="C1302" s="15"/>
      <c r="D1302" s="15"/>
      <c r="E1302" s="40"/>
    </row>
    <row r="1303" spans="1:5" x14ac:dyDescent="0.2">
      <c r="A1303" s="15"/>
      <c r="B1303" s="15"/>
      <c r="C1303" s="15"/>
      <c r="D1303" s="15"/>
      <c r="E1303" s="40"/>
    </row>
    <row r="1304" spans="1:5" x14ac:dyDescent="0.2">
      <c r="A1304" s="15"/>
      <c r="B1304" s="15"/>
      <c r="C1304" s="15"/>
      <c r="D1304" s="15"/>
      <c r="E1304" s="40"/>
    </row>
    <row r="1305" spans="1:5" x14ac:dyDescent="0.2">
      <c r="A1305" s="15"/>
      <c r="B1305" s="15"/>
      <c r="C1305" s="15"/>
      <c r="D1305" s="15"/>
      <c r="E1305" s="40"/>
    </row>
    <row r="1306" spans="1:5" x14ac:dyDescent="0.2">
      <c r="A1306" s="15"/>
      <c r="B1306" s="15"/>
      <c r="C1306" s="15"/>
      <c r="D1306" s="15"/>
      <c r="E1306" s="40"/>
    </row>
    <row r="1307" spans="1:5" x14ac:dyDescent="0.2">
      <c r="A1307" s="15"/>
      <c r="B1307" s="15"/>
      <c r="C1307" s="15"/>
      <c r="D1307" s="15"/>
      <c r="E1307" s="40"/>
    </row>
    <row r="1308" spans="1:5" x14ac:dyDescent="0.2">
      <c r="A1308" s="15"/>
      <c r="B1308" s="15"/>
      <c r="C1308" s="15"/>
      <c r="D1308" s="15"/>
      <c r="E1308" s="40"/>
    </row>
    <row r="1309" spans="1:5" x14ac:dyDescent="0.2">
      <c r="A1309" s="15"/>
      <c r="B1309" s="15"/>
      <c r="C1309" s="15"/>
      <c r="D1309" s="15"/>
      <c r="E1309" s="40"/>
    </row>
    <row r="1310" spans="1:5" x14ac:dyDescent="0.2">
      <c r="A1310" s="15"/>
      <c r="B1310" s="15"/>
      <c r="C1310" s="15"/>
      <c r="D1310" s="15"/>
      <c r="E1310" s="40"/>
    </row>
    <row r="1311" spans="1:5" x14ac:dyDescent="0.2">
      <c r="A1311" s="15"/>
      <c r="B1311" s="15"/>
      <c r="C1311" s="15"/>
      <c r="D1311" s="15"/>
      <c r="E1311" s="40"/>
    </row>
    <row r="1312" spans="1:5" x14ac:dyDescent="0.2">
      <c r="A1312" s="15"/>
      <c r="B1312" s="15"/>
      <c r="C1312" s="15"/>
      <c r="D1312" s="15"/>
      <c r="E1312" s="40"/>
    </row>
    <row r="1313" spans="1:5" x14ac:dyDescent="0.2">
      <c r="A1313" s="15"/>
      <c r="B1313" s="15"/>
      <c r="C1313" s="15"/>
      <c r="D1313" s="15"/>
      <c r="E1313" s="40"/>
    </row>
    <row r="1314" spans="1:5" x14ac:dyDescent="0.2">
      <c r="A1314" s="15"/>
      <c r="B1314" s="15"/>
      <c r="C1314" s="15"/>
      <c r="D1314" s="15"/>
      <c r="E1314" s="40"/>
    </row>
    <row r="1315" spans="1:5" x14ac:dyDescent="0.2">
      <c r="A1315" s="15"/>
      <c r="B1315" s="15"/>
      <c r="C1315" s="15"/>
      <c r="D1315" s="15"/>
      <c r="E1315" s="40"/>
    </row>
    <row r="1316" spans="1:5" x14ac:dyDescent="0.2">
      <c r="A1316" s="15"/>
      <c r="B1316" s="15"/>
      <c r="C1316" s="15"/>
      <c r="D1316" s="15"/>
      <c r="E1316" s="40"/>
    </row>
    <row r="1317" spans="1:5" x14ac:dyDescent="0.2">
      <c r="A1317" s="15"/>
      <c r="B1317" s="15"/>
      <c r="C1317" s="15"/>
      <c r="D1317" s="15"/>
      <c r="E1317" s="40"/>
    </row>
    <row r="1318" spans="1:5" x14ac:dyDescent="0.2">
      <c r="A1318" s="15"/>
      <c r="B1318" s="15"/>
      <c r="C1318" s="15"/>
      <c r="D1318" s="15"/>
      <c r="E1318" s="40"/>
    </row>
    <row r="1319" spans="1:5" x14ac:dyDescent="0.2">
      <c r="A1319" s="15"/>
      <c r="B1319" s="15"/>
      <c r="C1319" s="15"/>
      <c r="D1319" s="15"/>
      <c r="E1319" s="40"/>
    </row>
    <row r="1320" spans="1:5" x14ac:dyDescent="0.2">
      <c r="A1320" s="15"/>
      <c r="B1320" s="15"/>
      <c r="C1320" s="15"/>
      <c r="D1320" s="15"/>
      <c r="E1320" s="40"/>
    </row>
    <row r="1321" spans="1:5" x14ac:dyDescent="0.2">
      <c r="A1321" s="15"/>
      <c r="B1321" s="15"/>
      <c r="C1321" s="15"/>
      <c r="D1321" s="15"/>
      <c r="E1321" s="40"/>
    </row>
    <row r="1322" spans="1:5" x14ac:dyDescent="0.2">
      <c r="A1322" s="15"/>
      <c r="B1322" s="15"/>
      <c r="C1322" s="15"/>
      <c r="D1322" s="15"/>
      <c r="E1322" s="40"/>
    </row>
    <row r="1323" spans="1:5" x14ac:dyDescent="0.2">
      <c r="A1323" s="15"/>
      <c r="B1323" s="15"/>
      <c r="C1323" s="15"/>
      <c r="D1323" s="15"/>
      <c r="E1323" s="40"/>
    </row>
    <row r="1324" spans="1:5" x14ac:dyDescent="0.2">
      <c r="A1324" s="15"/>
      <c r="B1324" s="15"/>
      <c r="C1324" s="15"/>
      <c r="D1324" s="15"/>
      <c r="E1324" s="40"/>
    </row>
    <row r="1325" spans="1:5" x14ac:dyDescent="0.2">
      <c r="A1325" s="15"/>
      <c r="B1325" s="15"/>
      <c r="C1325" s="15"/>
      <c r="D1325" s="15"/>
      <c r="E1325" s="40"/>
    </row>
    <row r="1326" spans="1:5" x14ac:dyDescent="0.2">
      <c r="A1326" s="15"/>
      <c r="B1326" s="15"/>
      <c r="C1326" s="15"/>
      <c r="D1326" s="15"/>
      <c r="E1326" s="40"/>
    </row>
    <row r="1327" spans="1:5" x14ac:dyDescent="0.2">
      <c r="A1327" s="15"/>
      <c r="B1327" s="15"/>
      <c r="C1327" s="15"/>
      <c r="D1327" s="15"/>
      <c r="E1327" s="40"/>
    </row>
    <row r="1328" spans="1:5" x14ac:dyDescent="0.2">
      <c r="A1328" s="15"/>
      <c r="B1328" s="15"/>
      <c r="C1328" s="15"/>
      <c r="D1328" s="15"/>
      <c r="E1328" s="40"/>
    </row>
    <row r="1329" spans="1:5" x14ac:dyDescent="0.2">
      <c r="A1329" s="15"/>
      <c r="B1329" s="15"/>
      <c r="C1329" s="15"/>
      <c r="D1329" s="15"/>
      <c r="E1329" s="40"/>
    </row>
    <row r="1330" spans="1:5" x14ac:dyDescent="0.2">
      <c r="A1330" s="15"/>
      <c r="B1330" s="15"/>
      <c r="C1330" s="15"/>
      <c r="D1330" s="15"/>
      <c r="E1330" s="40"/>
    </row>
    <row r="1331" spans="1:5" x14ac:dyDescent="0.2">
      <c r="A1331" s="15"/>
      <c r="B1331" s="15"/>
      <c r="C1331" s="15"/>
      <c r="D1331" s="15"/>
      <c r="E1331" s="40"/>
    </row>
    <row r="1332" spans="1:5" x14ac:dyDescent="0.2">
      <c r="A1332" s="15"/>
      <c r="B1332" s="15"/>
      <c r="C1332" s="15"/>
      <c r="D1332" s="15"/>
      <c r="E1332" s="40"/>
    </row>
    <row r="1333" spans="1:5" x14ac:dyDescent="0.2">
      <c r="A1333" s="15"/>
      <c r="B1333" s="15"/>
      <c r="C1333" s="15"/>
      <c r="D1333" s="15"/>
      <c r="E1333" s="40"/>
    </row>
    <row r="1334" spans="1:5" x14ac:dyDescent="0.2">
      <c r="A1334" s="15"/>
      <c r="B1334" s="15"/>
      <c r="C1334" s="15"/>
      <c r="D1334" s="15"/>
      <c r="E1334" s="40"/>
    </row>
    <row r="1335" spans="1:5" x14ac:dyDescent="0.2">
      <c r="A1335" s="15"/>
      <c r="B1335" s="15"/>
      <c r="C1335" s="15"/>
      <c r="D1335" s="15"/>
      <c r="E1335" s="40"/>
    </row>
    <row r="1336" spans="1:5" x14ac:dyDescent="0.2">
      <c r="A1336" s="15"/>
      <c r="B1336" s="15"/>
      <c r="C1336" s="15"/>
      <c r="D1336" s="15"/>
      <c r="E1336" s="40"/>
    </row>
    <row r="1337" spans="1:5" x14ac:dyDescent="0.2">
      <c r="A1337" s="15"/>
      <c r="B1337" s="15"/>
      <c r="C1337" s="15"/>
      <c r="D1337" s="15"/>
      <c r="E1337" s="40"/>
    </row>
    <row r="1338" spans="1:5" x14ac:dyDescent="0.2">
      <c r="A1338" s="15"/>
      <c r="B1338" s="15"/>
      <c r="C1338" s="15"/>
      <c r="D1338" s="15"/>
      <c r="E1338" s="40"/>
    </row>
    <row r="1339" spans="1:5" x14ac:dyDescent="0.2">
      <c r="A1339" s="15"/>
      <c r="B1339" s="15"/>
      <c r="C1339" s="15"/>
      <c r="D1339" s="15"/>
      <c r="E1339" s="40"/>
    </row>
    <row r="1340" spans="1:5" x14ac:dyDescent="0.2">
      <c r="A1340" s="15"/>
      <c r="B1340" s="15"/>
      <c r="C1340" s="15"/>
      <c r="D1340" s="15"/>
      <c r="E1340" s="40"/>
    </row>
    <row r="1341" spans="1:5" x14ac:dyDescent="0.2">
      <c r="A1341" s="15"/>
      <c r="B1341" s="15"/>
      <c r="C1341" s="15"/>
      <c r="D1341" s="15"/>
      <c r="E1341" s="40"/>
    </row>
    <row r="1342" spans="1:5" x14ac:dyDescent="0.2">
      <c r="A1342" s="15"/>
      <c r="B1342" s="15"/>
      <c r="C1342" s="15"/>
      <c r="D1342" s="15"/>
      <c r="E1342" s="40"/>
    </row>
    <row r="1343" spans="1:5" x14ac:dyDescent="0.2">
      <c r="A1343" s="15"/>
      <c r="B1343" s="15"/>
      <c r="C1343" s="15"/>
      <c r="D1343" s="15"/>
      <c r="E1343" s="40"/>
    </row>
    <row r="1344" spans="1:5" x14ac:dyDescent="0.2">
      <c r="A1344" s="15"/>
      <c r="B1344" s="15"/>
      <c r="C1344" s="15"/>
      <c r="D1344" s="15"/>
      <c r="E1344" s="40"/>
    </row>
    <row r="1345" spans="1:5" x14ac:dyDescent="0.2">
      <c r="A1345" s="15"/>
      <c r="B1345" s="15"/>
      <c r="C1345" s="15"/>
      <c r="D1345" s="15"/>
      <c r="E1345" s="40"/>
    </row>
    <row r="1346" spans="1:5" x14ac:dyDescent="0.2">
      <c r="A1346" s="15"/>
      <c r="B1346" s="15"/>
      <c r="C1346" s="15"/>
      <c r="D1346" s="15"/>
      <c r="E1346" s="40"/>
    </row>
    <row r="1347" spans="1:5" x14ac:dyDescent="0.2">
      <c r="A1347" s="15"/>
      <c r="B1347" s="15"/>
      <c r="C1347" s="15"/>
      <c r="D1347" s="15"/>
      <c r="E1347" s="40"/>
    </row>
    <row r="1348" spans="1:5" x14ac:dyDescent="0.2">
      <c r="A1348" s="15"/>
      <c r="B1348" s="15"/>
      <c r="C1348" s="15"/>
      <c r="D1348" s="15"/>
      <c r="E1348" s="40"/>
    </row>
    <row r="1349" spans="1:5" x14ac:dyDescent="0.2">
      <c r="A1349" s="15"/>
      <c r="B1349" s="15"/>
      <c r="C1349" s="15"/>
      <c r="D1349" s="15"/>
      <c r="E1349" s="40"/>
    </row>
    <row r="1350" spans="1:5" x14ac:dyDescent="0.2">
      <c r="A1350" s="15"/>
      <c r="B1350" s="15"/>
      <c r="C1350" s="15"/>
      <c r="D1350" s="15"/>
      <c r="E1350" s="40"/>
    </row>
    <row r="1351" spans="1:5" x14ac:dyDescent="0.2">
      <c r="A1351" s="15"/>
      <c r="B1351" s="15"/>
      <c r="C1351" s="15"/>
      <c r="D1351" s="15"/>
      <c r="E1351" s="40"/>
    </row>
    <row r="1352" spans="1:5" x14ac:dyDescent="0.2">
      <c r="A1352" s="15"/>
      <c r="B1352" s="15"/>
      <c r="C1352" s="15"/>
      <c r="D1352" s="15"/>
      <c r="E1352" s="40"/>
    </row>
    <row r="1353" spans="1:5" x14ac:dyDescent="0.2">
      <c r="A1353" s="15"/>
      <c r="B1353" s="15"/>
      <c r="C1353" s="15"/>
      <c r="D1353" s="15"/>
      <c r="E1353" s="40"/>
    </row>
    <row r="1354" spans="1:5" x14ac:dyDescent="0.2">
      <c r="A1354" s="15"/>
      <c r="B1354" s="15"/>
      <c r="C1354" s="15"/>
      <c r="D1354" s="15"/>
      <c r="E1354" s="40"/>
    </row>
    <row r="1355" spans="1:5" x14ac:dyDescent="0.2">
      <c r="A1355" s="15"/>
      <c r="B1355" s="15"/>
      <c r="C1355" s="15"/>
      <c r="D1355" s="15"/>
      <c r="E1355" s="40"/>
    </row>
    <row r="1356" spans="1:5" x14ac:dyDescent="0.2">
      <c r="A1356" s="15"/>
      <c r="B1356" s="15"/>
      <c r="C1356" s="15"/>
      <c r="D1356" s="15"/>
      <c r="E1356" s="40"/>
    </row>
    <row r="1357" spans="1:5" x14ac:dyDescent="0.2">
      <c r="A1357" s="15"/>
      <c r="B1357" s="15"/>
      <c r="C1357" s="15"/>
      <c r="D1357" s="15"/>
      <c r="E1357" s="40"/>
    </row>
    <row r="1358" spans="1:5" x14ac:dyDescent="0.2">
      <c r="A1358" s="15"/>
      <c r="B1358" s="15"/>
      <c r="C1358" s="15"/>
      <c r="D1358" s="15"/>
      <c r="E1358" s="40"/>
    </row>
    <row r="1359" spans="1:5" x14ac:dyDescent="0.2">
      <c r="A1359" s="15"/>
      <c r="B1359" s="15"/>
      <c r="C1359" s="15"/>
      <c r="D1359" s="15"/>
      <c r="E1359" s="40"/>
    </row>
    <row r="1360" spans="1:5" x14ac:dyDescent="0.2">
      <c r="A1360" s="15"/>
      <c r="B1360" s="15"/>
      <c r="C1360" s="15"/>
      <c r="D1360" s="15"/>
      <c r="E1360" s="40"/>
    </row>
    <row r="1361" spans="1:5" x14ac:dyDescent="0.2">
      <c r="A1361" s="15"/>
      <c r="B1361" s="15"/>
      <c r="C1361" s="15"/>
      <c r="D1361" s="15"/>
      <c r="E1361" s="40"/>
    </row>
    <row r="1362" spans="1:5" x14ac:dyDescent="0.2">
      <c r="A1362" s="15"/>
      <c r="B1362" s="15"/>
      <c r="C1362" s="15"/>
      <c r="D1362" s="15"/>
      <c r="E1362" s="40"/>
    </row>
    <row r="1363" spans="1:5" x14ac:dyDescent="0.2">
      <c r="A1363" s="15"/>
      <c r="B1363" s="15"/>
      <c r="C1363" s="15"/>
      <c r="D1363" s="15"/>
      <c r="E1363" s="40"/>
    </row>
    <row r="1364" spans="1:5" x14ac:dyDescent="0.2">
      <c r="A1364" s="15"/>
      <c r="B1364" s="15"/>
      <c r="C1364" s="15"/>
      <c r="D1364" s="15"/>
      <c r="E1364" s="40"/>
    </row>
    <row r="1365" spans="1:5" x14ac:dyDescent="0.2">
      <c r="A1365" s="15"/>
      <c r="B1365" s="15"/>
      <c r="C1365" s="15"/>
      <c r="D1365" s="15"/>
      <c r="E1365" s="40"/>
    </row>
    <row r="1366" spans="1:5" x14ac:dyDescent="0.2">
      <c r="A1366" s="15"/>
      <c r="B1366" s="15"/>
      <c r="C1366" s="15"/>
      <c r="D1366" s="15"/>
      <c r="E1366" s="40"/>
    </row>
    <row r="1367" spans="1:5" x14ac:dyDescent="0.2">
      <c r="A1367" s="15"/>
      <c r="B1367" s="15"/>
      <c r="C1367" s="15"/>
      <c r="D1367" s="15"/>
      <c r="E1367" s="40"/>
    </row>
    <row r="1368" spans="1:5" x14ac:dyDescent="0.2">
      <c r="A1368" s="15"/>
      <c r="B1368" s="15"/>
      <c r="C1368" s="15"/>
      <c r="D1368" s="15"/>
      <c r="E1368" s="40"/>
    </row>
    <row r="1369" spans="1:5" x14ac:dyDescent="0.2">
      <c r="A1369" s="15"/>
      <c r="B1369" s="15"/>
      <c r="C1369" s="15"/>
      <c r="D1369" s="15"/>
      <c r="E1369" s="40"/>
    </row>
    <row r="1370" spans="1:5" x14ac:dyDescent="0.2">
      <c r="A1370" s="15"/>
      <c r="B1370" s="15"/>
      <c r="C1370" s="15"/>
      <c r="D1370" s="15"/>
      <c r="E1370" s="40"/>
    </row>
    <row r="1371" spans="1:5" x14ac:dyDescent="0.2">
      <c r="A1371" s="15"/>
      <c r="B1371" s="15"/>
      <c r="C1371" s="15"/>
      <c r="D1371" s="15"/>
      <c r="E1371" s="40"/>
    </row>
    <row r="1372" spans="1:5" x14ac:dyDescent="0.2">
      <c r="A1372" s="15"/>
      <c r="B1372" s="15"/>
      <c r="C1372" s="15"/>
      <c r="D1372" s="15"/>
      <c r="E1372" s="40"/>
    </row>
    <row r="1373" spans="1:5" x14ac:dyDescent="0.2">
      <c r="A1373" s="15"/>
      <c r="B1373" s="15"/>
      <c r="C1373" s="15"/>
      <c r="D1373" s="15"/>
      <c r="E1373" s="40"/>
    </row>
    <row r="1374" spans="1:5" x14ac:dyDescent="0.2">
      <c r="A1374" s="15"/>
      <c r="B1374" s="15"/>
      <c r="C1374" s="15"/>
      <c r="D1374" s="15"/>
      <c r="E1374" s="40"/>
    </row>
    <row r="1375" spans="1:5" x14ac:dyDescent="0.2">
      <c r="A1375" s="15"/>
      <c r="B1375" s="15"/>
      <c r="C1375" s="15"/>
      <c r="D1375" s="15"/>
      <c r="E1375" s="40"/>
    </row>
    <row r="1376" spans="1:5" x14ac:dyDescent="0.2">
      <c r="A1376" s="15"/>
      <c r="B1376" s="15"/>
      <c r="C1376" s="15"/>
      <c r="D1376" s="15"/>
      <c r="E1376" s="40"/>
    </row>
    <row r="1377" spans="1:5" x14ac:dyDescent="0.2">
      <c r="A1377" s="15"/>
      <c r="B1377" s="15"/>
      <c r="C1377" s="15"/>
      <c r="D1377" s="15"/>
      <c r="E1377" s="40"/>
    </row>
    <row r="1378" spans="1:5" x14ac:dyDescent="0.2">
      <c r="A1378" s="15"/>
      <c r="B1378" s="15"/>
      <c r="C1378" s="15"/>
      <c r="D1378" s="15"/>
      <c r="E1378" s="40"/>
    </row>
    <row r="1379" spans="1:5" x14ac:dyDescent="0.2">
      <c r="A1379" s="15"/>
      <c r="B1379" s="15"/>
      <c r="C1379" s="15"/>
      <c r="D1379" s="15"/>
      <c r="E1379" s="40"/>
    </row>
    <row r="1380" spans="1:5" x14ac:dyDescent="0.2">
      <c r="A1380" s="15"/>
      <c r="B1380" s="15"/>
      <c r="C1380" s="15"/>
      <c r="D1380" s="15"/>
      <c r="E1380" s="40"/>
    </row>
    <row r="1381" spans="1:5" x14ac:dyDescent="0.2">
      <c r="A1381" s="15"/>
      <c r="B1381" s="15"/>
      <c r="C1381" s="15"/>
      <c r="D1381" s="15"/>
      <c r="E1381" s="40"/>
    </row>
    <row r="1382" spans="1:5" x14ac:dyDescent="0.2">
      <c r="A1382" s="15"/>
      <c r="B1382" s="15"/>
      <c r="C1382" s="15"/>
      <c r="D1382" s="15"/>
      <c r="E1382" s="40"/>
    </row>
    <row r="1383" spans="1:5" x14ac:dyDescent="0.2">
      <c r="A1383" s="15"/>
      <c r="B1383" s="15"/>
      <c r="C1383" s="15"/>
      <c r="D1383" s="15"/>
      <c r="E1383" s="40"/>
    </row>
    <row r="1384" spans="1:5" x14ac:dyDescent="0.2">
      <c r="A1384" s="15"/>
      <c r="B1384" s="15"/>
      <c r="C1384" s="15"/>
      <c r="D1384" s="15"/>
      <c r="E1384" s="40"/>
    </row>
    <row r="1385" spans="1:5" x14ac:dyDescent="0.2">
      <c r="A1385" s="15"/>
      <c r="B1385" s="15"/>
      <c r="C1385" s="15"/>
      <c r="D1385" s="15"/>
      <c r="E1385" s="40"/>
    </row>
    <row r="1386" spans="1:5" x14ac:dyDescent="0.2">
      <c r="A1386" s="15"/>
      <c r="B1386" s="15"/>
      <c r="C1386" s="15"/>
      <c r="D1386" s="15"/>
      <c r="E1386" s="40"/>
    </row>
    <row r="1387" spans="1:5" x14ac:dyDescent="0.2">
      <c r="A1387" s="15"/>
      <c r="B1387" s="15"/>
      <c r="C1387" s="15"/>
      <c r="D1387" s="15"/>
      <c r="E1387" s="40"/>
    </row>
    <row r="1388" spans="1:5" x14ac:dyDescent="0.2">
      <c r="A1388" s="15"/>
      <c r="B1388" s="15"/>
      <c r="C1388" s="15"/>
      <c r="D1388" s="15"/>
      <c r="E1388" s="40"/>
    </row>
    <row r="1389" spans="1:5" x14ac:dyDescent="0.2">
      <c r="A1389" s="15"/>
      <c r="B1389" s="15"/>
      <c r="C1389" s="15"/>
      <c r="D1389" s="15"/>
      <c r="E1389" s="40"/>
    </row>
    <row r="1390" spans="1:5" x14ac:dyDescent="0.2">
      <c r="A1390" s="15"/>
      <c r="B1390" s="15"/>
      <c r="C1390" s="15"/>
      <c r="D1390" s="15"/>
      <c r="E1390" s="40"/>
    </row>
    <row r="1391" spans="1:5" x14ac:dyDescent="0.2">
      <c r="A1391" s="15"/>
      <c r="B1391" s="15"/>
      <c r="C1391" s="15"/>
      <c r="D1391" s="15"/>
      <c r="E1391" s="40"/>
    </row>
    <row r="1392" spans="1:5" x14ac:dyDescent="0.2">
      <c r="A1392" s="15"/>
      <c r="B1392" s="15"/>
      <c r="C1392" s="15"/>
      <c r="D1392" s="15"/>
      <c r="E1392" s="40"/>
    </row>
    <row r="1393" spans="1:5" x14ac:dyDescent="0.2">
      <c r="A1393" s="15"/>
      <c r="B1393" s="15"/>
      <c r="C1393" s="15"/>
      <c r="D1393" s="15"/>
      <c r="E1393" s="40"/>
    </row>
    <row r="1394" spans="1:5" x14ac:dyDescent="0.2">
      <c r="A1394" s="15"/>
      <c r="B1394" s="15"/>
      <c r="C1394" s="15"/>
      <c r="D1394" s="15"/>
      <c r="E1394" s="40"/>
    </row>
    <row r="1395" spans="1:5" x14ac:dyDescent="0.2">
      <c r="A1395" s="15"/>
      <c r="B1395" s="15"/>
      <c r="C1395" s="15"/>
      <c r="D1395" s="15"/>
      <c r="E1395" s="40"/>
    </row>
    <row r="1396" spans="1:5" x14ac:dyDescent="0.2">
      <c r="A1396" s="15"/>
      <c r="B1396" s="15"/>
      <c r="C1396" s="15"/>
      <c r="D1396" s="15"/>
      <c r="E1396" s="40"/>
    </row>
    <row r="1397" spans="1:5" x14ac:dyDescent="0.2">
      <c r="A1397" s="15"/>
      <c r="B1397" s="15"/>
      <c r="C1397" s="15"/>
      <c r="D1397" s="15"/>
      <c r="E1397" s="40"/>
    </row>
    <row r="1398" spans="1:5" x14ac:dyDescent="0.2">
      <c r="A1398" s="15"/>
      <c r="B1398" s="15"/>
      <c r="C1398" s="15"/>
      <c r="D1398" s="15"/>
      <c r="E1398" s="40"/>
    </row>
    <row r="1399" spans="1:5" x14ac:dyDescent="0.2">
      <c r="A1399" s="15"/>
      <c r="B1399" s="15"/>
      <c r="C1399" s="15"/>
      <c r="D1399" s="15"/>
      <c r="E1399" s="40"/>
    </row>
    <row r="1400" spans="1:5" x14ac:dyDescent="0.2">
      <c r="A1400" s="15"/>
      <c r="B1400" s="15"/>
      <c r="C1400" s="15"/>
      <c r="D1400" s="15"/>
      <c r="E1400" s="40"/>
    </row>
    <row r="1401" spans="1:5" x14ac:dyDescent="0.2">
      <c r="A1401" s="15"/>
      <c r="B1401" s="15"/>
      <c r="C1401" s="15"/>
      <c r="D1401" s="15"/>
      <c r="E1401" s="40"/>
    </row>
    <row r="1402" spans="1:5" x14ac:dyDescent="0.2">
      <c r="A1402" s="15"/>
      <c r="B1402" s="15"/>
      <c r="C1402" s="15"/>
      <c r="D1402" s="15"/>
      <c r="E1402" s="40"/>
    </row>
    <row r="1403" spans="1:5" x14ac:dyDescent="0.2">
      <c r="A1403" s="15"/>
      <c r="B1403" s="15"/>
      <c r="C1403" s="15"/>
      <c r="D1403" s="15"/>
      <c r="E1403" s="40"/>
    </row>
    <row r="1404" spans="1:5" x14ac:dyDescent="0.2">
      <c r="A1404" s="15"/>
      <c r="B1404" s="15"/>
      <c r="C1404" s="15"/>
      <c r="D1404" s="15"/>
      <c r="E1404" s="40"/>
    </row>
    <row r="1405" spans="1:5" x14ac:dyDescent="0.2">
      <c r="A1405" s="15"/>
      <c r="B1405" s="15"/>
      <c r="C1405" s="15"/>
      <c r="D1405" s="15"/>
      <c r="E1405" s="40"/>
    </row>
    <row r="1406" spans="1:5" x14ac:dyDescent="0.2">
      <c r="A1406" s="15"/>
      <c r="B1406" s="15"/>
      <c r="C1406" s="15"/>
      <c r="D1406" s="15"/>
      <c r="E1406" s="40"/>
    </row>
    <row r="1407" spans="1:5" x14ac:dyDescent="0.2">
      <c r="A1407" s="15"/>
      <c r="B1407" s="15"/>
      <c r="C1407" s="15"/>
      <c r="D1407" s="15"/>
      <c r="E1407" s="40"/>
    </row>
    <row r="1408" spans="1:5" x14ac:dyDescent="0.2">
      <c r="A1408" s="15"/>
      <c r="B1408" s="15"/>
      <c r="C1408" s="15"/>
      <c r="D1408" s="15"/>
      <c r="E1408" s="40"/>
    </row>
    <row r="1409" spans="1:5" x14ac:dyDescent="0.2">
      <c r="A1409" s="15"/>
      <c r="B1409" s="15"/>
      <c r="C1409" s="15"/>
      <c r="D1409" s="15"/>
      <c r="E1409" s="40"/>
    </row>
    <row r="1410" spans="1:5" x14ac:dyDescent="0.2">
      <c r="A1410" s="15"/>
      <c r="B1410" s="15"/>
      <c r="C1410" s="15"/>
      <c r="D1410" s="15"/>
      <c r="E1410" s="40"/>
    </row>
    <row r="1411" spans="1:5" x14ac:dyDescent="0.2">
      <c r="A1411" s="15"/>
      <c r="B1411" s="15"/>
      <c r="C1411" s="15"/>
      <c r="D1411" s="15"/>
      <c r="E1411" s="40"/>
    </row>
    <row r="1412" spans="1:5" x14ac:dyDescent="0.2">
      <c r="A1412" s="15"/>
      <c r="B1412" s="15"/>
      <c r="C1412" s="15"/>
      <c r="D1412" s="15"/>
      <c r="E1412" s="40"/>
    </row>
    <row r="1413" spans="1:5" x14ac:dyDescent="0.2">
      <c r="A1413" s="15"/>
      <c r="B1413" s="15"/>
      <c r="C1413" s="15"/>
      <c r="D1413" s="15"/>
      <c r="E1413" s="40"/>
    </row>
    <row r="1414" spans="1:5" x14ac:dyDescent="0.2">
      <c r="A1414" s="15"/>
      <c r="B1414" s="15"/>
      <c r="C1414" s="15"/>
      <c r="D1414" s="15"/>
      <c r="E1414" s="40"/>
    </row>
    <row r="1415" spans="1:5" x14ac:dyDescent="0.2">
      <c r="A1415" s="15"/>
      <c r="B1415" s="15"/>
      <c r="C1415" s="15"/>
      <c r="D1415" s="15"/>
      <c r="E1415" s="40"/>
    </row>
    <row r="1416" spans="1:5" x14ac:dyDescent="0.2">
      <c r="A1416" s="15"/>
      <c r="B1416" s="15"/>
      <c r="C1416" s="15"/>
      <c r="D1416" s="15"/>
      <c r="E1416" s="40"/>
    </row>
    <row r="1417" spans="1:5" x14ac:dyDescent="0.2">
      <c r="A1417" s="15"/>
      <c r="B1417" s="15"/>
      <c r="C1417" s="15"/>
      <c r="D1417" s="15"/>
      <c r="E1417" s="40"/>
    </row>
    <row r="1418" spans="1:5" x14ac:dyDescent="0.2">
      <c r="A1418" s="15"/>
      <c r="B1418" s="15"/>
      <c r="C1418" s="15"/>
      <c r="D1418" s="15"/>
      <c r="E1418" s="40"/>
    </row>
    <row r="1419" spans="1:5" x14ac:dyDescent="0.2">
      <c r="A1419" s="15"/>
      <c r="B1419" s="15"/>
      <c r="C1419" s="15"/>
      <c r="D1419" s="15"/>
      <c r="E1419" s="40"/>
    </row>
    <row r="1420" spans="1:5" x14ac:dyDescent="0.2">
      <c r="A1420" s="15"/>
      <c r="B1420" s="15"/>
      <c r="C1420" s="15"/>
      <c r="D1420" s="15"/>
      <c r="E1420" s="40"/>
    </row>
    <row r="1421" spans="1:5" x14ac:dyDescent="0.2">
      <c r="A1421" s="15"/>
      <c r="B1421" s="15"/>
      <c r="C1421" s="15"/>
      <c r="D1421" s="15"/>
      <c r="E1421" s="40"/>
    </row>
    <row r="1422" spans="1:5" x14ac:dyDescent="0.2">
      <c r="A1422" s="15"/>
      <c r="B1422" s="15"/>
      <c r="C1422" s="15"/>
      <c r="D1422" s="15"/>
      <c r="E1422" s="40"/>
    </row>
    <row r="1423" spans="1:5" x14ac:dyDescent="0.2">
      <c r="A1423" s="15"/>
      <c r="B1423" s="15"/>
      <c r="C1423" s="15"/>
      <c r="D1423" s="15"/>
      <c r="E1423" s="40"/>
    </row>
    <row r="1424" spans="1:5" x14ac:dyDescent="0.2">
      <c r="A1424" s="15"/>
      <c r="B1424" s="15"/>
      <c r="C1424" s="15"/>
      <c r="D1424" s="15"/>
      <c r="E1424" s="40"/>
    </row>
    <row r="1425" spans="1:5" x14ac:dyDescent="0.2">
      <c r="A1425" s="15"/>
      <c r="B1425" s="15"/>
      <c r="C1425" s="15"/>
      <c r="D1425" s="15"/>
      <c r="E1425" s="40"/>
    </row>
    <row r="1426" spans="1:5" x14ac:dyDescent="0.2">
      <c r="A1426" s="15"/>
      <c r="B1426" s="15"/>
      <c r="C1426" s="15"/>
      <c r="D1426" s="15"/>
      <c r="E1426" s="40"/>
    </row>
    <row r="1427" spans="1:5" x14ac:dyDescent="0.2">
      <c r="A1427" s="15"/>
      <c r="B1427" s="15"/>
      <c r="C1427" s="15"/>
      <c r="D1427" s="15"/>
      <c r="E1427" s="40"/>
    </row>
    <row r="1428" spans="1:5" x14ac:dyDescent="0.2">
      <c r="A1428" s="15"/>
      <c r="B1428" s="15"/>
      <c r="C1428" s="15"/>
      <c r="D1428" s="15"/>
      <c r="E1428" s="40"/>
    </row>
    <row r="1429" spans="1:5" x14ac:dyDescent="0.2">
      <c r="A1429" s="15"/>
      <c r="B1429" s="15"/>
      <c r="C1429" s="15"/>
      <c r="D1429" s="15"/>
      <c r="E1429" s="40"/>
    </row>
    <row r="1430" spans="1:5" x14ac:dyDescent="0.2">
      <c r="A1430" s="15"/>
      <c r="B1430" s="15"/>
      <c r="C1430" s="15"/>
      <c r="D1430" s="15"/>
      <c r="E1430" s="40"/>
    </row>
    <row r="1431" spans="1:5" x14ac:dyDescent="0.2">
      <c r="A1431" s="15"/>
      <c r="B1431" s="15"/>
      <c r="C1431" s="15"/>
      <c r="D1431" s="15"/>
      <c r="E1431" s="40"/>
    </row>
    <row r="1432" spans="1:5" x14ac:dyDescent="0.2">
      <c r="A1432" s="15"/>
      <c r="B1432" s="15"/>
      <c r="C1432" s="15"/>
      <c r="D1432" s="15"/>
      <c r="E1432" s="40"/>
    </row>
    <row r="1433" spans="1:5" x14ac:dyDescent="0.2">
      <c r="A1433" s="15"/>
      <c r="B1433" s="15"/>
      <c r="C1433" s="15"/>
      <c r="D1433" s="15"/>
      <c r="E1433" s="40"/>
    </row>
    <row r="1434" spans="1:5" x14ac:dyDescent="0.2">
      <c r="A1434" s="15"/>
      <c r="B1434" s="15"/>
      <c r="C1434" s="15"/>
      <c r="D1434" s="15"/>
      <c r="E1434" s="40"/>
    </row>
    <row r="1435" spans="1:5" x14ac:dyDescent="0.2">
      <c r="A1435" s="15"/>
      <c r="B1435" s="15"/>
      <c r="C1435" s="15"/>
      <c r="D1435" s="15"/>
      <c r="E1435" s="40"/>
    </row>
    <row r="1436" spans="1:5" x14ac:dyDescent="0.2">
      <c r="A1436" s="15"/>
      <c r="B1436" s="15"/>
      <c r="C1436" s="15"/>
      <c r="D1436" s="15"/>
      <c r="E1436" s="40"/>
    </row>
    <row r="1437" spans="1:5" x14ac:dyDescent="0.2">
      <c r="A1437" s="15"/>
      <c r="B1437" s="15"/>
      <c r="C1437" s="15"/>
      <c r="D1437" s="15"/>
      <c r="E1437" s="40"/>
    </row>
    <row r="1438" spans="1:5" x14ac:dyDescent="0.2">
      <c r="A1438" s="15"/>
      <c r="B1438" s="15"/>
      <c r="C1438" s="15"/>
      <c r="D1438" s="15"/>
      <c r="E1438" s="40"/>
    </row>
    <row r="1439" spans="1:5" x14ac:dyDescent="0.2">
      <c r="A1439" s="15"/>
      <c r="B1439" s="15"/>
      <c r="C1439" s="15"/>
      <c r="D1439" s="15"/>
      <c r="E1439" s="40"/>
    </row>
    <row r="1440" spans="1:5" x14ac:dyDescent="0.2">
      <c r="A1440" s="15"/>
      <c r="B1440" s="15"/>
      <c r="C1440" s="15"/>
      <c r="D1440" s="15"/>
      <c r="E1440" s="40"/>
    </row>
    <row r="1441" spans="1:5" x14ac:dyDescent="0.2">
      <c r="A1441" s="15"/>
      <c r="B1441" s="15"/>
      <c r="C1441" s="15"/>
      <c r="D1441" s="15"/>
      <c r="E1441" s="40"/>
    </row>
    <row r="1442" spans="1:5" x14ac:dyDescent="0.2">
      <c r="A1442" s="15"/>
      <c r="B1442" s="15"/>
      <c r="C1442" s="15"/>
      <c r="D1442" s="15"/>
      <c r="E1442" s="40"/>
    </row>
    <row r="1443" spans="1:5" x14ac:dyDescent="0.2">
      <c r="A1443" s="15"/>
      <c r="B1443" s="15"/>
      <c r="C1443" s="15"/>
      <c r="D1443" s="15"/>
      <c r="E1443" s="40"/>
    </row>
    <row r="1444" spans="1:5" x14ac:dyDescent="0.2">
      <c r="A1444" s="15"/>
      <c r="B1444" s="15"/>
      <c r="C1444" s="15"/>
      <c r="D1444" s="15"/>
      <c r="E1444" s="40"/>
    </row>
    <row r="1445" spans="1:5" x14ac:dyDescent="0.2">
      <c r="A1445" s="15"/>
      <c r="B1445" s="15"/>
      <c r="C1445" s="15"/>
      <c r="D1445" s="15"/>
      <c r="E1445" s="40"/>
    </row>
    <row r="1446" spans="1:5" x14ac:dyDescent="0.2">
      <c r="A1446" s="15"/>
      <c r="B1446" s="15"/>
      <c r="C1446" s="15"/>
      <c r="D1446" s="15"/>
      <c r="E1446" s="40"/>
    </row>
    <row r="1447" spans="1:5" x14ac:dyDescent="0.2">
      <c r="A1447" s="15"/>
      <c r="B1447" s="15"/>
      <c r="C1447" s="15"/>
      <c r="D1447" s="15"/>
      <c r="E1447" s="40"/>
    </row>
    <row r="1448" spans="1:5" x14ac:dyDescent="0.2">
      <c r="A1448" s="15"/>
      <c r="B1448" s="15"/>
      <c r="C1448" s="15"/>
      <c r="D1448" s="15"/>
      <c r="E1448" s="40"/>
    </row>
    <row r="1449" spans="1:5" x14ac:dyDescent="0.2">
      <c r="A1449" s="15"/>
      <c r="B1449" s="15"/>
      <c r="C1449" s="15"/>
      <c r="D1449" s="15"/>
      <c r="E1449" s="40"/>
    </row>
    <row r="1450" spans="1:5" x14ac:dyDescent="0.2">
      <c r="A1450" s="15"/>
      <c r="B1450" s="15"/>
      <c r="C1450" s="15"/>
      <c r="D1450" s="15"/>
      <c r="E1450" s="40"/>
    </row>
    <row r="1451" spans="1:5" x14ac:dyDescent="0.2">
      <c r="A1451" s="15"/>
      <c r="B1451" s="15"/>
      <c r="C1451" s="15"/>
      <c r="D1451" s="15"/>
      <c r="E1451" s="40"/>
    </row>
    <row r="1452" spans="1:5" x14ac:dyDescent="0.2">
      <c r="A1452" s="15"/>
      <c r="B1452" s="15"/>
      <c r="C1452" s="15"/>
      <c r="D1452" s="15"/>
      <c r="E1452" s="40"/>
    </row>
    <row r="1453" spans="1:5" x14ac:dyDescent="0.2">
      <c r="A1453" s="15"/>
      <c r="B1453" s="15"/>
      <c r="C1453" s="15"/>
      <c r="D1453" s="15"/>
      <c r="E1453" s="40"/>
    </row>
    <row r="1454" spans="1:5" x14ac:dyDescent="0.2">
      <c r="A1454" s="15"/>
      <c r="B1454" s="15"/>
      <c r="C1454" s="15"/>
      <c r="D1454" s="15"/>
      <c r="E1454" s="40"/>
    </row>
    <row r="1455" spans="1:5" x14ac:dyDescent="0.2">
      <c r="A1455" s="15"/>
      <c r="B1455" s="15"/>
      <c r="C1455" s="15"/>
      <c r="D1455" s="15"/>
      <c r="E1455" s="40"/>
    </row>
    <row r="1456" spans="1:5" x14ac:dyDescent="0.2">
      <c r="A1456" s="15"/>
      <c r="B1456" s="15"/>
      <c r="C1456" s="15"/>
      <c r="D1456" s="15"/>
      <c r="E1456" s="40"/>
    </row>
    <row r="1457" spans="1:5" x14ac:dyDescent="0.2">
      <c r="A1457" s="15"/>
      <c r="B1457" s="15"/>
      <c r="C1457" s="15"/>
      <c r="D1457" s="15"/>
      <c r="E1457" s="40"/>
    </row>
    <row r="1458" spans="1:5" x14ac:dyDescent="0.2">
      <c r="A1458" s="15"/>
      <c r="B1458" s="15"/>
      <c r="C1458" s="15"/>
      <c r="D1458" s="15"/>
      <c r="E1458" s="40"/>
    </row>
    <row r="1459" spans="1:5" x14ac:dyDescent="0.2">
      <c r="A1459" s="15"/>
      <c r="B1459" s="15"/>
      <c r="C1459" s="15"/>
      <c r="D1459" s="15"/>
      <c r="E1459" s="40"/>
    </row>
    <row r="1460" spans="1:5" x14ac:dyDescent="0.2">
      <c r="A1460" s="15"/>
      <c r="B1460" s="15"/>
      <c r="C1460" s="15"/>
      <c r="D1460" s="15"/>
      <c r="E1460" s="40"/>
    </row>
    <row r="1461" spans="1:5" x14ac:dyDescent="0.2">
      <c r="A1461" s="15"/>
      <c r="B1461" s="15"/>
      <c r="C1461" s="15"/>
      <c r="D1461" s="15"/>
      <c r="E1461" s="40"/>
    </row>
    <row r="1462" spans="1:5" x14ac:dyDescent="0.2">
      <c r="A1462" s="15"/>
      <c r="B1462" s="15"/>
      <c r="C1462" s="15"/>
      <c r="D1462" s="15"/>
      <c r="E1462" s="40"/>
    </row>
    <row r="1463" spans="1:5" x14ac:dyDescent="0.2">
      <c r="A1463" s="15"/>
      <c r="B1463" s="15"/>
      <c r="C1463" s="15"/>
      <c r="D1463" s="15"/>
      <c r="E1463" s="40"/>
    </row>
    <row r="1464" spans="1:5" x14ac:dyDescent="0.2">
      <c r="A1464" s="15"/>
      <c r="B1464" s="15"/>
      <c r="C1464" s="15"/>
      <c r="D1464" s="15"/>
      <c r="E1464" s="40"/>
    </row>
    <row r="1465" spans="1:5" x14ac:dyDescent="0.2">
      <c r="A1465" s="15"/>
      <c r="B1465" s="15"/>
      <c r="C1465" s="15"/>
      <c r="D1465" s="15"/>
      <c r="E1465" s="40"/>
    </row>
    <row r="1466" spans="1:5" x14ac:dyDescent="0.2">
      <c r="A1466" s="15"/>
      <c r="B1466" s="15"/>
      <c r="C1466" s="15"/>
      <c r="D1466" s="15"/>
      <c r="E1466" s="40"/>
    </row>
    <row r="1467" spans="1:5" x14ac:dyDescent="0.2">
      <c r="A1467" s="15"/>
      <c r="B1467" s="15"/>
      <c r="C1467" s="15"/>
      <c r="D1467" s="15"/>
      <c r="E1467" s="40"/>
    </row>
    <row r="1468" spans="1:5" x14ac:dyDescent="0.2">
      <c r="A1468" s="15"/>
      <c r="B1468" s="15"/>
      <c r="C1468" s="15"/>
      <c r="D1468" s="15"/>
      <c r="E1468" s="40"/>
    </row>
    <row r="1469" spans="1:5" x14ac:dyDescent="0.2">
      <c r="A1469" s="15"/>
      <c r="B1469" s="15"/>
      <c r="C1469" s="15"/>
      <c r="D1469" s="15"/>
      <c r="E1469" s="40"/>
    </row>
    <row r="1470" spans="1:5" x14ac:dyDescent="0.2">
      <c r="A1470" s="15"/>
      <c r="B1470" s="15"/>
      <c r="C1470" s="15"/>
      <c r="D1470" s="15"/>
      <c r="E1470" s="40"/>
    </row>
    <row r="1471" spans="1:5" x14ac:dyDescent="0.2">
      <c r="A1471" s="15"/>
      <c r="B1471" s="15"/>
      <c r="C1471" s="15"/>
      <c r="D1471" s="15"/>
      <c r="E1471" s="40"/>
    </row>
    <row r="1472" spans="1:5" x14ac:dyDescent="0.2">
      <c r="A1472" s="15"/>
      <c r="B1472" s="15"/>
      <c r="C1472" s="15"/>
      <c r="D1472" s="15"/>
      <c r="E1472" s="40"/>
    </row>
    <row r="1473" spans="1:5" x14ac:dyDescent="0.2">
      <c r="A1473" s="15"/>
      <c r="B1473" s="15"/>
      <c r="C1473" s="15"/>
      <c r="D1473" s="15"/>
      <c r="E1473" s="40"/>
    </row>
    <row r="1474" spans="1:5" x14ac:dyDescent="0.2">
      <c r="A1474" s="15"/>
      <c r="B1474" s="15"/>
      <c r="C1474" s="15"/>
      <c r="D1474" s="15"/>
      <c r="E1474" s="40"/>
    </row>
    <row r="1475" spans="1:5" x14ac:dyDescent="0.2">
      <c r="A1475" s="15"/>
      <c r="B1475" s="15"/>
      <c r="C1475" s="15"/>
      <c r="D1475" s="15"/>
      <c r="E1475" s="40"/>
    </row>
    <row r="1476" spans="1:5" x14ac:dyDescent="0.2">
      <c r="A1476" s="15"/>
      <c r="B1476" s="15"/>
      <c r="C1476" s="15"/>
      <c r="D1476" s="15"/>
      <c r="E1476" s="40"/>
    </row>
    <row r="1477" spans="1:5" x14ac:dyDescent="0.2">
      <c r="A1477" s="15"/>
      <c r="B1477" s="15"/>
      <c r="C1477" s="15"/>
      <c r="D1477" s="15"/>
      <c r="E1477" s="40"/>
    </row>
    <row r="1478" spans="1:5" x14ac:dyDescent="0.2">
      <c r="A1478" s="15"/>
      <c r="B1478" s="15"/>
      <c r="C1478" s="15"/>
      <c r="D1478" s="15"/>
      <c r="E1478" s="40"/>
    </row>
    <row r="1479" spans="1:5" x14ac:dyDescent="0.2">
      <c r="A1479" s="15"/>
      <c r="B1479" s="15"/>
      <c r="C1479" s="15"/>
      <c r="D1479" s="15"/>
      <c r="E1479" s="40"/>
    </row>
    <row r="1480" spans="1:5" x14ac:dyDescent="0.2">
      <c r="A1480" s="15"/>
      <c r="B1480" s="15"/>
      <c r="C1480" s="15"/>
      <c r="D1480" s="15"/>
      <c r="E1480" s="40"/>
    </row>
    <row r="1481" spans="1:5" x14ac:dyDescent="0.2">
      <c r="A1481" s="15"/>
      <c r="B1481" s="15"/>
      <c r="C1481" s="15"/>
      <c r="D1481" s="15"/>
      <c r="E1481" s="40"/>
    </row>
    <row r="1482" spans="1:5" x14ac:dyDescent="0.2">
      <c r="A1482" s="15"/>
      <c r="B1482" s="15"/>
      <c r="C1482" s="15"/>
      <c r="D1482" s="15"/>
      <c r="E1482" s="40"/>
    </row>
    <row r="1483" spans="1:5" x14ac:dyDescent="0.2">
      <c r="A1483" s="15"/>
      <c r="B1483" s="15"/>
      <c r="C1483" s="15"/>
      <c r="D1483" s="15"/>
      <c r="E1483" s="40"/>
    </row>
    <row r="1484" spans="1:5" x14ac:dyDescent="0.2">
      <c r="A1484" s="15"/>
      <c r="B1484" s="15"/>
      <c r="C1484" s="15"/>
      <c r="D1484" s="15"/>
      <c r="E1484" s="40"/>
    </row>
    <row r="1485" spans="1:5" x14ac:dyDescent="0.2">
      <c r="A1485" s="15"/>
      <c r="B1485" s="15"/>
      <c r="C1485" s="15"/>
      <c r="D1485" s="15"/>
      <c r="E1485" s="40"/>
    </row>
    <row r="1486" spans="1:5" x14ac:dyDescent="0.2">
      <c r="A1486" s="15"/>
      <c r="B1486" s="15"/>
      <c r="C1486" s="15"/>
      <c r="D1486" s="15"/>
      <c r="E1486" s="40"/>
    </row>
    <row r="1487" spans="1:5" x14ac:dyDescent="0.2">
      <c r="A1487" s="15"/>
      <c r="B1487" s="15"/>
      <c r="C1487" s="15"/>
      <c r="D1487" s="15"/>
      <c r="E1487" s="40"/>
    </row>
    <row r="1488" spans="1:5" x14ac:dyDescent="0.2">
      <c r="A1488" s="15"/>
      <c r="B1488" s="15"/>
      <c r="C1488" s="15"/>
      <c r="D1488" s="15"/>
      <c r="E1488" s="40"/>
    </row>
    <row r="1489" spans="1:5" x14ac:dyDescent="0.2">
      <c r="A1489" s="15"/>
      <c r="B1489" s="15"/>
      <c r="C1489" s="15"/>
      <c r="D1489" s="15"/>
      <c r="E1489" s="40"/>
    </row>
    <row r="1490" spans="1:5" x14ac:dyDescent="0.2">
      <c r="A1490" s="15"/>
      <c r="B1490" s="15"/>
      <c r="C1490" s="15"/>
      <c r="D1490" s="15"/>
      <c r="E1490" s="40"/>
    </row>
    <row r="1491" spans="1:5" x14ac:dyDescent="0.2">
      <c r="A1491" s="15"/>
      <c r="B1491" s="15"/>
      <c r="C1491" s="15"/>
      <c r="D1491" s="15"/>
      <c r="E1491" s="40"/>
    </row>
    <row r="1492" spans="1:5" x14ac:dyDescent="0.2">
      <c r="A1492" s="15"/>
      <c r="B1492" s="15"/>
      <c r="C1492" s="15"/>
      <c r="D1492" s="15"/>
      <c r="E1492" s="40"/>
    </row>
    <row r="1493" spans="1:5" x14ac:dyDescent="0.2">
      <c r="A1493" s="15"/>
      <c r="B1493" s="15"/>
      <c r="C1493" s="15"/>
      <c r="D1493" s="15"/>
      <c r="E1493" s="40"/>
    </row>
    <row r="1494" spans="1:5" x14ac:dyDescent="0.2">
      <c r="A1494" s="15"/>
      <c r="B1494" s="15"/>
      <c r="C1494" s="15"/>
      <c r="D1494" s="15"/>
      <c r="E1494" s="40"/>
    </row>
    <row r="1495" spans="1:5" x14ac:dyDescent="0.2">
      <c r="A1495" s="15"/>
      <c r="B1495" s="15"/>
      <c r="C1495" s="15"/>
      <c r="D1495" s="15"/>
      <c r="E1495" s="40"/>
    </row>
    <row r="1496" spans="1:5" x14ac:dyDescent="0.2">
      <c r="A1496" s="15"/>
      <c r="B1496" s="15"/>
      <c r="C1496" s="15"/>
      <c r="D1496" s="15"/>
      <c r="E1496" s="40"/>
    </row>
    <row r="1497" spans="1:5" x14ac:dyDescent="0.2">
      <c r="A1497" s="15"/>
      <c r="B1497" s="15"/>
      <c r="C1497" s="15"/>
      <c r="D1497" s="15"/>
      <c r="E1497" s="40"/>
    </row>
    <row r="1498" spans="1:5" x14ac:dyDescent="0.2">
      <c r="A1498" s="15"/>
      <c r="B1498" s="15"/>
      <c r="C1498" s="15"/>
      <c r="D1498" s="15"/>
      <c r="E1498" s="40"/>
    </row>
    <row r="1499" spans="1:5" x14ac:dyDescent="0.2">
      <c r="A1499" s="15"/>
      <c r="B1499" s="15"/>
      <c r="C1499" s="15"/>
      <c r="D1499" s="15"/>
      <c r="E1499" s="40"/>
    </row>
    <row r="1500" spans="1:5" x14ac:dyDescent="0.2">
      <c r="A1500" s="15"/>
      <c r="B1500" s="15"/>
      <c r="C1500" s="15"/>
      <c r="D1500" s="15"/>
      <c r="E1500" s="40"/>
    </row>
    <row r="1501" spans="1:5" x14ac:dyDescent="0.2">
      <c r="A1501" s="15"/>
      <c r="B1501" s="15"/>
      <c r="C1501" s="15"/>
      <c r="D1501" s="15"/>
      <c r="E1501" s="40"/>
    </row>
    <row r="1502" spans="1:5" x14ac:dyDescent="0.2">
      <c r="A1502" s="15"/>
      <c r="B1502" s="15"/>
      <c r="C1502" s="15"/>
      <c r="D1502" s="15"/>
      <c r="E1502" s="40"/>
    </row>
    <row r="1503" spans="1:5" x14ac:dyDescent="0.2">
      <c r="A1503" s="15"/>
      <c r="B1503" s="15"/>
      <c r="C1503" s="15"/>
      <c r="D1503" s="15"/>
      <c r="E1503" s="40"/>
    </row>
    <row r="1504" spans="1:5" x14ac:dyDescent="0.2">
      <c r="A1504" s="15"/>
      <c r="B1504" s="15"/>
      <c r="C1504" s="15"/>
      <c r="D1504" s="15"/>
      <c r="E1504" s="40"/>
    </row>
    <row r="1505" spans="1:5" x14ac:dyDescent="0.2">
      <c r="A1505" s="15"/>
      <c r="B1505" s="15"/>
      <c r="C1505" s="15"/>
      <c r="D1505" s="15"/>
      <c r="E1505" s="40"/>
    </row>
    <row r="1506" spans="1:5" x14ac:dyDescent="0.2">
      <c r="A1506" s="15"/>
      <c r="B1506" s="15"/>
      <c r="C1506" s="15"/>
      <c r="D1506" s="15"/>
      <c r="E1506" s="40"/>
    </row>
    <row r="1507" spans="1:5" x14ac:dyDescent="0.2">
      <c r="A1507" s="15"/>
      <c r="B1507" s="15"/>
      <c r="C1507" s="15"/>
      <c r="D1507" s="15"/>
      <c r="E1507" s="40"/>
    </row>
    <row r="1508" spans="1:5" x14ac:dyDescent="0.2">
      <c r="A1508" s="15"/>
      <c r="B1508" s="15"/>
      <c r="C1508" s="15"/>
      <c r="D1508" s="15"/>
      <c r="E1508" s="40"/>
    </row>
    <row r="1509" spans="1:5" x14ac:dyDescent="0.2">
      <c r="A1509" s="15"/>
      <c r="B1509" s="15"/>
      <c r="C1509" s="15"/>
      <c r="D1509" s="15"/>
      <c r="E1509" s="40"/>
    </row>
    <row r="1510" spans="1:5" x14ac:dyDescent="0.2">
      <c r="A1510" s="15"/>
      <c r="B1510" s="15"/>
      <c r="C1510" s="15"/>
      <c r="D1510" s="15"/>
      <c r="E1510" s="40"/>
    </row>
    <row r="1511" spans="1:5" x14ac:dyDescent="0.2">
      <c r="A1511" s="15"/>
      <c r="B1511" s="15"/>
      <c r="C1511" s="15"/>
      <c r="D1511" s="15"/>
      <c r="E1511" s="40"/>
    </row>
    <row r="1512" spans="1:5" x14ac:dyDescent="0.2">
      <c r="A1512" s="15"/>
      <c r="B1512" s="15"/>
      <c r="C1512" s="15"/>
      <c r="D1512" s="15"/>
      <c r="E1512" s="40"/>
    </row>
    <row r="1513" spans="1:5" x14ac:dyDescent="0.2">
      <c r="A1513" s="15"/>
      <c r="B1513" s="15"/>
      <c r="C1513" s="15"/>
      <c r="D1513" s="15"/>
      <c r="E1513" s="40"/>
    </row>
    <row r="1514" spans="1:5" x14ac:dyDescent="0.2">
      <c r="A1514" s="15"/>
      <c r="B1514" s="15"/>
      <c r="C1514" s="15"/>
      <c r="D1514" s="15"/>
      <c r="E1514" s="40"/>
    </row>
    <row r="1515" spans="1:5" x14ac:dyDescent="0.2">
      <c r="A1515" s="15"/>
      <c r="B1515" s="15"/>
      <c r="C1515" s="15"/>
      <c r="D1515" s="15"/>
      <c r="E1515" s="40"/>
    </row>
    <row r="1516" spans="1:5" x14ac:dyDescent="0.2">
      <c r="A1516" s="15"/>
      <c r="B1516" s="15"/>
      <c r="C1516" s="15"/>
      <c r="D1516" s="15"/>
      <c r="E1516" s="40"/>
    </row>
    <row r="1517" spans="1:5" x14ac:dyDescent="0.2">
      <c r="A1517" s="15"/>
      <c r="B1517" s="15"/>
      <c r="C1517" s="15"/>
      <c r="D1517" s="15"/>
      <c r="E1517" s="40"/>
    </row>
    <row r="1518" spans="1:5" x14ac:dyDescent="0.2">
      <c r="A1518" s="15"/>
      <c r="B1518" s="15"/>
      <c r="C1518" s="15"/>
      <c r="D1518" s="15"/>
      <c r="E1518" s="40"/>
    </row>
    <row r="1519" spans="1:5" x14ac:dyDescent="0.2">
      <c r="A1519" s="15"/>
      <c r="B1519" s="15"/>
      <c r="C1519" s="15"/>
      <c r="D1519" s="15"/>
      <c r="E1519" s="40"/>
    </row>
    <row r="1520" spans="1:5" x14ac:dyDescent="0.2">
      <c r="A1520" s="15"/>
      <c r="B1520" s="15"/>
      <c r="C1520" s="15"/>
      <c r="D1520" s="15"/>
      <c r="E1520" s="40"/>
    </row>
    <row r="1521" spans="1:5" x14ac:dyDescent="0.2">
      <c r="A1521" s="15"/>
      <c r="B1521" s="15"/>
      <c r="C1521" s="15"/>
      <c r="D1521" s="15"/>
      <c r="E1521" s="40"/>
    </row>
    <row r="1522" spans="1:5" x14ac:dyDescent="0.2">
      <c r="A1522" s="15"/>
      <c r="B1522" s="15"/>
      <c r="C1522" s="15"/>
      <c r="D1522" s="15"/>
      <c r="E1522" s="40"/>
    </row>
    <row r="1523" spans="1:5" x14ac:dyDescent="0.2">
      <c r="A1523" s="15"/>
      <c r="B1523" s="15"/>
      <c r="C1523" s="15"/>
      <c r="D1523" s="15"/>
      <c r="E1523" s="40"/>
    </row>
    <row r="1524" spans="1:5" x14ac:dyDescent="0.2">
      <c r="A1524" s="15"/>
      <c r="B1524" s="15"/>
      <c r="C1524" s="15"/>
      <c r="D1524" s="15"/>
      <c r="E1524" s="40"/>
    </row>
    <row r="1525" spans="1:5" x14ac:dyDescent="0.2">
      <c r="A1525" s="15"/>
      <c r="B1525" s="15"/>
      <c r="C1525" s="15"/>
      <c r="D1525" s="15"/>
      <c r="E1525" s="40"/>
    </row>
    <row r="1526" spans="1:5" x14ac:dyDescent="0.2">
      <c r="A1526" s="15"/>
      <c r="B1526" s="15"/>
      <c r="C1526" s="15"/>
      <c r="D1526" s="15"/>
      <c r="E1526" s="40"/>
    </row>
    <row r="1527" spans="1:5" x14ac:dyDescent="0.2">
      <c r="A1527" s="15"/>
      <c r="B1527" s="15"/>
      <c r="C1527" s="15"/>
      <c r="D1527" s="15"/>
      <c r="E1527" s="40"/>
    </row>
    <row r="1528" spans="1:5" x14ac:dyDescent="0.2">
      <c r="A1528" s="15"/>
      <c r="B1528" s="15"/>
      <c r="C1528" s="15"/>
      <c r="D1528" s="15"/>
      <c r="E1528" s="40"/>
    </row>
    <row r="1529" spans="1:5" x14ac:dyDescent="0.2">
      <c r="A1529" s="15"/>
      <c r="B1529" s="15"/>
      <c r="C1529" s="15"/>
      <c r="D1529" s="15"/>
      <c r="E1529" s="40"/>
    </row>
    <row r="1530" spans="1:5" x14ac:dyDescent="0.2">
      <c r="A1530" s="15"/>
      <c r="B1530" s="15"/>
      <c r="C1530" s="15"/>
      <c r="D1530" s="15"/>
      <c r="E1530" s="40"/>
    </row>
    <row r="1531" spans="1:5" x14ac:dyDescent="0.2">
      <c r="A1531" s="15"/>
      <c r="B1531" s="15"/>
      <c r="C1531" s="15"/>
      <c r="D1531" s="15"/>
      <c r="E1531" s="40"/>
    </row>
    <row r="1532" spans="1:5" x14ac:dyDescent="0.2">
      <c r="A1532" s="15"/>
      <c r="B1532" s="15"/>
      <c r="C1532" s="15"/>
      <c r="D1532" s="15"/>
      <c r="E1532" s="40"/>
    </row>
    <row r="1533" spans="1:5" x14ac:dyDescent="0.2">
      <c r="A1533" s="15"/>
      <c r="B1533" s="15"/>
      <c r="C1533" s="15"/>
      <c r="D1533" s="15"/>
      <c r="E1533" s="40"/>
    </row>
    <row r="1534" spans="1:5" x14ac:dyDescent="0.2">
      <c r="A1534" s="15"/>
      <c r="B1534" s="15"/>
      <c r="C1534" s="15"/>
      <c r="D1534" s="15"/>
      <c r="E1534" s="40"/>
    </row>
    <row r="1535" spans="1:5" x14ac:dyDescent="0.2">
      <c r="A1535" s="15"/>
      <c r="B1535" s="15"/>
      <c r="C1535" s="15"/>
      <c r="D1535" s="15"/>
      <c r="E1535" s="40"/>
    </row>
    <row r="1536" spans="1:5" x14ac:dyDescent="0.2">
      <c r="A1536" s="15"/>
      <c r="B1536" s="15"/>
      <c r="C1536" s="15"/>
      <c r="D1536" s="15"/>
      <c r="E1536" s="40"/>
    </row>
    <row r="1537" spans="1:5" x14ac:dyDescent="0.2">
      <c r="A1537" s="15"/>
      <c r="B1537" s="15"/>
      <c r="C1537" s="15"/>
      <c r="D1537" s="15"/>
      <c r="E1537" s="40"/>
    </row>
    <row r="1538" spans="1:5" x14ac:dyDescent="0.2">
      <c r="A1538" s="15"/>
      <c r="B1538" s="15"/>
      <c r="C1538" s="15"/>
      <c r="D1538" s="15"/>
      <c r="E1538" s="40"/>
    </row>
    <row r="1539" spans="1:5" x14ac:dyDescent="0.2">
      <c r="A1539" s="15"/>
      <c r="B1539" s="15"/>
      <c r="C1539" s="15"/>
      <c r="D1539" s="15"/>
      <c r="E1539" s="40"/>
    </row>
    <row r="1540" spans="1:5" x14ac:dyDescent="0.2">
      <c r="A1540" s="15"/>
      <c r="B1540" s="15"/>
      <c r="C1540" s="15"/>
      <c r="D1540" s="15"/>
      <c r="E1540" s="40"/>
    </row>
    <row r="1541" spans="1:5" x14ac:dyDescent="0.2">
      <c r="A1541" s="15"/>
      <c r="B1541" s="15"/>
      <c r="C1541" s="15"/>
      <c r="D1541" s="15"/>
      <c r="E1541" s="40"/>
    </row>
    <row r="1542" spans="1:5" x14ac:dyDescent="0.2">
      <c r="A1542" s="15"/>
      <c r="B1542" s="15"/>
      <c r="C1542" s="15"/>
      <c r="D1542" s="15"/>
      <c r="E1542" s="40"/>
    </row>
    <row r="1543" spans="1:5" x14ac:dyDescent="0.2">
      <c r="A1543" s="15"/>
      <c r="B1543" s="15"/>
      <c r="C1543" s="15"/>
      <c r="D1543" s="15"/>
      <c r="E1543" s="40"/>
    </row>
    <row r="1544" spans="1:5" x14ac:dyDescent="0.2">
      <c r="A1544" s="15"/>
      <c r="B1544" s="15"/>
      <c r="C1544" s="15"/>
      <c r="D1544" s="15"/>
      <c r="E1544" s="40"/>
    </row>
    <row r="1545" spans="1:5" x14ac:dyDescent="0.2">
      <c r="A1545" s="15"/>
      <c r="B1545" s="15"/>
      <c r="C1545" s="15"/>
      <c r="D1545" s="15"/>
      <c r="E1545" s="40"/>
    </row>
    <row r="1546" spans="1:5" x14ac:dyDescent="0.2">
      <c r="A1546" s="15"/>
      <c r="B1546" s="15"/>
      <c r="C1546" s="15"/>
      <c r="D1546" s="15"/>
      <c r="E1546" s="40"/>
    </row>
    <row r="1547" spans="1:5" x14ac:dyDescent="0.2">
      <c r="A1547" s="15"/>
      <c r="B1547" s="15"/>
      <c r="C1547" s="15"/>
      <c r="D1547" s="15"/>
      <c r="E1547" s="40"/>
    </row>
    <row r="1548" spans="1:5" x14ac:dyDescent="0.2">
      <c r="A1548" s="15"/>
      <c r="B1548" s="15"/>
      <c r="C1548" s="15"/>
      <c r="D1548" s="15"/>
      <c r="E1548" s="40"/>
    </row>
    <row r="1549" spans="1:5" x14ac:dyDescent="0.2">
      <c r="A1549" s="15"/>
      <c r="B1549" s="15"/>
      <c r="C1549" s="15"/>
      <c r="D1549" s="15"/>
      <c r="E1549" s="40"/>
    </row>
    <row r="1550" spans="1:5" x14ac:dyDescent="0.2">
      <c r="A1550" s="15"/>
      <c r="B1550" s="15"/>
      <c r="C1550" s="15"/>
      <c r="D1550" s="15"/>
      <c r="E1550" s="40"/>
    </row>
    <row r="1551" spans="1:5" x14ac:dyDescent="0.2">
      <c r="A1551" s="15"/>
      <c r="B1551" s="15"/>
      <c r="C1551" s="15"/>
      <c r="D1551" s="15"/>
      <c r="E1551" s="40"/>
    </row>
    <row r="1552" spans="1:5" x14ac:dyDescent="0.2">
      <c r="A1552" s="15"/>
      <c r="B1552" s="15"/>
      <c r="C1552" s="15"/>
      <c r="D1552" s="15"/>
      <c r="E1552" s="40"/>
    </row>
    <row r="1553" spans="1:5" x14ac:dyDescent="0.2">
      <c r="A1553" s="15"/>
      <c r="B1553" s="15"/>
      <c r="C1553" s="15"/>
      <c r="D1553" s="15"/>
      <c r="E1553" s="40"/>
    </row>
    <row r="1554" spans="1:5" x14ac:dyDescent="0.2">
      <c r="A1554" s="15"/>
      <c r="B1554" s="15"/>
      <c r="C1554" s="15"/>
      <c r="D1554" s="15"/>
      <c r="E1554" s="40"/>
    </row>
    <row r="1555" spans="1:5" x14ac:dyDescent="0.2">
      <c r="A1555" s="15"/>
      <c r="B1555" s="15"/>
      <c r="C1555" s="15"/>
      <c r="D1555" s="15"/>
      <c r="E1555" s="40"/>
    </row>
    <row r="1556" spans="1:5" x14ac:dyDescent="0.2">
      <c r="A1556" s="15"/>
      <c r="B1556" s="15"/>
      <c r="C1556" s="15"/>
      <c r="D1556" s="15"/>
      <c r="E1556" s="40"/>
    </row>
    <row r="1557" spans="1:5" x14ac:dyDescent="0.2">
      <c r="A1557" s="15"/>
      <c r="B1557" s="15"/>
      <c r="C1557" s="15"/>
      <c r="D1557" s="15"/>
      <c r="E1557" s="40"/>
    </row>
    <row r="1558" spans="1:5" x14ac:dyDescent="0.2">
      <c r="A1558" s="15"/>
      <c r="B1558" s="15"/>
      <c r="C1558" s="15"/>
      <c r="D1558" s="15"/>
      <c r="E1558" s="40"/>
    </row>
    <row r="1559" spans="1:5" x14ac:dyDescent="0.2">
      <c r="A1559" s="15"/>
      <c r="B1559" s="15"/>
      <c r="C1559" s="15"/>
      <c r="D1559" s="15"/>
      <c r="E1559" s="40"/>
    </row>
    <row r="1560" spans="1:5" x14ac:dyDescent="0.2">
      <c r="A1560" s="15"/>
      <c r="B1560" s="15"/>
      <c r="C1560" s="15"/>
      <c r="D1560" s="15"/>
      <c r="E1560" s="40"/>
    </row>
    <row r="1561" spans="1:5" x14ac:dyDescent="0.2">
      <c r="A1561" s="15"/>
      <c r="B1561" s="15"/>
      <c r="C1561" s="15"/>
      <c r="D1561" s="15"/>
      <c r="E1561" s="40"/>
    </row>
    <row r="1562" spans="1:5" x14ac:dyDescent="0.2">
      <c r="A1562" s="15"/>
      <c r="B1562" s="15"/>
      <c r="C1562" s="15"/>
      <c r="D1562" s="15"/>
      <c r="E1562" s="40"/>
    </row>
    <row r="1563" spans="1:5" x14ac:dyDescent="0.2">
      <c r="A1563" s="15"/>
      <c r="B1563" s="15"/>
      <c r="C1563" s="15"/>
      <c r="D1563" s="15"/>
      <c r="E1563" s="40"/>
    </row>
    <row r="1564" spans="1:5" x14ac:dyDescent="0.2">
      <c r="A1564" s="15"/>
      <c r="B1564" s="15"/>
      <c r="C1564" s="15"/>
      <c r="D1564" s="15"/>
      <c r="E1564" s="40"/>
    </row>
    <row r="1565" spans="1:5" x14ac:dyDescent="0.2">
      <c r="A1565" s="15"/>
      <c r="B1565" s="15"/>
      <c r="C1565" s="15"/>
      <c r="D1565" s="15"/>
      <c r="E1565" s="40"/>
    </row>
    <row r="1566" spans="1:5" x14ac:dyDescent="0.2">
      <c r="A1566" s="15"/>
      <c r="B1566" s="15"/>
      <c r="C1566" s="15"/>
      <c r="D1566" s="15"/>
      <c r="E1566" s="40"/>
    </row>
    <row r="1567" spans="1:5" x14ac:dyDescent="0.2">
      <c r="A1567" s="15"/>
      <c r="B1567" s="15"/>
      <c r="C1567" s="15"/>
      <c r="D1567" s="15"/>
      <c r="E1567" s="40"/>
    </row>
    <row r="1568" spans="1:5" x14ac:dyDescent="0.2">
      <c r="A1568" s="15"/>
      <c r="B1568" s="15"/>
      <c r="C1568" s="15"/>
      <c r="D1568" s="15"/>
      <c r="E1568" s="40"/>
    </row>
    <row r="1569" spans="1:5" x14ac:dyDescent="0.2">
      <c r="A1569" s="15"/>
      <c r="B1569" s="15"/>
      <c r="C1569" s="15"/>
      <c r="D1569" s="15"/>
      <c r="E1569" s="40"/>
    </row>
    <row r="1570" spans="1:5" x14ac:dyDescent="0.2">
      <c r="A1570" s="15"/>
      <c r="B1570" s="15"/>
      <c r="C1570" s="15"/>
      <c r="D1570" s="15"/>
      <c r="E1570" s="40"/>
    </row>
    <row r="1571" spans="1:5" x14ac:dyDescent="0.2">
      <c r="A1571" s="15"/>
      <c r="B1571" s="15"/>
      <c r="C1571" s="15"/>
      <c r="D1571" s="15"/>
      <c r="E1571" s="40"/>
    </row>
    <row r="1572" spans="1:5" x14ac:dyDescent="0.2">
      <c r="A1572" s="15"/>
      <c r="B1572" s="15"/>
      <c r="C1572" s="15"/>
      <c r="D1572" s="15"/>
      <c r="E1572" s="40"/>
    </row>
    <row r="1573" spans="1:5" x14ac:dyDescent="0.2">
      <c r="A1573" s="15"/>
      <c r="B1573" s="15"/>
      <c r="C1573" s="15"/>
      <c r="D1573" s="15"/>
      <c r="E1573" s="40"/>
    </row>
    <row r="1574" spans="1:5" x14ac:dyDescent="0.2">
      <c r="A1574" s="15"/>
      <c r="B1574" s="15"/>
      <c r="C1574" s="15"/>
      <c r="D1574" s="15"/>
      <c r="E1574" s="40"/>
    </row>
    <row r="1575" spans="1:5" x14ac:dyDescent="0.2">
      <c r="A1575" s="15"/>
      <c r="B1575" s="15"/>
      <c r="C1575" s="15"/>
      <c r="D1575" s="15"/>
      <c r="E1575" s="40"/>
    </row>
    <row r="1576" spans="1:5" x14ac:dyDescent="0.2">
      <c r="A1576" s="15"/>
      <c r="B1576" s="15"/>
      <c r="C1576" s="15"/>
      <c r="D1576" s="15"/>
      <c r="E1576" s="40"/>
    </row>
    <row r="1577" spans="1:5" x14ac:dyDescent="0.2">
      <c r="A1577" s="15"/>
      <c r="B1577" s="15"/>
      <c r="C1577" s="15"/>
      <c r="D1577" s="15"/>
      <c r="E1577" s="40"/>
    </row>
    <row r="1578" spans="1:5" x14ac:dyDescent="0.2">
      <c r="A1578" s="15"/>
      <c r="B1578" s="15"/>
      <c r="C1578" s="15"/>
      <c r="D1578" s="15"/>
      <c r="E1578" s="40"/>
    </row>
    <row r="1579" spans="1:5" x14ac:dyDescent="0.2">
      <c r="A1579" s="15"/>
      <c r="B1579" s="15"/>
      <c r="C1579" s="15"/>
      <c r="D1579" s="15"/>
      <c r="E1579" s="40"/>
    </row>
    <row r="1580" spans="1:5" x14ac:dyDescent="0.2">
      <c r="A1580" s="15"/>
      <c r="B1580" s="15"/>
      <c r="C1580" s="15"/>
      <c r="D1580" s="15"/>
      <c r="E1580" s="40"/>
    </row>
    <row r="1581" spans="1:5" x14ac:dyDescent="0.2">
      <c r="A1581" s="15"/>
      <c r="B1581" s="15"/>
      <c r="C1581" s="15"/>
      <c r="D1581" s="15"/>
      <c r="E1581" s="40"/>
    </row>
    <row r="1582" spans="1:5" x14ac:dyDescent="0.2">
      <c r="A1582" s="15"/>
      <c r="B1582" s="15"/>
      <c r="C1582" s="15"/>
      <c r="D1582" s="15"/>
      <c r="E1582" s="40"/>
    </row>
    <row r="1583" spans="1:5" x14ac:dyDescent="0.2">
      <c r="A1583" s="15"/>
      <c r="B1583" s="15"/>
      <c r="C1583" s="15"/>
      <c r="D1583" s="15"/>
      <c r="E1583" s="40"/>
    </row>
    <row r="1584" spans="1:5" x14ac:dyDescent="0.2">
      <c r="A1584" s="15"/>
      <c r="B1584" s="15"/>
      <c r="C1584" s="15"/>
      <c r="D1584" s="15"/>
      <c r="E1584" s="40"/>
    </row>
    <row r="1585" spans="1:5" x14ac:dyDescent="0.2">
      <c r="A1585" s="15"/>
      <c r="B1585" s="15"/>
      <c r="C1585" s="15"/>
      <c r="D1585" s="15"/>
      <c r="E1585" s="40"/>
    </row>
    <row r="1586" spans="1:5" x14ac:dyDescent="0.2">
      <c r="A1586" s="15"/>
      <c r="B1586" s="15"/>
      <c r="C1586" s="15"/>
      <c r="D1586" s="15"/>
      <c r="E1586" s="40"/>
    </row>
    <row r="1587" spans="1:5" x14ac:dyDescent="0.2">
      <c r="A1587" s="15"/>
      <c r="B1587" s="15"/>
      <c r="C1587" s="15"/>
      <c r="D1587" s="15"/>
      <c r="E1587" s="40"/>
    </row>
    <row r="1588" spans="1:5" x14ac:dyDescent="0.2">
      <c r="A1588" s="15"/>
      <c r="B1588" s="15"/>
      <c r="C1588" s="15"/>
      <c r="D1588" s="15"/>
      <c r="E1588" s="40"/>
    </row>
    <row r="1589" spans="1:5" x14ac:dyDescent="0.2">
      <c r="A1589" s="15"/>
      <c r="B1589" s="15"/>
      <c r="C1589" s="15"/>
      <c r="D1589" s="15"/>
      <c r="E1589" s="40"/>
    </row>
    <row r="1590" spans="1:5" x14ac:dyDescent="0.2">
      <c r="A1590" s="15"/>
      <c r="B1590" s="15"/>
      <c r="C1590" s="15"/>
      <c r="D1590" s="15"/>
      <c r="E1590" s="40"/>
    </row>
    <row r="1591" spans="1:5" x14ac:dyDescent="0.2">
      <c r="A1591" s="15"/>
      <c r="B1591" s="15"/>
      <c r="C1591" s="15"/>
      <c r="D1591" s="15"/>
      <c r="E1591" s="40"/>
    </row>
    <row r="1592" spans="1:5" x14ac:dyDescent="0.2">
      <c r="A1592" s="15"/>
      <c r="B1592" s="15"/>
      <c r="C1592" s="15"/>
      <c r="D1592" s="15"/>
      <c r="E1592" s="40"/>
    </row>
    <row r="1593" spans="1:5" x14ac:dyDescent="0.2">
      <c r="A1593" s="15"/>
      <c r="B1593" s="15"/>
      <c r="C1593" s="15"/>
      <c r="D1593" s="15"/>
      <c r="E1593" s="40"/>
    </row>
    <row r="1594" spans="1:5" x14ac:dyDescent="0.2">
      <c r="A1594" s="15"/>
      <c r="B1594" s="15"/>
      <c r="C1594" s="15"/>
      <c r="D1594" s="15"/>
      <c r="E1594" s="40"/>
    </row>
    <row r="1595" spans="1:5" x14ac:dyDescent="0.2">
      <c r="A1595" s="15"/>
      <c r="B1595" s="15"/>
      <c r="C1595" s="15"/>
      <c r="D1595" s="15"/>
      <c r="E1595" s="40"/>
    </row>
    <row r="1596" spans="1:5" x14ac:dyDescent="0.2">
      <c r="A1596" s="15"/>
      <c r="B1596" s="15"/>
      <c r="C1596" s="15"/>
      <c r="D1596" s="15"/>
      <c r="E1596" s="40"/>
    </row>
    <row r="1597" spans="1:5" x14ac:dyDescent="0.2">
      <c r="A1597" s="15"/>
      <c r="B1597" s="15"/>
      <c r="C1597" s="15"/>
      <c r="D1597" s="15"/>
      <c r="E1597" s="40"/>
    </row>
    <row r="1598" spans="1:5" x14ac:dyDescent="0.2">
      <c r="A1598" s="15"/>
      <c r="B1598" s="15"/>
      <c r="C1598" s="15"/>
      <c r="D1598" s="15"/>
      <c r="E1598" s="40"/>
    </row>
    <row r="1599" spans="1:5" x14ac:dyDescent="0.2">
      <c r="A1599" s="15"/>
      <c r="B1599" s="15"/>
      <c r="C1599" s="15"/>
      <c r="D1599" s="15"/>
      <c r="E1599" s="40"/>
    </row>
    <row r="1600" spans="1:5" x14ac:dyDescent="0.2">
      <c r="A1600" s="15"/>
      <c r="B1600" s="15"/>
      <c r="C1600" s="15"/>
      <c r="D1600" s="15"/>
      <c r="E1600" s="40"/>
    </row>
    <row r="1601" spans="1:5" x14ac:dyDescent="0.2">
      <c r="A1601" s="15"/>
      <c r="B1601" s="15"/>
      <c r="C1601" s="15"/>
      <c r="D1601" s="15"/>
      <c r="E1601" s="40"/>
    </row>
    <row r="1602" spans="1:5" x14ac:dyDescent="0.2">
      <c r="A1602" s="15"/>
      <c r="B1602" s="15"/>
      <c r="C1602" s="15"/>
      <c r="D1602" s="15"/>
      <c r="E1602" s="40"/>
    </row>
    <row r="1603" spans="1:5" x14ac:dyDescent="0.2">
      <c r="A1603" s="15"/>
      <c r="B1603" s="15"/>
      <c r="C1603" s="15"/>
      <c r="D1603" s="15"/>
      <c r="E1603" s="40"/>
    </row>
    <row r="1604" spans="1:5" x14ac:dyDescent="0.2">
      <c r="A1604" s="15"/>
      <c r="B1604" s="15"/>
      <c r="C1604" s="15"/>
      <c r="D1604" s="15"/>
      <c r="E1604" s="40"/>
    </row>
    <row r="1605" spans="1:5" x14ac:dyDescent="0.2">
      <c r="A1605" s="15"/>
      <c r="B1605" s="15"/>
      <c r="C1605" s="15"/>
      <c r="D1605" s="15"/>
      <c r="E1605" s="40"/>
    </row>
    <row r="1606" spans="1:5" x14ac:dyDescent="0.2">
      <c r="A1606" s="15"/>
      <c r="B1606" s="15"/>
      <c r="C1606" s="15"/>
      <c r="D1606" s="15"/>
      <c r="E1606" s="40"/>
    </row>
    <row r="1607" spans="1:5" x14ac:dyDescent="0.2">
      <c r="A1607" s="15"/>
      <c r="B1607" s="15"/>
      <c r="C1607" s="15"/>
      <c r="D1607" s="15"/>
      <c r="E1607" s="40"/>
    </row>
    <row r="1608" spans="1:5" x14ac:dyDescent="0.2">
      <c r="A1608" s="15"/>
      <c r="B1608" s="15"/>
      <c r="C1608" s="15"/>
      <c r="D1608" s="15"/>
      <c r="E1608" s="40"/>
    </row>
    <row r="1609" spans="1:5" x14ac:dyDescent="0.2">
      <c r="A1609" s="15"/>
      <c r="B1609" s="15"/>
      <c r="C1609" s="15"/>
      <c r="D1609" s="15"/>
      <c r="E1609" s="40"/>
    </row>
    <row r="1610" spans="1:5" x14ac:dyDescent="0.2">
      <c r="A1610" s="15"/>
      <c r="B1610" s="15"/>
      <c r="C1610" s="15"/>
      <c r="D1610" s="15"/>
      <c r="E1610" s="40"/>
    </row>
    <row r="1611" spans="1:5" x14ac:dyDescent="0.2">
      <c r="A1611" s="15"/>
      <c r="B1611" s="15"/>
      <c r="C1611" s="15"/>
      <c r="D1611" s="15"/>
      <c r="E1611" s="40"/>
    </row>
    <row r="1612" spans="1:5" x14ac:dyDescent="0.2">
      <c r="A1612" s="15"/>
      <c r="B1612" s="15"/>
      <c r="C1612" s="15"/>
      <c r="D1612" s="15"/>
      <c r="E1612" s="40"/>
    </row>
    <row r="1613" spans="1:5" x14ac:dyDescent="0.2">
      <c r="A1613" s="15"/>
      <c r="B1613" s="15"/>
      <c r="C1613" s="15"/>
      <c r="D1613" s="15"/>
      <c r="E1613" s="40"/>
    </row>
    <row r="1614" spans="1:5" x14ac:dyDescent="0.2">
      <c r="A1614" s="15"/>
      <c r="B1614" s="15"/>
      <c r="C1614" s="15"/>
      <c r="D1614" s="15"/>
      <c r="E1614" s="40"/>
    </row>
    <row r="1615" spans="1:5" x14ac:dyDescent="0.2">
      <c r="A1615" s="15"/>
      <c r="B1615" s="15"/>
      <c r="C1615" s="15"/>
      <c r="D1615" s="15"/>
      <c r="E1615" s="40"/>
    </row>
    <row r="1616" spans="1:5" x14ac:dyDescent="0.2">
      <c r="A1616" s="15"/>
      <c r="B1616" s="15"/>
      <c r="C1616" s="15"/>
      <c r="D1616" s="15"/>
      <c r="E1616" s="40"/>
    </row>
    <row r="1617" spans="1:5" x14ac:dyDescent="0.2">
      <c r="A1617" s="15"/>
      <c r="B1617" s="15"/>
      <c r="C1617" s="15"/>
      <c r="D1617" s="15"/>
      <c r="E1617" s="40"/>
    </row>
    <row r="1618" spans="1:5" x14ac:dyDescent="0.2">
      <c r="A1618" s="15"/>
      <c r="B1618" s="15"/>
      <c r="C1618" s="15"/>
      <c r="D1618" s="15"/>
      <c r="E1618" s="40"/>
    </row>
    <row r="1619" spans="1:5" x14ac:dyDescent="0.2">
      <c r="A1619" s="15"/>
      <c r="B1619" s="15"/>
      <c r="C1619" s="15"/>
      <c r="D1619" s="15"/>
      <c r="E1619" s="40"/>
    </row>
    <row r="1620" spans="1:5" x14ac:dyDescent="0.2">
      <c r="A1620" s="15"/>
      <c r="B1620" s="15"/>
      <c r="C1620" s="15"/>
      <c r="D1620" s="15"/>
      <c r="E1620" s="40"/>
    </row>
    <row r="1621" spans="1:5" x14ac:dyDescent="0.2">
      <c r="A1621" s="15"/>
      <c r="B1621" s="15"/>
      <c r="C1621" s="15"/>
      <c r="D1621" s="15"/>
      <c r="E1621" s="40"/>
    </row>
    <row r="1622" spans="1:5" x14ac:dyDescent="0.2">
      <c r="A1622" s="15"/>
      <c r="B1622" s="15"/>
      <c r="C1622" s="15"/>
      <c r="D1622" s="15"/>
      <c r="E1622" s="40"/>
    </row>
    <row r="1623" spans="1:5" x14ac:dyDescent="0.2">
      <c r="A1623" s="15"/>
      <c r="B1623" s="15"/>
      <c r="C1623" s="15"/>
      <c r="D1623" s="15"/>
      <c r="E1623" s="40"/>
    </row>
    <row r="1624" spans="1:5" x14ac:dyDescent="0.2">
      <c r="A1624" s="15"/>
      <c r="B1624" s="15"/>
      <c r="C1624" s="15"/>
      <c r="D1624" s="15"/>
      <c r="E1624" s="40"/>
    </row>
    <row r="1625" spans="1:5" x14ac:dyDescent="0.2">
      <c r="A1625" s="15"/>
      <c r="B1625" s="15"/>
      <c r="C1625" s="15"/>
      <c r="D1625" s="15"/>
      <c r="E1625" s="40"/>
    </row>
    <row r="1626" spans="1:5" x14ac:dyDescent="0.2">
      <c r="A1626" s="15"/>
      <c r="B1626" s="15"/>
      <c r="C1626" s="15"/>
      <c r="D1626" s="15"/>
      <c r="E1626" s="40"/>
    </row>
    <row r="1627" spans="1:5" x14ac:dyDescent="0.2">
      <c r="A1627" s="15"/>
      <c r="B1627" s="15"/>
      <c r="C1627" s="15"/>
      <c r="D1627" s="15"/>
      <c r="E1627" s="40"/>
    </row>
    <row r="1628" spans="1:5" x14ac:dyDescent="0.2">
      <c r="A1628" s="15"/>
      <c r="B1628" s="15"/>
      <c r="C1628" s="15"/>
      <c r="D1628" s="15"/>
      <c r="E1628" s="40"/>
    </row>
    <row r="1629" spans="1:5" x14ac:dyDescent="0.2">
      <c r="A1629" s="15"/>
      <c r="B1629" s="15"/>
      <c r="C1629" s="15"/>
      <c r="D1629" s="15"/>
      <c r="E1629" s="40"/>
    </row>
    <row r="1630" spans="1:5" x14ac:dyDescent="0.2">
      <c r="A1630" s="15"/>
      <c r="B1630" s="15"/>
      <c r="C1630" s="15"/>
      <c r="D1630" s="15"/>
      <c r="E1630" s="40"/>
    </row>
    <row r="1631" spans="1:5" x14ac:dyDescent="0.2">
      <c r="A1631" s="15"/>
      <c r="B1631" s="15"/>
      <c r="C1631" s="15"/>
      <c r="D1631" s="15"/>
      <c r="E1631" s="40"/>
    </row>
    <row r="1632" spans="1:5" x14ac:dyDescent="0.2">
      <c r="A1632" s="15"/>
      <c r="B1632" s="15"/>
      <c r="C1632" s="15"/>
      <c r="D1632" s="15"/>
      <c r="E1632" s="40"/>
    </row>
    <row r="1633" spans="1:5" x14ac:dyDescent="0.2">
      <c r="A1633" s="15"/>
      <c r="B1633" s="15"/>
      <c r="C1633" s="15"/>
      <c r="D1633" s="15"/>
      <c r="E1633" s="40"/>
    </row>
    <row r="1634" spans="1:5" x14ac:dyDescent="0.2">
      <c r="A1634" s="15"/>
      <c r="B1634" s="15"/>
      <c r="C1634" s="15"/>
      <c r="D1634" s="15"/>
      <c r="E1634" s="40"/>
    </row>
    <row r="1635" spans="1:5" x14ac:dyDescent="0.2">
      <c r="A1635" s="15"/>
      <c r="B1635" s="15"/>
      <c r="C1635" s="15"/>
      <c r="D1635" s="15"/>
      <c r="E1635" s="40"/>
    </row>
    <row r="1636" spans="1:5" x14ac:dyDescent="0.2">
      <c r="A1636" s="15"/>
      <c r="B1636" s="15"/>
      <c r="C1636" s="15"/>
      <c r="D1636" s="15"/>
      <c r="E1636" s="40"/>
    </row>
    <row r="1637" spans="1:5" x14ac:dyDescent="0.2">
      <c r="A1637" s="15"/>
      <c r="B1637" s="15"/>
      <c r="C1637" s="15"/>
      <c r="D1637" s="15"/>
      <c r="E1637" s="40"/>
    </row>
  </sheetData>
  <autoFilter ref="A1:E1637" xr:uid="{00000000-0009-0000-0000-000001000000}">
    <sortState xmlns:xlrd2="http://schemas.microsoft.com/office/spreadsheetml/2017/richdata2" ref="A2:E1637">
      <sortCondition ref="D1:D1637"/>
    </sortState>
  </autoFilter>
  <sortState xmlns:xlrd2="http://schemas.microsoft.com/office/spreadsheetml/2017/richdata2" ref="A2:E1637">
    <sortCondition descending="1" ref="A2:A1637"/>
  </sortState>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44"/>
  <sheetViews>
    <sheetView showGridLines="0" zoomScale="111" zoomScaleNormal="80" workbookViewId="0">
      <selection activeCell="F2" sqref="F2"/>
    </sheetView>
  </sheetViews>
  <sheetFormatPr baseColWidth="10" defaultColWidth="11.5" defaultRowHeight="15" x14ac:dyDescent="0.2"/>
  <cols>
    <col min="1" max="1" width="17.6640625" customWidth="1"/>
    <col min="4" max="4" width="22.6640625" customWidth="1"/>
    <col min="5" max="5" width="8.5" customWidth="1"/>
    <col min="7" max="7" width="9.83203125" customWidth="1"/>
    <col min="8" max="8" width="19.5" customWidth="1"/>
    <col min="9" max="9" width="3.5" customWidth="1"/>
    <col min="10" max="10" width="20.6640625" customWidth="1"/>
    <col min="18" max="18" width="8.1640625" customWidth="1"/>
    <col min="19" max="19" width="2.83203125" customWidth="1"/>
  </cols>
  <sheetData>
    <row r="1" spans="1:28" ht="31" x14ac:dyDescent="0.35">
      <c r="A1" s="26" t="str">
        <f xml:space="preserve"> TeamName &amp; " Team Dashboard"</f>
        <v>Appivate HR Apps Team Dashboard</v>
      </c>
      <c r="F1" s="6" t="s">
        <v>111</v>
      </c>
      <c r="J1" s="6" t="s">
        <v>129</v>
      </c>
      <c r="O1" s="6" t="s">
        <v>113</v>
      </c>
      <c r="Q1" s="6" t="s">
        <v>114</v>
      </c>
    </row>
    <row r="2" spans="1:28" ht="18.75" customHeight="1" x14ac:dyDescent="0.25">
      <c r="F2" s="7" t="s">
        <v>88</v>
      </c>
      <c r="G2" t="s">
        <v>116</v>
      </c>
      <c r="J2" s="29" t="s">
        <v>88</v>
      </c>
      <c r="O2" s="9" t="str">
        <f>IF(F2="All","",EDATE(EndDate,F2*-1))</f>
        <v/>
      </c>
      <c r="P2" s="18" t="s">
        <v>115</v>
      </c>
      <c r="Q2" s="9">
        <f>MAX(MAX(StartDateValues),MAX(CompletedDateValues))</f>
        <v>0</v>
      </c>
    </row>
    <row r="3" spans="1:28" ht="16.5" customHeight="1" x14ac:dyDescent="0.2">
      <c r="F3" s="36" t="s">
        <v>128</v>
      </c>
    </row>
    <row r="5" spans="1:28" ht="24" x14ac:dyDescent="0.3">
      <c r="A5" s="47" t="s">
        <v>130</v>
      </c>
      <c r="B5" s="47"/>
      <c r="C5" s="47"/>
      <c r="D5" s="47"/>
      <c r="E5" s="47"/>
      <c r="F5" s="47"/>
      <c r="G5" s="47"/>
      <c r="H5" s="47"/>
      <c r="J5" s="48" t="s">
        <v>132</v>
      </c>
      <c r="K5" s="48"/>
      <c r="L5" s="48"/>
      <c r="M5" s="48"/>
      <c r="N5" s="48"/>
      <c r="O5" s="48"/>
      <c r="P5" s="48"/>
      <c r="Q5" s="48"/>
      <c r="R5" s="48"/>
      <c r="T5" s="44" t="s">
        <v>131</v>
      </c>
      <c r="U5" s="44"/>
      <c r="V5" s="44"/>
      <c r="W5" s="44"/>
      <c r="X5" s="44"/>
      <c r="Y5" s="44"/>
      <c r="Z5" s="44"/>
      <c r="AA5" s="44"/>
      <c r="AB5" s="44"/>
    </row>
    <row r="6" spans="1:28" x14ac:dyDescent="0.2">
      <c r="A6" s="46" t="s">
        <v>141</v>
      </c>
      <c r="B6" s="46"/>
      <c r="C6" s="46"/>
      <c r="D6" s="46"/>
      <c r="E6" s="46"/>
      <c r="F6" s="46"/>
      <c r="G6" s="46"/>
      <c r="H6" s="46"/>
      <c r="J6" s="46" t="s">
        <v>143</v>
      </c>
      <c r="K6" s="46"/>
      <c r="L6" s="46"/>
      <c r="M6" s="46"/>
      <c r="N6" s="46"/>
      <c r="O6" s="46"/>
      <c r="P6" s="46"/>
      <c r="Q6" s="46"/>
      <c r="R6" s="46"/>
      <c r="T6" s="46"/>
      <c r="U6" s="46"/>
      <c r="V6" s="46"/>
      <c r="W6" s="46"/>
      <c r="X6" s="46"/>
      <c r="Y6" s="46"/>
      <c r="Z6" s="46"/>
      <c r="AA6" s="46"/>
      <c r="AB6" s="46"/>
    </row>
    <row r="8" spans="1:28" x14ac:dyDescent="0.2">
      <c r="J8" s="27"/>
    </row>
    <row r="15" spans="1:28" x14ac:dyDescent="0.2">
      <c r="U15" s="6" t="s">
        <v>117</v>
      </c>
    </row>
    <row r="16" spans="1:28" x14ac:dyDescent="0.2">
      <c r="U16" s="6" t="s">
        <v>118</v>
      </c>
    </row>
    <row r="18" spans="1:28" x14ac:dyDescent="0.2">
      <c r="I18" t="s">
        <v>70</v>
      </c>
    </row>
    <row r="19" spans="1:28" x14ac:dyDescent="0.2">
      <c r="U19" t="s">
        <v>123</v>
      </c>
    </row>
    <row r="20" spans="1:28" x14ac:dyDescent="0.2">
      <c r="U20" t="s">
        <v>124</v>
      </c>
    </row>
    <row r="21" spans="1:28" x14ac:dyDescent="0.2">
      <c r="U21" t="s">
        <v>125</v>
      </c>
    </row>
    <row r="28" spans="1:28" ht="24" x14ac:dyDescent="0.3">
      <c r="A28" s="50" t="s">
        <v>133</v>
      </c>
      <c r="B28" s="50"/>
      <c r="C28" s="50"/>
      <c r="D28" s="50"/>
      <c r="E28" s="50"/>
      <c r="F28" s="50"/>
      <c r="G28" s="50"/>
      <c r="H28" s="50"/>
      <c r="J28" s="49" t="s">
        <v>134</v>
      </c>
      <c r="K28" s="49"/>
      <c r="L28" s="49"/>
      <c r="M28" s="49"/>
      <c r="N28" s="49"/>
      <c r="O28" s="49"/>
      <c r="P28" s="49"/>
      <c r="Q28" s="49"/>
      <c r="R28" s="49"/>
      <c r="T28" s="45" t="s">
        <v>127</v>
      </c>
      <c r="U28" s="45"/>
      <c r="V28" s="45"/>
      <c r="W28" s="45"/>
      <c r="X28" s="45"/>
      <c r="Y28" s="45"/>
      <c r="Z28" s="45"/>
      <c r="AA28" s="45"/>
      <c r="AB28" s="45"/>
    </row>
    <row r="29" spans="1:28" x14ac:dyDescent="0.2">
      <c r="A29" s="46" t="s">
        <v>142</v>
      </c>
      <c r="B29" s="46"/>
      <c r="C29" s="46"/>
      <c r="D29" s="46"/>
      <c r="E29" s="46"/>
      <c r="F29" s="46"/>
      <c r="G29" s="46"/>
      <c r="H29" s="46"/>
      <c r="J29" s="46" t="s">
        <v>71</v>
      </c>
      <c r="K29" s="46"/>
      <c r="L29" s="46"/>
      <c r="M29" s="46"/>
      <c r="N29" s="46"/>
      <c r="O29" s="46"/>
      <c r="P29" s="46"/>
      <c r="Q29" s="46"/>
      <c r="R29" s="46"/>
    </row>
    <row r="38" spans="21:21" x14ac:dyDescent="0.2">
      <c r="U38" s="6" t="s">
        <v>119</v>
      </c>
    </row>
    <row r="39" spans="21:21" x14ac:dyDescent="0.2">
      <c r="U39" s="6" t="s">
        <v>120</v>
      </c>
    </row>
    <row r="42" spans="21:21" x14ac:dyDescent="0.2">
      <c r="U42" t="s">
        <v>121</v>
      </c>
    </row>
    <row r="43" spans="21:21" x14ac:dyDescent="0.2">
      <c r="U43" t="s">
        <v>122</v>
      </c>
    </row>
    <row r="44" spans="21:21" x14ac:dyDescent="0.2">
      <c r="U44" t="s">
        <v>126</v>
      </c>
    </row>
  </sheetData>
  <mergeCells count="11">
    <mergeCell ref="T5:AB5"/>
    <mergeCell ref="T28:AB28"/>
    <mergeCell ref="A29:H29"/>
    <mergeCell ref="A5:H5"/>
    <mergeCell ref="J5:R5"/>
    <mergeCell ref="J28:R28"/>
    <mergeCell ref="A28:H28"/>
    <mergeCell ref="J6:R6"/>
    <mergeCell ref="J29:R29"/>
    <mergeCell ref="T6:AB6"/>
    <mergeCell ref="A6:H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F2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opLeftCell="A6" zoomScale="131" zoomScaleNormal="90" workbookViewId="0">
      <selection activeCell="U43" sqref="U43"/>
    </sheetView>
  </sheetViews>
  <sheetFormatPr baseColWidth="10" defaultColWidth="8.83203125" defaultRowHeight="1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topLeftCell="AA1" zoomScale="129" zoomScaleNormal="129" workbookViewId="0">
      <pane ySplit="1" topLeftCell="A74" activePane="bottomLeft" state="frozen"/>
      <selection pane="bottomLeft" activeCell="Y54" sqref="Y54"/>
    </sheetView>
  </sheetViews>
  <sheetFormatPr baseColWidth="10" defaultColWidth="8.83203125" defaultRowHeight="15" x14ac:dyDescent="0.2"/>
  <cols>
    <col min="6" max="6" width="27.5" customWidth="1"/>
    <col min="74" max="74" width="9" customWidth="1"/>
  </cols>
  <sheetData>
    <row r="1" spans="1:8" ht="24" x14ac:dyDescent="0.3">
      <c r="A1" s="30" t="s">
        <v>91</v>
      </c>
      <c r="F1" s="31" t="str">
        <f>FilterValue</f>
        <v/>
      </c>
      <c r="H1" t="s">
        <v>92</v>
      </c>
    </row>
    <row r="29" spans="29:29" x14ac:dyDescent="0.2">
      <c r="AC29" t="s">
        <v>60</v>
      </c>
    </row>
    <row r="30" spans="29:29" x14ac:dyDescent="0.2">
      <c r="AC30" t="s">
        <v>61</v>
      </c>
    </row>
    <row r="31" spans="29:29" x14ac:dyDescent="0.2">
      <c r="AC31" s="23">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52"/>
  <sheetViews>
    <sheetView showGridLines="0" workbookViewId="0">
      <selection activeCell="A2" sqref="A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12" max="12" width="9.6640625" bestFit="1" customWidth="1"/>
  </cols>
  <sheetData>
    <row r="1" spans="1:17" x14ac:dyDescent="0.2">
      <c r="A1" s="5" t="s">
        <v>16</v>
      </c>
      <c r="B1" s="5" t="s">
        <v>17</v>
      </c>
      <c r="C1" s="6" t="s">
        <v>3</v>
      </c>
      <c r="D1" s="6" t="s">
        <v>4</v>
      </c>
      <c r="E1" s="6" t="s">
        <v>50</v>
      </c>
      <c r="F1" s="6" t="str">
        <f>PlannedLegendLabel &amp; " Throughput"</f>
        <v>Stories Throughput</v>
      </c>
      <c r="G1" s="6" t="str">
        <f>UnplannedLegendLabel &amp; " Throughput"</f>
        <v>Bugs Throughput</v>
      </c>
      <c r="H1" s="6" t="str">
        <f>UnplannedLegendLabel &amp; " Rate"</f>
        <v>Bugs Rate</v>
      </c>
      <c r="J1" s="6" t="s">
        <v>9</v>
      </c>
    </row>
    <row r="2" spans="1:17" x14ac:dyDescent="0.2">
      <c r="A2" s="9">
        <f>IF(StartDatePriorSunday&lt;&gt;"", StartDatePriorSunday, MIN(PriorSundays))</f>
        <v>0</v>
      </c>
      <c r="B2" s="9">
        <f>IF(ISNUMBER(A2),A2+6,"")</f>
        <v>6</v>
      </c>
      <c r="C2" s="3" t="str">
        <f t="shared" ref="C2:C65" si="0">IF(ISNUMBER(A2),YEAR(A2)&amp;"-"&amp;TEXT(WEEKNUM(A2),"00"),"")</f>
        <v>1900-00</v>
      </c>
      <c r="D2" s="3">
        <f t="shared" ref="D2:D65" si="1">IF(A2="","",COUNTIF(YearWeekValues,C2))</f>
        <v>0</v>
      </c>
      <c r="E2" s="14" t="e">
        <f t="shared" ref="E2:E65" si="2">IF(ISNUMBER(D2),   (D2-MIN(ThroughputValues))/(MAX(ThroughputValues)-MIN(ThroughputValues)),"")</f>
        <v>#DIV/0!</v>
      </c>
      <c r="F2" s="3">
        <f t="shared" ref="F2:F65" si="3">IF($A2="","",COUNTIFS(YearWeekValues,$C2,IndirectWorkType,"&lt;&gt;"&amp;DefectTypeString))</f>
        <v>0</v>
      </c>
      <c r="G2" s="3">
        <f t="shared" ref="G2:G65" si="4">IF($A2="","",COUNTIFS(YearWeekValues,$C2,IndirectWorkType,DefectTypeString))</f>
        <v>0</v>
      </c>
      <c r="H2" s="20">
        <f>IF(F2&lt;&gt;"",IF(G2&gt;0,G2/(F2+G2),0),"")</f>
        <v>0</v>
      </c>
      <c r="J2" s="6" t="s">
        <v>5</v>
      </c>
      <c r="K2" s="8">
        <v>0.05</v>
      </c>
      <c r="L2" s="8">
        <v>0.25</v>
      </c>
      <c r="M2" s="8">
        <v>0.5</v>
      </c>
      <c r="N2" s="8">
        <v>0.75</v>
      </c>
      <c r="O2" s="8">
        <v>0.95</v>
      </c>
      <c r="P2" s="6" t="s">
        <v>6</v>
      </c>
    </row>
    <row r="3" spans="1:17" x14ac:dyDescent="0.2">
      <c r="A3" s="9" t="str">
        <f t="shared" ref="A3:A66" si="5">IF(ISNUMBER(A2),  IF(EndDatePriorSunday&lt;&gt;"",     IF(A2+7&lt;=MIN(EndDatePriorSunday,MAX(PriorSundays)),A2+7,""),IF(A2+7&lt;=MAX(PriorSundays),A2+7,"") ),"")</f>
        <v/>
      </c>
      <c r="B3" s="9" t="str">
        <f t="shared" ref="B3:B66" si="6">IF(ISNUMBER(A3),A3+6,"")</f>
        <v/>
      </c>
      <c r="C3" s="3" t="str">
        <f t="shared" si="0"/>
        <v/>
      </c>
      <c r="D3" s="3" t="str">
        <f t="shared" si="1"/>
        <v/>
      </c>
      <c r="E3" s="14" t="str">
        <f t="shared" si="2"/>
        <v/>
      </c>
      <c r="F3" s="3" t="str">
        <f t="shared" si="3"/>
        <v/>
      </c>
      <c r="G3" s="3" t="str">
        <f t="shared" si="4"/>
        <v/>
      </c>
      <c r="H3" s="20" t="str">
        <f t="shared" ref="H3:H66" si="7">IF(F3&lt;&gt;"",IF(G3&gt;0,G3/(F3+G3),0),"")</f>
        <v/>
      </c>
      <c r="J3" s="3">
        <f>MIN(ThroughputValues)</f>
        <v>0</v>
      </c>
      <c r="K3" s="3">
        <f>_xlfn.PERCENTILE.INC(ThroughputValues,K2)</f>
        <v>0</v>
      </c>
      <c r="L3" s="3">
        <f>_xlfn.PERCENTILE.INC(ThroughputValues,L2)</f>
        <v>0</v>
      </c>
      <c r="M3" s="3">
        <f>_xlfn.PERCENTILE.INC(ThroughputValues,M2)</f>
        <v>0</v>
      </c>
      <c r="N3" s="3">
        <f>_xlfn.PERCENTILE.INC(ThroughputValues,N2)</f>
        <v>0</v>
      </c>
      <c r="O3" s="3">
        <f>_xlfn.PERCENTILE.INC(ThroughputValues,O2)</f>
        <v>0</v>
      </c>
      <c r="P3" s="3">
        <f>MAX(ThroughputValues)</f>
        <v>0</v>
      </c>
    </row>
    <row r="4" spans="1:17" x14ac:dyDescent="0.2">
      <c r="A4" s="9" t="str">
        <f t="shared" si="5"/>
        <v/>
      </c>
      <c r="B4" s="9" t="str">
        <f t="shared" si="6"/>
        <v/>
      </c>
      <c r="C4" s="3" t="str">
        <f t="shared" si="0"/>
        <v/>
      </c>
      <c r="D4" s="3" t="str">
        <f t="shared" si="1"/>
        <v/>
      </c>
      <c r="E4" s="14" t="str">
        <f t="shared" si="2"/>
        <v/>
      </c>
      <c r="F4" s="3" t="str">
        <f t="shared" si="3"/>
        <v/>
      </c>
      <c r="G4" s="3" t="str">
        <f t="shared" si="4"/>
        <v/>
      </c>
      <c r="H4" s="20" t="str">
        <f t="shared" si="7"/>
        <v/>
      </c>
    </row>
    <row r="5" spans="1:17" x14ac:dyDescent="0.2">
      <c r="A5" s="9" t="str">
        <f t="shared" si="5"/>
        <v/>
      </c>
      <c r="B5" s="9" t="str">
        <f t="shared" si="6"/>
        <v/>
      </c>
      <c r="C5" s="3" t="str">
        <f t="shared" si="0"/>
        <v/>
      </c>
      <c r="D5" s="3" t="str">
        <f t="shared" si="1"/>
        <v/>
      </c>
      <c r="E5" s="14" t="str">
        <f t="shared" si="2"/>
        <v/>
      </c>
      <c r="F5" s="3" t="str">
        <f t="shared" si="3"/>
        <v/>
      </c>
      <c r="G5" s="3" t="str">
        <f t="shared" si="4"/>
        <v/>
      </c>
      <c r="H5" s="20" t="str">
        <f t="shared" si="7"/>
        <v/>
      </c>
      <c r="J5" s="6" t="s">
        <v>7</v>
      </c>
      <c r="K5" s="6" t="s">
        <v>8</v>
      </c>
    </row>
    <row r="6" spans="1:17" x14ac:dyDescent="0.2">
      <c r="A6" s="9" t="str">
        <f t="shared" si="5"/>
        <v/>
      </c>
      <c r="B6" s="9" t="str">
        <f t="shared" si="6"/>
        <v/>
      </c>
      <c r="C6" s="3" t="str">
        <f t="shared" si="0"/>
        <v/>
      </c>
      <c r="D6" s="3" t="str">
        <f t="shared" si="1"/>
        <v/>
      </c>
      <c r="E6" s="14" t="str">
        <f t="shared" si="2"/>
        <v/>
      </c>
      <c r="F6" s="3" t="str">
        <f t="shared" si="3"/>
        <v/>
      </c>
      <c r="G6" s="3" t="str">
        <f t="shared" si="4"/>
        <v/>
      </c>
      <c r="H6" s="20" t="str">
        <f t="shared" si="7"/>
        <v/>
      </c>
      <c r="J6" s="4">
        <f>J3</f>
        <v>0</v>
      </c>
      <c r="K6" s="4">
        <f t="array" ref="K6:K26">FREQUENCY(ThroughputValues,J6:J26)</f>
        <v>1</v>
      </c>
      <c r="N6" t="s">
        <v>57</v>
      </c>
      <c r="Q6" s="21">
        <f>AVERAGE(H:H)</f>
        <v>0</v>
      </c>
    </row>
    <row r="7" spans="1:17" x14ac:dyDescent="0.2">
      <c r="A7" s="9" t="str">
        <f t="shared" si="5"/>
        <v/>
      </c>
      <c r="B7" s="9" t="str">
        <f t="shared" si="6"/>
        <v/>
      </c>
      <c r="C7" s="3" t="str">
        <f t="shared" si="0"/>
        <v/>
      </c>
      <c r="D7" s="3" t="str">
        <f t="shared" si="1"/>
        <v/>
      </c>
      <c r="E7" s="14" t="str">
        <f t="shared" si="2"/>
        <v/>
      </c>
      <c r="F7" s="3" t="str">
        <f t="shared" si="3"/>
        <v/>
      </c>
      <c r="G7" s="3" t="str">
        <f t="shared" si="4"/>
        <v/>
      </c>
      <c r="H7" s="20" t="str">
        <f t="shared" si="7"/>
        <v/>
      </c>
      <c r="J7" s="4">
        <f t="shared" ref="J7:J26" si="8">ROUNDUP(J6+(($P$3-$J$3)/20),0)</f>
        <v>0</v>
      </c>
      <c r="K7" s="4">
        <v>0</v>
      </c>
      <c r="N7" t="s">
        <v>58</v>
      </c>
      <c r="Q7" s="22" t="str">
        <f>UnplannedLegendLabel &amp; " Percentage Rate (avg: " &amp;TEXT(Q6,"0.00%")&amp;")"</f>
        <v>Bugs Percentage Rate (avg: 0.00%)</v>
      </c>
    </row>
    <row r="8" spans="1:17" x14ac:dyDescent="0.2">
      <c r="A8" s="9" t="str">
        <f t="shared" si="5"/>
        <v/>
      </c>
      <c r="B8" s="9" t="str">
        <f t="shared" si="6"/>
        <v/>
      </c>
      <c r="C8" s="3" t="str">
        <f t="shared" si="0"/>
        <v/>
      </c>
      <c r="D8" s="3" t="str">
        <f t="shared" si="1"/>
        <v/>
      </c>
      <c r="E8" s="14" t="str">
        <f t="shared" si="2"/>
        <v/>
      </c>
      <c r="F8" s="3" t="str">
        <f t="shared" si="3"/>
        <v/>
      </c>
      <c r="G8" s="3" t="str">
        <f t="shared" si="4"/>
        <v/>
      </c>
      <c r="H8" s="20" t="str">
        <f t="shared" si="7"/>
        <v/>
      </c>
      <c r="J8" s="4">
        <f t="shared" si="8"/>
        <v>0</v>
      </c>
      <c r="K8" s="4">
        <v>0</v>
      </c>
    </row>
    <row r="9" spans="1:17" x14ac:dyDescent="0.2">
      <c r="A9" s="9" t="str">
        <f t="shared" si="5"/>
        <v/>
      </c>
      <c r="B9" s="9" t="str">
        <f t="shared" si="6"/>
        <v/>
      </c>
      <c r="C9" s="3" t="str">
        <f t="shared" si="0"/>
        <v/>
      </c>
      <c r="D9" s="3" t="str">
        <f t="shared" si="1"/>
        <v/>
      </c>
      <c r="E9" s="14" t="str">
        <f t="shared" si="2"/>
        <v/>
      </c>
      <c r="F9" s="3" t="str">
        <f t="shared" si="3"/>
        <v/>
      </c>
      <c r="G9" s="3" t="str">
        <f t="shared" si="4"/>
        <v/>
      </c>
      <c r="H9" s="20" t="str">
        <f t="shared" si="7"/>
        <v/>
      </c>
      <c r="J9" s="4">
        <f t="shared" si="8"/>
        <v>0</v>
      </c>
      <c r="K9" s="4">
        <v>0</v>
      </c>
    </row>
    <row r="10" spans="1:17" x14ac:dyDescent="0.2">
      <c r="A10" s="9" t="str">
        <f t="shared" si="5"/>
        <v/>
      </c>
      <c r="B10" s="9" t="str">
        <f t="shared" si="6"/>
        <v/>
      </c>
      <c r="C10" s="3" t="str">
        <f t="shared" si="0"/>
        <v/>
      </c>
      <c r="D10" s="3" t="str">
        <f t="shared" si="1"/>
        <v/>
      </c>
      <c r="E10" s="14" t="str">
        <f t="shared" si="2"/>
        <v/>
      </c>
      <c r="F10" s="3" t="str">
        <f t="shared" si="3"/>
        <v/>
      </c>
      <c r="G10" s="3" t="str">
        <f t="shared" si="4"/>
        <v/>
      </c>
      <c r="H10" s="20" t="str">
        <f t="shared" si="7"/>
        <v/>
      </c>
      <c r="J10" s="4">
        <f t="shared" si="8"/>
        <v>0</v>
      </c>
      <c r="K10" s="4">
        <v>0</v>
      </c>
    </row>
    <row r="11" spans="1:17" x14ac:dyDescent="0.2">
      <c r="A11" s="9" t="str">
        <f t="shared" si="5"/>
        <v/>
      </c>
      <c r="B11" s="9" t="str">
        <f t="shared" si="6"/>
        <v/>
      </c>
      <c r="C11" s="3" t="str">
        <f t="shared" si="0"/>
        <v/>
      </c>
      <c r="D11" s="3" t="str">
        <f t="shared" si="1"/>
        <v/>
      </c>
      <c r="E11" s="14" t="str">
        <f t="shared" si="2"/>
        <v/>
      </c>
      <c r="F11" s="3" t="str">
        <f t="shared" si="3"/>
        <v/>
      </c>
      <c r="G11" s="3" t="str">
        <f t="shared" si="4"/>
        <v/>
      </c>
      <c r="H11" s="20" t="str">
        <f t="shared" si="7"/>
        <v/>
      </c>
      <c r="J11" s="4">
        <f t="shared" si="8"/>
        <v>0</v>
      </c>
      <c r="K11" s="4">
        <v>0</v>
      </c>
    </row>
    <row r="12" spans="1:17" x14ac:dyDescent="0.2">
      <c r="A12" s="9" t="str">
        <f t="shared" si="5"/>
        <v/>
      </c>
      <c r="B12" s="9" t="str">
        <f t="shared" si="6"/>
        <v/>
      </c>
      <c r="C12" s="3" t="str">
        <f t="shared" si="0"/>
        <v/>
      </c>
      <c r="D12" s="3" t="str">
        <f t="shared" si="1"/>
        <v/>
      </c>
      <c r="E12" s="14" t="str">
        <f t="shared" si="2"/>
        <v/>
      </c>
      <c r="F12" s="3" t="str">
        <f t="shared" si="3"/>
        <v/>
      </c>
      <c r="G12" s="3" t="str">
        <f t="shared" si="4"/>
        <v/>
      </c>
      <c r="H12" s="20" t="str">
        <f t="shared" si="7"/>
        <v/>
      </c>
      <c r="J12" s="4">
        <f t="shared" si="8"/>
        <v>0</v>
      </c>
      <c r="K12" s="4">
        <v>0</v>
      </c>
    </row>
    <row r="13" spans="1:17" x14ac:dyDescent="0.2">
      <c r="A13" s="9" t="str">
        <f t="shared" si="5"/>
        <v/>
      </c>
      <c r="B13" s="9" t="str">
        <f t="shared" si="6"/>
        <v/>
      </c>
      <c r="C13" s="3" t="str">
        <f t="shared" si="0"/>
        <v/>
      </c>
      <c r="D13" s="3" t="str">
        <f t="shared" si="1"/>
        <v/>
      </c>
      <c r="E13" s="14" t="str">
        <f t="shared" si="2"/>
        <v/>
      </c>
      <c r="F13" s="3" t="str">
        <f t="shared" si="3"/>
        <v/>
      </c>
      <c r="G13" s="3" t="str">
        <f t="shared" si="4"/>
        <v/>
      </c>
      <c r="H13" s="20" t="str">
        <f t="shared" si="7"/>
        <v/>
      </c>
      <c r="J13" s="4">
        <f t="shared" si="8"/>
        <v>0</v>
      </c>
      <c r="K13" s="4">
        <v>0</v>
      </c>
    </row>
    <row r="14" spans="1:17" x14ac:dyDescent="0.2">
      <c r="A14" s="9" t="str">
        <f t="shared" si="5"/>
        <v/>
      </c>
      <c r="B14" s="9" t="str">
        <f t="shared" si="6"/>
        <v/>
      </c>
      <c r="C14" s="3" t="str">
        <f t="shared" si="0"/>
        <v/>
      </c>
      <c r="D14" s="3" t="str">
        <f t="shared" si="1"/>
        <v/>
      </c>
      <c r="E14" s="14" t="str">
        <f t="shared" si="2"/>
        <v/>
      </c>
      <c r="F14" s="3" t="str">
        <f t="shared" si="3"/>
        <v/>
      </c>
      <c r="G14" s="3" t="str">
        <f t="shared" si="4"/>
        <v/>
      </c>
      <c r="H14" s="20" t="str">
        <f t="shared" si="7"/>
        <v/>
      </c>
      <c r="J14" s="4">
        <f t="shared" si="8"/>
        <v>0</v>
      </c>
      <c r="K14" s="4">
        <v>0</v>
      </c>
    </row>
    <row r="15" spans="1:17" x14ac:dyDescent="0.2">
      <c r="A15" s="9" t="str">
        <f t="shared" si="5"/>
        <v/>
      </c>
      <c r="B15" s="9" t="str">
        <f t="shared" si="6"/>
        <v/>
      </c>
      <c r="C15" s="3" t="str">
        <f t="shared" si="0"/>
        <v/>
      </c>
      <c r="D15" s="3" t="str">
        <f t="shared" si="1"/>
        <v/>
      </c>
      <c r="E15" s="14" t="str">
        <f t="shared" si="2"/>
        <v/>
      </c>
      <c r="F15" s="3" t="str">
        <f t="shared" si="3"/>
        <v/>
      </c>
      <c r="G15" s="3" t="str">
        <f t="shared" si="4"/>
        <v/>
      </c>
      <c r="H15" s="20" t="str">
        <f t="shared" si="7"/>
        <v/>
      </c>
      <c r="J15" s="4">
        <f t="shared" si="8"/>
        <v>0</v>
      </c>
      <c r="K15" s="4">
        <v>0</v>
      </c>
    </row>
    <row r="16" spans="1:17" x14ac:dyDescent="0.2">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0</v>
      </c>
      <c r="K16" s="4">
        <v>0</v>
      </c>
    </row>
    <row r="17" spans="1:11" x14ac:dyDescent="0.2">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0</v>
      </c>
      <c r="K17" s="4">
        <v>0</v>
      </c>
    </row>
    <row r="18" spans="1:11" x14ac:dyDescent="0.2">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0</v>
      </c>
      <c r="K18" s="4">
        <v>0</v>
      </c>
    </row>
    <row r="19" spans="1:11" x14ac:dyDescent="0.2">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0</v>
      </c>
      <c r="K19" s="4">
        <v>0</v>
      </c>
    </row>
    <row r="20" spans="1:11" x14ac:dyDescent="0.2">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0</v>
      </c>
      <c r="K20" s="4">
        <v>0</v>
      </c>
    </row>
    <row r="21" spans="1:11" x14ac:dyDescent="0.2">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0</v>
      </c>
      <c r="K21" s="4">
        <v>0</v>
      </c>
    </row>
    <row r="22" spans="1:11" x14ac:dyDescent="0.2">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0</v>
      </c>
      <c r="K22" s="4">
        <v>0</v>
      </c>
    </row>
    <row r="23" spans="1:11" x14ac:dyDescent="0.2">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0</v>
      </c>
      <c r="K23" s="4">
        <v>0</v>
      </c>
    </row>
    <row r="24" spans="1:11" x14ac:dyDescent="0.2">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0</v>
      </c>
      <c r="K24" s="4">
        <v>0</v>
      </c>
    </row>
    <row r="25" spans="1:11" x14ac:dyDescent="0.2">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0</v>
      </c>
      <c r="K25" s="4">
        <v>0</v>
      </c>
    </row>
    <row r="26" spans="1:11" x14ac:dyDescent="0.2">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0</v>
      </c>
      <c r="K26" s="4">
        <v>0</v>
      </c>
    </row>
    <row r="27" spans="1:11" x14ac:dyDescent="0.2">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2501"/>
  <sheetViews>
    <sheetView showGridLines="0" topLeftCell="A89" zoomScale="150" workbookViewId="0">
      <selection activeCell="G29" sqref="G29"/>
    </sheetView>
  </sheetViews>
  <sheetFormatPr baseColWidth="10" defaultColWidth="8.83203125" defaultRowHeight="15" x14ac:dyDescent="0.2"/>
  <cols>
    <col min="1" max="1" width="17.83203125" customWidth="1"/>
    <col min="2" max="2" width="17" customWidth="1"/>
    <col min="3" max="3" width="12.5" customWidth="1"/>
    <col min="4" max="4" width="16.5" customWidth="1"/>
    <col min="5" max="6" width="19.1640625" customWidth="1"/>
    <col min="7" max="8" width="22.1640625" customWidth="1"/>
    <col min="9" max="9" width="30.5" customWidth="1"/>
    <col min="10" max="11" width="33.33203125" customWidth="1"/>
    <col min="12" max="12" width="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 min="38" max="38" width="22.5" style="1" customWidth="1"/>
    <col min="39" max="39" width="15.33203125" customWidth="1"/>
    <col min="40" max="40" width="11.5" customWidth="1"/>
  </cols>
  <sheetData>
    <row r="1" spans="1:40" x14ac:dyDescent="0.2">
      <c r="A1" s="6" t="s">
        <v>95</v>
      </c>
      <c r="B1" s="6" t="s">
        <v>0</v>
      </c>
      <c r="C1" s="6" t="s">
        <v>23</v>
      </c>
      <c r="D1" s="6" t="s">
        <v>2</v>
      </c>
      <c r="E1" s="6" t="str">
        <f>PlannedLegendLabel &amp; " " &amp; CycleTimeLabel</f>
        <v>Stories Time in Process</v>
      </c>
      <c r="F1" s="6" t="e">
        <f>PlannedLegendLabel &amp;" " &amp; TEXT(CycleTimePercentile,"##%") &amp; " = " &amp; F2 &amp; " days"</f>
        <v>#NUM!</v>
      </c>
      <c r="G1" s="6" t="str">
        <f>UnplannedLegendLabel &amp; " " &amp; CycleTimeLabel</f>
        <v>Bugs Time in Process</v>
      </c>
      <c r="H1" s="6" t="e">
        <f>UnplannedLegendLabel &amp;" " &amp; TEXT(CycleTimePercentile,"##%") &amp; " = " &amp; H2&amp;" days"</f>
        <v>#NUM!</v>
      </c>
      <c r="I1" s="6" t="str">
        <f>PlannedLegendLabel &amp; " In-Progress Age"</f>
        <v>Stories In-Progress Age</v>
      </c>
      <c r="J1" s="6" t="str">
        <f>UnplannedLegendLabel &amp; " In-Progress Age"</f>
        <v>Bugs In-Progress Age</v>
      </c>
      <c r="K1" s="6"/>
      <c r="M1" s="5" t="s">
        <v>16</v>
      </c>
      <c r="N1" s="5" t="s">
        <v>17</v>
      </c>
      <c r="O1" s="6" t="s">
        <v>3</v>
      </c>
      <c r="P1" s="6" t="s">
        <v>24</v>
      </c>
      <c r="Q1" s="6" t="s">
        <v>25</v>
      </c>
      <c r="R1" s="6" t="s">
        <v>26</v>
      </c>
      <c r="S1" s="6" t="s">
        <v>51</v>
      </c>
      <c r="T1" s="6" t="s">
        <v>48</v>
      </c>
      <c r="U1" s="6" t="s">
        <v>52</v>
      </c>
      <c r="V1" s="6" t="s">
        <v>49</v>
      </c>
      <c r="W1" s="6" t="s">
        <v>53</v>
      </c>
      <c r="X1" s="6" t="s">
        <v>47</v>
      </c>
      <c r="Z1" s="6" t="s">
        <v>9</v>
      </c>
      <c r="AL1" s="1" t="s">
        <v>81</v>
      </c>
      <c r="AM1" t="s">
        <v>82</v>
      </c>
      <c r="AN1" t="s">
        <v>83</v>
      </c>
    </row>
    <row r="2" spans="1:40" x14ac:dyDescent="0.2">
      <c r="A2" s="9" t="str">
        <f>Calculations!B2</f>
        <v/>
      </c>
      <c r="B2" s="9" t="str">
        <f>Calculations!A2</f>
        <v/>
      </c>
      <c r="C2" s="3" t="str">
        <f>IF(ISNUMBER(B2),YEAR(B2)&amp;"-"&amp;TEXT(WEEKNUM(B2),"00"),"")</f>
        <v/>
      </c>
      <c r="D2" s="3" t="str">
        <f>IFERROR(Calculations!L2,"")</f>
        <v/>
      </c>
      <c r="E2" s="3" t="str">
        <f>IF(OR(FilterValue="",Calculations!C2=FilterValue), IF(Calculations!C2 &lt;&gt;DefectTypeString,  IFERROR(Calculations!L2,""), NA()),NA())</f>
        <v/>
      </c>
      <c r="F2" s="3" t="e">
        <f t="array" ref="F2">PERCENTILE(IF(ISERROR(E2:E2501)=FALSE,E2:E2501),CycleTimePercentile)</f>
        <v>#NUM!</v>
      </c>
      <c r="G2" s="3" t="e">
        <f xml:space="preserve"> IF(Calculations!C2 = DefectTypeString,  IFERROR(Calculations!L2,""), NA())</f>
        <v>#N/A</v>
      </c>
      <c r="H2" s="3" t="e">
        <f t="array" ref="H2">PERCENTILE(IF(ISERROR(G2:G2501)=FALSE,G2:G2501),CycleTimePercentile)</f>
        <v>#NUM!</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0</v>
      </c>
      <c r="N2" s="9">
        <f>IF(ISNUMBER(M2),M2+6,"")</f>
        <v>6</v>
      </c>
      <c r="O2" s="3" t="str">
        <f t="shared" ref="O2" si="0">IF(ISNUMBER(M2),YEAR(M2)&amp;"-"&amp;TEXT(WEEKNUM(M2),"00"),"")</f>
        <v>1900-00</v>
      </c>
      <c r="P2" s="3">
        <f t="array" ref="P2">IF(ISNUMBER(M2),MIN(IF($C:$C=O2,$D:$D)),"")</f>
        <v>0</v>
      </c>
      <c r="Q2" s="11">
        <f>IF(ISNUMBER(M2),IFERROR(AVERAGEIF($C:$C,O2,$D:$D),0),"")</f>
        <v>0</v>
      </c>
      <c r="R2" s="3">
        <f t="array" ref="R2">IF(ISNUMBER(M2),MAX(IF($C:$C=O2,$D:$D)),"")</f>
        <v>0</v>
      </c>
      <c r="S2" s="3" t="e">
        <f t="array" ref="S2">IF(ISNUMBER(M2),PERCENTILE(IF($C:$C=O2,$D:$D),0.25),"")</f>
        <v>#NUM!</v>
      </c>
      <c r="T2" s="3" t="e">
        <f t="array" ref="T2">IF(ISNUMBER(M2),PERCENTILE(IF($C:$C=O2,$D:$D),0.3),"")</f>
        <v>#NUM!</v>
      </c>
      <c r="U2" s="3" t="e">
        <f t="array" ref="U2">IF(ISNUMBER(M2),PERCENTILE(IF($C:$C=O2,$D:$D),0.5),"")</f>
        <v>#NUM!</v>
      </c>
      <c r="V2" s="3" t="e">
        <f t="array" ref="V2">IF(ISNUMBER(M2),PERCENTILE(IF($C:$C=O2,$D:$D),0.7),"")</f>
        <v>#NUM!</v>
      </c>
      <c r="W2" s="3" t="e">
        <f t="array" ref="W2">IF(ISNUMBER(M2),PERCENTILE(IF($C:$C=O2,$D:$D),0.75),"")</f>
        <v>#NUM!</v>
      </c>
      <c r="X2" s="3" t="e">
        <f t="array" ref="X2">IF(ISNUMBER(M2),PERCENTILE(IF($C:$C=O2,$D:$D),0.85),"")</f>
        <v>#NUM!</v>
      </c>
      <c r="Z2" s="6" t="s">
        <v>14</v>
      </c>
      <c r="AA2" s="6">
        <v>0.05</v>
      </c>
      <c r="AB2" s="6">
        <v>0.25</v>
      </c>
      <c r="AC2" s="6">
        <v>0.5</v>
      </c>
      <c r="AD2" s="6">
        <v>0.75</v>
      </c>
      <c r="AE2" s="6">
        <v>0.95</v>
      </c>
      <c r="AF2" s="6" t="s">
        <v>15</v>
      </c>
      <c r="AL2" s="2">
        <f>MIN(B:B)</f>
        <v>0</v>
      </c>
      <c r="AM2" s="4" t="e">
        <f>IF(AL2&lt;&gt;"",$F$2,"")</f>
        <v>#NUM!</v>
      </c>
      <c r="AN2" s="4" t="e">
        <f>IF(AL2&lt;&gt;"",$H$2,"")</f>
        <v>#NUM!</v>
      </c>
    </row>
    <row r="3" spans="1:40" x14ac:dyDescent="0.2">
      <c r="A3" s="9" t="str">
        <f>Calculations!B3</f>
        <v/>
      </c>
      <c r="B3" s="9" t="str">
        <f>Calculations!A3</f>
        <v/>
      </c>
      <c r="C3" s="3" t="str">
        <f t="shared" ref="C3:C66" si="1">IF(ISNUMBER(B3),YEAR(B3)&amp;"-"&amp;TEXT(WEEKNUM(B3),"00"),"")</f>
        <v/>
      </c>
      <c r="D3" s="3" t="str">
        <f>IFERROR(Calculations!L3,"")</f>
        <v/>
      </c>
      <c r="E3" s="3" t="str">
        <f>IF(OR(FilterValue="",Calculations!C3=FilterValue), IF(Calculations!C3 &lt;&gt;DefectTypeString,  IFERROR(Calculations!L3,""), NA()),NA())</f>
        <v/>
      </c>
      <c r="F3" s="3" t="e">
        <f>$F$2</f>
        <v>#NUM!</v>
      </c>
      <c r="G3" s="3" t="e">
        <f xml:space="preserve"> IF(Calculations!C3 = DefectTypeString,  IFERROR(Calculations!L3,""), NA())</f>
        <v>#N/A</v>
      </c>
      <c r="H3" s="3" t="e">
        <f>$H$2</f>
        <v>#NUM!</v>
      </c>
      <c r="I3" s="3" t="e">
        <f ca="1" xml:space="preserve"> IF(OR(Calculations!C3 = "",Calculations!C3 &lt;&gt; DefectTypeString),  Calculations!M3, NA())</f>
        <v>#N/A</v>
      </c>
      <c r="J3" s="3" t="e">
        <f xml:space="preserve"> IF(Calculations!C3 = DefectTypeString,  Calculations!M3, NA())</f>
        <v>#N/A</v>
      </c>
      <c r="K3" s="3"/>
      <c r="M3" s="9" t="str">
        <f t="shared" ref="M3:M66" si="2">IF(ISNUMBER(M2),  IF(EndDatePriorSunday&lt;&gt;"",     IF(M2+7&lt;=MIN(EndDatePriorSunday,MAX(PriorSundays)),M2+7,""),IF(M2+7&lt;=MAX(PriorSundays),M2+7,"") ),"")</f>
        <v/>
      </c>
      <c r="N3" s="9" t="str">
        <f t="shared" ref="N3:N66" si="3">IF(ISNUMBER(M3),M3+6,"")</f>
        <v/>
      </c>
      <c r="O3" s="3" t="str">
        <f t="shared" ref="O3:O66" si="4">IF(ISNUMBER(M3),YEAR(M3)&amp;"-"&amp;TEXT(WEEKNUM(M3),"00"),"")</f>
        <v/>
      </c>
      <c r="P3" s="3" t="str">
        <f t="array" ref="P3">IF(ISNUMBER(M3),MIN(IF($C:$C=O3,$D:$D)),"")</f>
        <v/>
      </c>
      <c r="Q3" s="11" t="str">
        <f t="shared" ref="Q3:Q66" si="5">IF(ISNUMBER(M3),IFERROR(AVERAGEIF($C:$C,O3,$D:$D),0),"")</f>
        <v/>
      </c>
      <c r="R3" s="3" t="str">
        <f t="array" ref="R3">IF(ISNUMBER(M3),MAX(IF($C:$C=O3,$D:$D)),"")</f>
        <v/>
      </c>
      <c r="S3" s="3" t="str">
        <f t="array" ref="S3">IF(ISNUMBER(M3),PERCENTILE(IF($C:$C=O3,$D:$D),0.25),"")</f>
        <v/>
      </c>
      <c r="T3" s="3" t="str">
        <f t="array" ref="T3">IF(ISNUMBER(M3),PERCENTILE(IF($C:$C=O3,$D:$D),0.3),"")</f>
        <v/>
      </c>
      <c r="U3" s="3" t="str">
        <f t="array" ref="U3">IF(ISNUMBER(M3),PERCENTILE(IF($C:$C=O3,$D:$D),0.5),"")</f>
        <v/>
      </c>
      <c r="V3" s="3" t="str">
        <f t="array" ref="V3">IF(ISNUMBER(M3),PERCENTILE(IF($C:$C=O3,$D:$D),0.7),"")</f>
        <v/>
      </c>
      <c r="W3" s="3" t="str">
        <f t="array" ref="W3">IF(ISNUMBER(M3),PERCENTILE(IF($C:$C=O3,$D:$D),0.75),"")</f>
        <v/>
      </c>
      <c r="X3" s="3" t="str">
        <f t="array" ref="X3">IF(ISNUMBER(M3),PERCENTILE(IF($C:$C=O3,$D:$D),0.85),"")</f>
        <v/>
      </c>
      <c r="Z3" s="3">
        <f>MIN(CycleTimeValues)</f>
        <v>0</v>
      </c>
      <c r="AA3" s="3" t="e">
        <f>_xlfn.PERCENTILE.INC(CycleTimeValues,AA2)</f>
        <v>#NUM!</v>
      </c>
      <c r="AB3" s="3" t="e">
        <f>_xlfn.PERCENTILE.INC(CycleTimeValues,AB2)</f>
        <v>#NUM!</v>
      </c>
      <c r="AC3" s="3" t="e">
        <f>_xlfn.PERCENTILE.INC(CycleTimeValues,AC2)</f>
        <v>#NUM!</v>
      </c>
      <c r="AD3" s="3" t="e">
        <f>_xlfn.PERCENTILE.INC(CycleTimeValues,AD2)</f>
        <v>#NUM!</v>
      </c>
      <c r="AE3" s="3" t="e">
        <f>_xlfn.PERCENTILE.INC(CycleTimeValues,AE2)</f>
        <v>#NUM!</v>
      </c>
      <c r="AF3" s="3">
        <f>MAX(CycleTimeValues)</f>
        <v>0</v>
      </c>
      <c r="AL3" s="2">
        <f t="shared" ref="AL3:AL66" si="6">IF(AL2&lt;=MAX(B:B), AL2+1,"")</f>
        <v>1</v>
      </c>
      <c r="AM3" s="4" t="e">
        <f t="shared" ref="AM3:AM66" si="7">IF(AL3&lt;&gt;"",$F$2,"")</f>
        <v>#NUM!</v>
      </c>
      <c r="AN3" s="4" t="e">
        <f t="shared" ref="AN3:AN66" si="8">IF(AL3&lt;&gt;"",$H$2,"")</f>
        <v>#NUM!</v>
      </c>
    </row>
    <row r="4" spans="1:40" x14ac:dyDescent="0.2">
      <c r="A4" s="9" t="str">
        <f>Calculations!B4</f>
        <v/>
      </c>
      <c r="B4" s="9" t="str">
        <f>Calculations!A4</f>
        <v/>
      </c>
      <c r="C4" s="3" t="str">
        <f t="shared" si="1"/>
        <v/>
      </c>
      <c r="D4" s="3" t="str">
        <f>IFERROR(Calculations!L4,"")</f>
        <v/>
      </c>
      <c r="E4" s="3" t="str">
        <f>IF(OR(FilterValue="",Calculations!C4=FilterValue), IF(Calculations!C4 &lt;&gt;DefectTypeString,  IFERROR(Calculations!L4,""), NA()),NA())</f>
        <v/>
      </c>
      <c r="F4" s="3" t="e">
        <f t="shared" ref="F4:F67" si="9">$F$2</f>
        <v>#NUM!</v>
      </c>
      <c r="G4" s="3" t="e">
        <f xml:space="preserve"> IF(Calculations!C4 = DefectTypeString,  IFERROR(Calculations!L4,""), NA())</f>
        <v>#N/A</v>
      </c>
      <c r="H4" s="3" t="e">
        <f t="shared" ref="H4:H67" si="10">$H$2</f>
        <v>#NUM!</v>
      </c>
      <c r="I4" s="3" t="e">
        <f ca="1" xml:space="preserve"> IF(OR(Calculations!C4 = "",Calculations!C4 &lt;&gt; DefectTypeString),  Calculations!M4, NA())</f>
        <v>#N/A</v>
      </c>
      <c r="J4" s="3" t="e">
        <f xml:space="preserve"> IF(Calculations!C4 = DefectTypeString,  Calculations!M4, NA())</f>
        <v>#N/A</v>
      </c>
      <c r="K4" s="3"/>
      <c r="M4" s="9" t="str">
        <f t="shared" si="2"/>
        <v/>
      </c>
      <c r="N4" s="9" t="str">
        <f t="shared" si="3"/>
        <v/>
      </c>
      <c r="O4" s="3" t="str">
        <f t="shared" si="4"/>
        <v/>
      </c>
      <c r="P4" s="3" t="str">
        <f t="array" ref="P4">IF(ISNUMBER(M4),MIN(IF($C:$C=O4,$D:$D)),"")</f>
        <v/>
      </c>
      <c r="Q4" s="11" t="str">
        <f t="shared" si="5"/>
        <v/>
      </c>
      <c r="R4" s="3" t="str">
        <f t="array" ref="R4">IF(ISNUMBER(M4),MAX(IF($C:$C=O4,$D:$D)),"")</f>
        <v/>
      </c>
      <c r="S4" s="3" t="str">
        <f t="array" ref="S4">IF(ISNUMBER(M4),PERCENTILE(IF($C:$C=O4,$D:$D),0.25),"")</f>
        <v/>
      </c>
      <c r="T4" s="3" t="str">
        <f t="array" ref="T4">IF(ISNUMBER(M4),PERCENTILE(IF($C:$C=O4,$D:$D),0.3),"")</f>
        <v/>
      </c>
      <c r="U4" s="3" t="str">
        <f t="array" ref="U4">IF(ISNUMBER(M4),PERCENTILE(IF($C:$C=O4,$D:$D),0.5),"")</f>
        <v/>
      </c>
      <c r="V4" s="3" t="str">
        <f t="array" ref="V4">IF(ISNUMBER(M4),PERCENTILE(IF($C:$C=O4,$D:$D),0.7),"")</f>
        <v/>
      </c>
      <c r="W4" s="3" t="str">
        <f t="array" ref="W4">IF(ISNUMBER(M4),PERCENTILE(IF($C:$C=O4,$D:$D),0.75),"")</f>
        <v/>
      </c>
      <c r="X4" s="3" t="str">
        <f t="array" ref="X4">IF(ISNUMBER(M4),PERCENTILE(IF($C:$C=O4,$D:$D),0.85),"")</f>
        <v/>
      </c>
      <c r="AL4" s="2" t="str">
        <f t="shared" si="6"/>
        <v/>
      </c>
      <c r="AM4" s="4" t="str">
        <f t="shared" si="7"/>
        <v/>
      </c>
      <c r="AN4" s="4" t="str">
        <f t="shared" si="8"/>
        <v/>
      </c>
    </row>
    <row r="5" spans="1:40" x14ac:dyDescent="0.2">
      <c r="A5" s="9" t="str">
        <f>Calculations!B5</f>
        <v/>
      </c>
      <c r="B5" s="9" t="str">
        <f>Calculations!A5</f>
        <v/>
      </c>
      <c r="C5" s="3" t="str">
        <f t="shared" si="1"/>
        <v/>
      </c>
      <c r="D5" s="3" t="str">
        <f>IFERROR(Calculations!L5,"")</f>
        <v/>
      </c>
      <c r="E5" s="3" t="str">
        <f>IF(OR(FilterValue="",Calculations!C5=FilterValue), IF(Calculations!C5 &lt;&gt;DefectTypeString,  IFERROR(Calculations!L5,""), NA()),NA())</f>
        <v/>
      </c>
      <c r="F5" s="3" t="e">
        <f t="shared" si="9"/>
        <v>#NUM!</v>
      </c>
      <c r="G5" s="3" t="e">
        <f xml:space="preserve"> IF(Calculations!C5 = DefectTypeString,  IFERROR(Calculations!L5,""), NA())</f>
        <v>#N/A</v>
      </c>
      <c r="H5" s="3" t="e">
        <f t="shared" si="10"/>
        <v>#NUM!</v>
      </c>
      <c r="I5" s="3" t="e">
        <f ca="1" xml:space="preserve"> IF(OR(Calculations!C5 = "",Calculations!C5 &lt;&gt; DefectTypeString),  Calculations!M5, NA())</f>
        <v>#N/A</v>
      </c>
      <c r="J5" s="3" t="e">
        <f xml:space="preserve"> IF(Calculations!C5 = DefectTypeString,  Calculations!M5, NA())</f>
        <v>#N/A</v>
      </c>
      <c r="K5" s="3"/>
      <c r="M5" s="9" t="str">
        <f t="shared" si="2"/>
        <v/>
      </c>
      <c r="N5" s="9" t="str">
        <f t="shared" si="3"/>
        <v/>
      </c>
      <c r="O5" s="3" t="str">
        <f t="shared" si="4"/>
        <v/>
      </c>
      <c r="P5" s="3" t="str">
        <f t="array" ref="P5">IF(ISNUMBER(M5),MIN(IF($C:$C=O5,$D:$D)),"")</f>
        <v/>
      </c>
      <c r="Q5" s="11" t="str">
        <f t="shared" si="5"/>
        <v/>
      </c>
      <c r="R5" s="3" t="str">
        <f t="array" ref="R5">IF(ISNUMBER(M5),MAX(IF($C:$C=O5,$D:$D)),"")</f>
        <v/>
      </c>
      <c r="S5" s="3" t="str">
        <f t="array" ref="S5">IF(ISNUMBER(M5),PERCENTILE(IF($C:$C=O5,$D:$D),0.25),"")</f>
        <v/>
      </c>
      <c r="T5" s="3" t="str">
        <f t="array" ref="T5">IF(ISNUMBER(M5),PERCENTILE(IF($C:$C=O5,$D:$D),0.3),"")</f>
        <v/>
      </c>
      <c r="U5" s="3" t="str">
        <f t="array" ref="U5">IF(ISNUMBER(M5),PERCENTILE(IF($C:$C=O5,$D:$D),0.5),"")</f>
        <v/>
      </c>
      <c r="V5" s="3" t="str">
        <f t="array" ref="V5">IF(ISNUMBER(M5),PERCENTILE(IF($C:$C=O5,$D:$D),0.7),"")</f>
        <v/>
      </c>
      <c r="W5" s="3" t="str">
        <f t="array" ref="W5">IF(ISNUMBER(M5),PERCENTILE(IF($C:$C=O5,$D:$D),0.75),"")</f>
        <v/>
      </c>
      <c r="X5" s="3" t="str">
        <f t="array" ref="X5">IF(ISNUMBER(M5),PERCENTILE(IF($C:$C=O5,$D:$D),0.85),"")</f>
        <v/>
      </c>
      <c r="Z5" s="6" t="s">
        <v>7</v>
      </c>
      <c r="AA5" s="6" t="s">
        <v>8</v>
      </c>
      <c r="AB5" s="6" t="str">
        <f>PlannedLegendLabel</f>
        <v>Stories</v>
      </c>
      <c r="AC5" s="6" t="str">
        <f>UnplannedLegendLabel</f>
        <v>Bugs</v>
      </c>
      <c r="AL5" s="2" t="str">
        <f t="shared" si="6"/>
        <v/>
      </c>
      <c r="AM5" s="4" t="str">
        <f t="shared" si="7"/>
        <v/>
      </c>
      <c r="AN5" s="4" t="str">
        <f t="shared" si="8"/>
        <v/>
      </c>
    </row>
    <row r="6" spans="1:40" x14ac:dyDescent="0.2">
      <c r="A6" s="9" t="str">
        <f>Calculations!B6</f>
        <v/>
      </c>
      <c r="B6" s="9" t="str">
        <f>Calculations!A6</f>
        <v/>
      </c>
      <c r="C6" s="3" t="str">
        <f t="shared" si="1"/>
        <v/>
      </c>
      <c r="D6" s="3" t="str">
        <f>IFERROR(Calculations!L6,"")</f>
        <v/>
      </c>
      <c r="E6" s="3" t="str">
        <f>IF(OR(FilterValue="",Calculations!C6=FilterValue), IF(Calculations!C6 &lt;&gt;DefectTypeString,  IFERROR(Calculations!L6,""), NA()),NA())</f>
        <v/>
      </c>
      <c r="F6" s="3" t="e">
        <f t="shared" si="9"/>
        <v>#NUM!</v>
      </c>
      <c r="G6" s="3" t="e">
        <f xml:space="preserve"> IF(Calculations!C6 = DefectTypeString,  IFERROR(Calculations!L6,""), NA())</f>
        <v>#N/A</v>
      </c>
      <c r="H6" s="3" t="e">
        <f t="shared" si="10"/>
        <v>#NUM!</v>
      </c>
      <c r="I6" s="3" t="e">
        <f ca="1" xml:space="preserve"> IF(OR(Calculations!C6 = "",Calculations!C6 &lt;&gt; DefectTypeString),  Calculations!M6, NA())</f>
        <v>#N/A</v>
      </c>
      <c r="J6" s="3" t="e">
        <f xml:space="preserve"> IF(Calculations!C6 = DefectTypeString,  Calculations!M6, NA())</f>
        <v>#N/A</v>
      </c>
      <c r="K6" s="3"/>
      <c r="M6" s="9" t="str">
        <f t="shared" si="2"/>
        <v/>
      </c>
      <c r="N6" s="9" t="str">
        <f t="shared" si="3"/>
        <v/>
      </c>
      <c r="O6" s="3" t="str">
        <f t="shared" si="4"/>
        <v/>
      </c>
      <c r="P6" s="3" t="str">
        <f t="array" ref="P6">IF(ISNUMBER(M6),MIN(IF($C:$C=O6,$D:$D)),"")</f>
        <v/>
      </c>
      <c r="Q6" s="11" t="str">
        <f t="shared" si="5"/>
        <v/>
      </c>
      <c r="R6" s="3" t="str">
        <f t="array" ref="R6">IF(ISNUMBER(M6),MAX(IF($C:$C=O6,$D:$D)),"")</f>
        <v/>
      </c>
      <c r="S6" s="3" t="str">
        <f t="array" ref="S6">IF(ISNUMBER(M6),PERCENTILE(IF($C:$C=O6,$D:$D),0.25),"")</f>
        <v/>
      </c>
      <c r="T6" s="3" t="str">
        <f t="array" ref="T6">IF(ISNUMBER(M6),PERCENTILE(IF($C:$C=O6,$D:$D),0.3),"")</f>
        <v/>
      </c>
      <c r="U6" s="3" t="str">
        <f t="array" ref="U6">IF(ISNUMBER(M6),PERCENTILE(IF($C:$C=O6,$D:$D),0.5),"")</f>
        <v/>
      </c>
      <c r="V6" s="3" t="str">
        <f t="array" ref="V6">IF(ISNUMBER(M6),PERCENTILE(IF($C:$C=O6,$D:$D),0.7),"")</f>
        <v/>
      </c>
      <c r="W6" s="3" t="str">
        <f t="array" ref="W6">IF(ISNUMBER(M6),PERCENTILE(IF($C:$C=O6,$D:$D),0.75),"")</f>
        <v/>
      </c>
      <c r="X6" s="3" t="str">
        <f t="array" ref="X6">IF(ISNUMBER(M6),PERCENTILE(IF($C:$C=O6,$D:$D),0.85),"")</f>
        <v/>
      </c>
      <c r="Z6" s="4">
        <f>Z3</f>
        <v>0</v>
      </c>
      <c r="AA6" s="4">
        <f t="array" ref="AA6:AA25">FREQUENCY(CycleTimeValues,Z6:Z25)</f>
        <v>0</v>
      </c>
      <c r="AB6" s="4">
        <f>COUNTIFS(E:E,"&gt;0",E:E,"&lt;=" &amp;Z6)</f>
        <v>0</v>
      </c>
      <c r="AC6" s="4">
        <f>COUNTIFS(G:G,"&gt;0",G:G,"&lt;=" &amp;Z6)</f>
        <v>0</v>
      </c>
      <c r="AL6" s="2" t="str">
        <f t="shared" si="6"/>
        <v/>
      </c>
      <c r="AM6" s="4" t="str">
        <f t="shared" si="7"/>
        <v/>
      </c>
      <c r="AN6" s="4" t="str">
        <f t="shared" si="8"/>
        <v/>
      </c>
    </row>
    <row r="7" spans="1:40" x14ac:dyDescent="0.2">
      <c r="A7" s="9" t="str">
        <f>Calculations!B7</f>
        <v/>
      </c>
      <c r="B7" s="9" t="str">
        <f>Calculations!A7</f>
        <v/>
      </c>
      <c r="C7" s="3" t="str">
        <f t="shared" si="1"/>
        <v/>
      </c>
      <c r="D7" s="3" t="str">
        <f>IFERROR(Calculations!L7,"")</f>
        <v/>
      </c>
      <c r="E7" s="3" t="str">
        <f>IF(OR(FilterValue="",Calculations!C7=FilterValue), IF(Calculations!C7 &lt;&gt;DefectTypeString,  IFERROR(Calculations!L7,""), NA()),NA())</f>
        <v/>
      </c>
      <c r="F7" s="3" t="e">
        <f t="shared" si="9"/>
        <v>#NUM!</v>
      </c>
      <c r="G7" s="3" t="e">
        <f xml:space="preserve"> IF(Calculations!C7 = DefectTypeString,  IFERROR(Calculations!L7,""), NA())</f>
        <v>#N/A</v>
      </c>
      <c r="H7" s="3" t="e">
        <f t="shared" si="10"/>
        <v>#NUM!</v>
      </c>
      <c r="I7" s="3" t="e">
        <f ca="1" xml:space="preserve"> IF(OR(Calculations!C7 = "",Calculations!C7 &lt;&gt; DefectTypeString),  Calculations!M7, NA())</f>
        <v>#N/A</v>
      </c>
      <c r="J7" s="3" t="e">
        <f xml:space="preserve"> IF(Calculations!C7 = DefectTypeString,  Calculations!M7, NA())</f>
        <v>#N/A</v>
      </c>
      <c r="K7" s="3"/>
      <c r="M7" s="9" t="str">
        <f t="shared" si="2"/>
        <v/>
      </c>
      <c r="N7" s="9" t="str">
        <f t="shared" si="3"/>
        <v/>
      </c>
      <c r="O7" s="3" t="str">
        <f t="shared" si="4"/>
        <v/>
      </c>
      <c r="P7" s="3" t="str">
        <f t="array" ref="P7">IF(ISNUMBER(M7),MIN(IF($C:$C=O7,$D:$D)),"")</f>
        <v/>
      </c>
      <c r="Q7" s="11" t="str">
        <f t="shared" si="5"/>
        <v/>
      </c>
      <c r="R7" s="3" t="str">
        <f t="array" ref="R7">IF(ISNUMBER(M7),MAX(IF($C:$C=O7,$D:$D)),"")</f>
        <v/>
      </c>
      <c r="S7" s="3" t="str">
        <f t="array" ref="S7">IF(ISNUMBER(M7),PERCENTILE(IF($C:$C=O7,$D:$D),0.25),"")</f>
        <v/>
      </c>
      <c r="T7" s="3" t="str">
        <f t="array" ref="T7">IF(ISNUMBER(M7),PERCENTILE(IF($C:$C=O7,$D:$D),0.3),"")</f>
        <v/>
      </c>
      <c r="U7" s="3" t="str">
        <f t="array" ref="U7">IF(ISNUMBER(M7),PERCENTILE(IF($C:$C=O7,$D:$D),0.5),"")</f>
        <v/>
      </c>
      <c r="V7" s="3" t="str">
        <f t="array" ref="V7">IF(ISNUMBER(M7),PERCENTILE(IF($C:$C=O7,$D:$D),0.7),"")</f>
        <v/>
      </c>
      <c r="W7" s="3" t="str">
        <f t="array" ref="W7">IF(ISNUMBER(M7),PERCENTILE(IF($C:$C=O7,$D:$D),0.75),"")</f>
        <v/>
      </c>
      <c r="X7" s="3" t="str">
        <f t="array" ref="X7">IF(ISNUMBER(M7),PERCENTILE(IF($C:$C=O7,$D:$D),0.85),"")</f>
        <v/>
      </c>
      <c r="Z7" s="4">
        <f t="shared" ref="Z7:Z25" si="11">ROUNDUP(Z6+(($AF$3-$Z$3)/20),0)</f>
        <v>0</v>
      </c>
      <c r="AA7" s="4">
        <v>0</v>
      </c>
      <c r="AB7" s="4">
        <f t="shared" ref="AB7:AB25" si="12">COUNTIFS(E:E,"&gt;" &amp;Z6,E:E,"&lt;=" &amp; Z7)</f>
        <v>0</v>
      </c>
      <c r="AC7" s="4">
        <f t="shared" ref="AC7:AC25" si="13">COUNTIFS(G:G,"&gt;" &amp;Z6,G:G,"&lt;=" &amp; Z7)</f>
        <v>0</v>
      </c>
      <c r="AL7" s="2" t="str">
        <f t="shared" si="6"/>
        <v/>
      </c>
      <c r="AM7" s="4" t="str">
        <f t="shared" si="7"/>
        <v/>
      </c>
      <c r="AN7" s="4" t="str">
        <f t="shared" si="8"/>
        <v/>
      </c>
    </row>
    <row r="8" spans="1:40" x14ac:dyDescent="0.2">
      <c r="A8" s="9" t="str">
        <f>Calculations!B8</f>
        <v/>
      </c>
      <c r="B8" s="9" t="str">
        <f>Calculations!A8</f>
        <v/>
      </c>
      <c r="C8" s="3" t="str">
        <f t="shared" si="1"/>
        <v/>
      </c>
      <c r="D8" s="3" t="str">
        <f>IFERROR(Calculations!L8,"")</f>
        <v/>
      </c>
      <c r="E8" s="3" t="str">
        <f>IF(OR(FilterValue="",Calculations!C8=FilterValue), IF(Calculations!C8 &lt;&gt;DefectTypeString,  IFERROR(Calculations!L8,""), NA()),NA())</f>
        <v/>
      </c>
      <c r="F8" s="3" t="e">
        <f t="shared" si="9"/>
        <v>#NUM!</v>
      </c>
      <c r="G8" s="3" t="e">
        <f xml:space="preserve"> IF(Calculations!C8 = DefectTypeString,  IFERROR(Calculations!L8,""), NA())</f>
        <v>#N/A</v>
      </c>
      <c r="H8" s="3" t="e">
        <f t="shared" si="10"/>
        <v>#NUM!</v>
      </c>
      <c r="I8" s="3" t="e">
        <f ca="1" xml:space="preserve"> IF(OR(Calculations!C8 = "",Calculations!C8 &lt;&gt; DefectTypeString),  Calculations!M8, NA())</f>
        <v>#N/A</v>
      </c>
      <c r="J8" s="3" t="e">
        <f xml:space="preserve"> IF(Calculations!C8 = DefectTypeString,  Calculations!M8, NA())</f>
        <v>#N/A</v>
      </c>
      <c r="K8" s="3"/>
      <c r="M8" s="9" t="str">
        <f t="shared" si="2"/>
        <v/>
      </c>
      <c r="N8" s="9" t="str">
        <f t="shared" si="3"/>
        <v/>
      </c>
      <c r="O8" s="3" t="str">
        <f t="shared" si="4"/>
        <v/>
      </c>
      <c r="P8" s="3" t="str">
        <f t="array" ref="P8">IF(ISNUMBER(M8),MIN(IF($C:$C=O8,$D:$D)),"")</f>
        <v/>
      </c>
      <c r="Q8" s="11" t="str">
        <f t="shared" si="5"/>
        <v/>
      </c>
      <c r="R8" s="3" t="str">
        <f t="array" ref="R8">IF(ISNUMBER(M8),MAX(IF($C:$C=O8,$D:$D)),"")</f>
        <v/>
      </c>
      <c r="S8" s="3" t="str">
        <f t="array" ref="S8">IF(ISNUMBER(M8),PERCENTILE(IF($C:$C=O8,$D:$D),0.25),"")</f>
        <v/>
      </c>
      <c r="T8" s="3" t="str">
        <f t="array" ref="T8">IF(ISNUMBER(M8),PERCENTILE(IF($C:$C=O8,$D:$D),0.3),"")</f>
        <v/>
      </c>
      <c r="U8" s="3" t="str">
        <f t="array" ref="U8">IF(ISNUMBER(M8),PERCENTILE(IF($C:$C=O8,$D:$D),0.5),"")</f>
        <v/>
      </c>
      <c r="V8" s="3" t="str">
        <f t="array" ref="V8">IF(ISNUMBER(M8),PERCENTILE(IF($C:$C=O8,$D:$D),0.7),"")</f>
        <v/>
      </c>
      <c r="W8" s="3" t="str">
        <f t="array" ref="W8">IF(ISNUMBER(M8),PERCENTILE(IF($C:$C=O8,$D:$D),0.75),"")</f>
        <v/>
      </c>
      <c r="X8" s="3" t="str">
        <f t="array" ref="X8">IF(ISNUMBER(M8),PERCENTILE(IF($C:$C=O8,$D:$D),0.85),"")</f>
        <v/>
      </c>
      <c r="Z8" s="4">
        <f t="shared" si="11"/>
        <v>0</v>
      </c>
      <c r="AA8" s="4">
        <v>0</v>
      </c>
      <c r="AB8" s="4">
        <f t="shared" si="12"/>
        <v>0</v>
      </c>
      <c r="AC8" s="4">
        <f t="shared" si="13"/>
        <v>0</v>
      </c>
      <c r="AL8" s="2" t="str">
        <f t="shared" si="6"/>
        <v/>
      </c>
      <c r="AM8" s="4" t="str">
        <f t="shared" si="7"/>
        <v/>
      </c>
      <c r="AN8" s="4" t="str">
        <f t="shared" si="8"/>
        <v/>
      </c>
    </row>
    <row r="9" spans="1:40" x14ac:dyDescent="0.2">
      <c r="A9" s="9" t="str">
        <f>Calculations!B9</f>
        <v/>
      </c>
      <c r="B9" s="9" t="str">
        <f>Calculations!A9</f>
        <v/>
      </c>
      <c r="C9" s="3" t="str">
        <f t="shared" si="1"/>
        <v/>
      </c>
      <c r="D9" s="3" t="str">
        <f>IFERROR(Calculations!L9,"")</f>
        <v/>
      </c>
      <c r="E9" s="3" t="str">
        <f>IF(OR(FilterValue="",Calculations!C9=FilterValue), IF(Calculations!C9 &lt;&gt;DefectTypeString,  IFERROR(Calculations!L9,""), NA()),NA())</f>
        <v/>
      </c>
      <c r="F9" s="3" t="e">
        <f t="shared" si="9"/>
        <v>#NUM!</v>
      </c>
      <c r="G9" s="3" t="e">
        <f xml:space="preserve"> IF(Calculations!C9 = DefectTypeString,  IFERROR(Calculations!L9,""), NA())</f>
        <v>#N/A</v>
      </c>
      <c r="H9" s="3" t="e">
        <f t="shared" si="10"/>
        <v>#NUM!</v>
      </c>
      <c r="I9" s="3" t="e">
        <f ca="1" xml:space="preserve"> IF(OR(Calculations!C9 = "",Calculations!C9 &lt;&gt; DefectTypeString),  Calculations!M9, NA())</f>
        <v>#N/A</v>
      </c>
      <c r="J9" s="3" t="e">
        <f xml:space="preserve"> IF(Calculations!C9 = DefectTypeString,  Calculations!M9, NA())</f>
        <v>#N/A</v>
      </c>
      <c r="K9" s="3"/>
      <c r="M9" s="9" t="str">
        <f t="shared" si="2"/>
        <v/>
      </c>
      <c r="N9" s="9" t="str">
        <f t="shared" si="3"/>
        <v/>
      </c>
      <c r="O9" s="3" t="str">
        <f t="shared" si="4"/>
        <v/>
      </c>
      <c r="P9" s="3" t="str">
        <f t="array" ref="P9">IF(ISNUMBER(M9),MIN(IF($C:$C=O9,$D:$D)),"")</f>
        <v/>
      </c>
      <c r="Q9" s="11" t="str">
        <f t="shared" si="5"/>
        <v/>
      </c>
      <c r="R9" s="3" t="str">
        <f t="array" ref="R9">IF(ISNUMBER(M9),MAX(IF($C:$C=O9,$D:$D)),"")</f>
        <v/>
      </c>
      <c r="S9" s="3" t="str">
        <f t="array" ref="S9">IF(ISNUMBER(M9),PERCENTILE(IF($C:$C=O9,$D:$D),0.25),"")</f>
        <v/>
      </c>
      <c r="T9" s="3" t="str">
        <f t="array" ref="T9">IF(ISNUMBER(M9),PERCENTILE(IF($C:$C=O9,$D:$D),0.3),"")</f>
        <v/>
      </c>
      <c r="U9" s="3" t="str">
        <f t="array" ref="U9">IF(ISNUMBER(M9),PERCENTILE(IF($C:$C=O9,$D:$D),0.5),"")</f>
        <v/>
      </c>
      <c r="V9" s="3" t="str">
        <f t="array" ref="V9">IF(ISNUMBER(M9),PERCENTILE(IF($C:$C=O9,$D:$D),0.7),"")</f>
        <v/>
      </c>
      <c r="W9" s="3" t="str">
        <f t="array" ref="W9">IF(ISNUMBER(M9),PERCENTILE(IF($C:$C=O9,$D:$D),0.75),"")</f>
        <v/>
      </c>
      <c r="X9" s="3" t="str">
        <f t="array" ref="X9">IF(ISNUMBER(M9),PERCENTILE(IF($C:$C=O9,$D:$D),0.85),"")</f>
        <v/>
      </c>
      <c r="Z9" s="4">
        <f t="shared" si="11"/>
        <v>0</v>
      </c>
      <c r="AA9" s="4">
        <v>0</v>
      </c>
      <c r="AB9" s="4">
        <f t="shared" si="12"/>
        <v>0</v>
      </c>
      <c r="AC9" s="4">
        <f t="shared" si="13"/>
        <v>0</v>
      </c>
      <c r="AL9" s="2" t="str">
        <f t="shared" si="6"/>
        <v/>
      </c>
      <c r="AM9" s="4" t="str">
        <f t="shared" si="7"/>
        <v/>
      </c>
      <c r="AN9" s="4" t="str">
        <f t="shared" si="8"/>
        <v/>
      </c>
    </row>
    <row r="10" spans="1:40" x14ac:dyDescent="0.2">
      <c r="A10" s="9" t="str">
        <f>Calculations!B10</f>
        <v/>
      </c>
      <c r="B10" s="9" t="str">
        <f>Calculations!A10</f>
        <v/>
      </c>
      <c r="C10" s="3" t="str">
        <f t="shared" si="1"/>
        <v/>
      </c>
      <c r="D10" s="3" t="str">
        <f>IFERROR(Calculations!L10,"")</f>
        <v/>
      </c>
      <c r="E10" s="3" t="str">
        <f>IF(OR(FilterValue="",Calculations!C10=FilterValue), IF(Calculations!C10 &lt;&gt;DefectTypeString,  IFERROR(Calculations!L10,""), NA()),NA())</f>
        <v/>
      </c>
      <c r="F10" s="3" t="e">
        <f t="shared" si="9"/>
        <v>#NUM!</v>
      </c>
      <c r="G10" s="3" t="e">
        <f xml:space="preserve"> IF(Calculations!C10 = DefectTypeString,  IFERROR(Calculations!L10,""), NA())</f>
        <v>#N/A</v>
      </c>
      <c r="H10" s="3" t="e">
        <f t="shared" si="10"/>
        <v>#NUM!</v>
      </c>
      <c r="I10" s="3" t="e">
        <f ca="1" xml:space="preserve"> IF(OR(Calculations!C10 = "",Calculations!C10 &lt;&gt; DefectTypeString),  Calculations!M10, NA())</f>
        <v>#N/A</v>
      </c>
      <c r="J10" s="3" t="e">
        <f xml:space="preserve"> IF(Calculations!C10 = DefectTypeString,  Calculations!M10, NA())</f>
        <v>#N/A</v>
      </c>
      <c r="K10" s="3"/>
      <c r="M10" s="9" t="str">
        <f t="shared" si="2"/>
        <v/>
      </c>
      <c r="N10" s="9" t="str">
        <f t="shared" si="3"/>
        <v/>
      </c>
      <c r="O10" s="3" t="str">
        <f t="shared" si="4"/>
        <v/>
      </c>
      <c r="P10" s="3" t="str">
        <f t="array" ref="P10">IF(ISNUMBER(M10),MIN(IF($C:$C=O10,$D:$D)),"")</f>
        <v/>
      </c>
      <c r="Q10" s="11" t="str">
        <f t="shared" si="5"/>
        <v/>
      </c>
      <c r="R10" s="3" t="str">
        <f t="array" ref="R10">IF(ISNUMBER(M10),MAX(IF($C:$C=O10,$D:$D)),"")</f>
        <v/>
      </c>
      <c r="S10" s="3" t="str">
        <f t="array" ref="S10">IF(ISNUMBER(M10),PERCENTILE(IF($C:$C=O10,$D:$D),0.25),"")</f>
        <v/>
      </c>
      <c r="T10" s="3" t="str">
        <f t="array" ref="T10">IF(ISNUMBER(M10),PERCENTILE(IF($C:$C=O10,$D:$D),0.3),"")</f>
        <v/>
      </c>
      <c r="U10" s="3" t="str">
        <f t="array" ref="U10">IF(ISNUMBER(M10),PERCENTILE(IF($C:$C=O10,$D:$D),0.5),"")</f>
        <v/>
      </c>
      <c r="V10" s="3" t="str">
        <f t="array" ref="V10">IF(ISNUMBER(M10),PERCENTILE(IF($C:$C=O10,$D:$D),0.7),"")</f>
        <v/>
      </c>
      <c r="W10" s="3" t="str">
        <f t="array" ref="W10">IF(ISNUMBER(M10),PERCENTILE(IF($C:$C=O10,$D:$D),0.75),"")</f>
        <v/>
      </c>
      <c r="X10" s="3" t="str">
        <f t="array" ref="X10">IF(ISNUMBER(M10),PERCENTILE(IF($C:$C=O10,$D:$D),0.85),"")</f>
        <v/>
      </c>
      <c r="Z10" s="4">
        <f t="shared" si="11"/>
        <v>0</v>
      </c>
      <c r="AA10" s="4">
        <v>0</v>
      </c>
      <c r="AB10" s="4">
        <f t="shared" si="12"/>
        <v>0</v>
      </c>
      <c r="AC10" s="4">
        <f t="shared" si="13"/>
        <v>0</v>
      </c>
      <c r="AL10" s="2" t="str">
        <f t="shared" si="6"/>
        <v/>
      </c>
      <c r="AM10" s="4" t="str">
        <f t="shared" si="7"/>
        <v/>
      </c>
      <c r="AN10" s="4" t="str">
        <f t="shared" si="8"/>
        <v/>
      </c>
    </row>
    <row r="11" spans="1:40" x14ac:dyDescent="0.2">
      <c r="A11" s="9" t="str">
        <f>Calculations!B11</f>
        <v/>
      </c>
      <c r="B11" s="9" t="str">
        <f>Calculations!A11</f>
        <v/>
      </c>
      <c r="C11" s="3" t="str">
        <f t="shared" si="1"/>
        <v/>
      </c>
      <c r="D11" s="3" t="str">
        <f>IFERROR(Calculations!L11,"")</f>
        <v/>
      </c>
      <c r="E11" s="3" t="str">
        <f>IF(OR(FilterValue="",Calculations!C11=FilterValue), IF(Calculations!C11 &lt;&gt;DefectTypeString,  IFERROR(Calculations!L11,""), NA()),NA())</f>
        <v/>
      </c>
      <c r="F11" s="3" t="e">
        <f t="shared" si="9"/>
        <v>#NUM!</v>
      </c>
      <c r="G11" s="3" t="e">
        <f xml:space="preserve"> IF(Calculations!C11 = DefectTypeString,  IFERROR(Calculations!L11,""), NA())</f>
        <v>#N/A</v>
      </c>
      <c r="H11" s="3" t="e">
        <f t="shared" si="10"/>
        <v>#NUM!</v>
      </c>
      <c r="I11" s="3" t="e">
        <f ca="1" xml:space="preserve"> IF(OR(Calculations!C11 = "",Calculations!C11 &lt;&gt; DefectTypeString),  Calculations!M11, NA())</f>
        <v>#N/A</v>
      </c>
      <c r="J11" s="3" t="e">
        <f xml:space="preserve"> IF(Calculations!C11 = DefectTypeString,  Calculations!M11, NA())</f>
        <v>#N/A</v>
      </c>
      <c r="K11" s="3"/>
      <c r="M11" s="9" t="str">
        <f t="shared" si="2"/>
        <v/>
      </c>
      <c r="N11" s="9" t="str">
        <f t="shared" si="3"/>
        <v/>
      </c>
      <c r="O11" s="3" t="str">
        <f t="shared" si="4"/>
        <v/>
      </c>
      <c r="P11" s="3" t="str">
        <f t="array" ref="P11">IF(ISNUMBER(M11),MIN(IF($C:$C=O11,$D:$D)),"")</f>
        <v/>
      </c>
      <c r="Q11" s="11" t="str">
        <f t="shared" si="5"/>
        <v/>
      </c>
      <c r="R11" s="3" t="str">
        <f t="array" ref="R11">IF(ISNUMBER(M11),MAX(IF($C:$C=O11,$D:$D)),"")</f>
        <v/>
      </c>
      <c r="S11" s="3" t="str">
        <f t="array" ref="S11">IF(ISNUMBER(M11),PERCENTILE(IF($C:$C=O11,$D:$D),0.25),"")</f>
        <v/>
      </c>
      <c r="T11" s="3" t="str">
        <f t="array" ref="T11">IF(ISNUMBER(M11),PERCENTILE(IF($C:$C=O11,$D:$D),0.3),"")</f>
        <v/>
      </c>
      <c r="U11" s="3" t="str">
        <f t="array" ref="U11">IF(ISNUMBER(M11),PERCENTILE(IF($C:$C=O11,$D:$D),0.5),"")</f>
        <v/>
      </c>
      <c r="V11" s="3" t="str">
        <f t="array" ref="V11">IF(ISNUMBER(M11),PERCENTILE(IF($C:$C=O11,$D:$D),0.7),"")</f>
        <v/>
      </c>
      <c r="W11" s="3" t="str">
        <f t="array" ref="W11">IF(ISNUMBER(M11),PERCENTILE(IF($C:$C=O11,$D:$D),0.75),"")</f>
        <v/>
      </c>
      <c r="X11" s="3" t="str">
        <f t="array" ref="X11">IF(ISNUMBER(M11),PERCENTILE(IF($C:$C=O11,$D:$D),0.85),"")</f>
        <v/>
      </c>
      <c r="Z11" s="4">
        <f t="shared" si="11"/>
        <v>0</v>
      </c>
      <c r="AA11" s="4">
        <v>0</v>
      </c>
      <c r="AB11" s="4">
        <f t="shared" si="12"/>
        <v>0</v>
      </c>
      <c r="AC11" s="4">
        <f t="shared" si="13"/>
        <v>0</v>
      </c>
      <c r="AL11" s="2" t="str">
        <f t="shared" si="6"/>
        <v/>
      </c>
      <c r="AM11" s="4" t="str">
        <f t="shared" si="7"/>
        <v/>
      </c>
      <c r="AN11" s="4" t="str">
        <f t="shared" si="8"/>
        <v/>
      </c>
    </row>
    <row r="12" spans="1:40" x14ac:dyDescent="0.2">
      <c r="A12" s="9" t="str">
        <f>Calculations!B12</f>
        <v/>
      </c>
      <c r="B12" s="9" t="str">
        <f>Calculations!A12</f>
        <v/>
      </c>
      <c r="C12" s="3" t="str">
        <f t="shared" si="1"/>
        <v/>
      </c>
      <c r="D12" s="3" t="str">
        <f>IFERROR(Calculations!L12,"")</f>
        <v/>
      </c>
      <c r="E12" s="3" t="str">
        <f>IF(OR(FilterValue="",Calculations!C12=FilterValue), IF(Calculations!C12 &lt;&gt;DefectTypeString,  IFERROR(Calculations!L12,""), NA()),NA())</f>
        <v/>
      </c>
      <c r="F12" s="3" t="e">
        <f t="shared" si="9"/>
        <v>#NUM!</v>
      </c>
      <c r="G12" s="3" t="e">
        <f xml:space="preserve"> IF(Calculations!C12 = DefectTypeString,  IFERROR(Calculations!L12,""), NA())</f>
        <v>#N/A</v>
      </c>
      <c r="H12" s="3" t="e">
        <f t="shared" si="10"/>
        <v>#NUM!</v>
      </c>
      <c r="I12" s="3" t="e">
        <f ca="1" xml:space="preserve"> IF(OR(Calculations!C12 = "",Calculations!C12 &lt;&gt; DefectTypeString),  Calculations!M12, NA())</f>
        <v>#N/A</v>
      </c>
      <c r="J12" s="3" t="e">
        <f xml:space="preserve"> IF(Calculations!C12 = DefectTypeString,  Calculations!M12, NA())</f>
        <v>#N/A</v>
      </c>
      <c r="K12" s="3"/>
      <c r="M12" s="9" t="str">
        <f t="shared" si="2"/>
        <v/>
      </c>
      <c r="N12" s="9" t="str">
        <f t="shared" si="3"/>
        <v/>
      </c>
      <c r="O12" s="3" t="str">
        <f t="shared" si="4"/>
        <v/>
      </c>
      <c r="P12" s="3" t="str">
        <f t="array" ref="P12">IF(ISNUMBER(M12),MIN(IF($C:$C=O12,$D:$D)),"")</f>
        <v/>
      </c>
      <c r="Q12" s="11" t="str">
        <f t="shared" si="5"/>
        <v/>
      </c>
      <c r="R12" s="3" t="str">
        <f t="array" ref="R12">IF(ISNUMBER(M12),MAX(IF($C:$C=O12,$D:$D)),"")</f>
        <v/>
      </c>
      <c r="S12" s="3" t="str">
        <f t="array" ref="S12">IF(ISNUMBER(M12),PERCENTILE(IF($C:$C=O12,$D:$D),0.25),"")</f>
        <v/>
      </c>
      <c r="T12" s="3" t="str">
        <f t="array" ref="T12">IF(ISNUMBER(M12),PERCENTILE(IF($C:$C=O12,$D:$D),0.3),"")</f>
        <v/>
      </c>
      <c r="U12" s="3" t="str">
        <f t="array" ref="U12">IF(ISNUMBER(M12),PERCENTILE(IF($C:$C=O12,$D:$D),0.5),"")</f>
        <v/>
      </c>
      <c r="V12" s="3" t="str">
        <f t="array" ref="V12">IF(ISNUMBER(M12),PERCENTILE(IF($C:$C=O12,$D:$D),0.7),"")</f>
        <v/>
      </c>
      <c r="W12" s="3" t="str">
        <f t="array" ref="W12">IF(ISNUMBER(M12),PERCENTILE(IF($C:$C=O12,$D:$D),0.75),"")</f>
        <v/>
      </c>
      <c r="X12" s="3" t="str">
        <f t="array" ref="X12">IF(ISNUMBER(M12),PERCENTILE(IF($C:$C=O12,$D:$D),0.85),"")</f>
        <v/>
      </c>
      <c r="Z12" s="4">
        <f t="shared" si="11"/>
        <v>0</v>
      </c>
      <c r="AA12" s="4">
        <v>0</v>
      </c>
      <c r="AB12" s="4">
        <f t="shared" si="12"/>
        <v>0</v>
      </c>
      <c r="AC12" s="4">
        <f t="shared" si="13"/>
        <v>0</v>
      </c>
      <c r="AL12" s="2" t="str">
        <f t="shared" si="6"/>
        <v/>
      </c>
      <c r="AM12" s="4" t="str">
        <f t="shared" si="7"/>
        <v/>
      </c>
      <c r="AN12" s="4" t="str">
        <f t="shared" si="8"/>
        <v/>
      </c>
    </row>
    <row r="13" spans="1:40" x14ac:dyDescent="0.2">
      <c r="A13" s="9" t="str">
        <f>Calculations!B13</f>
        <v/>
      </c>
      <c r="B13" s="9" t="str">
        <f>Calculations!A13</f>
        <v/>
      </c>
      <c r="C13" s="3" t="str">
        <f t="shared" si="1"/>
        <v/>
      </c>
      <c r="D13" s="3" t="str">
        <f>IFERROR(Calculations!L13,"")</f>
        <v/>
      </c>
      <c r="E13" s="3" t="str">
        <f>IF(OR(FilterValue="",Calculations!C13=FilterValue), IF(Calculations!C13 &lt;&gt;DefectTypeString,  IFERROR(Calculations!L13,""), NA()),NA())</f>
        <v/>
      </c>
      <c r="F13" s="3" t="e">
        <f t="shared" si="9"/>
        <v>#NUM!</v>
      </c>
      <c r="G13" s="3" t="e">
        <f xml:space="preserve"> IF(Calculations!C13 = DefectTypeString,  IFERROR(Calculations!L13,""), NA())</f>
        <v>#N/A</v>
      </c>
      <c r="H13" s="3" t="e">
        <f t="shared" si="10"/>
        <v>#NUM!</v>
      </c>
      <c r="I13" s="3" t="e">
        <f ca="1" xml:space="preserve"> IF(OR(Calculations!C13 = "",Calculations!C13 &lt;&gt; DefectTypeString),  Calculations!M13, NA())</f>
        <v>#N/A</v>
      </c>
      <c r="J13" s="3" t="e">
        <f xml:space="preserve"> IF(Calculations!C13 = DefectTypeString,  Calculations!M13, NA())</f>
        <v>#N/A</v>
      </c>
      <c r="K13" s="3"/>
      <c r="M13" s="9" t="str">
        <f t="shared" si="2"/>
        <v/>
      </c>
      <c r="N13" s="9" t="str">
        <f t="shared" si="3"/>
        <v/>
      </c>
      <c r="O13" s="3" t="str">
        <f t="shared" si="4"/>
        <v/>
      </c>
      <c r="P13" s="3" t="str">
        <f t="array" ref="P13">IF(ISNUMBER(M13),MIN(IF($C:$C=O13,$D:$D)),"")</f>
        <v/>
      </c>
      <c r="Q13" s="11" t="str">
        <f t="shared" si="5"/>
        <v/>
      </c>
      <c r="R13" s="3" t="str">
        <f t="array" ref="R13">IF(ISNUMBER(M13),MAX(IF($C:$C=O13,$D:$D)),"")</f>
        <v/>
      </c>
      <c r="S13" s="3" t="str">
        <f t="array" ref="S13">IF(ISNUMBER(M13),PERCENTILE(IF($C:$C=O13,$D:$D),0.25),"")</f>
        <v/>
      </c>
      <c r="T13" s="3" t="str">
        <f t="array" ref="T13">IF(ISNUMBER(M13),PERCENTILE(IF($C:$C=O13,$D:$D),0.3),"")</f>
        <v/>
      </c>
      <c r="U13" s="3" t="str">
        <f t="array" ref="U13">IF(ISNUMBER(M13),PERCENTILE(IF($C:$C=O13,$D:$D),0.5),"")</f>
        <v/>
      </c>
      <c r="V13" s="3" t="str">
        <f t="array" ref="V13">IF(ISNUMBER(M13),PERCENTILE(IF($C:$C=O13,$D:$D),0.7),"")</f>
        <v/>
      </c>
      <c r="W13" s="3" t="str">
        <f t="array" ref="W13">IF(ISNUMBER(M13),PERCENTILE(IF($C:$C=O13,$D:$D),0.75),"")</f>
        <v/>
      </c>
      <c r="X13" s="3" t="str">
        <f t="array" ref="X13">IF(ISNUMBER(M13),PERCENTILE(IF($C:$C=O13,$D:$D),0.85),"")</f>
        <v/>
      </c>
      <c r="Z13" s="4">
        <f t="shared" si="11"/>
        <v>0</v>
      </c>
      <c r="AA13" s="4">
        <v>0</v>
      </c>
      <c r="AB13" s="4">
        <f t="shared" si="12"/>
        <v>0</v>
      </c>
      <c r="AC13" s="4">
        <f t="shared" si="13"/>
        <v>0</v>
      </c>
      <c r="AL13" s="2" t="str">
        <f t="shared" si="6"/>
        <v/>
      </c>
      <c r="AM13" s="4" t="str">
        <f t="shared" si="7"/>
        <v/>
      </c>
      <c r="AN13" s="4" t="str">
        <f t="shared" si="8"/>
        <v/>
      </c>
    </row>
    <row r="14" spans="1:40" x14ac:dyDescent="0.2">
      <c r="A14" s="9" t="str">
        <f>Calculations!B14</f>
        <v/>
      </c>
      <c r="B14" s="9" t="str">
        <f>Calculations!A14</f>
        <v/>
      </c>
      <c r="C14" s="3" t="str">
        <f t="shared" si="1"/>
        <v/>
      </c>
      <c r="D14" s="3" t="str">
        <f>IFERROR(Calculations!L14,"")</f>
        <v/>
      </c>
      <c r="E14" s="3" t="str">
        <f>IF(OR(FilterValue="",Calculations!C14=FilterValue), IF(Calculations!C14 &lt;&gt;DefectTypeString,  IFERROR(Calculations!L14,""), NA()),NA())</f>
        <v/>
      </c>
      <c r="F14" s="3" t="e">
        <f t="shared" si="9"/>
        <v>#NUM!</v>
      </c>
      <c r="G14" s="3" t="e">
        <f xml:space="preserve"> IF(Calculations!C14 = DefectTypeString,  IFERROR(Calculations!L14,""), NA())</f>
        <v>#N/A</v>
      </c>
      <c r="H14" s="3" t="e">
        <f t="shared" si="10"/>
        <v>#NUM!</v>
      </c>
      <c r="I14" s="3" t="e">
        <f ca="1" xml:space="preserve"> IF(OR(Calculations!C14 = "",Calculations!C14 &lt;&gt; DefectTypeString),  Calculations!M14, NA())</f>
        <v>#N/A</v>
      </c>
      <c r="J14" s="3" t="e">
        <f xml:space="preserve"> IF(Calculations!C14 = DefectTypeString,  Calculations!M14, NA())</f>
        <v>#N/A</v>
      </c>
      <c r="K14" s="3"/>
      <c r="M14" s="9" t="str">
        <f t="shared" si="2"/>
        <v/>
      </c>
      <c r="N14" s="9" t="str">
        <f t="shared" si="3"/>
        <v/>
      </c>
      <c r="O14" s="3" t="str">
        <f t="shared" si="4"/>
        <v/>
      </c>
      <c r="P14" s="3" t="str">
        <f t="array" ref="P14">IF(ISNUMBER(M14),MIN(IF($C:$C=O14,$D:$D)),"")</f>
        <v/>
      </c>
      <c r="Q14" s="11" t="str">
        <f t="shared" si="5"/>
        <v/>
      </c>
      <c r="R14" s="3" t="str">
        <f t="array" ref="R14">IF(ISNUMBER(M14),MAX(IF($C:$C=O14,$D:$D)),"")</f>
        <v/>
      </c>
      <c r="S14" s="3" t="str">
        <f t="array" ref="S14">IF(ISNUMBER(M14),PERCENTILE(IF($C:$C=O14,$D:$D),0.25),"")</f>
        <v/>
      </c>
      <c r="T14" s="3" t="str">
        <f t="array" ref="T14">IF(ISNUMBER(M14),PERCENTILE(IF($C:$C=O14,$D:$D),0.3),"")</f>
        <v/>
      </c>
      <c r="U14" s="3" t="str">
        <f t="array" ref="U14">IF(ISNUMBER(M14),PERCENTILE(IF($C:$C=O14,$D:$D),0.5),"")</f>
        <v/>
      </c>
      <c r="V14" s="3" t="str">
        <f t="array" ref="V14">IF(ISNUMBER(M14),PERCENTILE(IF($C:$C=O14,$D:$D),0.7),"")</f>
        <v/>
      </c>
      <c r="W14" s="3" t="str">
        <f t="array" ref="W14">IF(ISNUMBER(M14),PERCENTILE(IF($C:$C=O14,$D:$D),0.75),"")</f>
        <v/>
      </c>
      <c r="X14" s="3" t="str">
        <f t="array" ref="X14">IF(ISNUMBER(M14),PERCENTILE(IF($C:$C=O14,$D:$D),0.85),"")</f>
        <v/>
      </c>
      <c r="Z14" s="4">
        <f t="shared" si="11"/>
        <v>0</v>
      </c>
      <c r="AA14" s="4">
        <v>0</v>
      </c>
      <c r="AB14" s="4">
        <f t="shared" si="12"/>
        <v>0</v>
      </c>
      <c r="AC14" s="4">
        <f t="shared" si="13"/>
        <v>0</v>
      </c>
      <c r="AL14" s="2" t="str">
        <f t="shared" si="6"/>
        <v/>
      </c>
      <c r="AM14" s="4" t="str">
        <f t="shared" si="7"/>
        <v/>
      </c>
      <c r="AN14" s="4" t="str">
        <f t="shared" si="8"/>
        <v/>
      </c>
    </row>
    <row r="15" spans="1:40" x14ac:dyDescent="0.2">
      <c r="A15" s="9" t="str">
        <f>Calculations!B15</f>
        <v/>
      </c>
      <c r="B15" s="9" t="str">
        <f>Calculations!A15</f>
        <v/>
      </c>
      <c r="C15" s="3" t="str">
        <f t="shared" si="1"/>
        <v/>
      </c>
      <c r="D15" s="3" t="str">
        <f>IFERROR(Calculations!L15,"")</f>
        <v/>
      </c>
      <c r="E15" s="3" t="str">
        <f>IF(OR(FilterValue="",Calculations!C15=FilterValue), IF(Calculations!C15 &lt;&gt;DefectTypeString,  IFERROR(Calculations!L15,""), NA()),NA())</f>
        <v/>
      </c>
      <c r="F15" s="3" t="e">
        <f t="shared" si="9"/>
        <v>#NUM!</v>
      </c>
      <c r="G15" s="3" t="e">
        <f xml:space="preserve"> IF(Calculations!C15 = DefectTypeString,  IFERROR(Calculations!L15,""), NA())</f>
        <v>#N/A</v>
      </c>
      <c r="H15" s="3" t="e">
        <f t="shared" si="10"/>
        <v>#NUM!</v>
      </c>
      <c r="I15" s="3" t="e">
        <f ca="1" xml:space="preserve"> IF(OR(Calculations!C15 = "",Calculations!C15 &lt;&gt; DefectTypeString),  Calculations!M15, NA())</f>
        <v>#N/A</v>
      </c>
      <c r="J15" s="3" t="e">
        <f xml:space="preserve"> IF(Calculations!C15 = DefectTypeString,  Calculations!M15, NA())</f>
        <v>#N/A</v>
      </c>
      <c r="K15" s="3"/>
      <c r="M15" s="9" t="str">
        <f t="shared" si="2"/>
        <v/>
      </c>
      <c r="N15" s="9" t="str">
        <f t="shared" si="3"/>
        <v/>
      </c>
      <c r="O15" s="3" t="str">
        <f t="shared" si="4"/>
        <v/>
      </c>
      <c r="P15" s="3" t="str">
        <f t="array" ref="P15">IF(ISNUMBER(M15),MIN(IF($C:$C=O15,$D:$D)),"")</f>
        <v/>
      </c>
      <c r="Q15" s="11" t="str">
        <f t="shared" si="5"/>
        <v/>
      </c>
      <c r="R15" s="3" t="str">
        <f t="array" ref="R15">IF(ISNUMBER(M15),MAX(IF($C:$C=O15,$D:$D)),"")</f>
        <v/>
      </c>
      <c r="S15" s="3" t="str">
        <f t="array" ref="S15">IF(ISNUMBER(M15),PERCENTILE(IF($C:$C=O15,$D:$D),0.25),"")</f>
        <v/>
      </c>
      <c r="T15" s="3" t="str">
        <f t="array" ref="T15">IF(ISNUMBER(M15),PERCENTILE(IF($C:$C=O15,$D:$D),0.3),"")</f>
        <v/>
      </c>
      <c r="U15" s="3" t="str">
        <f t="array" ref="U15">IF(ISNUMBER(M15),PERCENTILE(IF($C:$C=O15,$D:$D),0.5),"")</f>
        <v/>
      </c>
      <c r="V15" s="3" t="str">
        <f t="array" ref="V15">IF(ISNUMBER(M15),PERCENTILE(IF($C:$C=O15,$D:$D),0.7),"")</f>
        <v/>
      </c>
      <c r="W15" s="3" t="str">
        <f t="array" ref="W15">IF(ISNUMBER(M15),PERCENTILE(IF($C:$C=O15,$D:$D),0.75),"")</f>
        <v/>
      </c>
      <c r="X15" s="3" t="str">
        <f t="array" ref="X15">IF(ISNUMBER(M15),PERCENTILE(IF($C:$C=O15,$D:$D),0.85),"")</f>
        <v/>
      </c>
      <c r="Z15" s="4">
        <f t="shared" si="11"/>
        <v>0</v>
      </c>
      <c r="AA15" s="4">
        <v>0</v>
      </c>
      <c r="AB15" s="4">
        <f t="shared" si="12"/>
        <v>0</v>
      </c>
      <c r="AC15" s="4">
        <f t="shared" si="13"/>
        <v>0</v>
      </c>
      <c r="AL15" s="2" t="str">
        <f t="shared" si="6"/>
        <v/>
      </c>
      <c r="AM15" s="4" t="str">
        <f t="shared" si="7"/>
        <v/>
      </c>
      <c r="AN15" s="4" t="str">
        <f t="shared" si="8"/>
        <v/>
      </c>
    </row>
    <row r="16" spans="1:40" x14ac:dyDescent="0.2">
      <c r="A16" s="9" t="str">
        <f>Calculations!B16</f>
        <v/>
      </c>
      <c r="B16" s="9" t="str">
        <f>Calculations!A16</f>
        <v/>
      </c>
      <c r="C16" s="3" t="str">
        <f t="shared" si="1"/>
        <v/>
      </c>
      <c r="D16" s="3" t="str">
        <f>IFERROR(Calculations!L16,"")</f>
        <v/>
      </c>
      <c r="E16" s="3" t="str">
        <f>IF(OR(FilterValue="",Calculations!C16=FilterValue), IF(Calculations!C16 &lt;&gt;DefectTypeString,  IFERROR(Calculations!L16,""), NA()),NA())</f>
        <v/>
      </c>
      <c r="F16" s="3" t="e">
        <f t="shared" si="9"/>
        <v>#NUM!</v>
      </c>
      <c r="G16" s="3" t="e">
        <f xml:space="preserve"> IF(Calculations!C16 = DefectTypeString,  IFERROR(Calculations!L16,""), NA())</f>
        <v>#N/A</v>
      </c>
      <c r="H16" s="3" t="e">
        <f t="shared" si="10"/>
        <v>#NUM!</v>
      </c>
      <c r="I16" s="3" t="e">
        <f ca="1" xml:space="preserve"> IF(OR(Calculations!C16 = "",Calculations!C16 &lt;&gt; DefectTypeString),  Calculations!M16, NA())</f>
        <v>#N/A</v>
      </c>
      <c r="J16" s="3" t="e">
        <f xml:space="preserve"> IF(Calculations!C16 = DefectTypeString,  Calculations!M16, NA())</f>
        <v>#N/A</v>
      </c>
      <c r="K16" s="3"/>
      <c r="M16" s="9" t="str">
        <f t="shared" si="2"/>
        <v/>
      </c>
      <c r="N16" s="9" t="str">
        <f t="shared" si="3"/>
        <v/>
      </c>
      <c r="O16" s="3" t="str">
        <f t="shared" si="4"/>
        <v/>
      </c>
      <c r="P16" s="3" t="str">
        <f t="array" ref="P16">IF(ISNUMBER(M16),MIN(IF($C:$C=O16,$D:$D)),"")</f>
        <v/>
      </c>
      <c r="Q16" s="11" t="str">
        <f t="shared" si="5"/>
        <v/>
      </c>
      <c r="R16" s="3" t="str">
        <f t="array" ref="R16">IF(ISNUMBER(M16),MAX(IF($C:$C=O16,$D:$D)),"")</f>
        <v/>
      </c>
      <c r="S16" s="3" t="str">
        <f t="array" ref="S16">IF(ISNUMBER(M16),PERCENTILE(IF($C:$C=O16,$D:$D),0.25),"")</f>
        <v/>
      </c>
      <c r="T16" s="3" t="str">
        <f t="array" ref="T16">IF(ISNUMBER(M16),PERCENTILE(IF($C:$C=O16,$D:$D),0.3),"")</f>
        <v/>
      </c>
      <c r="U16" s="3" t="str">
        <f t="array" ref="U16">IF(ISNUMBER(M16),PERCENTILE(IF($C:$C=O16,$D:$D),0.5),"")</f>
        <v/>
      </c>
      <c r="V16" s="3" t="str">
        <f t="array" ref="V16">IF(ISNUMBER(M16),PERCENTILE(IF($C:$C=O16,$D:$D),0.7),"")</f>
        <v/>
      </c>
      <c r="W16" s="3" t="str">
        <f t="array" ref="W16">IF(ISNUMBER(M16),PERCENTILE(IF($C:$C=O16,$D:$D),0.75),"")</f>
        <v/>
      </c>
      <c r="X16" s="3" t="str">
        <f t="array" ref="X16">IF(ISNUMBER(M16),PERCENTILE(IF($C:$C=O16,$D:$D),0.85),"")</f>
        <v/>
      </c>
      <c r="Z16" s="4">
        <f t="shared" si="11"/>
        <v>0</v>
      </c>
      <c r="AA16" s="4">
        <v>0</v>
      </c>
      <c r="AB16" s="4">
        <f t="shared" si="12"/>
        <v>0</v>
      </c>
      <c r="AC16" s="4">
        <f t="shared" si="13"/>
        <v>0</v>
      </c>
      <c r="AL16" s="2" t="str">
        <f t="shared" si="6"/>
        <v/>
      </c>
      <c r="AM16" s="4" t="str">
        <f t="shared" si="7"/>
        <v/>
      </c>
      <c r="AN16" s="4" t="str">
        <f t="shared" si="8"/>
        <v/>
      </c>
    </row>
    <row r="17" spans="1:40" x14ac:dyDescent="0.2">
      <c r="A17" s="9" t="str">
        <f>Calculations!B17</f>
        <v/>
      </c>
      <c r="B17" s="9" t="str">
        <f>Calculations!A17</f>
        <v/>
      </c>
      <c r="C17" s="3" t="str">
        <f t="shared" si="1"/>
        <v/>
      </c>
      <c r="D17" s="3" t="str">
        <f>IFERROR(Calculations!L17,"")</f>
        <v/>
      </c>
      <c r="E17" s="3" t="str">
        <f>IF(OR(FilterValue="",Calculations!C17=FilterValue), IF(Calculations!C17 &lt;&gt;DefectTypeString,  IFERROR(Calculations!L17,""), NA()),NA())</f>
        <v/>
      </c>
      <c r="F17" s="3" t="e">
        <f t="shared" si="9"/>
        <v>#NUM!</v>
      </c>
      <c r="G17" s="3" t="e">
        <f xml:space="preserve"> IF(Calculations!C17 = DefectTypeString,  IFERROR(Calculations!L17,""), NA())</f>
        <v>#N/A</v>
      </c>
      <c r="H17" s="3" t="e">
        <f t="shared" si="10"/>
        <v>#NUM!</v>
      </c>
      <c r="I17" s="3" t="e">
        <f ca="1" xml:space="preserve"> IF(OR(Calculations!C17 = "",Calculations!C17 &lt;&gt; DefectTypeString),  Calculations!M17, NA())</f>
        <v>#N/A</v>
      </c>
      <c r="J17" s="3" t="e">
        <f xml:space="preserve"> IF(Calculations!C17 = DefectTypeString,  Calculations!M17, NA())</f>
        <v>#N/A</v>
      </c>
      <c r="K17" s="3"/>
      <c r="M17" s="9" t="str">
        <f t="shared" si="2"/>
        <v/>
      </c>
      <c r="N17" s="9" t="str">
        <f t="shared" si="3"/>
        <v/>
      </c>
      <c r="O17" s="3" t="str">
        <f t="shared" si="4"/>
        <v/>
      </c>
      <c r="P17" s="3" t="str">
        <f t="array" ref="P17">IF(ISNUMBER(M17),MIN(IF($C:$C=O17,$D:$D)),"")</f>
        <v/>
      </c>
      <c r="Q17" s="11" t="str">
        <f t="shared" si="5"/>
        <v/>
      </c>
      <c r="R17" s="3" t="str">
        <f t="array" ref="R17">IF(ISNUMBER(M17),MAX(IF($C:$C=O17,$D:$D)),"")</f>
        <v/>
      </c>
      <c r="S17" s="3" t="str">
        <f t="array" ref="S17">IF(ISNUMBER(M17),PERCENTILE(IF($C:$C=O17,$D:$D),0.25),"")</f>
        <v/>
      </c>
      <c r="T17" s="3" t="str">
        <f t="array" ref="T17">IF(ISNUMBER(M17),PERCENTILE(IF($C:$C=O17,$D:$D),0.3),"")</f>
        <v/>
      </c>
      <c r="U17" s="3" t="str">
        <f t="array" ref="U17">IF(ISNUMBER(M17),PERCENTILE(IF($C:$C=O17,$D:$D),0.5),"")</f>
        <v/>
      </c>
      <c r="V17" s="3" t="str">
        <f t="array" ref="V17">IF(ISNUMBER(M17),PERCENTILE(IF($C:$C=O17,$D:$D),0.7),"")</f>
        <v/>
      </c>
      <c r="W17" s="3" t="str">
        <f t="array" ref="W17">IF(ISNUMBER(M17),PERCENTILE(IF($C:$C=O17,$D:$D),0.75),"")</f>
        <v/>
      </c>
      <c r="X17" s="3" t="str">
        <f t="array" ref="X17">IF(ISNUMBER(M17),PERCENTILE(IF($C:$C=O17,$D:$D),0.85),"")</f>
        <v/>
      </c>
      <c r="Z17" s="4">
        <f t="shared" si="11"/>
        <v>0</v>
      </c>
      <c r="AA17" s="4">
        <v>0</v>
      </c>
      <c r="AB17" s="4">
        <f t="shared" si="12"/>
        <v>0</v>
      </c>
      <c r="AC17" s="4">
        <f t="shared" si="13"/>
        <v>0</v>
      </c>
      <c r="AL17" s="2" t="str">
        <f t="shared" si="6"/>
        <v/>
      </c>
      <c r="AM17" s="4" t="str">
        <f t="shared" si="7"/>
        <v/>
      </c>
      <c r="AN17" s="4" t="str">
        <f t="shared" si="8"/>
        <v/>
      </c>
    </row>
    <row r="18" spans="1:40" x14ac:dyDescent="0.2">
      <c r="A18" s="9" t="str">
        <f>Calculations!B18</f>
        <v/>
      </c>
      <c r="B18" s="9" t="str">
        <f>Calculations!A18</f>
        <v/>
      </c>
      <c r="C18" s="3" t="str">
        <f t="shared" si="1"/>
        <v/>
      </c>
      <c r="D18" s="3" t="str">
        <f>IFERROR(Calculations!L18,"")</f>
        <v/>
      </c>
      <c r="E18" s="3" t="str">
        <f>IF(OR(FilterValue="",Calculations!C18=FilterValue), IF(Calculations!C18 &lt;&gt;DefectTypeString,  IFERROR(Calculations!L18,""), NA()),NA())</f>
        <v/>
      </c>
      <c r="F18" s="3" t="e">
        <f t="shared" si="9"/>
        <v>#NUM!</v>
      </c>
      <c r="G18" s="3" t="e">
        <f xml:space="preserve"> IF(Calculations!C18 = DefectTypeString,  IFERROR(Calculations!L18,""), NA())</f>
        <v>#N/A</v>
      </c>
      <c r="H18" s="3" t="e">
        <f t="shared" si="10"/>
        <v>#NUM!</v>
      </c>
      <c r="I18" s="3" t="e">
        <f ca="1" xml:space="preserve"> IF(OR(Calculations!C18 = "",Calculations!C18 &lt;&gt; DefectTypeString),  Calculations!M18, NA())</f>
        <v>#N/A</v>
      </c>
      <c r="J18" s="3" t="e">
        <f xml:space="preserve"> IF(Calculations!C18 = DefectTypeString,  Calculations!M18, NA())</f>
        <v>#N/A</v>
      </c>
      <c r="K18" s="3"/>
      <c r="M18" s="9" t="str">
        <f t="shared" si="2"/>
        <v/>
      </c>
      <c r="N18" s="9" t="str">
        <f t="shared" si="3"/>
        <v/>
      </c>
      <c r="O18" s="3" t="str">
        <f t="shared" si="4"/>
        <v/>
      </c>
      <c r="P18" s="3" t="str">
        <f t="array" ref="P18">IF(ISNUMBER(M18),MIN(IF($C:$C=O18,$D:$D)),"")</f>
        <v/>
      </c>
      <c r="Q18" s="11" t="str">
        <f t="shared" si="5"/>
        <v/>
      </c>
      <c r="R18" s="3" t="str">
        <f t="array" ref="R18">IF(ISNUMBER(M18),MAX(IF($C:$C=O18,$D:$D)),"")</f>
        <v/>
      </c>
      <c r="S18" s="3" t="str">
        <f t="array" ref="S18">IF(ISNUMBER(M18),PERCENTILE(IF($C:$C=O18,$D:$D),0.25),"")</f>
        <v/>
      </c>
      <c r="T18" s="3" t="str">
        <f t="array" ref="T18">IF(ISNUMBER(M18),PERCENTILE(IF($C:$C=O18,$D:$D),0.3),"")</f>
        <v/>
      </c>
      <c r="U18" s="3" t="str">
        <f t="array" ref="U18">IF(ISNUMBER(M18),PERCENTILE(IF($C:$C=O18,$D:$D),0.5),"")</f>
        <v/>
      </c>
      <c r="V18" s="3" t="str">
        <f t="array" ref="V18">IF(ISNUMBER(M18),PERCENTILE(IF($C:$C=O18,$D:$D),0.7),"")</f>
        <v/>
      </c>
      <c r="W18" s="3" t="str">
        <f t="array" ref="W18">IF(ISNUMBER(M18),PERCENTILE(IF($C:$C=O18,$D:$D),0.75),"")</f>
        <v/>
      </c>
      <c r="X18" s="3" t="str">
        <f t="array" ref="X18">IF(ISNUMBER(M18),PERCENTILE(IF($C:$C=O18,$D:$D),0.85),"")</f>
        <v/>
      </c>
      <c r="Z18" s="4">
        <f t="shared" si="11"/>
        <v>0</v>
      </c>
      <c r="AA18" s="4">
        <v>0</v>
      </c>
      <c r="AB18" s="4">
        <f t="shared" si="12"/>
        <v>0</v>
      </c>
      <c r="AC18" s="4">
        <f t="shared" si="13"/>
        <v>0</v>
      </c>
      <c r="AL18" s="2" t="str">
        <f t="shared" si="6"/>
        <v/>
      </c>
      <c r="AM18" s="4" t="str">
        <f t="shared" si="7"/>
        <v/>
      </c>
      <c r="AN18" s="4" t="str">
        <f t="shared" si="8"/>
        <v/>
      </c>
    </row>
    <row r="19" spans="1:40" x14ac:dyDescent="0.2">
      <c r="A19" s="9" t="str">
        <f>Calculations!B19</f>
        <v/>
      </c>
      <c r="B19" s="9" t="str">
        <f>Calculations!A19</f>
        <v/>
      </c>
      <c r="C19" s="3" t="str">
        <f t="shared" si="1"/>
        <v/>
      </c>
      <c r="D19" s="3" t="str">
        <f>IFERROR(Calculations!L19,"")</f>
        <v/>
      </c>
      <c r="E19" s="3" t="str">
        <f>IF(OR(FilterValue="",Calculations!C19=FilterValue), IF(Calculations!C19 &lt;&gt;DefectTypeString,  IFERROR(Calculations!L19,""), NA()),NA())</f>
        <v/>
      </c>
      <c r="F19" s="3" t="e">
        <f t="shared" si="9"/>
        <v>#NUM!</v>
      </c>
      <c r="G19" s="3" t="e">
        <f xml:space="preserve"> IF(Calculations!C19 = DefectTypeString,  IFERROR(Calculations!L19,""), NA())</f>
        <v>#N/A</v>
      </c>
      <c r="H19" s="3" t="e">
        <f t="shared" si="10"/>
        <v>#NUM!</v>
      </c>
      <c r="I19" s="3" t="e">
        <f ca="1" xml:space="preserve"> IF(OR(Calculations!C19 = "",Calculations!C19 &lt;&gt; DefectTypeString),  Calculations!M19, NA())</f>
        <v>#N/A</v>
      </c>
      <c r="J19" s="3" t="e">
        <f xml:space="preserve"> IF(Calculations!C19 = DefectTypeString,  Calculations!M19, NA())</f>
        <v>#N/A</v>
      </c>
      <c r="K19" s="3"/>
      <c r="M19" s="9" t="str">
        <f t="shared" si="2"/>
        <v/>
      </c>
      <c r="N19" s="9" t="str">
        <f t="shared" si="3"/>
        <v/>
      </c>
      <c r="O19" s="3" t="str">
        <f t="shared" si="4"/>
        <v/>
      </c>
      <c r="P19" s="3" t="str">
        <f t="array" ref="P19">IF(ISNUMBER(M19),MIN(IF($C:$C=O19,$D:$D)),"")</f>
        <v/>
      </c>
      <c r="Q19" s="11" t="str">
        <f t="shared" si="5"/>
        <v/>
      </c>
      <c r="R19" s="3" t="str">
        <f t="array" ref="R19">IF(ISNUMBER(M19),MAX(IF($C:$C=O19,$D:$D)),"")</f>
        <v/>
      </c>
      <c r="S19" s="3" t="str">
        <f t="array" ref="S19">IF(ISNUMBER(M19),PERCENTILE(IF($C:$C=O19,$D:$D),0.25),"")</f>
        <v/>
      </c>
      <c r="T19" s="3" t="str">
        <f t="array" ref="T19">IF(ISNUMBER(M19),PERCENTILE(IF($C:$C=O19,$D:$D),0.3),"")</f>
        <v/>
      </c>
      <c r="U19" s="3" t="str">
        <f t="array" ref="U19">IF(ISNUMBER(M19),PERCENTILE(IF($C:$C=O19,$D:$D),0.5),"")</f>
        <v/>
      </c>
      <c r="V19" s="3" t="str">
        <f t="array" ref="V19">IF(ISNUMBER(M19),PERCENTILE(IF($C:$C=O19,$D:$D),0.7),"")</f>
        <v/>
      </c>
      <c r="W19" s="3" t="str">
        <f t="array" ref="W19">IF(ISNUMBER(M19),PERCENTILE(IF($C:$C=O19,$D:$D),0.75),"")</f>
        <v/>
      </c>
      <c r="X19" s="3" t="str">
        <f t="array" ref="X19">IF(ISNUMBER(M19),PERCENTILE(IF($C:$C=O19,$D:$D),0.85),"")</f>
        <v/>
      </c>
      <c r="Z19" s="4">
        <f t="shared" si="11"/>
        <v>0</v>
      </c>
      <c r="AA19" s="4">
        <v>0</v>
      </c>
      <c r="AB19" s="4">
        <f t="shared" si="12"/>
        <v>0</v>
      </c>
      <c r="AC19" s="4">
        <f t="shared" si="13"/>
        <v>0</v>
      </c>
      <c r="AL19" s="2" t="str">
        <f t="shared" si="6"/>
        <v/>
      </c>
      <c r="AM19" s="4" t="str">
        <f t="shared" si="7"/>
        <v/>
      </c>
      <c r="AN19" s="4" t="str">
        <f t="shared" si="8"/>
        <v/>
      </c>
    </row>
    <row r="20" spans="1:40" x14ac:dyDescent="0.2">
      <c r="A20" s="9" t="str">
        <f>Calculations!B20</f>
        <v/>
      </c>
      <c r="B20" s="9" t="str">
        <f>Calculations!A20</f>
        <v/>
      </c>
      <c r="C20" s="3" t="str">
        <f t="shared" si="1"/>
        <v/>
      </c>
      <c r="D20" s="3" t="str">
        <f>IFERROR(Calculations!L20,"")</f>
        <v/>
      </c>
      <c r="E20" s="3" t="str">
        <f>IF(OR(FilterValue="",Calculations!C20=FilterValue), IF(Calculations!C20 &lt;&gt;DefectTypeString,  IFERROR(Calculations!L20,""), NA()),NA())</f>
        <v/>
      </c>
      <c r="F20" s="3" t="e">
        <f t="shared" si="9"/>
        <v>#NUM!</v>
      </c>
      <c r="G20" s="3" t="e">
        <f xml:space="preserve"> IF(Calculations!C20 = DefectTypeString,  IFERROR(Calculations!L20,""), NA())</f>
        <v>#N/A</v>
      </c>
      <c r="H20" s="3" t="e">
        <f t="shared" si="10"/>
        <v>#NUM!</v>
      </c>
      <c r="I20" s="3" t="e">
        <f ca="1" xml:space="preserve"> IF(OR(Calculations!C20 = "",Calculations!C20 &lt;&gt; DefectTypeString),  Calculations!M20, NA())</f>
        <v>#N/A</v>
      </c>
      <c r="J20" s="3" t="e">
        <f xml:space="preserve"> IF(Calculations!C20 = DefectTypeString,  Calculations!M20, NA())</f>
        <v>#N/A</v>
      </c>
      <c r="K20" s="3"/>
      <c r="M20" s="9" t="str">
        <f t="shared" si="2"/>
        <v/>
      </c>
      <c r="N20" s="9" t="str">
        <f t="shared" si="3"/>
        <v/>
      </c>
      <c r="O20" s="3" t="str">
        <f t="shared" si="4"/>
        <v/>
      </c>
      <c r="P20" s="3" t="str">
        <f t="array" ref="P20">IF(ISNUMBER(M20),MIN(IF($C:$C=O20,$D:$D)),"")</f>
        <v/>
      </c>
      <c r="Q20" s="11" t="str">
        <f t="shared" si="5"/>
        <v/>
      </c>
      <c r="R20" s="3" t="str">
        <f t="array" ref="R20">IF(ISNUMBER(M20),MAX(IF($C:$C=O20,$D:$D)),"")</f>
        <v/>
      </c>
      <c r="S20" s="3" t="str">
        <f t="array" ref="S20">IF(ISNUMBER(M20),PERCENTILE(IF($C:$C=O20,$D:$D),0.25),"")</f>
        <v/>
      </c>
      <c r="T20" s="3" t="str">
        <f t="array" ref="T20">IF(ISNUMBER(M20),PERCENTILE(IF($C:$C=O20,$D:$D),0.3),"")</f>
        <v/>
      </c>
      <c r="U20" s="3" t="str">
        <f t="array" ref="U20">IF(ISNUMBER(M20),PERCENTILE(IF($C:$C=O20,$D:$D),0.5),"")</f>
        <v/>
      </c>
      <c r="V20" s="3" t="str">
        <f t="array" ref="V20">IF(ISNUMBER(M20),PERCENTILE(IF($C:$C=O20,$D:$D),0.7),"")</f>
        <v/>
      </c>
      <c r="W20" s="3" t="str">
        <f t="array" ref="W20">IF(ISNUMBER(M20),PERCENTILE(IF($C:$C=O20,$D:$D),0.75),"")</f>
        <v/>
      </c>
      <c r="X20" s="3" t="str">
        <f t="array" ref="X20">IF(ISNUMBER(M20),PERCENTILE(IF($C:$C=O20,$D:$D),0.85),"")</f>
        <v/>
      </c>
      <c r="Z20" s="4">
        <f t="shared" si="11"/>
        <v>0</v>
      </c>
      <c r="AA20" s="4">
        <v>0</v>
      </c>
      <c r="AB20" s="4">
        <f t="shared" si="12"/>
        <v>0</v>
      </c>
      <c r="AC20" s="4">
        <f t="shared" si="13"/>
        <v>0</v>
      </c>
      <c r="AL20" s="2" t="str">
        <f t="shared" si="6"/>
        <v/>
      </c>
      <c r="AM20" s="4" t="str">
        <f t="shared" si="7"/>
        <v/>
      </c>
      <c r="AN20" s="4" t="str">
        <f t="shared" si="8"/>
        <v/>
      </c>
    </row>
    <row r="21" spans="1:40" x14ac:dyDescent="0.2">
      <c r="A21" s="9" t="str">
        <f>Calculations!B21</f>
        <v/>
      </c>
      <c r="B21" s="9" t="str">
        <f>Calculations!A21</f>
        <v/>
      </c>
      <c r="C21" s="3" t="str">
        <f t="shared" si="1"/>
        <v/>
      </c>
      <c r="D21" s="3" t="str">
        <f>IFERROR(Calculations!L21,"")</f>
        <v/>
      </c>
      <c r="E21" s="3" t="str">
        <f>IF(OR(FilterValue="",Calculations!C21=FilterValue), IF(Calculations!C21 &lt;&gt;DefectTypeString,  IFERROR(Calculations!L21,""), NA()),NA())</f>
        <v/>
      </c>
      <c r="F21" s="3" t="e">
        <f t="shared" si="9"/>
        <v>#NUM!</v>
      </c>
      <c r="G21" s="3" t="e">
        <f xml:space="preserve"> IF(Calculations!C21 = DefectTypeString,  IFERROR(Calculations!L21,""), NA())</f>
        <v>#N/A</v>
      </c>
      <c r="H21" s="3" t="e">
        <f t="shared" si="10"/>
        <v>#NUM!</v>
      </c>
      <c r="I21" s="3" t="e">
        <f ca="1" xml:space="preserve"> IF(OR(Calculations!C21 = "",Calculations!C21 &lt;&gt; DefectTypeString),  Calculations!M21, NA())</f>
        <v>#N/A</v>
      </c>
      <c r="J21" s="3" t="e">
        <f xml:space="preserve"> IF(Calculations!C21 = DefectTypeString,  Calculations!M21, NA())</f>
        <v>#N/A</v>
      </c>
      <c r="K21" s="3"/>
      <c r="M21" s="9" t="str">
        <f t="shared" si="2"/>
        <v/>
      </c>
      <c r="N21" s="9" t="str">
        <f t="shared" si="3"/>
        <v/>
      </c>
      <c r="O21" s="3" t="str">
        <f t="shared" si="4"/>
        <v/>
      </c>
      <c r="P21" s="3" t="str">
        <f t="array" ref="P21">IF(ISNUMBER(M21),MIN(IF($C:$C=O21,$D:$D)),"")</f>
        <v/>
      </c>
      <c r="Q21" s="11" t="str">
        <f t="shared" si="5"/>
        <v/>
      </c>
      <c r="R21" s="3" t="str">
        <f t="array" ref="R21">IF(ISNUMBER(M21),MAX(IF($C:$C=O21,$D:$D)),"")</f>
        <v/>
      </c>
      <c r="S21" s="3" t="str">
        <f t="array" ref="S21">IF(ISNUMBER(M21),PERCENTILE(IF($C:$C=O21,$D:$D),0.25),"")</f>
        <v/>
      </c>
      <c r="T21" s="3" t="str">
        <f t="array" ref="T21">IF(ISNUMBER(M21),PERCENTILE(IF($C:$C=O21,$D:$D),0.3),"")</f>
        <v/>
      </c>
      <c r="U21" s="3" t="str">
        <f t="array" ref="U21">IF(ISNUMBER(M21),PERCENTILE(IF($C:$C=O21,$D:$D),0.5),"")</f>
        <v/>
      </c>
      <c r="V21" s="3" t="str">
        <f t="array" ref="V21">IF(ISNUMBER(M21),PERCENTILE(IF($C:$C=O21,$D:$D),0.7),"")</f>
        <v/>
      </c>
      <c r="W21" s="3" t="str">
        <f t="array" ref="W21">IF(ISNUMBER(M21),PERCENTILE(IF($C:$C=O21,$D:$D),0.75),"")</f>
        <v/>
      </c>
      <c r="X21" s="3" t="str">
        <f t="array" ref="X21">IF(ISNUMBER(M21),PERCENTILE(IF($C:$C=O21,$D:$D),0.85),"")</f>
        <v/>
      </c>
      <c r="Z21" s="4">
        <f t="shared" si="11"/>
        <v>0</v>
      </c>
      <c r="AA21" s="4">
        <v>0</v>
      </c>
      <c r="AB21" s="4">
        <f t="shared" si="12"/>
        <v>0</v>
      </c>
      <c r="AC21" s="4">
        <f t="shared" si="13"/>
        <v>0</v>
      </c>
      <c r="AL21" s="2" t="str">
        <f t="shared" si="6"/>
        <v/>
      </c>
      <c r="AM21" s="4" t="str">
        <f t="shared" si="7"/>
        <v/>
      </c>
      <c r="AN21" s="4" t="str">
        <f t="shared" si="8"/>
        <v/>
      </c>
    </row>
    <row r="22" spans="1:40" x14ac:dyDescent="0.2">
      <c r="A22" s="9" t="str">
        <f>Calculations!B22</f>
        <v/>
      </c>
      <c r="B22" s="9" t="str">
        <f>Calculations!A22</f>
        <v/>
      </c>
      <c r="C22" s="3" t="str">
        <f t="shared" si="1"/>
        <v/>
      </c>
      <c r="D22" s="3" t="str">
        <f>IFERROR(Calculations!L22,"")</f>
        <v/>
      </c>
      <c r="E22" s="3" t="str">
        <f>IF(OR(FilterValue="",Calculations!C22=FilterValue), IF(Calculations!C22 &lt;&gt;DefectTypeString,  IFERROR(Calculations!L22,""), NA()),NA())</f>
        <v/>
      </c>
      <c r="F22" s="3" t="e">
        <f t="shared" si="9"/>
        <v>#NUM!</v>
      </c>
      <c r="G22" s="3" t="e">
        <f xml:space="preserve"> IF(Calculations!C22 = DefectTypeString,  IFERROR(Calculations!L22,""), NA())</f>
        <v>#N/A</v>
      </c>
      <c r="H22" s="3" t="e">
        <f t="shared" si="10"/>
        <v>#NUM!</v>
      </c>
      <c r="I22" s="3" t="e">
        <f ca="1" xml:space="preserve"> IF(OR(Calculations!C22 = "",Calculations!C22 &lt;&gt; DefectTypeString),  Calculations!M22, NA())</f>
        <v>#N/A</v>
      </c>
      <c r="J22" s="3" t="e">
        <f xml:space="preserve"> IF(Calculations!C22 = DefectTypeString,  Calculations!M22, NA())</f>
        <v>#N/A</v>
      </c>
      <c r="K22" s="3"/>
      <c r="M22" s="9" t="str">
        <f t="shared" si="2"/>
        <v/>
      </c>
      <c r="N22" s="9" t="str">
        <f t="shared" si="3"/>
        <v/>
      </c>
      <c r="O22" s="3" t="str">
        <f t="shared" si="4"/>
        <v/>
      </c>
      <c r="P22" s="3" t="str">
        <f t="array" ref="P22">IF(ISNUMBER(M22),MIN(IF($C:$C=O22,$D:$D)),"")</f>
        <v/>
      </c>
      <c r="Q22" s="11" t="str">
        <f t="shared" si="5"/>
        <v/>
      </c>
      <c r="R22" s="3" t="str">
        <f t="array" ref="R22">IF(ISNUMBER(M22),MAX(IF($C:$C=O22,$D:$D)),"")</f>
        <v/>
      </c>
      <c r="S22" s="3" t="str">
        <f t="array" ref="S22">IF(ISNUMBER(M22),PERCENTILE(IF($C:$C=O22,$D:$D),0.25),"")</f>
        <v/>
      </c>
      <c r="T22" s="3" t="str">
        <f t="array" ref="T22">IF(ISNUMBER(M22),PERCENTILE(IF($C:$C=O22,$D:$D),0.3),"")</f>
        <v/>
      </c>
      <c r="U22" s="3" t="str">
        <f t="array" ref="U22">IF(ISNUMBER(M22),PERCENTILE(IF($C:$C=O22,$D:$D),0.5),"")</f>
        <v/>
      </c>
      <c r="V22" s="3" t="str">
        <f t="array" ref="V22">IF(ISNUMBER(M22),PERCENTILE(IF($C:$C=O22,$D:$D),0.7),"")</f>
        <v/>
      </c>
      <c r="W22" s="3" t="str">
        <f t="array" ref="W22">IF(ISNUMBER(M22),PERCENTILE(IF($C:$C=O22,$D:$D),0.75),"")</f>
        <v/>
      </c>
      <c r="X22" s="3" t="str">
        <f t="array" ref="X22">IF(ISNUMBER(M22),PERCENTILE(IF($C:$C=O22,$D:$D),0.85),"")</f>
        <v/>
      </c>
      <c r="Z22" s="4">
        <f t="shared" si="11"/>
        <v>0</v>
      </c>
      <c r="AA22" s="4">
        <v>0</v>
      </c>
      <c r="AB22" s="4">
        <f t="shared" si="12"/>
        <v>0</v>
      </c>
      <c r="AC22" s="4">
        <f t="shared" si="13"/>
        <v>0</v>
      </c>
      <c r="AL22" s="2" t="str">
        <f t="shared" si="6"/>
        <v/>
      </c>
      <c r="AM22" s="4" t="str">
        <f t="shared" si="7"/>
        <v/>
      </c>
      <c r="AN22" s="4" t="str">
        <f t="shared" si="8"/>
        <v/>
      </c>
    </row>
    <row r="23" spans="1:40" x14ac:dyDescent="0.2">
      <c r="A23" s="9" t="str">
        <f>Calculations!B23</f>
        <v/>
      </c>
      <c r="B23" s="9" t="str">
        <f>Calculations!A23</f>
        <v/>
      </c>
      <c r="C23" s="3" t="str">
        <f t="shared" si="1"/>
        <v/>
      </c>
      <c r="D23" s="3" t="str">
        <f>IFERROR(Calculations!L23,"")</f>
        <v/>
      </c>
      <c r="E23" s="3" t="str">
        <f>IF(OR(FilterValue="",Calculations!C23=FilterValue), IF(Calculations!C23 &lt;&gt;DefectTypeString,  IFERROR(Calculations!L23,""), NA()),NA())</f>
        <v/>
      </c>
      <c r="F23" s="3" t="e">
        <f t="shared" si="9"/>
        <v>#NUM!</v>
      </c>
      <c r="G23" s="3" t="e">
        <f xml:space="preserve"> IF(Calculations!C23 = DefectTypeString,  IFERROR(Calculations!L23,""), NA())</f>
        <v>#N/A</v>
      </c>
      <c r="H23" s="3" t="e">
        <f t="shared" si="10"/>
        <v>#NUM!</v>
      </c>
      <c r="I23" s="3" t="e">
        <f ca="1" xml:space="preserve"> IF(OR(Calculations!C23 = "",Calculations!C23 &lt;&gt; DefectTypeString),  Calculations!M23, NA())</f>
        <v>#N/A</v>
      </c>
      <c r="J23" s="3" t="e">
        <f xml:space="preserve"> IF(Calculations!C23 = DefectTypeString,  Calculations!M23, NA())</f>
        <v>#N/A</v>
      </c>
      <c r="K23" s="3"/>
      <c r="M23" s="9" t="str">
        <f t="shared" si="2"/>
        <v/>
      </c>
      <c r="N23" s="9" t="str">
        <f t="shared" si="3"/>
        <v/>
      </c>
      <c r="O23" s="3" t="str">
        <f t="shared" si="4"/>
        <v/>
      </c>
      <c r="P23" s="3" t="str">
        <f t="array" ref="P23">IF(ISNUMBER(M23),MIN(IF($C:$C=O23,$D:$D)),"")</f>
        <v/>
      </c>
      <c r="Q23" s="11" t="str">
        <f t="shared" si="5"/>
        <v/>
      </c>
      <c r="R23" s="3" t="str">
        <f t="array" ref="R23">IF(ISNUMBER(M23),MAX(IF($C:$C=O23,$D:$D)),"")</f>
        <v/>
      </c>
      <c r="S23" s="3" t="str">
        <f t="array" ref="S23">IF(ISNUMBER(M23),PERCENTILE(IF($C:$C=O23,$D:$D),0.25),"")</f>
        <v/>
      </c>
      <c r="T23" s="3" t="str">
        <f t="array" ref="T23">IF(ISNUMBER(M23),PERCENTILE(IF($C:$C=O23,$D:$D),0.3),"")</f>
        <v/>
      </c>
      <c r="U23" s="3" t="str">
        <f t="array" ref="U23">IF(ISNUMBER(M23),PERCENTILE(IF($C:$C=O23,$D:$D),0.5),"")</f>
        <v/>
      </c>
      <c r="V23" s="3" t="str">
        <f t="array" ref="V23">IF(ISNUMBER(M23),PERCENTILE(IF($C:$C=O23,$D:$D),0.7),"")</f>
        <v/>
      </c>
      <c r="W23" s="3" t="str">
        <f t="array" ref="W23">IF(ISNUMBER(M23),PERCENTILE(IF($C:$C=O23,$D:$D),0.75),"")</f>
        <v/>
      </c>
      <c r="X23" s="3" t="str">
        <f t="array" ref="X23">IF(ISNUMBER(M23),PERCENTILE(IF($C:$C=O23,$D:$D),0.85),"")</f>
        <v/>
      </c>
      <c r="Z23" s="4">
        <f t="shared" si="11"/>
        <v>0</v>
      </c>
      <c r="AA23" s="4">
        <v>0</v>
      </c>
      <c r="AB23" s="4">
        <f t="shared" si="12"/>
        <v>0</v>
      </c>
      <c r="AC23" s="4">
        <f t="shared" si="13"/>
        <v>0</v>
      </c>
      <c r="AL23" s="2" t="str">
        <f t="shared" si="6"/>
        <v/>
      </c>
      <c r="AM23" s="4" t="str">
        <f t="shared" si="7"/>
        <v/>
      </c>
      <c r="AN23" s="4" t="str">
        <f t="shared" si="8"/>
        <v/>
      </c>
    </row>
    <row r="24" spans="1:40" x14ac:dyDescent="0.2">
      <c r="A24" s="9" t="str">
        <f>Calculations!B24</f>
        <v/>
      </c>
      <c r="B24" s="9" t="str">
        <f>Calculations!A24</f>
        <v/>
      </c>
      <c r="C24" s="3" t="str">
        <f t="shared" si="1"/>
        <v/>
      </c>
      <c r="D24" s="3" t="str">
        <f>IFERROR(Calculations!L24,"")</f>
        <v/>
      </c>
      <c r="E24" s="3" t="str">
        <f>IF(OR(FilterValue="",Calculations!C24=FilterValue), IF(Calculations!C24 &lt;&gt;DefectTypeString,  IFERROR(Calculations!L24,""), NA()),NA())</f>
        <v/>
      </c>
      <c r="F24" s="3" t="e">
        <f t="shared" si="9"/>
        <v>#NUM!</v>
      </c>
      <c r="G24" s="3" t="e">
        <f xml:space="preserve"> IF(Calculations!C24 = DefectTypeString,  IFERROR(Calculations!L24,""), NA())</f>
        <v>#N/A</v>
      </c>
      <c r="H24" s="3" t="e">
        <f t="shared" si="10"/>
        <v>#NUM!</v>
      </c>
      <c r="I24" s="3" t="e">
        <f ca="1" xml:space="preserve"> IF(OR(Calculations!C24 = "",Calculations!C24 &lt;&gt; DefectTypeString),  Calculations!M24, NA())</f>
        <v>#N/A</v>
      </c>
      <c r="J24" s="3" t="e">
        <f xml:space="preserve"> IF(Calculations!C24 = DefectTypeString,  Calculations!M24, NA())</f>
        <v>#N/A</v>
      </c>
      <c r="K24" s="3"/>
      <c r="M24" s="9" t="str">
        <f t="shared" si="2"/>
        <v/>
      </c>
      <c r="N24" s="9" t="str">
        <f t="shared" si="3"/>
        <v/>
      </c>
      <c r="O24" s="3" t="str">
        <f t="shared" si="4"/>
        <v/>
      </c>
      <c r="P24" s="3" t="str">
        <f t="array" ref="P24">IF(ISNUMBER(M24),MIN(IF($C:$C=O24,$D:$D)),"")</f>
        <v/>
      </c>
      <c r="Q24" s="11" t="str">
        <f t="shared" si="5"/>
        <v/>
      </c>
      <c r="R24" s="3" t="str">
        <f t="array" ref="R24">IF(ISNUMBER(M24),MAX(IF($C:$C=O24,$D:$D)),"")</f>
        <v/>
      </c>
      <c r="S24" s="3" t="str">
        <f t="array" ref="S24">IF(ISNUMBER(M24),PERCENTILE(IF($C:$C=O24,$D:$D),0.25),"")</f>
        <v/>
      </c>
      <c r="T24" s="3" t="str">
        <f t="array" ref="T24">IF(ISNUMBER(M24),PERCENTILE(IF($C:$C=O24,$D:$D),0.3),"")</f>
        <v/>
      </c>
      <c r="U24" s="3" t="str">
        <f t="array" ref="U24">IF(ISNUMBER(M24),PERCENTILE(IF($C:$C=O24,$D:$D),0.5),"")</f>
        <v/>
      </c>
      <c r="V24" s="3" t="str">
        <f t="array" ref="V24">IF(ISNUMBER(M24),PERCENTILE(IF($C:$C=O24,$D:$D),0.7),"")</f>
        <v/>
      </c>
      <c r="W24" s="3" t="str">
        <f t="array" ref="W24">IF(ISNUMBER(M24),PERCENTILE(IF($C:$C=O24,$D:$D),0.75),"")</f>
        <v/>
      </c>
      <c r="X24" s="3" t="str">
        <f t="array" ref="X24">IF(ISNUMBER(M24),PERCENTILE(IF($C:$C=O24,$D:$D),0.85),"")</f>
        <v/>
      </c>
      <c r="Z24" s="4">
        <f t="shared" si="11"/>
        <v>0</v>
      </c>
      <c r="AA24" s="4">
        <v>0</v>
      </c>
      <c r="AB24" s="4">
        <f t="shared" si="12"/>
        <v>0</v>
      </c>
      <c r="AC24" s="4">
        <f t="shared" si="13"/>
        <v>0</v>
      </c>
      <c r="AL24" s="2" t="str">
        <f t="shared" si="6"/>
        <v/>
      </c>
      <c r="AM24" s="4" t="str">
        <f t="shared" si="7"/>
        <v/>
      </c>
      <c r="AN24" s="4" t="str">
        <f t="shared" si="8"/>
        <v/>
      </c>
    </row>
    <row r="25" spans="1:40" x14ac:dyDescent="0.2">
      <c r="A25" s="9" t="str">
        <f>Calculations!B25</f>
        <v/>
      </c>
      <c r="B25" s="9" t="str">
        <f>Calculations!A25</f>
        <v/>
      </c>
      <c r="C25" s="3" t="str">
        <f t="shared" si="1"/>
        <v/>
      </c>
      <c r="D25" s="3" t="str">
        <f>IFERROR(Calculations!L25,"")</f>
        <v/>
      </c>
      <c r="E25" s="3" t="str">
        <f>IF(OR(FilterValue="",Calculations!C25=FilterValue), IF(Calculations!C25 &lt;&gt;DefectTypeString,  IFERROR(Calculations!L25,""), NA()),NA())</f>
        <v/>
      </c>
      <c r="F25" s="3" t="e">
        <f t="shared" si="9"/>
        <v>#NUM!</v>
      </c>
      <c r="G25" s="3" t="e">
        <f xml:space="preserve"> IF(Calculations!C25 = DefectTypeString,  IFERROR(Calculations!L25,""), NA())</f>
        <v>#N/A</v>
      </c>
      <c r="H25" s="3" t="e">
        <f t="shared" si="10"/>
        <v>#NUM!</v>
      </c>
      <c r="I25" s="3" t="e">
        <f ca="1" xml:space="preserve"> IF(OR(Calculations!C25 = "",Calculations!C25 &lt;&gt; DefectTypeString),  Calculations!M25, NA())</f>
        <v>#N/A</v>
      </c>
      <c r="J25" s="3" t="e">
        <f xml:space="preserve"> IF(Calculations!C25 = DefectTypeString,  Calculations!M25, NA())</f>
        <v>#N/A</v>
      </c>
      <c r="K25" s="3"/>
      <c r="M25" s="9" t="str">
        <f t="shared" si="2"/>
        <v/>
      </c>
      <c r="N25" s="9" t="str">
        <f t="shared" si="3"/>
        <v/>
      </c>
      <c r="O25" s="3" t="str">
        <f t="shared" si="4"/>
        <v/>
      </c>
      <c r="P25" s="3" t="str">
        <f t="array" ref="P25">IF(ISNUMBER(M25),MIN(IF($C:$C=O25,$D:$D)),"")</f>
        <v/>
      </c>
      <c r="Q25" s="11" t="str">
        <f t="shared" si="5"/>
        <v/>
      </c>
      <c r="R25" s="3" t="str">
        <f t="array" ref="R25">IF(ISNUMBER(M25),MAX(IF($C:$C=O25,$D:$D)),"")</f>
        <v/>
      </c>
      <c r="S25" s="3" t="str">
        <f t="array" ref="S25">IF(ISNUMBER(M25),PERCENTILE(IF($C:$C=O25,$D:$D),0.25),"")</f>
        <v/>
      </c>
      <c r="T25" s="3" t="str">
        <f t="array" ref="T25">IF(ISNUMBER(M25),PERCENTILE(IF($C:$C=O25,$D:$D),0.3),"")</f>
        <v/>
      </c>
      <c r="U25" s="3" t="str">
        <f t="array" ref="U25">IF(ISNUMBER(M25),PERCENTILE(IF($C:$C=O25,$D:$D),0.5),"")</f>
        <v/>
      </c>
      <c r="V25" s="3" t="str">
        <f t="array" ref="V25">IF(ISNUMBER(M25),PERCENTILE(IF($C:$C=O25,$D:$D),0.7),"")</f>
        <v/>
      </c>
      <c r="W25" s="3" t="str">
        <f t="array" ref="W25">IF(ISNUMBER(M25),PERCENTILE(IF($C:$C=O25,$D:$D),0.75),"")</f>
        <v/>
      </c>
      <c r="X25" s="3" t="str">
        <f t="array" ref="X25">IF(ISNUMBER(M25),PERCENTILE(IF($C:$C=O25,$D:$D),0.85),"")</f>
        <v/>
      </c>
      <c r="Z25" s="4">
        <f t="shared" si="11"/>
        <v>0</v>
      </c>
      <c r="AA25" s="4">
        <v>0</v>
      </c>
      <c r="AB25" s="4">
        <f t="shared" si="12"/>
        <v>0</v>
      </c>
      <c r="AC25" s="4">
        <f t="shared" si="13"/>
        <v>0</v>
      </c>
      <c r="AL25" s="2" t="str">
        <f t="shared" si="6"/>
        <v/>
      </c>
      <c r="AM25" s="4" t="str">
        <f t="shared" si="7"/>
        <v/>
      </c>
      <c r="AN25" s="4" t="str">
        <f t="shared" si="8"/>
        <v/>
      </c>
    </row>
    <row r="26" spans="1:40" x14ac:dyDescent="0.2">
      <c r="A26" s="9" t="str">
        <f>Calculations!B26</f>
        <v/>
      </c>
      <c r="B26" s="9" t="str">
        <f>Calculations!A26</f>
        <v/>
      </c>
      <c r="C26" s="3" t="str">
        <f t="shared" si="1"/>
        <v/>
      </c>
      <c r="D26" s="3" t="str">
        <f>IFERROR(Calculations!L26,"")</f>
        <v/>
      </c>
      <c r="E26" s="3" t="str">
        <f>IF(OR(FilterValue="",Calculations!C26=FilterValue), IF(Calculations!C26 &lt;&gt;DefectTypeString,  IFERROR(Calculations!L26,""), NA()),NA())</f>
        <v/>
      </c>
      <c r="F26" s="3" t="e">
        <f t="shared" si="9"/>
        <v>#NUM!</v>
      </c>
      <c r="G26" s="3" t="e">
        <f xml:space="preserve"> IF(Calculations!C26 = DefectTypeString,  IFERROR(Calculations!L26,""), NA())</f>
        <v>#N/A</v>
      </c>
      <c r="H26" s="3" t="e">
        <f t="shared" si="10"/>
        <v>#NUM!</v>
      </c>
      <c r="I26" s="3" t="e">
        <f ca="1" xml:space="preserve"> IF(OR(Calculations!C26 = "",Calculations!C26 &lt;&gt; DefectTypeString),  Calculations!M26, NA())</f>
        <v>#N/A</v>
      </c>
      <c r="J26" s="3" t="e">
        <f xml:space="preserve"> IF(Calculations!C26 = DefectTypeString,  Calculations!M26, NA())</f>
        <v>#N/A</v>
      </c>
      <c r="K26" s="3"/>
      <c r="M26" s="9" t="str">
        <f t="shared" si="2"/>
        <v/>
      </c>
      <c r="N26" s="9" t="str">
        <f t="shared" si="3"/>
        <v/>
      </c>
      <c r="O26" s="3" t="str">
        <f t="shared" si="4"/>
        <v/>
      </c>
      <c r="P26" s="3" t="str">
        <f t="array" ref="P26">IF(ISNUMBER(M26),MIN(IF($C:$C=O26,$D:$D)),"")</f>
        <v/>
      </c>
      <c r="Q26" s="11" t="str">
        <f t="shared" si="5"/>
        <v/>
      </c>
      <c r="R26" s="3" t="str">
        <f t="array" ref="R26">IF(ISNUMBER(M26),MAX(IF($C:$C=O26,$D:$D)),"")</f>
        <v/>
      </c>
      <c r="S26" s="3" t="str">
        <f t="array" ref="S26">IF(ISNUMBER(M26),PERCENTILE(IF($C:$C=O26,$D:$D),0.25),"")</f>
        <v/>
      </c>
      <c r="T26" s="3" t="str">
        <f t="array" ref="T26">IF(ISNUMBER(M26),PERCENTILE(IF($C:$C=O26,$D:$D),0.3),"")</f>
        <v/>
      </c>
      <c r="U26" s="3" t="str">
        <f t="array" ref="U26">IF(ISNUMBER(M26),PERCENTILE(IF($C:$C=O26,$D:$D),0.5),"")</f>
        <v/>
      </c>
      <c r="V26" s="3" t="str">
        <f t="array" ref="V26">IF(ISNUMBER(M26),PERCENTILE(IF($C:$C=O26,$D:$D),0.7),"")</f>
        <v/>
      </c>
      <c r="W26" s="3" t="str">
        <f t="array" ref="W26">IF(ISNUMBER(M26),PERCENTILE(IF($C:$C=O26,$D:$D),0.75),"")</f>
        <v/>
      </c>
      <c r="X26" s="3" t="str">
        <f t="array" ref="X26">IF(ISNUMBER(M26),PERCENTILE(IF($C:$C=O26,$D:$D),0.85),"")</f>
        <v/>
      </c>
      <c r="AL26" s="2" t="str">
        <f t="shared" si="6"/>
        <v/>
      </c>
      <c r="AM26" s="4" t="str">
        <f t="shared" si="7"/>
        <v/>
      </c>
      <c r="AN26" s="4" t="str">
        <f t="shared" si="8"/>
        <v/>
      </c>
    </row>
    <row r="27" spans="1:40" x14ac:dyDescent="0.2">
      <c r="A27" s="9" t="str">
        <f>Calculations!B27</f>
        <v/>
      </c>
      <c r="B27" s="9" t="str">
        <f>Calculations!A27</f>
        <v/>
      </c>
      <c r="C27" s="3" t="str">
        <f t="shared" si="1"/>
        <v/>
      </c>
      <c r="D27" s="3" t="str">
        <f>IFERROR(Calculations!L27,"")</f>
        <v/>
      </c>
      <c r="E27" s="3" t="str">
        <f>IF(OR(FilterValue="",Calculations!C27=FilterValue), IF(Calculations!C27 &lt;&gt;DefectTypeString,  IFERROR(Calculations!L27,""), NA()),NA())</f>
        <v/>
      </c>
      <c r="F27" s="3" t="e">
        <f t="shared" si="9"/>
        <v>#NUM!</v>
      </c>
      <c r="G27" s="3" t="e">
        <f xml:space="preserve"> IF(Calculations!C27 = DefectTypeString,  IFERROR(Calculations!L27,""), NA())</f>
        <v>#N/A</v>
      </c>
      <c r="H27" s="3" t="e">
        <f t="shared" si="10"/>
        <v>#NUM!</v>
      </c>
      <c r="I27" s="3" t="e">
        <f ca="1" xml:space="preserve"> IF(OR(Calculations!C27 = "",Calculations!C27 &lt;&gt; DefectTypeString),  Calculations!M27, NA())</f>
        <v>#N/A</v>
      </c>
      <c r="J27" s="3" t="e">
        <f xml:space="preserve"> IF(Calculations!C27 = DefectTypeString,  Calculations!M27, NA())</f>
        <v>#N/A</v>
      </c>
      <c r="K27" s="3"/>
      <c r="M27" s="9" t="str">
        <f t="shared" si="2"/>
        <v/>
      </c>
      <c r="N27" s="9" t="str">
        <f t="shared" si="3"/>
        <v/>
      </c>
      <c r="O27" s="3" t="str">
        <f t="shared" si="4"/>
        <v/>
      </c>
      <c r="P27" s="3" t="str">
        <f t="array" ref="P27">IF(ISNUMBER(M27),MIN(IF($C:$C=O27,$D:$D)),"")</f>
        <v/>
      </c>
      <c r="Q27" s="11" t="str">
        <f t="shared" si="5"/>
        <v/>
      </c>
      <c r="R27" s="3" t="str">
        <f t="array" ref="R27">IF(ISNUMBER(M27),MAX(IF($C:$C=O27,$D:$D)),"")</f>
        <v/>
      </c>
      <c r="S27" s="3" t="str">
        <f t="array" ref="S27">IF(ISNUMBER(M27),PERCENTILE(IF($C:$C=O27,$D:$D),0.25),"")</f>
        <v/>
      </c>
      <c r="T27" s="3" t="str">
        <f t="array" ref="T27">IF(ISNUMBER(M27),PERCENTILE(IF($C:$C=O27,$D:$D),0.3),"")</f>
        <v/>
      </c>
      <c r="U27" s="3" t="str">
        <f t="array" ref="U27">IF(ISNUMBER(M27),PERCENTILE(IF($C:$C=O27,$D:$D),0.5),"")</f>
        <v/>
      </c>
      <c r="V27" s="3" t="str">
        <f t="array" ref="V27">IF(ISNUMBER(M27),PERCENTILE(IF($C:$C=O27,$D:$D),0.7),"")</f>
        <v/>
      </c>
      <c r="W27" s="3" t="str">
        <f t="array" ref="W27">IF(ISNUMBER(M27),PERCENTILE(IF($C:$C=O27,$D:$D),0.75),"")</f>
        <v/>
      </c>
      <c r="X27" s="3" t="str">
        <f t="array" ref="X27">IF(ISNUMBER(M27),PERCENTILE(IF($C:$C=O27,$D:$D),0.85),"")</f>
        <v/>
      </c>
      <c r="Z27" s="6" t="s">
        <v>67</v>
      </c>
      <c r="AL27" s="2" t="str">
        <f t="shared" si="6"/>
        <v/>
      </c>
      <c r="AM27" s="4" t="str">
        <f t="shared" si="7"/>
        <v/>
      </c>
      <c r="AN27" s="4" t="str">
        <f t="shared" si="8"/>
        <v/>
      </c>
    </row>
    <row r="28" spans="1:40" x14ac:dyDescent="0.2">
      <c r="A28" s="9" t="str">
        <f>Calculations!B28</f>
        <v/>
      </c>
      <c r="B28" s="9" t="str">
        <f>Calculations!A28</f>
        <v/>
      </c>
      <c r="C28" s="3" t="str">
        <f t="shared" si="1"/>
        <v/>
      </c>
      <c r="D28" s="3" t="str">
        <f>IFERROR(Calculations!L28,"")</f>
        <v/>
      </c>
      <c r="E28" s="3" t="str">
        <f>IF(OR(FilterValue="",Calculations!C28=FilterValue), IF(Calculations!C28 &lt;&gt;DefectTypeString,  IFERROR(Calculations!L28,""), NA()),NA())</f>
        <v/>
      </c>
      <c r="F28" s="3" t="e">
        <f t="shared" si="9"/>
        <v>#NUM!</v>
      </c>
      <c r="G28" s="3" t="e">
        <f xml:space="preserve"> IF(Calculations!C28 = DefectTypeString,  IFERROR(Calculations!L28,""), NA())</f>
        <v>#N/A</v>
      </c>
      <c r="H28" s="3" t="e">
        <f t="shared" si="10"/>
        <v>#NUM!</v>
      </c>
      <c r="I28" s="3" t="e">
        <f ca="1" xml:space="preserve"> IF(OR(Calculations!C28 = "",Calculations!C28 &lt;&gt; DefectTypeString),  Calculations!M28, NA())</f>
        <v>#N/A</v>
      </c>
      <c r="J28" s="3" t="e">
        <f xml:space="preserve"> IF(Calculations!C28 = DefectTypeString,  Calculations!M28, NA())</f>
        <v>#N/A</v>
      </c>
      <c r="K28" s="3"/>
      <c r="M28" s="9" t="str">
        <f t="shared" si="2"/>
        <v/>
      </c>
      <c r="N28" s="9" t="str">
        <f t="shared" si="3"/>
        <v/>
      </c>
      <c r="O28" s="3" t="str">
        <f t="shared" si="4"/>
        <v/>
      </c>
      <c r="P28" s="3" t="str">
        <f t="array" ref="P28">IF(ISNUMBER(M28),MIN(IF($C:$C=O28,$D:$D)),"")</f>
        <v/>
      </c>
      <c r="Q28" s="11" t="str">
        <f t="shared" si="5"/>
        <v/>
      </c>
      <c r="R28" s="3" t="str">
        <f t="array" ref="R28">IF(ISNUMBER(M28),MAX(IF($C:$C=O28,$D:$D)),"")</f>
        <v/>
      </c>
      <c r="S28" s="3" t="str">
        <f t="array" ref="S28">IF(ISNUMBER(M28),PERCENTILE(IF($C:$C=O28,$D:$D),0.25),"")</f>
        <v/>
      </c>
      <c r="T28" s="3" t="str">
        <f t="array" ref="T28">IF(ISNUMBER(M28),PERCENTILE(IF($C:$C=O28,$D:$D),0.3),"")</f>
        <v/>
      </c>
      <c r="U28" s="3" t="str">
        <f t="array" ref="U28">IF(ISNUMBER(M28),PERCENTILE(IF($C:$C=O28,$D:$D),0.5),"")</f>
        <v/>
      </c>
      <c r="V28" s="3" t="str">
        <f t="array" ref="V28">IF(ISNUMBER(M28),PERCENTILE(IF($C:$C=O28,$D:$D),0.7),"")</f>
        <v/>
      </c>
      <c r="W28" s="3" t="str">
        <f t="array" ref="W28">IF(ISNUMBER(M28),PERCENTILE(IF($C:$C=O28,$D:$D),0.75),"")</f>
        <v/>
      </c>
      <c r="X28" s="3" t="str">
        <f t="array" ref="X28">IF(ISNUMBER(M28),PERCENTILE(IF($C:$C=O28,$D:$D),0.85),"")</f>
        <v/>
      </c>
      <c r="Z28" t="str">
        <f>"Calendar days to complete items (" &amp; CycleTimeLabel &amp; ") by week"</f>
        <v>Calendar days to complete items (Time in Process) by week</v>
      </c>
      <c r="AL28" s="2" t="str">
        <f t="shared" si="6"/>
        <v/>
      </c>
      <c r="AM28" s="4" t="str">
        <f t="shared" si="7"/>
        <v/>
      </c>
      <c r="AN28" s="4" t="str">
        <f t="shared" si="8"/>
        <v/>
      </c>
    </row>
    <row r="29" spans="1:40" x14ac:dyDescent="0.2">
      <c r="A29" s="9" t="str">
        <f>Calculations!B29</f>
        <v/>
      </c>
      <c r="B29" s="9" t="str">
        <f>Calculations!A29</f>
        <v/>
      </c>
      <c r="C29" s="3" t="str">
        <f t="shared" si="1"/>
        <v/>
      </c>
      <c r="D29" s="3" t="str">
        <f>IFERROR(Calculations!L29,"")</f>
        <v/>
      </c>
      <c r="E29" s="3" t="str">
        <f>IF(OR(FilterValue="",Calculations!C29=FilterValue), IF(Calculations!C29 &lt;&gt;DefectTypeString,  IFERROR(Calculations!L29,""), NA()),NA())</f>
        <v/>
      </c>
      <c r="F29" s="3" t="e">
        <f t="shared" si="9"/>
        <v>#NUM!</v>
      </c>
      <c r="G29" s="3" t="e">
        <f xml:space="preserve"> IF(Calculations!C29 = DefectTypeString,  IFERROR(Calculations!L29,""), NA())</f>
        <v>#N/A</v>
      </c>
      <c r="H29" s="3" t="e">
        <f t="shared" si="10"/>
        <v>#NUM!</v>
      </c>
      <c r="I29" s="3" t="e">
        <f ca="1" xml:space="preserve"> IF(OR(Calculations!C29 = "",Calculations!C29 &lt;&gt; DefectTypeString),  Calculations!M29, NA())</f>
        <v>#N/A</v>
      </c>
      <c r="J29" s="3" t="e">
        <f xml:space="preserve"> IF(Calculations!C29 = DefectTypeString,  Calculations!M29, NA())</f>
        <v>#N/A</v>
      </c>
      <c r="K29" s="3"/>
      <c r="M29" s="9" t="str">
        <f t="shared" si="2"/>
        <v/>
      </c>
      <c r="N29" s="9" t="str">
        <f t="shared" si="3"/>
        <v/>
      </c>
      <c r="O29" s="3" t="str">
        <f t="shared" si="4"/>
        <v/>
      </c>
      <c r="P29" s="3" t="str">
        <f t="array" ref="P29">IF(ISNUMBER(M29),MIN(IF($C:$C=O29,$D:$D)),"")</f>
        <v/>
      </c>
      <c r="Q29" s="11" t="str">
        <f t="shared" si="5"/>
        <v/>
      </c>
      <c r="R29" s="3" t="str">
        <f t="array" ref="R29">IF(ISNUMBER(M29),MAX(IF($C:$C=O29,$D:$D)),"")</f>
        <v/>
      </c>
      <c r="S29" s="3" t="str">
        <f t="array" ref="S29">IF(ISNUMBER(M29),PERCENTILE(IF($C:$C=O29,$D:$D),0.25),"")</f>
        <v/>
      </c>
      <c r="T29" s="3" t="str">
        <f t="array" ref="T29">IF(ISNUMBER(M29),PERCENTILE(IF($C:$C=O29,$D:$D),0.3),"")</f>
        <v/>
      </c>
      <c r="U29" s="3" t="str">
        <f t="array" ref="U29">IF(ISNUMBER(M29),PERCENTILE(IF($C:$C=O29,$D:$D),0.5),"")</f>
        <v/>
      </c>
      <c r="V29" s="3" t="str">
        <f t="array" ref="V29">IF(ISNUMBER(M29),PERCENTILE(IF($C:$C=O29,$D:$D),0.7),"")</f>
        <v/>
      </c>
      <c r="W29" s="3" t="str">
        <f t="array" ref="W29">IF(ISNUMBER(M29),PERCENTILE(IF($C:$C=O29,$D:$D),0.75),"")</f>
        <v/>
      </c>
      <c r="X29" s="3" t="str">
        <f t="array" ref="X29">IF(ISNUMBER(M29),PERCENTILE(IF($C:$C=O29,$D:$D),0.85),"")</f>
        <v/>
      </c>
      <c r="Z29" t="str">
        <f>CycleTimeLabel &amp; " Histogram"</f>
        <v>Time in Process Histogram</v>
      </c>
      <c r="AL29" s="2" t="str">
        <f t="shared" si="6"/>
        <v/>
      </c>
      <c r="AM29" s="4" t="str">
        <f t="shared" si="7"/>
        <v/>
      </c>
      <c r="AN29" s="4" t="str">
        <f t="shared" si="8"/>
        <v/>
      </c>
    </row>
    <row r="30" spans="1:40" x14ac:dyDescent="0.2">
      <c r="A30" s="9" t="str">
        <f>Calculations!B30</f>
        <v/>
      </c>
      <c r="B30" s="9" t="str">
        <f>Calculations!A30</f>
        <v/>
      </c>
      <c r="C30" s="3" t="str">
        <f t="shared" si="1"/>
        <v/>
      </c>
      <c r="D30" s="3" t="str">
        <f>IFERROR(Calculations!L30,"")</f>
        <v/>
      </c>
      <c r="E30" s="3" t="str">
        <f>IF(OR(FilterValue="",Calculations!C30=FilterValue), IF(Calculations!C30 &lt;&gt;DefectTypeString,  IFERROR(Calculations!L30,""), NA()),NA())</f>
        <v/>
      </c>
      <c r="F30" s="3" t="e">
        <f t="shared" si="9"/>
        <v>#NUM!</v>
      </c>
      <c r="G30" s="3" t="e">
        <f xml:space="preserve"> IF(Calculations!C30 = DefectTypeString,  IFERROR(Calculations!L30,""), NA())</f>
        <v>#N/A</v>
      </c>
      <c r="H30" s="3" t="e">
        <f t="shared" si="10"/>
        <v>#NUM!</v>
      </c>
      <c r="I30" s="3" t="e">
        <f ca="1" xml:space="preserve"> IF(OR(Calculations!C30 = "",Calculations!C30 &lt;&gt; DefectTypeString),  Calculations!M30, NA())</f>
        <v>#N/A</v>
      </c>
      <c r="J30" s="3" t="e">
        <f xml:space="preserve"> IF(Calculations!C30 = DefectTypeString,  Calculations!M30, NA())</f>
        <v>#N/A</v>
      </c>
      <c r="K30" s="3"/>
      <c r="M30" s="9" t="str">
        <f t="shared" si="2"/>
        <v/>
      </c>
      <c r="N30" s="9" t="str">
        <f t="shared" si="3"/>
        <v/>
      </c>
      <c r="O30" s="3" t="str">
        <f t="shared" si="4"/>
        <v/>
      </c>
      <c r="P30" s="3" t="str">
        <f t="array" ref="P30">IF(ISNUMBER(M30),MIN(IF($C:$C=O30,$D:$D)),"")</f>
        <v/>
      </c>
      <c r="Q30" s="11" t="str">
        <f t="shared" si="5"/>
        <v/>
      </c>
      <c r="R30" s="3" t="str">
        <f t="array" ref="R30">IF(ISNUMBER(M30),MAX(IF($C:$C=O30,$D:$D)),"")</f>
        <v/>
      </c>
      <c r="S30" s="3" t="str">
        <f t="array" ref="S30">IF(ISNUMBER(M30),PERCENTILE(IF($C:$C=O30,$D:$D),0.25),"")</f>
        <v/>
      </c>
      <c r="T30" s="3" t="str">
        <f t="array" ref="T30">IF(ISNUMBER(M30),PERCENTILE(IF($C:$C=O30,$D:$D),0.3),"")</f>
        <v/>
      </c>
      <c r="U30" s="3" t="str">
        <f t="array" ref="U30">IF(ISNUMBER(M30),PERCENTILE(IF($C:$C=O30,$D:$D),0.5),"")</f>
        <v/>
      </c>
      <c r="V30" s="3" t="str">
        <f t="array" ref="V30">IF(ISNUMBER(M30),PERCENTILE(IF($C:$C=O30,$D:$D),0.7),"")</f>
        <v/>
      </c>
      <c r="W30" s="3" t="str">
        <f t="array" ref="W30">IF(ISNUMBER(M30),PERCENTILE(IF($C:$C=O30,$D:$D),0.75),"")</f>
        <v/>
      </c>
      <c r="X30" s="3" t="str">
        <f t="array" ref="X30">IF(ISNUMBER(M30),PERCENTILE(IF($C:$C=O30,$D:$D),0.85),"")</f>
        <v/>
      </c>
      <c r="Z30" t="str">
        <f>"Item " &amp;CycleTimeLabel&amp;" (in calendar days)"</f>
        <v>Item Time in Process (in calendar days)</v>
      </c>
      <c r="AL30" s="2" t="str">
        <f t="shared" si="6"/>
        <v/>
      </c>
      <c r="AM30" s="4" t="str">
        <f t="shared" si="7"/>
        <v/>
      </c>
      <c r="AN30" s="4" t="str">
        <f t="shared" si="8"/>
        <v/>
      </c>
    </row>
    <row r="31" spans="1:40" x14ac:dyDescent="0.2">
      <c r="A31" s="9" t="str">
        <f>Calculations!B31</f>
        <v/>
      </c>
      <c r="B31" s="9" t="str">
        <f>Calculations!A31</f>
        <v/>
      </c>
      <c r="C31" s="3" t="str">
        <f t="shared" si="1"/>
        <v/>
      </c>
      <c r="D31" s="3" t="str">
        <f>IFERROR(Calculations!L31,"")</f>
        <v/>
      </c>
      <c r="E31" s="3" t="str">
        <f>IF(OR(FilterValue="",Calculations!C31=FilterValue), IF(Calculations!C31 &lt;&gt;DefectTypeString,  IFERROR(Calculations!L31,""), NA()),NA())</f>
        <v/>
      </c>
      <c r="F31" s="3" t="e">
        <f t="shared" si="9"/>
        <v>#NUM!</v>
      </c>
      <c r="G31" s="3" t="e">
        <f xml:space="preserve"> IF(Calculations!C31 = DefectTypeString,  IFERROR(Calculations!L31,""), NA())</f>
        <v>#N/A</v>
      </c>
      <c r="H31" s="3" t="e">
        <f t="shared" si="10"/>
        <v>#NUM!</v>
      </c>
      <c r="I31" s="3" t="e">
        <f ca="1" xml:space="preserve"> IF(OR(Calculations!C31 = "",Calculations!C31 &lt;&gt; DefectTypeString),  Calculations!M31, NA())</f>
        <v>#N/A</v>
      </c>
      <c r="J31" s="3" t="e">
        <f xml:space="preserve"> IF(Calculations!C31 = DefectTypeString,  Calculations!M31, NA())</f>
        <v>#N/A</v>
      </c>
      <c r="K31" s="3"/>
      <c r="M31" s="9" t="str">
        <f t="shared" si="2"/>
        <v/>
      </c>
      <c r="N31" s="9" t="str">
        <f t="shared" si="3"/>
        <v/>
      </c>
      <c r="O31" s="3" t="str">
        <f t="shared" si="4"/>
        <v/>
      </c>
      <c r="P31" s="3" t="str">
        <f t="array" ref="P31">IF(ISNUMBER(M31),MIN(IF($C:$C=O31,$D:$D)),"")</f>
        <v/>
      </c>
      <c r="Q31" s="11" t="str">
        <f t="shared" si="5"/>
        <v/>
      </c>
      <c r="R31" s="3" t="str">
        <f t="array" ref="R31">IF(ISNUMBER(M31),MAX(IF($C:$C=O31,$D:$D)),"")</f>
        <v/>
      </c>
      <c r="S31" s="3" t="str">
        <f t="array" ref="S31">IF(ISNUMBER(M31),PERCENTILE(IF($C:$C=O31,$D:$D),0.25),"")</f>
        <v/>
      </c>
      <c r="T31" s="3" t="str">
        <f t="array" ref="T31">IF(ISNUMBER(M31),PERCENTILE(IF($C:$C=O31,$D:$D),0.3),"")</f>
        <v/>
      </c>
      <c r="U31" s="3" t="str">
        <f t="array" ref="U31">IF(ISNUMBER(M31),PERCENTILE(IF($C:$C=O31,$D:$D),0.5),"")</f>
        <v/>
      </c>
      <c r="V31" s="3" t="str">
        <f t="array" ref="V31">IF(ISNUMBER(M31),PERCENTILE(IF($C:$C=O31,$D:$D),0.7),"")</f>
        <v/>
      </c>
      <c r="W31" s="3" t="str">
        <f t="array" ref="W31">IF(ISNUMBER(M31),PERCENTILE(IF($C:$C=O31,$D:$D),0.75),"")</f>
        <v/>
      </c>
      <c r="X31" s="3" t="str">
        <f t="array" ref="X31">IF(ISNUMBER(M31),PERCENTILE(IF($C:$C=O31,$D:$D),0.85),"")</f>
        <v/>
      </c>
      <c r="Z31" t="str">
        <f>CycleTimeLabel &amp; " range for items completed within each week (year-week number)"</f>
        <v>Time in Process range for items completed within each week (year-week number)</v>
      </c>
      <c r="AL31" s="2" t="str">
        <f t="shared" si="6"/>
        <v/>
      </c>
      <c r="AM31" s="4" t="str">
        <f t="shared" si="7"/>
        <v/>
      </c>
      <c r="AN31" s="4" t="str">
        <f t="shared" si="8"/>
        <v/>
      </c>
    </row>
    <row r="32" spans="1:40" x14ac:dyDescent="0.2">
      <c r="A32" s="9" t="str">
        <f>Calculations!B32</f>
        <v/>
      </c>
      <c r="B32" s="9" t="str">
        <f>Calculations!A32</f>
        <v/>
      </c>
      <c r="C32" s="3" t="str">
        <f t="shared" si="1"/>
        <v/>
      </c>
      <c r="D32" s="3" t="str">
        <f>IFERROR(Calculations!L32,"")</f>
        <v/>
      </c>
      <c r="E32" s="3" t="str">
        <f>IF(OR(FilterValue="",Calculations!C32=FilterValue), IF(Calculations!C32 &lt;&gt;DefectTypeString,  IFERROR(Calculations!L32,""), NA()),NA())</f>
        <v/>
      </c>
      <c r="F32" s="3" t="e">
        <f t="shared" si="9"/>
        <v>#NUM!</v>
      </c>
      <c r="G32" s="3" t="e">
        <f xml:space="preserve"> IF(Calculations!C32 = DefectTypeString,  IFERROR(Calculations!L32,""), NA())</f>
        <v>#N/A</v>
      </c>
      <c r="H32" s="3" t="e">
        <f t="shared" si="10"/>
        <v>#NUM!</v>
      </c>
      <c r="I32" s="3" t="e">
        <f ca="1" xml:space="preserve"> IF(OR(Calculations!C32 = "",Calculations!C32 &lt;&gt; DefectTypeString),  Calculations!M32, NA())</f>
        <v>#N/A</v>
      </c>
      <c r="J32" s="3" t="e">
        <f xml:space="preserve"> IF(Calculations!C32 = DefectTypeString,  Calculations!M32, NA())</f>
        <v>#N/A</v>
      </c>
      <c r="K32" s="3"/>
      <c r="M32" s="9" t="str">
        <f t="shared" si="2"/>
        <v/>
      </c>
      <c r="N32" s="9" t="str">
        <f t="shared" si="3"/>
        <v/>
      </c>
      <c r="O32" s="3" t="str">
        <f t="shared" si="4"/>
        <v/>
      </c>
      <c r="P32" s="3" t="str">
        <f t="array" ref="P32">IF(ISNUMBER(M32),MIN(IF($C:$C=O32,$D:$D)),"")</f>
        <v/>
      </c>
      <c r="Q32" s="11" t="str">
        <f t="shared" si="5"/>
        <v/>
      </c>
      <c r="R32" s="3" t="str">
        <f t="array" ref="R32">IF(ISNUMBER(M32),MAX(IF($C:$C=O32,$D:$D)),"")</f>
        <v/>
      </c>
      <c r="S32" s="3" t="str">
        <f t="array" ref="S32">IF(ISNUMBER(M32),PERCENTILE(IF($C:$C=O32,$D:$D),0.25),"")</f>
        <v/>
      </c>
      <c r="T32" s="3" t="str">
        <f t="array" ref="T32">IF(ISNUMBER(M32),PERCENTILE(IF($C:$C=O32,$D:$D),0.3),"")</f>
        <v/>
      </c>
      <c r="U32" s="3" t="str">
        <f t="array" ref="U32">IF(ISNUMBER(M32),PERCENTILE(IF($C:$C=O32,$D:$D),0.5),"")</f>
        <v/>
      </c>
      <c r="V32" s="3" t="str">
        <f t="array" ref="V32">IF(ISNUMBER(M32),PERCENTILE(IF($C:$C=O32,$D:$D),0.7),"")</f>
        <v/>
      </c>
      <c r="W32" s="3" t="str">
        <f t="array" ref="W32">IF(ISNUMBER(M32),PERCENTILE(IF($C:$C=O32,$D:$D),0.75),"")</f>
        <v/>
      </c>
      <c r="X32" s="3" t="str">
        <f t="array" ref="X32">IF(ISNUMBER(M32),PERCENTILE(IF($C:$C=O32,$D:$D),0.85),"")</f>
        <v/>
      </c>
      <c r="Z32" t="str">
        <f>CycleTimeLabel &amp; " value (calendar days from start to complete)"</f>
        <v>Time in Process value (calendar days from start to complete)</v>
      </c>
      <c r="AL32" s="2" t="str">
        <f t="shared" si="6"/>
        <v/>
      </c>
      <c r="AM32" s="4" t="str">
        <f t="shared" si="7"/>
        <v/>
      </c>
      <c r="AN32" s="4" t="str">
        <f t="shared" si="8"/>
        <v/>
      </c>
    </row>
    <row r="33" spans="1:40" ht="19" x14ac:dyDescent="0.2">
      <c r="A33" s="9" t="str">
        <f>Calculations!B33</f>
        <v/>
      </c>
      <c r="B33" s="9" t="str">
        <f>Calculations!A33</f>
        <v/>
      </c>
      <c r="C33" s="3" t="str">
        <f t="shared" si="1"/>
        <v/>
      </c>
      <c r="D33" s="3" t="str">
        <f>IFERROR(Calculations!L33,"")</f>
        <v/>
      </c>
      <c r="E33" s="3" t="str">
        <f>IF(OR(FilterValue="",Calculations!C33=FilterValue), IF(Calculations!C33 &lt;&gt;DefectTypeString,  IFERROR(Calculations!L33,""), NA()),NA())</f>
        <v/>
      </c>
      <c r="F33" s="3" t="e">
        <f t="shared" si="9"/>
        <v>#NUM!</v>
      </c>
      <c r="G33" s="3" t="e">
        <f xml:space="preserve"> IF(Calculations!C33 = DefectTypeString,  IFERROR(Calculations!L33,""), NA())</f>
        <v>#N/A</v>
      </c>
      <c r="H33" s="3" t="e">
        <f t="shared" si="10"/>
        <v>#NUM!</v>
      </c>
      <c r="I33" s="3" t="e">
        <f ca="1" xml:space="preserve"> IF(OR(Calculations!C33 = "",Calculations!C33 &lt;&gt; DefectTypeString),  Calculations!M33, NA())</f>
        <v>#N/A</v>
      </c>
      <c r="J33" s="3" t="e">
        <f xml:space="preserve"> IF(Calculations!C33 = DefectTypeString,  Calculations!M33, NA())</f>
        <v>#N/A</v>
      </c>
      <c r="K33" s="3"/>
      <c r="M33" s="9" t="str">
        <f t="shared" si="2"/>
        <v/>
      </c>
      <c r="N33" s="9" t="str">
        <f t="shared" si="3"/>
        <v/>
      </c>
      <c r="O33" s="3" t="str">
        <f t="shared" si="4"/>
        <v/>
      </c>
      <c r="P33" s="3" t="str">
        <f t="array" ref="P33">IF(ISNUMBER(M33),MIN(IF($C:$C=O33,$D:$D)),"")</f>
        <v/>
      </c>
      <c r="Q33" s="11" t="str">
        <f t="shared" si="5"/>
        <v/>
      </c>
      <c r="R33" s="3" t="str">
        <f t="array" ref="R33">IF(ISNUMBER(M33),MAX(IF($C:$C=O33,$D:$D)),"")</f>
        <v/>
      </c>
      <c r="S33" s="3" t="str">
        <f t="array" ref="S33">IF(ISNUMBER(M33),PERCENTILE(IF($C:$C=O33,$D:$D),0.25),"")</f>
        <v/>
      </c>
      <c r="T33" s="3" t="str">
        <f t="array" ref="T33">IF(ISNUMBER(M33),PERCENTILE(IF($C:$C=O33,$D:$D),0.3),"")</f>
        <v/>
      </c>
      <c r="U33" s="3" t="str">
        <f t="array" ref="U33">IF(ISNUMBER(M33),PERCENTILE(IF($C:$C=O33,$D:$D),0.5),"")</f>
        <v/>
      </c>
      <c r="V33" s="3" t="str">
        <f t="array" ref="V33">IF(ISNUMBER(M33),PERCENTILE(IF($C:$C=O33,$D:$D),0.7),"")</f>
        <v/>
      </c>
      <c r="W33" s="3" t="str">
        <f t="array" ref="W33">IF(ISNUMBER(M33),PERCENTILE(IF($C:$C=O33,$D:$D),0.75),"")</f>
        <v/>
      </c>
      <c r="X33" s="3" t="str">
        <f t="array" ref="X33">IF(ISNUMBER(M33),PERCENTILE(IF($C:$C=O33,$D:$D),0.85),"")</f>
        <v/>
      </c>
      <c r="Z33" s="24" t="str">
        <f xml:space="preserve"> PlannedLegendLabel &amp; " &amp; " &amp; UnplannedLegendLabel &amp; " " &amp; CycleTimeLabel &amp; " Histogram"</f>
        <v>Stories &amp; Bugs Time in Process Histogram</v>
      </c>
      <c r="AL33" s="2" t="str">
        <f t="shared" si="6"/>
        <v/>
      </c>
      <c r="AM33" s="4" t="str">
        <f t="shared" si="7"/>
        <v/>
      </c>
      <c r="AN33" s="4" t="str">
        <f t="shared" si="8"/>
        <v/>
      </c>
    </row>
    <row r="34" spans="1:40" x14ac:dyDescent="0.2">
      <c r="A34" s="9" t="str">
        <f>Calculations!B34</f>
        <v/>
      </c>
      <c r="B34" s="9" t="str">
        <f>Calculations!A34</f>
        <v/>
      </c>
      <c r="C34" s="3" t="str">
        <f t="shared" si="1"/>
        <v/>
      </c>
      <c r="D34" s="3" t="str">
        <f>IFERROR(Calculations!L34,"")</f>
        <v/>
      </c>
      <c r="E34" s="3" t="str">
        <f>IF(OR(FilterValue="",Calculations!C34=FilterValue), IF(Calculations!C34 &lt;&gt;DefectTypeString,  IFERROR(Calculations!L34,""), NA()),NA())</f>
        <v/>
      </c>
      <c r="F34" s="3" t="e">
        <f t="shared" si="9"/>
        <v>#NUM!</v>
      </c>
      <c r="G34" s="3" t="e">
        <f xml:space="preserve"> IF(Calculations!C34 = DefectTypeString,  IFERROR(Calculations!L34,""), NA())</f>
        <v>#N/A</v>
      </c>
      <c r="H34" s="3" t="e">
        <f t="shared" si="10"/>
        <v>#NUM!</v>
      </c>
      <c r="I34" s="3" t="e">
        <f ca="1" xml:space="preserve"> IF(OR(Calculations!C34 = "",Calculations!C34 &lt;&gt; DefectTypeString),  Calculations!M34, NA())</f>
        <v>#N/A</v>
      </c>
      <c r="J34" s="3" t="e">
        <f xml:space="preserve"> IF(Calculations!C34 = DefectTypeString,  Calculations!M34, NA())</f>
        <v>#N/A</v>
      </c>
      <c r="K34" s="3"/>
      <c r="M34" s="9" t="str">
        <f t="shared" si="2"/>
        <v/>
      </c>
      <c r="N34" s="9" t="str">
        <f t="shared" si="3"/>
        <v/>
      </c>
      <c r="O34" s="3" t="str">
        <f t="shared" si="4"/>
        <v/>
      </c>
      <c r="P34" s="3" t="str">
        <f t="array" ref="P34">IF(ISNUMBER(M34),MIN(IF($C:$C=O34,$D:$D)),"")</f>
        <v/>
      </c>
      <c r="Q34" s="11" t="str">
        <f t="shared" si="5"/>
        <v/>
      </c>
      <c r="R34" s="3" t="str">
        <f t="array" ref="R34">IF(ISNUMBER(M34),MAX(IF($C:$C=O34,$D:$D)),"")</f>
        <v/>
      </c>
      <c r="S34" s="3" t="str">
        <f t="array" ref="S34">IF(ISNUMBER(M34),PERCENTILE(IF($C:$C=O34,$D:$D),0.25),"")</f>
        <v/>
      </c>
      <c r="T34" s="3" t="str">
        <f t="array" ref="T34">IF(ISNUMBER(M34),PERCENTILE(IF($C:$C=O34,$D:$D),0.3),"")</f>
        <v/>
      </c>
      <c r="U34" s="3" t="str">
        <f t="array" ref="U34">IF(ISNUMBER(M34),PERCENTILE(IF($C:$C=O34,$D:$D),0.5),"")</f>
        <v/>
      </c>
      <c r="V34" s="3" t="str">
        <f t="array" ref="V34">IF(ISNUMBER(M34),PERCENTILE(IF($C:$C=O34,$D:$D),0.7),"")</f>
        <v/>
      </c>
      <c r="W34" s="3" t="str">
        <f t="array" ref="W34">IF(ISNUMBER(M34),PERCENTILE(IF($C:$C=O34,$D:$D),0.75),"")</f>
        <v/>
      </c>
      <c r="X34" s="3" t="str">
        <f t="array" ref="X34">IF(ISNUMBER(M34),PERCENTILE(IF($C:$C=O34,$D:$D),0.85),"")</f>
        <v/>
      </c>
      <c r="Z34" t="str">
        <f>"COMPLETED ITEM " &amp; CycleTimeLabel &amp; " (IN CALENDAR DAYS)"</f>
        <v>COMPLETED ITEM Time in Process (IN CALENDAR DAYS)</v>
      </c>
      <c r="AL34" s="2" t="str">
        <f t="shared" si="6"/>
        <v/>
      </c>
      <c r="AM34" s="4" t="str">
        <f t="shared" si="7"/>
        <v/>
      </c>
      <c r="AN34" s="4" t="str">
        <f t="shared" si="8"/>
        <v/>
      </c>
    </row>
    <row r="35" spans="1:40" x14ac:dyDescent="0.2">
      <c r="A35" s="9" t="str">
        <f>Calculations!B35</f>
        <v/>
      </c>
      <c r="B35" s="9" t="str">
        <f>Calculations!A35</f>
        <v/>
      </c>
      <c r="C35" s="3" t="str">
        <f t="shared" si="1"/>
        <v/>
      </c>
      <c r="D35" s="3" t="str">
        <f>IFERROR(Calculations!L35,"")</f>
        <v/>
      </c>
      <c r="E35" s="3" t="str">
        <f>IF(OR(FilterValue="",Calculations!C35=FilterValue), IF(Calculations!C35 &lt;&gt;DefectTypeString,  IFERROR(Calculations!L35,""), NA()),NA())</f>
        <v/>
      </c>
      <c r="F35" s="3" t="e">
        <f t="shared" si="9"/>
        <v>#NUM!</v>
      </c>
      <c r="G35" s="3" t="e">
        <f xml:space="preserve"> IF(Calculations!C35 = DefectTypeString,  IFERROR(Calculations!L35,""), NA())</f>
        <v>#N/A</v>
      </c>
      <c r="H35" s="3" t="e">
        <f t="shared" si="10"/>
        <v>#NUM!</v>
      </c>
      <c r="I35" s="3" t="e">
        <f ca="1" xml:space="preserve"> IF(OR(Calculations!C35 = "",Calculations!C35 &lt;&gt; DefectTypeString),  Calculations!M35, NA())</f>
        <v>#N/A</v>
      </c>
      <c r="J35" s="3" t="e">
        <f xml:space="preserve"> IF(Calculations!C35 = DefectTypeString,  Calculations!M35, NA())</f>
        <v>#N/A</v>
      </c>
      <c r="K35" s="3"/>
      <c r="M35" s="9" t="str">
        <f t="shared" si="2"/>
        <v/>
      </c>
      <c r="N35" s="9" t="str">
        <f t="shared" si="3"/>
        <v/>
      </c>
      <c r="O35" s="3" t="str">
        <f t="shared" si="4"/>
        <v/>
      </c>
      <c r="P35" s="3" t="str">
        <f t="array" ref="P35">IF(ISNUMBER(M35),MIN(IF($C:$C=O35,$D:$D)),"")</f>
        <v/>
      </c>
      <c r="Q35" s="11" t="str">
        <f t="shared" si="5"/>
        <v/>
      </c>
      <c r="R35" s="3" t="str">
        <f t="array" ref="R35">IF(ISNUMBER(M35),MAX(IF($C:$C=O35,$D:$D)),"")</f>
        <v/>
      </c>
      <c r="S35" s="3" t="str">
        <f t="array" ref="S35">IF(ISNUMBER(M35),PERCENTILE(IF($C:$C=O35,$D:$D),0.25),"")</f>
        <v/>
      </c>
      <c r="T35" s="3" t="str">
        <f t="array" ref="T35">IF(ISNUMBER(M35),PERCENTILE(IF($C:$C=O35,$D:$D),0.3),"")</f>
        <v/>
      </c>
      <c r="U35" s="3" t="str">
        <f t="array" ref="U35">IF(ISNUMBER(M35),PERCENTILE(IF($C:$C=O35,$D:$D),0.5),"")</f>
        <v/>
      </c>
      <c r="V35" s="3" t="str">
        <f t="array" ref="V35">IF(ISNUMBER(M35),PERCENTILE(IF($C:$C=O35,$D:$D),0.7),"")</f>
        <v/>
      </c>
      <c r="W35" s="3" t="str">
        <f t="array" ref="W35">IF(ISNUMBER(M35),PERCENTILE(IF($C:$C=O35,$D:$D),0.75),"")</f>
        <v/>
      </c>
      <c r="X35" s="3" t="str">
        <f t="array" ref="X35">IF(ISNUMBER(M35),PERCENTILE(IF($C:$C=O35,$D:$D),0.85),"")</f>
        <v/>
      </c>
      <c r="AL35" s="2" t="str">
        <f t="shared" si="6"/>
        <v/>
      </c>
      <c r="AM35" s="4" t="str">
        <f t="shared" si="7"/>
        <v/>
      </c>
      <c r="AN35" s="4" t="str">
        <f t="shared" si="8"/>
        <v/>
      </c>
    </row>
    <row r="36" spans="1:40" x14ac:dyDescent="0.2">
      <c r="A36" s="9" t="str">
        <f>Calculations!B36</f>
        <v/>
      </c>
      <c r="B36" s="9" t="str">
        <f>Calculations!A36</f>
        <v/>
      </c>
      <c r="C36" s="3" t="str">
        <f t="shared" si="1"/>
        <v/>
      </c>
      <c r="D36" s="3" t="str">
        <f>IFERROR(Calculations!L36,"")</f>
        <v/>
      </c>
      <c r="E36" s="3" t="str">
        <f>IF(OR(FilterValue="",Calculations!C36=FilterValue), IF(Calculations!C36 &lt;&gt;DefectTypeString,  IFERROR(Calculations!L36,""), NA()),NA())</f>
        <v/>
      </c>
      <c r="F36" s="3" t="e">
        <f t="shared" si="9"/>
        <v>#NUM!</v>
      </c>
      <c r="G36" s="3" t="e">
        <f xml:space="preserve"> IF(Calculations!C36 = DefectTypeString,  IFERROR(Calculations!L36,""), NA())</f>
        <v>#N/A</v>
      </c>
      <c r="H36" s="3" t="e">
        <f t="shared" si="10"/>
        <v>#NUM!</v>
      </c>
      <c r="I36" s="3" t="e">
        <f ca="1" xml:space="preserve"> IF(OR(Calculations!C36 = "",Calculations!C36 &lt;&gt; DefectTypeString),  Calculations!M36, NA())</f>
        <v>#N/A</v>
      </c>
      <c r="J36" s="3" t="e">
        <f xml:space="preserve"> IF(Calculations!C36 = DefectTypeString,  Calculations!M36, NA())</f>
        <v>#N/A</v>
      </c>
      <c r="K36" s="3"/>
      <c r="M36" s="9" t="str">
        <f t="shared" si="2"/>
        <v/>
      </c>
      <c r="N36" s="9" t="str">
        <f t="shared" si="3"/>
        <v/>
      </c>
      <c r="O36" s="3" t="str">
        <f t="shared" si="4"/>
        <v/>
      </c>
      <c r="P36" s="3" t="str">
        <f t="array" ref="P36">IF(ISNUMBER(M36),MIN(IF($C:$C=O36,$D:$D)),"")</f>
        <v/>
      </c>
      <c r="Q36" s="11" t="str">
        <f t="shared" si="5"/>
        <v/>
      </c>
      <c r="R36" s="3" t="str">
        <f t="array" ref="R36">IF(ISNUMBER(M36),MAX(IF($C:$C=O36,$D:$D)),"")</f>
        <v/>
      </c>
      <c r="S36" s="3" t="str">
        <f t="array" ref="S36">IF(ISNUMBER(M36),PERCENTILE(IF($C:$C=O36,$D:$D),0.25),"")</f>
        <v/>
      </c>
      <c r="T36" s="3" t="str">
        <f t="array" ref="T36">IF(ISNUMBER(M36),PERCENTILE(IF($C:$C=O36,$D:$D),0.3),"")</f>
        <v/>
      </c>
      <c r="U36" s="3" t="str">
        <f t="array" ref="U36">IF(ISNUMBER(M36),PERCENTILE(IF($C:$C=O36,$D:$D),0.5),"")</f>
        <v/>
      </c>
      <c r="V36" s="3" t="str">
        <f t="array" ref="V36">IF(ISNUMBER(M36),PERCENTILE(IF($C:$C=O36,$D:$D),0.7),"")</f>
        <v/>
      </c>
      <c r="W36" s="3" t="str">
        <f t="array" ref="W36">IF(ISNUMBER(M36),PERCENTILE(IF($C:$C=O36,$D:$D),0.75),"")</f>
        <v/>
      </c>
      <c r="X36" s="3" t="str">
        <f t="array" ref="X36">IF(ISNUMBER(M36),PERCENTILE(IF($C:$C=O36,$D:$D),0.85),"")</f>
        <v/>
      </c>
      <c r="AL36" s="2" t="str">
        <f t="shared" si="6"/>
        <v/>
      </c>
      <c r="AM36" s="4" t="str">
        <f t="shared" si="7"/>
        <v/>
      </c>
      <c r="AN36" s="4" t="str">
        <f t="shared" si="8"/>
        <v/>
      </c>
    </row>
    <row r="37" spans="1:40" x14ac:dyDescent="0.2">
      <c r="A37" s="9" t="str">
        <f>Calculations!B37</f>
        <v/>
      </c>
      <c r="B37" s="9" t="str">
        <f>Calculations!A37</f>
        <v/>
      </c>
      <c r="C37" s="3" t="str">
        <f t="shared" si="1"/>
        <v/>
      </c>
      <c r="D37" s="3" t="str">
        <f>IFERROR(Calculations!L37,"")</f>
        <v/>
      </c>
      <c r="E37" s="3" t="str">
        <f>IF(OR(FilterValue="",Calculations!C37=FilterValue), IF(Calculations!C37 &lt;&gt;DefectTypeString,  IFERROR(Calculations!L37,""), NA()),NA())</f>
        <v/>
      </c>
      <c r="F37" s="3" t="e">
        <f t="shared" si="9"/>
        <v>#NUM!</v>
      </c>
      <c r="G37" s="3" t="e">
        <f xml:space="preserve"> IF(Calculations!C37 = DefectTypeString,  IFERROR(Calculations!L37,""), NA())</f>
        <v>#N/A</v>
      </c>
      <c r="H37" s="3" t="e">
        <f t="shared" si="10"/>
        <v>#NUM!</v>
      </c>
      <c r="I37" s="3" t="e">
        <f ca="1" xml:space="preserve"> IF(OR(Calculations!C37 = "",Calculations!C37 &lt;&gt; DefectTypeString),  Calculations!M37, NA())</f>
        <v>#N/A</v>
      </c>
      <c r="J37" s="3" t="e">
        <f xml:space="preserve"> IF(Calculations!C37 = DefectTypeString,  Calculations!M37, NA())</f>
        <v>#N/A</v>
      </c>
      <c r="K37" s="3"/>
      <c r="M37" s="9" t="str">
        <f t="shared" si="2"/>
        <v/>
      </c>
      <c r="N37" s="9" t="str">
        <f t="shared" si="3"/>
        <v/>
      </c>
      <c r="O37" s="3" t="str">
        <f t="shared" si="4"/>
        <v/>
      </c>
      <c r="P37" s="3" t="str">
        <f t="array" ref="P37">IF(ISNUMBER(M37),MIN(IF($C:$C=O37,$D:$D)),"")</f>
        <v/>
      </c>
      <c r="Q37" s="11" t="str">
        <f t="shared" si="5"/>
        <v/>
      </c>
      <c r="R37" s="3" t="str">
        <f t="array" ref="R37">IF(ISNUMBER(M37),MAX(IF($C:$C=O37,$D:$D)),"")</f>
        <v/>
      </c>
      <c r="S37" s="3" t="str">
        <f t="array" ref="S37">IF(ISNUMBER(M37),PERCENTILE(IF($C:$C=O37,$D:$D),0.25),"")</f>
        <v/>
      </c>
      <c r="T37" s="3" t="str">
        <f t="array" ref="T37">IF(ISNUMBER(M37),PERCENTILE(IF($C:$C=O37,$D:$D),0.3),"")</f>
        <v/>
      </c>
      <c r="U37" s="3" t="str">
        <f t="array" ref="U37">IF(ISNUMBER(M37),PERCENTILE(IF($C:$C=O37,$D:$D),0.5),"")</f>
        <v/>
      </c>
      <c r="V37" s="3" t="str">
        <f t="array" ref="V37">IF(ISNUMBER(M37),PERCENTILE(IF($C:$C=O37,$D:$D),0.7),"")</f>
        <v/>
      </c>
      <c r="W37" s="3" t="str">
        <f t="array" ref="W37">IF(ISNUMBER(M37),PERCENTILE(IF($C:$C=O37,$D:$D),0.75),"")</f>
        <v/>
      </c>
      <c r="X37" s="3" t="str">
        <f t="array" ref="X37">IF(ISNUMBER(M37),PERCENTILE(IF($C:$C=O37,$D:$D),0.85),"")</f>
        <v/>
      </c>
      <c r="AL37" s="2" t="str">
        <f t="shared" si="6"/>
        <v/>
      </c>
      <c r="AM37" s="4" t="str">
        <f t="shared" si="7"/>
        <v/>
      </c>
      <c r="AN37" s="4" t="str">
        <f t="shared" si="8"/>
        <v/>
      </c>
    </row>
    <row r="38" spans="1:40" x14ac:dyDescent="0.2">
      <c r="A38" s="9" t="str">
        <f>Calculations!B38</f>
        <v/>
      </c>
      <c r="B38" s="9" t="str">
        <f>Calculations!A38</f>
        <v/>
      </c>
      <c r="C38" s="3" t="str">
        <f t="shared" si="1"/>
        <v/>
      </c>
      <c r="D38" s="3" t="str">
        <f>IFERROR(Calculations!L38,"")</f>
        <v/>
      </c>
      <c r="E38" s="3" t="str">
        <f>IF(OR(FilterValue="",Calculations!C38=FilterValue), IF(Calculations!C38 &lt;&gt;DefectTypeString,  IFERROR(Calculations!L38,""), NA()),NA())</f>
        <v/>
      </c>
      <c r="F38" s="3" t="e">
        <f t="shared" si="9"/>
        <v>#NUM!</v>
      </c>
      <c r="G38" s="3" t="e">
        <f xml:space="preserve"> IF(Calculations!C38 = DefectTypeString,  IFERROR(Calculations!L38,""), NA())</f>
        <v>#N/A</v>
      </c>
      <c r="H38" s="3" t="e">
        <f t="shared" si="10"/>
        <v>#NUM!</v>
      </c>
      <c r="I38" s="3" t="e">
        <f ca="1" xml:space="preserve"> IF(OR(Calculations!C38 = "",Calculations!C38 &lt;&gt; DefectTypeString),  Calculations!M38, NA())</f>
        <v>#N/A</v>
      </c>
      <c r="J38" s="3" t="e">
        <f xml:space="preserve"> IF(Calculations!C38 = DefectTypeString,  Calculations!M38, NA())</f>
        <v>#N/A</v>
      </c>
      <c r="K38" s="3"/>
      <c r="M38" s="9" t="str">
        <f t="shared" si="2"/>
        <v/>
      </c>
      <c r="N38" s="9" t="str">
        <f t="shared" si="3"/>
        <v/>
      </c>
      <c r="O38" s="3" t="str">
        <f t="shared" si="4"/>
        <v/>
      </c>
      <c r="P38" s="3" t="str">
        <f t="array" ref="P38">IF(ISNUMBER(M38),MIN(IF($C:$C=O38,$D:$D)),"")</f>
        <v/>
      </c>
      <c r="Q38" s="11" t="str">
        <f t="shared" si="5"/>
        <v/>
      </c>
      <c r="R38" s="3" t="str">
        <f t="array" ref="R38">IF(ISNUMBER(M38),MAX(IF($C:$C=O38,$D:$D)),"")</f>
        <v/>
      </c>
      <c r="S38" s="3" t="str">
        <f t="array" ref="S38">IF(ISNUMBER(M38),PERCENTILE(IF($C:$C=O38,$D:$D),0.25),"")</f>
        <v/>
      </c>
      <c r="T38" s="3" t="str">
        <f t="array" ref="T38">IF(ISNUMBER(M38),PERCENTILE(IF($C:$C=O38,$D:$D),0.3),"")</f>
        <v/>
      </c>
      <c r="U38" s="3" t="str">
        <f t="array" ref="U38">IF(ISNUMBER(M38),PERCENTILE(IF($C:$C=O38,$D:$D),0.5),"")</f>
        <v/>
      </c>
      <c r="V38" s="3" t="str">
        <f t="array" ref="V38">IF(ISNUMBER(M38),PERCENTILE(IF($C:$C=O38,$D:$D),0.7),"")</f>
        <v/>
      </c>
      <c r="W38" s="3" t="str">
        <f t="array" ref="W38">IF(ISNUMBER(M38),PERCENTILE(IF($C:$C=O38,$D:$D),0.75),"")</f>
        <v/>
      </c>
      <c r="X38" s="3" t="str">
        <f t="array" ref="X38">IF(ISNUMBER(M38),PERCENTILE(IF($C:$C=O38,$D:$D),0.85),"")</f>
        <v/>
      </c>
      <c r="AL38" s="2" t="str">
        <f t="shared" si="6"/>
        <v/>
      </c>
      <c r="AM38" s="4" t="str">
        <f t="shared" si="7"/>
        <v/>
      </c>
      <c r="AN38" s="4" t="str">
        <f t="shared" si="8"/>
        <v/>
      </c>
    </row>
    <row r="39" spans="1:40" x14ac:dyDescent="0.2">
      <c r="A39" s="9" t="str">
        <f>Calculations!B39</f>
        <v/>
      </c>
      <c r="B39" s="9" t="str">
        <f>Calculations!A39</f>
        <v/>
      </c>
      <c r="C39" s="3" t="str">
        <f t="shared" si="1"/>
        <v/>
      </c>
      <c r="D39" s="3" t="str">
        <f>IFERROR(Calculations!L39,"")</f>
        <v/>
      </c>
      <c r="E39" s="3" t="str">
        <f>IF(OR(FilterValue="",Calculations!C39=FilterValue), IF(Calculations!C39 &lt;&gt;DefectTypeString,  IFERROR(Calculations!L39,""), NA()),NA())</f>
        <v/>
      </c>
      <c r="F39" s="3" t="e">
        <f t="shared" si="9"/>
        <v>#NUM!</v>
      </c>
      <c r="G39" s="3" t="e">
        <f xml:space="preserve"> IF(Calculations!C39 = DefectTypeString,  IFERROR(Calculations!L39,""), NA())</f>
        <v>#N/A</v>
      </c>
      <c r="H39" s="3" t="e">
        <f t="shared" si="10"/>
        <v>#NUM!</v>
      </c>
      <c r="I39" s="3" t="e">
        <f ca="1" xml:space="preserve"> IF(OR(Calculations!C39 = "",Calculations!C39 &lt;&gt; DefectTypeString),  Calculations!M39, NA())</f>
        <v>#N/A</v>
      </c>
      <c r="J39" s="3" t="e">
        <f xml:space="preserve"> IF(Calculations!C39 = DefectTypeString,  Calculations!M39, NA())</f>
        <v>#N/A</v>
      </c>
      <c r="K39" s="3"/>
      <c r="M39" s="9" t="str">
        <f t="shared" si="2"/>
        <v/>
      </c>
      <c r="N39" s="9" t="str">
        <f t="shared" si="3"/>
        <v/>
      </c>
      <c r="O39" s="3" t="str">
        <f t="shared" si="4"/>
        <v/>
      </c>
      <c r="P39" s="3" t="str">
        <f t="array" ref="P39">IF(ISNUMBER(M39),MIN(IF($C:$C=O39,$D:$D)),"")</f>
        <v/>
      </c>
      <c r="Q39" s="11" t="str">
        <f t="shared" si="5"/>
        <v/>
      </c>
      <c r="R39" s="3" t="str">
        <f t="array" ref="R39">IF(ISNUMBER(M39),MAX(IF($C:$C=O39,$D:$D)),"")</f>
        <v/>
      </c>
      <c r="S39" s="3" t="str">
        <f t="array" ref="S39">IF(ISNUMBER(M39),PERCENTILE(IF($C:$C=O39,$D:$D),0.25),"")</f>
        <v/>
      </c>
      <c r="T39" s="3" t="str">
        <f t="array" ref="T39">IF(ISNUMBER(M39),PERCENTILE(IF($C:$C=O39,$D:$D),0.3),"")</f>
        <v/>
      </c>
      <c r="U39" s="3" t="str">
        <f t="array" ref="U39">IF(ISNUMBER(M39),PERCENTILE(IF($C:$C=O39,$D:$D),0.5),"")</f>
        <v/>
      </c>
      <c r="V39" s="3" t="str">
        <f t="array" ref="V39">IF(ISNUMBER(M39),PERCENTILE(IF($C:$C=O39,$D:$D),0.7),"")</f>
        <v/>
      </c>
      <c r="W39" s="3" t="str">
        <f t="array" ref="W39">IF(ISNUMBER(M39),PERCENTILE(IF($C:$C=O39,$D:$D),0.75),"")</f>
        <v/>
      </c>
      <c r="X39" s="3" t="str">
        <f t="array" ref="X39">IF(ISNUMBER(M39),PERCENTILE(IF($C:$C=O39,$D:$D),0.85),"")</f>
        <v/>
      </c>
      <c r="AL39" s="2" t="str">
        <f t="shared" si="6"/>
        <v/>
      </c>
      <c r="AM39" s="4" t="str">
        <f t="shared" si="7"/>
        <v/>
      </c>
      <c r="AN39" s="4" t="str">
        <f t="shared" si="8"/>
        <v/>
      </c>
    </row>
    <row r="40" spans="1:40" x14ac:dyDescent="0.2">
      <c r="A40" s="9" t="str">
        <f>Calculations!B40</f>
        <v/>
      </c>
      <c r="B40" s="9" t="str">
        <f>Calculations!A40</f>
        <v/>
      </c>
      <c r="C40" s="3" t="str">
        <f t="shared" si="1"/>
        <v/>
      </c>
      <c r="D40" s="3" t="str">
        <f>IFERROR(Calculations!L40,"")</f>
        <v/>
      </c>
      <c r="E40" s="3" t="str">
        <f>IF(OR(FilterValue="",Calculations!C40=FilterValue), IF(Calculations!C40 &lt;&gt;DefectTypeString,  IFERROR(Calculations!L40,""), NA()),NA())</f>
        <v/>
      </c>
      <c r="F40" s="3" t="e">
        <f t="shared" si="9"/>
        <v>#NUM!</v>
      </c>
      <c r="G40" s="3" t="e">
        <f xml:space="preserve"> IF(Calculations!C40 = DefectTypeString,  IFERROR(Calculations!L40,""), NA())</f>
        <v>#N/A</v>
      </c>
      <c r="H40" s="3" t="e">
        <f t="shared" si="10"/>
        <v>#NUM!</v>
      </c>
      <c r="I40" s="3" t="e">
        <f ca="1" xml:space="preserve"> IF(OR(Calculations!C40 = "",Calculations!C40 &lt;&gt; DefectTypeString),  Calculations!M40, NA())</f>
        <v>#N/A</v>
      </c>
      <c r="J40" s="3" t="e">
        <f xml:space="preserve"> IF(Calculations!C40 = DefectTypeString,  Calculations!M40, NA())</f>
        <v>#N/A</v>
      </c>
      <c r="K40" s="3"/>
      <c r="M40" s="9" t="str">
        <f t="shared" si="2"/>
        <v/>
      </c>
      <c r="N40" s="9" t="str">
        <f t="shared" si="3"/>
        <v/>
      </c>
      <c r="O40" s="3" t="str">
        <f t="shared" si="4"/>
        <v/>
      </c>
      <c r="P40" s="3" t="str">
        <f t="array" ref="P40">IF(ISNUMBER(M40),MIN(IF($C:$C=O40,$D:$D)),"")</f>
        <v/>
      </c>
      <c r="Q40" s="11" t="str">
        <f t="shared" si="5"/>
        <v/>
      </c>
      <c r="R40" s="3" t="str">
        <f t="array" ref="R40">IF(ISNUMBER(M40),MAX(IF($C:$C=O40,$D:$D)),"")</f>
        <v/>
      </c>
      <c r="S40" s="3" t="str">
        <f t="array" ref="S40">IF(ISNUMBER(M40),PERCENTILE(IF($C:$C=O40,$D:$D),0.25),"")</f>
        <v/>
      </c>
      <c r="T40" s="3" t="str">
        <f t="array" ref="T40">IF(ISNUMBER(M40),PERCENTILE(IF($C:$C=O40,$D:$D),0.3),"")</f>
        <v/>
      </c>
      <c r="U40" s="3" t="str">
        <f t="array" ref="U40">IF(ISNUMBER(M40),PERCENTILE(IF($C:$C=O40,$D:$D),0.5),"")</f>
        <v/>
      </c>
      <c r="V40" s="3" t="str">
        <f t="array" ref="V40">IF(ISNUMBER(M40),PERCENTILE(IF($C:$C=O40,$D:$D),0.7),"")</f>
        <v/>
      </c>
      <c r="W40" s="3" t="str">
        <f t="array" ref="W40">IF(ISNUMBER(M40),PERCENTILE(IF($C:$C=O40,$D:$D),0.75),"")</f>
        <v/>
      </c>
      <c r="X40" s="3" t="str">
        <f t="array" ref="X40">IF(ISNUMBER(M40),PERCENTILE(IF($C:$C=O40,$D:$D),0.85),"")</f>
        <v/>
      </c>
      <c r="AL40" s="2" t="str">
        <f t="shared" si="6"/>
        <v/>
      </c>
      <c r="AM40" s="4" t="str">
        <f t="shared" si="7"/>
        <v/>
      </c>
      <c r="AN40" s="4" t="str">
        <f t="shared" si="8"/>
        <v/>
      </c>
    </row>
    <row r="41" spans="1:40" x14ac:dyDescent="0.2">
      <c r="A41" s="9" t="str">
        <f>Calculations!B41</f>
        <v/>
      </c>
      <c r="B41" s="9" t="str">
        <f>Calculations!A41</f>
        <v/>
      </c>
      <c r="C41" s="3" t="str">
        <f t="shared" si="1"/>
        <v/>
      </c>
      <c r="D41" s="3" t="str">
        <f>IFERROR(Calculations!L41,"")</f>
        <v/>
      </c>
      <c r="E41" s="3" t="str">
        <f>IF(OR(FilterValue="",Calculations!C41=FilterValue), IF(Calculations!C41 &lt;&gt;DefectTypeString,  IFERROR(Calculations!L41,""), NA()),NA())</f>
        <v/>
      </c>
      <c r="F41" s="3" t="e">
        <f t="shared" si="9"/>
        <v>#NUM!</v>
      </c>
      <c r="G41" s="3" t="e">
        <f xml:space="preserve"> IF(Calculations!C41 = DefectTypeString,  IFERROR(Calculations!L41,""), NA())</f>
        <v>#N/A</v>
      </c>
      <c r="H41" s="3" t="e">
        <f t="shared" si="10"/>
        <v>#NUM!</v>
      </c>
      <c r="I41" s="3" t="e">
        <f ca="1" xml:space="preserve"> IF(OR(Calculations!C41 = "",Calculations!C41 &lt;&gt; DefectTypeString),  Calculations!M41, NA())</f>
        <v>#N/A</v>
      </c>
      <c r="J41" s="3" t="e">
        <f xml:space="preserve"> IF(Calculations!C41 = DefectTypeString,  Calculations!M41, NA())</f>
        <v>#N/A</v>
      </c>
      <c r="K41" s="3"/>
      <c r="M41" s="9" t="str">
        <f t="shared" si="2"/>
        <v/>
      </c>
      <c r="N41" s="9" t="str">
        <f t="shared" si="3"/>
        <v/>
      </c>
      <c r="O41" s="3" t="str">
        <f t="shared" si="4"/>
        <v/>
      </c>
      <c r="P41" s="3" t="str">
        <f t="array" ref="P41">IF(ISNUMBER(M41),MIN(IF($C:$C=O41,$D:$D)),"")</f>
        <v/>
      </c>
      <c r="Q41" s="11" t="str">
        <f t="shared" si="5"/>
        <v/>
      </c>
      <c r="R41" s="3" t="str">
        <f t="array" ref="R41">IF(ISNUMBER(M41),MAX(IF($C:$C=O41,$D:$D)),"")</f>
        <v/>
      </c>
      <c r="S41" s="3" t="str">
        <f t="array" ref="S41">IF(ISNUMBER(M41),PERCENTILE(IF($C:$C=O41,$D:$D),0.25),"")</f>
        <v/>
      </c>
      <c r="T41" s="3" t="str">
        <f t="array" ref="T41">IF(ISNUMBER(M41),PERCENTILE(IF($C:$C=O41,$D:$D),0.3),"")</f>
        <v/>
      </c>
      <c r="U41" s="3" t="str">
        <f t="array" ref="U41">IF(ISNUMBER(M41),PERCENTILE(IF($C:$C=O41,$D:$D),0.5),"")</f>
        <v/>
      </c>
      <c r="V41" s="3" t="str">
        <f t="array" ref="V41">IF(ISNUMBER(M41),PERCENTILE(IF($C:$C=O41,$D:$D),0.7),"")</f>
        <v/>
      </c>
      <c r="W41" s="3" t="str">
        <f t="array" ref="W41">IF(ISNUMBER(M41),PERCENTILE(IF($C:$C=O41,$D:$D),0.75),"")</f>
        <v/>
      </c>
      <c r="X41" s="3" t="str">
        <f t="array" ref="X41">IF(ISNUMBER(M41),PERCENTILE(IF($C:$C=O41,$D:$D),0.85),"")</f>
        <v/>
      </c>
      <c r="AL41" s="2" t="str">
        <f t="shared" si="6"/>
        <v/>
      </c>
      <c r="AM41" s="4" t="str">
        <f t="shared" si="7"/>
        <v/>
      </c>
      <c r="AN41" s="4" t="str">
        <f t="shared" si="8"/>
        <v/>
      </c>
    </row>
    <row r="42" spans="1:40" x14ac:dyDescent="0.2">
      <c r="A42" s="9" t="str">
        <f>Calculations!B42</f>
        <v/>
      </c>
      <c r="B42" s="9" t="str">
        <f>Calculations!A42</f>
        <v/>
      </c>
      <c r="C42" s="3" t="str">
        <f t="shared" si="1"/>
        <v/>
      </c>
      <c r="D42" s="3" t="str">
        <f>IFERROR(Calculations!L42,"")</f>
        <v/>
      </c>
      <c r="E42" s="3" t="str">
        <f>IF(OR(FilterValue="",Calculations!C42=FilterValue), IF(Calculations!C42 &lt;&gt;DefectTypeString,  IFERROR(Calculations!L42,""), NA()),NA())</f>
        <v/>
      </c>
      <c r="F42" s="3" t="e">
        <f t="shared" si="9"/>
        <v>#NUM!</v>
      </c>
      <c r="G42" s="3" t="e">
        <f xml:space="preserve"> IF(Calculations!C42 = DefectTypeString,  IFERROR(Calculations!L42,""), NA())</f>
        <v>#N/A</v>
      </c>
      <c r="H42" s="3" t="e">
        <f t="shared" si="10"/>
        <v>#NUM!</v>
      </c>
      <c r="I42" s="3" t="e">
        <f ca="1" xml:space="preserve"> IF(OR(Calculations!C42 = "",Calculations!C42 &lt;&gt; DefectTypeString),  Calculations!M42, NA())</f>
        <v>#N/A</v>
      </c>
      <c r="J42" s="3" t="e">
        <f xml:space="preserve"> IF(Calculations!C42 = DefectTypeString,  Calculations!M42, NA())</f>
        <v>#N/A</v>
      </c>
      <c r="K42" s="3"/>
      <c r="M42" s="9" t="str">
        <f t="shared" si="2"/>
        <v/>
      </c>
      <c r="N42" s="9" t="str">
        <f t="shared" si="3"/>
        <v/>
      </c>
      <c r="O42" s="3" t="str">
        <f t="shared" si="4"/>
        <v/>
      </c>
      <c r="P42" s="3" t="str">
        <f t="array" ref="P42">IF(ISNUMBER(M42),MIN(IF($C:$C=O42,$D:$D)),"")</f>
        <v/>
      </c>
      <c r="Q42" s="11" t="str">
        <f t="shared" si="5"/>
        <v/>
      </c>
      <c r="R42" s="3" t="str">
        <f t="array" ref="R42">IF(ISNUMBER(M42),MAX(IF($C:$C=O42,$D:$D)),"")</f>
        <v/>
      </c>
      <c r="S42" s="3" t="str">
        <f t="array" ref="S42">IF(ISNUMBER(M42),PERCENTILE(IF($C:$C=O42,$D:$D),0.25),"")</f>
        <v/>
      </c>
      <c r="T42" s="3" t="str">
        <f t="array" ref="T42">IF(ISNUMBER(M42),PERCENTILE(IF($C:$C=O42,$D:$D),0.3),"")</f>
        <v/>
      </c>
      <c r="U42" s="3" t="str">
        <f t="array" ref="U42">IF(ISNUMBER(M42),PERCENTILE(IF($C:$C=O42,$D:$D),0.5),"")</f>
        <v/>
      </c>
      <c r="V42" s="3" t="str">
        <f t="array" ref="V42">IF(ISNUMBER(M42),PERCENTILE(IF($C:$C=O42,$D:$D),0.7),"")</f>
        <v/>
      </c>
      <c r="W42" s="3" t="str">
        <f t="array" ref="W42">IF(ISNUMBER(M42),PERCENTILE(IF($C:$C=O42,$D:$D),0.75),"")</f>
        <v/>
      </c>
      <c r="X42" s="3" t="str">
        <f t="array" ref="X42">IF(ISNUMBER(M42),PERCENTILE(IF($C:$C=O42,$D:$D),0.85),"")</f>
        <v/>
      </c>
      <c r="AL42" s="2" t="str">
        <f t="shared" si="6"/>
        <v/>
      </c>
      <c r="AM42" s="4" t="str">
        <f t="shared" si="7"/>
        <v/>
      </c>
      <c r="AN42" s="4" t="str">
        <f t="shared" si="8"/>
        <v/>
      </c>
    </row>
    <row r="43" spans="1:40" x14ac:dyDescent="0.2">
      <c r="A43" s="9" t="str">
        <f>Calculations!B43</f>
        <v/>
      </c>
      <c r="B43" s="9" t="str">
        <f>Calculations!A43</f>
        <v/>
      </c>
      <c r="C43" s="3" t="str">
        <f t="shared" si="1"/>
        <v/>
      </c>
      <c r="D43" s="3" t="str">
        <f>IFERROR(Calculations!L43,"")</f>
        <v/>
      </c>
      <c r="E43" s="3" t="str">
        <f>IF(OR(FilterValue="",Calculations!C43=FilterValue), IF(Calculations!C43 &lt;&gt;DefectTypeString,  IFERROR(Calculations!L43,""), NA()),NA())</f>
        <v/>
      </c>
      <c r="F43" s="3" t="e">
        <f t="shared" si="9"/>
        <v>#NUM!</v>
      </c>
      <c r="G43" s="3" t="e">
        <f xml:space="preserve"> IF(Calculations!C43 = DefectTypeString,  IFERROR(Calculations!L43,""), NA())</f>
        <v>#N/A</v>
      </c>
      <c r="H43" s="3" t="e">
        <f t="shared" si="10"/>
        <v>#NUM!</v>
      </c>
      <c r="I43" s="3" t="e">
        <f ca="1" xml:space="preserve"> IF(OR(Calculations!C43 = "",Calculations!C43 &lt;&gt; DefectTypeString),  Calculations!M43, NA())</f>
        <v>#N/A</v>
      </c>
      <c r="J43" s="3" t="e">
        <f xml:space="preserve"> IF(Calculations!C43 = DefectTypeString,  Calculations!M43, NA())</f>
        <v>#N/A</v>
      </c>
      <c r="K43" s="3"/>
      <c r="M43" s="9" t="str">
        <f t="shared" si="2"/>
        <v/>
      </c>
      <c r="N43" s="9" t="str">
        <f t="shared" si="3"/>
        <v/>
      </c>
      <c r="O43" s="3" t="str">
        <f t="shared" si="4"/>
        <v/>
      </c>
      <c r="P43" s="3" t="str">
        <f t="array" ref="P43">IF(ISNUMBER(M43),MIN(IF($C:$C=O43,$D:$D)),"")</f>
        <v/>
      </c>
      <c r="Q43" s="11" t="str">
        <f t="shared" si="5"/>
        <v/>
      </c>
      <c r="R43" s="3" t="str">
        <f t="array" ref="R43">IF(ISNUMBER(M43),MAX(IF($C:$C=O43,$D:$D)),"")</f>
        <v/>
      </c>
      <c r="S43" s="3" t="str">
        <f t="array" ref="S43">IF(ISNUMBER(M43),PERCENTILE(IF($C:$C=O43,$D:$D),0.25),"")</f>
        <v/>
      </c>
      <c r="T43" s="3" t="str">
        <f t="array" ref="T43">IF(ISNUMBER(M43),PERCENTILE(IF($C:$C=O43,$D:$D),0.3),"")</f>
        <v/>
      </c>
      <c r="U43" s="3" t="str">
        <f t="array" ref="U43">IF(ISNUMBER(M43),PERCENTILE(IF($C:$C=O43,$D:$D),0.5),"")</f>
        <v/>
      </c>
      <c r="V43" s="3" t="str">
        <f t="array" ref="V43">IF(ISNUMBER(M43),PERCENTILE(IF($C:$C=O43,$D:$D),0.7),"")</f>
        <v/>
      </c>
      <c r="W43" s="3" t="str">
        <f t="array" ref="W43">IF(ISNUMBER(M43),PERCENTILE(IF($C:$C=O43,$D:$D),0.75),"")</f>
        <v/>
      </c>
      <c r="X43" s="3" t="str">
        <f t="array" ref="X43">IF(ISNUMBER(M43),PERCENTILE(IF($C:$C=O43,$D:$D),0.85),"")</f>
        <v/>
      </c>
      <c r="AL43" s="2" t="str">
        <f t="shared" si="6"/>
        <v/>
      </c>
      <c r="AM43" s="4" t="str">
        <f t="shared" si="7"/>
        <v/>
      </c>
      <c r="AN43" s="4" t="str">
        <f t="shared" si="8"/>
        <v/>
      </c>
    </row>
    <row r="44" spans="1:40" x14ac:dyDescent="0.2">
      <c r="A44" s="9" t="str">
        <f>Calculations!B44</f>
        <v/>
      </c>
      <c r="B44" s="9" t="str">
        <f>Calculations!A44</f>
        <v/>
      </c>
      <c r="C44" s="3" t="str">
        <f t="shared" si="1"/>
        <v/>
      </c>
      <c r="D44" s="3" t="str">
        <f>IFERROR(Calculations!L44,"")</f>
        <v/>
      </c>
      <c r="E44" s="3" t="str">
        <f>IF(OR(FilterValue="",Calculations!C44=FilterValue), IF(Calculations!C44 &lt;&gt;DefectTypeString,  IFERROR(Calculations!L44,""), NA()),NA())</f>
        <v/>
      </c>
      <c r="F44" s="3" t="e">
        <f t="shared" si="9"/>
        <v>#NUM!</v>
      </c>
      <c r="G44" s="3" t="e">
        <f xml:space="preserve"> IF(Calculations!C44 = DefectTypeString,  IFERROR(Calculations!L44,""), NA())</f>
        <v>#N/A</v>
      </c>
      <c r="H44" s="3" t="e">
        <f t="shared" si="10"/>
        <v>#NUM!</v>
      </c>
      <c r="I44" s="3" t="e">
        <f ca="1" xml:space="preserve"> IF(OR(Calculations!C44 = "",Calculations!C44 &lt;&gt; DefectTypeString),  Calculations!M44, NA())</f>
        <v>#N/A</v>
      </c>
      <c r="J44" s="3" t="e">
        <f xml:space="preserve"> IF(Calculations!C44 = DefectTypeString,  Calculations!M44, NA())</f>
        <v>#N/A</v>
      </c>
      <c r="K44" s="3"/>
      <c r="M44" s="9" t="str">
        <f t="shared" si="2"/>
        <v/>
      </c>
      <c r="N44" s="9" t="str">
        <f t="shared" si="3"/>
        <v/>
      </c>
      <c r="O44" s="3" t="str">
        <f t="shared" si="4"/>
        <v/>
      </c>
      <c r="P44" s="3" t="str">
        <f t="array" ref="P44">IF(ISNUMBER(M44),MIN(IF($C:$C=O44,$D:$D)),"")</f>
        <v/>
      </c>
      <c r="Q44" s="11" t="str">
        <f t="shared" si="5"/>
        <v/>
      </c>
      <c r="R44" s="3" t="str">
        <f t="array" ref="R44">IF(ISNUMBER(M44),MAX(IF($C:$C=O44,$D:$D)),"")</f>
        <v/>
      </c>
      <c r="S44" s="3" t="str">
        <f t="array" ref="S44">IF(ISNUMBER(M44),PERCENTILE(IF($C:$C=O44,$D:$D),0.25),"")</f>
        <v/>
      </c>
      <c r="T44" s="3" t="str">
        <f t="array" ref="T44">IF(ISNUMBER(M44),PERCENTILE(IF($C:$C=O44,$D:$D),0.3),"")</f>
        <v/>
      </c>
      <c r="U44" s="3" t="str">
        <f t="array" ref="U44">IF(ISNUMBER(M44),PERCENTILE(IF($C:$C=O44,$D:$D),0.5),"")</f>
        <v/>
      </c>
      <c r="V44" s="3" t="str">
        <f t="array" ref="V44">IF(ISNUMBER(M44),PERCENTILE(IF($C:$C=O44,$D:$D),0.7),"")</f>
        <v/>
      </c>
      <c r="W44" s="3" t="str">
        <f t="array" ref="W44">IF(ISNUMBER(M44),PERCENTILE(IF($C:$C=O44,$D:$D),0.75),"")</f>
        <v/>
      </c>
      <c r="X44" s="3" t="str">
        <f t="array" ref="X44">IF(ISNUMBER(M44),PERCENTILE(IF($C:$C=O44,$D:$D),0.85),"")</f>
        <v/>
      </c>
      <c r="AL44" s="2" t="str">
        <f t="shared" si="6"/>
        <v/>
      </c>
      <c r="AM44" s="4" t="str">
        <f t="shared" si="7"/>
        <v/>
      </c>
      <c r="AN44" s="4" t="str">
        <f t="shared" si="8"/>
        <v/>
      </c>
    </row>
    <row r="45" spans="1:40" x14ac:dyDescent="0.2">
      <c r="A45" s="9" t="str">
        <f>Calculations!B45</f>
        <v/>
      </c>
      <c r="B45" s="9" t="str">
        <f>Calculations!A45</f>
        <v/>
      </c>
      <c r="C45" s="3" t="str">
        <f t="shared" si="1"/>
        <v/>
      </c>
      <c r="D45" s="3" t="str">
        <f>IFERROR(Calculations!L45,"")</f>
        <v/>
      </c>
      <c r="E45" s="3" t="str">
        <f>IF(OR(FilterValue="",Calculations!C45=FilterValue), IF(Calculations!C45 &lt;&gt;DefectTypeString,  IFERROR(Calculations!L45,""), NA()),NA())</f>
        <v/>
      </c>
      <c r="F45" s="3" t="e">
        <f t="shared" si="9"/>
        <v>#NUM!</v>
      </c>
      <c r="G45" s="3" t="e">
        <f xml:space="preserve"> IF(Calculations!C45 = DefectTypeString,  IFERROR(Calculations!L45,""), NA())</f>
        <v>#N/A</v>
      </c>
      <c r="H45" s="3" t="e">
        <f t="shared" si="10"/>
        <v>#NUM!</v>
      </c>
      <c r="I45" s="3" t="e">
        <f ca="1" xml:space="preserve"> IF(OR(Calculations!C45 = "",Calculations!C45 &lt;&gt; DefectTypeString),  Calculations!M45, NA())</f>
        <v>#N/A</v>
      </c>
      <c r="J45" s="3" t="e">
        <f xml:space="preserve"> IF(Calculations!C45 = DefectTypeString,  Calculations!M45, NA())</f>
        <v>#N/A</v>
      </c>
      <c r="K45" s="3"/>
      <c r="M45" s="9" t="str">
        <f t="shared" si="2"/>
        <v/>
      </c>
      <c r="N45" s="9" t="str">
        <f t="shared" si="3"/>
        <v/>
      </c>
      <c r="O45" s="3" t="str">
        <f t="shared" si="4"/>
        <v/>
      </c>
      <c r="P45" s="3" t="str">
        <f t="array" ref="P45">IF(ISNUMBER(M45),MIN(IF($C:$C=O45,$D:$D)),"")</f>
        <v/>
      </c>
      <c r="Q45" s="11" t="str">
        <f t="shared" si="5"/>
        <v/>
      </c>
      <c r="R45" s="3" t="str">
        <f t="array" ref="R45">IF(ISNUMBER(M45),MAX(IF($C:$C=O45,$D:$D)),"")</f>
        <v/>
      </c>
      <c r="S45" s="3" t="str">
        <f t="array" ref="S45">IF(ISNUMBER(M45),PERCENTILE(IF($C:$C=O45,$D:$D),0.25),"")</f>
        <v/>
      </c>
      <c r="T45" s="3" t="str">
        <f t="array" ref="T45">IF(ISNUMBER(M45),PERCENTILE(IF($C:$C=O45,$D:$D),0.3),"")</f>
        <v/>
      </c>
      <c r="U45" s="3" t="str">
        <f t="array" ref="U45">IF(ISNUMBER(M45),PERCENTILE(IF($C:$C=O45,$D:$D),0.5),"")</f>
        <v/>
      </c>
      <c r="V45" s="3" t="str">
        <f t="array" ref="V45">IF(ISNUMBER(M45),PERCENTILE(IF($C:$C=O45,$D:$D),0.7),"")</f>
        <v/>
      </c>
      <c r="W45" s="3" t="str">
        <f t="array" ref="W45">IF(ISNUMBER(M45),PERCENTILE(IF($C:$C=O45,$D:$D),0.75),"")</f>
        <v/>
      </c>
      <c r="X45" s="3" t="str">
        <f t="array" ref="X45">IF(ISNUMBER(M45),PERCENTILE(IF($C:$C=O45,$D:$D),0.85),"")</f>
        <v/>
      </c>
      <c r="AL45" s="2" t="str">
        <f t="shared" si="6"/>
        <v/>
      </c>
      <c r="AM45" s="4" t="str">
        <f t="shared" si="7"/>
        <v/>
      </c>
      <c r="AN45" s="4" t="str">
        <f t="shared" si="8"/>
        <v/>
      </c>
    </row>
    <row r="46" spans="1:40" x14ac:dyDescent="0.2">
      <c r="A46" s="9" t="str">
        <f>Calculations!B46</f>
        <v/>
      </c>
      <c r="B46" s="9" t="str">
        <f>Calculations!A46</f>
        <v/>
      </c>
      <c r="C46" s="3" t="str">
        <f t="shared" si="1"/>
        <v/>
      </c>
      <c r="D46" s="3" t="str">
        <f>IFERROR(Calculations!L46,"")</f>
        <v/>
      </c>
      <c r="E46" s="3" t="str">
        <f>IF(OR(FilterValue="",Calculations!C46=FilterValue), IF(Calculations!C46 &lt;&gt;DefectTypeString,  IFERROR(Calculations!L46,""), NA()),NA())</f>
        <v/>
      </c>
      <c r="F46" s="3" t="e">
        <f t="shared" si="9"/>
        <v>#NUM!</v>
      </c>
      <c r="G46" s="3" t="e">
        <f xml:space="preserve"> IF(Calculations!C46 = DefectTypeString,  IFERROR(Calculations!L46,""), NA())</f>
        <v>#N/A</v>
      </c>
      <c r="H46" s="3" t="e">
        <f t="shared" si="10"/>
        <v>#NUM!</v>
      </c>
      <c r="I46" s="3" t="e">
        <f ca="1" xml:space="preserve"> IF(OR(Calculations!C46 = "",Calculations!C46 &lt;&gt; DefectTypeString),  Calculations!M46, NA())</f>
        <v>#N/A</v>
      </c>
      <c r="J46" s="3" t="e">
        <f xml:space="preserve"> IF(Calculations!C46 = DefectTypeString,  Calculations!M46, NA())</f>
        <v>#N/A</v>
      </c>
      <c r="K46" s="3"/>
      <c r="M46" s="9" t="str">
        <f t="shared" si="2"/>
        <v/>
      </c>
      <c r="N46" s="9" t="str">
        <f t="shared" si="3"/>
        <v/>
      </c>
      <c r="O46" s="3" t="str">
        <f t="shared" si="4"/>
        <v/>
      </c>
      <c r="P46" s="3" t="str">
        <f t="array" ref="P46">IF(ISNUMBER(M46),MIN(IF($C:$C=O46,$D:$D)),"")</f>
        <v/>
      </c>
      <c r="Q46" s="11" t="str">
        <f t="shared" si="5"/>
        <v/>
      </c>
      <c r="R46" s="3" t="str">
        <f t="array" ref="R46">IF(ISNUMBER(M46),MAX(IF($C:$C=O46,$D:$D)),"")</f>
        <v/>
      </c>
      <c r="S46" s="3" t="str">
        <f t="array" ref="S46">IF(ISNUMBER(M46),PERCENTILE(IF($C:$C=O46,$D:$D),0.25),"")</f>
        <v/>
      </c>
      <c r="T46" s="3" t="str">
        <f t="array" ref="T46">IF(ISNUMBER(M46),PERCENTILE(IF($C:$C=O46,$D:$D),0.3),"")</f>
        <v/>
      </c>
      <c r="U46" s="3" t="str">
        <f t="array" ref="U46">IF(ISNUMBER(M46),PERCENTILE(IF($C:$C=O46,$D:$D),0.5),"")</f>
        <v/>
      </c>
      <c r="V46" s="3" t="str">
        <f t="array" ref="V46">IF(ISNUMBER(M46),PERCENTILE(IF($C:$C=O46,$D:$D),0.7),"")</f>
        <v/>
      </c>
      <c r="W46" s="3" t="str">
        <f t="array" ref="W46">IF(ISNUMBER(M46),PERCENTILE(IF($C:$C=O46,$D:$D),0.75),"")</f>
        <v/>
      </c>
      <c r="X46" s="3" t="str">
        <f t="array" ref="X46">IF(ISNUMBER(M46),PERCENTILE(IF($C:$C=O46,$D:$D),0.85),"")</f>
        <v/>
      </c>
      <c r="AL46" s="2" t="str">
        <f t="shared" si="6"/>
        <v/>
      </c>
      <c r="AM46" s="4" t="str">
        <f t="shared" si="7"/>
        <v/>
      </c>
      <c r="AN46" s="4" t="str">
        <f t="shared" si="8"/>
        <v/>
      </c>
    </row>
    <row r="47" spans="1:40" x14ac:dyDescent="0.2">
      <c r="A47" s="9" t="str">
        <f>Calculations!B47</f>
        <v/>
      </c>
      <c r="B47" s="9" t="str">
        <f>Calculations!A47</f>
        <v/>
      </c>
      <c r="C47" s="3" t="str">
        <f t="shared" si="1"/>
        <v/>
      </c>
      <c r="D47" s="3" t="str">
        <f>IFERROR(Calculations!L47,"")</f>
        <v/>
      </c>
      <c r="E47" s="3" t="str">
        <f>IF(OR(FilterValue="",Calculations!C47=FilterValue), IF(Calculations!C47 &lt;&gt;DefectTypeString,  IFERROR(Calculations!L47,""), NA()),NA())</f>
        <v/>
      </c>
      <c r="F47" s="3" t="e">
        <f t="shared" si="9"/>
        <v>#NUM!</v>
      </c>
      <c r="G47" s="3" t="e">
        <f xml:space="preserve"> IF(Calculations!C47 = DefectTypeString,  IFERROR(Calculations!L47,""), NA())</f>
        <v>#N/A</v>
      </c>
      <c r="H47" s="3" t="e">
        <f t="shared" si="10"/>
        <v>#NUM!</v>
      </c>
      <c r="I47" s="3" t="e">
        <f ca="1" xml:space="preserve"> IF(OR(Calculations!C47 = "",Calculations!C47 &lt;&gt; DefectTypeString),  Calculations!M47, NA())</f>
        <v>#N/A</v>
      </c>
      <c r="J47" s="3" t="e">
        <f xml:space="preserve"> IF(Calculations!C47 = DefectTypeString,  Calculations!M47, NA())</f>
        <v>#N/A</v>
      </c>
      <c r="K47" s="3"/>
      <c r="M47" s="9" t="str">
        <f t="shared" si="2"/>
        <v/>
      </c>
      <c r="N47" s="9" t="str">
        <f t="shared" si="3"/>
        <v/>
      </c>
      <c r="O47" s="3" t="str">
        <f t="shared" si="4"/>
        <v/>
      </c>
      <c r="P47" s="3" t="str">
        <f t="array" ref="P47">IF(ISNUMBER(M47),MIN(IF($C:$C=O47,$D:$D)),"")</f>
        <v/>
      </c>
      <c r="Q47" s="11" t="str">
        <f t="shared" si="5"/>
        <v/>
      </c>
      <c r="R47" s="3" t="str">
        <f t="array" ref="R47">IF(ISNUMBER(M47),MAX(IF($C:$C=O47,$D:$D)),"")</f>
        <v/>
      </c>
      <c r="S47" s="3" t="str">
        <f t="array" ref="S47">IF(ISNUMBER(M47),PERCENTILE(IF($C:$C=O47,$D:$D),0.25),"")</f>
        <v/>
      </c>
      <c r="T47" s="3" t="str">
        <f t="array" ref="T47">IF(ISNUMBER(M47),PERCENTILE(IF($C:$C=O47,$D:$D),0.3),"")</f>
        <v/>
      </c>
      <c r="U47" s="3" t="str">
        <f t="array" ref="U47">IF(ISNUMBER(M47),PERCENTILE(IF($C:$C=O47,$D:$D),0.5),"")</f>
        <v/>
      </c>
      <c r="V47" s="3" t="str">
        <f t="array" ref="V47">IF(ISNUMBER(M47),PERCENTILE(IF($C:$C=O47,$D:$D),0.7),"")</f>
        <v/>
      </c>
      <c r="W47" s="3" t="str">
        <f t="array" ref="W47">IF(ISNUMBER(M47),PERCENTILE(IF($C:$C=O47,$D:$D),0.75),"")</f>
        <v/>
      </c>
      <c r="X47" s="3" t="str">
        <f t="array" ref="X47">IF(ISNUMBER(M47),PERCENTILE(IF($C:$C=O47,$D:$D),0.85),"")</f>
        <v/>
      </c>
      <c r="AL47" s="2" t="str">
        <f t="shared" si="6"/>
        <v/>
      </c>
      <c r="AM47" s="4" t="str">
        <f t="shared" si="7"/>
        <v/>
      </c>
      <c r="AN47" s="4" t="str">
        <f t="shared" si="8"/>
        <v/>
      </c>
    </row>
    <row r="48" spans="1:40" x14ac:dyDescent="0.2">
      <c r="A48" s="9" t="str">
        <f>Calculations!B48</f>
        <v/>
      </c>
      <c r="B48" s="9" t="str">
        <f>Calculations!A48</f>
        <v/>
      </c>
      <c r="C48" s="3" t="str">
        <f t="shared" si="1"/>
        <v/>
      </c>
      <c r="D48" s="3" t="str">
        <f>IFERROR(Calculations!L48,"")</f>
        <v/>
      </c>
      <c r="E48" s="3" t="str">
        <f>IF(OR(FilterValue="",Calculations!C48=FilterValue), IF(Calculations!C48 &lt;&gt;DefectTypeString,  IFERROR(Calculations!L48,""), NA()),NA())</f>
        <v/>
      </c>
      <c r="F48" s="3" t="e">
        <f t="shared" si="9"/>
        <v>#NUM!</v>
      </c>
      <c r="G48" s="3" t="e">
        <f xml:space="preserve"> IF(Calculations!C48 = DefectTypeString,  IFERROR(Calculations!L48,""), NA())</f>
        <v>#N/A</v>
      </c>
      <c r="H48" s="3" t="e">
        <f t="shared" si="10"/>
        <v>#NUM!</v>
      </c>
      <c r="I48" s="3" t="e">
        <f ca="1" xml:space="preserve"> IF(OR(Calculations!C48 = "",Calculations!C48 &lt;&gt; DefectTypeString),  Calculations!M48, NA())</f>
        <v>#N/A</v>
      </c>
      <c r="J48" s="3" t="e">
        <f xml:space="preserve"> IF(Calculations!C48 = DefectTypeString,  Calculations!M48, NA())</f>
        <v>#N/A</v>
      </c>
      <c r="K48" s="3"/>
      <c r="M48" s="9" t="str">
        <f t="shared" si="2"/>
        <v/>
      </c>
      <c r="N48" s="9" t="str">
        <f t="shared" si="3"/>
        <v/>
      </c>
      <c r="O48" s="3" t="str">
        <f t="shared" si="4"/>
        <v/>
      </c>
      <c r="P48" s="3" t="str">
        <f t="array" ref="P48">IF(ISNUMBER(M48),MIN(IF($C:$C=O48,$D:$D)),"")</f>
        <v/>
      </c>
      <c r="Q48" s="11" t="str">
        <f t="shared" si="5"/>
        <v/>
      </c>
      <c r="R48" s="3" t="str">
        <f t="array" ref="R48">IF(ISNUMBER(M48),MAX(IF($C:$C=O48,$D:$D)),"")</f>
        <v/>
      </c>
      <c r="S48" s="3" t="str">
        <f t="array" ref="S48">IF(ISNUMBER(M48),PERCENTILE(IF($C:$C=O48,$D:$D),0.25),"")</f>
        <v/>
      </c>
      <c r="T48" s="3" t="str">
        <f t="array" ref="T48">IF(ISNUMBER(M48),PERCENTILE(IF($C:$C=O48,$D:$D),0.3),"")</f>
        <v/>
      </c>
      <c r="U48" s="3" t="str">
        <f t="array" ref="U48">IF(ISNUMBER(M48),PERCENTILE(IF($C:$C=O48,$D:$D),0.5),"")</f>
        <v/>
      </c>
      <c r="V48" s="3" t="str">
        <f t="array" ref="V48">IF(ISNUMBER(M48),PERCENTILE(IF($C:$C=O48,$D:$D),0.7),"")</f>
        <v/>
      </c>
      <c r="W48" s="3" t="str">
        <f t="array" ref="W48">IF(ISNUMBER(M48),PERCENTILE(IF($C:$C=O48,$D:$D),0.75),"")</f>
        <v/>
      </c>
      <c r="X48" s="3" t="str">
        <f t="array" ref="X48">IF(ISNUMBER(M48),PERCENTILE(IF($C:$C=O48,$D:$D),0.85),"")</f>
        <v/>
      </c>
      <c r="AL48" s="2" t="str">
        <f t="shared" si="6"/>
        <v/>
      </c>
      <c r="AM48" s="4" t="str">
        <f t="shared" si="7"/>
        <v/>
      </c>
      <c r="AN48" s="4" t="str">
        <f t="shared" si="8"/>
        <v/>
      </c>
    </row>
    <row r="49" spans="1:40" x14ac:dyDescent="0.2">
      <c r="A49" s="9" t="str">
        <f>Calculations!B49</f>
        <v/>
      </c>
      <c r="B49" s="9" t="str">
        <f>Calculations!A49</f>
        <v/>
      </c>
      <c r="C49" s="3" t="str">
        <f t="shared" si="1"/>
        <v/>
      </c>
      <c r="D49" s="3" t="str">
        <f>IFERROR(Calculations!L49,"")</f>
        <v/>
      </c>
      <c r="E49" s="3" t="str">
        <f>IF(OR(FilterValue="",Calculations!C49=FilterValue), IF(Calculations!C49 &lt;&gt;DefectTypeString,  IFERROR(Calculations!L49,""), NA()),NA())</f>
        <v/>
      </c>
      <c r="F49" s="3" t="e">
        <f t="shared" si="9"/>
        <v>#NUM!</v>
      </c>
      <c r="G49" s="3" t="e">
        <f xml:space="preserve"> IF(Calculations!C49 = DefectTypeString,  IFERROR(Calculations!L49,""), NA())</f>
        <v>#N/A</v>
      </c>
      <c r="H49" s="3" t="e">
        <f t="shared" si="10"/>
        <v>#NUM!</v>
      </c>
      <c r="I49" s="3" t="e">
        <f ca="1" xml:space="preserve"> IF(OR(Calculations!C49 = "",Calculations!C49 &lt;&gt; DefectTypeString),  Calculations!M49, NA())</f>
        <v>#N/A</v>
      </c>
      <c r="J49" s="3" t="e">
        <f xml:space="preserve"> IF(Calculations!C49 = DefectTypeString,  Calculations!M49, NA())</f>
        <v>#N/A</v>
      </c>
      <c r="K49" s="3"/>
      <c r="M49" s="9" t="str">
        <f t="shared" si="2"/>
        <v/>
      </c>
      <c r="N49" s="9" t="str">
        <f t="shared" si="3"/>
        <v/>
      </c>
      <c r="O49" s="3" t="str">
        <f t="shared" si="4"/>
        <v/>
      </c>
      <c r="P49" s="3" t="str">
        <f t="array" ref="P49">IF(ISNUMBER(M49),MIN(IF($C:$C=O49,$D:$D)),"")</f>
        <v/>
      </c>
      <c r="Q49" s="11" t="str">
        <f t="shared" si="5"/>
        <v/>
      </c>
      <c r="R49" s="3" t="str">
        <f t="array" ref="R49">IF(ISNUMBER(M49),MAX(IF($C:$C=O49,$D:$D)),"")</f>
        <v/>
      </c>
      <c r="S49" s="3" t="str">
        <f t="array" ref="S49">IF(ISNUMBER(M49),PERCENTILE(IF($C:$C=O49,$D:$D),0.25),"")</f>
        <v/>
      </c>
      <c r="T49" s="3" t="str">
        <f t="array" ref="T49">IF(ISNUMBER(M49),PERCENTILE(IF($C:$C=O49,$D:$D),0.3),"")</f>
        <v/>
      </c>
      <c r="U49" s="3" t="str">
        <f t="array" ref="U49">IF(ISNUMBER(M49),PERCENTILE(IF($C:$C=O49,$D:$D),0.5),"")</f>
        <v/>
      </c>
      <c r="V49" s="3" t="str">
        <f t="array" ref="V49">IF(ISNUMBER(M49),PERCENTILE(IF($C:$C=O49,$D:$D),0.7),"")</f>
        <v/>
      </c>
      <c r="W49" s="3" t="str">
        <f t="array" ref="W49">IF(ISNUMBER(M49),PERCENTILE(IF($C:$C=O49,$D:$D),0.75),"")</f>
        <v/>
      </c>
      <c r="X49" s="3" t="str">
        <f t="array" ref="X49">IF(ISNUMBER(M49),PERCENTILE(IF($C:$C=O49,$D:$D),0.85),"")</f>
        <v/>
      </c>
      <c r="AL49" s="2" t="str">
        <f t="shared" si="6"/>
        <v/>
      </c>
      <c r="AM49" s="4" t="str">
        <f t="shared" si="7"/>
        <v/>
      </c>
      <c r="AN49" s="4" t="str">
        <f t="shared" si="8"/>
        <v/>
      </c>
    </row>
    <row r="50" spans="1:40" x14ac:dyDescent="0.2">
      <c r="A50" s="9" t="str">
        <f>Calculations!B50</f>
        <v/>
      </c>
      <c r="B50" s="9" t="str">
        <f>Calculations!A50</f>
        <v/>
      </c>
      <c r="C50" s="3" t="str">
        <f t="shared" si="1"/>
        <v/>
      </c>
      <c r="D50" s="3" t="str">
        <f>IFERROR(Calculations!L50,"")</f>
        <v/>
      </c>
      <c r="E50" s="3" t="str">
        <f>IF(OR(FilterValue="",Calculations!C50=FilterValue), IF(Calculations!C50 &lt;&gt;DefectTypeString,  IFERROR(Calculations!L50,""), NA()),NA())</f>
        <v/>
      </c>
      <c r="F50" s="3" t="e">
        <f t="shared" si="9"/>
        <v>#NUM!</v>
      </c>
      <c r="G50" s="3" t="e">
        <f xml:space="preserve"> IF(Calculations!C50 = DefectTypeString,  IFERROR(Calculations!L50,""), NA())</f>
        <v>#N/A</v>
      </c>
      <c r="H50" s="3" t="e">
        <f t="shared" si="10"/>
        <v>#NUM!</v>
      </c>
      <c r="I50" s="3" t="e">
        <f ca="1" xml:space="preserve"> IF(OR(Calculations!C50 = "",Calculations!C50 &lt;&gt; DefectTypeString),  Calculations!M50, NA())</f>
        <v>#N/A</v>
      </c>
      <c r="J50" s="3" t="e">
        <f xml:space="preserve"> IF(Calculations!C50 = DefectTypeString,  Calculations!M50, NA())</f>
        <v>#N/A</v>
      </c>
      <c r="K50" s="3"/>
      <c r="M50" s="9" t="str">
        <f t="shared" si="2"/>
        <v/>
      </c>
      <c r="N50" s="9" t="str">
        <f t="shared" si="3"/>
        <v/>
      </c>
      <c r="O50" s="3" t="str">
        <f t="shared" si="4"/>
        <v/>
      </c>
      <c r="P50" s="3" t="str">
        <f t="array" ref="P50">IF(ISNUMBER(M50),MIN(IF($C:$C=O50,$D:$D)),"")</f>
        <v/>
      </c>
      <c r="Q50" s="11" t="str">
        <f t="shared" si="5"/>
        <v/>
      </c>
      <c r="R50" s="3" t="str">
        <f t="array" ref="R50">IF(ISNUMBER(M50),MAX(IF($C:$C=O50,$D:$D)),"")</f>
        <v/>
      </c>
      <c r="S50" s="3" t="str">
        <f t="array" ref="S50">IF(ISNUMBER(M50),PERCENTILE(IF($C:$C=O50,$D:$D),0.25),"")</f>
        <v/>
      </c>
      <c r="T50" s="3" t="str">
        <f t="array" ref="T50">IF(ISNUMBER(M50),PERCENTILE(IF($C:$C=O50,$D:$D),0.3),"")</f>
        <v/>
      </c>
      <c r="U50" s="3" t="str">
        <f t="array" ref="U50">IF(ISNUMBER(M50),PERCENTILE(IF($C:$C=O50,$D:$D),0.5),"")</f>
        <v/>
      </c>
      <c r="V50" s="3" t="str">
        <f t="array" ref="V50">IF(ISNUMBER(M50),PERCENTILE(IF($C:$C=O50,$D:$D),0.7),"")</f>
        <v/>
      </c>
      <c r="W50" s="3" t="str">
        <f t="array" ref="W50">IF(ISNUMBER(M50),PERCENTILE(IF($C:$C=O50,$D:$D),0.75),"")</f>
        <v/>
      </c>
      <c r="X50" s="3" t="str">
        <f t="array" ref="X50">IF(ISNUMBER(M50),PERCENTILE(IF($C:$C=O50,$D:$D),0.85),"")</f>
        <v/>
      </c>
      <c r="AL50" s="2" t="str">
        <f t="shared" si="6"/>
        <v/>
      </c>
      <c r="AM50" s="4" t="str">
        <f t="shared" si="7"/>
        <v/>
      </c>
      <c r="AN50" s="4" t="str">
        <f t="shared" si="8"/>
        <v/>
      </c>
    </row>
    <row r="51" spans="1:40" x14ac:dyDescent="0.2">
      <c r="A51" s="9" t="str">
        <f>Calculations!B51</f>
        <v/>
      </c>
      <c r="B51" s="9" t="str">
        <f>Calculations!A51</f>
        <v/>
      </c>
      <c r="C51" s="3" t="str">
        <f t="shared" si="1"/>
        <v/>
      </c>
      <c r="D51" s="3" t="str">
        <f>IFERROR(Calculations!L51,"")</f>
        <v/>
      </c>
      <c r="E51" s="3" t="str">
        <f>IF(OR(FilterValue="",Calculations!C51=FilterValue), IF(Calculations!C51 &lt;&gt;DefectTypeString,  IFERROR(Calculations!L51,""), NA()),NA())</f>
        <v/>
      </c>
      <c r="F51" s="3" t="e">
        <f t="shared" si="9"/>
        <v>#NUM!</v>
      </c>
      <c r="G51" s="3" t="e">
        <f xml:space="preserve"> IF(Calculations!C51 = DefectTypeString,  IFERROR(Calculations!L51,""), NA())</f>
        <v>#N/A</v>
      </c>
      <c r="H51" s="3" t="e">
        <f t="shared" si="10"/>
        <v>#NUM!</v>
      </c>
      <c r="I51" s="3" t="e">
        <f ca="1" xml:space="preserve"> IF(OR(Calculations!C51 = "",Calculations!C51 &lt;&gt; DefectTypeString),  Calculations!M51, NA())</f>
        <v>#N/A</v>
      </c>
      <c r="J51" s="3" t="e">
        <f xml:space="preserve"> IF(Calculations!C51 = DefectTypeString,  Calculations!M51, NA())</f>
        <v>#N/A</v>
      </c>
      <c r="K51" s="3"/>
      <c r="M51" s="9" t="str">
        <f t="shared" si="2"/>
        <v/>
      </c>
      <c r="N51" s="9" t="str">
        <f t="shared" si="3"/>
        <v/>
      </c>
      <c r="O51" s="3" t="str">
        <f t="shared" si="4"/>
        <v/>
      </c>
      <c r="P51" s="3" t="str">
        <f t="array" ref="P51">IF(ISNUMBER(M51),MIN(IF($C:$C=O51,$D:$D)),"")</f>
        <v/>
      </c>
      <c r="Q51" s="11" t="str">
        <f t="shared" si="5"/>
        <v/>
      </c>
      <c r="R51" s="3" t="str">
        <f t="array" ref="R51">IF(ISNUMBER(M51),MAX(IF($C:$C=O51,$D:$D)),"")</f>
        <v/>
      </c>
      <c r="S51" s="3" t="str">
        <f t="array" ref="S51">IF(ISNUMBER(M51),PERCENTILE(IF($C:$C=O51,$D:$D),0.25),"")</f>
        <v/>
      </c>
      <c r="T51" s="3" t="str">
        <f t="array" ref="T51">IF(ISNUMBER(M51),PERCENTILE(IF($C:$C=O51,$D:$D),0.3),"")</f>
        <v/>
      </c>
      <c r="U51" s="3" t="str">
        <f t="array" ref="U51">IF(ISNUMBER(M51),PERCENTILE(IF($C:$C=O51,$D:$D),0.5),"")</f>
        <v/>
      </c>
      <c r="V51" s="3" t="str">
        <f t="array" ref="V51">IF(ISNUMBER(M51),PERCENTILE(IF($C:$C=O51,$D:$D),0.7),"")</f>
        <v/>
      </c>
      <c r="W51" s="3" t="str">
        <f t="array" ref="W51">IF(ISNUMBER(M51),PERCENTILE(IF($C:$C=O51,$D:$D),0.75),"")</f>
        <v/>
      </c>
      <c r="X51" s="3" t="str">
        <f t="array" ref="X51">IF(ISNUMBER(M51),PERCENTILE(IF($C:$C=O51,$D:$D),0.85),"")</f>
        <v/>
      </c>
      <c r="AL51" s="2" t="str">
        <f t="shared" si="6"/>
        <v/>
      </c>
      <c r="AM51" s="4" t="str">
        <f t="shared" si="7"/>
        <v/>
      </c>
      <c r="AN51" s="4" t="str">
        <f t="shared" si="8"/>
        <v/>
      </c>
    </row>
    <row r="52" spans="1:40" x14ac:dyDescent="0.2">
      <c r="A52" s="9" t="str">
        <f>Calculations!B52</f>
        <v/>
      </c>
      <c r="B52" s="9" t="str">
        <f>Calculations!A52</f>
        <v/>
      </c>
      <c r="C52" s="3" t="str">
        <f t="shared" si="1"/>
        <v/>
      </c>
      <c r="D52" s="3" t="str">
        <f>IFERROR(Calculations!L52,"")</f>
        <v/>
      </c>
      <c r="E52" s="3" t="str">
        <f>IF(OR(FilterValue="",Calculations!C52=FilterValue), IF(Calculations!C52 &lt;&gt;DefectTypeString,  IFERROR(Calculations!L52,""), NA()),NA())</f>
        <v/>
      </c>
      <c r="F52" s="3" t="e">
        <f t="shared" si="9"/>
        <v>#NUM!</v>
      </c>
      <c r="G52" s="3" t="e">
        <f xml:space="preserve"> IF(Calculations!C52 = DefectTypeString,  IFERROR(Calculations!L52,""), NA())</f>
        <v>#N/A</v>
      </c>
      <c r="H52" s="3" t="e">
        <f t="shared" si="10"/>
        <v>#NUM!</v>
      </c>
      <c r="I52" s="3" t="e">
        <f ca="1" xml:space="preserve"> IF(OR(Calculations!C52 = "",Calculations!C52 &lt;&gt; DefectTypeString),  Calculations!M52, NA())</f>
        <v>#N/A</v>
      </c>
      <c r="J52" s="3" t="e">
        <f xml:space="preserve"> IF(Calculations!C52 = DefectTypeString,  Calculations!M52, NA())</f>
        <v>#N/A</v>
      </c>
      <c r="K52" s="3"/>
      <c r="M52" s="9" t="str">
        <f t="shared" si="2"/>
        <v/>
      </c>
      <c r="N52" s="9" t="str">
        <f t="shared" si="3"/>
        <v/>
      </c>
      <c r="O52" s="3" t="str">
        <f t="shared" si="4"/>
        <v/>
      </c>
      <c r="P52" s="3" t="str">
        <f t="array" ref="P52">IF(ISNUMBER(M52),MIN(IF($C:$C=O52,$D:$D)),"")</f>
        <v/>
      </c>
      <c r="Q52" s="11" t="str">
        <f t="shared" si="5"/>
        <v/>
      </c>
      <c r="R52" s="3" t="str">
        <f t="array" ref="R52">IF(ISNUMBER(M52),MAX(IF($C:$C=O52,$D:$D)),"")</f>
        <v/>
      </c>
      <c r="S52" s="3" t="str">
        <f t="array" ref="S52">IF(ISNUMBER(M52),PERCENTILE(IF($C:$C=O52,$D:$D),0.25),"")</f>
        <v/>
      </c>
      <c r="T52" s="3" t="str">
        <f t="array" ref="T52">IF(ISNUMBER(M52),PERCENTILE(IF($C:$C=O52,$D:$D),0.3),"")</f>
        <v/>
      </c>
      <c r="U52" s="3" t="str">
        <f t="array" ref="U52">IF(ISNUMBER(M52),PERCENTILE(IF($C:$C=O52,$D:$D),0.5),"")</f>
        <v/>
      </c>
      <c r="V52" s="3" t="str">
        <f t="array" ref="V52">IF(ISNUMBER(M52),PERCENTILE(IF($C:$C=O52,$D:$D),0.7),"")</f>
        <v/>
      </c>
      <c r="W52" s="3" t="str">
        <f t="array" ref="W52">IF(ISNUMBER(M52),PERCENTILE(IF($C:$C=O52,$D:$D),0.75),"")</f>
        <v/>
      </c>
      <c r="X52" s="3" t="str">
        <f t="array" ref="X52">IF(ISNUMBER(M52),PERCENTILE(IF($C:$C=O52,$D:$D),0.85),"")</f>
        <v/>
      </c>
      <c r="AL52" s="2" t="str">
        <f t="shared" si="6"/>
        <v/>
      </c>
      <c r="AM52" s="4" t="str">
        <f t="shared" si="7"/>
        <v/>
      </c>
      <c r="AN52" s="4" t="str">
        <f t="shared" si="8"/>
        <v/>
      </c>
    </row>
    <row r="53" spans="1:40" x14ac:dyDescent="0.2">
      <c r="A53" s="9" t="str">
        <f>Calculations!B53</f>
        <v/>
      </c>
      <c r="B53" s="9" t="str">
        <f>Calculations!A53</f>
        <v/>
      </c>
      <c r="C53" s="3" t="str">
        <f t="shared" si="1"/>
        <v/>
      </c>
      <c r="D53" s="3" t="str">
        <f>IFERROR(Calculations!L53,"")</f>
        <v/>
      </c>
      <c r="E53" s="3" t="str">
        <f>IF(OR(FilterValue="",Calculations!C53=FilterValue), IF(Calculations!C53 &lt;&gt;DefectTypeString,  IFERROR(Calculations!L53,""), NA()),NA())</f>
        <v/>
      </c>
      <c r="F53" s="3" t="e">
        <f t="shared" si="9"/>
        <v>#NUM!</v>
      </c>
      <c r="G53" s="3" t="e">
        <f xml:space="preserve"> IF(Calculations!C53 = DefectTypeString,  IFERROR(Calculations!L53,""), NA())</f>
        <v>#N/A</v>
      </c>
      <c r="H53" s="3" t="e">
        <f t="shared" si="10"/>
        <v>#NUM!</v>
      </c>
      <c r="I53" s="3" t="e">
        <f ca="1" xml:space="preserve"> IF(OR(Calculations!C53 = "",Calculations!C53 &lt;&gt; DefectTypeString),  Calculations!M53, NA())</f>
        <v>#N/A</v>
      </c>
      <c r="J53" s="3" t="e">
        <f xml:space="preserve"> IF(Calculations!C53 = DefectTypeString,  Calculations!M53, NA())</f>
        <v>#N/A</v>
      </c>
      <c r="K53" s="3"/>
      <c r="M53" s="9" t="str">
        <f t="shared" si="2"/>
        <v/>
      </c>
      <c r="N53" s="9" t="str">
        <f t="shared" si="3"/>
        <v/>
      </c>
      <c r="O53" s="3" t="str">
        <f t="shared" si="4"/>
        <v/>
      </c>
      <c r="P53" s="3" t="str">
        <f t="array" ref="P53">IF(ISNUMBER(M53),MIN(IF($C:$C=O53,$D:$D)),"")</f>
        <v/>
      </c>
      <c r="Q53" s="11" t="str">
        <f t="shared" si="5"/>
        <v/>
      </c>
      <c r="R53" s="3" t="str">
        <f t="array" ref="R53">IF(ISNUMBER(M53),MAX(IF($C:$C=O53,$D:$D)),"")</f>
        <v/>
      </c>
      <c r="S53" s="3" t="str">
        <f t="array" ref="S53">IF(ISNUMBER(M53),PERCENTILE(IF($C:$C=O53,$D:$D),0.25),"")</f>
        <v/>
      </c>
      <c r="T53" s="3" t="str">
        <f t="array" ref="T53">IF(ISNUMBER(M53),PERCENTILE(IF($C:$C=O53,$D:$D),0.3),"")</f>
        <v/>
      </c>
      <c r="U53" s="3" t="str">
        <f t="array" ref="U53">IF(ISNUMBER(M53),PERCENTILE(IF($C:$C=O53,$D:$D),0.5),"")</f>
        <v/>
      </c>
      <c r="V53" s="3" t="str">
        <f t="array" ref="V53">IF(ISNUMBER(M53),PERCENTILE(IF($C:$C=O53,$D:$D),0.7),"")</f>
        <v/>
      </c>
      <c r="W53" s="3" t="str">
        <f t="array" ref="W53">IF(ISNUMBER(M53),PERCENTILE(IF($C:$C=O53,$D:$D),0.75),"")</f>
        <v/>
      </c>
      <c r="X53" s="3" t="str">
        <f t="array" ref="X53">IF(ISNUMBER(M53),PERCENTILE(IF($C:$C=O53,$D:$D),0.85),"")</f>
        <v/>
      </c>
      <c r="AL53" s="2" t="str">
        <f t="shared" si="6"/>
        <v/>
      </c>
      <c r="AM53" s="4" t="str">
        <f t="shared" si="7"/>
        <v/>
      </c>
      <c r="AN53" s="4" t="str">
        <f t="shared" si="8"/>
        <v/>
      </c>
    </row>
    <row r="54" spans="1:40" x14ac:dyDescent="0.2">
      <c r="A54" s="9" t="str">
        <f>Calculations!B54</f>
        <v/>
      </c>
      <c r="B54" s="9" t="str">
        <f>Calculations!A54</f>
        <v/>
      </c>
      <c r="C54" s="3" t="str">
        <f t="shared" si="1"/>
        <v/>
      </c>
      <c r="D54" s="3" t="str">
        <f>IFERROR(Calculations!L54,"")</f>
        <v/>
      </c>
      <c r="E54" s="3" t="str">
        <f>IF(OR(FilterValue="",Calculations!C54=FilterValue), IF(Calculations!C54 &lt;&gt;DefectTypeString,  IFERROR(Calculations!L54,""), NA()),NA())</f>
        <v/>
      </c>
      <c r="F54" s="3" t="e">
        <f t="shared" si="9"/>
        <v>#NUM!</v>
      </c>
      <c r="G54" s="3" t="e">
        <f xml:space="preserve"> IF(Calculations!C54 = DefectTypeString,  IFERROR(Calculations!L54,""), NA())</f>
        <v>#N/A</v>
      </c>
      <c r="H54" s="3" t="e">
        <f t="shared" si="10"/>
        <v>#NUM!</v>
      </c>
      <c r="I54" s="3" t="e">
        <f ca="1" xml:space="preserve"> IF(OR(Calculations!C54 = "",Calculations!C54 &lt;&gt; DefectTypeString),  Calculations!M54, NA())</f>
        <v>#N/A</v>
      </c>
      <c r="J54" s="3" t="e">
        <f xml:space="preserve"> IF(Calculations!C54 = DefectTypeString,  Calculations!M54, NA())</f>
        <v>#N/A</v>
      </c>
      <c r="K54" s="3"/>
      <c r="M54" s="9" t="str">
        <f t="shared" si="2"/>
        <v/>
      </c>
      <c r="N54" s="9" t="str">
        <f t="shared" si="3"/>
        <v/>
      </c>
      <c r="O54" s="3" t="str">
        <f t="shared" si="4"/>
        <v/>
      </c>
      <c r="P54" s="3" t="str">
        <f t="array" ref="P54">IF(ISNUMBER(M54),MIN(IF($C:$C=O54,$D:$D)),"")</f>
        <v/>
      </c>
      <c r="Q54" s="11" t="str">
        <f t="shared" si="5"/>
        <v/>
      </c>
      <c r="R54" s="3" t="str">
        <f t="array" ref="R54">IF(ISNUMBER(M54),MAX(IF($C:$C=O54,$D:$D)),"")</f>
        <v/>
      </c>
      <c r="S54" s="3" t="str">
        <f t="array" ref="S54">IF(ISNUMBER(M54),PERCENTILE(IF($C:$C=O54,$D:$D),0.25),"")</f>
        <v/>
      </c>
      <c r="T54" s="3" t="str">
        <f t="array" ref="T54">IF(ISNUMBER(M54),PERCENTILE(IF($C:$C=O54,$D:$D),0.3),"")</f>
        <v/>
      </c>
      <c r="U54" s="3" t="str">
        <f t="array" ref="U54">IF(ISNUMBER(M54),PERCENTILE(IF($C:$C=O54,$D:$D),0.5),"")</f>
        <v/>
      </c>
      <c r="V54" s="3" t="str">
        <f t="array" ref="V54">IF(ISNUMBER(M54),PERCENTILE(IF($C:$C=O54,$D:$D),0.7),"")</f>
        <v/>
      </c>
      <c r="W54" s="3" t="str">
        <f t="array" ref="W54">IF(ISNUMBER(M54),PERCENTILE(IF($C:$C=O54,$D:$D),0.75),"")</f>
        <v/>
      </c>
      <c r="X54" s="3" t="str">
        <f t="array" ref="X54">IF(ISNUMBER(M54),PERCENTILE(IF($C:$C=O54,$D:$D),0.85),"")</f>
        <v/>
      </c>
      <c r="AL54" s="2" t="str">
        <f t="shared" si="6"/>
        <v/>
      </c>
      <c r="AM54" s="4" t="str">
        <f t="shared" si="7"/>
        <v/>
      </c>
      <c r="AN54" s="4" t="str">
        <f t="shared" si="8"/>
        <v/>
      </c>
    </row>
    <row r="55" spans="1:40" x14ac:dyDescent="0.2">
      <c r="A55" s="9" t="str">
        <f>Calculations!B55</f>
        <v/>
      </c>
      <c r="B55" s="9" t="str">
        <f>Calculations!A55</f>
        <v/>
      </c>
      <c r="C55" s="3" t="str">
        <f t="shared" si="1"/>
        <v/>
      </c>
      <c r="D55" s="3" t="str">
        <f>IFERROR(Calculations!L55,"")</f>
        <v/>
      </c>
      <c r="E55" s="3" t="str">
        <f>IF(OR(FilterValue="",Calculations!C55=FilterValue), IF(Calculations!C55 &lt;&gt;DefectTypeString,  IFERROR(Calculations!L55,""), NA()),NA())</f>
        <v/>
      </c>
      <c r="F55" s="3" t="e">
        <f t="shared" si="9"/>
        <v>#NUM!</v>
      </c>
      <c r="G55" s="3" t="e">
        <f xml:space="preserve"> IF(Calculations!C55 = DefectTypeString,  IFERROR(Calculations!L55,""), NA())</f>
        <v>#N/A</v>
      </c>
      <c r="H55" s="3" t="e">
        <f t="shared" si="10"/>
        <v>#NUM!</v>
      </c>
      <c r="I55" s="3" t="e">
        <f ca="1" xml:space="preserve"> IF(OR(Calculations!C55 = "",Calculations!C55 &lt;&gt; DefectTypeString),  Calculations!M55, NA())</f>
        <v>#N/A</v>
      </c>
      <c r="J55" s="3" t="e">
        <f xml:space="preserve"> IF(Calculations!C55 = DefectTypeString,  Calculations!M55, NA())</f>
        <v>#N/A</v>
      </c>
      <c r="K55" s="3"/>
      <c r="M55" s="9" t="str">
        <f t="shared" si="2"/>
        <v/>
      </c>
      <c r="N55" s="9" t="str">
        <f t="shared" si="3"/>
        <v/>
      </c>
      <c r="O55" s="3" t="str">
        <f t="shared" si="4"/>
        <v/>
      </c>
      <c r="P55" s="3" t="str">
        <f t="array" ref="P55">IF(ISNUMBER(M55),MIN(IF($C:$C=O55,$D:$D)),"")</f>
        <v/>
      </c>
      <c r="Q55" s="11" t="str">
        <f t="shared" si="5"/>
        <v/>
      </c>
      <c r="R55" s="3" t="str">
        <f t="array" ref="R55">IF(ISNUMBER(M55),MAX(IF($C:$C=O55,$D:$D)),"")</f>
        <v/>
      </c>
      <c r="S55" s="3" t="str">
        <f t="array" ref="S55">IF(ISNUMBER(M55),PERCENTILE(IF($C:$C=O55,$D:$D),0.25),"")</f>
        <v/>
      </c>
      <c r="T55" s="3" t="str">
        <f t="array" ref="T55">IF(ISNUMBER(M55),PERCENTILE(IF($C:$C=O55,$D:$D),0.3),"")</f>
        <v/>
      </c>
      <c r="U55" s="3" t="str">
        <f t="array" ref="U55">IF(ISNUMBER(M55),PERCENTILE(IF($C:$C=O55,$D:$D),0.5),"")</f>
        <v/>
      </c>
      <c r="V55" s="3" t="str">
        <f t="array" ref="V55">IF(ISNUMBER(M55),PERCENTILE(IF($C:$C=O55,$D:$D),0.7),"")</f>
        <v/>
      </c>
      <c r="W55" s="3" t="str">
        <f t="array" ref="W55">IF(ISNUMBER(M55),PERCENTILE(IF($C:$C=O55,$D:$D),0.75),"")</f>
        <v/>
      </c>
      <c r="X55" s="3" t="str">
        <f t="array" ref="X55">IF(ISNUMBER(M55),PERCENTILE(IF($C:$C=O55,$D:$D),0.85),"")</f>
        <v/>
      </c>
      <c r="AL55" s="2" t="str">
        <f t="shared" si="6"/>
        <v/>
      </c>
      <c r="AM55" s="4" t="str">
        <f t="shared" si="7"/>
        <v/>
      </c>
      <c r="AN55" s="4" t="str">
        <f t="shared" si="8"/>
        <v/>
      </c>
    </row>
    <row r="56" spans="1:40" x14ac:dyDescent="0.2">
      <c r="A56" s="9" t="str">
        <f>Calculations!B56</f>
        <v/>
      </c>
      <c r="B56" s="9" t="str">
        <f>Calculations!A56</f>
        <v/>
      </c>
      <c r="C56" s="3" t="str">
        <f t="shared" si="1"/>
        <v/>
      </c>
      <c r="D56" s="3" t="str">
        <f>IFERROR(Calculations!L56,"")</f>
        <v/>
      </c>
      <c r="E56" s="3" t="str">
        <f>IF(OR(FilterValue="",Calculations!C56=FilterValue), IF(Calculations!C56 &lt;&gt;DefectTypeString,  IFERROR(Calculations!L56,""), NA()),NA())</f>
        <v/>
      </c>
      <c r="F56" s="3" t="e">
        <f t="shared" si="9"/>
        <v>#NUM!</v>
      </c>
      <c r="G56" s="3" t="e">
        <f xml:space="preserve"> IF(Calculations!C56 = DefectTypeString,  IFERROR(Calculations!L56,""), NA())</f>
        <v>#N/A</v>
      </c>
      <c r="H56" s="3" t="e">
        <f t="shared" si="10"/>
        <v>#NUM!</v>
      </c>
      <c r="I56" s="3" t="e">
        <f ca="1" xml:space="preserve"> IF(OR(Calculations!C56 = "",Calculations!C56 &lt;&gt; DefectTypeString),  Calculations!M56, NA())</f>
        <v>#N/A</v>
      </c>
      <c r="J56" s="3" t="e">
        <f xml:space="preserve"> IF(Calculations!C56 = DefectTypeString,  Calculations!M56, NA())</f>
        <v>#N/A</v>
      </c>
      <c r="K56" s="3"/>
      <c r="M56" s="9" t="str">
        <f t="shared" si="2"/>
        <v/>
      </c>
      <c r="N56" s="9" t="str">
        <f t="shared" si="3"/>
        <v/>
      </c>
      <c r="O56" s="3" t="str">
        <f t="shared" si="4"/>
        <v/>
      </c>
      <c r="P56" s="3" t="str">
        <f t="array" ref="P56">IF(ISNUMBER(M56),MIN(IF($C:$C=O56,$D:$D)),"")</f>
        <v/>
      </c>
      <c r="Q56" s="11" t="str">
        <f t="shared" si="5"/>
        <v/>
      </c>
      <c r="R56" s="3" t="str">
        <f t="array" ref="R56">IF(ISNUMBER(M56),MAX(IF($C:$C=O56,$D:$D)),"")</f>
        <v/>
      </c>
      <c r="S56" s="3" t="str">
        <f t="array" ref="S56">IF(ISNUMBER(M56),PERCENTILE(IF($C:$C=O56,$D:$D),0.25),"")</f>
        <v/>
      </c>
      <c r="T56" s="3" t="str">
        <f t="array" ref="T56">IF(ISNUMBER(M56),PERCENTILE(IF($C:$C=O56,$D:$D),0.3),"")</f>
        <v/>
      </c>
      <c r="U56" s="3" t="str">
        <f t="array" ref="U56">IF(ISNUMBER(M56),PERCENTILE(IF($C:$C=O56,$D:$D),0.5),"")</f>
        <v/>
      </c>
      <c r="V56" s="3" t="str">
        <f t="array" ref="V56">IF(ISNUMBER(M56),PERCENTILE(IF($C:$C=O56,$D:$D),0.7),"")</f>
        <v/>
      </c>
      <c r="W56" s="3" t="str">
        <f t="array" ref="W56">IF(ISNUMBER(M56),PERCENTILE(IF($C:$C=O56,$D:$D),0.75),"")</f>
        <v/>
      </c>
      <c r="X56" s="3" t="str">
        <f t="array" ref="X56">IF(ISNUMBER(M56),PERCENTILE(IF($C:$C=O56,$D:$D),0.85),"")</f>
        <v/>
      </c>
      <c r="AL56" s="2" t="str">
        <f t="shared" si="6"/>
        <v/>
      </c>
      <c r="AM56" s="4" t="str">
        <f t="shared" si="7"/>
        <v/>
      </c>
      <c r="AN56" s="4" t="str">
        <f t="shared" si="8"/>
        <v/>
      </c>
    </row>
    <row r="57" spans="1:40" x14ac:dyDescent="0.2">
      <c r="A57" s="9" t="str">
        <f>Calculations!B57</f>
        <v/>
      </c>
      <c r="B57" s="9" t="str">
        <f>Calculations!A57</f>
        <v/>
      </c>
      <c r="C57" s="3" t="str">
        <f t="shared" si="1"/>
        <v/>
      </c>
      <c r="D57" s="3" t="str">
        <f>IFERROR(Calculations!L57,"")</f>
        <v/>
      </c>
      <c r="E57" s="3" t="str">
        <f>IF(OR(FilterValue="",Calculations!C57=FilterValue), IF(Calculations!C57 &lt;&gt;DefectTypeString,  IFERROR(Calculations!L57,""), NA()),NA())</f>
        <v/>
      </c>
      <c r="F57" s="3" t="e">
        <f t="shared" si="9"/>
        <v>#NUM!</v>
      </c>
      <c r="G57" s="3" t="e">
        <f xml:space="preserve"> IF(Calculations!C57 = DefectTypeString,  IFERROR(Calculations!L57,""), NA())</f>
        <v>#N/A</v>
      </c>
      <c r="H57" s="3" t="e">
        <f t="shared" si="10"/>
        <v>#NUM!</v>
      </c>
      <c r="I57" s="3" t="e">
        <f ca="1" xml:space="preserve"> IF(OR(Calculations!C57 = "",Calculations!C57 &lt;&gt; DefectTypeString),  Calculations!M57, NA())</f>
        <v>#N/A</v>
      </c>
      <c r="J57" s="3" t="e">
        <f xml:space="preserve"> IF(Calculations!C57 = DefectTypeString,  Calculations!M57, NA())</f>
        <v>#N/A</v>
      </c>
      <c r="K57" s="3"/>
      <c r="M57" s="9" t="str">
        <f t="shared" si="2"/>
        <v/>
      </c>
      <c r="N57" s="9" t="str">
        <f t="shared" si="3"/>
        <v/>
      </c>
      <c r="O57" s="3" t="str">
        <f t="shared" si="4"/>
        <v/>
      </c>
      <c r="P57" s="3" t="str">
        <f t="array" ref="P57">IF(ISNUMBER(M57),MIN(IF($C:$C=O57,$D:$D)),"")</f>
        <v/>
      </c>
      <c r="Q57" s="11" t="str">
        <f t="shared" si="5"/>
        <v/>
      </c>
      <c r="R57" s="3" t="str">
        <f t="array" ref="R57">IF(ISNUMBER(M57),MAX(IF($C:$C=O57,$D:$D)),"")</f>
        <v/>
      </c>
      <c r="S57" s="3" t="str">
        <f t="array" ref="S57">IF(ISNUMBER(M57),PERCENTILE(IF($C:$C=O57,$D:$D),0.25),"")</f>
        <v/>
      </c>
      <c r="T57" s="3" t="str">
        <f t="array" ref="T57">IF(ISNUMBER(M57),PERCENTILE(IF($C:$C=O57,$D:$D),0.3),"")</f>
        <v/>
      </c>
      <c r="U57" s="3" t="str">
        <f t="array" ref="U57">IF(ISNUMBER(M57),PERCENTILE(IF($C:$C=O57,$D:$D),0.5),"")</f>
        <v/>
      </c>
      <c r="V57" s="3" t="str">
        <f t="array" ref="V57">IF(ISNUMBER(M57),PERCENTILE(IF($C:$C=O57,$D:$D),0.7),"")</f>
        <v/>
      </c>
      <c r="W57" s="3" t="str">
        <f t="array" ref="W57">IF(ISNUMBER(M57),PERCENTILE(IF($C:$C=O57,$D:$D),0.75),"")</f>
        <v/>
      </c>
      <c r="X57" s="3" t="str">
        <f t="array" ref="X57">IF(ISNUMBER(M57),PERCENTILE(IF($C:$C=O57,$D:$D),0.85),"")</f>
        <v/>
      </c>
      <c r="AL57" s="2" t="str">
        <f t="shared" si="6"/>
        <v/>
      </c>
      <c r="AM57" s="4" t="str">
        <f t="shared" si="7"/>
        <v/>
      </c>
      <c r="AN57" s="4" t="str">
        <f t="shared" si="8"/>
        <v/>
      </c>
    </row>
    <row r="58" spans="1:40" x14ac:dyDescent="0.2">
      <c r="A58" s="9" t="str">
        <f>Calculations!B58</f>
        <v/>
      </c>
      <c r="B58" s="9" t="str">
        <f>Calculations!A58</f>
        <v/>
      </c>
      <c r="C58" s="3" t="str">
        <f t="shared" si="1"/>
        <v/>
      </c>
      <c r="D58" s="3" t="str">
        <f>IFERROR(Calculations!L58,"")</f>
        <v/>
      </c>
      <c r="E58" s="3" t="str">
        <f>IF(OR(FilterValue="",Calculations!C58=FilterValue), IF(Calculations!C58 &lt;&gt;DefectTypeString,  IFERROR(Calculations!L58,""), NA()),NA())</f>
        <v/>
      </c>
      <c r="F58" s="3" t="e">
        <f t="shared" si="9"/>
        <v>#NUM!</v>
      </c>
      <c r="G58" s="3" t="e">
        <f xml:space="preserve"> IF(Calculations!C58 = DefectTypeString,  IFERROR(Calculations!L58,""), NA())</f>
        <v>#N/A</v>
      </c>
      <c r="H58" s="3" t="e">
        <f t="shared" si="10"/>
        <v>#NUM!</v>
      </c>
      <c r="I58" s="3" t="e">
        <f ca="1" xml:space="preserve"> IF(OR(Calculations!C58 = "",Calculations!C58 &lt;&gt; DefectTypeString),  Calculations!M58, NA())</f>
        <v>#N/A</v>
      </c>
      <c r="J58" s="3" t="e">
        <f xml:space="preserve"> IF(Calculations!C58 = DefectTypeString,  Calculations!M58, NA())</f>
        <v>#N/A</v>
      </c>
      <c r="K58" s="3"/>
      <c r="M58" s="9" t="str">
        <f t="shared" si="2"/>
        <v/>
      </c>
      <c r="N58" s="9" t="str">
        <f t="shared" si="3"/>
        <v/>
      </c>
      <c r="O58" s="3" t="str">
        <f t="shared" si="4"/>
        <v/>
      </c>
      <c r="P58" s="3" t="str">
        <f t="array" ref="P58">IF(ISNUMBER(M58),MIN(IF($C:$C=O58,$D:$D)),"")</f>
        <v/>
      </c>
      <c r="Q58" s="11" t="str">
        <f t="shared" si="5"/>
        <v/>
      </c>
      <c r="R58" s="3" t="str">
        <f t="array" ref="R58">IF(ISNUMBER(M58),MAX(IF($C:$C=O58,$D:$D)),"")</f>
        <v/>
      </c>
      <c r="S58" s="3" t="str">
        <f t="array" ref="S58">IF(ISNUMBER(M58),PERCENTILE(IF($C:$C=O58,$D:$D),0.25),"")</f>
        <v/>
      </c>
      <c r="T58" s="3" t="str">
        <f t="array" ref="T58">IF(ISNUMBER(M58),PERCENTILE(IF($C:$C=O58,$D:$D),0.3),"")</f>
        <v/>
      </c>
      <c r="U58" s="3" t="str">
        <f t="array" ref="U58">IF(ISNUMBER(M58),PERCENTILE(IF($C:$C=O58,$D:$D),0.5),"")</f>
        <v/>
      </c>
      <c r="V58" s="3" t="str">
        <f t="array" ref="V58">IF(ISNUMBER(M58),PERCENTILE(IF($C:$C=O58,$D:$D),0.7),"")</f>
        <v/>
      </c>
      <c r="W58" s="3" t="str">
        <f t="array" ref="W58">IF(ISNUMBER(M58),PERCENTILE(IF($C:$C=O58,$D:$D),0.75),"")</f>
        <v/>
      </c>
      <c r="X58" s="3" t="str">
        <f t="array" ref="X58">IF(ISNUMBER(M58),PERCENTILE(IF($C:$C=O58,$D:$D),0.85),"")</f>
        <v/>
      </c>
      <c r="AL58" s="2" t="str">
        <f t="shared" si="6"/>
        <v/>
      </c>
      <c r="AM58" s="4" t="str">
        <f t="shared" si="7"/>
        <v/>
      </c>
      <c r="AN58" s="4" t="str">
        <f t="shared" si="8"/>
        <v/>
      </c>
    </row>
    <row r="59" spans="1:40" x14ac:dyDescent="0.2">
      <c r="A59" s="9" t="str">
        <f>Calculations!B59</f>
        <v/>
      </c>
      <c r="B59" s="9" t="str">
        <f>Calculations!A59</f>
        <v/>
      </c>
      <c r="C59" s="3" t="str">
        <f t="shared" si="1"/>
        <v/>
      </c>
      <c r="D59" s="3" t="str">
        <f>IFERROR(Calculations!L59,"")</f>
        <v/>
      </c>
      <c r="E59" s="3" t="str">
        <f>IF(OR(FilterValue="",Calculations!C59=FilterValue), IF(Calculations!C59 &lt;&gt;DefectTypeString,  IFERROR(Calculations!L59,""), NA()),NA())</f>
        <v/>
      </c>
      <c r="F59" s="3" t="e">
        <f t="shared" si="9"/>
        <v>#NUM!</v>
      </c>
      <c r="G59" s="3" t="e">
        <f xml:space="preserve"> IF(Calculations!C59 = DefectTypeString,  IFERROR(Calculations!L59,""), NA())</f>
        <v>#N/A</v>
      </c>
      <c r="H59" s="3" t="e">
        <f t="shared" si="10"/>
        <v>#NUM!</v>
      </c>
      <c r="I59" s="3" t="e">
        <f ca="1" xml:space="preserve"> IF(OR(Calculations!C59 = "",Calculations!C59 &lt;&gt; DefectTypeString),  Calculations!M59, NA())</f>
        <v>#N/A</v>
      </c>
      <c r="J59" s="3" t="e">
        <f xml:space="preserve"> IF(Calculations!C59 = DefectTypeString,  Calculations!M59, NA())</f>
        <v>#N/A</v>
      </c>
      <c r="K59" s="3"/>
      <c r="M59" s="9" t="str">
        <f t="shared" si="2"/>
        <v/>
      </c>
      <c r="N59" s="9" t="str">
        <f t="shared" si="3"/>
        <v/>
      </c>
      <c r="O59" s="3" t="str">
        <f t="shared" si="4"/>
        <v/>
      </c>
      <c r="P59" s="3" t="str">
        <f t="array" ref="P59">IF(ISNUMBER(M59),MIN(IF($C:$C=O59,$D:$D)),"")</f>
        <v/>
      </c>
      <c r="Q59" s="11" t="str">
        <f t="shared" si="5"/>
        <v/>
      </c>
      <c r="R59" s="3" t="str">
        <f t="array" ref="R59">IF(ISNUMBER(M59),MAX(IF($C:$C=O59,$D:$D)),"")</f>
        <v/>
      </c>
      <c r="S59" s="3" t="str">
        <f t="array" ref="S59">IF(ISNUMBER(M59),PERCENTILE(IF($C:$C=O59,$D:$D),0.25),"")</f>
        <v/>
      </c>
      <c r="T59" s="3" t="str">
        <f t="array" ref="T59">IF(ISNUMBER(M59),PERCENTILE(IF($C:$C=O59,$D:$D),0.3),"")</f>
        <v/>
      </c>
      <c r="U59" s="3" t="str">
        <f t="array" ref="U59">IF(ISNUMBER(M59),PERCENTILE(IF($C:$C=O59,$D:$D),0.5),"")</f>
        <v/>
      </c>
      <c r="V59" s="3" t="str">
        <f t="array" ref="V59">IF(ISNUMBER(M59),PERCENTILE(IF($C:$C=O59,$D:$D),0.7),"")</f>
        <v/>
      </c>
      <c r="W59" s="3" t="str">
        <f t="array" ref="W59">IF(ISNUMBER(M59),PERCENTILE(IF($C:$C=O59,$D:$D),0.75),"")</f>
        <v/>
      </c>
      <c r="X59" s="3" t="str">
        <f t="array" ref="X59">IF(ISNUMBER(M59),PERCENTILE(IF($C:$C=O59,$D:$D),0.85),"")</f>
        <v/>
      </c>
      <c r="AL59" s="2" t="str">
        <f t="shared" si="6"/>
        <v/>
      </c>
      <c r="AM59" s="4" t="str">
        <f t="shared" si="7"/>
        <v/>
      </c>
      <c r="AN59" s="4" t="str">
        <f t="shared" si="8"/>
        <v/>
      </c>
    </row>
    <row r="60" spans="1:40" x14ac:dyDescent="0.2">
      <c r="A60" s="9" t="str">
        <f>Calculations!B60</f>
        <v/>
      </c>
      <c r="B60" s="9" t="str">
        <f>Calculations!A60</f>
        <v/>
      </c>
      <c r="C60" s="3" t="str">
        <f t="shared" si="1"/>
        <v/>
      </c>
      <c r="D60" s="3" t="str">
        <f>IFERROR(Calculations!L60,"")</f>
        <v/>
      </c>
      <c r="E60" s="3" t="str">
        <f>IF(OR(FilterValue="",Calculations!C60=FilterValue), IF(Calculations!C60 &lt;&gt;DefectTypeString,  IFERROR(Calculations!L60,""), NA()),NA())</f>
        <v/>
      </c>
      <c r="F60" s="3" t="e">
        <f t="shared" si="9"/>
        <v>#NUM!</v>
      </c>
      <c r="G60" s="3" t="e">
        <f xml:space="preserve"> IF(Calculations!C60 = DefectTypeString,  IFERROR(Calculations!L60,""), NA())</f>
        <v>#N/A</v>
      </c>
      <c r="H60" s="3" t="e">
        <f t="shared" si="10"/>
        <v>#NUM!</v>
      </c>
      <c r="I60" s="3" t="e">
        <f ca="1" xml:space="preserve"> IF(OR(Calculations!C60 = "",Calculations!C60 &lt;&gt; DefectTypeString),  Calculations!M60, NA())</f>
        <v>#N/A</v>
      </c>
      <c r="J60" s="3" t="e">
        <f xml:space="preserve"> IF(Calculations!C60 = DefectTypeString,  Calculations!M60, NA())</f>
        <v>#N/A</v>
      </c>
      <c r="K60" s="3"/>
      <c r="M60" s="9" t="str">
        <f t="shared" si="2"/>
        <v/>
      </c>
      <c r="N60" s="9" t="str">
        <f t="shared" si="3"/>
        <v/>
      </c>
      <c r="O60" s="3" t="str">
        <f t="shared" si="4"/>
        <v/>
      </c>
      <c r="P60" s="3" t="str">
        <f t="array" ref="P60">IF(ISNUMBER(M60),MIN(IF($C:$C=O60,$D:$D)),"")</f>
        <v/>
      </c>
      <c r="Q60" s="11" t="str">
        <f t="shared" si="5"/>
        <v/>
      </c>
      <c r="R60" s="3" t="str">
        <f t="array" ref="R60">IF(ISNUMBER(M60),MAX(IF($C:$C=O60,$D:$D)),"")</f>
        <v/>
      </c>
      <c r="S60" s="3" t="str">
        <f t="array" ref="S60">IF(ISNUMBER(M60),PERCENTILE(IF($C:$C=O60,$D:$D),0.25),"")</f>
        <v/>
      </c>
      <c r="T60" s="3" t="str">
        <f t="array" ref="T60">IF(ISNUMBER(M60),PERCENTILE(IF($C:$C=O60,$D:$D),0.3),"")</f>
        <v/>
      </c>
      <c r="U60" s="3" t="str">
        <f t="array" ref="U60">IF(ISNUMBER(M60),PERCENTILE(IF($C:$C=O60,$D:$D),0.5),"")</f>
        <v/>
      </c>
      <c r="V60" s="3" t="str">
        <f t="array" ref="V60">IF(ISNUMBER(M60),PERCENTILE(IF($C:$C=O60,$D:$D),0.7),"")</f>
        <v/>
      </c>
      <c r="W60" s="3" t="str">
        <f t="array" ref="W60">IF(ISNUMBER(M60),PERCENTILE(IF($C:$C=O60,$D:$D),0.75),"")</f>
        <v/>
      </c>
      <c r="X60" s="3" t="str">
        <f t="array" ref="X60">IF(ISNUMBER(M60),PERCENTILE(IF($C:$C=O60,$D:$D),0.85),"")</f>
        <v/>
      </c>
      <c r="AL60" s="2" t="str">
        <f t="shared" si="6"/>
        <v/>
      </c>
      <c r="AM60" s="4" t="str">
        <f t="shared" si="7"/>
        <v/>
      </c>
      <c r="AN60" s="4" t="str">
        <f t="shared" si="8"/>
        <v/>
      </c>
    </row>
    <row r="61" spans="1:40" x14ac:dyDescent="0.2">
      <c r="A61" s="9" t="str">
        <f>Calculations!B61</f>
        <v/>
      </c>
      <c r="B61" s="9" t="str">
        <f>Calculations!A61</f>
        <v/>
      </c>
      <c r="C61" s="3" t="str">
        <f t="shared" si="1"/>
        <v/>
      </c>
      <c r="D61" s="3" t="str">
        <f>IFERROR(Calculations!L61,"")</f>
        <v/>
      </c>
      <c r="E61" s="3" t="str">
        <f>IF(OR(FilterValue="",Calculations!C61=FilterValue), IF(Calculations!C61 &lt;&gt;DefectTypeString,  IFERROR(Calculations!L61,""), NA()),NA())</f>
        <v/>
      </c>
      <c r="F61" s="3" t="e">
        <f t="shared" si="9"/>
        <v>#NUM!</v>
      </c>
      <c r="G61" s="3" t="e">
        <f xml:space="preserve"> IF(Calculations!C61 = DefectTypeString,  IFERROR(Calculations!L61,""), NA())</f>
        <v>#N/A</v>
      </c>
      <c r="H61" s="3" t="e">
        <f t="shared" si="10"/>
        <v>#NUM!</v>
      </c>
      <c r="I61" s="3" t="e">
        <f ca="1" xml:space="preserve"> IF(OR(Calculations!C61 = "",Calculations!C61 &lt;&gt; DefectTypeString),  Calculations!M61, NA())</f>
        <v>#N/A</v>
      </c>
      <c r="J61" s="3" t="e">
        <f xml:space="preserve"> IF(Calculations!C61 = DefectTypeString,  Calculations!M61, NA())</f>
        <v>#N/A</v>
      </c>
      <c r="K61" s="3"/>
      <c r="M61" s="9" t="str">
        <f t="shared" si="2"/>
        <v/>
      </c>
      <c r="N61" s="9" t="str">
        <f t="shared" si="3"/>
        <v/>
      </c>
      <c r="O61" s="3" t="str">
        <f t="shared" si="4"/>
        <v/>
      </c>
      <c r="P61" s="3" t="str">
        <f t="array" ref="P61">IF(ISNUMBER(M61),MIN(IF($C:$C=O61,$D:$D)),"")</f>
        <v/>
      </c>
      <c r="Q61" s="11" t="str">
        <f t="shared" si="5"/>
        <v/>
      </c>
      <c r="R61" s="3" t="str">
        <f t="array" ref="R61">IF(ISNUMBER(M61),MAX(IF($C:$C=O61,$D:$D)),"")</f>
        <v/>
      </c>
      <c r="S61" s="3" t="str">
        <f t="array" ref="S61">IF(ISNUMBER(M61),PERCENTILE(IF($C:$C=O61,$D:$D),0.25),"")</f>
        <v/>
      </c>
      <c r="T61" s="3" t="str">
        <f t="array" ref="T61">IF(ISNUMBER(M61),PERCENTILE(IF($C:$C=O61,$D:$D),0.3),"")</f>
        <v/>
      </c>
      <c r="U61" s="3" t="str">
        <f t="array" ref="U61">IF(ISNUMBER(M61),PERCENTILE(IF($C:$C=O61,$D:$D),0.5),"")</f>
        <v/>
      </c>
      <c r="V61" s="3" t="str">
        <f t="array" ref="V61">IF(ISNUMBER(M61),PERCENTILE(IF($C:$C=O61,$D:$D),0.7),"")</f>
        <v/>
      </c>
      <c r="W61" s="3" t="str">
        <f t="array" ref="W61">IF(ISNUMBER(M61),PERCENTILE(IF($C:$C=O61,$D:$D),0.75),"")</f>
        <v/>
      </c>
      <c r="X61" s="3" t="str">
        <f t="array" ref="X61">IF(ISNUMBER(M61),PERCENTILE(IF($C:$C=O61,$D:$D),0.85),"")</f>
        <v/>
      </c>
      <c r="AL61" s="2" t="str">
        <f t="shared" si="6"/>
        <v/>
      </c>
      <c r="AM61" s="4" t="str">
        <f t="shared" si="7"/>
        <v/>
      </c>
      <c r="AN61" s="4" t="str">
        <f t="shared" si="8"/>
        <v/>
      </c>
    </row>
    <row r="62" spans="1:40" x14ac:dyDescent="0.2">
      <c r="A62" s="9" t="str">
        <f>Calculations!B62</f>
        <v/>
      </c>
      <c r="B62" s="9" t="str">
        <f>Calculations!A62</f>
        <v/>
      </c>
      <c r="C62" s="3" t="str">
        <f t="shared" si="1"/>
        <v/>
      </c>
      <c r="D62" s="3" t="str">
        <f>IFERROR(Calculations!L62,"")</f>
        <v/>
      </c>
      <c r="E62" s="3" t="str">
        <f>IF(OR(FilterValue="",Calculations!C62=FilterValue), IF(Calculations!C62 &lt;&gt;DefectTypeString,  IFERROR(Calculations!L62,""), NA()),NA())</f>
        <v/>
      </c>
      <c r="F62" s="3" t="e">
        <f t="shared" si="9"/>
        <v>#NUM!</v>
      </c>
      <c r="G62" s="3" t="e">
        <f xml:space="preserve"> IF(Calculations!C62 = DefectTypeString,  IFERROR(Calculations!L62,""), NA())</f>
        <v>#N/A</v>
      </c>
      <c r="H62" s="3" t="e">
        <f t="shared" si="10"/>
        <v>#NUM!</v>
      </c>
      <c r="I62" s="3" t="e">
        <f ca="1" xml:space="preserve"> IF(OR(Calculations!C62 = "",Calculations!C62 &lt;&gt; DefectTypeString),  Calculations!M62, NA())</f>
        <v>#N/A</v>
      </c>
      <c r="J62" s="3" t="e">
        <f xml:space="preserve"> IF(Calculations!C62 = DefectTypeString,  Calculations!M62, NA())</f>
        <v>#N/A</v>
      </c>
      <c r="K62" s="3"/>
      <c r="M62" s="9" t="str">
        <f t="shared" si="2"/>
        <v/>
      </c>
      <c r="N62" s="9" t="str">
        <f t="shared" si="3"/>
        <v/>
      </c>
      <c r="O62" s="3" t="str">
        <f t="shared" si="4"/>
        <v/>
      </c>
      <c r="P62" s="3" t="str">
        <f t="array" ref="P62">IF(ISNUMBER(M62),MIN(IF($C:$C=O62,$D:$D)),"")</f>
        <v/>
      </c>
      <c r="Q62" s="11" t="str">
        <f t="shared" si="5"/>
        <v/>
      </c>
      <c r="R62" s="3" t="str">
        <f t="array" ref="R62">IF(ISNUMBER(M62),MAX(IF($C:$C=O62,$D:$D)),"")</f>
        <v/>
      </c>
      <c r="S62" s="3" t="str">
        <f t="array" ref="S62">IF(ISNUMBER(M62),PERCENTILE(IF($C:$C=O62,$D:$D),0.25),"")</f>
        <v/>
      </c>
      <c r="T62" s="3" t="str">
        <f t="array" ref="T62">IF(ISNUMBER(M62),PERCENTILE(IF($C:$C=O62,$D:$D),0.3),"")</f>
        <v/>
      </c>
      <c r="U62" s="3" t="str">
        <f t="array" ref="U62">IF(ISNUMBER(M62),PERCENTILE(IF($C:$C=O62,$D:$D),0.5),"")</f>
        <v/>
      </c>
      <c r="V62" s="3" t="str">
        <f t="array" ref="V62">IF(ISNUMBER(M62),PERCENTILE(IF($C:$C=O62,$D:$D),0.7),"")</f>
        <v/>
      </c>
      <c r="W62" s="3" t="str">
        <f t="array" ref="W62">IF(ISNUMBER(M62),PERCENTILE(IF($C:$C=O62,$D:$D),0.75),"")</f>
        <v/>
      </c>
      <c r="X62" s="3" t="str">
        <f t="array" ref="X62">IF(ISNUMBER(M62),PERCENTILE(IF($C:$C=O62,$D:$D),0.85),"")</f>
        <v/>
      </c>
      <c r="AL62" s="2" t="str">
        <f t="shared" si="6"/>
        <v/>
      </c>
      <c r="AM62" s="4" t="str">
        <f t="shared" si="7"/>
        <v/>
      </c>
      <c r="AN62" s="4" t="str">
        <f t="shared" si="8"/>
        <v/>
      </c>
    </row>
    <row r="63" spans="1:40" x14ac:dyDescent="0.2">
      <c r="A63" s="9" t="str">
        <f>Calculations!B63</f>
        <v/>
      </c>
      <c r="B63" s="9" t="str">
        <f>Calculations!A63</f>
        <v/>
      </c>
      <c r="C63" s="3" t="str">
        <f t="shared" si="1"/>
        <v/>
      </c>
      <c r="D63" s="3" t="str">
        <f>IFERROR(Calculations!L63,"")</f>
        <v/>
      </c>
      <c r="E63" s="3" t="str">
        <f>IF(OR(FilterValue="",Calculations!C63=FilterValue), IF(Calculations!C63 &lt;&gt;DefectTypeString,  IFERROR(Calculations!L63,""), NA()),NA())</f>
        <v/>
      </c>
      <c r="F63" s="3" t="e">
        <f t="shared" si="9"/>
        <v>#NUM!</v>
      </c>
      <c r="G63" s="3" t="e">
        <f xml:space="preserve"> IF(Calculations!C63 = DefectTypeString,  IFERROR(Calculations!L63,""), NA())</f>
        <v>#N/A</v>
      </c>
      <c r="H63" s="3" t="e">
        <f t="shared" si="10"/>
        <v>#NUM!</v>
      </c>
      <c r="I63" s="3" t="e">
        <f ca="1" xml:space="preserve"> IF(OR(Calculations!C63 = "",Calculations!C63 &lt;&gt; DefectTypeString),  Calculations!M63, NA())</f>
        <v>#N/A</v>
      </c>
      <c r="J63" s="3" t="e">
        <f xml:space="preserve"> IF(Calculations!C63 = DefectTypeString,  Calculations!M63, NA())</f>
        <v>#N/A</v>
      </c>
      <c r="K63" s="3"/>
      <c r="M63" s="9" t="str">
        <f t="shared" si="2"/>
        <v/>
      </c>
      <c r="N63" s="9" t="str">
        <f t="shared" si="3"/>
        <v/>
      </c>
      <c r="O63" s="3" t="str">
        <f t="shared" si="4"/>
        <v/>
      </c>
      <c r="P63" s="3" t="str">
        <f t="array" ref="P63">IF(ISNUMBER(M63),MIN(IF($C:$C=O63,$D:$D)),"")</f>
        <v/>
      </c>
      <c r="Q63" s="11" t="str">
        <f t="shared" si="5"/>
        <v/>
      </c>
      <c r="R63" s="3" t="str">
        <f t="array" ref="R63">IF(ISNUMBER(M63),MAX(IF($C:$C=O63,$D:$D)),"")</f>
        <v/>
      </c>
      <c r="S63" s="3" t="str">
        <f t="array" ref="S63">IF(ISNUMBER(M63),PERCENTILE(IF($C:$C=O63,$D:$D),0.25),"")</f>
        <v/>
      </c>
      <c r="T63" s="3" t="str">
        <f t="array" ref="T63">IF(ISNUMBER(M63),PERCENTILE(IF($C:$C=O63,$D:$D),0.3),"")</f>
        <v/>
      </c>
      <c r="U63" s="3" t="str">
        <f t="array" ref="U63">IF(ISNUMBER(M63),PERCENTILE(IF($C:$C=O63,$D:$D),0.5),"")</f>
        <v/>
      </c>
      <c r="V63" s="3" t="str">
        <f t="array" ref="V63">IF(ISNUMBER(M63),PERCENTILE(IF($C:$C=O63,$D:$D),0.7),"")</f>
        <v/>
      </c>
      <c r="W63" s="3" t="str">
        <f t="array" ref="W63">IF(ISNUMBER(M63),PERCENTILE(IF($C:$C=O63,$D:$D),0.75),"")</f>
        <v/>
      </c>
      <c r="X63" s="3" t="str">
        <f t="array" ref="X63">IF(ISNUMBER(M63),PERCENTILE(IF($C:$C=O63,$D:$D),0.85),"")</f>
        <v/>
      </c>
      <c r="AL63" s="2" t="str">
        <f t="shared" si="6"/>
        <v/>
      </c>
      <c r="AM63" s="4" t="str">
        <f t="shared" si="7"/>
        <v/>
      </c>
      <c r="AN63" s="4" t="str">
        <f t="shared" si="8"/>
        <v/>
      </c>
    </row>
    <row r="64" spans="1:40" x14ac:dyDescent="0.2">
      <c r="A64" s="9" t="str">
        <f>Calculations!B64</f>
        <v/>
      </c>
      <c r="B64" s="9" t="str">
        <f>Calculations!A64</f>
        <v/>
      </c>
      <c r="C64" s="3" t="str">
        <f t="shared" si="1"/>
        <v/>
      </c>
      <c r="D64" s="3" t="str">
        <f>IFERROR(Calculations!L64,"")</f>
        <v/>
      </c>
      <c r="E64" s="3" t="str">
        <f>IF(OR(FilterValue="",Calculations!C64=FilterValue), IF(Calculations!C64 &lt;&gt;DefectTypeString,  IFERROR(Calculations!L64,""), NA()),NA())</f>
        <v/>
      </c>
      <c r="F64" s="3" t="e">
        <f t="shared" si="9"/>
        <v>#NUM!</v>
      </c>
      <c r="G64" s="3" t="e">
        <f xml:space="preserve"> IF(Calculations!C64 = DefectTypeString,  IFERROR(Calculations!L64,""), NA())</f>
        <v>#N/A</v>
      </c>
      <c r="H64" s="3" t="e">
        <f t="shared" si="10"/>
        <v>#NUM!</v>
      </c>
      <c r="I64" s="3" t="e">
        <f ca="1" xml:space="preserve"> IF(OR(Calculations!C64 = "",Calculations!C64 &lt;&gt; DefectTypeString),  Calculations!M64, NA())</f>
        <v>#N/A</v>
      </c>
      <c r="J64" s="3" t="e">
        <f xml:space="preserve"> IF(Calculations!C64 = DefectTypeString,  Calculations!M64, NA())</f>
        <v>#N/A</v>
      </c>
      <c r="K64" s="3"/>
      <c r="M64" s="9" t="str">
        <f t="shared" si="2"/>
        <v/>
      </c>
      <c r="N64" s="9" t="str">
        <f t="shared" si="3"/>
        <v/>
      </c>
      <c r="O64" s="3" t="str">
        <f t="shared" si="4"/>
        <v/>
      </c>
      <c r="P64" s="3" t="str">
        <f t="array" ref="P64">IF(ISNUMBER(M64),MIN(IF($C:$C=O64,$D:$D)),"")</f>
        <v/>
      </c>
      <c r="Q64" s="11" t="str">
        <f t="shared" si="5"/>
        <v/>
      </c>
      <c r="R64" s="3" t="str">
        <f t="array" ref="R64">IF(ISNUMBER(M64),MAX(IF($C:$C=O64,$D:$D)),"")</f>
        <v/>
      </c>
      <c r="S64" s="3" t="str">
        <f t="array" ref="S64">IF(ISNUMBER(M64),PERCENTILE(IF($C:$C=O64,$D:$D),0.25),"")</f>
        <v/>
      </c>
      <c r="T64" s="3" t="str">
        <f t="array" ref="T64">IF(ISNUMBER(M64),PERCENTILE(IF($C:$C=O64,$D:$D),0.3),"")</f>
        <v/>
      </c>
      <c r="U64" s="3" t="str">
        <f t="array" ref="U64">IF(ISNUMBER(M64),PERCENTILE(IF($C:$C=O64,$D:$D),0.5),"")</f>
        <v/>
      </c>
      <c r="V64" s="3" t="str">
        <f t="array" ref="V64">IF(ISNUMBER(M64),PERCENTILE(IF($C:$C=O64,$D:$D),0.7),"")</f>
        <v/>
      </c>
      <c r="W64" s="3" t="str">
        <f t="array" ref="W64">IF(ISNUMBER(M64),PERCENTILE(IF($C:$C=O64,$D:$D),0.75),"")</f>
        <v/>
      </c>
      <c r="X64" s="3" t="str">
        <f t="array" ref="X64">IF(ISNUMBER(M64),PERCENTILE(IF($C:$C=O64,$D:$D),0.85),"")</f>
        <v/>
      </c>
      <c r="AL64" s="2" t="str">
        <f t="shared" si="6"/>
        <v/>
      </c>
      <c r="AM64" s="4" t="str">
        <f t="shared" si="7"/>
        <v/>
      </c>
      <c r="AN64" s="4" t="str">
        <f t="shared" si="8"/>
        <v/>
      </c>
    </row>
    <row r="65" spans="1:40" x14ac:dyDescent="0.2">
      <c r="A65" s="9" t="str">
        <f>Calculations!B65</f>
        <v/>
      </c>
      <c r="B65" s="9" t="str">
        <f>Calculations!A65</f>
        <v/>
      </c>
      <c r="C65" s="3" t="str">
        <f t="shared" si="1"/>
        <v/>
      </c>
      <c r="D65" s="3" t="str">
        <f>IFERROR(Calculations!L65,"")</f>
        <v/>
      </c>
      <c r="E65" s="3" t="str">
        <f>IF(OR(FilterValue="",Calculations!C65=FilterValue), IF(Calculations!C65 &lt;&gt;DefectTypeString,  IFERROR(Calculations!L65,""), NA()),NA())</f>
        <v/>
      </c>
      <c r="F65" s="3" t="e">
        <f t="shared" si="9"/>
        <v>#NUM!</v>
      </c>
      <c r="G65" s="3" t="e">
        <f xml:space="preserve"> IF(Calculations!C65 = DefectTypeString,  IFERROR(Calculations!L65,""), NA())</f>
        <v>#N/A</v>
      </c>
      <c r="H65" s="3" t="e">
        <f t="shared" si="10"/>
        <v>#NUM!</v>
      </c>
      <c r="I65" s="3" t="e">
        <f ca="1" xml:space="preserve"> IF(OR(Calculations!C65 = "",Calculations!C65 &lt;&gt; DefectTypeString),  Calculations!M65, NA())</f>
        <v>#N/A</v>
      </c>
      <c r="J65" s="3" t="e">
        <f xml:space="preserve"> IF(Calculations!C65 = DefectTypeString,  Calculations!M65, NA())</f>
        <v>#N/A</v>
      </c>
      <c r="K65" s="3"/>
      <c r="M65" s="9" t="str">
        <f t="shared" si="2"/>
        <v/>
      </c>
      <c r="N65" s="9" t="str">
        <f t="shared" si="3"/>
        <v/>
      </c>
      <c r="O65" s="3" t="str">
        <f t="shared" si="4"/>
        <v/>
      </c>
      <c r="P65" s="3" t="str">
        <f t="array" ref="P65">IF(ISNUMBER(M65),MIN(IF($C:$C=O65,$D:$D)),"")</f>
        <v/>
      </c>
      <c r="Q65" s="11" t="str">
        <f t="shared" si="5"/>
        <v/>
      </c>
      <c r="R65" s="3" t="str">
        <f t="array" ref="R65">IF(ISNUMBER(M65),MAX(IF($C:$C=O65,$D:$D)),"")</f>
        <v/>
      </c>
      <c r="S65" s="3" t="str">
        <f t="array" ref="S65">IF(ISNUMBER(M65),PERCENTILE(IF($C:$C=O65,$D:$D),0.25),"")</f>
        <v/>
      </c>
      <c r="T65" s="3" t="str">
        <f t="array" ref="T65">IF(ISNUMBER(M65),PERCENTILE(IF($C:$C=O65,$D:$D),0.3),"")</f>
        <v/>
      </c>
      <c r="U65" s="3" t="str">
        <f t="array" ref="U65">IF(ISNUMBER(M65),PERCENTILE(IF($C:$C=O65,$D:$D),0.5),"")</f>
        <v/>
      </c>
      <c r="V65" s="3" t="str">
        <f t="array" ref="V65">IF(ISNUMBER(M65),PERCENTILE(IF($C:$C=O65,$D:$D),0.7),"")</f>
        <v/>
      </c>
      <c r="W65" s="3" t="str">
        <f t="array" ref="W65">IF(ISNUMBER(M65),PERCENTILE(IF($C:$C=O65,$D:$D),0.75),"")</f>
        <v/>
      </c>
      <c r="X65" s="3" t="str">
        <f t="array" ref="X65">IF(ISNUMBER(M65),PERCENTILE(IF($C:$C=O65,$D:$D),0.85),"")</f>
        <v/>
      </c>
      <c r="AL65" s="2" t="str">
        <f t="shared" si="6"/>
        <v/>
      </c>
      <c r="AM65" s="4" t="str">
        <f t="shared" si="7"/>
        <v/>
      </c>
      <c r="AN65" s="4" t="str">
        <f t="shared" si="8"/>
        <v/>
      </c>
    </row>
    <row r="66" spans="1:40" x14ac:dyDescent="0.2">
      <c r="A66" s="9" t="str">
        <f>Calculations!B66</f>
        <v/>
      </c>
      <c r="B66" s="9" t="str">
        <f>Calculations!A66</f>
        <v/>
      </c>
      <c r="C66" s="3" t="str">
        <f t="shared" si="1"/>
        <v/>
      </c>
      <c r="D66" s="3" t="str">
        <f>IFERROR(Calculations!L66,"")</f>
        <v/>
      </c>
      <c r="E66" s="3" t="str">
        <f>IF(OR(FilterValue="",Calculations!C66=FilterValue), IF(Calculations!C66 &lt;&gt;DefectTypeString,  IFERROR(Calculations!L66,""), NA()),NA())</f>
        <v/>
      </c>
      <c r="F66" s="3" t="e">
        <f t="shared" si="9"/>
        <v>#NUM!</v>
      </c>
      <c r="G66" s="3" t="e">
        <f xml:space="preserve"> IF(Calculations!C66 = DefectTypeString,  IFERROR(Calculations!L66,""), NA())</f>
        <v>#N/A</v>
      </c>
      <c r="H66" s="3" t="e">
        <f t="shared" si="10"/>
        <v>#NUM!</v>
      </c>
      <c r="I66" s="3" t="e">
        <f ca="1" xml:space="preserve"> IF(OR(Calculations!C66 = "",Calculations!C66 &lt;&gt; DefectTypeString),  Calculations!M66, NA())</f>
        <v>#N/A</v>
      </c>
      <c r="J66" s="3" t="e">
        <f xml:space="preserve"> IF(Calculations!C66 = DefectTypeString,  Calculations!M66, NA())</f>
        <v>#N/A</v>
      </c>
      <c r="K66" s="3"/>
      <c r="M66" s="9" t="str">
        <f t="shared" si="2"/>
        <v/>
      </c>
      <c r="N66" s="9" t="str">
        <f t="shared" si="3"/>
        <v/>
      </c>
      <c r="O66" s="3" t="str">
        <f t="shared" si="4"/>
        <v/>
      </c>
      <c r="P66" s="3" t="str">
        <f t="array" ref="P66">IF(ISNUMBER(M66),MIN(IF($C:$C=O66,$D:$D)),"")</f>
        <v/>
      </c>
      <c r="Q66" s="11" t="str">
        <f t="shared" si="5"/>
        <v/>
      </c>
      <c r="R66" s="3" t="str">
        <f t="array" ref="R66">IF(ISNUMBER(M66),MAX(IF($C:$C=O66,$D:$D)),"")</f>
        <v/>
      </c>
      <c r="S66" s="3" t="str">
        <f t="array" ref="S66">IF(ISNUMBER(M66),PERCENTILE(IF($C:$C=O66,$D:$D),0.25),"")</f>
        <v/>
      </c>
      <c r="T66" s="3" t="str">
        <f t="array" ref="T66">IF(ISNUMBER(M66),PERCENTILE(IF($C:$C=O66,$D:$D),0.3),"")</f>
        <v/>
      </c>
      <c r="U66" s="3" t="str">
        <f t="array" ref="U66">IF(ISNUMBER(M66),PERCENTILE(IF($C:$C=O66,$D:$D),0.5),"")</f>
        <v/>
      </c>
      <c r="V66" s="3" t="str">
        <f t="array" ref="V66">IF(ISNUMBER(M66),PERCENTILE(IF($C:$C=O66,$D:$D),0.7),"")</f>
        <v/>
      </c>
      <c r="W66" s="3" t="str">
        <f t="array" ref="W66">IF(ISNUMBER(M66),PERCENTILE(IF($C:$C=O66,$D:$D),0.75),"")</f>
        <v/>
      </c>
      <c r="X66" s="3" t="str">
        <f t="array" ref="X66">IF(ISNUMBER(M66),PERCENTILE(IF($C:$C=O66,$D:$D),0.85),"")</f>
        <v/>
      </c>
      <c r="AL66" s="2" t="str">
        <f t="shared" si="6"/>
        <v/>
      </c>
      <c r="AM66" s="4" t="str">
        <f t="shared" si="7"/>
        <v/>
      </c>
      <c r="AN66" s="4" t="str">
        <f t="shared" si="8"/>
        <v/>
      </c>
    </row>
    <row r="67" spans="1:40" x14ac:dyDescent="0.2">
      <c r="A67" s="9" t="str">
        <f>Calculations!B67</f>
        <v/>
      </c>
      <c r="B67" s="9" t="str">
        <f>Calculations!A67</f>
        <v/>
      </c>
      <c r="C67" s="3" t="str">
        <f t="shared" ref="C67:C130" si="14">IF(ISNUMBER(B67),YEAR(B67)&amp;"-"&amp;TEXT(WEEKNUM(B67),"00"),"")</f>
        <v/>
      </c>
      <c r="D67" s="3" t="str">
        <f>IFERROR(Calculations!L67,"")</f>
        <v/>
      </c>
      <c r="E67" s="3" t="str">
        <f>IF(OR(FilterValue="",Calculations!C67=FilterValue), IF(Calculations!C67 &lt;&gt;DefectTypeString,  IFERROR(Calculations!L67,""), NA()),NA())</f>
        <v/>
      </c>
      <c r="F67" s="3" t="e">
        <f t="shared" si="9"/>
        <v>#NUM!</v>
      </c>
      <c r="G67" s="3" t="e">
        <f xml:space="preserve"> IF(Calculations!C67 = DefectTypeString,  IFERROR(Calculations!L67,""), NA())</f>
        <v>#N/A</v>
      </c>
      <c r="H67" s="3" t="e">
        <f t="shared" si="10"/>
        <v>#NUM!</v>
      </c>
      <c r="I67" s="3" t="e">
        <f ca="1" xml:space="preserve"> IF(OR(Calculations!C67 = "",Calculations!C67 &lt;&gt; DefectTypeString),  Calculations!M67, NA())</f>
        <v>#N/A</v>
      </c>
      <c r="J67" s="3" t="e">
        <f xml:space="preserve"> IF(Calculations!C67 = DefectTypeString,  Calculations!M67, NA())</f>
        <v>#N/A</v>
      </c>
      <c r="K67" s="3"/>
      <c r="M67" s="9" t="str">
        <f t="shared" ref="M67:M130" si="15">IF(ISNUMBER(M66),  IF(EndDatePriorSunday&lt;&gt;"",     IF(M66+7&lt;=MIN(EndDatePriorSunday,MAX(PriorSundays)),M66+7,""),IF(M66+7&lt;=MAX(PriorSundays),M66+7,"") ),"")</f>
        <v/>
      </c>
      <c r="N67" s="9" t="str">
        <f t="shared" ref="N67:N130" si="16">IF(ISNUMBER(M67),M67+6,"")</f>
        <v/>
      </c>
      <c r="O67" s="3" t="str">
        <f t="shared" ref="O67:O130" si="17">IF(ISNUMBER(M67),YEAR(M67)&amp;"-"&amp;TEXT(WEEKNUM(M67),"00"),"")</f>
        <v/>
      </c>
      <c r="P67" s="3" t="str">
        <f t="array" ref="P67">IF(ISNUMBER(M67),MIN(IF($C:$C=O67,$D:$D)),"")</f>
        <v/>
      </c>
      <c r="Q67" s="11" t="str">
        <f t="shared" ref="Q67:Q130" si="18">IF(ISNUMBER(M67),IFERROR(AVERAGEIF($C:$C,O67,$D:$D),0),"")</f>
        <v/>
      </c>
      <c r="R67" s="3" t="str">
        <f t="array" ref="R67">IF(ISNUMBER(M67),MAX(IF($C:$C=O67,$D:$D)),"")</f>
        <v/>
      </c>
      <c r="S67" s="3" t="str">
        <f t="array" ref="S67">IF(ISNUMBER(M67),PERCENTILE(IF($C:$C=O67,$D:$D),0.25),"")</f>
        <v/>
      </c>
      <c r="T67" s="3" t="str">
        <f t="array" ref="T67">IF(ISNUMBER(M67),PERCENTILE(IF($C:$C=O67,$D:$D),0.3),"")</f>
        <v/>
      </c>
      <c r="U67" s="3" t="str">
        <f t="array" ref="U67">IF(ISNUMBER(M67),PERCENTILE(IF($C:$C=O67,$D:$D),0.5),"")</f>
        <v/>
      </c>
      <c r="V67" s="3" t="str">
        <f t="array" ref="V67">IF(ISNUMBER(M67),PERCENTILE(IF($C:$C=O67,$D:$D),0.7),"")</f>
        <v/>
      </c>
      <c r="W67" s="3" t="str">
        <f t="array" ref="W67">IF(ISNUMBER(M67),PERCENTILE(IF($C:$C=O67,$D:$D),0.75),"")</f>
        <v/>
      </c>
      <c r="X67" s="3" t="str">
        <f t="array" ref="X67">IF(ISNUMBER(M67),PERCENTILE(IF($C:$C=O67,$D:$D),0.85),"")</f>
        <v/>
      </c>
      <c r="AL67" s="2" t="str">
        <f t="shared" ref="AL67:AL130" si="19">IF(AL66&lt;=MAX(B:B), AL66+1,"")</f>
        <v/>
      </c>
      <c r="AM67" s="4" t="str">
        <f t="shared" ref="AM67:AM130" si="20">IF(AL67&lt;&gt;"",$F$2,"")</f>
        <v/>
      </c>
      <c r="AN67" s="4" t="str">
        <f t="shared" ref="AN67:AN130" si="21">IF(AL67&lt;&gt;"",$H$2,"")</f>
        <v/>
      </c>
    </row>
    <row r="68" spans="1:40" x14ac:dyDescent="0.2">
      <c r="A68" s="9" t="str">
        <f>Calculations!B68</f>
        <v/>
      </c>
      <c r="B68" s="9" t="str">
        <f>Calculations!A68</f>
        <v/>
      </c>
      <c r="C68" s="3" t="str">
        <f t="shared" si="14"/>
        <v/>
      </c>
      <c r="D68" s="3" t="str">
        <f>IFERROR(Calculations!L68,"")</f>
        <v/>
      </c>
      <c r="E68" s="3" t="str">
        <f>IF(OR(FilterValue="",Calculations!C68=FilterValue), IF(Calculations!C68 &lt;&gt;DefectTypeString,  IFERROR(Calculations!L68,""), NA()),NA())</f>
        <v/>
      </c>
      <c r="F68" s="3" t="e">
        <f t="shared" ref="F68:F131" si="22">$F$2</f>
        <v>#NUM!</v>
      </c>
      <c r="G68" s="3" t="e">
        <f xml:space="preserve"> IF(Calculations!C68 = DefectTypeString,  IFERROR(Calculations!L68,""), NA())</f>
        <v>#N/A</v>
      </c>
      <c r="H68" s="3" t="e">
        <f t="shared" ref="H68:H131" si="23">$H$2</f>
        <v>#NUM!</v>
      </c>
      <c r="I68" s="3" t="e">
        <f ca="1" xml:space="preserve"> IF(OR(Calculations!C68 = "",Calculations!C68 &lt;&gt; DefectTypeString),  Calculations!M68, NA())</f>
        <v>#N/A</v>
      </c>
      <c r="J68" s="3" t="e">
        <f xml:space="preserve"> IF(Calculations!C68 = DefectTypeString,  Calculations!M68, NA())</f>
        <v>#N/A</v>
      </c>
      <c r="K68" s="3"/>
      <c r="M68" s="9" t="str">
        <f t="shared" si="15"/>
        <v/>
      </c>
      <c r="N68" s="9" t="str">
        <f t="shared" si="16"/>
        <v/>
      </c>
      <c r="O68" s="3" t="str">
        <f t="shared" si="17"/>
        <v/>
      </c>
      <c r="P68" s="3" t="str">
        <f t="array" ref="P68">IF(ISNUMBER(M68),MIN(IF($C:$C=O68,$D:$D)),"")</f>
        <v/>
      </c>
      <c r="Q68" s="11" t="str">
        <f t="shared" si="18"/>
        <v/>
      </c>
      <c r="R68" s="3" t="str">
        <f t="array" ref="R68">IF(ISNUMBER(M68),MAX(IF($C:$C=O68,$D:$D)),"")</f>
        <v/>
      </c>
      <c r="S68" s="3" t="str">
        <f t="array" ref="S68">IF(ISNUMBER(M68),PERCENTILE(IF($C:$C=O68,$D:$D),0.25),"")</f>
        <v/>
      </c>
      <c r="T68" s="3" t="str">
        <f t="array" ref="T68">IF(ISNUMBER(M68),PERCENTILE(IF($C:$C=O68,$D:$D),0.3),"")</f>
        <v/>
      </c>
      <c r="U68" s="3" t="str">
        <f t="array" ref="U68">IF(ISNUMBER(M68),PERCENTILE(IF($C:$C=O68,$D:$D),0.5),"")</f>
        <v/>
      </c>
      <c r="V68" s="3" t="str">
        <f t="array" ref="V68">IF(ISNUMBER(M68),PERCENTILE(IF($C:$C=O68,$D:$D),0.7),"")</f>
        <v/>
      </c>
      <c r="W68" s="3" t="str">
        <f t="array" ref="W68">IF(ISNUMBER(M68),PERCENTILE(IF($C:$C=O68,$D:$D),0.75),"")</f>
        <v/>
      </c>
      <c r="X68" s="3" t="str">
        <f t="array" ref="X68">IF(ISNUMBER(M68),PERCENTILE(IF($C:$C=O68,$D:$D),0.85),"")</f>
        <v/>
      </c>
      <c r="AL68" s="2" t="str">
        <f t="shared" si="19"/>
        <v/>
      </c>
      <c r="AM68" s="4" t="str">
        <f t="shared" si="20"/>
        <v/>
      </c>
      <c r="AN68" s="4" t="str">
        <f t="shared" si="21"/>
        <v/>
      </c>
    </row>
    <row r="69" spans="1:40" x14ac:dyDescent="0.2">
      <c r="A69" s="9" t="str">
        <f>Calculations!B69</f>
        <v/>
      </c>
      <c r="B69" s="9" t="str">
        <f>Calculations!A69</f>
        <v/>
      </c>
      <c r="C69" s="3" t="str">
        <f t="shared" si="14"/>
        <v/>
      </c>
      <c r="D69" s="3" t="str">
        <f>IFERROR(Calculations!L69,"")</f>
        <v/>
      </c>
      <c r="E69" s="3" t="str">
        <f>IF(OR(FilterValue="",Calculations!C69=FilterValue), IF(Calculations!C69 &lt;&gt;DefectTypeString,  IFERROR(Calculations!L69,""), NA()),NA())</f>
        <v/>
      </c>
      <c r="F69" s="3" t="e">
        <f t="shared" si="22"/>
        <v>#NUM!</v>
      </c>
      <c r="G69" s="3" t="e">
        <f xml:space="preserve"> IF(Calculations!C69 = DefectTypeString,  IFERROR(Calculations!L69,""), NA())</f>
        <v>#N/A</v>
      </c>
      <c r="H69" s="3" t="e">
        <f t="shared" si="23"/>
        <v>#NUM!</v>
      </c>
      <c r="I69" s="3" t="e">
        <f ca="1" xml:space="preserve"> IF(OR(Calculations!C69 = "",Calculations!C69 &lt;&gt; DefectTypeString),  Calculations!M69, NA())</f>
        <v>#N/A</v>
      </c>
      <c r="J69" s="3" t="e">
        <f xml:space="preserve"> IF(Calculations!C69 = DefectTypeString,  Calculations!M69, NA())</f>
        <v>#N/A</v>
      </c>
      <c r="K69" s="3"/>
      <c r="M69" s="9" t="str">
        <f t="shared" si="15"/>
        <v/>
      </c>
      <c r="N69" s="9" t="str">
        <f t="shared" si="16"/>
        <v/>
      </c>
      <c r="O69" s="3" t="str">
        <f t="shared" si="17"/>
        <v/>
      </c>
      <c r="P69" s="3" t="str">
        <f t="array" ref="P69">IF(ISNUMBER(M69),MIN(IF($C:$C=O69,$D:$D)),"")</f>
        <v/>
      </c>
      <c r="Q69" s="11" t="str">
        <f t="shared" si="18"/>
        <v/>
      </c>
      <c r="R69" s="3" t="str">
        <f t="array" ref="R69">IF(ISNUMBER(M69),MAX(IF($C:$C=O69,$D:$D)),"")</f>
        <v/>
      </c>
      <c r="S69" s="3" t="str">
        <f t="array" ref="S69">IF(ISNUMBER(M69),PERCENTILE(IF($C:$C=O69,$D:$D),0.25),"")</f>
        <v/>
      </c>
      <c r="T69" s="3" t="str">
        <f t="array" ref="T69">IF(ISNUMBER(M69),PERCENTILE(IF($C:$C=O69,$D:$D),0.3),"")</f>
        <v/>
      </c>
      <c r="U69" s="3" t="str">
        <f t="array" ref="U69">IF(ISNUMBER(M69),PERCENTILE(IF($C:$C=O69,$D:$D),0.5),"")</f>
        <v/>
      </c>
      <c r="V69" s="3" t="str">
        <f t="array" ref="V69">IF(ISNUMBER(M69),PERCENTILE(IF($C:$C=O69,$D:$D),0.7),"")</f>
        <v/>
      </c>
      <c r="W69" s="3" t="str">
        <f t="array" ref="W69">IF(ISNUMBER(M69),PERCENTILE(IF($C:$C=O69,$D:$D),0.75),"")</f>
        <v/>
      </c>
      <c r="X69" s="3" t="str">
        <f t="array" ref="X69">IF(ISNUMBER(M69),PERCENTILE(IF($C:$C=O69,$D:$D),0.85),"")</f>
        <v/>
      </c>
      <c r="AL69" s="2" t="str">
        <f t="shared" si="19"/>
        <v/>
      </c>
      <c r="AM69" s="4" t="str">
        <f t="shared" si="20"/>
        <v/>
      </c>
      <c r="AN69" s="4" t="str">
        <f t="shared" si="21"/>
        <v/>
      </c>
    </row>
    <row r="70" spans="1:40" x14ac:dyDescent="0.2">
      <c r="A70" s="9" t="str">
        <f>Calculations!B70</f>
        <v/>
      </c>
      <c r="B70" s="9" t="str">
        <f>Calculations!A70</f>
        <v/>
      </c>
      <c r="C70" s="3" t="str">
        <f t="shared" si="14"/>
        <v/>
      </c>
      <c r="D70" s="3" t="str">
        <f>IFERROR(Calculations!L70,"")</f>
        <v/>
      </c>
      <c r="E70" s="3" t="str">
        <f>IF(OR(FilterValue="",Calculations!C70=FilterValue), IF(Calculations!C70 &lt;&gt;DefectTypeString,  IFERROR(Calculations!L70,""), NA()),NA())</f>
        <v/>
      </c>
      <c r="F70" s="3" t="e">
        <f t="shared" si="22"/>
        <v>#NUM!</v>
      </c>
      <c r="G70" s="3" t="e">
        <f xml:space="preserve"> IF(Calculations!C70 = DefectTypeString,  IFERROR(Calculations!L70,""), NA())</f>
        <v>#N/A</v>
      </c>
      <c r="H70" s="3" t="e">
        <f t="shared" si="23"/>
        <v>#NUM!</v>
      </c>
      <c r="I70" s="3" t="e">
        <f ca="1" xml:space="preserve"> IF(OR(Calculations!C70 = "",Calculations!C70 &lt;&gt; DefectTypeString),  Calculations!M70, NA())</f>
        <v>#N/A</v>
      </c>
      <c r="J70" s="3" t="e">
        <f xml:space="preserve"> IF(Calculations!C70 = DefectTypeString,  Calculations!M70, NA())</f>
        <v>#N/A</v>
      </c>
      <c r="K70" s="3"/>
      <c r="M70" s="9" t="str">
        <f t="shared" si="15"/>
        <v/>
      </c>
      <c r="N70" s="9" t="str">
        <f t="shared" si="16"/>
        <v/>
      </c>
      <c r="O70" s="3" t="str">
        <f t="shared" si="17"/>
        <v/>
      </c>
      <c r="P70" s="3" t="str">
        <f t="array" ref="P70">IF(ISNUMBER(M70),MIN(IF($C:$C=O70,$D:$D)),"")</f>
        <v/>
      </c>
      <c r="Q70" s="11" t="str">
        <f t="shared" si="18"/>
        <v/>
      </c>
      <c r="R70" s="3" t="str">
        <f t="array" ref="R70">IF(ISNUMBER(M70),MAX(IF($C:$C=O70,$D:$D)),"")</f>
        <v/>
      </c>
      <c r="S70" s="3" t="str">
        <f t="array" ref="S70">IF(ISNUMBER(M70),PERCENTILE(IF($C:$C=O70,$D:$D),0.25),"")</f>
        <v/>
      </c>
      <c r="T70" s="3" t="str">
        <f t="array" ref="T70">IF(ISNUMBER(M70),PERCENTILE(IF($C:$C=O70,$D:$D),0.3),"")</f>
        <v/>
      </c>
      <c r="U70" s="3" t="str">
        <f t="array" ref="U70">IF(ISNUMBER(M70),PERCENTILE(IF($C:$C=O70,$D:$D),0.5),"")</f>
        <v/>
      </c>
      <c r="V70" s="3" t="str">
        <f t="array" ref="V70">IF(ISNUMBER(M70),PERCENTILE(IF($C:$C=O70,$D:$D),0.7),"")</f>
        <v/>
      </c>
      <c r="W70" s="3" t="str">
        <f t="array" ref="W70">IF(ISNUMBER(M70),PERCENTILE(IF($C:$C=O70,$D:$D),0.75),"")</f>
        <v/>
      </c>
      <c r="X70" s="3" t="str">
        <f t="array" ref="X70">IF(ISNUMBER(M70),PERCENTILE(IF($C:$C=O70,$D:$D),0.85),"")</f>
        <v/>
      </c>
      <c r="AL70" s="2" t="str">
        <f t="shared" si="19"/>
        <v/>
      </c>
      <c r="AM70" s="4" t="str">
        <f t="shared" si="20"/>
        <v/>
      </c>
      <c r="AN70" s="4" t="str">
        <f t="shared" si="21"/>
        <v/>
      </c>
    </row>
    <row r="71" spans="1:40" x14ac:dyDescent="0.2">
      <c r="A71" s="9" t="str">
        <f>Calculations!B71</f>
        <v/>
      </c>
      <c r="B71" s="9" t="str">
        <f>Calculations!A71</f>
        <v/>
      </c>
      <c r="C71" s="3" t="str">
        <f t="shared" si="14"/>
        <v/>
      </c>
      <c r="D71" s="3" t="str">
        <f>IFERROR(Calculations!L71,"")</f>
        <v/>
      </c>
      <c r="E71" s="3" t="str">
        <f>IF(OR(FilterValue="",Calculations!C71=FilterValue), IF(Calculations!C71 &lt;&gt;DefectTypeString,  IFERROR(Calculations!L71,""), NA()),NA())</f>
        <v/>
      </c>
      <c r="F71" s="3" t="e">
        <f t="shared" si="22"/>
        <v>#NUM!</v>
      </c>
      <c r="G71" s="3" t="e">
        <f xml:space="preserve"> IF(Calculations!C71 = DefectTypeString,  IFERROR(Calculations!L71,""), NA())</f>
        <v>#N/A</v>
      </c>
      <c r="H71" s="3" t="e">
        <f t="shared" si="23"/>
        <v>#NUM!</v>
      </c>
      <c r="I71" s="3" t="e">
        <f ca="1" xml:space="preserve"> IF(OR(Calculations!C71 = "",Calculations!C71 &lt;&gt; DefectTypeString),  Calculations!M71, NA())</f>
        <v>#N/A</v>
      </c>
      <c r="J71" s="3" t="e">
        <f xml:space="preserve"> IF(Calculations!C71 = DefectTypeString,  Calculations!M71, NA())</f>
        <v>#N/A</v>
      </c>
      <c r="K71" s="3"/>
      <c r="M71" s="9" t="str">
        <f t="shared" si="15"/>
        <v/>
      </c>
      <c r="N71" s="9" t="str">
        <f t="shared" si="16"/>
        <v/>
      </c>
      <c r="O71" s="3" t="str">
        <f t="shared" si="17"/>
        <v/>
      </c>
      <c r="P71" s="3" t="str">
        <f t="array" ref="P71">IF(ISNUMBER(M71),MIN(IF($C:$C=O71,$D:$D)),"")</f>
        <v/>
      </c>
      <c r="Q71" s="11" t="str">
        <f t="shared" si="18"/>
        <v/>
      </c>
      <c r="R71" s="3" t="str">
        <f t="array" ref="R71">IF(ISNUMBER(M71),MAX(IF($C:$C=O71,$D:$D)),"")</f>
        <v/>
      </c>
      <c r="S71" s="3" t="str">
        <f t="array" ref="S71">IF(ISNUMBER(M71),PERCENTILE(IF($C:$C=O71,$D:$D),0.25),"")</f>
        <v/>
      </c>
      <c r="T71" s="3" t="str">
        <f t="array" ref="T71">IF(ISNUMBER(M71),PERCENTILE(IF($C:$C=O71,$D:$D),0.3),"")</f>
        <v/>
      </c>
      <c r="U71" s="3" t="str">
        <f t="array" ref="U71">IF(ISNUMBER(M71),PERCENTILE(IF($C:$C=O71,$D:$D),0.5),"")</f>
        <v/>
      </c>
      <c r="V71" s="3" t="str">
        <f t="array" ref="V71">IF(ISNUMBER(M71),PERCENTILE(IF($C:$C=O71,$D:$D),0.7),"")</f>
        <v/>
      </c>
      <c r="W71" s="3" t="str">
        <f t="array" ref="W71">IF(ISNUMBER(M71),PERCENTILE(IF($C:$C=O71,$D:$D),0.75),"")</f>
        <v/>
      </c>
      <c r="X71" s="3" t="str">
        <f t="array" ref="X71">IF(ISNUMBER(M71),PERCENTILE(IF($C:$C=O71,$D:$D),0.85),"")</f>
        <v/>
      </c>
      <c r="AL71" s="2" t="str">
        <f t="shared" si="19"/>
        <v/>
      </c>
      <c r="AM71" s="4" t="str">
        <f t="shared" si="20"/>
        <v/>
      </c>
      <c r="AN71" s="4" t="str">
        <f t="shared" si="21"/>
        <v/>
      </c>
    </row>
    <row r="72" spans="1:40" x14ac:dyDescent="0.2">
      <c r="A72" s="9" t="str">
        <f>Calculations!B72</f>
        <v/>
      </c>
      <c r="B72" s="9" t="str">
        <f>Calculations!A72</f>
        <v/>
      </c>
      <c r="C72" s="3" t="str">
        <f t="shared" si="14"/>
        <v/>
      </c>
      <c r="D72" s="3" t="str">
        <f>IFERROR(Calculations!L72,"")</f>
        <v/>
      </c>
      <c r="E72" s="3" t="str">
        <f>IF(OR(FilterValue="",Calculations!C72=FilterValue), IF(Calculations!C72 &lt;&gt;DefectTypeString,  IFERROR(Calculations!L72,""), NA()),NA())</f>
        <v/>
      </c>
      <c r="F72" s="3" t="e">
        <f t="shared" si="22"/>
        <v>#NUM!</v>
      </c>
      <c r="G72" s="3" t="e">
        <f xml:space="preserve"> IF(Calculations!C72 = DefectTypeString,  IFERROR(Calculations!L72,""), NA())</f>
        <v>#N/A</v>
      </c>
      <c r="H72" s="3" t="e">
        <f t="shared" si="23"/>
        <v>#NUM!</v>
      </c>
      <c r="I72" s="3" t="e">
        <f ca="1" xml:space="preserve"> IF(OR(Calculations!C72 = "",Calculations!C72 &lt;&gt; DefectTypeString),  Calculations!M72, NA())</f>
        <v>#N/A</v>
      </c>
      <c r="J72" s="3" t="e">
        <f xml:space="preserve"> IF(Calculations!C72 = DefectTypeString,  Calculations!M72, NA())</f>
        <v>#N/A</v>
      </c>
      <c r="K72" s="3"/>
      <c r="M72" s="9" t="str">
        <f t="shared" si="15"/>
        <v/>
      </c>
      <c r="N72" s="9" t="str">
        <f t="shared" si="16"/>
        <v/>
      </c>
      <c r="O72" s="3" t="str">
        <f t="shared" si="17"/>
        <v/>
      </c>
      <c r="P72" s="3" t="str">
        <f t="array" ref="P72">IF(ISNUMBER(M72),MIN(IF($C:$C=O72,$D:$D)),"")</f>
        <v/>
      </c>
      <c r="Q72" s="11" t="str">
        <f t="shared" si="18"/>
        <v/>
      </c>
      <c r="R72" s="3" t="str">
        <f t="array" ref="R72">IF(ISNUMBER(M72),MAX(IF($C:$C=O72,$D:$D)),"")</f>
        <v/>
      </c>
      <c r="S72" s="3" t="str">
        <f t="array" ref="S72">IF(ISNUMBER(M72),PERCENTILE(IF($C:$C=O72,$D:$D),0.25),"")</f>
        <v/>
      </c>
      <c r="T72" s="3" t="str">
        <f t="array" ref="T72">IF(ISNUMBER(M72),PERCENTILE(IF($C:$C=O72,$D:$D),0.3),"")</f>
        <v/>
      </c>
      <c r="U72" s="3" t="str">
        <f t="array" ref="U72">IF(ISNUMBER(M72),PERCENTILE(IF($C:$C=O72,$D:$D),0.5),"")</f>
        <v/>
      </c>
      <c r="V72" s="3" t="str">
        <f t="array" ref="V72">IF(ISNUMBER(M72),PERCENTILE(IF($C:$C=O72,$D:$D),0.7),"")</f>
        <v/>
      </c>
      <c r="W72" s="3" t="str">
        <f t="array" ref="W72">IF(ISNUMBER(M72),PERCENTILE(IF($C:$C=O72,$D:$D),0.75),"")</f>
        <v/>
      </c>
      <c r="X72" s="3" t="str">
        <f t="array" ref="X72">IF(ISNUMBER(M72),PERCENTILE(IF($C:$C=O72,$D:$D),0.85),"")</f>
        <v/>
      </c>
      <c r="AL72" s="2" t="str">
        <f t="shared" si="19"/>
        <v/>
      </c>
      <c r="AM72" s="4" t="str">
        <f t="shared" si="20"/>
        <v/>
      </c>
      <c r="AN72" s="4" t="str">
        <f t="shared" si="21"/>
        <v/>
      </c>
    </row>
    <row r="73" spans="1:40" x14ac:dyDescent="0.2">
      <c r="A73" s="9" t="str">
        <f>Calculations!B73</f>
        <v/>
      </c>
      <c r="B73" s="9" t="str">
        <f>Calculations!A73</f>
        <v/>
      </c>
      <c r="C73" s="3" t="str">
        <f t="shared" si="14"/>
        <v/>
      </c>
      <c r="D73" s="3" t="str">
        <f>IFERROR(Calculations!L73,"")</f>
        <v/>
      </c>
      <c r="E73" s="3" t="str">
        <f>IF(OR(FilterValue="",Calculations!C73=FilterValue), IF(Calculations!C73 &lt;&gt;DefectTypeString,  IFERROR(Calculations!L73,""), NA()),NA())</f>
        <v/>
      </c>
      <c r="F73" s="3" t="e">
        <f t="shared" si="22"/>
        <v>#NUM!</v>
      </c>
      <c r="G73" s="3" t="e">
        <f xml:space="preserve"> IF(Calculations!C73 = DefectTypeString,  IFERROR(Calculations!L73,""), NA())</f>
        <v>#N/A</v>
      </c>
      <c r="H73" s="3" t="e">
        <f t="shared" si="23"/>
        <v>#NUM!</v>
      </c>
      <c r="I73" s="3" t="e">
        <f ca="1" xml:space="preserve"> IF(OR(Calculations!C73 = "",Calculations!C73 &lt;&gt; DefectTypeString),  Calculations!M73, NA())</f>
        <v>#N/A</v>
      </c>
      <c r="J73" s="3" t="e">
        <f xml:space="preserve"> IF(Calculations!C73 = DefectTypeString,  Calculations!M73, NA())</f>
        <v>#N/A</v>
      </c>
      <c r="K73" s="3"/>
      <c r="M73" s="9" t="str">
        <f t="shared" si="15"/>
        <v/>
      </c>
      <c r="N73" s="9" t="str">
        <f t="shared" si="16"/>
        <v/>
      </c>
      <c r="O73" s="3" t="str">
        <f t="shared" si="17"/>
        <v/>
      </c>
      <c r="P73" s="3" t="str">
        <f t="array" ref="P73">IF(ISNUMBER(M73),MIN(IF($C:$C=O73,$D:$D)),"")</f>
        <v/>
      </c>
      <c r="Q73" s="11" t="str">
        <f t="shared" si="18"/>
        <v/>
      </c>
      <c r="R73" s="3" t="str">
        <f t="array" ref="R73">IF(ISNUMBER(M73),MAX(IF($C:$C=O73,$D:$D)),"")</f>
        <v/>
      </c>
      <c r="S73" s="3" t="str">
        <f t="array" ref="S73">IF(ISNUMBER(M73),PERCENTILE(IF($C:$C=O73,$D:$D),0.25),"")</f>
        <v/>
      </c>
      <c r="T73" s="3" t="str">
        <f t="array" ref="T73">IF(ISNUMBER(M73),PERCENTILE(IF($C:$C=O73,$D:$D),0.3),"")</f>
        <v/>
      </c>
      <c r="U73" s="3" t="str">
        <f t="array" ref="U73">IF(ISNUMBER(M73),PERCENTILE(IF($C:$C=O73,$D:$D),0.5),"")</f>
        <v/>
      </c>
      <c r="V73" s="3" t="str">
        <f t="array" ref="V73">IF(ISNUMBER(M73),PERCENTILE(IF($C:$C=O73,$D:$D),0.7),"")</f>
        <v/>
      </c>
      <c r="W73" s="3" t="str">
        <f t="array" ref="W73">IF(ISNUMBER(M73),PERCENTILE(IF($C:$C=O73,$D:$D),0.75),"")</f>
        <v/>
      </c>
      <c r="X73" s="3" t="str">
        <f t="array" ref="X73">IF(ISNUMBER(M73),PERCENTILE(IF($C:$C=O73,$D:$D),0.85),"")</f>
        <v/>
      </c>
      <c r="AL73" s="2" t="str">
        <f t="shared" si="19"/>
        <v/>
      </c>
      <c r="AM73" s="4" t="str">
        <f t="shared" si="20"/>
        <v/>
      </c>
      <c r="AN73" s="4" t="str">
        <f t="shared" si="21"/>
        <v/>
      </c>
    </row>
    <row r="74" spans="1:40" x14ac:dyDescent="0.2">
      <c r="A74" s="9" t="str">
        <f>Calculations!B74</f>
        <v/>
      </c>
      <c r="B74" s="9" t="str">
        <f>Calculations!A74</f>
        <v/>
      </c>
      <c r="C74" s="3" t="str">
        <f t="shared" si="14"/>
        <v/>
      </c>
      <c r="D74" s="3" t="str">
        <f>IFERROR(Calculations!L74,"")</f>
        <v/>
      </c>
      <c r="E74" s="3" t="str">
        <f>IF(OR(FilterValue="",Calculations!C74=FilterValue), IF(Calculations!C74 &lt;&gt;DefectTypeString,  IFERROR(Calculations!L74,""), NA()),NA())</f>
        <v/>
      </c>
      <c r="F74" s="3" t="e">
        <f t="shared" si="22"/>
        <v>#NUM!</v>
      </c>
      <c r="G74" s="3" t="e">
        <f xml:space="preserve"> IF(Calculations!C74 = DefectTypeString,  IFERROR(Calculations!L74,""), NA())</f>
        <v>#N/A</v>
      </c>
      <c r="H74" s="3" t="e">
        <f t="shared" si="23"/>
        <v>#NUM!</v>
      </c>
      <c r="I74" s="3" t="e">
        <f ca="1" xml:space="preserve"> IF(OR(Calculations!C74 = "",Calculations!C74 &lt;&gt; DefectTypeString),  Calculations!M74, NA())</f>
        <v>#N/A</v>
      </c>
      <c r="J74" s="3" t="e">
        <f xml:space="preserve"> IF(Calculations!C74 = DefectTypeString,  Calculations!M74, NA())</f>
        <v>#N/A</v>
      </c>
      <c r="K74" s="3"/>
      <c r="M74" s="9" t="str">
        <f t="shared" si="15"/>
        <v/>
      </c>
      <c r="N74" s="9" t="str">
        <f t="shared" si="16"/>
        <v/>
      </c>
      <c r="O74" s="3" t="str">
        <f t="shared" si="17"/>
        <v/>
      </c>
      <c r="P74" s="3" t="str">
        <f t="array" ref="P74">IF(ISNUMBER(M74),MIN(IF($C:$C=O74,$D:$D)),"")</f>
        <v/>
      </c>
      <c r="Q74" s="11" t="str">
        <f t="shared" si="18"/>
        <v/>
      </c>
      <c r="R74" s="3" t="str">
        <f t="array" ref="R74">IF(ISNUMBER(M74),MAX(IF($C:$C=O74,$D:$D)),"")</f>
        <v/>
      </c>
      <c r="S74" s="3" t="str">
        <f t="array" ref="S74">IF(ISNUMBER(M74),PERCENTILE(IF($C:$C=O74,$D:$D),0.25),"")</f>
        <v/>
      </c>
      <c r="T74" s="3" t="str">
        <f t="array" ref="T74">IF(ISNUMBER(M74),PERCENTILE(IF($C:$C=O74,$D:$D),0.3),"")</f>
        <v/>
      </c>
      <c r="U74" s="3" t="str">
        <f t="array" ref="U74">IF(ISNUMBER(M74),PERCENTILE(IF($C:$C=O74,$D:$D),0.5),"")</f>
        <v/>
      </c>
      <c r="V74" s="3" t="str">
        <f t="array" ref="V74">IF(ISNUMBER(M74),PERCENTILE(IF($C:$C=O74,$D:$D),0.7),"")</f>
        <v/>
      </c>
      <c r="W74" s="3" t="str">
        <f t="array" ref="W74">IF(ISNUMBER(M74),PERCENTILE(IF($C:$C=O74,$D:$D),0.75),"")</f>
        <v/>
      </c>
      <c r="X74" s="3" t="str">
        <f t="array" ref="X74">IF(ISNUMBER(M74),PERCENTILE(IF($C:$C=O74,$D:$D),0.85),"")</f>
        <v/>
      </c>
      <c r="AL74" s="2" t="str">
        <f t="shared" si="19"/>
        <v/>
      </c>
      <c r="AM74" s="4" t="str">
        <f t="shared" si="20"/>
        <v/>
      </c>
      <c r="AN74" s="4" t="str">
        <f t="shared" si="21"/>
        <v/>
      </c>
    </row>
    <row r="75" spans="1:40" x14ac:dyDescent="0.2">
      <c r="A75" s="9" t="str">
        <f>Calculations!B75</f>
        <v/>
      </c>
      <c r="B75" s="9" t="str">
        <f>Calculations!A75</f>
        <v/>
      </c>
      <c r="C75" s="3" t="str">
        <f t="shared" si="14"/>
        <v/>
      </c>
      <c r="D75" s="3" t="str">
        <f>IFERROR(Calculations!L75,"")</f>
        <v/>
      </c>
      <c r="E75" s="3" t="str">
        <f>IF(OR(FilterValue="",Calculations!C75=FilterValue), IF(Calculations!C75 &lt;&gt;DefectTypeString,  IFERROR(Calculations!L75,""), NA()),NA())</f>
        <v/>
      </c>
      <c r="F75" s="3" t="e">
        <f t="shared" si="22"/>
        <v>#NUM!</v>
      </c>
      <c r="G75" s="3" t="e">
        <f xml:space="preserve"> IF(Calculations!C75 = DefectTypeString,  IFERROR(Calculations!L75,""), NA())</f>
        <v>#N/A</v>
      </c>
      <c r="H75" s="3" t="e">
        <f t="shared" si="23"/>
        <v>#NUM!</v>
      </c>
      <c r="I75" s="3" t="e">
        <f ca="1" xml:space="preserve"> IF(OR(Calculations!C75 = "",Calculations!C75 &lt;&gt; DefectTypeString),  Calculations!M75, NA())</f>
        <v>#N/A</v>
      </c>
      <c r="J75" s="3" t="e">
        <f xml:space="preserve"> IF(Calculations!C75 = DefectTypeString,  Calculations!M75, NA())</f>
        <v>#N/A</v>
      </c>
      <c r="K75" s="3"/>
      <c r="M75" s="9" t="str">
        <f t="shared" si="15"/>
        <v/>
      </c>
      <c r="N75" s="9" t="str">
        <f t="shared" si="16"/>
        <v/>
      </c>
      <c r="O75" s="3" t="str">
        <f t="shared" si="17"/>
        <v/>
      </c>
      <c r="P75" s="3" t="str">
        <f t="array" ref="P75">IF(ISNUMBER(M75),MIN(IF($C:$C=O75,$D:$D)),"")</f>
        <v/>
      </c>
      <c r="Q75" s="11" t="str">
        <f t="shared" si="18"/>
        <v/>
      </c>
      <c r="R75" s="3" t="str">
        <f t="array" ref="R75">IF(ISNUMBER(M75),MAX(IF($C:$C=O75,$D:$D)),"")</f>
        <v/>
      </c>
      <c r="S75" s="3" t="str">
        <f t="array" ref="S75">IF(ISNUMBER(M75),PERCENTILE(IF($C:$C=O75,$D:$D),0.25),"")</f>
        <v/>
      </c>
      <c r="T75" s="3" t="str">
        <f t="array" ref="T75">IF(ISNUMBER(M75),PERCENTILE(IF($C:$C=O75,$D:$D),0.3),"")</f>
        <v/>
      </c>
      <c r="U75" s="3" t="str">
        <f t="array" ref="U75">IF(ISNUMBER(M75),PERCENTILE(IF($C:$C=O75,$D:$D),0.5),"")</f>
        <v/>
      </c>
      <c r="V75" s="3" t="str">
        <f t="array" ref="V75">IF(ISNUMBER(M75),PERCENTILE(IF($C:$C=O75,$D:$D),0.7),"")</f>
        <v/>
      </c>
      <c r="W75" s="3" t="str">
        <f t="array" ref="W75">IF(ISNUMBER(M75),PERCENTILE(IF($C:$C=O75,$D:$D),0.75),"")</f>
        <v/>
      </c>
      <c r="X75" s="3" t="str">
        <f t="array" ref="X75">IF(ISNUMBER(M75),PERCENTILE(IF($C:$C=O75,$D:$D),0.85),"")</f>
        <v/>
      </c>
      <c r="AL75" s="2" t="str">
        <f t="shared" si="19"/>
        <v/>
      </c>
      <c r="AM75" s="4" t="str">
        <f t="shared" si="20"/>
        <v/>
      </c>
      <c r="AN75" s="4" t="str">
        <f t="shared" si="21"/>
        <v/>
      </c>
    </row>
    <row r="76" spans="1:40" x14ac:dyDescent="0.2">
      <c r="A76" s="9" t="str">
        <f>Calculations!B76</f>
        <v/>
      </c>
      <c r="B76" s="9" t="str">
        <f>Calculations!A76</f>
        <v/>
      </c>
      <c r="C76" s="3" t="str">
        <f t="shared" si="14"/>
        <v/>
      </c>
      <c r="D76" s="3" t="str">
        <f>IFERROR(Calculations!L76,"")</f>
        <v/>
      </c>
      <c r="E76" s="3" t="str">
        <f>IF(OR(FilterValue="",Calculations!C76=FilterValue), IF(Calculations!C76 &lt;&gt;DefectTypeString,  IFERROR(Calculations!L76,""), NA()),NA())</f>
        <v/>
      </c>
      <c r="F76" s="3" t="e">
        <f t="shared" si="22"/>
        <v>#NUM!</v>
      </c>
      <c r="G76" s="3" t="e">
        <f xml:space="preserve"> IF(Calculations!C76 = DefectTypeString,  IFERROR(Calculations!L76,""), NA())</f>
        <v>#N/A</v>
      </c>
      <c r="H76" s="3" t="e">
        <f t="shared" si="23"/>
        <v>#NUM!</v>
      </c>
      <c r="I76" s="3" t="e">
        <f ca="1" xml:space="preserve"> IF(OR(Calculations!C76 = "",Calculations!C76 &lt;&gt; DefectTypeString),  Calculations!M76, NA())</f>
        <v>#N/A</v>
      </c>
      <c r="J76" s="3" t="e">
        <f xml:space="preserve"> IF(Calculations!C76 = DefectTypeString,  Calculations!M76, NA())</f>
        <v>#N/A</v>
      </c>
      <c r="K76" s="3"/>
      <c r="M76" s="9" t="str">
        <f t="shared" si="15"/>
        <v/>
      </c>
      <c r="N76" s="9" t="str">
        <f t="shared" si="16"/>
        <v/>
      </c>
      <c r="O76" s="3" t="str">
        <f t="shared" si="17"/>
        <v/>
      </c>
      <c r="P76" s="3" t="str">
        <f t="array" ref="P76">IF(ISNUMBER(M76),MIN(IF($C:$C=O76,$D:$D)),"")</f>
        <v/>
      </c>
      <c r="Q76" s="11" t="str">
        <f t="shared" si="18"/>
        <v/>
      </c>
      <c r="R76" s="3" t="str">
        <f t="array" ref="R76">IF(ISNUMBER(M76),MAX(IF($C:$C=O76,$D:$D)),"")</f>
        <v/>
      </c>
      <c r="S76" s="3" t="str">
        <f t="array" ref="S76">IF(ISNUMBER(M76),PERCENTILE(IF($C:$C=O76,$D:$D),0.25),"")</f>
        <v/>
      </c>
      <c r="T76" s="3" t="str">
        <f t="array" ref="T76">IF(ISNUMBER(M76),PERCENTILE(IF($C:$C=O76,$D:$D),0.3),"")</f>
        <v/>
      </c>
      <c r="U76" s="3" t="str">
        <f t="array" ref="U76">IF(ISNUMBER(M76),PERCENTILE(IF($C:$C=O76,$D:$D),0.5),"")</f>
        <v/>
      </c>
      <c r="V76" s="3" t="str">
        <f t="array" ref="V76">IF(ISNUMBER(M76),PERCENTILE(IF($C:$C=O76,$D:$D),0.7),"")</f>
        <v/>
      </c>
      <c r="W76" s="3" t="str">
        <f t="array" ref="W76">IF(ISNUMBER(M76),PERCENTILE(IF($C:$C=O76,$D:$D),0.75),"")</f>
        <v/>
      </c>
      <c r="X76" s="3" t="str">
        <f t="array" ref="X76">IF(ISNUMBER(M76),PERCENTILE(IF($C:$C=O76,$D:$D),0.85),"")</f>
        <v/>
      </c>
      <c r="AL76" s="2" t="str">
        <f t="shared" si="19"/>
        <v/>
      </c>
      <c r="AM76" s="4" t="str">
        <f t="shared" si="20"/>
        <v/>
      </c>
      <c r="AN76" s="4" t="str">
        <f t="shared" si="21"/>
        <v/>
      </c>
    </row>
    <row r="77" spans="1:40" x14ac:dyDescent="0.2">
      <c r="A77" s="9" t="str">
        <f>Calculations!B77</f>
        <v/>
      </c>
      <c r="B77" s="9" t="str">
        <f>Calculations!A77</f>
        <v/>
      </c>
      <c r="C77" s="3" t="str">
        <f t="shared" si="14"/>
        <v/>
      </c>
      <c r="D77" s="3" t="str">
        <f>IFERROR(Calculations!L77,"")</f>
        <v/>
      </c>
      <c r="E77" s="3" t="str">
        <f>IF(OR(FilterValue="",Calculations!C77=FilterValue), IF(Calculations!C77 &lt;&gt;DefectTypeString,  IFERROR(Calculations!L77,""), NA()),NA())</f>
        <v/>
      </c>
      <c r="F77" s="3" t="e">
        <f t="shared" si="22"/>
        <v>#NUM!</v>
      </c>
      <c r="G77" s="3" t="e">
        <f xml:space="preserve"> IF(Calculations!C77 = DefectTypeString,  IFERROR(Calculations!L77,""), NA())</f>
        <v>#N/A</v>
      </c>
      <c r="H77" s="3" t="e">
        <f t="shared" si="23"/>
        <v>#NUM!</v>
      </c>
      <c r="I77" s="3" t="e">
        <f ca="1" xml:space="preserve"> IF(OR(Calculations!C77 = "",Calculations!C77 &lt;&gt; DefectTypeString),  Calculations!M77, NA())</f>
        <v>#N/A</v>
      </c>
      <c r="J77" s="3" t="e">
        <f xml:space="preserve"> IF(Calculations!C77 = DefectTypeString,  Calculations!M77, NA())</f>
        <v>#N/A</v>
      </c>
      <c r="K77" s="3"/>
      <c r="M77" s="9" t="str">
        <f t="shared" si="15"/>
        <v/>
      </c>
      <c r="N77" s="9" t="str">
        <f t="shared" si="16"/>
        <v/>
      </c>
      <c r="O77" s="3" t="str">
        <f t="shared" si="17"/>
        <v/>
      </c>
      <c r="P77" s="3" t="str">
        <f t="array" ref="P77">IF(ISNUMBER(M77),MIN(IF($C:$C=O77,$D:$D)),"")</f>
        <v/>
      </c>
      <c r="Q77" s="11" t="str">
        <f t="shared" si="18"/>
        <v/>
      </c>
      <c r="R77" s="3" t="str">
        <f t="array" ref="R77">IF(ISNUMBER(M77),MAX(IF($C:$C=O77,$D:$D)),"")</f>
        <v/>
      </c>
      <c r="S77" s="3" t="str">
        <f t="array" ref="S77">IF(ISNUMBER(M77),PERCENTILE(IF($C:$C=O77,$D:$D),0.25),"")</f>
        <v/>
      </c>
      <c r="T77" s="3" t="str">
        <f t="array" ref="T77">IF(ISNUMBER(M77),PERCENTILE(IF($C:$C=O77,$D:$D),0.3),"")</f>
        <v/>
      </c>
      <c r="U77" s="3" t="str">
        <f t="array" ref="U77">IF(ISNUMBER(M77),PERCENTILE(IF($C:$C=O77,$D:$D),0.5),"")</f>
        <v/>
      </c>
      <c r="V77" s="3" t="str">
        <f t="array" ref="V77">IF(ISNUMBER(M77),PERCENTILE(IF($C:$C=O77,$D:$D),0.7),"")</f>
        <v/>
      </c>
      <c r="W77" s="3" t="str">
        <f t="array" ref="W77">IF(ISNUMBER(M77),PERCENTILE(IF($C:$C=O77,$D:$D),0.75),"")</f>
        <v/>
      </c>
      <c r="X77" s="3" t="str">
        <f t="array" ref="X77">IF(ISNUMBER(M77),PERCENTILE(IF($C:$C=O77,$D:$D),0.85),"")</f>
        <v/>
      </c>
      <c r="AL77" s="2" t="str">
        <f t="shared" si="19"/>
        <v/>
      </c>
      <c r="AM77" s="4" t="str">
        <f t="shared" si="20"/>
        <v/>
      </c>
      <c r="AN77" s="4" t="str">
        <f t="shared" si="21"/>
        <v/>
      </c>
    </row>
    <row r="78" spans="1:40" x14ac:dyDescent="0.2">
      <c r="A78" s="9" t="str">
        <f>Calculations!B78</f>
        <v/>
      </c>
      <c r="B78" s="9" t="str">
        <f>Calculations!A78</f>
        <v/>
      </c>
      <c r="C78" s="3" t="str">
        <f t="shared" si="14"/>
        <v/>
      </c>
      <c r="D78" s="3" t="str">
        <f>IFERROR(Calculations!L78,"")</f>
        <v/>
      </c>
      <c r="E78" s="3" t="str">
        <f>IF(OR(FilterValue="",Calculations!C78=FilterValue), IF(Calculations!C78 &lt;&gt;DefectTypeString,  IFERROR(Calculations!L78,""), NA()),NA())</f>
        <v/>
      </c>
      <c r="F78" s="3" t="e">
        <f t="shared" si="22"/>
        <v>#NUM!</v>
      </c>
      <c r="G78" s="3" t="e">
        <f xml:space="preserve"> IF(Calculations!C78 = DefectTypeString,  IFERROR(Calculations!L78,""), NA())</f>
        <v>#N/A</v>
      </c>
      <c r="H78" s="3" t="e">
        <f t="shared" si="23"/>
        <v>#NUM!</v>
      </c>
      <c r="I78" s="3" t="e">
        <f ca="1" xml:space="preserve"> IF(OR(Calculations!C78 = "",Calculations!C78 &lt;&gt; DefectTypeString),  Calculations!M78, NA())</f>
        <v>#N/A</v>
      </c>
      <c r="J78" s="3" t="e">
        <f xml:space="preserve"> IF(Calculations!C78 = DefectTypeString,  Calculations!M78, NA())</f>
        <v>#N/A</v>
      </c>
      <c r="K78" s="3"/>
      <c r="M78" s="9" t="str">
        <f t="shared" si="15"/>
        <v/>
      </c>
      <c r="N78" s="9" t="str">
        <f t="shared" si="16"/>
        <v/>
      </c>
      <c r="O78" s="3" t="str">
        <f t="shared" si="17"/>
        <v/>
      </c>
      <c r="P78" s="3" t="str">
        <f t="array" ref="P78">IF(ISNUMBER(M78),MIN(IF($C:$C=O78,$D:$D)),"")</f>
        <v/>
      </c>
      <c r="Q78" s="11" t="str">
        <f t="shared" si="18"/>
        <v/>
      </c>
      <c r="R78" s="3" t="str">
        <f t="array" ref="R78">IF(ISNUMBER(M78),MAX(IF($C:$C=O78,$D:$D)),"")</f>
        <v/>
      </c>
      <c r="S78" s="3" t="str">
        <f t="array" ref="S78">IF(ISNUMBER(M78),PERCENTILE(IF($C:$C=O78,$D:$D),0.25),"")</f>
        <v/>
      </c>
      <c r="T78" s="3" t="str">
        <f t="array" ref="T78">IF(ISNUMBER(M78),PERCENTILE(IF($C:$C=O78,$D:$D),0.3),"")</f>
        <v/>
      </c>
      <c r="U78" s="3" t="str">
        <f t="array" ref="U78">IF(ISNUMBER(M78),PERCENTILE(IF($C:$C=O78,$D:$D),0.5),"")</f>
        <v/>
      </c>
      <c r="V78" s="3" t="str">
        <f t="array" ref="V78">IF(ISNUMBER(M78),PERCENTILE(IF($C:$C=O78,$D:$D),0.7),"")</f>
        <v/>
      </c>
      <c r="W78" s="3" t="str">
        <f t="array" ref="W78">IF(ISNUMBER(M78),PERCENTILE(IF($C:$C=O78,$D:$D),0.75),"")</f>
        <v/>
      </c>
      <c r="X78" s="3" t="str">
        <f t="array" ref="X78">IF(ISNUMBER(M78),PERCENTILE(IF($C:$C=O78,$D:$D),0.85),"")</f>
        <v/>
      </c>
      <c r="AL78" s="2" t="str">
        <f t="shared" si="19"/>
        <v/>
      </c>
      <c r="AM78" s="4" t="str">
        <f t="shared" si="20"/>
        <v/>
      </c>
      <c r="AN78" s="4" t="str">
        <f t="shared" si="21"/>
        <v/>
      </c>
    </row>
    <row r="79" spans="1:40" x14ac:dyDescent="0.2">
      <c r="A79" s="9" t="str">
        <f>Calculations!B79</f>
        <v/>
      </c>
      <c r="B79" s="9" t="str">
        <f>Calculations!A79</f>
        <v/>
      </c>
      <c r="C79" s="3" t="str">
        <f t="shared" si="14"/>
        <v/>
      </c>
      <c r="D79" s="3" t="str">
        <f>IFERROR(Calculations!L79,"")</f>
        <v/>
      </c>
      <c r="E79" s="3" t="str">
        <f>IF(OR(FilterValue="",Calculations!C79=FilterValue), IF(Calculations!C79 &lt;&gt;DefectTypeString,  IFERROR(Calculations!L79,""), NA()),NA())</f>
        <v/>
      </c>
      <c r="F79" s="3" t="e">
        <f t="shared" si="22"/>
        <v>#NUM!</v>
      </c>
      <c r="G79" s="3" t="e">
        <f xml:space="preserve"> IF(Calculations!C79 = DefectTypeString,  IFERROR(Calculations!L79,""), NA())</f>
        <v>#N/A</v>
      </c>
      <c r="H79" s="3" t="e">
        <f t="shared" si="23"/>
        <v>#NUM!</v>
      </c>
      <c r="I79" s="3" t="e">
        <f ca="1" xml:space="preserve"> IF(OR(Calculations!C79 = "",Calculations!C79 &lt;&gt; DefectTypeString),  Calculations!M79, NA())</f>
        <v>#N/A</v>
      </c>
      <c r="J79" s="3" t="e">
        <f xml:space="preserve"> IF(Calculations!C79 = DefectTypeString,  Calculations!M79, NA())</f>
        <v>#N/A</v>
      </c>
      <c r="K79" s="3"/>
      <c r="M79" s="9" t="str">
        <f t="shared" si="15"/>
        <v/>
      </c>
      <c r="N79" s="9" t="str">
        <f t="shared" si="16"/>
        <v/>
      </c>
      <c r="O79" s="3" t="str">
        <f t="shared" si="17"/>
        <v/>
      </c>
      <c r="P79" s="3" t="str">
        <f t="array" ref="P79">IF(ISNUMBER(M79),MIN(IF($C:$C=O79,$D:$D)),"")</f>
        <v/>
      </c>
      <c r="Q79" s="11" t="str">
        <f t="shared" si="18"/>
        <v/>
      </c>
      <c r="R79" s="3" t="str">
        <f t="array" ref="R79">IF(ISNUMBER(M79),MAX(IF($C:$C=O79,$D:$D)),"")</f>
        <v/>
      </c>
      <c r="S79" s="3" t="str">
        <f t="array" ref="S79">IF(ISNUMBER(M79),PERCENTILE(IF($C:$C=O79,$D:$D),0.25),"")</f>
        <v/>
      </c>
      <c r="T79" s="3" t="str">
        <f t="array" ref="T79">IF(ISNUMBER(M79),PERCENTILE(IF($C:$C=O79,$D:$D),0.3),"")</f>
        <v/>
      </c>
      <c r="U79" s="3" t="str">
        <f t="array" ref="U79">IF(ISNUMBER(M79),PERCENTILE(IF($C:$C=O79,$D:$D),0.5),"")</f>
        <v/>
      </c>
      <c r="V79" s="3" t="str">
        <f t="array" ref="V79">IF(ISNUMBER(M79),PERCENTILE(IF($C:$C=O79,$D:$D),0.7),"")</f>
        <v/>
      </c>
      <c r="W79" s="3" t="str">
        <f t="array" ref="W79">IF(ISNUMBER(M79),PERCENTILE(IF($C:$C=O79,$D:$D),0.75),"")</f>
        <v/>
      </c>
      <c r="X79" s="3" t="str">
        <f t="array" ref="X79">IF(ISNUMBER(M79),PERCENTILE(IF($C:$C=O79,$D:$D),0.85),"")</f>
        <v/>
      </c>
      <c r="AL79" s="2" t="str">
        <f t="shared" si="19"/>
        <v/>
      </c>
      <c r="AM79" s="4" t="str">
        <f t="shared" si="20"/>
        <v/>
      </c>
      <c r="AN79" s="4" t="str">
        <f t="shared" si="21"/>
        <v/>
      </c>
    </row>
    <row r="80" spans="1:40" x14ac:dyDescent="0.2">
      <c r="A80" s="9" t="str">
        <f>Calculations!B80</f>
        <v/>
      </c>
      <c r="B80" s="9" t="str">
        <f>Calculations!A80</f>
        <v/>
      </c>
      <c r="C80" s="3" t="str">
        <f t="shared" si="14"/>
        <v/>
      </c>
      <c r="D80" s="3" t="str">
        <f>IFERROR(Calculations!L80,"")</f>
        <v/>
      </c>
      <c r="E80" s="3" t="str">
        <f>IF(OR(FilterValue="",Calculations!C80=FilterValue), IF(Calculations!C80 &lt;&gt;DefectTypeString,  IFERROR(Calculations!L80,""), NA()),NA())</f>
        <v/>
      </c>
      <c r="F80" s="3" t="e">
        <f t="shared" si="22"/>
        <v>#NUM!</v>
      </c>
      <c r="G80" s="3" t="e">
        <f xml:space="preserve"> IF(Calculations!C80 = DefectTypeString,  IFERROR(Calculations!L80,""), NA())</f>
        <v>#N/A</v>
      </c>
      <c r="H80" s="3" t="e">
        <f t="shared" si="23"/>
        <v>#NUM!</v>
      </c>
      <c r="I80" s="3" t="e">
        <f ca="1" xml:space="preserve"> IF(OR(Calculations!C80 = "",Calculations!C80 &lt;&gt; DefectTypeString),  Calculations!M80, NA())</f>
        <v>#N/A</v>
      </c>
      <c r="J80" s="3" t="e">
        <f xml:space="preserve"> IF(Calculations!C80 = DefectTypeString,  Calculations!M80, NA())</f>
        <v>#N/A</v>
      </c>
      <c r="K80" s="3"/>
      <c r="M80" s="9" t="str">
        <f t="shared" si="15"/>
        <v/>
      </c>
      <c r="N80" s="9" t="str">
        <f t="shared" si="16"/>
        <v/>
      </c>
      <c r="O80" s="3" t="str">
        <f t="shared" si="17"/>
        <v/>
      </c>
      <c r="P80" s="3" t="str">
        <f t="array" ref="P80">IF(ISNUMBER(M80),MIN(IF($C:$C=O80,$D:$D)),"")</f>
        <v/>
      </c>
      <c r="Q80" s="11" t="str">
        <f t="shared" si="18"/>
        <v/>
      </c>
      <c r="R80" s="3" t="str">
        <f t="array" ref="R80">IF(ISNUMBER(M80),MAX(IF($C:$C=O80,$D:$D)),"")</f>
        <v/>
      </c>
      <c r="S80" s="3" t="str">
        <f t="array" ref="S80">IF(ISNUMBER(M80),PERCENTILE(IF($C:$C=O80,$D:$D),0.25),"")</f>
        <v/>
      </c>
      <c r="T80" s="3" t="str">
        <f t="array" ref="T80">IF(ISNUMBER(M80),PERCENTILE(IF($C:$C=O80,$D:$D),0.3),"")</f>
        <v/>
      </c>
      <c r="U80" s="3" t="str">
        <f t="array" ref="U80">IF(ISNUMBER(M80),PERCENTILE(IF($C:$C=O80,$D:$D),0.5),"")</f>
        <v/>
      </c>
      <c r="V80" s="3" t="str">
        <f t="array" ref="V80">IF(ISNUMBER(M80),PERCENTILE(IF($C:$C=O80,$D:$D),0.7),"")</f>
        <v/>
      </c>
      <c r="W80" s="3" t="str">
        <f t="array" ref="W80">IF(ISNUMBER(M80),PERCENTILE(IF($C:$C=O80,$D:$D),0.75),"")</f>
        <v/>
      </c>
      <c r="X80" s="3" t="str">
        <f t="array" ref="X80">IF(ISNUMBER(M80),PERCENTILE(IF($C:$C=O80,$D:$D),0.85),"")</f>
        <v/>
      </c>
      <c r="AL80" s="2" t="str">
        <f t="shared" si="19"/>
        <v/>
      </c>
      <c r="AM80" s="4" t="str">
        <f t="shared" si="20"/>
        <v/>
      </c>
      <c r="AN80" s="4" t="str">
        <f t="shared" si="21"/>
        <v/>
      </c>
    </row>
    <row r="81" spans="1:40" x14ac:dyDescent="0.2">
      <c r="A81" s="9" t="str">
        <f>Calculations!B81</f>
        <v/>
      </c>
      <c r="B81" s="9" t="str">
        <f>Calculations!A81</f>
        <v/>
      </c>
      <c r="C81" s="3" t="str">
        <f t="shared" si="14"/>
        <v/>
      </c>
      <c r="D81" s="3" t="str">
        <f>IFERROR(Calculations!L81,"")</f>
        <v/>
      </c>
      <c r="E81" s="3" t="str">
        <f>IF(OR(FilterValue="",Calculations!C81=FilterValue), IF(Calculations!C81 &lt;&gt;DefectTypeString,  IFERROR(Calculations!L81,""), NA()),NA())</f>
        <v/>
      </c>
      <c r="F81" s="3" t="e">
        <f t="shared" si="22"/>
        <v>#NUM!</v>
      </c>
      <c r="G81" s="3" t="e">
        <f xml:space="preserve"> IF(Calculations!C81 = DefectTypeString,  IFERROR(Calculations!L81,""), NA())</f>
        <v>#N/A</v>
      </c>
      <c r="H81" s="3" t="e">
        <f t="shared" si="23"/>
        <v>#NUM!</v>
      </c>
      <c r="I81" s="3" t="e">
        <f ca="1" xml:space="preserve"> IF(OR(Calculations!C81 = "",Calculations!C81 &lt;&gt; DefectTypeString),  Calculations!M81, NA())</f>
        <v>#N/A</v>
      </c>
      <c r="J81" s="3" t="e">
        <f xml:space="preserve"> IF(Calculations!C81 = DefectTypeString,  Calculations!M81, NA())</f>
        <v>#N/A</v>
      </c>
      <c r="K81" s="3"/>
      <c r="M81" s="9" t="str">
        <f t="shared" si="15"/>
        <v/>
      </c>
      <c r="N81" s="9" t="str">
        <f t="shared" si="16"/>
        <v/>
      </c>
      <c r="O81" s="3" t="str">
        <f t="shared" si="17"/>
        <v/>
      </c>
      <c r="P81" s="3" t="str">
        <f t="array" ref="P81">IF(ISNUMBER(M81),MIN(IF($C:$C=O81,$D:$D)),"")</f>
        <v/>
      </c>
      <c r="Q81" s="11" t="str">
        <f t="shared" si="18"/>
        <v/>
      </c>
      <c r="R81" s="3" t="str">
        <f t="array" ref="R81">IF(ISNUMBER(M81),MAX(IF($C:$C=O81,$D:$D)),"")</f>
        <v/>
      </c>
      <c r="S81" s="3" t="str">
        <f t="array" ref="S81">IF(ISNUMBER(M81),PERCENTILE(IF($C:$C=O81,$D:$D),0.25),"")</f>
        <v/>
      </c>
      <c r="T81" s="3" t="str">
        <f t="array" ref="T81">IF(ISNUMBER(M81),PERCENTILE(IF($C:$C=O81,$D:$D),0.3),"")</f>
        <v/>
      </c>
      <c r="U81" s="3" t="str">
        <f t="array" ref="U81">IF(ISNUMBER(M81),PERCENTILE(IF($C:$C=O81,$D:$D),0.5),"")</f>
        <v/>
      </c>
      <c r="V81" s="3" t="str">
        <f t="array" ref="V81">IF(ISNUMBER(M81),PERCENTILE(IF($C:$C=O81,$D:$D),0.7),"")</f>
        <v/>
      </c>
      <c r="W81" s="3" t="str">
        <f t="array" ref="W81">IF(ISNUMBER(M81),PERCENTILE(IF($C:$C=O81,$D:$D),0.75),"")</f>
        <v/>
      </c>
      <c r="X81" s="3" t="str">
        <f t="array" ref="X81">IF(ISNUMBER(M81),PERCENTILE(IF($C:$C=O81,$D:$D),0.85),"")</f>
        <v/>
      </c>
      <c r="AL81" s="2" t="str">
        <f t="shared" si="19"/>
        <v/>
      </c>
      <c r="AM81" s="4" t="str">
        <f t="shared" si="20"/>
        <v/>
      </c>
      <c r="AN81" s="4" t="str">
        <f t="shared" si="21"/>
        <v/>
      </c>
    </row>
    <row r="82" spans="1:40" x14ac:dyDescent="0.2">
      <c r="A82" s="9" t="str">
        <f>Calculations!B82</f>
        <v/>
      </c>
      <c r="B82" s="9" t="str">
        <f>Calculations!A82</f>
        <v/>
      </c>
      <c r="C82" s="3" t="str">
        <f t="shared" si="14"/>
        <v/>
      </c>
      <c r="D82" s="3" t="str">
        <f>IFERROR(Calculations!L82,"")</f>
        <v/>
      </c>
      <c r="E82" s="3" t="str">
        <f>IF(OR(FilterValue="",Calculations!C82=FilterValue), IF(Calculations!C82 &lt;&gt;DefectTypeString,  IFERROR(Calculations!L82,""), NA()),NA())</f>
        <v/>
      </c>
      <c r="F82" s="3" t="e">
        <f t="shared" si="22"/>
        <v>#NUM!</v>
      </c>
      <c r="G82" s="3" t="e">
        <f xml:space="preserve"> IF(Calculations!C82 = DefectTypeString,  IFERROR(Calculations!L82,""), NA())</f>
        <v>#N/A</v>
      </c>
      <c r="H82" s="3" t="e">
        <f t="shared" si="23"/>
        <v>#NUM!</v>
      </c>
      <c r="I82" s="3" t="e">
        <f ca="1" xml:space="preserve"> IF(OR(Calculations!C82 = "",Calculations!C82 &lt;&gt; DefectTypeString),  Calculations!M82, NA())</f>
        <v>#N/A</v>
      </c>
      <c r="J82" s="3" t="e">
        <f xml:space="preserve"> IF(Calculations!C82 = DefectTypeString,  Calculations!M82, NA())</f>
        <v>#N/A</v>
      </c>
      <c r="K82" s="3"/>
      <c r="M82" s="9" t="str">
        <f t="shared" si="15"/>
        <v/>
      </c>
      <c r="N82" s="9" t="str">
        <f t="shared" si="16"/>
        <v/>
      </c>
      <c r="O82" s="3" t="str">
        <f t="shared" si="17"/>
        <v/>
      </c>
      <c r="P82" s="3" t="str">
        <f t="array" ref="P82">IF(ISNUMBER(M82),MIN(IF($C:$C=O82,$D:$D)),"")</f>
        <v/>
      </c>
      <c r="Q82" s="11" t="str">
        <f t="shared" si="18"/>
        <v/>
      </c>
      <c r="R82" s="3" t="str">
        <f t="array" ref="R82">IF(ISNUMBER(M82),MAX(IF($C:$C=O82,$D:$D)),"")</f>
        <v/>
      </c>
      <c r="S82" s="3" t="str">
        <f t="array" ref="S82">IF(ISNUMBER(M82),PERCENTILE(IF($C:$C=O82,$D:$D),0.25),"")</f>
        <v/>
      </c>
      <c r="T82" s="3" t="str">
        <f t="array" ref="T82">IF(ISNUMBER(M82),PERCENTILE(IF($C:$C=O82,$D:$D),0.3),"")</f>
        <v/>
      </c>
      <c r="U82" s="3" t="str">
        <f t="array" ref="U82">IF(ISNUMBER(M82),PERCENTILE(IF($C:$C=O82,$D:$D),0.5),"")</f>
        <v/>
      </c>
      <c r="V82" s="3" t="str">
        <f t="array" ref="V82">IF(ISNUMBER(M82),PERCENTILE(IF($C:$C=O82,$D:$D),0.7),"")</f>
        <v/>
      </c>
      <c r="W82" s="3" t="str">
        <f t="array" ref="W82">IF(ISNUMBER(M82),PERCENTILE(IF($C:$C=O82,$D:$D),0.75),"")</f>
        <v/>
      </c>
      <c r="X82" s="3" t="str">
        <f t="array" ref="X82">IF(ISNUMBER(M82),PERCENTILE(IF($C:$C=O82,$D:$D),0.85),"")</f>
        <v/>
      </c>
      <c r="AL82" s="2" t="str">
        <f t="shared" si="19"/>
        <v/>
      </c>
      <c r="AM82" s="4" t="str">
        <f t="shared" si="20"/>
        <v/>
      </c>
      <c r="AN82" s="4" t="str">
        <f t="shared" si="21"/>
        <v/>
      </c>
    </row>
    <row r="83" spans="1:40" x14ac:dyDescent="0.2">
      <c r="A83" s="9" t="str">
        <f>Calculations!B83</f>
        <v/>
      </c>
      <c r="B83" s="9" t="str">
        <f>Calculations!A83</f>
        <v/>
      </c>
      <c r="C83" s="3" t="str">
        <f t="shared" si="14"/>
        <v/>
      </c>
      <c r="D83" s="3" t="str">
        <f>IFERROR(Calculations!L83,"")</f>
        <v/>
      </c>
      <c r="E83" s="3" t="str">
        <f>IF(OR(FilterValue="",Calculations!C83=FilterValue), IF(Calculations!C83 &lt;&gt;DefectTypeString,  IFERROR(Calculations!L83,""), NA()),NA())</f>
        <v/>
      </c>
      <c r="F83" s="3" t="e">
        <f t="shared" si="22"/>
        <v>#NUM!</v>
      </c>
      <c r="G83" s="3" t="e">
        <f xml:space="preserve"> IF(Calculations!C83 = DefectTypeString,  IFERROR(Calculations!L83,""), NA())</f>
        <v>#N/A</v>
      </c>
      <c r="H83" s="3" t="e">
        <f t="shared" si="23"/>
        <v>#NUM!</v>
      </c>
      <c r="I83" s="3" t="e">
        <f ca="1" xml:space="preserve"> IF(OR(Calculations!C83 = "",Calculations!C83 &lt;&gt; DefectTypeString),  Calculations!M83, NA())</f>
        <v>#N/A</v>
      </c>
      <c r="J83" s="3" t="e">
        <f xml:space="preserve"> IF(Calculations!C83 = DefectTypeString,  Calculations!M83, NA())</f>
        <v>#N/A</v>
      </c>
      <c r="K83" s="3"/>
      <c r="M83" s="9" t="str">
        <f t="shared" si="15"/>
        <v/>
      </c>
      <c r="N83" s="9" t="str">
        <f t="shared" si="16"/>
        <v/>
      </c>
      <c r="O83" s="3" t="str">
        <f t="shared" si="17"/>
        <v/>
      </c>
      <c r="P83" s="3" t="str">
        <f t="array" ref="P83">IF(ISNUMBER(M83),MIN(IF($C:$C=O83,$D:$D)),"")</f>
        <v/>
      </c>
      <c r="Q83" s="11" t="str">
        <f t="shared" si="18"/>
        <v/>
      </c>
      <c r="R83" s="3" t="str">
        <f t="array" ref="R83">IF(ISNUMBER(M83),MAX(IF($C:$C=O83,$D:$D)),"")</f>
        <v/>
      </c>
      <c r="S83" s="3" t="str">
        <f t="array" ref="S83">IF(ISNUMBER(M83),PERCENTILE(IF($C:$C=O83,$D:$D),0.25),"")</f>
        <v/>
      </c>
      <c r="T83" s="3" t="str">
        <f t="array" ref="T83">IF(ISNUMBER(M83),PERCENTILE(IF($C:$C=O83,$D:$D),0.3),"")</f>
        <v/>
      </c>
      <c r="U83" s="3" t="str">
        <f t="array" ref="U83">IF(ISNUMBER(M83),PERCENTILE(IF($C:$C=O83,$D:$D),0.5),"")</f>
        <v/>
      </c>
      <c r="V83" s="3" t="str">
        <f t="array" ref="V83">IF(ISNUMBER(M83),PERCENTILE(IF($C:$C=O83,$D:$D),0.7),"")</f>
        <v/>
      </c>
      <c r="W83" s="3" t="str">
        <f t="array" ref="W83">IF(ISNUMBER(M83),PERCENTILE(IF($C:$C=O83,$D:$D),0.75),"")</f>
        <v/>
      </c>
      <c r="X83" s="3" t="str">
        <f t="array" ref="X83">IF(ISNUMBER(M83),PERCENTILE(IF($C:$C=O83,$D:$D),0.85),"")</f>
        <v/>
      </c>
      <c r="AL83" s="2" t="str">
        <f t="shared" si="19"/>
        <v/>
      </c>
      <c r="AM83" s="4" t="str">
        <f t="shared" si="20"/>
        <v/>
      </c>
      <c r="AN83" s="4" t="str">
        <f t="shared" si="21"/>
        <v/>
      </c>
    </row>
    <row r="84" spans="1:40" x14ac:dyDescent="0.2">
      <c r="A84" s="9" t="str">
        <f>Calculations!B84</f>
        <v/>
      </c>
      <c r="B84" s="9" t="str">
        <f>Calculations!A84</f>
        <v/>
      </c>
      <c r="C84" s="3" t="str">
        <f t="shared" si="14"/>
        <v/>
      </c>
      <c r="D84" s="3" t="str">
        <f>IFERROR(Calculations!L84,"")</f>
        <v/>
      </c>
      <c r="E84" s="3" t="str">
        <f>IF(OR(FilterValue="",Calculations!C84=FilterValue), IF(Calculations!C84 &lt;&gt;DefectTypeString,  IFERROR(Calculations!L84,""), NA()),NA())</f>
        <v/>
      </c>
      <c r="F84" s="3" t="e">
        <f t="shared" si="22"/>
        <v>#NUM!</v>
      </c>
      <c r="G84" s="3" t="e">
        <f xml:space="preserve"> IF(Calculations!C84 = DefectTypeString,  IFERROR(Calculations!L84,""), NA())</f>
        <v>#N/A</v>
      </c>
      <c r="H84" s="3" t="e">
        <f t="shared" si="23"/>
        <v>#NUM!</v>
      </c>
      <c r="I84" s="3" t="e">
        <f ca="1" xml:space="preserve"> IF(OR(Calculations!C84 = "",Calculations!C84 &lt;&gt; DefectTypeString),  Calculations!M84, NA())</f>
        <v>#N/A</v>
      </c>
      <c r="J84" s="3" t="e">
        <f xml:space="preserve"> IF(Calculations!C84 = DefectTypeString,  Calculations!M84, NA())</f>
        <v>#N/A</v>
      </c>
      <c r="K84" s="3"/>
      <c r="M84" s="9" t="str">
        <f t="shared" si="15"/>
        <v/>
      </c>
      <c r="N84" s="9" t="str">
        <f t="shared" si="16"/>
        <v/>
      </c>
      <c r="O84" s="3" t="str">
        <f t="shared" si="17"/>
        <v/>
      </c>
      <c r="P84" s="3" t="str">
        <f t="array" ref="P84">IF(ISNUMBER(M84),MIN(IF($C:$C=O84,$D:$D)),"")</f>
        <v/>
      </c>
      <c r="Q84" s="11" t="str">
        <f t="shared" si="18"/>
        <v/>
      </c>
      <c r="R84" s="3" t="str">
        <f t="array" ref="R84">IF(ISNUMBER(M84),MAX(IF($C:$C=O84,$D:$D)),"")</f>
        <v/>
      </c>
      <c r="S84" s="3" t="str">
        <f t="array" ref="S84">IF(ISNUMBER(M84),PERCENTILE(IF($C:$C=O84,$D:$D),0.25),"")</f>
        <v/>
      </c>
      <c r="T84" s="3" t="str">
        <f t="array" ref="T84">IF(ISNUMBER(M84),PERCENTILE(IF($C:$C=O84,$D:$D),0.3),"")</f>
        <v/>
      </c>
      <c r="U84" s="3" t="str">
        <f t="array" ref="U84">IF(ISNUMBER(M84),PERCENTILE(IF($C:$C=O84,$D:$D),0.5),"")</f>
        <v/>
      </c>
      <c r="V84" s="3" t="str">
        <f t="array" ref="V84">IF(ISNUMBER(M84),PERCENTILE(IF($C:$C=O84,$D:$D),0.7),"")</f>
        <v/>
      </c>
      <c r="W84" s="3" t="str">
        <f t="array" ref="W84">IF(ISNUMBER(M84),PERCENTILE(IF($C:$C=O84,$D:$D),0.75),"")</f>
        <v/>
      </c>
      <c r="X84" s="3" t="str">
        <f t="array" ref="X84">IF(ISNUMBER(M84),PERCENTILE(IF($C:$C=O84,$D:$D),0.85),"")</f>
        <v/>
      </c>
      <c r="AL84" s="2" t="str">
        <f t="shared" si="19"/>
        <v/>
      </c>
      <c r="AM84" s="4" t="str">
        <f t="shared" si="20"/>
        <v/>
      </c>
      <c r="AN84" s="4" t="str">
        <f t="shared" si="21"/>
        <v/>
      </c>
    </row>
    <row r="85" spans="1:40" x14ac:dyDescent="0.2">
      <c r="A85" s="9" t="str">
        <f>Calculations!B85</f>
        <v/>
      </c>
      <c r="B85" s="9" t="str">
        <f>Calculations!A85</f>
        <v/>
      </c>
      <c r="C85" s="3" t="str">
        <f t="shared" si="14"/>
        <v/>
      </c>
      <c r="D85" s="3" t="str">
        <f>IFERROR(Calculations!L85,"")</f>
        <v/>
      </c>
      <c r="E85" s="3" t="str">
        <f>IF(OR(FilterValue="",Calculations!C85=FilterValue), IF(Calculations!C85 &lt;&gt;DefectTypeString,  IFERROR(Calculations!L85,""), NA()),NA())</f>
        <v/>
      </c>
      <c r="F85" s="3" t="e">
        <f t="shared" si="22"/>
        <v>#NUM!</v>
      </c>
      <c r="G85" s="3" t="e">
        <f xml:space="preserve"> IF(Calculations!C85 = DefectTypeString,  IFERROR(Calculations!L85,""), NA())</f>
        <v>#N/A</v>
      </c>
      <c r="H85" s="3" t="e">
        <f t="shared" si="23"/>
        <v>#NUM!</v>
      </c>
      <c r="I85" s="3" t="e">
        <f ca="1" xml:space="preserve"> IF(OR(Calculations!C85 = "",Calculations!C85 &lt;&gt; DefectTypeString),  Calculations!M85, NA())</f>
        <v>#N/A</v>
      </c>
      <c r="J85" s="3" t="e">
        <f xml:space="preserve"> IF(Calculations!C85 = DefectTypeString,  Calculations!M85, NA())</f>
        <v>#N/A</v>
      </c>
      <c r="K85" s="3"/>
      <c r="M85" s="9" t="str">
        <f t="shared" si="15"/>
        <v/>
      </c>
      <c r="N85" s="9" t="str">
        <f t="shared" si="16"/>
        <v/>
      </c>
      <c r="O85" s="3" t="str">
        <f t="shared" si="17"/>
        <v/>
      </c>
      <c r="P85" s="3" t="str">
        <f t="array" ref="P85">IF(ISNUMBER(M85),MIN(IF($C:$C=O85,$D:$D)),"")</f>
        <v/>
      </c>
      <c r="Q85" s="11" t="str">
        <f t="shared" si="18"/>
        <v/>
      </c>
      <c r="R85" s="3" t="str">
        <f t="array" ref="R85">IF(ISNUMBER(M85),MAX(IF($C:$C=O85,$D:$D)),"")</f>
        <v/>
      </c>
      <c r="S85" s="3" t="str">
        <f t="array" ref="S85">IF(ISNUMBER(M85),PERCENTILE(IF($C:$C=O85,$D:$D),0.25),"")</f>
        <v/>
      </c>
      <c r="T85" s="3" t="str">
        <f t="array" ref="T85">IF(ISNUMBER(M85),PERCENTILE(IF($C:$C=O85,$D:$D),0.3),"")</f>
        <v/>
      </c>
      <c r="U85" s="3" t="str">
        <f t="array" ref="U85">IF(ISNUMBER(M85),PERCENTILE(IF($C:$C=O85,$D:$D),0.5),"")</f>
        <v/>
      </c>
      <c r="V85" s="3" t="str">
        <f t="array" ref="V85">IF(ISNUMBER(M85),PERCENTILE(IF($C:$C=O85,$D:$D),0.7),"")</f>
        <v/>
      </c>
      <c r="W85" s="3" t="str">
        <f t="array" ref="W85">IF(ISNUMBER(M85),PERCENTILE(IF($C:$C=O85,$D:$D),0.75),"")</f>
        <v/>
      </c>
      <c r="X85" s="3" t="str">
        <f t="array" ref="X85">IF(ISNUMBER(M85),PERCENTILE(IF($C:$C=O85,$D:$D),0.85),"")</f>
        <v/>
      </c>
      <c r="AL85" s="2" t="str">
        <f t="shared" si="19"/>
        <v/>
      </c>
      <c r="AM85" s="4" t="str">
        <f t="shared" si="20"/>
        <v/>
      </c>
      <c r="AN85" s="4" t="str">
        <f t="shared" si="21"/>
        <v/>
      </c>
    </row>
    <row r="86" spans="1:40" x14ac:dyDescent="0.2">
      <c r="A86" s="9" t="str">
        <f>Calculations!B86</f>
        <v/>
      </c>
      <c r="B86" s="9" t="str">
        <f>Calculations!A86</f>
        <v/>
      </c>
      <c r="C86" s="3" t="str">
        <f t="shared" si="14"/>
        <v/>
      </c>
      <c r="D86" s="3" t="str">
        <f>IFERROR(Calculations!L86,"")</f>
        <v/>
      </c>
      <c r="E86" s="3" t="str">
        <f>IF(OR(FilterValue="",Calculations!C86=FilterValue), IF(Calculations!C86 &lt;&gt;DefectTypeString,  IFERROR(Calculations!L86,""), NA()),NA())</f>
        <v/>
      </c>
      <c r="F86" s="3" t="e">
        <f t="shared" si="22"/>
        <v>#NUM!</v>
      </c>
      <c r="G86" s="3" t="e">
        <f xml:space="preserve"> IF(Calculations!C86 = DefectTypeString,  IFERROR(Calculations!L86,""), NA())</f>
        <v>#N/A</v>
      </c>
      <c r="H86" s="3" t="e">
        <f t="shared" si="23"/>
        <v>#NUM!</v>
      </c>
      <c r="I86" s="3" t="e">
        <f ca="1" xml:space="preserve"> IF(OR(Calculations!C86 = "",Calculations!C86 &lt;&gt; DefectTypeString),  Calculations!M86, NA())</f>
        <v>#N/A</v>
      </c>
      <c r="J86" s="3" t="e">
        <f xml:space="preserve"> IF(Calculations!C86 = DefectTypeString,  Calculations!M86, NA())</f>
        <v>#N/A</v>
      </c>
      <c r="K86" s="3"/>
      <c r="M86" s="9" t="str">
        <f t="shared" si="15"/>
        <v/>
      </c>
      <c r="N86" s="9" t="str">
        <f t="shared" si="16"/>
        <v/>
      </c>
      <c r="O86" s="3" t="str">
        <f t="shared" si="17"/>
        <v/>
      </c>
      <c r="P86" s="3" t="str">
        <f t="array" ref="P86">IF(ISNUMBER(M86),MIN(IF($C:$C=O86,$D:$D)),"")</f>
        <v/>
      </c>
      <c r="Q86" s="11" t="str">
        <f t="shared" si="18"/>
        <v/>
      </c>
      <c r="R86" s="3" t="str">
        <f t="array" ref="R86">IF(ISNUMBER(M86),MAX(IF($C:$C=O86,$D:$D)),"")</f>
        <v/>
      </c>
      <c r="S86" s="3" t="str">
        <f t="array" ref="S86">IF(ISNUMBER(M86),PERCENTILE(IF($C:$C=O86,$D:$D),0.25),"")</f>
        <v/>
      </c>
      <c r="T86" s="3" t="str">
        <f t="array" ref="T86">IF(ISNUMBER(M86),PERCENTILE(IF($C:$C=O86,$D:$D),0.3),"")</f>
        <v/>
      </c>
      <c r="U86" s="3" t="str">
        <f t="array" ref="U86">IF(ISNUMBER(M86),PERCENTILE(IF($C:$C=O86,$D:$D),0.5),"")</f>
        <v/>
      </c>
      <c r="V86" s="3" t="str">
        <f t="array" ref="V86">IF(ISNUMBER(M86),PERCENTILE(IF($C:$C=O86,$D:$D),0.7),"")</f>
        <v/>
      </c>
      <c r="W86" s="3" t="str">
        <f t="array" ref="W86">IF(ISNUMBER(M86),PERCENTILE(IF($C:$C=O86,$D:$D),0.75),"")</f>
        <v/>
      </c>
      <c r="X86" s="3" t="str">
        <f t="array" ref="X86">IF(ISNUMBER(M86),PERCENTILE(IF($C:$C=O86,$D:$D),0.85),"")</f>
        <v/>
      </c>
      <c r="AL86" s="2" t="str">
        <f t="shared" si="19"/>
        <v/>
      </c>
      <c r="AM86" s="4" t="str">
        <f t="shared" si="20"/>
        <v/>
      </c>
      <c r="AN86" s="4" t="str">
        <f t="shared" si="21"/>
        <v/>
      </c>
    </row>
    <row r="87" spans="1:40" x14ac:dyDescent="0.2">
      <c r="A87" s="9" t="str">
        <f>Calculations!B87</f>
        <v/>
      </c>
      <c r="B87" s="9" t="str">
        <f>Calculations!A87</f>
        <v/>
      </c>
      <c r="C87" s="3" t="str">
        <f t="shared" si="14"/>
        <v/>
      </c>
      <c r="D87" s="3" t="str">
        <f>IFERROR(Calculations!L87,"")</f>
        <v/>
      </c>
      <c r="E87" s="3" t="str">
        <f>IF(OR(FilterValue="",Calculations!C87=FilterValue), IF(Calculations!C87 &lt;&gt;DefectTypeString,  IFERROR(Calculations!L87,""), NA()),NA())</f>
        <v/>
      </c>
      <c r="F87" s="3" t="e">
        <f t="shared" si="22"/>
        <v>#NUM!</v>
      </c>
      <c r="G87" s="3" t="e">
        <f xml:space="preserve"> IF(Calculations!C87 = DefectTypeString,  IFERROR(Calculations!L87,""), NA())</f>
        <v>#N/A</v>
      </c>
      <c r="H87" s="3" t="e">
        <f t="shared" si="23"/>
        <v>#NUM!</v>
      </c>
      <c r="I87" s="3" t="e">
        <f ca="1" xml:space="preserve"> IF(OR(Calculations!C87 = "",Calculations!C87 &lt;&gt; DefectTypeString),  Calculations!M87, NA())</f>
        <v>#N/A</v>
      </c>
      <c r="J87" s="3" t="e">
        <f xml:space="preserve"> IF(Calculations!C87 = DefectTypeString,  Calculations!M87, NA())</f>
        <v>#N/A</v>
      </c>
      <c r="K87" s="3"/>
      <c r="M87" s="9" t="str">
        <f t="shared" si="15"/>
        <v/>
      </c>
      <c r="N87" s="9" t="str">
        <f t="shared" si="16"/>
        <v/>
      </c>
      <c r="O87" s="3" t="str">
        <f t="shared" si="17"/>
        <v/>
      </c>
      <c r="P87" s="3" t="str">
        <f t="array" ref="P87">IF(ISNUMBER(M87),MIN(IF($C:$C=O87,$D:$D)),"")</f>
        <v/>
      </c>
      <c r="Q87" s="11" t="str">
        <f t="shared" si="18"/>
        <v/>
      </c>
      <c r="R87" s="3" t="str">
        <f t="array" ref="R87">IF(ISNUMBER(M87),MAX(IF($C:$C=O87,$D:$D)),"")</f>
        <v/>
      </c>
      <c r="S87" s="3" t="str">
        <f t="array" ref="S87">IF(ISNUMBER(M87),PERCENTILE(IF($C:$C=O87,$D:$D),0.25),"")</f>
        <v/>
      </c>
      <c r="T87" s="3" t="str">
        <f t="array" ref="T87">IF(ISNUMBER(M87),PERCENTILE(IF($C:$C=O87,$D:$D),0.3),"")</f>
        <v/>
      </c>
      <c r="U87" s="3" t="str">
        <f t="array" ref="U87">IF(ISNUMBER(M87),PERCENTILE(IF($C:$C=O87,$D:$D),0.5),"")</f>
        <v/>
      </c>
      <c r="V87" s="3" t="str">
        <f t="array" ref="V87">IF(ISNUMBER(M87),PERCENTILE(IF($C:$C=O87,$D:$D),0.7),"")</f>
        <v/>
      </c>
      <c r="W87" s="3" t="str">
        <f t="array" ref="W87">IF(ISNUMBER(M87),PERCENTILE(IF($C:$C=O87,$D:$D),0.75),"")</f>
        <v/>
      </c>
      <c r="X87" s="3" t="str">
        <f t="array" ref="X87">IF(ISNUMBER(M87),PERCENTILE(IF($C:$C=O87,$D:$D),0.85),"")</f>
        <v/>
      </c>
      <c r="AL87" s="2" t="str">
        <f t="shared" si="19"/>
        <v/>
      </c>
      <c r="AM87" s="4" t="str">
        <f t="shared" si="20"/>
        <v/>
      </c>
      <c r="AN87" s="4" t="str">
        <f t="shared" si="21"/>
        <v/>
      </c>
    </row>
    <row r="88" spans="1:40" x14ac:dyDescent="0.2">
      <c r="A88" s="9" t="str">
        <f>Calculations!B88</f>
        <v/>
      </c>
      <c r="B88" s="9" t="str">
        <f>Calculations!A88</f>
        <v/>
      </c>
      <c r="C88" s="3" t="str">
        <f t="shared" si="14"/>
        <v/>
      </c>
      <c r="D88" s="3" t="str">
        <f>IFERROR(Calculations!L88,"")</f>
        <v/>
      </c>
      <c r="E88" s="3" t="str">
        <f>IF(OR(FilterValue="",Calculations!C88=FilterValue), IF(Calculations!C88 &lt;&gt;DefectTypeString,  IFERROR(Calculations!L88,""), NA()),NA())</f>
        <v/>
      </c>
      <c r="F88" s="3" t="e">
        <f t="shared" si="22"/>
        <v>#NUM!</v>
      </c>
      <c r="G88" s="3" t="e">
        <f xml:space="preserve"> IF(Calculations!C88 = DefectTypeString,  IFERROR(Calculations!L88,""), NA())</f>
        <v>#N/A</v>
      </c>
      <c r="H88" s="3" t="e">
        <f t="shared" si="23"/>
        <v>#NUM!</v>
      </c>
      <c r="I88" s="3" t="e">
        <f ca="1" xml:space="preserve"> IF(OR(Calculations!C88 = "",Calculations!C88 &lt;&gt; DefectTypeString),  Calculations!M88, NA())</f>
        <v>#N/A</v>
      </c>
      <c r="J88" s="3" t="e">
        <f xml:space="preserve"> IF(Calculations!C88 = DefectTypeString,  Calculations!M88, NA())</f>
        <v>#N/A</v>
      </c>
      <c r="K88" s="3"/>
      <c r="M88" s="9" t="str">
        <f t="shared" si="15"/>
        <v/>
      </c>
      <c r="N88" s="9" t="str">
        <f t="shared" si="16"/>
        <v/>
      </c>
      <c r="O88" s="3" t="str">
        <f t="shared" si="17"/>
        <v/>
      </c>
      <c r="P88" s="3" t="str">
        <f t="array" ref="P88">IF(ISNUMBER(M88),MIN(IF($C:$C=O88,$D:$D)),"")</f>
        <v/>
      </c>
      <c r="Q88" s="11" t="str">
        <f t="shared" si="18"/>
        <v/>
      </c>
      <c r="R88" s="3" t="str">
        <f t="array" ref="R88">IF(ISNUMBER(M88),MAX(IF($C:$C=O88,$D:$D)),"")</f>
        <v/>
      </c>
      <c r="S88" s="3" t="str">
        <f t="array" ref="S88">IF(ISNUMBER(M88),PERCENTILE(IF($C:$C=O88,$D:$D),0.25),"")</f>
        <v/>
      </c>
      <c r="T88" s="3" t="str">
        <f t="array" ref="T88">IF(ISNUMBER(M88),PERCENTILE(IF($C:$C=O88,$D:$D),0.3),"")</f>
        <v/>
      </c>
      <c r="U88" s="3" t="str">
        <f t="array" ref="U88">IF(ISNUMBER(M88),PERCENTILE(IF($C:$C=O88,$D:$D),0.5),"")</f>
        <v/>
      </c>
      <c r="V88" s="3" t="str">
        <f t="array" ref="V88">IF(ISNUMBER(M88),PERCENTILE(IF($C:$C=O88,$D:$D),0.7),"")</f>
        <v/>
      </c>
      <c r="W88" s="3" t="str">
        <f t="array" ref="W88">IF(ISNUMBER(M88),PERCENTILE(IF($C:$C=O88,$D:$D),0.75),"")</f>
        <v/>
      </c>
      <c r="X88" s="3" t="str">
        <f t="array" ref="X88">IF(ISNUMBER(M88),PERCENTILE(IF($C:$C=O88,$D:$D),0.85),"")</f>
        <v/>
      </c>
      <c r="AL88" s="2" t="str">
        <f t="shared" si="19"/>
        <v/>
      </c>
      <c r="AM88" s="4" t="str">
        <f t="shared" si="20"/>
        <v/>
      </c>
      <c r="AN88" s="4" t="str">
        <f t="shared" si="21"/>
        <v/>
      </c>
    </row>
    <row r="89" spans="1:40" x14ac:dyDescent="0.2">
      <c r="A89" s="9" t="str">
        <f>Calculations!B89</f>
        <v/>
      </c>
      <c r="B89" s="9" t="str">
        <f>Calculations!A89</f>
        <v/>
      </c>
      <c r="C89" s="3" t="str">
        <f t="shared" si="14"/>
        <v/>
      </c>
      <c r="D89" s="3" t="str">
        <f>IFERROR(Calculations!L89,"")</f>
        <v/>
      </c>
      <c r="E89" s="3" t="str">
        <f>IF(OR(FilterValue="",Calculations!C89=FilterValue), IF(Calculations!C89 &lt;&gt;DefectTypeString,  IFERROR(Calculations!L89,""), NA()),NA())</f>
        <v/>
      </c>
      <c r="F89" s="3" t="e">
        <f t="shared" si="22"/>
        <v>#NUM!</v>
      </c>
      <c r="G89" s="3" t="e">
        <f xml:space="preserve"> IF(Calculations!C89 = DefectTypeString,  IFERROR(Calculations!L89,""), NA())</f>
        <v>#N/A</v>
      </c>
      <c r="H89" s="3" t="e">
        <f t="shared" si="23"/>
        <v>#NUM!</v>
      </c>
      <c r="I89" s="3" t="e">
        <f ca="1" xml:space="preserve"> IF(OR(Calculations!C89 = "",Calculations!C89 &lt;&gt; DefectTypeString),  Calculations!M89, NA())</f>
        <v>#N/A</v>
      </c>
      <c r="J89" s="3" t="e">
        <f xml:space="preserve"> IF(Calculations!C89 = DefectTypeString,  Calculations!M89, NA())</f>
        <v>#N/A</v>
      </c>
      <c r="K89" s="3"/>
      <c r="M89" s="9" t="str">
        <f t="shared" si="15"/>
        <v/>
      </c>
      <c r="N89" s="9" t="str">
        <f t="shared" si="16"/>
        <v/>
      </c>
      <c r="O89" s="3" t="str">
        <f t="shared" si="17"/>
        <v/>
      </c>
      <c r="P89" s="3" t="str">
        <f t="array" ref="P89">IF(ISNUMBER(M89),MIN(IF($C:$C=O89,$D:$D)),"")</f>
        <v/>
      </c>
      <c r="Q89" s="11" t="str">
        <f t="shared" si="18"/>
        <v/>
      </c>
      <c r="R89" s="3" t="str">
        <f t="array" ref="R89">IF(ISNUMBER(M89),MAX(IF($C:$C=O89,$D:$D)),"")</f>
        <v/>
      </c>
      <c r="S89" s="3" t="str">
        <f t="array" ref="S89">IF(ISNUMBER(M89),PERCENTILE(IF($C:$C=O89,$D:$D),0.25),"")</f>
        <v/>
      </c>
      <c r="T89" s="3" t="str">
        <f t="array" ref="T89">IF(ISNUMBER(M89),PERCENTILE(IF($C:$C=O89,$D:$D),0.3),"")</f>
        <v/>
      </c>
      <c r="U89" s="3" t="str">
        <f t="array" ref="U89">IF(ISNUMBER(M89),PERCENTILE(IF($C:$C=O89,$D:$D),0.5),"")</f>
        <v/>
      </c>
      <c r="V89" s="3" t="str">
        <f t="array" ref="V89">IF(ISNUMBER(M89),PERCENTILE(IF($C:$C=O89,$D:$D),0.7),"")</f>
        <v/>
      </c>
      <c r="W89" s="3" t="str">
        <f t="array" ref="W89">IF(ISNUMBER(M89),PERCENTILE(IF($C:$C=O89,$D:$D),0.75),"")</f>
        <v/>
      </c>
      <c r="X89" s="3" t="str">
        <f t="array" ref="X89">IF(ISNUMBER(M89),PERCENTILE(IF($C:$C=O89,$D:$D),0.85),"")</f>
        <v/>
      </c>
      <c r="AL89" s="2" t="str">
        <f t="shared" si="19"/>
        <v/>
      </c>
      <c r="AM89" s="4" t="str">
        <f t="shared" si="20"/>
        <v/>
      </c>
      <c r="AN89" s="4" t="str">
        <f t="shared" si="21"/>
        <v/>
      </c>
    </row>
    <row r="90" spans="1:40" x14ac:dyDescent="0.2">
      <c r="A90" s="9" t="str">
        <f>Calculations!B90</f>
        <v/>
      </c>
      <c r="B90" s="9" t="str">
        <f>Calculations!A90</f>
        <v/>
      </c>
      <c r="C90" s="3" t="str">
        <f t="shared" si="14"/>
        <v/>
      </c>
      <c r="D90" s="3" t="str">
        <f>IFERROR(Calculations!L90,"")</f>
        <v/>
      </c>
      <c r="E90" s="3" t="str">
        <f>IF(OR(FilterValue="",Calculations!C90=FilterValue), IF(Calculations!C90 &lt;&gt;DefectTypeString,  IFERROR(Calculations!L90,""), NA()),NA())</f>
        <v/>
      </c>
      <c r="F90" s="3" t="e">
        <f t="shared" si="22"/>
        <v>#NUM!</v>
      </c>
      <c r="G90" s="3" t="e">
        <f xml:space="preserve"> IF(Calculations!C90 = DefectTypeString,  IFERROR(Calculations!L90,""), NA())</f>
        <v>#N/A</v>
      </c>
      <c r="H90" s="3" t="e">
        <f t="shared" si="23"/>
        <v>#NUM!</v>
      </c>
      <c r="I90" s="3" t="e">
        <f ca="1" xml:space="preserve"> IF(OR(Calculations!C90 = "",Calculations!C90 &lt;&gt; DefectTypeString),  Calculations!M90, NA())</f>
        <v>#N/A</v>
      </c>
      <c r="J90" s="3" t="e">
        <f xml:space="preserve"> IF(Calculations!C90 = DefectTypeString,  Calculations!M90, NA())</f>
        <v>#N/A</v>
      </c>
      <c r="K90" s="3"/>
      <c r="M90" s="9" t="str">
        <f t="shared" si="15"/>
        <v/>
      </c>
      <c r="N90" s="9" t="str">
        <f t="shared" si="16"/>
        <v/>
      </c>
      <c r="O90" s="3" t="str">
        <f t="shared" si="17"/>
        <v/>
      </c>
      <c r="P90" s="3" t="str">
        <f t="array" ref="P90">IF(ISNUMBER(M90),MIN(IF($C:$C=O90,$D:$D)),"")</f>
        <v/>
      </c>
      <c r="Q90" s="11" t="str">
        <f t="shared" si="18"/>
        <v/>
      </c>
      <c r="R90" s="3" t="str">
        <f t="array" ref="R90">IF(ISNUMBER(M90),MAX(IF($C:$C=O90,$D:$D)),"")</f>
        <v/>
      </c>
      <c r="S90" s="3" t="str">
        <f t="array" ref="S90">IF(ISNUMBER(M90),PERCENTILE(IF($C:$C=O90,$D:$D),0.25),"")</f>
        <v/>
      </c>
      <c r="T90" s="3" t="str">
        <f t="array" ref="T90">IF(ISNUMBER(M90),PERCENTILE(IF($C:$C=O90,$D:$D),0.3),"")</f>
        <v/>
      </c>
      <c r="U90" s="3" t="str">
        <f t="array" ref="U90">IF(ISNUMBER(M90),PERCENTILE(IF($C:$C=O90,$D:$D),0.5),"")</f>
        <v/>
      </c>
      <c r="V90" s="3" t="str">
        <f t="array" ref="V90">IF(ISNUMBER(M90),PERCENTILE(IF($C:$C=O90,$D:$D),0.7),"")</f>
        <v/>
      </c>
      <c r="W90" s="3" t="str">
        <f t="array" ref="W90">IF(ISNUMBER(M90),PERCENTILE(IF($C:$C=O90,$D:$D),0.75),"")</f>
        <v/>
      </c>
      <c r="X90" s="3" t="str">
        <f t="array" ref="X90">IF(ISNUMBER(M90),PERCENTILE(IF($C:$C=O90,$D:$D),0.85),"")</f>
        <v/>
      </c>
      <c r="AL90" s="2" t="str">
        <f t="shared" si="19"/>
        <v/>
      </c>
      <c r="AM90" s="4" t="str">
        <f t="shared" si="20"/>
        <v/>
      </c>
      <c r="AN90" s="4" t="str">
        <f t="shared" si="21"/>
        <v/>
      </c>
    </row>
    <row r="91" spans="1:40" x14ac:dyDescent="0.2">
      <c r="A91" s="9" t="str">
        <f>Calculations!B91</f>
        <v/>
      </c>
      <c r="B91" s="9" t="str">
        <f>Calculations!A91</f>
        <v/>
      </c>
      <c r="C91" s="3" t="str">
        <f t="shared" si="14"/>
        <v/>
      </c>
      <c r="D91" s="3" t="str">
        <f>IFERROR(Calculations!L91,"")</f>
        <v/>
      </c>
      <c r="E91" s="3" t="str">
        <f>IF(OR(FilterValue="",Calculations!C91=FilterValue), IF(Calculations!C91 &lt;&gt;DefectTypeString,  IFERROR(Calculations!L91,""), NA()),NA())</f>
        <v/>
      </c>
      <c r="F91" s="3" t="e">
        <f t="shared" si="22"/>
        <v>#NUM!</v>
      </c>
      <c r="G91" s="3" t="e">
        <f xml:space="preserve"> IF(Calculations!C91 = DefectTypeString,  IFERROR(Calculations!L91,""), NA())</f>
        <v>#N/A</v>
      </c>
      <c r="H91" s="3" t="e">
        <f t="shared" si="23"/>
        <v>#NUM!</v>
      </c>
      <c r="I91" s="3" t="e">
        <f ca="1" xml:space="preserve"> IF(OR(Calculations!C91 = "",Calculations!C91 &lt;&gt; DefectTypeString),  Calculations!M91, NA())</f>
        <v>#N/A</v>
      </c>
      <c r="J91" s="3" t="e">
        <f xml:space="preserve"> IF(Calculations!C91 = DefectTypeString,  Calculations!M91, NA())</f>
        <v>#N/A</v>
      </c>
      <c r="K91" s="3"/>
      <c r="M91" s="9" t="str">
        <f t="shared" si="15"/>
        <v/>
      </c>
      <c r="N91" s="9" t="str">
        <f t="shared" si="16"/>
        <v/>
      </c>
      <c r="O91" s="3" t="str">
        <f t="shared" si="17"/>
        <v/>
      </c>
      <c r="P91" s="3" t="str">
        <f t="array" ref="P91">IF(ISNUMBER(M91),MIN(IF($C:$C=O91,$D:$D)),"")</f>
        <v/>
      </c>
      <c r="Q91" s="11" t="str">
        <f t="shared" si="18"/>
        <v/>
      </c>
      <c r="R91" s="3" t="str">
        <f t="array" ref="R91">IF(ISNUMBER(M91),MAX(IF($C:$C=O91,$D:$D)),"")</f>
        <v/>
      </c>
      <c r="S91" s="3" t="str">
        <f t="array" ref="S91">IF(ISNUMBER(M91),PERCENTILE(IF($C:$C=O91,$D:$D),0.25),"")</f>
        <v/>
      </c>
      <c r="T91" s="3" t="str">
        <f t="array" ref="T91">IF(ISNUMBER(M91),PERCENTILE(IF($C:$C=O91,$D:$D),0.3),"")</f>
        <v/>
      </c>
      <c r="U91" s="3" t="str">
        <f t="array" ref="U91">IF(ISNUMBER(M91),PERCENTILE(IF($C:$C=O91,$D:$D),0.5),"")</f>
        <v/>
      </c>
      <c r="V91" s="3" t="str">
        <f t="array" ref="V91">IF(ISNUMBER(M91),PERCENTILE(IF($C:$C=O91,$D:$D),0.7),"")</f>
        <v/>
      </c>
      <c r="W91" s="3" t="str">
        <f t="array" ref="W91">IF(ISNUMBER(M91),PERCENTILE(IF($C:$C=O91,$D:$D),0.75),"")</f>
        <v/>
      </c>
      <c r="X91" s="3" t="str">
        <f t="array" ref="X91">IF(ISNUMBER(M91),PERCENTILE(IF($C:$C=O91,$D:$D),0.85),"")</f>
        <v/>
      </c>
      <c r="AL91" s="2" t="str">
        <f t="shared" si="19"/>
        <v/>
      </c>
      <c r="AM91" s="4" t="str">
        <f t="shared" si="20"/>
        <v/>
      </c>
      <c r="AN91" s="4" t="str">
        <f t="shared" si="21"/>
        <v/>
      </c>
    </row>
    <row r="92" spans="1:40" x14ac:dyDescent="0.2">
      <c r="A92" s="9" t="str">
        <f>Calculations!B92</f>
        <v/>
      </c>
      <c r="B92" s="9" t="str">
        <f>Calculations!A92</f>
        <v/>
      </c>
      <c r="C92" s="3" t="str">
        <f t="shared" si="14"/>
        <v/>
      </c>
      <c r="D92" s="3" t="str">
        <f>IFERROR(Calculations!L92,"")</f>
        <v/>
      </c>
      <c r="E92" s="3" t="str">
        <f>IF(OR(FilterValue="",Calculations!C92=FilterValue), IF(Calculations!C92 &lt;&gt;DefectTypeString,  IFERROR(Calculations!L92,""), NA()),NA())</f>
        <v/>
      </c>
      <c r="F92" s="3" t="e">
        <f t="shared" si="22"/>
        <v>#NUM!</v>
      </c>
      <c r="G92" s="3" t="e">
        <f xml:space="preserve"> IF(Calculations!C92 = DefectTypeString,  IFERROR(Calculations!L92,""), NA())</f>
        <v>#N/A</v>
      </c>
      <c r="H92" s="3" t="e">
        <f t="shared" si="23"/>
        <v>#NUM!</v>
      </c>
      <c r="I92" s="3" t="e">
        <f ca="1" xml:space="preserve"> IF(OR(Calculations!C92 = "",Calculations!C92 &lt;&gt; DefectTypeString),  Calculations!M92, NA())</f>
        <v>#N/A</v>
      </c>
      <c r="J92" s="3" t="e">
        <f xml:space="preserve"> IF(Calculations!C92 = DefectTypeString,  Calculations!M92, NA())</f>
        <v>#N/A</v>
      </c>
      <c r="K92" s="3"/>
      <c r="M92" s="9" t="str">
        <f t="shared" si="15"/>
        <v/>
      </c>
      <c r="N92" s="9" t="str">
        <f t="shared" si="16"/>
        <v/>
      </c>
      <c r="O92" s="3" t="str">
        <f t="shared" si="17"/>
        <v/>
      </c>
      <c r="P92" s="3" t="str">
        <f t="array" ref="P92">IF(ISNUMBER(M92),MIN(IF($C:$C=O92,$D:$D)),"")</f>
        <v/>
      </c>
      <c r="Q92" s="11" t="str">
        <f t="shared" si="18"/>
        <v/>
      </c>
      <c r="R92" s="3" t="str">
        <f t="array" ref="R92">IF(ISNUMBER(M92),MAX(IF($C:$C=O92,$D:$D)),"")</f>
        <v/>
      </c>
      <c r="S92" s="3" t="str">
        <f t="array" ref="S92">IF(ISNUMBER(M92),PERCENTILE(IF($C:$C=O92,$D:$D),0.25),"")</f>
        <v/>
      </c>
      <c r="T92" s="3" t="str">
        <f t="array" ref="T92">IF(ISNUMBER(M92),PERCENTILE(IF($C:$C=O92,$D:$D),0.3),"")</f>
        <v/>
      </c>
      <c r="U92" s="3" t="str">
        <f t="array" ref="U92">IF(ISNUMBER(M92),PERCENTILE(IF($C:$C=O92,$D:$D),0.5),"")</f>
        <v/>
      </c>
      <c r="V92" s="3" t="str">
        <f t="array" ref="V92">IF(ISNUMBER(M92),PERCENTILE(IF($C:$C=O92,$D:$D),0.7),"")</f>
        <v/>
      </c>
      <c r="W92" s="3" t="str">
        <f t="array" ref="W92">IF(ISNUMBER(M92),PERCENTILE(IF($C:$C=O92,$D:$D),0.75),"")</f>
        <v/>
      </c>
      <c r="X92" s="3" t="str">
        <f t="array" ref="X92">IF(ISNUMBER(M92),PERCENTILE(IF($C:$C=O92,$D:$D),0.85),"")</f>
        <v/>
      </c>
      <c r="AL92" s="2" t="str">
        <f t="shared" si="19"/>
        <v/>
      </c>
      <c r="AM92" s="4" t="str">
        <f t="shared" si="20"/>
        <v/>
      </c>
      <c r="AN92" s="4" t="str">
        <f t="shared" si="21"/>
        <v/>
      </c>
    </row>
    <row r="93" spans="1:40" x14ac:dyDescent="0.2">
      <c r="A93" s="9" t="str">
        <f>Calculations!B93</f>
        <v/>
      </c>
      <c r="B93" s="9" t="str">
        <f>Calculations!A93</f>
        <v/>
      </c>
      <c r="C93" s="3" t="str">
        <f t="shared" si="14"/>
        <v/>
      </c>
      <c r="D93" s="3" t="str">
        <f>IFERROR(Calculations!L93,"")</f>
        <v/>
      </c>
      <c r="E93" s="3" t="str">
        <f>IF(OR(FilterValue="",Calculations!C93=FilterValue), IF(Calculations!C93 &lt;&gt;DefectTypeString,  IFERROR(Calculations!L93,""), NA()),NA())</f>
        <v/>
      </c>
      <c r="F93" s="3" t="e">
        <f t="shared" si="22"/>
        <v>#NUM!</v>
      </c>
      <c r="G93" s="3" t="e">
        <f xml:space="preserve"> IF(Calculations!C93 = DefectTypeString,  IFERROR(Calculations!L93,""), NA())</f>
        <v>#N/A</v>
      </c>
      <c r="H93" s="3" t="e">
        <f t="shared" si="23"/>
        <v>#NUM!</v>
      </c>
      <c r="I93" s="3" t="e">
        <f ca="1" xml:space="preserve"> IF(OR(Calculations!C93 = "",Calculations!C93 &lt;&gt; DefectTypeString),  Calculations!M93, NA())</f>
        <v>#N/A</v>
      </c>
      <c r="J93" s="3" t="e">
        <f xml:space="preserve"> IF(Calculations!C93 = DefectTypeString,  Calculations!M93, NA())</f>
        <v>#N/A</v>
      </c>
      <c r="K93" s="3"/>
      <c r="M93" s="9" t="str">
        <f t="shared" si="15"/>
        <v/>
      </c>
      <c r="N93" s="9" t="str">
        <f t="shared" si="16"/>
        <v/>
      </c>
      <c r="O93" s="3" t="str">
        <f t="shared" si="17"/>
        <v/>
      </c>
      <c r="P93" s="3" t="str">
        <f t="array" ref="P93">IF(ISNUMBER(M93),MIN(IF($C:$C=O93,$D:$D)),"")</f>
        <v/>
      </c>
      <c r="Q93" s="11" t="str">
        <f t="shared" si="18"/>
        <v/>
      </c>
      <c r="R93" s="3" t="str">
        <f t="array" ref="R93">IF(ISNUMBER(M93),MAX(IF($C:$C=O93,$D:$D)),"")</f>
        <v/>
      </c>
      <c r="S93" s="3" t="str">
        <f t="array" ref="S93">IF(ISNUMBER(M93),PERCENTILE(IF($C:$C=O93,$D:$D),0.25),"")</f>
        <v/>
      </c>
      <c r="T93" s="3" t="str">
        <f t="array" ref="T93">IF(ISNUMBER(M93),PERCENTILE(IF($C:$C=O93,$D:$D),0.3),"")</f>
        <v/>
      </c>
      <c r="U93" s="3" t="str">
        <f t="array" ref="U93">IF(ISNUMBER(M93),PERCENTILE(IF($C:$C=O93,$D:$D),0.5),"")</f>
        <v/>
      </c>
      <c r="V93" s="3" t="str">
        <f t="array" ref="V93">IF(ISNUMBER(M93),PERCENTILE(IF($C:$C=O93,$D:$D),0.7),"")</f>
        <v/>
      </c>
      <c r="W93" s="3" t="str">
        <f t="array" ref="W93">IF(ISNUMBER(M93),PERCENTILE(IF($C:$C=O93,$D:$D),0.75),"")</f>
        <v/>
      </c>
      <c r="X93" s="3" t="str">
        <f t="array" ref="X93">IF(ISNUMBER(M93),PERCENTILE(IF($C:$C=O93,$D:$D),0.85),"")</f>
        <v/>
      </c>
      <c r="AL93" s="2" t="str">
        <f t="shared" si="19"/>
        <v/>
      </c>
      <c r="AM93" s="4" t="str">
        <f t="shared" si="20"/>
        <v/>
      </c>
      <c r="AN93" s="4" t="str">
        <f t="shared" si="21"/>
        <v/>
      </c>
    </row>
    <row r="94" spans="1:40" x14ac:dyDescent="0.2">
      <c r="A94" s="9" t="str">
        <f>Calculations!B94</f>
        <v/>
      </c>
      <c r="B94" s="9" t="str">
        <f>Calculations!A94</f>
        <v/>
      </c>
      <c r="C94" s="3" t="str">
        <f t="shared" si="14"/>
        <v/>
      </c>
      <c r="D94" s="3" t="str">
        <f>IFERROR(Calculations!L94,"")</f>
        <v/>
      </c>
      <c r="E94" s="3" t="str">
        <f>IF(OR(FilterValue="",Calculations!C94=FilterValue), IF(Calculations!C94 &lt;&gt;DefectTypeString,  IFERROR(Calculations!L94,""), NA()),NA())</f>
        <v/>
      </c>
      <c r="F94" s="3" t="e">
        <f t="shared" si="22"/>
        <v>#NUM!</v>
      </c>
      <c r="G94" s="3" t="e">
        <f xml:space="preserve"> IF(Calculations!C94 = DefectTypeString,  IFERROR(Calculations!L94,""), NA())</f>
        <v>#N/A</v>
      </c>
      <c r="H94" s="3" t="e">
        <f t="shared" si="23"/>
        <v>#NUM!</v>
      </c>
      <c r="I94" s="3" t="e">
        <f ca="1" xml:space="preserve"> IF(OR(Calculations!C94 = "",Calculations!C94 &lt;&gt; DefectTypeString),  Calculations!M94, NA())</f>
        <v>#N/A</v>
      </c>
      <c r="J94" s="3" t="e">
        <f xml:space="preserve"> IF(Calculations!C94 = DefectTypeString,  Calculations!M94, NA())</f>
        <v>#N/A</v>
      </c>
      <c r="K94" s="3"/>
      <c r="M94" s="9" t="str">
        <f t="shared" si="15"/>
        <v/>
      </c>
      <c r="N94" s="9" t="str">
        <f t="shared" si="16"/>
        <v/>
      </c>
      <c r="O94" s="3" t="str">
        <f t="shared" si="17"/>
        <v/>
      </c>
      <c r="P94" s="3" t="str">
        <f t="array" ref="P94">IF(ISNUMBER(M94),MIN(IF($C:$C=O94,$D:$D)),"")</f>
        <v/>
      </c>
      <c r="Q94" s="11" t="str">
        <f t="shared" si="18"/>
        <v/>
      </c>
      <c r="R94" s="3" t="str">
        <f t="array" ref="R94">IF(ISNUMBER(M94),MAX(IF($C:$C=O94,$D:$D)),"")</f>
        <v/>
      </c>
      <c r="S94" s="3" t="str">
        <f t="array" ref="S94">IF(ISNUMBER(M94),PERCENTILE(IF($C:$C=O94,$D:$D),0.25),"")</f>
        <v/>
      </c>
      <c r="T94" s="3" t="str">
        <f t="array" ref="T94">IF(ISNUMBER(M94),PERCENTILE(IF($C:$C=O94,$D:$D),0.3),"")</f>
        <v/>
      </c>
      <c r="U94" s="3" t="str">
        <f t="array" ref="U94">IF(ISNUMBER(M94),PERCENTILE(IF($C:$C=O94,$D:$D),0.5),"")</f>
        <v/>
      </c>
      <c r="V94" s="3" t="str">
        <f t="array" ref="V94">IF(ISNUMBER(M94),PERCENTILE(IF($C:$C=O94,$D:$D),0.7),"")</f>
        <v/>
      </c>
      <c r="W94" s="3" t="str">
        <f t="array" ref="W94">IF(ISNUMBER(M94),PERCENTILE(IF($C:$C=O94,$D:$D),0.75),"")</f>
        <v/>
      </c>
      <c r="X94" s="3" t="str">
        <f t="array" ref="X94">IF(ISNUMBER(M94),PERCENTILE(IF($C:$C=O94,$D:$D),0.85),"")</f>
        <v/>
      </c>
      <c r="AL94" s="2" t="str">
        <f t="shared" si="19"/>
        <v/>
      </c>
      <c r="AM94" s="4" t="str">
        <f t="shared" si="20"/>
        <v/>
      </c>
      <c r="AN94" s="4" t="str">
        <f t="shared" si="21"/>
        <v/>
      </c>
    </row>
    <row r="95" spans="1:40" x14ac:dyDescent="0.2">
      <c r="A95" s="9" t="str">
        <f>Calculations!B95</f>
        <v/>
      </c>
      <c r="B95" s="9" t="str">
        <f>Calculations!A95</f>
        <v/>
      </c>
      <c r="C95" s="3" t="str">
        <f t="shared" si="14"/>
        <v/>
      </c>
      <c r="D95" s="3" t="str">
        <f>IFERROR(Calculations!L95,"")</f>
        <v/>
      </c>
      <c r="E95" s="3" t="str">
        <f>IF(OR(FilterValue="",Calculations!C95=FilterValue), IF(Calculations!C95 &lt;&gt;DefectTypeString,  IFERROR(Calculations!L95,""), NA()),NA())</f>
        <v/>
      </c>
      <c r="F95" s="3" t="e">
        <f t="shared" si="22"/>
        <v>#NUM!</v>
      </c>
      <c r="G95" s="3" t="e">
        <f xml:space="preserve"> IF(Calculations!C95 = DefectTypeString,  IFERROR(Calculations!L95,""), NA())</f>
        <v>#N/A</v>
      </c>
      <c r="H95" s="3" t="e">
        <f t="shared" si="23"/>
        <v>#NUM!</v>
      </c>
      <c r="I95" s="3" t="e">
        <f ca="1" xml:space="preserve"> IF(OR(Calculations!C95 = "",Calculations!C95 &lt;&gt; DefectTypeString),  Calculations!M95, NA())</f>
        <v>#N/A</v>
      </c>
      <c r="J95" s="3" t="e">
        <f xml:space="preserve"> IF(Calculations!C95 = DefectTypeString,  Calculations!M95, NA())</f>
        <v>#N/A</v>
      </c>
      <c r="K95" s="3"/>
      <c r="M95" s="9" t="str">
        <f t="shared" si="15"/>
        <v/>
      </c>
      <c r="N95" s="9" t="str">
        <f t="shared" si="16"/>
        <v/>
      </c>
      <c r="O95" s="3" t="str">
        <f t="shared" si="17"/>
        <v/>
      </c>
      <c r="P95" s="3" t="str">
        <f t="array" ref="P95">IF(ISNUMBER(M95),MIN(IF($C:$C=O95,$D:$D)),"")</f>
        <v/>
      </c>
      <c r="Q95" s="11" t="str">
        <f t="shared" si="18"/>
        <v/>
      </c>
      <c r="R95" s="3" t="str">
        <f t="array" ref="R95">IF(ISNUMBER(M95),MAX(IF($C:$C=O95,$D:$D)),"")</f>
        <v/>
      </c>
      <c r="S95" s="3" t="str">
        <f t="array" ref="S95">IF(ISNUMBER(M95),PERCENTILE(IF($C:$C=O95,$D:$D),0.25),"")</f>
        <v/>
      </c>
      <c r="T95" s="3" t="str">
        <f t="array" ref="T95">IF(ISNUMBER(M95),PERCENTILE(IF($C:$C=O95,$D:$D),0.3),"")</f>
        <v/>
      </c>
      <c r="U95" s="3" t="str">
        <f t="array" ref="U95">IF(ISNUMBER(M95),PERCENTILE(IF($C:$C=O95,$D:$D),0.5),"")</f>
        <v/>
      </c>
      <c r="V95" s="3" t="str">
        <f t="array" ref="V95">IF(ISNUMBER(M95),PERCENTILE(IF($C:$C=O95,$D:$D),0.7),"")</f>
        <v/>
      </c>
      <c r="W95" s="3" t="str">
        <f t="array" ref="W95">IF(ISNUMBER(M95),PERCENTILE(IF($C:$C=O95,$D:$D),0.75),"")</f>
        <v/>
      </c>
      <c r="X95" s="3" t="str">
        <f t="array" ref="X95">IF(ISNUMBER(M95),PERCENTILE(IF($C:$C=O95,$D:$D),0.85),"")</f>
        <v/>
      </c>
      <c r="AL95" s="2" t="str">
        <f t="shared" si="19"/>
        <v/>
      </c>
      <c r="AM95" s="4" t="str">
        <f t="shared" si="20"/>
        <v/>
      </c>
      <c r="AN95" s="4" t="str">
        <f t="shared" si="21"/>
        <v/>
      </c>
    </row>
    <row r="96" spans="1:40" x14ac:dyDescent="0.2">
      <c r="A96" s="9" t="str">
        <f>Calculations!B96</f>
        <v/>
      </c>
      <c r="B96" s="9" t="str">
        <f>Calculations!A96</f>
        <v/>
      </c>
      <c r="C96" s="3" t="str">
        <f t="shared" si="14"/>
        <v/>
      </c>
      <c r="D96" s="3" t="str">
        <f>IFERROR(Calculations!L96,"")</f>
        <v/>
      </c>
      <c r="E96" s="3" t="str">
        <f>IF(OR(FilterValue="",Calculations!C96=FilterValue), IF(Calculations!C96 &lt;&gt;DefectTypeString,  IFERROR(Calculations!L96,""), NA()),NA())</f>
        <v/>
      </c>
      <c r="F96" s="3" t="e">
        <f t="shared" si="22"/>
        <v>#NUM!</v>
      </c>
      <c r="G96" s="3" t="e">
        <f xml:space="preserve"> IF(Calculations!C96 = DefectTypeString,  IFERROR(Calculations!L96,""), NA())</f>
        <v>#N/A</v>
      </c>
      <c r="H96" s="3" t="e">
        <f t="shared" si="23"/>
        <v>#NUM!</v>
      </c>
      <c r="I96" s="3" t="e">
        <f ca="1" xml:space="preserve"> IF(OR(Calculations!C96 = "",Calculations!C96 &lt;&gt; DefectTypeString),  Calculations!M96, NA())</f>
        <v>#N/A</v>
      </c>
      <c r="J96" s="3" t="e">
        <f xml:space="preserve"> IF(Calculations!C96 = DefectTypeString,  Calculations!M96, NA())</f>
        <v>#N/A</v>
      </c>
      <c r="K96" s="3"/>
      <c r="M96" s="9" t="str">
        <f t="shared" si="15"/>
        <v/>
      </c>
      <c r="N96" s="9" t="str">
        <f t="shared" si="16"/>
        <v/>
      </c>
      <c r="O96" s="3" t="str">
        <f t="shared" si="17"/>
        <v/>
      </c>
      <c r="P96" s="3" t="str">
        <f t="array" ref="P96">IF(ISNUMBER(M96),MIN(IF($C:$C=O96,$D:$D)),"")</f>
        <v/>
      </c>
      <c r="Q96" s="11" t="str">
        <f t="shared" si="18"/>
        <v/>
      </c>
      <c r="R96" s="3" t="str">
        <f t="array" ref="R96">IF(ISNUMBER(M96),MAX(IF($C:$C=O96,$D:$D)),"")</f>
        <v/>
      </c>
      <c r="S96" s="3" t="str">
        <f t="array" ref="S96">IF(ISNUMBER(M96),PERCENTILE(IF($C:$C=O96,$D:$D),0.25),"")</f>
        <v/>
      </c>
      <c r="T96" s="3" t="str">
        <f t="array" ref="T96">IF(ISNUMBER(M96),PERCENTILE(IF($C:$C=O96,$D:$D),0.3),"")</f>
        <v/>
      </c>
      <c r="U96" s="3" t="str">
        <f t="array" ref="U96">IF(ISNUMBER(M96),PERCENTILE(IF($C:$C=O96,$D:$D),0.5),"")</f>
        <v/>
      </c>
      <c r="V96" s="3" t="str">
        <f t="array" ref="V96">IF(ISNUMBER(M96),PERCENTILE(IF($C:$C=O96,$D:$D),0.7),"")</f>
        <v/>
      </c>
      <c r="W96" s="3" t="str">
        <f t="array" ref="W96">IF(ISNUMBER(M96),PERCENTILE(IF($C:$C=O96,$D:$D),0.75),"")</f>
        <v/>
      </c>
      <c r="X96" s="3" t="str">
        <f t="array" ref="X96">IF(ISNUMBER(M96),PERCENTILE(IF($C:$C=O96,$D:$D),0.85),"")</f>
        <v/>
      </c>
      <c r="AL96" s="2" t="str">
        <f t="shared" si="19"/>
        <v/>
      </c>
      <c r="AM96" s="4" t="str">
        <f t="shared" si="20"/>
        <v/>
      </c>
      <c r="AN96" s="4" t="str">
        <f t="shared" si="21"/>
        <v/>
      </c>
    </row>
    <row r="97" spans="1:40" x14ac:dyDescent="0.2">
      <c r="A97" s="9" t="str">
        <f>Calculations!B97</f>
        <v/>
      </c>
      <c r="B97" s="9" t="str">
        <f>Calculations!A97</f>
        <v/>
      </c>
      <c r="C97" s="3" t="str">
        <f t="shared" si="14"/>
        <v/>
      </c>
      <c r="D97" s="3" t="str">
        <f>IFERROR(Calculations!L97,"")</f>
        <v/>
      </c>
      <c r="E97" s="3" t="str">
        <f>IF(OR(FilterValue="",Calculations!C97=FilterValue), IF(Calculations!C97 &lt;&gt;DefectTypeString,  IFERROR(Calculations!L97,""), NA()),NA())</f>
        <v/>
      </c>
      <c r="F97" s="3" t="e">
        <f t="shared" si="22"/>
        <v>#NUM!</v>
      </c>
      <c r="G97" s="3" t="e">
        <f xml:space="preserve"> IF(Calculations!C97 = DefectTypeString,  IFERROR(Calculations!L97,""), NA())</f>
        <v>#N/A</v>
      </c>
      <c r="H97" s="3" t="e">
        <f t="shared" si="23"/>
        <v>#NUM!</v>
      </c>
      <c r="I97" s="3" t="e">
        <f ca="1" xml:space="preserve"> IF(OR(Calculations!C97 = "",Calculations!C97 &lt;&gt; DefectTypeString),  Calculations!M97, NA())</f>
        <v>#N/A</v>
      </c>
      <c r="J97" s="3" t="e">
        <f xml:space="preserve"> IF(Calculations!C97 = DefectTypeString,  Calculations!M97, NA())</f>
        <v>#N/A</v>
      </c>
      <c r="K97" s="3"/>
      <c r="M97" s="9" t="str">
        <f t="shared" si="15"/>
        <v/>
      </c>
      <c r="N97" s="9" t="str">
        <f t="shared" si="16"/>
        <v/>
      </c>
      <c r="O97" s="3" t="str">
        <f t="shared" si="17"/>
        <v/>
      </c>
      <c r="P97" s="3" t="str">
        <f t="array" ref="P97">IF(ISNUMBER(M97),MIN(IF($C:$C=O97,$D:$D)),"")</f>
        <v/>
      </c>
      <c r="Q97" s="11" t="str">
        <f t="shared" si="18"/>
        <v/>
      </c>
      <c r="R97" s="3" t="str">
        <f t="array" ref="R97">IF(ISNUMBER(M97),MAX(IF($C:$C=O97,$D:$D)),"")</f>
        <v/>
      </c>
      <c r="S97" s="3" t="str">
        <f t="array" ref="S97">IF(ISNUMBER(M97),PERCENTILE(IF($C:$C=O97,$D:$D),0.25),"")</f>
        <v/>
      </c>
      <c r="T97" s="3" t="str">
        <f t="array" ref="T97">IF(ISNUMBER(M97),PERCENTILE(IF($C:$C=O97,$D:$D),0.3),"")</f>
        <v/>
      </c>
      <c r="U97" s="3" t="str">
        <f t="array" ref="U97">IF(ISNUMBER(M97),PERCENTILE(IF($C:$C=O97,$D:$D),0.5),"")</f>
        <v/>
      </c>
      <c r="V97" s="3" t="str">
        <f t="array" ref="V97">IF(ISNUMBER(M97),PERCENTILE(IF($C:$C=O97,$D:$D),0.7),"")</f>
        <v/>
      </c>
      <c r="W97" s="3" t="str">
        <f t="array" ref="W97">IF(ISNUMBER(M97),PERCENTILE(IF($C:$C=O97,$D:$D),0.75),"")</f>
        <v/>
      </c>
      <c r="X97" s="3" t="str">
        <f t="array" ref="X97">IF(ISNUMBER(M97),PERCENTILE(IF($C:$C=O97,$D:$D),0.85),"")</f>
        <v/>
      </c>
      <c r="AL97" s="2" t="str">
        <f t="shared" si="19"/>
        <v/>
      </c>
      <c r="AM97" s="4" t="str">
        <f t="shared" si="20"/>
        <v/>
      </c>
      <c r="AN97" s="4" t="str">
        <f t="shared" si="21"/>
        <v/>
      </c>
    </row>
    <row r="98" spans="1:40" x14ac:dyDescent="0.2">
      <c r="A98" s="9" t="str">
        <f>Calculations!B98</f>
        <v/>
      </c>
      <c r="B98" s="9" t="str">
        <f>Calculations!A98</f>
        <v/>
      </c>
      <c r="C98" s="3" t="str">
        <f t="shared" si="14"/>
        <v/>
      </c>
      <c r="D98" s="3" t="str">
        <f>IFERROR(Calculations!L98,"")</f>
        <v/>
      </c>
      <c r="E98" s="3" t="str">
        <f>IF(OR(FilterValue="",Calculations!C98=FilterValue), IF(Calculations!C98 &lt;&gt;DefectTypeString,  IFERROR(Calculations!L98,""), NA()),NA())</f>
        <v/>
      </c>
      <c r="F98" s="3" t="e">
        <f t="shared" si="22"/>
        <v>#NUM!</v>
      </c>
      <c r="G98" s="3" t="e">
        <f xml:space="preserve"> IF(Calculations!C98 = DefectTypeString,  IFERROR(Calculations!L98,""), NA())</f>
        <v>#N/A</v>
      </c>
      <c r="H98" s="3" t="e">
        <f t="shared" si="23"/>
        <v>#NUM!</v>
      </c>
      <c r="I98" s="3" t="e">
        <f ca="1" xml:space="preserve"> IF(OR(Calculations!C98 = "",Calculations!C98 &lt;&gt; DefectTypeString),  Calculations!M98, NA())</f>
        <v>#N/A</v>
      </c>
      <c r="J98" s="3" t="e">
        <f xml:space="preserve"> IF(Calculations!C98 = DefectTypeString,  Calculations!M98, NA())</f>
        <v>#N/A</v>
      </c>
      <c r="K98" s="3"/>
      <c r="M98" s="9" t="str">
        <f t="shared" si="15"/>
        <v/>
      </c>
      <c r="N98" s="9" t="str">
        <f t="shared" si="16"/>
        <v/>
      </c>
      <c r="O98" s="3" t="str">
        <f t="shared" si="17"/>
        <v/>
      </c>
      <c r="P98" s="3" t="str">
        <f t="array" ref="P98">IF(ISNUMBER(M98),MIN(IF($C:$C=O98,$D:$D)),"")</f>
        <v/>
      </c>
      <c r="Q98" s="11" t="str">
        <f t="shared" si="18"/>
        <v/>
      </c>
      <c r="R98" s="3" t="str">
        <f t="array" ref="R98">IF(ISNUMBER(M98),MAX(IF($C:$C=O98,$D:$D)),"")</f>
        <v/>
      </c>
      <c r="S98" s="3" t="str">
        <f t="array" ref="S98">IF(ISNUMBER(M98),PERCENTILE(IF($C:$C=O98,$D:$D),0.25),"")</f>
        <v/>
      </c>
      <c r="T98" s="3" t="str">
        <f t="array" ref="T98">IF(ISNUMBER(M98),PERCENTILE(IF($C:$C=O98,$D:$D),0.3),"")</f>
        <v/>
      </c>
      <c r="U98" s="3" t="str">
        <f t="array" ref="U98">IF(ISNUMBER(M98),PERCENTILE(IF($C:$C=O98,$D:$D),0.5),"")</f>
        <v/>
      </c>
      <c r="V98" s="3" t="str">
        <f t="array" ref="V98">IF(ISNUMBER(M98),PERCENTILE(IF($C:$C=O98,$D:$D),0.7),"")</f>
        <v/>
      </c>
      <c r="W98" s="3" t="str">
        <f t="array" ref="W98">IF(ISNUMBER(M98),PERCENTILE(IF($C:$C=O98,$D:$D),0.75),"")</f>
        <v/>
      </c>
      <c r="X98" s="3" t="str">
        <f t="array" ref="X98">IF(ISNUMBER(M98),PERCENTILE(IF($C:$C=O98,$D:$D),0.85),"")</f>
        <v/>
      </c>
      <c r="AL98" s="2" t="str">
        <f t="shared" si="19"/>
        <v/>
      </c>
      <c r="AM98" s="4" t="str">
        <f t="shared" si="20"/>
        <v/>
      </c>
      <c r="AN98" s="4" t="str">
        <f t="shared" si="21"/>
        <v/>
      </c>
    </row>
    <row r="99" spans="1:40" x14ac:dyDescent="0.2">
      <c r="A99" s="9" t="str">
        <f>Calculations!B99</f>
        <v/>
      </c>
      <c r="B99" s="9" t="str">
        <f>Calculations!A99</f>
        <v/>
      </c>
      <c r="C99" s="3" t="str">
        <f t="shared" si="14"/>
        <v/>
      </c>
      <c r="D99" s="3" t="str">
        <f>IFERROR(Calculations!L99,"")</f>
        <v/>
      </c>
      <c r="E99" s="3" t="str">
        <f>IF(OR(FilterValue="",Calculations!C99=FilterValue), IF(Calculations!C99 &lt;&gt;DefectTypeString,  IFERROR(Calculations!L99,""), NA()),NA())</f>
        <v/>
      </c>
      <c r="F99" s="3" t="e">
        <f t="shared" si="22"/>
        <v>#NUM!</v>
      </c>
      <c r="G99" s="3" t="e">
        <f xml:space="preserve"> IF(Calculations!C99 = DefectTypeString,  IFERROR(Calculations!L99,""), NA())</f>
        <v>#N/A</v>
      </c>
      <c r="H99" s="3" t="e">
        <f t="shared" si="23"/>
        <v>#NUM!</v>
      </c>
      <c r="I99" s="3" t="e">
        <f ca="1" xml:space="preserve"> IF(OR(Calculations!C99 = "",Calculations!C99 &lt;&gt; DefectTypeString),  Calculations!M99, NA())</f>
        <v>#N/A</v>
      </c>
      <c r="J99" s="3" t="e">
        <f xml:space="preserve"> IF(Calculations!C99 = DefectTypeString,  Calculations!M99, NA())</f>
        <v>#N/A</v>
      </c>
      <c r="K99" s="3"/>
      <c r="M99" s="9" t="str">
        <f t="shared" si="15"/>
        <v/>
      </c>
      <c r="N99" s="9" t="str">
        <f t="shared" si="16"/>
        <v/>
      </c>
      <c r="O99" s="3" t="str">
        <f t="shared" si="17"/>
        <v/>
      </c>
      <c r="P99" s="3" t="str">
        <f t="array" ref="P99">IF(ISNUMBER(M99),MIN(IF($C:$C=O99,$D:$D)),"")</f>
        <v/>
      </c>
      <c r="Q99" s="11" t="str">
        <f t="shared" si="18"/>
        <v/>
      </c>
      <c r="R99" s="3" t="str">
        <f t="array" ref="R99">IF(ISNUMBER(M99),MAX(IF($C:$C=O99,$D:$D)),"")</f>
        <v/>
      </c>
      <c r="S99" s="3" t="str">
        <f t="array" ref="S99">IF(ISNUMBER(M99),PERCENTILE(IF($C:$C=O99,$D:$D),0.25),"")</f>
        <v/>
      </c>
      <c r="T99" s="3" t="str">
        <f t="array" ref="T99">IF(ISNUMBER(M99),PERCENTILE(IF($C:$C=O99,$D:$D),0.3),"")</f>
        <v/>
      </c>
      <c r="U99" s="3" t="str">
        <f t="array" ref="U99">IF(ISNUMBER(M99),PERCENTILE(IF($C:$C=O99,$D:$D),0.5),"")</f>
        <v/>
      </c>
      <c r="V99" s="3" t="str">
        <f t="array" ref="V99">IF(ISNUMBER(M99),PERCENTILE(IF($C:$C=O99,$D:$D),0.7),"")</f>
        <v/>
      </c>
      <c r="W99" s="3" t="str">
        <f t="array" ref="W99">IF(ISNUMBER(M99),PERCENTILE(IF($C:$C=O99,$D:$D),0.75),"")</f>
        <v/>
      </c>
      <c r="X99" s="3" t="str">
        <f t="array" ref="X99">IF(ISNUMBER(M99),PERCENTILE(IF($C:$C=O99,$D:$D),0.85),"")</f>
        <v/>
      </c>
      <c r="AL99" s="2" t="str">
        <f t="shared" si="19"/>
        <v/>
      </c>
      <c r="AM99" s="4" t="str">
        <f t="shared" si="20"/>
        <v/>
      </c>
      <c r="AN99" s="4" t="str">
        <f t="shared" si="21"/>
        <v/>
      </c>
    </row>
    <row r="100" spans="1:40" x14ac:dyDescent="0.2">
      <c r="A100" s="9" t="str">
        <f>Calculations!B100</f>
        <v/>
      </c>
      <c r="B100" s="9" t="str">
        <f>Calculations!A100</f>
        <v/>
      </c>
      <c r="C100" s="3" t="str">
        <f t="shared" si="14"/>
        <v/>
      </c>
      <c r="D100" s="3" t="str">
        <f>IFERROR(Calculations!L100,"")</f>
        <v/>
      </c>
      <c r="E100" s="3" t="str">
        <f>IF(OR(FilterValue="",Calculations!C100=FilterValue), IF(Calculations!C100 &lt;&gt;DefectTypeString,  IFERROR(Calculations!L100,""), NA()),NA())</f>
        <v/>
      </c>
      <c r="F100" s="3" t="e">
        <f t="shared" si="22"/>
        <v>#NUM!</v>
      </c>
      <c r="G100" s="3" t="e">
        <f xml:space="preserve"> IF(Calculations!C100 = DefectTypeString,  IFERROR(Calculations!L100,""), NA())</f>
        <v>#N/A</v>
      </c>
      <c r="H100" s="3" t="e">
        <f t="shared" si="23"/>
        <v>#NUM!</v>
      </c>
      <c r="I100" s="3" t="e">
        <f ca="1" xml:space="preserve"> IF(OR(Calculations!C100 = "",Calculations!C100 &lt;&gt; DefectTypeString),  Calculations!M100, NA())</f>
        <v>#N/A</v>
      </c>
      <c r="J100" s="3" t="e">
        <f xml:space="preserve"> IF(Calculations!C100 = DefectTypeString,  Calculations!M100, NA())</f>
        <v>#N/A</v>
      </c>
      <c r="K100" s="3"/>
      <c r="M100" s="9" t="str">
        <f t="shared" si="15"/>
        <v/>
      </c>
      <c r="N100" s="9" t="str">
        <f t="shared" si="16"/>
        <v/>
      </c>
      <c r="O100" s="3" t="str">
        <f t="shared" si="17"/>
        <v/>
      </c>
      <c r="P100" s="3" t="str">
        <f t="array" ref="P100">IF(ISNUMBER(M100),MIN(IF($C:$C=O100,$D:$D)),"")</f>
        <v/>
      </c>
      <c r="Q100" s="11" t="str">
        <f t="shared" si="18"/>
        <v/>
      </c>
      <c r="R100" s="3" t="str">
        <f t="array" ref="R100">IF(ISNUMBER(M100),MAX(IF($C:$C=O100,$D:$D)),"")</f>
        <v/>
      </c>
      <c r="S100" s="3" t="str">
        <f t="array" ref="S100">IF(ISNUMBER(M100),PERCENTILE(IF($C:$C=O100,$D:$D),0.25),"")</f>
        <v/>
      </c>
      <c r="T100" s="3" t="str">
        <f t="array" ref="T100">IF(ISNUMBER(M100),PERCENTILE(IF($C:$C=O100,$D:$D),0.3),"")</f>
        <v/>
      </c>
      <c r="U100" s="3" t="str">
        <f t="array" ref="U100">IF(ISNUMBER(M100),PERCENTILE(IF($C:$C=O100,$D:$D),0.5),"")</f>
        <v/>
      </c>
      <c r="V100" s="3" t="str">
        <f t="array" ref="V100">IF(ISNUMBER(M100),PERCENTILE(IF($C:$C=O100,$D:$D),0.7),"")</f>
        <v/>
      </c>
      <c r="W100" s="3" t="str">
        <f t="array" ref="W100">IF(ISNUMBER(M100),PERCENTILE(IF($C:$C=O100,$D:$D),0.75),"")</f>
        <v/>
      </c>
      <c r="X100" s="3" t="str">
        <f t="array" ref="X100">IF(ISNUMBER(M100),PERCENTILE(IF($C:$C=O100,$D:$D),0.85),"")</f>
        <v/>
      </c>
      <c r="AL100" s="2" t="str">
        <f t="shared" si="19"/>
        <v/>
      </c>
      <c r="AM100" s="4" t="str">
        <f t="shared" si="20"/>
        <v/>
      </c>
      <c r="AN100" s="4" t="str">
        <f t="shared" si="21"/>
        <v/>
      </c>
    </row>
    <row r="101" spans="1:40" x14ac:dyDescent="0.2">
      <c r="A101" s="9" t="str">
        <f>Calculations!B101</f>
        <v/>
      </c>
      <c r="B101" s="9" t="str">
        <f>Calculations!A101</f>
        <v/>
      </c>
      <c r="C101" s="3" t="str">
        <f t="shared" si="14"/>
        <v/>
      </c>
      <c r="D101" s="3" t="str">
        <f>IFERROR(Calculations!L101,"")</f>
        <v/>
      </c>
      <c r="E101" s="3" t="str">
        <f>IF(OR(FilterValue="",Calculations!C101=FilterValue), IF(Calculations!C101 &lt;&gt;DefectTypeString,  IFERROR(Calculations!L101,""), NA()),NA())</f>
        <v/>
      </c>
      <c r="F101" s="3" t="e">
        <f t="shared" si="22"/>
        <v>#NUM!</v>
      </c>
      <c r="G101" s="3" t="e">
        <f xml:space="preserve"> IF(Calculations!C101 = DefectTypeString,  IFERROR(Calculations!L101,""), NA())</f>
        <v>#N/A</v>
      </c>
      <c r="H101" s="3" t="e">
        <f t="shared" si="23"/>
        <v>#NUM!</v>
      </c>
      <c r="I101" s="3" t="e">
        <f ca="1" xml:space="preserve"> IF(OR(Calculations!C101 = "",Calculations!C101 &lt;&gt; DefectTypeString),  Calculations!M101, NA())</f>
        <v>#N/A</v>
      </c>
      <c r="J101" s="3" t="e">
        <f xml:space="preserve"> IF(Calculations!C101 = DefectTypeString,  Calculations!M101, NA())</f>
        <v>#N/A</v>
      </c>
      <c r="K101" s="3"/>
      <c r="M101" s="9" t="str">
        <f t="shared" si="15"/>
        <v/>
      </c>
      <c r="N101" s="9" t="str">
        <f t="shared" si="16"/>
        <v/>
      </c>
      <c r="O101" s="3" t="str">
        <f t="shared" si="17"/>
        <v/>
      </c>
      <c r="P101" s="3" t="str">
        <f t="array" ref="P101">IF(ISNUMBER(M101),MIN(IF($C:$C=O101,$D:$D)),"")</f>
        <v/>
      </c>
      <c r="Q101" s="11" t="str">
        <f t="shared" si="18"/>
        <v/>
      </c>
      <c r="R101" s="3" t="str">
        <f t="array" ref="R101">IF(ISNUMBER(M101),MAX(IF($C:$C=O101,$D:$D)),"")</f>
        <v/>
      </c>
      <c r="S101" s="3" t="str">
        <f t="array" ref="S101">IF(ISNUMBER(M101),PERCENTILE(IF($C:$C=O101,$D:$D),0.25),"")</f>
        <v/>
      </c>
      <c r="T101" s="3" t="str">
        <f t="array" ref="T101">IF(ISNUMBER(M101),PERCENTILE(IF($C:$C=O101,$D:$D),0.3),"")</f>
        <v/>
      </c>
      <c r="U101" s="3" t="str">
        <f t="array" ref="U101">IF(ISNUMBER(M101),PERCENTILE(IF($C:$C=O101,$D:$D),0.5),"")</f>
        <v/>
      </c>
      <c r="V101" s="3" t="str">
        <f t="array" ref="V101">IF(ISNUMBER(M101),PERCENTILE(IF($C:$C=O101,$D:$D),0.7),"")</f>
        <v/>
      </c>
      <c r="W101" s="3" t="str">
        <f t="array" ref="W101">IF(ISNUMBER(M101),PERCENTILE(IF($C:$C=O101,$D:$D),0.75),"")</f>
        <v/>
      </c>
      <c r="X101" s="3" t="str">
        <f t="array" ref="X101">IF(ISNUMBER(M101),PERCENTILE(IF($C:$C=O101,$D:$D),0.85),"")</f>
        <v/>
      </c>
      <c r="AL101" s="2" t="str">
        <f t="shared" si="19"/>
        <v/>
      </c>
      <c r="AM101" s="4" t="str">
        <f t="shared" si="20"/>
        <v/>
      </c>
      <c r="AN101" s="4" t="str">
        <f t="shared" si="21"/>
        <v/>
      </c>
    </row>
    <row r="102" spans="1:40" x14ac:dyDescent="0.2">
      <c r="A102" s="9" t="str">
        <f>Calculations!B102</f>
        <v/>
      </c>
      <c r="B102" s="9" t="str">
        <f>Calculations!A102</f>
        <v/>
      </c>
      <c r="C102" s="3" t="str">
        <f t="shared" si="14"/>
        <v/>
      </c>
      <c r="D102" s="3" t="str">
        <f>IFERROR(Calculations!L102,"")</f>
        <v/>
      </c>
      <c r="E102" s="3" t="str">
        <f>IF(OR(FilterValue="",Calculations!C102=FilterValue), IF(Calculations!C102 &lt;&gt;DefectTypeString,  IFERROR(Calculations!L102,""), NA()),NA())</f>
        <v/>
      </c>
      <c r="F102" s="3" t="e">
        <f t="shared" si="22"/>
        <v>#NUM!</v>
      </c>
      <c r="G102" s="3" t="e">
        <f xml:space="preserve"> IF(Calculations!C102 = DefectTypeString,  IFERROR(Calculations!L102,""), NA())</f>
        <v>#N/A</v>
      </c>
      <c r="H102" s="3" t="e">
        <f t="shared" si="23"/>
        <v>#NUM!</v>
      </c>
      <c r="I102" s="3" t="e">
        <f ca="1" xml:space="preserve"> IF(OR(Calculations!C102 = "",Calculations!C102 &lt;&gt; DefectTypeString),  Calculations!M102, NA())</f>
        <v>#N/A</v>
      </c>
      <c r="J102" s="3" t="e">
        <f xml:space="preserve"> IF(Calculations!C102 = DefectTypeString,  Calculations!M102, NA())</f>
        <v>#N/A</v>
      </c>
      <c r="K102" s="3"/>
      <c r="M102" s="9" t="str">
        <f t="shared" si="15"/>
        <v/>
      </c>
      <c r="N102" s="9" t="str">
        <f t="shared" si="16"/>
        <v/>
      </c>
      <c r="O102" s="3" t="str">
        <f t="shared" si="17"/>
        <v/>
      </c>
      <c r="P102" s="3" t="str">
        <f t="array" ref="P102">IF(ISNUMBER(M102),MIN(IF($C:$C=O102,$D:$D)),"")</f>
        <v/>
      </c>
      <c r="Q102" s="11" t="str">
        <f t="shared" si="18"/>
        <v/>
      </c>
      <c r="R102" s="3" t="str">
        <f t="array" ref="R102">IF(ISNUMBER(M102),MAX(IF($C:$C=O102,$D:$D)),"")</f>
        <v/>
      </c>
      <c r="S102" s="3" t="str">
        <f t="array" ref="S102">IF(ISNUMBER(M102),PERCENTILE(IF($C:$C=O102,$D:$D),0.25),"")</f>
        <v/>
      </c>
      <c r="T102" s="3" t="str">
        <f t="array" ref="T102">IF(ISNUMBER(M102),PERCENTILE(IF($C:$C=O102,$D:$D),0.3),"")</f>
        <v/>
      </c>
      <c r="U102" s="3" t="str">
        <f t="array" ref="U102">IF(ISNUMBER(M102),PERCENTILE(IF($C:$C=O102,$D:$D),0.5),"")</f>
        <v/>
      </c>
      <c r="V102" s="3" t="str">
        <f t="array" ref="V102">IF(ISNUMBER(M102),PERCENTILE(IF($C:$C=O102,$D:$D),0.7),"")</f>
        <v/>
      </c>
      <c r="W102" s="3" t="str">
        <f t="array" ref="W102">IF(ISNUMBER(M102),PERCENTILE(IF($C:$C=O102,$D:$D),0.75),"")</f>
        <v/>
      </c>
      <c r="X102" s="3" t="str">
        <f t="array" ref="X102">IF(ISNUMBER(M102),PERCENTILE(IF($C:$C=O102,$D:$D),0.85),"")</f>
        <v/>
      </c>
      <c r="AL102" s="2" t="str">
        <f t="shared" si="19"/>
        <v/>
      </c>
      <c r="AM102" s="4" t="str">
        <f t="shared" si="20"/>
        <v/>
      </c>
      <c r="AN102" s="4" t="str">
        <f t="shared" si="21"/>
        <v/>
      </c>
    </row>
    <row r="103" spans="1:40" x14ac:dyDescent="0.2">
      <c r="A103" s="9" t="str">
        <f>Calculations!B103</f>
        <v/>
      </c>
      <c r="B103" s="9" t="str">
        <f>Calculations!A103</f>
        <v/>
      </c>
      <c r="C103" s="3" t="str">
        <f t="shared" si="14"/>
        <v/>
      </c>
      <c r="D103" s="3" t="str">
        <f>IFERROR(Calculations!L103,"")</f>
        <v/>
      </c>
      <c r="E103" s="3" t="str">
        <f>IF(OR(FilterValue="",Calculations!C103=FilterValue), IF(Calculations!C103 &lt;&gt;DefectTypeString,  IFERROR(Calculations!L103,""), NA()),NA())</f>
        <v/>
      </c>
      <c r="F103" s="3" t="e">
        <f t="shared" si="22"/>
        <v>#NUM!</v>
      </c>
      <c r="G103" s="3" t="e">
        <f xml:space="preserve"> IF(Calculations!C103 = DefectTypeString,  IFERROR(Calculations!L103,""), NA())</f>
        <v>#N/A</v>
      </c>
      <c r="H103" s="3" t="e">
        <f t="shared" si="23"/>
        <v>#NUM!</v>
      </c>
      <c r="I103" s="3" t="e">
        <f ca="1" xml:space="preserve"> IF(OR(Calculations!C103 = "",Calculations!C103 &lt;&gt; DefectTypeString),  Calculations!M103, NA())</f>
        <v>#N/A</v>
      </c>
      <c r="J103" s="3" t="e">
        <f xml:space="preserve"> IF(Calculations!C103 = DefectTypeString,  Calculations!M103, NA())</f>
        <v>#N/A</v>
      </c>
      <c r="K103" s="3"/>
      <c r="M103" s="9" t="str">
        <f t="shared" si="15"/>
        <v/>
      </c>
      <c r="N103" s="9" t="str">
        <f t="shared" si="16"/>
        <v/>
      </c>
      <c r="O103" s="3" t="str">
        <f t="shared" si="17"/>
        <v/>
      </c>
      <c r="P103" s="3" t="str">
        <f t="array" ref="P103">IF(ISNUMBER(M103),MIN(IF($C:$C=O103,$D:$D)),"")</f>
        <v/>
      </c>
      <c r="Q103" s="11" t="str">
        <f t="shared" si="18"/>
        <v/>
      </c>
      <c r="R103" s="3" t="str">
        <f t="array" ref="R103">IF(ISNUMBER(M103),MAX(IF($C:$C=O103,$D:$D)),"")</f>
        <v/>
      </c>
      <c r="S103" s="3" t="str">
        <f t="array" ref="S103">IF(ISNUMBER(M103),PERCENTILE(IF($C:$C=O103,$D:$D),0.25),"")</f>
        <v/>
      </c>
      <c r="T103" s="3" t="str">
        <f t="array" ref="T103">IF(ISNUMBER(M103),PERCENTILE(IF($C:$C=O103,$D:$D),0.3),"")</f>
        <v/>
      </c>
      <c r="U103" s="3" t="str">
        <f t="array" ref="U103">IF(ISNUMBER(M103),PERCENTILE(IF($C:$C=O103,$D:$D),0.5),"")</f>
        <v/>
      </c>
      <c r="V103" s="3" t="str">
        <f t="array" ref="V103">IF(ISNUMBER(M103),PERCENTILE(IF($C:$C=O103,$D:$D),0.7),"")</f>
        <v/>
      </c>
      <c r="W103" s="3" t="str">
        <f t="array" ref="W103">IF(ISNUMBER(M103),PERCENTILE(IF($C:$C=O103,$D:$D),0.75),"")</f>
        <v/>
      </c>
      <c r="X103" s="3" t="str">
        <f t="array" ref="X103">IF(ISNUMBER(M103),PERCENTILE(IF($C:$C=O103,$D:$D),0.85),"")</f>
        <v/>
      </c>
      <c r="AL103" s="2" t="str">
        <f t="shared" si="19"/>
        <v/>
      </c>
      <c r="AM103" s="4" t="str">
        <f t="shared" si="20"/>
        <v/>
      </c>
      <c r="AN103" s="4" t="str">
        <f t="shared" si="21"/>
        <v/>
      </c>
    </row>
    <row r="104" spans="1:40" x14ac:dyDescent="0.2">
      <c r="A104" s="9" t="str">
        <f>Calculations!B104</f>
        <v/>
      </c>
      <c r="B104" s="9" t="str">
        <f>Calculations!A104</f>
        <v/>
      </c>
      <c r="C104" s="3" t="str">
        <f t="shared" si="14"/>
        <v/>
      </c>
      <c r="D104" s="3" t="str">
        <f>IFERROR(Calculations!L104,"")</f>
        <v/>
      </c>
      <c r="E104" s="3" t="str">
        <f>IF(OR(FilterValue="",Calculations!C104=FilterValue), IF(Calculations!C104 &lt;&gt;DefectTypeString,  IFERROR(Calculations!L104,""), NA()),NA())</f>
        <v/>
      </c>
      <c r="F104" s="3" t="e">
        <f t="shared" si="22"/>
        <v>#NUM!</v>
      </c>
      <c r="G104" s="3" t="e">
        <f xml:space="preserve"> IF(Calculations!C104 = DefectTypeString,  IFERROR(Calculations!L104,""), NA())</f>
        <v>#N/A</v>
      </c>
      <c r="H104" s="3" t="e">
        <f t="shared" si="23"/>
        <v>#NUM!</v>
      </c>
      <c r="I104" s="3" t="e">
        <f ca="1" xml:space="preserve"> IF(OR(Calculations!C104 = "",Calculations!C104 &lt;&gt; DefectTypeString),  Calculations!M104, NA())</f>
        <v>#N/A</v>
      </c>
      <c r="J104" s="3" t="e">
        <f xml:space="preserve"> IF(Calculations!C104 = DefectTypeString,  Calculations!M104, NA())</f>
        <v>#N/A</v>
      </c>
      <c r="K104" s="3"/>
      <c r="M104" s="9" t="str">
        <f t="shared" si="15"/>
        <v/>
      </c>
      <c r="N104" s="9" t="str">
        <f t="shared" si="16"/>
        <v/>
      </c>
      <c r="O104" s="3" t="str">
        <f t="shared" si="17"/>
        <v/>
      </c>
      <c r="P104" s="3" t="str">
        <f t="array" ref="P104">IF(ISNUMBER(M104),MIN(IF($C:$C=O104,$D:$D)),"")</f>
        <v/>
      </c>
      <c r="Q104" s="11" t="str">
        <f t="shared" si="18"/>
        <v/>
      </c>
      <c r="R104" s="3" t="str">
        <f t="array" ref="R104">IF(ISNUMBER(M104),MAX(IF($C:$C=O104,$D:$D)),"")</f>
        <v/>
      </c>
      <c r="S104" s="3" t="str">
        <f t="array" ref="S104">IF(ISNUMBER(M104),PERCENTILE(IF($C:$C=O104,$D:$D),0.25),"")</f>
        <v/>
      </c>
      <c r="T104" s="3" t="str">
        <f t="array" ref="T104">IF(ISNUMBER(M104),PERCENTILE(IF($C:$C=O104,$D:$D),0.3),"")</f>
        <v/>
      </c>
      <c r="U104" s="3" t="str">
        <f t="array" ref="U104">IF(ISNUMBER(M104),PERCENTILE(IF($C:$C=O104,$D:$D),0.5),"")</f>
        <v/>
      </c>
      <c r="V104" s="3" t="str">
        <f t="array" ref="V104">IF(ISNUMBER(M104),PERCENTILE(IF($C:$C=O104,$D:$D),0.7),"")</f>
        <v/>
      </c>
      <c r="W104" s="3" t="str">
        <f t="array" ref="W104">IF(ISNUMBER(M104),PERCENTILE(IF($C:$C=O104,$D:$D),0.75),"")</f>
        <v/>
      </c>
      <c r="X104" s="3" t="str">
        <f t="array" ref="X104">IF(ISNUMBER(M104),PERCENTILE(IF($C:$C=O104,$D:$D),0.85),"")</f>
        <v/>
      </c>
      <c r="AL104" s="2" t="str">
        <f t="shared" si="19"/>
        <v/>
      </c>
      <c r="AM104" s="4" t="str">
        <f t="shared" si="20"/>
        <v/>
      </c>
      <c r="AN104" s="4" t="str">
        <f t="shared" si="21"/>
        <v/>
      </c>
    </row>
    <row r="105" spans="1:40" x14ac:dyDescent="0.2">
      <c r="A105" s="9" t="str">
        <f>Calculations!B105</f>
        <v/>
      </c>
      <c r="B105" s="9" t="str">
        <f>Calculations!A105</f>
        <v/>
      </c>
      <c r="C105" s="3" t="str">
        <f t="shared" si="14"/>
        <v/>
      </c>
      <c r="D105" s="3" t="str">
        <f>IFERROR(Calculations!L105,"")</f>
        <v/>
      </c>
      <c r="E105" s="3" t="str">
        <f>IF(OR(FilterValue="",Calculations!C105=FilterValue), IF(Calculations!C105 &lt;&gt;DefectTypeString,  IFERROR(Calculations!L105,""), NA()),NA())</f>
        <v/>
      </c>
      <c r="F105" s="3" t="e">
        <f t="shared" si="22"/>
        <v>#NUM!</v>
      </c>
      <c r="G105" s="3" t="e">
        <f xml:space="preserve"> IF(Calculations!C105 = DefectTypeString,  IFERROR(Calculations!L105,""), NA())</f>
        <v>#N/A</v>
      </c>
      <c r="H105" s="3" t="e">
        <f t="shared" si="23"/>
        <v>#NUM!</v>
      </c>
      <c r="I105" s="3" t="e">
        <f ca="1" xml:space="preserve"> IF(OR(Calculations!C105 = "",Calculations!C105 &lt;&gt; DefectTypeString),  Calculations!M105, NA())</f>
        <v>#N/A</v>
      </c>
      <c r="J105" s="3" t="e">
        <f xml:space="preserve"> IF(Calculations!C105 = DefectTypeString,  Calculations!M105, NA())</f>
        <v>#N/A</v>
      </c>
      <c r="K105" s="3"/>
      <c r="M105" s="9" t="str">
        <f t="shared" si="15"/>
        <v/>
      </c>
      <c r="N105" s="9" t="str">
        <f t="shared" si="16"/>
        <v/>
      </c>
      <c r="O105" s="3" t="str">
        <f t="shared" si="17"/>
        <v/>
      </c>
      <c r="P105" s="3" t="str">
        <f t="array" ref="P105">IF(ISNUMBER(M105),MIN(IF($C:$C=O105,$D:$D)),"")</f>
        <v/>
      </c>
      <c r="Q105" s="11" t="str">
        <f t="shared" si="18"/>
        <v/>
      </c>
      <c r="R105" s="3" t="str">
        <f t="array" ref="R105">IF(ISNUMBER(M105),MAX(IF($C:$C=O105,$D:$D)),"")</f>
        <v/>
      </c>
      <c r="S105" s="3" t="str">
        <f t="array" ref="S105">IF(ISNUMBER(M105),PERCENTILE(IF($C:$C=O105,$D:$D),0.25),"")</f>
        <v/>
      </c>
      <c r="T105" s="3" t="str">
        <f t="array" ref="T105">IF(ISNUMBER(M105),PERCENTILE(IF($C:$C=O105,$D:$D),0.3),"")</f>
        <v/>
      </c>
      <c r="U105" s="3" t="str">
        <f t="array" ref="U105">IF(ISNUMBER(M105),PERCENTILE(IF($C:$C=O105,$D:$D),0.5),"")</f>
        <v/>
      </c>
      <c r="V105" s="3" t="str">
        <f t="array" ref="V105">IF(ISNUMBER(M105),PERCENTILE(IF($C:$C=O105,$D:$D),0.7),"")</f>
        <v/>
      </c>
      <c r="W105" s="3" t="str">
        <f t="array" ref="W105">IF(ISNUMBER(M105),PERCENTILE(IF($C:$C=O105,$D:$D),0.75),"")</f>
        <v/>
      </c>
      <c r="X105" s="3" t="str">
        <f t="array" ref="X105">IF(ISNUMBER(M105),PERCENTILE(IF($C:$C=O105,$D:$D),0.85),"")</f>
        <v/>
      </c>
      <c r="AL105" s="2" t="str">
        <f t="shared" si="19"/>
        <v/>
      </c>
      <c r="AM105" s="4" t="str">
        <f t="shared" si="20"/>
        <v/>
      </c>
      <c r="AN105" s="4" t="str">
        <f t="shared" si="21"/>
        <v/>
      </c>
    </row>
    <row r="106" spans="1:40" x14ac:dyDescent="0.2">
      <c r="A106" s="9" t="str">
        <f>Calculations!B106</f>
        <v/>
      </c>
      <c r="B106" s="9" t="str">
        <f>Calculations!A106</f>
        <v/>
      </c>
      <c r="C106" s="3" t="str">
        <f t="shared" si="14"/>
        <v/>
      </c>
      <c r="D106" s="3" t="str">
        <f>IFERROR(Calculations!L106,"")</f>
        <v/>
      </c>
      <c r="E106" s="3" t="str">
        <f>IF(OR(FilterValue="",Calculations!C106=FilterValue), IF(Calculations!C106 &lt;&gt;DefectTypeString,  IFERROR(Calculations!L106,""), NA()),NA())</f>
        <v/>
      </c>
      <c r="F106" s="3" t="e">
        <f t="shared" si="22"/>
        <v>#NUM!</v>
      </c>
      <c r="G106" s="3" t="e">
        <f xml:space="preserve"> IF(Calculations!C106 = DefectTypeString,  IFERROR(Calculations!L106,""), NA())</f>
        <v>#N/A</v>
      </c>
      <c r="H106" s="3" t="e">
        <f t="shared" si="23"/>
        <v>#NUM!</v>
      </c>
      <c r="I106" s="3" t="e">
        <f ca="1" xml:space="preserve"> IF(OR(Calculations!C106 = "",Calculations!C106 &lt;&gt; DefectTypeString),  Calculations!M106, NA())</f>
        <v>#N/A</v>
      </c>
      <c r="J106" s="3" t="e">
        <f xml:space="preserve"> IF(Calculations!C106 = DefectTypeString,  Calculations!M106, NA())</f>
        <v>#N/A</v>
      </c>
      <c r="K106" s="3"/>
      <c r="M106" s="9" t="str">
        <f t="shared" si="15"/>
        <v/>
      </c>
      <c r="N106" s="9" t="str">
        <f t="shared" si="16"/>
        <v/>
      </c>
      <c r="O106" s="3" t="str">
        <f t="shared" si="17"/>
        <v/>
      </c>
      <c r="P106" s="3" t="str">
        <f t="array" ref="P106">IF(ISNUMBER(M106),MIN(IF($C:$C=O106,$D:$D)),"")</f>
        <v/>
      </c>
      <c r="Q106" s="11" t="str">
        <f t="shared" si="18"/>
        <v/>
      </c>
      <c r="R106" s="3" t="str">
        <f t="array" ref="R106">IF(ISNUMBER(M106),MAX(IF($C:$C=O106,$D:$D)),"")</f>
        <v/>
      </c>
      <c r="S106" s="3" t="str">
        <f t="array" ref="S106">IF(ISNUMBER(M106),PERCENTILE(IF($C:$C=O106,$D:$D),0.25),"")</f>
        <v/>
      </c>
      <c r="T106" s="3" t="str">
        <f t="array" ref="T106">IF(ISNUMBER(M106),PERCENTILE(IF($C:$C=O106,$D:$D),0.3),"")</f>
        <v/>
      </c>
      <c r="U106" s="3" t="str">
        <f t="array" ref="U106">IF(ISNUMBER(M106),PERCENTILE(IF($C:$C=O106,$D:$D),0.5),"")</f>
        <v/>
      </c>
      <c r="V106" s="3" t="str">
        <f t="array" ref="V106">IF(ISNUMBER(M106),PERCENTILE(IF($C:$C=O106,$D:$D),0.7),"")</f>
        <v/>
      </c>
      <c r="W106" s="3" t="str">
        <f t="array" ref="W106">IF(ISNUMBER(M106),PERCENTILE(IF($C:$C=O106,$D:$D),0.75),"")</f>
        <v/>
      </c>
      <c r="X106" s="3" t="str">
        <f t="array" ref="X106">IF(ISNUMBER(M106),PERCENTILE(IF($C:$C=O106,$D:$D),0.85),"")</f>
        <v/>
      </c>
      <c r="AL106" s="2" t="str">
        <f t="shared" si="19"/>
        <v/>
      </c>
      <c r="AM106" s="4" t="str">
        <f t="shared" si="20"/>
        <v/>
      </c>
      <c r="AN106" s="4" t="str">
        <f t="shared" si="21"/>
        <v/>
      </c>
    </row>
    <row r="107" spans="1:40" x14ac:dyDescent="0.2">
      <c r="A107" s="9" t="str">
        <f>Calculations!B107</f>
        <v/>
      </c>
      <c r="B107" s="9" t="str">
        <f>Calculations!A107</f>
        <v/>
      </c>
      <c r="C107" s="3" t="str">
        <f t="shared" si="14"/>
        <v/>
      </c>
      <c r="D107" s="3" t="str">
        <f>IFERROR(Calculations!L107,"")</f>
        <v/>
      </c>
      <c r="E107" s="3" t="str">
        <f>IF(OR(FilterValue="",Calculations!C107=FilterValue), IF(Calculations!C107 &lt;&gt;DefectTypeString,  IFERROR(Calculations!L107,""), NA()),NA())</f>
        <v/>
      </c>
      <c r="F107" s="3" t="e">
        <f t="shared" si="22"/>
        <v>#NUM!</v>
      </c>
      <c r="G107" s="3" t="e">
        <f xml:space="preserve"> IF(Calculations!C107 = DefectTypeString,  IFERROR(Calculations!L107,""), NA())</f>
        <v>#N/A</v>
      </c>
      <c r="H107" s="3" t="e">
        <f t="shared" si="23"/>
        <v>#NUM!</v>
      </c>
      <c r="I107" s="3" t="e">
        <f ca="1" xml:space="preserve"> IF(OR(Calculations!C107 = "",Calculations!C107 &lt;&gt; DefectTypeString),  Calculations!M107, NA())</f>
        <v>#N/A</v>
      </c>
      <c r="J107" s="3" t="e">
        <f xml:space="preserve"> IF(Calculations!C107 = DefectTypeString,  Calculations!M107, NA())</f>
        <v>#N/A</v>
      </c>
      <c r="K107" s="3"/>
      <c r="M107" s="9" t="str">
        <f t="shared" si="15"/>
        <v/>
      </c>
      <c r="N107" s="9" t="str">
        <f t="shared" si="16"/>
        <v/>
      </c>
      <c r="O107" s="3" t="str">
        <f t="shared" si="17"/>
        <v/>
      </c>
      <c r="P107" s="3" t="str">
        <f t="array" ref="P107">IF(ISNUMBER(M107),MIN(IF($C:$C=O107,$D:$D)),"")</f>
        <v/>
      </c>
      <c r="Q107" s="11" t="str">
        <f t="shared" si="18"/>
        <v/>
      </c>
      <c r="R107" s="3" t="str">
        <f t="array" ref="R107">IF(ISNUMBER(M107),MAX(IF($C:$C=O107,$D:$D)),"")</f>
        <v/>
      </c>
      <c r="S107" s="3" t="str">
        <f t="array" ref="S107">IF(ISNUMBER(M107),PERCENTILE(IF($C:$C=O107,$D:$D),0.25),"")</f>
        <v/>
      </c>
      <c r="T107" s="3" t="str">
        <f t="array" ref="T107">IF(ISNUMBER(M107),PERCENTILE(IF($C:$C=O107,$D:$D),0.3),"")</f>
        <v/>
      </c>
      <c r="U107" s="3" t="str">
        <f t="array" ref="U107">IF(ISNUMBER(M107),PERCENTILE(IF($C:$C=O107,$D:$D),0.5),"")</f>
        <v/>
      </c>
      <c r="V107" s="3" t="str">
        <f t="array" ref="V107">IF(ISNUMBER(M107),PERCENTILE(IF($C:$C=O107,$D:$D),0.7),"")</f>
        <v/>
      </c>
      <c r="W107" s="3" t="str">
        <f t="array" ref="W107">IF(ISNUMBER(M107),PERCENTILE(IF($C:$C=O107,$D:$D),0.75),"")</f>
        <v/>
      </c>
      <c r="X107" s="3" t="str">
        <f t="array" ref="X107">IF(ISNUMBER(M107),PERCENTILE(IF($C:$C=O107,$D:$D),0.85),"")</f>
        <v/>
      </c>
      <c r="AL107" s="2" t="str">
        <f t="shared" si="19"/>
        <v/>
      </c>
      <c r="AM107" s="4" t="str">
        <f t="shared" si="20"/>
        <v/>
      </c>
      <c r="AN107" s="4" t="str">
        <f t="shared" si="21"/>
        <v/>
      </c>
    </row>
    <row r="108" spans="1:40" x14ac:dyDescent="0.2">
      <c r="A108" s="9" t="str">
        <f>Calculations!B108</f>
        <v/>
      </c>
      <c r="B108" s="9" t="str">
        <f>Calculations!A108</f>
        <v/>
      </c>
      <c r="C108" s="3" t="str">
        <f t="shared" si="14"/>
        <v/>
      </c>
      <c r="D108" s="3" t="str">
        <f>IFERROR(Calculations!L108,"")</f>
        <v/>
      </c>
      <c r="E108" s="3" t="str">
        <f>IF(OR(FilterValue="",Calculations!C108=FilterValue), IF(Calculations!C108 &lt;&gt;DefectTypeString,  IFERROR(Calculations!L108,""), NA()),NA())</f>
        <v/>
      </c>
      <c r="F108" s="3" t="e">
        <f t="shared" si="22"/>
        <v>#NUM!</v>
      </c>
      <c r="G108" s="3" t="e">
        <f xml:space="preserve"> IF(Calculations!C108 = DefectTypeString,  IFERROR(Calculations!L108,""), NA())</f>
        <v>#N/A</v>
      </c>
      <c r="H108" s="3" t="e">
        <f t="shared" si="23"/>
        <v>#NUM!</v>
      </c>
      <c r="I108" s="3" t="e">
        <f ca="1" xml:space="preserve"> IF(OR(Calculations!C108 = "",Calculations!C108 &lt;&gt; DefectTypeString),  Calculations!M108, NA())</f>
        <v>#N/A</v>
      </c>
      <c r="J108" s="3" t="e">
        <f xml:space="preserve"> IF(Calculations!C108 = DefectTypeString,  Calculations!M108, NA())</f>
        <v>#N/A</v>
      </c>
      <c r="K108" s="3"/>
      <c r="M108" s="9" t="str">
        <f t="shared" si="15"/>
        <v/>
      </c>
      <c r="N108" s="9" t="str">
        <f t="shared" si="16"/>
        <v/>
      </c>
      <c r="O108" s="3" t="str">
        <f t="shared" si="17"/>
        <v/>
      </c>
      <c r="P108" s="3" t="str">
        <f t="array" ref="P108">IF(ISNUMBER(M108),MIN(IF($C:$C=O108,$D:$D)),"")</f>
        <v/>
      </c>
      <c r="Q108" s="11" t="str">
        <f t="shared" si="18"/>
        <v/>
      </c>
      <c r="R108" s="3" t="str">
        <f t="array" ref="R108">IF(ISNUMBER(M108),MAX(IF($C:$C=O108,$D:$D)),"")</f>
        <v/>
      </c>
      <c r="S108" s="3" t="str">
        <f t="array" ref="S108">IF(ISNUMBER(M108),PERCENTILE(IF($C:$C=O108,$D:$D),0.25),"")</f>
        <v/>
      </c>
      <c r="T108" s="3" t="str">
        <f t="array" ref="T108">IF(ISNUMBER(M108),PERCENTILE(IF($C:$C=O108,$D:$D),0.3),"")</f>
        <v/>
      </c>
      <c r="U108" s="3" t="str">
        <f t="array" ref="U108">IF(ISNUMBER(M108),PERCENTILE(IF($C:$C=O108,$D:$D),0.5),"")</f>
        <v/>
      </c>
      <c r="V108" s="3" t="str">
        <f t="array" ref="V108">IF(ISNUMBER(M108),PERCENTILE(IF($C:$C=O108,$D:$D),0.7),"")</f>
        <v/>
      </c>
      <c r="W108" s="3" t="str">
        <f t="array" ref="W108">IF(ISNUMBER(M108),PERCENTILE(IF($C:$C=O108,$D:$D),0.75),"")</f>
        <v/>
      </c>
      <c r="X108" s="3" t="str">
        <f t="array" ref="X108">IF(ISNUMBER(M108),PERCENTILE(IF($C:$C=O108,$D:$D),0.85),"")</f>
        <v/>
      </c>
      <c r="AL108" s="2" t="str">
        <f t="shared" si="19"/>
        <v/>
      </c>
      <c r="AM108" s="4" t="str">
        <f t="shared" si="20"/>
        <v/>
      </c>
      <c r="AN108" s="4" t="str">
        <f t="shared" si="21"/>
        <v/>
      </c>
    </row>
    <row r="109" spans="1:40" x14ac:dyDescent="0.2">
      <c r="A109" s="9" t="str">
        <f>Calculations!B109</f>
        <v/>
      </c>
      <c r="B109" s="9" t="str">
        <f>Calculations!A109</f>
        <v/>
      </c>
      <c r="C109" s="3" t="str">
        <f t="shared" si="14"/>
        <v/>
      </c>
      <c r="D109" s="3" t="str">
        <f>IFERROR(Calculations!L109,"")</f>
        <v/>
      </c>
      <c r="E109" s="3" t="str">
        <f>IF(OR(FilterValue="",Calculations!C109=FilterValue), IF(Calculations!C109 &lt;&gt;DefectTypeString,  IFERROR(Calculations!L109,""), NA()),NA())</f>
        <v/>
      </c>
      <c r="F109" s="3" t="e">
        <f t="shared" si="22"/>
        <v>#NUM!</v>
      </c>
      <c r="G109" s="3" t="e">
        <f xml:space="preserve"> IF(Calculations!C109 = DefectTypeString,  IFERROR(Calculations!L109,""), NA())</f>
        <v>#N/A</v>
      </c>
      <c r="H109" s="3" t="e">
        <f t="shared" si="23"/>
        <v>#NUM!</v>
      </c>
      <c r="I109" s="3" t="e">
        <f ca="1" xml:space="preserve"> IF(OR(Calculations!C109 = "",Calculations!C109 &lt;&gt; DefectTypeString),  Calculations!M109, NA())</f>
        <v>#N/A</v>
      </c>
      <c r="J109" s="3" t="e">
        <f xml:space="preserve"> IF(Calculations!C109 = DefectTypeString,  Calculations!M109, NA())</f>
        <v>#N/A</v>
      </c>
      <c r="K109" s="3"/>
      <c r="M109" s="9" t="str">
        <f t="shared" si="15"/>
        <v/>
      </c>
      <c r="N109" s="9" t="str">
        <f t="shared" si="16"/>
        <v/>
      </c>
      <c r="O109" s="3" t="str">
        <f t="shared" si="17"/>
        <v/>
      </c>
      <c r="P109" s="3" t="str">
        <f t="array" ref="P109">IF(ISNUMBER(M109),MIN(IF($C:$C=O109,$D:$D)),"")</f>
        <v/>
      </c>
      <c r="Q109" s="11" t="str">
        <f t="shared" si="18"/>
        <v/>
      </c>
      <c r="R109" s="3" t="str">
        <f t="array" ref="R109">IF(ISNUMBER(M109),MAX(IF($C:$C=O109,$D:$D)),"")</f>
        <v/>
      </c>
      <c r="S109" s="3" t="str">
        <f t="array" ref="S109">IF(ISNUMBER(M109),PERCENTILE(IF($C:$C=O109,$D:$D),0.25),"")</f>
        <v/>
      </c>
      <c r="T109" s="3" t="str">
        <f t="array" ref="T109">IF(ISNUMBER(M109),PERCENTILE(IF($C:$C=O109,$D:$D),0.3),"")</f>
        <v/>
      </c>
      <c r="U109" s="3" t="str">
        <f t="array" ref="U109">IF(ISNUMBER(M109),PERCENTILE(IF($C:$C=O109,$D:$D),0.5),"")</f>
        <v/>
      </c>
      <c r="V109" s="3" t="str">
        <f t="array" ref="V109">IF(ISNUMBER(M109),PERCENTILE(IF($C:$C=O109,$D:$D),0.7),"")</f>
        <v/>
      </c>
      <c r="W109" s="3" t="str">
        <f t="array" ref="W109">IF(ISNUMBER(M109),PERCENTILE(IF($C:$C=O109,$D:$D),0.75),"")</f>
        <v/>
      </c>
      <c r="X109" s="3" t="str">
        <f t="array" ref="X109">IF(ISNUMBER(M109),PERCENTILE(IF($C:$C=O109,$D:$D),0.85),"")</f>
        <v/>
      </c>
      <c r="AL109" s="2" t="str">
        <f t="shared" si="19"/>
        <v/>
      </c>
      <c r="AM109" s="4" t="str">
        <f t="shared" si="20"/>
        <v/>
      </c>
      <c r="AN109" s="4" t="str">
        <f t="shared" si="21"/>
        <v/>
      </c>
    </row>
    <row r="110" spans="1:40" x14ac:dyDescent="0.2">
      <c r="A110" s="9" t="str">
        <f>Calculations!B110</f>
        <v/>
      </c>
      <c r="B110" s="9" t="str">
        <f>Calculations!A110</f>
        <v/>
      </c>
      <c r="C110" s="3" t="str">
        <f t="shared" si="14"/>
        <v/>
      </c>
      <c r="D110" s="3" t="str">
        <f>IFERROR(Calculations!L110,"")</f>
        <v/>
      </c>
      <c r="E110" s="3" t="str">
        <f>IF(OR(FilterValue="",Calculations!C110=FilterValue), IF(Calculations!C110 &lt;&gt;DefectTypeString,  IFERROR(Calculations!L110,""), NA()),NA())</f>
        <v/>
      </c>
      <c r="F110" s="3" t="e">
        <f t="shared" si="22"/>
        <v>#NUM!</v>
      </c>
      <c r="G110" s="3" t="e">
        <f xml:space="preserve"> IF(Calculations!C110 = DefectTypeString,  IFERROR(Calculations!L110,""), NA())</f>
        <v>#N/A</v>
      </c>
      <c r="H110" s="3" t="e">
        <f t="shared" si="23"/>
        <v>#NUM!</v>
      </c>
      <c r="I110" s="3" t="e">
        <f ca="1" xml:space="preserve"> IF(OR(Calculations!C110 = "",Calculations!C110 &lt;&gt; DefectTypeString),  Calculations!M110, NA())</f>
        <v>#N/A</v>
      </c>
      <c r="J110" s="3" t="e">
        <f xml:space="preserve"> IF(Calculations!C110 = DefectTypeString,  Calculations!M110, NA())</f>
        <v>#N/A</v>
      </c>
      <c r="K110" s="3"/>
      <c r="M110" s="9" t="str">
        <f t="shared" si="15"/>
        <v/>
      </c>
      <c r="N110" s="9" t="str">
        <f t="shared" si="16"/>
        <v/>
      </c>
      <c r="O110" s="3" t="str">
        <f t="shared" si="17"/>
        <v/>
      </c>
      <c r="P110" s="3" t="str">
        <f t="array" ref="P110">IF(ISNUMBER(M110),MIN(IF($C:$C=O110,$D:$D)),"")</f>
        <v/>
      </c>
      <c r="Q110" s="11" t="str">
        <f t="shared" si="18"/>
        <v/>
      </c>
      <c r="R110" s="3" t="str">
        <f t="array" ref="R110">IF(ISNUMBER(M110),MAX(IF($C:$C=O110,$D:$D)),"")</f>
        <v/>
      </c>
      <c r="S110" s="3" t="str">
        <f t="array" ref="S110">IF(ISNUMBER(M110),PERCENTILE(IF($C:$C=O110,$D:$D),0.25),"")</f>
        <v/>
      </c>
      <c r="T110" s="3" t="str">
        <f t="array" ref="T110">IF(ISNUMBER(M110),PERCENTILE(IF($C:$C=O110,$D:$D),0.3),"")</f>
        <v/>
      </c>
      <c r="U110" s="3" t="str">
        <f t="array" ref="U110">IF(ISNUMBER(M110),PERCENTILE(IF($C:$C=O110,$D:$D),0.5),"")</f>
        <v/>
      </c>
      <c r="V110" s="3" t="str">
        <f t="array" ref="V110">IF(ISNUMBER(M110),PERCENTILE(IF($C:$C=O110,$D:$D),0.7),"")</f>
        <v/>
      </c>
      <c r="W110" s="3" t="str">
        <f t="array" ref="W110">IF(ISNUMBER(M110),PERCENTILE(IF($C:$C=O110,$D:$D),0.75),"")</f>
        <v/>
      </c>
      <c r="X110" s="3" t="str">
        <f t="array" ref="X110">IF(ISNUMBER(M110),PERCENTILE(IF($C:$C=O110,$D:$D),0.85),"")</f>
        <v/>
      </c>
      <c r="AL110" s="2" t="str">
        <f t="shared" si="19"/>
        <v/>
      </c>
      <c r="AM110" s="4" t="str">
        <f t="shared" si="20"/>
        <v/>
      </c>
      <c r="AN110" s="4" t="str">
        <f t="shared" si="21"/>
        <v/>
      </c>
    </row>
    <row r="111" spans="1:40" x14ac:dyDescent="0.2">
      <c r="A111" s="9" t="str">
        <f>Calculations!B111</f>
        <v/>
      </c>
      <c r="B111" s="9" t="str">
        <f>Calculations!A111</f>
        <v/>
      </c>
      <c r="C111" s="3" t="str">
        <f t="shared" si="14"/>
        <v/>
      </c>
      <c r="D111" s="3" t="str">
        <f>IFERROR(Calculations!L111,"")</f>
        <v/>
      </c>
      <c r="E111" s="3" t="str">
        <f>IF(OR(FilterValue="",Calculations!C111=FilterValue), IF(Calculations!C111 &lt;&gt;DefectTypeString,  IFERROR(Calculations!L111,""), NA()),NA())</f>
        <v/>
      </c>
      <c r="F111" s="3" t="e">
        <f t="shared" si="22"/>
        <v>#NUM!</v>
      </c>
      <c r="G111" s="3" t="e">
        <f xml:space="preserve"> IF(Calculations!C111 = DefectTypeString,  IFERROR(Calculations!L111,""), NA())</f>
        <v>#N/A</v>
      </c>
      <c r="H111" s="3" t="e">
        <f t="shared" si="23"/>
        <v>#NUM!</v>
      </c>
      <c r="I111" s="3" t="e">
        <f ca="1" xml:space="preserve"> IF(OR(Calculations!C111 = "",Calculations!C111 &lt;&gt; DefectTypeString),  Calculations!M111, NA())</f>
        <v>#N/A</v>
      </c>
      <c r="J111" s="3" t="e">
        <f xml:space="preserve"> IF(Calculations!C111 = DefectTypeString,  Calculations!M111, NA())</f>
        <v>#N/A</v>
      </c>
      <c r="K111" s="3"/>
      <c r="M111" s="9" t="str">
        <f t="shared" si="15"/>
        <v/>
      </c>
      <c r="N111" s="9" t="str">
        <f t="shared" si="16"/>
        <v/>
      </c>
      <c r="O111" s="3" t="str">
        <f t="shared" si="17"/>
        <v/>
      </c>
      <c r="P111" s="3" t="str">
        <f t="array" ref="P111">IF(ISNUMBER(M111),MIN(IF($C:$C=O111,$D:$D)),"")</f>
        <v/>
      </c>
      <c r="Q111" s="11" t="str">
        <f t="shared" si="18"/>
        <v/>
      </c>
      <c r="R111" s="3" t="str">
        <f t="array" ref="R111">IF(ISNUMBER(M111),MAX(IF($C:$C=O111,$D:$D)),"")</f>
        <v/>
      </c>
      <c r="S111" s="3" t="str">
        <f t="array" ref="S111">IF(ISNUMBER(M111),PERCENTILE(IF($C:$C=O111,$D:$D),0.25),"")</f>
        <v/>
      </c>
      <c r="T111" s="3" t="str">
        <f t="array" ref="T111">IF(ISNUMBER(M111),PERCENTILE(IF($C:$C=O111,$D:$D),0.3),"")</f>
        <v/>
      </c>
      <c r="U111" s="3" t="str">
        <f t="array" ref="U111">IF(ISNUMBER(M111),PERCENTILE(IF($C:$C=O111,$D:$D),0.5),"")</f>
        <v/>
      </c>
      <c r="V111" s="3" t="str">
        <f t="array" ref="V111">IF(ISNUMBER(M111),PERCENTILE(IF($C:$C=O111,$D:$D),0.7),"")</f>
        <v/>
      </c>
      <c r="W111" s="3" t="str">
        <f t="array" ref="W111">IF(ISNUMBER(M111),PERCENTILE(IF($C:$C=O111,$D:$D),0.75),"")</f>
        <v/>
      </c>
      <c r="X111" s="3" t="str">
        <f t="array" ref="X111">IF(ISNUMBER(M111),PERCENTILE(IF($C:$C=O111,$D:$D),0.85),"")</f>
        <v/>
      </c>
      <c r="AL111" s="2" t="str">
        <f t="shared" si="19"/>
        <v/>
      </c>
      <c r="AM111" s="4" t="str">
        <f t="shared" si="20"/>
        <v/>
      </c>
      <c r="AN111" s="4" t="str">
        <f t="shared" si="21"/>
        <v/>
      </c>
    </row>
    <row r="112" spans="1:40" x14ac:dyDescent="0.2">
      <c r="A112" s="9" t="str">
        <f>Calculations!B112</f>
        <v/>
      </c>
      <c r="B112" s="9" t="str">
        <f>Calculations!A112</f>
        <v/>
      </c>
      <c r="C112" s="3" t="str">
        <f t="shared" si="14"/>
        <v/>
      </c>
      <c r="D112" s="3" t="str">
        <f>IFERROR(Calculations!L112,"")</f>
        <v/>
      </c>
      <c r="E112" s="3" t="str">
        <f>IF(OR(FilterValue="",Calculations!C112=FilterValue), IF(Calculations!C112 &lt;&gt;DefectTypeString,  IFERROR(Calculations!L112,""), NA()),NA())</f>
        <v/>
      </c>
      <c r="F112" s="3" t="e">
        <f t="shared" si="22"/>
        <v>#NUM!</v>
      </c>
      <c r="G112" s="3" t="e">
        <f xml:space="preserve"> IF(Calculations!C112 = DefectTypeString,  IFERROR(Calculations!L112,""), NA())</f>
        <v>#N/A</v>
      </c>
      <c r="H112" s="3" t="e">
        <f t="shared" si="23"/>
        <v>#NUM!</v>
      </c>
      <c r="I112" s="3" t="e">
        <f ca="1" xml:space="preserve"> IF(OR(Calculations!C112 = "",Calculations!C112 &lt;&gt; DefectTypeString),  Calculations!M112, NA())</f>
        <v>#N/A</v>
      </c>
      <c r="J112" s="3" t="e">
        <f xml:space="preserve"> IF(Calculations!C112 = DefectTypeString,  Calculations!M112, NA())</f>
        <v>#N/A</v>
      </c>
      <c r="K112" s="3"/>
      <c r="M112" s="9" t="str">
        <f t="shared" si="15"/>
        <v/>
      </c>
      <c r="N112" s="9" t="str">
        <f t="shared" si="16"/>
        <v/>
      </c>
      <c r="O112" s="3" t="str">
        <f t="shared" si="17"/>
        <v/>
      </c>
      <c r="P112" s="3" t="str">
        <f t="array" ref="P112">IF(ISNUMBER(M112),MIN(IF($C:$C=O112,$D:$D)),"")</f>
        <v/>
      </c>
      <c r="Q112" s="11" t="str">
        <f t="shared" si="18"/>
        <v/>
      </c>
      <c r="R112" s="3" t="str">
        <f t="array" ref="R112">IF(ISNUMBER(M112),MAX(IF($C:$C=O112,$D:$D)),"")</f>
        <v/>
      </c>
      <c r="S112" s="3" t="str">
        <f t="array" ref="S112">IF(ISNUMBER(M112),PERCENTILE(IF($C:$C=O112,$D:$D),0.25),"")</f>
        <v/>
      </c>
      <c r="T112" s="3" t="str">
        <f t="array" ref="T112">IF(ISNUMBER(M112),PERCENTILE(IF($C:$C=O112,$D:$D),0.3),"")</f>
        <v/>
      </c>
      <c r="U112" s="3" t="str">
        <f t="array" ref="U112">IF(ISNUMBER(M112),PERCENTILE(IF($C:$C=O112,$D:$D),0.5),"")</f>
        <v/>
      </c>
      <c r="V112" s="3" t="str">
        <f t="array" ref="V112">IF(ISNUMBER(M112),PERCENTILE(IF($C:$C=O112,$D:$D),0.7),"")</f>
        <v/>
      </c>
      <c r="W112" s="3" t="str">
        <f t="array" ref="W112">IF(ISNUMBER(M112),PERCENTILE(IF($C:$C=O112,$D:$D),0.75),"")</f>
        <v/>
      </c>
      <c r="X112" s="3" t="str">
        <f t="array" ref="X112">IF(ISNUMBER(M112),PERCENTILE(IF($C:$C=O112,$D:$D),0.85),"")</f>
        <v/>
      </c>
      <c r="AL112" s="2" t="str">
        <f t="shared" si="19"/>
        <v/>
      </c>
      <c r="AM112" s="4" t="str">
        <f t="shared" si="20"/>
        <v/>
      </c>
      <c r="AN112" s="4" t="str">
        <f t="shared" si="21"/>
        <v/>
      </c>
    </row>
    <row r="113" spans="1:40" x14ac:dyDescent="0.2">
      <c r="A113" s="9" t="str">
        <f>Calculations!B113</f>
        <v/>
      </c>
      <c r="B113" s="9" t="str">
        <f>Calculations!A113</f>
        <v/>
      </c>
      <c r="C113" s="3" t="str">
        <f t="shared" si="14"/>
        <v/>
      </c>
      <c r="D113" s="3" t="str">
        <f>IFERROR(Calculations!L113,"")</f>
        <v/>
      </c>
      <c r="E113" s="3" t="str">
        <f>IF(OR(FilterValue="",Calculations!C113=FilterValue), IF(Calculations!C113 &lt;&gt;DefectTypeString,  IFERROR(Calculations!L113,""), NA()),NA())</f>
        <v/>
      </c>
      <c r="F113" s="3" t="e">
        <f t="shared" si="22"/>
        <v>#NUM!</v>
      </c>
      <c r="G113" s="3" t="e">
        <f xml:space="preserve"> IF(Calculations!C113 = DefectTypeString,  IFERROR(Calculations!L113,""), NA())</f>
        <v>#N/A</v>
      </c>
      <c r="H113" s="3" t="e">
        <f t="shared" si="23"/>
        <v>#NUM!</v>
      </c>
      <c r="I113" s="3" t="e">
        <f ca="1" xml:space="preserve"> IF(OR(Calculations!C113 = "",Calculations!C113 &lt;&gt; DefectTypeString),  Calculations!M113, NA())</f>
        <v>#N/A</v>
      </c>
      <c r="J113" s="3" t="e">
        <f xml:space="preserve"> IF(Calculations!C113 = DefectTypeString,  Calculations!M113, NA())</f>
        <v>#N/A</v>
      </c>
      <c r="K113" s="3"/>
      <c r="M113" s="9" t="str">
        <f t="shared" si="15"/>
        <v/>
      </c>
      <c r="N113" s="9" t="str">
        <f t="shared" si="16"/>
        <v/>
      </c>
      <c r="O113" s="3" t="str">
        <f t="shared" si="17"/>
        <v/>
      </c>
      <c r="P113" s="3" t="str">
        <f t="array" ref="P113">IF(ISNUMBER(M113),MIN(IF($C:$C=O113,$D:$D)),"")</f>
        <v/>
      </c>
      <c r="Q113" s="11" t="str">
        <f t="shared" si="18"/>
        <v/>
      </c>
      <c r="R113" s="3" t="str">
        <f t="array" ref="R113">IF(ISNUMBER(M113),MAX(IF($C:$C=O113,$D:$D)),"")</f>
        <v/>
      </c>
      <c r="S113" s="3" t="str">
        <f t="array" ref="S113">IF(ISNUMBER(M113),PERCENTILE(IF($C:$C=O113,$D:$D),0.25),"")</f>
        <v/>
      </c>
      <c r="T113" s="3" t="str">
        <f t="array" ref="T113">IF(ISNUMBER(M113),PERCENTILE(IF($C:$C=O113,$D:$D),0.3),"")</f>
        <v/>
      </c>
      <c r="U113" s="3" t="str">
        <f t="array" ref="U113">IF(ISNUMBER(M113),PERCENTILE(IF($C:$C=O113,$D:$D),0.5),"")</f>
        <v/>
      </c>
      <c r="V113" s="3" t="str">
        <f t="array" ref="V113">IF(ISNUMBER(M113),PERCENTILE(IF($C:$C=O113,$D:$D),0.7),"")</f>
        <v/>
      </c>
      <c r="W113" s="3" t="str">
        <f t="array" ref="W113">IF(ISNUMBER(M113),PERCENTILE(IF($C:$C=O113,$D:$D),0.75),"")</f>
        <v/>
      </c>
      <c r="X113" s="3" t="str">
        <f t="array" ref="X113">IF(ISNUMBER(M113),PERCENTILE(IF($C:$C=O113,$D:$D),0.85),"")</f>
        <v/>
      </c>
      <c r="AL113" s="2" t="str">
        <f t="shared" si="19"/>
        <v/>
      </c>
      <c r="AM113" s="4" t="str">
        <f t="shared" si="20"/>
        <v/>
      </c>
      <c r="AN113" s="4" t="str">
        <f t="shared" si="21"/>
        <v/>
      </c>
    </row>
    <row r="114" spans="1:40" x14ac:dyDescent="0.2">
      <c r="A114" s="9" t="str">
        <f>Calculations!B114</f>
        <v/>
      </c>
      <c r="B114" s="9" t="str">
        <f>Calculations!A114</f>
        <v/>
      </c>
      <c r="C114" s="3" t="str">
        <f t="shared" si="14"/>
        <v/>
      </c>
      <c r="D114" s="3" t="str">
        <f>IFERROR(Calculations!L114,"")</f>
        <v/>
      </c>
      <c r="E114" s="3" t="str">
        <f>IF(OR(FilterValue="",Calculations!C114=FilterValue), IF(Calculations!C114 &lt;&gt;DefectTypeString,  IFERROR(Calculations!L114,""), NA()),NA())</f>
        <v/>
      </c>
      <c r="F114" s="3" t="e">
        <f t="shared" si="22"/>
        <v>#NUM!</v>
      </c>
      <c r="G114" s="3" t="e">
        <f xml:space="preserve"> IF(Calculations!C114 = DefectTypeString,  IFERROR(Calculations!L114,""), NA())</f>
        <v>#N/A</v>
      </c>
      <c r="H114" s="3" t="e">
        <f t="shared" si="23"/>
        <v>#NUM!</v>
      </c>
      <c r="I114" s="3" t="e">
        <f ca="1" xml:space="preserve"> IF(OR(Calculations!C114 = "",Calculations!C114 &lt;&gt; DefectTypeString),  Calculations!M114, NA())</f>
        <v>#N/A</v>
      </c>
      <c r="J114" s="3" t="e">
        <f xml:space="preserve"> IF(Calculations!C114 = DefectTypeString,  Calculations!M114, NA())</f>
        <v>#N/A</v>
      </c>
      <c r="K114" s="3"/>
      <c r="M114" s="9" t="str">
        <f t="shared" si="15"/>
        <v/>
      </c>
      <c r="N114" s="9" t="str">
        <f t="shared" si="16"/>
        <v/>
      </c>
      <c r="O114" s="3" t="str">
        <f t="shared" si="17"/>
        <v/>
      </c>
      <c r="P114" s="3" t="str">
        <f t="array" ref="P114">IF(ISNUMBER(M114),MIN(IF($C:$C=O114,$D:$D)),"")</f>
        <v/>
      </c>
      <c r="Q114" s="11" t="str">
        <f t="shared" si="18"/>
        <v/>
      </c>
      <c r="R114" s="3" t="str">
        <f t="array" ref="R114">IF(ISNUMBER(M114),MAX(IF($C:$C=O114,$D:$D)),"")</f>
        <v/>
      </c>
      <c r="S114" s="3" t="str">
        <f t="array" ref="S114">IF(ISNUMBER(M114),PERCENTILE(IF($C:$C=O114,$D:$D),0.25),"")</f>
        <v/>
      </c>
      <c r="T114" s="3" t="str">
        <f t="array" ref="T114">IF(ISNUMBER(M114),PERCENTILE(IF($C:$C=O114,$D:$D),0.3),"")</f>
        <v/>
      </c>
      <c r="U114" s="3" t="str">
        <f t="array" ref="U114">IF(ISNUMBER(M114),PERCENTILE(IF($C:$C=O114,$D:$D),0.5),"")</f>
        <v/>
      </c>
      <c r="V114" s="3" t="str">
        <f t="array" ref="V114">IF(ISNUMBER(M114),PERCENTILE(IF($C:$C=O114,$D:$D),0.7),"")</f>
        <v/>
      </c>
      <c r="W114" s="3" t="str">
        <f t="array" ref="W114">IF(ISNUMBER(M114),PERCENTILE(IF($C:$C=O114,$D:$D),0.75),"")</f>
        <v/>
      </c>
      <c r="X114" s="3" t="str">
        <f t="array" ref="X114">IF(ISNUMBER(M114),PERCENTILE(IF($C:$C=O114,$D:$D),0.85),"")</f>
        <v/>
      </c>
      <c r="AL114" s="2" t="str">
        <f t="shared" si="19"/>
        <v/>
      </c>
      <c r="AM114" s="4" t="str">
        <f t="shared" si="20"/>
        <v/>
      </c>
      <c r="AN114" s="4" t="str">
        <f t="shared" si="21"/>
        <v/>
      </c>
    </row>
    <row r="115" spans="1:40" x14ac:dyDescent="0.2">
      <c r="A115" s="9" t="str">
        <f>Calculations!B115</f>
        <v/>
      </c>
      <c r="B115" s="9" t="str">
        <f>Calculations!A115</f>
        <v/>
      </c>
      <c r="C115" s="3" t="str">
        <f t="shared" si="14"/>
        <v/>
      </c>
      <c r="D115" s="3" t="str">
        <f>IFERROR(Calculations!L115,"")</f>
        <v/>
      </c>
      <c r="E115" s="3" t="str">
        <f>IF(OR(FilterValue="",Calculations!C115=FilterValue), IF(Calculations!C115 &lt;&gt;DefectTypeString,  IFERROR(Calculations!L115,""), NA()),NA())</f>
        <v/>
      </c>
      <c r="F115" s="3" t="e">
        <f t="shared" si="22"/>
        <v>#NUM!</v>
      </c>
      <c r="G115" s="3" t="e">
        <f xml:space="preserve"> IF(Calculations!C115 = DefectTypeString,  IFERROR(Calculations!L115,""), NA())</f>
        <v>#N/A</v>
      </c>
      <c r="H115" s="3" t="e">
        <f t="shared" si="23"/>
        <v>#NUM!</v>
      </c>
      <c r="I115" s="3" t="e">
        <f ca="1" xml:space="preserve"> IF(OR(Calculations!C115 = "",Calculations!C115 &lt;&gt; DefectTypeString),  Calculations!M115, NA())</f>
        <v>#N/A</v>
      </c>
      <c r="J115" s="3" t="e">
        <f xml:space="preserve"> IF(Calculations!C115 = DefectTypeString,  Calculations!M115, NA())</f>
        <v>#N/A</v>
      </c>
      <c r="K115" s="3"/>
      <c r="M115" s="9" t="str">
        <f t="shared" si="15"/>
        <v/>
      </c>
      <c r="N115" s="9" t="str">
        <f t="shared" si="16"/>
        <v/>
      </c>
      <c r="O115" s="3" t="str">
        <f t="shared" si="17"/>
        <v/>
      </c>
      <c r="P115" s="3" t="str">
        <f t="array" ref="P115">IF(ISNUMBER(M115),MIN(IF($C:$C=O115,$D:$D)),"")</f>
        <v/>
      </c>
      <c r="Q115" s="11" t="str">
        <f t="shared" si="18"/>
        <v/>
      </c>
      <c r="R115" s="3" t="str">
        <f t="array" ref="R115">IF(ISNUMBER(M115),MAX(IF($C:$C=O115,$D:$D)),"")</f>
        <v/>
      </c>
      <c r="S115" s="3" t="str">
        <f t="array" ref="S115">IF(ISNUMBER(M115),PERCENTILE(IF($C:$C=O115,$D:$D),0.25),"")</f>
        <v/>
      </c>
      <c r="T115" s="3" t="str">
        <f t="array" ref="T115">IF(ISNUMBER(M115),PERCENTILE(IF($C:$C=O115,$D:$D),0.3),"")</f>
        <v/>
      </c>
      <c r="U115" s="3" t="str">
        <f t="array" ref="U115">IF(ISNUMBER(M115),PERCENTILE(IF($C:$C=O115,$D:$D),0.5),"")</f>
        <v/>
      </c>
      <c r="V115" s="3" t="str">
        <f t="array" ref="V115">IF(ISNUMBER(M115),PERCENTILE(IF($C:$C=O115,$D:$D),0.7),"")</f>
        <v/>
      </c>
      <c r="W115" s="3" t="str">
        <f t="array" ref="W115">IF(ISNUMBER(M115),PERCENTILE(IF($C:$C=O115,$D:$D),0.75),"")</f>
        <v/>
      </c>
      <c r="X115" s="3" t="str">
        <f t="array" ref="X115">IF(ISNUMBER(M115),PERCENTILE(IF($C:$C=O115,$D:$D),0.85),"")</f>
        <v/>
      </c>
      <c r="AL115" s="2" t="str">
        <f t="shared" si="19"/>
        <v/>
      </c>
      <c r="AM115" s="4" t="str">
        <f t="shared" si="20"/>
        <v/>
      </c>
      <c r="AN115" s="4" t="str">
        <f t="shared" si="21"/>
        <v/>
      </c>
    </row>
    <row r="116" spans="1:40" x14ac:dyDescent="0.2">
      <c r="A116" s="9" t="str">
        <f>Calculations!B116</f>
        <v/>
      </c>
      <c r="B116" s="9" t="str">
        <f>Calculations!A116</f>
        <v/>
      </c>
      <c r="C116" s="3" t="str">
        <f t="shared" si="14"/>
        <v/>
      </c>
      <c r="D116" s="3" t="str">
        <f>IFERROR(Calculations!L116,"")</f>
        <v/>
      </c>
      <c r="E116" s="3" t="str">
        <f>IF(OR(FilterValue="",Calculations!C116=FilterValue), IF(Calculations!C116 &lt;&gt;DefectTypeString,  IFERROR(Calculations!L116,""), NA()),NA())</f>
        <v/>
      </c>
      <c r="F116" s="3" t="e">
        <f t="shared" si="22"/>
        <v>#NUM!</v>
      </c>
      <c r="G116" s="3" t="e">
        <f xml:space="preserve"> IF(Calculations!C116 = DefectTypeString,  IFERROR(Calculations!L116,""), NA())</f>
        <v>#N/A</v>
      </c>
      <c r="H116" s="3" t="e">
        <f t="shared" si="23"/>
        <v>#NUM!</v>
      </c>
      <c r="I116" s="3" t="e">
        <f ca="1" xml:space="preserve"> IF(OR(Calculations!C116 = "",Calculations!C116 &lt;&gt; DefectTypeString),  Calculations!M116, NA())</f>
        <v>#N/A</v>
      </c>
      <c r="J116" s="3" t="e">
        <f xml:space="preserve"> IF(Calculations!C116 = DefectTypeString,  Calculations!M116, NA())</f>
        <v>#N/A</v>
      </c>
      <c r="K116" s="3"/>
      <c r="M116" s="9" t="str">
        <f t="shared" si="15"/>
        <v/>
      </c>
      <c r="N116" s="9" t="str">
        <f t="shared" si="16"/>
        <v/>
      </c>
      <c r="O116" s="3" t="str">
        <f t="shared" si="17"/>
        <v/>
      </c>
      <c r="P116" s="3" t="str">
        <f t="array" ref="P116">IF(ISNUMBER(M116),MIN(IF($C:$C=O116,$D:$D)),"")</f>
        <v/>
      </c>
      <c r="Q116" s="11" t="str">
        <f t="shared" si="18"/>
        <v/>
      </c>
      <c r="R116" s="3" t="str">
        <f t="array" ref="R116">IF(ISNUMBER(M116),MAX(IF($C:$C=O116,$D:$D)),"")</f>
        <v/>
      </c>
      <c r="S116" s="3" t="str">
        <f t="array" ref="S116">IF(ISNUMBER(M116),PERCENTILE(IF($C:$C=O116,$D:$D),0.25),"")</f>
        <v/>
      </c>
      <c r="T116" s="3" t="str">
        <f t="array" ref="T116">IF(ISNUMBER(M116),PERCENTILE(IF($C:$C=O116,$D:$D),0.3),"")</f>
        <v/>
      </c>
      <c r="U116" s="3" t="str">
        <f t="array" ref="U116">IF(ISNUMBER(M116),PERCENTILE(IF($C:$C=O116,$D:$D),0.5),"")</f>
        <v/>
      </c>
      <c r="V116" s="3" t="str">
        <f t="array" ref="V116">IF(ISNUMBER(M116),PERCENTILE(IF($C:$C=O116,$D:$D),0.7),"")</f>
        <v/>
      </c>
      <c r="W116" s="3" t="str">
        <f t="array" ref="W116">IF(ISNUMBER(M116),PERCENTILE(IF($C:$C=O116,$D:$D),0.75),"")</f>
        <v/>
      </c>
      <c r="X116" s="3" t="str">
        <f t="array" ref="X116">IF(ISNUMBER(M116),PERCENTILE(IF($C:$C=O116,$D:$D),0.85),"")</f>
        <v/>
      </c>
      <c r="AL116" s="2" t="str">
        <f t="shared" si="19"/>
        <v/>
      </c>
      <c r="AM116" s="4" t="str">
        <f t="shared" si="20"/>
        <v/>
      </c>
      <c r="AN116" s="4" t="str">
        <f t="shared" si="21"/>
        <v/>
      </c>
    </row>
    <row r="117" spans="1:40" x14ac:dyDescent="0.2">
      <c r="A117" s="9" t="str">
        <f>Calculations!B117</f>
        <v/>
      </c>
      <c r="B117" s="9" t="str">
        <f>Calculations!A117</f>
        <v/>
      </c>
      <c r="C117" s="3" t="str">
        <f t="shared" si="14"/>
        <v/>
      </c>
      <c r="D117" s="3" t="str">
        <f>IFERROR(Calculations!L117,"")</f>
        <v/>
      </c>
      <c r="E117" s="3" t="str">
        <f>IF(OR(FilterValue="",Calculations!C117=FilterValue), IF(Calculations!C117 &lt;&gt;DefectTypeString,  IFERROR(Calculations!L117,""), NA()),NA())</f>
        <v/>
      </c>
      <c r="F117" s="3" t="e">
        <f t="shared" si="22"/>
        <v>#NUM!</v>
      </c>
      <c r="G117" s="3" t="e">
        <f xml:space="preserve"> IF(Calculations!C117 = DefectTypeString,  IFERROR(Calculations!L117,""), NA())</f>
        <v>#N/A</v>
      </c>
      <c r="H117" s="3" t="e">
        <f t="shared" si="23"/>
        <v>#NUM!</v>
      </c>
      <c r="I117" s="3" t="e">
        <f ca="1" xml:space="preserve"> IF(OR(Calculations!C117 = "",Calculations!C117 &lt;&gt; DefectTypeString),  Calculations!M117, NA())</f>
        <v>#N/A</v>
      </c>
      <c r="J117" s="3" t="e">
        <f xml:space="preserve"> IF(Calculations!C117 = DefectTypeString,  Calculations!M117, NA())</f>
        <v>#N/A</v>
      </c>
      <c r="K117" s="3"/>
      <c r="M117" s="9" t="str">
        <f t="shared" si="15"/>
        <v/>
      </c>
      <c r="N117" s="9" t="str">
        <f t="shared" si="16"/>
        <v/>
      </c>
      <c r="O117" s="3" t="str">
        <f t="shared" si="17"/>
        <v/>
      </c>
      <c r="P117" s="3" t="str">
        <f t="array" ref="P117">IF(ISNUMBER(M117),MIN(IF($C:$C=O117,$D:$D)),"")</f>
        <v/>
      </c>
      <c r="Q117" s="11" t="str">
        <f t="shared" si="18"/>
        <v/>
      </c>
      <c r="R117" s="3" t="str">
        <f t="array" ref="R117">IF(ISNUMBER(M117),MAX(IF($C:$C=O117,$D:$D)),"")</f>
        <v/>
      </c>
      <c r="S117" s="3" t="str">
        <f t="array" ref="S117">IF(ISNUMBER(M117),PERCENTILE(IF($C:$C=O117,$D:$D),0.25),"")</f>
        <v/>
      </c>
      <c r="T117" s="3" t="str">
        <f t="array" ref="T117">IF(ISNUMBER(M117),PERCENTILE(IF($C:$C=O117,$D:$D),0.3),"")</f>
        <v/>
      </c>
      <c r="U117" s="3" t="str">
        <f t="array" ref="U117">IF(ISNUMBER(M117),PERCENTILE(IF($C:$C=O117,$D:$D),0.5),"")</f>
        <v/>
      </c>
      <c r="V117" s="3" t="str">
        <f t="array" ref="V117">IF(ISNUMBER(M117),PERCENTILE(IF($C:$C=O117,$D:$D),0.7),"")</f>
        <v/>
      </c>
      <c r="W117" s="3" t="str">
        <f t="array" ref="W117">IF(ISNUMBER(M117),PERCENTILE(IF($C:$C=O117,$D:$D),0.75),"")</f>
        <v/>
      </c>
      <c r="X117" s="3" t="str">
        <f t="array" ref="X117">IF(ISNUMBER(M117),PERCENTILE(IF($C:$C=O117,$D:$D),0.85),"")</f>
        <v/>
      </c>
      <c r="AL117" s="2" t="str">
        <f t="shared" si="19"/>
        <v/>
      </c>
      <c r="AM117" s="4" t="str">
        <f t="shared" si="20"/>
        <v/>
      </c>
      <c r="AN117" s="4" t="str">
        <f t="shared" si="21"/>
        <v/>
      </c>
    </row>
    <row r="118" spans="1:40" x14ac:dyDescent="0.2">
      <c r="A118" s="9" t="str">
        <f>Calculations!B118</f>
        <v/>
      </c>
      <c r="B118" s="9" t="str">
        <f>Calculations!A118</f>
        <v/>
      </c>
      <c r="C118" s="3" t="str">
        <f t="shared" si="14"/>
        <v/>
      </c>
      <c r="D118" s="3" t="str">
        <f>IFERROR(Calculations!L118,"")</f>
        <v/>
      </c>
      <c r="E118" s="3" t="str">
        <f>IF(OR(FilterValue="",Calculations!C118=FilterValue), IF(Calculations!C118 &lt;&gt;DefectTypeString,  IFERROR(Calculations!L118,""), NA()),NA())</f>
        <v/>
      </c>
      <c r="F118" s="3" t="e">
        <f t="shared" si="22"/>
        <v>#NUM!</v>
      </c>
      <c r="G118" s="3" t="e">
        <f xml:space="preserve"> IF(Calculations!C118 = DefectTypeString,  IFERROR(Calculations!L118,""), NA())</f>
        <v>#N/A</v>
      </c>
      <c r="H118" s="3" t="e">
        <f t="shared" si="23"/>
        <v>#NUM!</v>
      </c>
      <c r="I118" s="3" t="e">
        <f ca="1" xml:space="preserve"> IF(OR(Calculations!C118 = "",Calculations!C118 &lt;&gt; DefectTypeString),  Calculations!M118, NA())</f>
        <v>#N/A</v>
      </c>
      <c r="J118" s="3" t="e">
        <f xml:space="preserve"> IF(Calculations!C118 = DefectTypeString,  Calculations!M118, NA())</f>
        <v>#N/A</v>
      </c>
      <c r="K118" s="3"/>
      <c r="M118" s="9" t="str">
        <f t="shared" si="15"/>
        <v/>
      </c>
      <c r="N118" s="9" t="str">
        <f t="shared" si="16"/>
        <v/>
      </c>
      <c r="O118" s="3" t="str">
        <f t="shared" si="17"/>
        <v/>
      </c>
      <c r="P118" s="3" t="str">
        <f t="array" ref="P118">IF(ISNUMBER(M118),MIN(IF($C:$C=O118,$D:$D)),"")</f>
        <v/>
      </c>
      <c r="Q118" s="11" t="str">
        <f t="shared" si="18"/>
        <v/>
      </c>
      <c r="R118" s="3" t="str">
        <f t="array" ref="R118">IF(ISNUMBER(M118),MAX(IF($C:$C=O118,$D:$D)),"")</f>
        <v/>
      </c>
      <c r="S118" s="3" t="str">
        <f t="array" ref="S118">IF(ISNUMBER(M118),PERCENTILE(IF($C:$C=O118,$D:$D),0.25),"")</f>
        <v/>
      </c>
      <c r="T118" s="3" t="str">
        <f t="array" ref="T118">IF(ISNUMBER(M118),PERCENTILE(IF($C:$C=O118,$D:$D),0.3),"")</f>
        <v/>
      </c>
      <c r="U118" s="3" t="str">
        <f t="array" ref="U118">IF(ISNUMBER(M118),PERCENTILE(IF($C:$C=O118,$D:$D),0.5),"")</f>
        <v/>
      </c>
      <c r="V118" s="3" t="str">
        <f t="array" ref="V118">IF(ISNUMBER(M118),PERCENTILE(IF($C:$C=O118,$D:$D),0.7),"")</f>
        <v/>
      </c>
      <c r="W118" s="3" t="str">
        <f t="array" ref="W118">IF(ISNUMBER(M118),PERCENTILE(IF($C:$C=O118,$D:$D),0.75),"")</f>
        <v/>
      </c>
      <c r="X118" s="3" t="str">
        <f t="array" ref="X118">IF(ISNUMBER(M118),PERCENTILE(IF($C:$C=O118,$D:$D),0.85),"")</f>
        <v/>
      </c>
      <c r="AL118" s="2" t="str">
        <f t="shared" si="19"/>
        <v/>
      </c>
      <c r="AM118" s="4" t="str">
        <f t="shared" si="20"/>
        <v/>
      </c>
      <c r="AN118" s="4" t="str">
        <f t="shared" si="21"/>
        <v/>
      </c>
    </row>
    <row r="119" spans="1:40" x14ac:dyDescent="0.2">
      <c r="A119" s="9" t="str">
        <f>Calculations!B119</f>
        <v/>
      </c>
      <c r="B119" s="9" t="str">
        <f>Calculations!A119</f>
        <v/>
      </c>
      <c r="C119" s="3" t="str">
        <f t="shared" si="14"/>
        <v/>
      </c>
      <c r="D119" s="3" t="str">
        <f>IFERROR(Calculations!L119,"")</f>
        <v/>
      </c>
      <c r="E119" s="3" t="str">
        <f>IF(OR(FilterValue="",Calculations!C119=FilterValue), IF(Calculations!C119 &lt;&gt;DefectTypeString,  IFERROR(Calculations!L119,""), NA()),NA())</f>
        <v/>
      </c>
      <c r="F119" s="3" t="e">
        <f t="shared" si="22"/>
        <v>#NUM!</v>
      </c>
      <c r="G119" s="3" t="e">
        <f xml:space="preserve"> IF(Calculations!C119 = DefectTypeString,  IFERROR(Calculations!L119,""), NA())</f>
        <v>#N/A</v>
      </c>
      <c r="H119" s="3" t="e">
        <f t="shared" si="23"/>
        <v>#NUM!</v>
      </c>
      <c r="I119" s="3" t="e">
        <f ca="1" xml:space="preserve"> IF(OR(Calculations!C119 = "",Calculations!C119 &lt;&gt; DefectTypeString),  Calculations!M119, NA())</f>
        <v>#N/A</v>
      </c>
      <c r="J119" s="3" t="e">
        <f xml:space="preserve"> IF(Calculations!C119 = DefectTypeString,  Calculations!M119, NA())</f>
        <v>#N/A</v>
      </c>
      <c r="K119" s="3"/>
      <c r="M119" s="9" t="str">
        <f t="shared" si="15"/>
        <v/>
      </c>
      <c r="N119" s="9" t="str">
        <f t="shared" si="16"/>
        <v/>
      </c>
      <c r="O119" s="3" t="str">
        <f t="shared" si="17"/>
        <v/>
      </c>
      <c r="P119" s="3" t="str">
        <f t="array" ref="P119">IF(ISNUMBER(M119),MIN(IF($C:$C=O119,$D:$D)),"")</f>
        <v/>
      </c>
      <c r="Q119" s="11" t="str">
        <f t="shared" si="18"/>
        <v/>
      </c>
      <c r="R119" s="3" t="str">
        <f t="array" ref="R119">IF(ISNUMBER(M119),MAX(IF($C:$C=O119,$D:$D)),"")</f>
        <v/>
      </c>
      <c r="S119" s="3" t="str">
        <f t="array" ref="S119">IF(ISNUMBER(M119),PERCENTILE(IF($C:$C=O119,$D:$D),0.25),"")</f>
        <v/>
      </c>
      <c r="T119" s="3" t="str">
        <f t="array" ref="T119">IF(ISNUMBER(M119),PERCENTILE(IF($C:$C=O119,$D:$D),0.3),"")</f>
        <v/>
      </c>
      <c r="U119" s="3" t="str">
        <f t="array" ref="U119">IF(ISNUMBER(M119),PERCENTILE(IF($C:$C=O119,$D:$D),0.5),"")</f>
        <v/>
      </c>
      <c r="V119" s="3" t="str">
        <f t="array" ref="V119">IF(ISNUMBER(M119),PERCENTILE(IF($C:$C=O119,$D:$D),0.7),"")</f>
        <v/>
      </c>
      <c r="W119" s="3" t="str">
        <f t="array" ref="W119">IF(ISNUMBER(M119),PERCENTILE(IF($C:$C=O119,$D:$D),0.75),"")</f>
        <v/>
      </c>
      <c r="X119" s="3" t="str">
        <f t="array" ref="X119">IF(ISNUMBER(M119),PERCENTILE(IF($C:$C=O119,$D:$D),0.85),"")</f>
        <v/>
      </c>
      <c r="AL119" s="2" t="str">
        <f t="shared" si="19"/>
        <v/>
      </c>
      <c r="AM119" s="4" t="str">
        <f t="shared" si="20"/>
        <v/>
      </c>
      <c r="AN119" s="4" t="str">
        <f t="shared" si="21"/>
        <v/>
      </c>
    </row>
    <row r="120" spans="1:40" x14ac:dyDescent="0.2">
      <c r="A120" s="9" t="str">
        <f>Calculations!B120</f>
        <v/>
      </c>
      <c r="B120" s="9" t="str">
        <f>Calculations!A120</f>
        <v/>
      </c>
      <c r="C120" s="3" t="str">
        <f t="shared" si="14"/>
        <v/>
      </c>
      <c r="D120" s="3" t="str">
        <f>IFERROR(Calculations!L120,"")</f>
        <v/>
      </c>
      <c r="E120" s="3" t="str">
        <f>IF(OR(FilterValue="",Calculations!C120=FilterValue), IF(Calculations!C120 &lt;&gt;DefectTypeString,  IFERROR(Calculations!L120,""), NA()),NA())</f>
        <v/>
      </c>
      <c r="F120" s="3" t="e">
        <f t="shared" si="22"/>
        <v>#NUM!</v>
      </c>
      <c r="G120" s="3" t="e">
        <f xml:space="preserve"> IF(Calculations!C120 = DefectTypeString,  IFERROR(Calculations!L120,""), NA())</f>
        <v>#N/A</v>
      </c>
      <c r="H120" s="3" t="e">
        <f t="shared" si="23"/>
        <v>#NUM!</v>
      </c>
      <c r="I120" s="3" t="e">
        <f ca="1" xml:space="preserve"> IF(OR(Calculations!C120 = "",Calculations!C120 &lt;&gt; DefectTypeString),  Calculations!M120, NA())</f>
        <v>#N/A</v>
      </c>
      <c r="J120" s="3" t="e">
        <f xml:space="preserve"> IF(Calculations!C120 = DefectTypeString,  Calculations!M120, NA())</f>
        <v>#N/A</v>
      </c>
      <c r="K120" s="3"/>
      <c r="M120" s="9" t="str">
        <f t="shared" si="15"/>
        <v/>
      </c>
      <c r="N120" s="9" t="str">
        <f t="shared" si="16"/>
        <v/>
      </c>
      <c r="O120" s="3" t="str">
        <f t="shared" si="17"/>
        <v/>
      </c>
      <c r="P120" s="3" t="str">
        <f t="array" ref="P120">IF(ISNUMBER(M120),MIN(IF($C:$C=O120,$D:$D)),"")</f>
        <v/>
      </c>
      <c r="Q120" s="11" t="str">
        <f t="shared" si="18"/>
        <v/>
      </c>
      <c r="R120" s="3" t="str">
        <f t="array" ref="R120">IF(ISNUMBER(M120),MAX(IF($C:$C=O120,$D:$D)),"")</f>
        <v/>
      </c>
      <c r="S120" s="3" t="str">
        <f t="array" ref="S120">IF(ISNUMBER(M120),PERCENTILE(IF($C:$C=O120,$D:$D),0.25),"")</f>
        <v/>
      </c>
      <c r="T120" s="3" t="str">
        <f t="array" ref="T120">IF(ISNUMBER(M120),PERCENTILE(IF($C:$C=O120,$D:$D),0.3),"")</f>
        <v/>
      </c>
      <c r="U120" s="3" t="str">
        <f t="array" ref="U120">IF(ISNUMBER(M120),PERCENTILE(IF($C:$C=O120,$D:$D),0.5),"")</f>
        <v/>
      </c>
      <c r="V120" s="3" t="str">
        <f t="array" ref="V120">IF(ISNUMBER(M120),PERCENTILE(IF($C:$C=O120,$D:$D),0.7),"")</f>
        <v/>
      </c>
      <c r="W120" s="3" t="str">
        <f t="array" ref="W120">IF(ISNUMBER(M120),PERCENTILE(IF($C:$C=O120,$D:$D),0.75),"")</f>
        <v/>
      </c>
      <c r="X120" s="3" t="str">
        <f t="array" ref="X120">IF(ISNUMBER(M120),PERCENTILE(IF($C:$C=O120,$D:$D),0.85),"")</f>
        <v/>
      </c>
      <c r="AL120" s="2" t="str">
        <f t="shared" si="19"/>
        <v/>
      </c>
      <c r="AM120" s="4" t="str">
        <f t="shared" si="20"/>
        <v/>
      </c>
      <c r="AN120" s="4" t="str">
        <f t="shared" si="21"/>
        <v/>
      </c>
    </row>
    <row r="121" spans="1:40" x14ac:dyDescent="0.2">
      <c r="A121" s="9" t="str">
        <f>Calculations!B121</f>
        <v/>
      </c>
      <c r="B121" s="9" t="str">
        <f>Calculations!A121</f>
        <v/>
      </c>
      <c r="C121" s="3" t="str">
        <f t="shared" si="14"/>
        <v/>
      </c>
      <c r="D121" s="3" t="str">
        <f>IFERROR(Calculations!L121,"")</f>
        <v/>
      </c>
      <c r="E121" s="3" t="str">
        <f>IF(OR(FilterValue="",Calculations!C121=FilterValue), IF(Calculations!C121 &lt;&gt;DefectTypeString,  IFERROR(Calculations!L121,""), NA()),NA())</f>
        <v/>
      </c>
      <c r="F121" s="3" t="e">
        <f t="shared" si="22"/>
        <v>#NUM!</v>
      </c>
      <c r="G121" s="3" t="e">
        <f xml:space="preserve"> IF(Calculations!C121 = DefectTypeString,  IFERROR(Calculations!L121,""), NA())</f>
        <v>#N/A</v>
      </c>
      <c r="H121" s="3" t="e">
        <f t="shared" si="23"/>
        <v>#NUM!</v>
      </c>
      <c r="I121" s="3" t="e">
        <f ca="1" xml:space="preserve"> IF(OR(Calculations!C121 = "",Calculations!C121 &lt;&gt; DefectTypeString),  Calculations!M121, NA())</f>
        <v>#N/A</v>
      </c>
      <c r="J121" s="3" t="e">
        <f xml:space="preserve"> IF(Calculations!C121 = DefectTypeString,  Calculations!M121, NA())</f>
        <v>#N/A</v>
      </c>
      <c r="K121" s="3"/>
      <c r="M121" s="9" t="str">
        <f t="shared" si="15"/>
        <v/>
      </c>
      <c r="N121" s="9" t="str">
        <f t="shared" si="16"/>
        <v/>
      </c>
      <c r="O121" s="3" t="str">
        <f t="shared" si="17"/>
        <v/>
      </c>
      <c r="P121" s="3" t="str">
        <f t="array" ref="P121">IF(ISNUMBER(M121),MIN(IF($C:$C=O121,$D:$D)),"")</f>
        <v/>
      </c>
      <c r="Q121" s="11" t="str">
        <f t="shared" si="18"/>
        <v/>
      </c>
      <c r="R121" s="3" t="str">
        <f t="array" ref="R121">IF(ISNUMBER(M121),MAX(IF($C:$C=O121,$D:$D)),"")</f>
        <v/>
      </c>
      <c r="S121" s="3" t="str">
        <f t="array" ref="S121">IF(ISNUMBER(M121),PERCENTILE(IF($C:$C=O121,$D:$D),0.25),"")</f>
        <v/>
      </c>
      <c r="T121" s="3" t="str">
        <f t="array" ref="T121">IF(ISNUMBER(M121),PERCENTILE(IF($C:$C=O121,$D:$D),0.3),"")</f>
        <v/>
      </c>
      <c r="U121" s="3" t="str">
        <f t="array" ref="U121">IF(ISNUMBER(M121),PERCENTILE(IF($C:$C=O121,$D:$D),0.5),"")</f>
        <v/>
      </c>
      <c r="V121" s="3" t="str">
        <f t="array" ref="V121">IF(ISNUMBER(M121),PERCENTILE(IF($C:$C=O121,$D:$D),0.7),"")</f>
        <v/>
      </c>
      <c r="W121" s="3" t="str">
        <f t="array" ref="W121">IF(ISNUMBER(M121),PERCENTILE(IF($C:$C=O121,$D:$D),0.75),"")</f>
        <v/>
      </c>
      <c r="X121" s="3" t="str">
        <f t="array" ref="X121">IF(ISNUMBER(M121),PERCENTILE(IF($C:$C=O121,$D:$D),0.85),"")</f>
        <v/>
      </c>
      <c r="AL121" s="2" t="str">
        <f t="shared" si="19"/>
        <v/>
      </c>
      <c r="AM121" s="4" t="str">
        <f t="shared" si="20"/>
        <v/>
      </c>
      <c r="AN121" s="4" t="str">
        <f t="shared" si="21"/>
        <v/>
      </c>
    </row>
    <row r="122" spans="1:40" x14ac:dyDescent="0.2">
      <c r="A122" s="9" t="str">
        <f>Calculations!B122</f>
        <v/>
      </c>
      <c r="B122" s="9" t="str">
        <f>Calculations!A122</f>
        <v/>
      </c>
      <c r="C122" s="3" t="str">
        <f t="shared" si="14"/>
        <v/>
      </c>
      <c r="D122" s="3" t="str">
        <f>IFERROR(Calculations!L122,"")</f>
        <v/>
      </c>
      <c r="E122" s="3" t="str">
        <f>IF(OR(FilterValue="",Calculations!C122=FilterValue), IF(Calculations!C122 &lt;&gt;DefectTypeString,  IFERROR(Calculations!L122,""), NA()),NA())</f>
        <v/>
      </c>
      <c r="F122" s="3" t="e">
        <f t="shared" si="22"/>
        <v>#NUM!</v>
      </c>
      <c r="G122" s="3" t="e">
        <f xml:space="preserve"> IF(Calculations!C122 = DefectTypeString,  IFERROR(Calculations!L122,""), NA())</f>
        <v>#N/A</v>
      </c>
      <c r="H122" s="3" t="e">
        <f t="shared" si="23"/>
        <v>#NUM!</v>
      </c>
      <c r="I122" s="3" t="e">
        <f ca="1" xml:space="preserve"> IF(OR(Calculations!C122 = "",Calculations!C122 &lt;&gt; DefectTypeString),  Calculations!M122, NA())</f>
        <v>#N/A</v>
      </c>
      <c r="J122" s="3" t="e">
        <f xml:space="preserve"> IF(Calculations!C122 = DefectTypeString,  Calculations!M122, NA())</f>
        <v>#N/A</v>
      </c>
      <c r="K122" s="3"/>
      <c r="M122" s="9" t="str">
        <f t="shared" si="15"/>
        <v/>
      </c>
      <c r="N122" s="9" t="str">
        <f t="shared" si="16"/>
        <v/>
      </c>
      <c r="O122" s="3" t="str">
        <f t="shared" si="17"/>
        <v/>
      </c>
      <c r="P122" s="3" t="str">
        <f t="array" ref="P122">IF(ISNUMBER(M122),MIN(IF($C:$C=O122,$D:$D)),"")</f>
        <v/>
      </c>
      <c r="Q122" s="11" t="str">
        <f t="shared" si="18"/>
        <v/>
      </c>
      <c r="R122" s="3" t="str">
        <f t="array" ref="R122">IF(ISNUMBER(M122),MAX(IF($C:$C=O122,$D:$D)),"")</f>
        <v/>
      </c>
      <c r="S122" s="3" t="str">
        <f t="array" ref="S122">IF(ISNUMBER(M122),PERCENTILE(IF($C:$C=O122,$D:$D),0.25),"")</f>
        <v/>
      </c>
      <c r="T122" s="3" t="str">
        <f t="array" ref="T122">IF(ISNUMBER(M122),PERCENTILE(IF($C:$C=O122,$D:$D),0.3),"")</f>
        <v/>
      </c>
      <c r="U122" s="3" t="str">
        <f t="array" ref="U122">IF(ISNUMBER(M122),PERCENTILE(IF($C:$C=O122,$D:$D),0.5),"")</f>
        <v/>
      </c>
      <c r="V122" s="3" t="str">
        <f t="array" ref="V122">IF(ISNUMBER(M122),PERCENTILE(IF($C:$C=O122,$D:$D),0.7),"")</f>
        <v/>
      </c>
      <c r="W122" s="3" t="str">
        <f t="array" ref="W122">IF(ISNUMBER(M122),PERCENTILE(IF($C:$C=O122,$D:$D),0.75),"")</f>
        <v/>
      </c>
      <c r="X122" s="3" t="str">
        <f t="array" ref="X122">IF(ISNUMBER(M122),PERCENTILE(IF($C:$C=O122,$D:$D),0.85),"")</f>
        <v/>
      </c>
      <c r="AL122" s="2" t="str">
        <f t="shared" si="19"/>
        <v/>
      </c>
      <c r="AM122" s="4" t="str">
        <f t="shared" si="20"/>
        <v/>
      </c>
      <c r="AN122" s="4" t="str">
        <f t="shared" si="21"/>
        <v/>
      </c>
    </row>
    <row r="123" spans="1:40" x14ac:dyDescent="0.2">
      <c r="A123" s="9" t="str">
        <f>Calculations!B123</f>
        <v/>
      </c>
      <c r="B123" s="9" t="str">
        <f>Calculations!A123</f>
        <v/>
      </c>
      <c r="C123" s="3" t="str">
        <f t="shared" si="14"/>
        <v/>
      </c>
      <c r="D123" s="3" t="str">
        <f>IFERROR(Calculations!L123,"")</f>
        <v/>
      </c>
      <c r="E123" s="3" t="str">
        <f>IF(OR(FilterValue="",Calculations!C123=FilterValue), IF(Calculations!C123 &lt;&gt;DefectTypeString,  IFERROR(Calculations!L123,""), NA()),NA())</f>
        <v/>
      </c>
      <c r="F123" s="3" t="e">
        <f t="shared" si="22"/>
        <v>#NUM!</v>
      </c>
      <c r="G123" s="3" t="e">
        <f xml:space="preserve"> IF(Calculations!C123 = DefectTypeString,  IFERROR(Calculations!L123,""), NA())</f>
        <v>#N/A</v>
      </c>
      <c r="H123" s="3" t="e">
        <f t="shared" si="23"/>
        <v>#NUM!</v>
      </c>
      <c r="I123" s="3" t="e">
        <f ca="1" xml:space="preserve"> IF(OR(Calculations!C123 = "",Calculations!C123 &lt;&gt; DefectTypeString),  Calculations!M123, NA())</f>
        <v>#N/A</v>
      </c>
      <c r="J123" s="3" t="e">
        <f xml:space="preserve"> IF(Calculations!C123 = DefectTypeString,  Calculations!M123, NA())</f>
        <v>#N/A</v>
      </c>
      <c r="K123" s="3"/>
      <c r="M123" s="9" t="str">
        <f t="shared" si="15"/>
        <v/>
      </c>
      <c r="N123" s="9" t="str">
        <f t="shared" si="16"/>
        <v/>
      </c>
      <c r="O123" s="3" t="str">
        <f t="shared" si="17"/>
        <v/>
      </c>
      <c r="P123" s="3" t="str">
        <f t="array" ref="P123">IF(ISNUMBER(M123),MIN(IF($C:$C=O123,$D:$D)),"")</f>
        <v/>
      </c>
      <c r="Q123" s="11" t="str">
        <f t="shared" si="18"/>
        <v/>
      </c>
      <c r="R123" s="3" t="str">
        <f t="array" ref="R123">IF(ISNUMBER(M123),MAX(IF($C:$C=O123,$D:$D)),"")</f>
        <v/>
      </c>
      <c r="S123" s="3" t="str">
        <f t="array" ref="S123">IF(ISNUMBER(M123),PERCENTILE(IF($C:$C=O123,$D:$D),0.25),"")</f>
        <v/>
      </c>
      <c r="T123" s="3" t="str">
        <f t="array" ref="T123">IF(ISNUMBER(M123),PERCENTILE(IF($C:$C=O123,$D:$D),0.3),"")</f>
        <v/>
      </c>
      <c r="U123" s="3" t="str">
        <f t="array" ref="U123">IF(ISNUMBER(M123),PERCENTILE(IF($C:$C=O123,$D:$D),0.5),"")</f>
        <v/>
      </c>
      <c r="V123" s="3" t="str">
        <f t="array" ref="V123">IF(ISNUMBER(M123),PERCENTILE(IF($C:$C=O123,$D:$D),0.7),"")</f>
        <v/>
      </c>
      <c r="W123" s="3" t="str">
        <f t="array" ref="W123">IF(ISNUMBER(M123),PERCENTILE(IF($C:$C=O123,$D:$D),0.75),"")</f>
        <v/>
      </c>
      <c r="X123" s="3" t="str">
        <f t="array" ref="X123">IF(ISNUMBER(M123),PERCENTILE(IF($C:$C=O123,$D:$D),0.85),"")</f>
        <v/>
      </c>
      <c r="AL123" s="2" t="str">
        <f t="shared" si="19"/>
        <v/>
      </c>
      <c r="AM123" s="4" t="str">
        <f t="shared" si="20"/>
        <v/>
      </c>
      <c r="AN123" s="4" t="str">
        <f t="shared" si="21"/>
        <v/>
      </c>
    </row>
    <row r="124" spans="1:40" x14ac:dyDescent="0.2">
      <c r="A124" s="9" t="str">
        <f>Calculations!B124</f>
        <v/>
      </c>
      <c r="B124" s="9" t="str">
        <f>Calculations!A124</f>
        <v/>
      </c>
      <c r="C124" s="3" t="str">
        <f t="shared" si="14"/>
        <v/>
      </c>
      <c r="D124" s="3" t="str">
        <f>IFERROR(Calculations!L124,"")</f>
        <v/>
      </c>
      <c r="E124" s="3" t="str">
        <f>IF(OR(FilterValue="",Calculations!C124=FilterValue), IF(Calculations!C124 &lt;&gt;DefectTypeString,  IFERROR(Calculations!L124,""), NA()),NA())</f>
        <v/>
      </c>
      <c r="F124" s="3" t="e">
        <f t="shared" si="22"/>
        <v>#NUM!</v>
      </c>
      <c r="G124" s="3" t="e">
        <f xml:space="preserve"> IF(Calculations!C124 = DefectTypeString,  IFERROR(Calculations!L124,""), NA())</f>
        <v>#N/A</v>
      </c>
      <c r="H124" s="3" t="e">
        <f t="shared" si="23"/>
        <v>#NUM!</v>
      </c>
      <c r="I124" s="3" t="e">
        <f ca="1" xml:space="preserve"> IF(OR(Calculations!C124 = "",Calculations!C124 &lt;&gt; DefectTypeString),  Calculations!M124, NA())</f>
        <v>#N/A</v>
      </c>
      <c r="J124" s="3" t="e">
        <f xml:space="preserve"> IF(Calculations!C124 = DefectTypeString,  Calculations!M124, NA())</f>
        <v>#N/A</v>
      </c>
      <c r="K124" s="3"/>
      <c r="M124" s="9" t="str">
        <f t="shared" si="15"/>
        <v/>
      </c>
      <c r="N124" s="9" t="str">
        <f t="shared" si="16"/>
        <v/>
      </c>
      <c r="O124" s="3" t="str">
        <f t="shared" si="17"/>
        <v/>
      </c>
      <c r="P124" s="3" t="str">
        <f t="array" ref="P124">IF(ISNUMBER(M124),MIN(IF($C:$C=O124,$D:$D)),"")</f>
        <v/>
      </c>
      <c r="Q124" s="11" t="str">
        <f t="shared" si="18"/>
        <v/>
      </c>
      <c r="R124" s="3" t="str">
        <f t="array" ref="R124">IF(ISNUMBER(M124),MAX(IF($C:$C=O124,$D:$D)),"")</f>
        <v/>
      </c>
      <c r="S124" s="3" t="str">
        <f t="array" ref="S124">IF(ISNUMBER(M124),PERCENTILE(IF($C:$C=O124,$D:$D),0.25),"")</f>
        <v/>
      </c>
      <c r="T124" s="3" t="str">
        <f t="array" ref="T124">IF(ISNUMBER(M124),PERCENTILE(IF($C:$C=O124,$D:$D),0.3),"")</f>
        <v/>
      </c>
      <c r="U124" s="3" t="str">
        <f t="array" ref="U124">IF(ISNUMBER(M124),PERCENTILE(IF($C:$C=O124,$D:$D),0.5),"")</f>
        <v/>
      </c>
      <c r="V124" s="3" t="str">
        <f t="array" ref="V124">IF(ISNUMBER(M124),PERCENTILE(IF($C:$C=O124,$D:$D),0.7),"")</f>
        <v/>
      </c>
      <c r="W124" s="3" t="str">
        <f t="array" ref="W124">IF(ISNUMBER(M124),PERCENTILE(IF($C:$C=O124,$D:$D),0.75),"")</f>
        <v/>
      </c>
      <c r="X124" s="3" t="str">
        <f t="array" ref="X124">IF(ISNUMBER(M124),PERCENTILE(IF($C:$C=O124,$D:$D),0.85),"")</f>
        <v/>
      </c>
      <c r="AL124" s="2" t="str">
        <f t="shared" si="19"/>
        <v/>
      </c>
      <c r="AM124" s="4" t="str">
        <f t="shared" si="20"/>
        <v/>
      </c>
      <c r="AN124" s="4" t="str">
        <f t="shared" si="21"/>
        <v/>
      </c>
    </row>
    <row r="125" spans="1:40" x14ac:dyDescent="0.2">
      <c r="A125" s="9" t="str">
        <f>Calculations!B125</f>
        <v/>
      </c>
      <c r="B125" s="9" t="str">
        <f>Calculations!A125</f>
        <v/>
      </c>
      <c r="C125" s="3" t="str">
        <f t="shared" si="14"/>
        <v/>
      </c>
      <c r="D125" s="3" t="str">
        <f>IFERROR(Calculations!L125,"")</f>
        <v/>
      </c>
      <c r="E125" s="3" t="str">
        <f>IF(OR(FilterValue="",Calculations!C125=FilterValue), IF(Calculations!C125 &lt;&gt;DefectTypeString,  IFERROR(Calculations!L125,""), NA()),NA())</f>
        <v/>
      </c>
      <c r="F125" s="3" t="e">
        <f t="shared" si="22"/>
        <v>#NUM!</v>
      </c>
      <c r="G125" s="3" t="e">
        <f xml:space="preserve"> IF(Calculations!C125 = DefectTypeString,  IFERROR(Calculations!L125,""), NA())</f>
        <v>#N/A</v>
      </c>
      <c r="H125" s="3" t="e">
        <f t="shared" si="23"/>
        <v>#NUM!</v>
      </c>
      <c r="I125" s="3" t="e">
        <f ca="1" xml:space="preserve"> IF(OR(Calculations!C125 = "",Calculations!C125 &lt;&gt; DefectTypeString),  Calculations!M125, NA())</f>
        <v>#N/A</v>
      </c>
      <c r="J125" s="3" t="e">
        <f xml:space="preserve"> IF(Calculations!C125 = DefectTypeString,  Calculations!M125, NA())</f>
        <v>#N/A</v>
      </c>
      <c r="K125" s="3"/>
      <c r="M125" s="9" t="str">
        <f t="shared" si="15"/>
        <v/>
      </c>
      <c r="N125" s="9" t="str">
        <f t="shared" si="16"/>
        <v/>
      </c>
      <c r="O125" s="3" t="str">
        <f t="shared" si="17"/>
        <v/>
      </c>
      <c r="P125" s="3" t="str">
        <f t="array" ref="P125">IF(ISNUMBER(M125),MIN(IF($C:$C=O125,$D:$D)),"")</f>
        <v/>
      </c>
      <c r="Q125" s="11" t="str">
        <f t="shared" si="18"/>
        <v/>
      </c>
      <c r="R125" s="3" t="str">
        <f t="array" ref="R125">IF(ISNUMBER(M125),MAX(IF($C:$C=O125,$D:$D)),"")</f>
        <v/>
      </c>
      <c r="S125" s="3" t="str">
        <f t="array" ref="S125">IF(ISNUMBER(M125),PERCENTILE(IF($C:$C=O125,$D:$D),0.25),"")</f>
        <v/>
      </c>
      <c r="T125" s="3" t="str">
        <f t="array" ref="T125">IF(ISNUMBER(M125),PERCENTILE(IF($C:$C=O125,$D:$D),0.3),"")</f>
        <v/>
      </c>
      <c r="U125" s="3" t="str">
        <f t="array" ref="U125">IF(ISNUMBER(M125),PERCENTILE(IF($C:$C=O125,$D:$D),0.5),"")</f>
        <v/>
      </c>
      <c r="V125" s="3" t="str">
        <f t="array" ref="V125">IF(ISNUMBER(M125),PERCENTILE(IF($C:$C=O125,$D:$D),0.7),"")</f>
        <v/>
      </c>
      <c r="W125" s="3" t="str">
        <f t="array" ref="W125">IF(ISNUMBER(M125),PERCENTILE(IF($C:$C=O125,$D:$D),0.75),"")</f>
        <v/>
      </c>
      <c r="X125" s="3" t="str">
        <f t="array" ref="X125">IF(ISNUMBER(M125),PERCENTILE(IF($C:$C=O125,$D:$D),0.85),"")</f>
        <v/>
      </c>
      <c r="AL125" s="2" t="str">
        <f t="shared" si="19"/>
        <v/>
      </c>
      <c r="AM125" s="4" t="str">
        <f t="shared" si="20"/>
        <v/>
      </c>
      <c r="AN125" s="4" t="str">
        <f t="shared" si="21"/>
        <v/>
      </c>
    </row>
    <row r="126" spans="1:40" x14ac:dyDescent="0.2">
      <c r="A126" s="9" t="str">
        <f>Calculations!B126</f>
        <v/>
      </c>
      <c r="B126" s="9" t="str">
        <f>Calculations!A126</f>
        <v/>
      </c>
      <c r="C126" s="3" t="str">
        <f t="shared" si="14"/>
        <v/>
      </c>
      <c r="D126" s="3" t="str">
        <f>IFERROR(Calculations!L126,"")</f>
        <v/>
      </c>
      <c r="E126" s="3" t="str">
        <f>IF(OR(FilterValue="",Calculations!C126=FilterValue), IF(Calculations!C126 &lt;&gt;DefectTypeString,  IFERROR(Calculations!L126,""), NA()),NA())</f>
        <v/>
      </c>
      <c r="F126" s="3" t="e">
        <f t="shared" si="22"/>
        <v>#NUM!</v>
      </c>
      <c r="G126" s="3" t="e">
        <f xml:space="preserve"> IF(Calculations!C126 = DefectTypeString,  IFERROR(Calculations!L126,""), NA())</f>
        <v>#N/A</v>
      </c>
      <c r="H126" s="3" t="e">
        <f t="shared" si="23"/>
        <v>#NUM!</v>
      </c>
      <c r="I126" s="3" t="e">
        <f ca="1" xml:space="preserve"> IF(OR(Calculations!C126 = "",Calculations!C126 &lt;&gt; DefectTypeString),  Calculations!M126, NA())</f>
        <v>#N/A</v>
      </c>
      <c r="J126" s="3" t="e">
        <f xml:space="preserve"> IF(Calculations!C126 = DefectTypeString,  Calculations!M126, NA())</f>
        <v>#N/A</v>
      </c>
      <c r="K126" s="3"/>
      <c r="M126" s="9" t="str">
        <f t="shared" si="15"/>
        <v/>
      </c>
      <c r="N126" s="9" t="str">
        <f t="shared" si="16"/>
        <v/>
      </c>
      <c r="O126" s="3" t="str">
        <f t="shared" si="17"/>
        <v/>
      </c>
      <c r="P126" s="3" t="str">
        <f t="array" ref="P126">IF(ISNUMBER(M126),MIN(IF($C:$C=O126,$D:$D)),"")</f>
        <v/>
      </c>
      <c r="Q126" s="11" t="str">
        <f t="shared" si="18"/>
        <v/>
      </c>
      <c r="R126" s="3" t="str">
        <f t="array" ref="R126">IF(ISNUMBER(M126),MAX(IF($C:$C=O126,$D:$D)),"")</f>
        <v/>
      </c>
      <c r="S126" s="3" t="str">
        <f t="array" ref="S126">IF(ISNUMBER(M126),PERCENTILE(IF($C:$C=O126,$D:$D),0.25),"")</f>
        <v/>
      </c>
      <c r="T126" s="3" t="str">
        <f t="array" ref="T126">IF(ISNUMBER(M126),PERCENTILE(IF($C:$C=O126,$D:$D),0.3),"")</f>
        <v/>
      </c>
      <c r="U126" s="3" t="str">
        <f t="array" ref="U126">IF(ISNUMBER(M126),PERCENTILE(IF($C:$C=O126,$D:$D),0.5),"")</f>
        <v/>
      </c>
      <c r="V126" s="3" t="str">
        <f t="array" ref="V126">IF(ISNUMBER(M126),PERCENTILE(IF($C:$C=O126,$D:$D),0.7),"")</f>
        <v/>
      </c>
      <c r="W126" s="3" t="str">
        <f t="array" ref="W126">IF(ISNUMBER(M126),PERCENTILE(IF($C:$C=O126,$D:$D),0.75),"")</f>
        <v/>
      </c>
      <c r="X126" s="3" t="str">
        <f t="array" ref="X126">IF(ISNUMBER(M126),PERCENTILE(IF($C:$C=O126,$D:$D),0.85),"")</f>
        <v/>
      </c>
      <c r="AL126" s="2" t="str">
        <f t="shared" si="19"/>
        <v/>
      </c>
      <c r="AM126" s="4" t="str">
        <f t="shared" si="20"/>
        <v/>
      </c>
      <c r="AN126" s="4" t="str">
        <f t="shared" si="21"/>
        <v/>
      </c>
    </row>
    <row r="127" spans="1:40" x14ac:dyDescent="0.2">
      <c r="A127" s="9" t="str">
        <f>Calculations!B127</f>
        <v/>
      </c>
      <c r="B127" s="9" t="str">
        <f>Calculations!A127</f>
        <v/>
      </c>
      <c r="C127" s="3" t="str">
        <f t="shared" si="14"/>
        <v/>
      </c>
      <c r="D127" s="3" t="str">
        <f>IFERROR(Calculations!L127,"")</f>
        <v/>
      </c>
      <c r="E127" s="3" t="str">
        <f>IF(OR(FilterValue="",Calculations!C127=FilterValue), IF(Calculations!C127 &lt;&gt;DefectTypeString,  IFERROR(Calculations!L127,""), NA()),NA())</f>
        <v/>
      </c>
      <c r="F127" s="3" t="e">
        <f t="shared" si="22"/>
        <v>#NUM!</v>
      </c>
      <c r="G127" s="3" t="e">
        <f xml:space="preserve"> IF(Calculations!C127 = DefectTypeString,  IFERROR(Calculations!L127,""), NA())</f>
        <v>#N/A</v>
      </c>
      <c r="H127" s="3" t="e">
        <f t="shared" si="23"/>
        <v>#NUM!</v>
      </c>
      <c r="I127" s="3" t="e">
        <f ca="1" xml:space="preserve"> IF(OR(Calculations!C127 = "",Calculations!C127 &lt;&gt; DefectTypeString),  Calculations!M127, NA())</f>
        <v>#N/A</v>
      </c>
      <c r="J127" s="3" t="e">
        <f xml:space="preserve"> IF(Calculations!C127 = DefectTypeString,  Calculations!M127, NA())</f>
        <v>#N/A</v>
      </c>
      <c r="K127" s="3"/>
      <c r="M127" s="9" t="str">
        <f t="shared" si="15"/>
        <v/>
      </c>
      <c r="N127" s="9" t="str">
        <f t="shared" si="16"/>
        <v/>
      </c>
      <c r="O127" s="3" t="str">
        <f t="shared" si="17"/>
        <v/>
      </c>
      <c r="P127" s="3" t="str">
        <f t="array" ref="P127">IF(ISNUMBER(M127),MIN(IF($C:$C=O127,$D:$D)),"")</f>
        <v/>
      </c>
      <c r="Q127" s="11" t="str">
        <f t="shared" si="18"/>
        <v/>
      </c>
      <c r="R127" s="3" t="str">
        <f t="array" ref="R127">IF(ISNUMBER(M127),MAX(IF($C:$C=O127,$D:$D)),"")</f>
        <v/>
      </c>
      <c r="S127" s="3" t="str">
        <f t="array" ref="S127">IF(ISNUMBER(M127),PERCENTILE(IF($C:$C=O127,$D:$D),0.25),"")</f>
        <v/>
      </c>
      <c r="T127" s="3" t="str">
        <f t="array" ref="T127">IF(ISNUMBER(M127),PERCENTILE(IF($C:$C=O127,$D:$D),0.3),"")</f>
        <v/>
      </c>
      <c r="U127" s="3" t="str">
        <f t="array" ref="U127">IF(ISNUMBER(M127),PERCENTILE(IF($C:$C=O127,$D:$D),0.5),"")</f>
        <v/>
      </c>
      <c r="V127" s="3" t="str">
        <f t="array" ref="V127">IF(ISNUMBER(M127),PERCENTILE(IF($C:$C=O127,$D:$D),0.7),"")</f>
        <v/>
      </c>
      <c r="W127" s="3" t="str">
        <f t="array" ref="W127">IF(ISNUMBER(M127),PERCENTILE(IF($C:$C=O127,$D:$D),0.75),"")</f>
        <v/>
      </c>
      <c r="X127" s="3" t="str">
        <f t="array" ref="X127">IF(ISNUMBER(M127),PERCENTILE(IF($C:$C=O127,$D:$D),0.85),"")</f>
        <v/>
      </c>
      <c r="AL127" s="2" t="str">
        <f t="shared" si="19"/>
        <v/>
      </c>
      <c r="AM127" s="4" t="str">
        <f t="shared" si="20"/>
        <v/>
      </c>
      <c r="AN127" s="4" t="str">
        <f t="shared" si="21"/>
        <v/>
      </c>
    </row>
    <row r="128" spans="1:40" x14ac:dyDescent="0.2">
      <c r="A128" s="9" t="str">
        <f>Calculations!B128</f>
        <v/>
      </c>
      <c r="B128" s="9" t="str">
        <f>Calculations!A128</f>
        <v/>
      </c>
      <c r="C128" s="3" t="str">
        <f t="shared" si="14"/>
        <v/>
      </c>
      <c r="D128" s="3" t="str">
        <f>IFERROR(Calculations!L128,"")</f>
        <v/>
      </c>
      <c r="E128" s="3" t="str">
        <f>IF(OR(FilterValue="",Calculations!C128=FilterValue), IF(Calculations!C128 &lt;&gt;DefectTypeString,  IFERROR(Calculations!L128,""), NA()),NA())</f>
        <v/>
      </c>
      <c r="F128" s="3" t="e">
        <f t="shared" si="22"/>
        <v>#NUM!</v>
      </c>
      <c r="G128" s="3" t="e">
        <f xml:space="preserve"> IF(Calculations!C128 = DefectTypeString,  IFERROR(Calculations!L128,""), NA())</f>
        <v>#N/A</v>
      </c>
      <c r="H128" s="3" t="e">
        <f t="shared" si="23"/>
        <v>#NUM!</v>
      </c>
      <c r="I128" s="3" t="e">
        <f ca="1" xml:space="preserve"> IF(OR(Calculations!C128 = "",Calculations!C128 &lt;&gt; DefectTypeString),  Calculations!M128, NA())</f>
        <v>#N/A</v>
      </c>
      <c r="J128" s="3" t="e">
        <f xml:space="preserve"> IF(Calculations!C128 = DefectTypeString,  Calculations!M128, NA())</f>
        <v>#N/A</v>
      </c>
      <c r="K128" s="3"/>
      <c r="M128" s="9" t="str">
        <f t="shared" si="15"/>
        <v/>
      </c>
      <c r="N128" s="9" t="str">
        <f t="shared" si="16"/>
        <v/>
      </c>
      <c r="O128" s="3" t="str">
        <f t="shared" si="17"/>
        <v/>
      </c>
      <c r="P128" s="3" t="str">
        <f t="array" ref="P128">IF(ISNUMBER(M128),MIN(IF($C:$C=O128,$D:$D)),"")</f>
        <v/>
      </c>
      <c r="Q128" s="11" t="str">
        <f t="shared" si="18"/>
        <v/>
      </c>
      <c r="R128" s="3" t="str">
        <f t="array" ref="R128">IF(ISNUMBER(M128),MAX(IF($C:$C=O128,$D:$D)),"")</f>
        <v/>
      </c>
      <c r="S128" s="3" t="str">
        <f t="array" ref="S128">IF(ISNUMBER(M128),PERCENTILE(IF($C:$C=O128,$D:$D),0.25),"")</f>
        <v/>
      </c>
      <c r="T128" s="3" t="str">
        <f t="array" ref="T128">IF(ISNUMBER(M128),PERCENTILE(IF($C:$C=O128,$D:$D),0.3),"")</f>
        <v/>
      </c>
      <c r="U128" s="3" t="str">
        <f t="array" ref="U128">IF(ISNUMBER(M128),PERCENTILE(IF($C:$C=O128,$D:$D),0.5),"")</f>
        <v/>
      </c>
      <c r="V128" s="3" t="str">
        <f t="array" ref="V128">IF(ISNUMBER(M128),PERCENTILE(IF($C:$C=O128,$D:$D),0.7),"")</f>
        <v/>
      </c>
      <c r="W128" s="3" t="str">
        <f t="array" ref="W128">IF(ISNUMBER(M128),PERCENTILE(IF($C:$C=O128,$D:$D),0.75),"")</f>
        <v/>
      </c>
      <c r="X128" s="3" t="str">
        <f t="array" ref="X128">IF(ISNUMBER(M128),PERCENTILE(IF($C:$C=O128,$D:$D),0.85),"")</f>
        <v/>
      </c>
      <c r="AL128" s="2" t="str">
        <f t="shared" si="19"/>
        <v/>
      </c>
      <c r="AM128" s="4" t="str">
        <f t="shared" si="20"/>
        <v/>
      </c>
      <c r="AN128" s="4" t="str">
        <f t="shared" si="21"/>
        <v/>
      </c>
    </row>
    <row r="129" spans="1:40" x14ac:dyDescent="0.2">
      <c r="A129" s="9" t="str">
        <f>Calculations!B129</f>
        <v/>
      </c>
      <c r="B129" s="9" t="str">
        <f>Calculations!A129</f>
        <v/>
      </c>
      <c r="C129" s="3" t="str">
        <f t="shared" si="14"/>
        <v/>
      </c>
      <c r="D129" s="3" t="str">
        <f>IFERROR(Calculations!L129,"")</f>
        <v/>
      </c>
      <c r="E129" s="3" t="str">
        <f>IF(OR(FilterValue="",Calculations!C129=FilterValue), IF(Calculations!C129 &lt;&gt;DefectTypeString,  IFERROR(Calculations!L129,""), NA()),NA())</f>
        <v/>
      </c>
      <c r="F129" s="3" t="e">
        <f t="shared" si="22"/>
        <v>#NUM!</v>
      </c>
      <c r="G129" s="3" t="e">
        <f xml:space="preserve"> IF(Calculations!C129 = DefectTypeString,  IFERROR(Calculations!L129,""), NA())</f>
        <v>#N/A</v>
      </c>
      <c r="H129" s="3" t="e">
        <f t="shared" si="23"/>
        <v>#NUM!</v>
      </c>
      <c r="I129" s="3" t="e">
        <f ca="1" xml:space="preserve"> IF(OR(Calculations!C129 = "",Calculations!C129 &lt;&gt; DefectTypeString),  Calculations!M129, NA())</f>
        <v>#N/A</v>
      </c>
      <c r="J129" s="3" t="e">
        <f xml:space="preserve"> IF(Calculations!C129 = DefectTypeString,  Calculations!M129, NA())</f>
        <v>#N/A</v>
      </c>
      <c r="K129" s="3"/>
      <c r="M129" s="9" t="str">
        <f t="shared" si="15"/>
        <v/>
      </c>
      <c r="N129" s="9" t="str">
        <f t="shared" si="16"/>
        <v/>
      </c>
      <c r="O129" s="3" t="str">
        <f t="shared" si="17"/>
        <v/>
      </c>
      <c r="P129" s="3" t="str">
        <f t="array" ref="P129">IF(ISNUMBER(M129),MIN(IF($C:$C=O129,$D:$D)),"")</f>
        <v/>
      </c>
      <c r="Q129" s="11" t="str">
        <f t="shared" si="18"/>
        <v/>
      </c>
      <c r="R129" s="3" t="str">
        <f t="array" ref="R129">IF(ISNUMBER(M129),MAX(IF($C:$C=O129,$D:$D)),"")</f>
        <v/>
      </c>
      <c r="S129" s="3" t="str">
        <f t="array" ref="S129">IF(ISNUMBER(M129),PERCENTILE(IF($C:$C=O129,$D:$D),0.25),"")</f>
        <v/>
      </c>
      <c r="T129" s="3" t="str">
        <f t="array" ref="T129">IF(ISNUMBER(M129),PERCENTILE(IF($C:$C=O129,$D:$D),0.3),"")</f>
        <v/>
      </c>
      <c r="U129" s="3" t="str">
        <f t="array" ref="U129">IF(ISNUMBER(M129),PERCENTILE(IF($C:$C=O129,$D:$D),0.5),"")</f>
        <v/>
      </c>
      <c r="V129" s="3" t="str">
        <f t="array" ref="V129">IF(ISNUMBER(M129),PERCENTILE(IF($C:$C=O129,$D:$D),0.7),"")</f>
        <v/>
      </c>
      <c r="W129" s="3" t="str">
        <f t="array" ref="W129">IF(ISNUMBER(M129),PERCENTILE(IF($C:$C=O129,$D:$D),0.75),"")</f>
        <v/>
      </c>
      <c r="X129" s="3" t="str">
        <f t="array" ref="X129">IF(ISNUMBER(M129),PERCENTILE(IF($C:$C=O129,$D:$D),0.85),"")</f>
        <v/>
      </c>
      <c r="AL129" s="2" t="str">
        <f t="shared" si="19"/>
        <v/>
      </c>
      <c r="AM129" s="4" t="str">
        <f t="shared" si="20"/>
        <v/>
      </c>
      <c r="AN129" s="4" t="str">
        <f t="shared" si="21"/>
        <v/>
      </c>
    </row>
    <row r="130" spans="1:40" x14ac:dyDescent="0.2">
      <c r="A130" s="9" t="str">
        <f>Calculations!B130</f>
        <v/>
      </c>
      <c r="B130" s="9" t="str">
        <f>Calculations!A130</f>
        <v/>
      </c>
      <c r="C130" s="3" t="str">
        <f t="shared" si="14"/>
        <v/>
      </c>
      <c r="D130" s="3" t="str">
        <f>IFERROR(Calculations!L130,"")</f>
        <v/>
      </c>
      <c r="E130" s="3" t="str">
        <f>IF(OR(FilterValue="",Calculations!C130=FilterValue), IF(Calculations!C130 &lt;&gt;DefectTypeString,  IFERROR(Calculations!L130,""), NA()),NA())</f>
        <v/>
      </c>
      <c r="F130" s="3" t="e">
        <f t="shared" si="22"/>
        <v>#NUM!</v>
      </c>
      <c r="G130" s="3" t="e">
        <f xml:space="preserve"> IF(Calculations!C130 = DefectTypeString,  IFERROR(Calculations!L130,""), NA())</f>
        <v>#N/A</v>
      </c>
      <c r="H130" s="3" t="e">
        <f t="shared" si="23"/>
        <v>#NUM!</v>
      </c>
      <c r="I130" s="3" t="e">
        <f ca="1" xml:space="preserve"> IF(OR(Calculations!C130 = "",Calculations!C130 &lt;&gt; DefectTypeString),  Calculations!M130, NA())</f>
        <v>#N/A</v>
      </c>
      <c r="J130" s="3" t="e">
        <f xml:space="preserve"> IF(Calculations!C130 = DefectTypeString,  Calculations!M130, NA())</f>
        <v>#N/A</v>
      </c>
      <c r="K130" s="3"/>
      <c r="M130" s="9" t="str">
        <f t="shared" si="15"/>
        <v/>
      </c>
      <c r="N130" s="9" t="str">
        <f t="shared" si="16"/>
        <v/>
      </c>
      <c r="O130" s="3" t="str">
        <f t="shared" si="17"/>
        <v/>
      </c>
      <c r="P130" s="3" t="str">
        <f t="array" ref="P130">IF(ISNUMBER(M130),MIN(IF($C:$C=O130,$D:$D)),"")</f>
        <v/>
      </c>
      <c r="Q130" s="11" t="str">
        <f t="shared" si="18"/>
        <v/>
      </c>
      <c r="R130" s="3" t="str">
        <f t="array" ref="R130">IF(ISNUMBER(M130),MAX(IF($C:$C=O130,$D:$D)),"")</f>
        <v/>
      </c>
      <c r="S130" s="3" t="str">
        <f t="array" ref="S130">IF(ISNUMBER(M130),PERCENTILE(IF($C:$C=O130,$D:$D),0.25),"")</f>
        <v/>
      </c>
      <c r="T130" s="3" t="str">
        <f t="array" ref="T130">IF(ISNUMBER(M130),PERCENTILE(IF($C:$C=O130,$D:$D),0.3),"")</f>
        <v/>
      </c>
      <c r="U130" s="3" t="str">
        <f t="array" ref="U130">IF(ISNUMBER(M130),PERCENTILE(IF($C:$C=O130,$D:$D),0.5),"")</f>
        <v/>
      </c>
      <c r="V130" s="3" t="str">
        <f t="array" ref="V130">IF(ISNUMBER(M130),PERCENTILE(IF($C:$C=O130,$D:$D),0.7),"")</f>
        <v/>
      </c>
      <c r="W130" s="3" t="str">
        <f t="array" ref="W130">IF(ISNUMBER(M130),PERCENTILE(IF($C:$C=O130,$D:$D),0.75),"")</f>
        <v/>
      </c>
      <c r="X130" s="3" t="str">
        <f t="array" ref="X130">IF(ISNUMBER(M130),PERCENTILE(IF($C:$C=O130,$D:$D),0.85),"")</f>
        <v/>
      </c>
      <c r="AL130" s="2" t="str">
        <f t="shared" si="19"/>
        <v/>
      </c>
      <c r="AM130" s="4" t="str">
        <f t="shared" si="20"/>
        <v/>
      </c>
      <c r="AN130" s="4" t="str">
        <f t="shared" si="21"/>
        <v/>
      </c>
    </row>
    <row r="131" spans="1:40" x14ac:dyDescent="0.2">
      <c r="A131" s="9" t="str">
        <f>Calculations!B131</f>
        <v/>
      </c>
      <c r="B131" s="9" t="str">
        <f>Calculations!A131</f>
        <v/>
      </c>
      <c r="C131" s="3" t="str">
        <f t="shared" ref="C131:C194" si="24">IF(ISNUMBER(B131),YEAR(B131)&amp;"-"&amp;TEXT(WEEKNUM(B131),"00"),"")</f>
        <v/>
      </c>
      <c r="D131" s="3" t="str">
        <f>IFERROR(Calculations!L131,"")</f>
        <v/>
      </c>
      <c r="E131" s="3" t="str">
        <f>IF(OR(FilterValue="",Calculations!C131=FilterValue), IF(Calculations!C131 &lt;&gt;DefectTypeString,  IFERROR(Calculations!L131,""), NA()),NA())</f>
        <v/>
      </c>
      <c r="F131" s="3" t="e">
        <f t="shared" si="22"/>
        <v>#NUM!</v>
      </c>
      <c r="G131" s="3" t="e">
        <f xml:space="preserve"> IF(Calculations!C131 = DefectTypeString,  IFERROR(Calculations!L131,""), NA())</f>
        <v>#N/A</v>
      </c>
      <c r="H131" s="3" t="e">
        <f t="shared" si="23"/>
        <v>#NUM!</v>
      </c>
      <c r="I131" s="3" t="e">
        <f ca="1" xml:space="preserve"> IF(OR(Calculations!C131 = "",Calculations!C131 &lt;&gt; DefectTypeString),  Calculations!M131, NA())</f>
        <v>#N/A</v>
      </c>
      <c r="J131" s="3" t="e">
        <f xml:space="preserve"> IF(Calculations!C131 = DefectTypeString,  Calculations!M131, NA())</f>
        <v>#N/A</v>
      </c>
      <c r="K131" s="3"/>
      <c r="M131" s="9" t="str">
        <f t="shared" ref="M131:M194" si="25">IF(ISNUMBER(M130),  IF(EndDatePriorSunday&lt;&gt;"",     IF(M130+7&lt;=MIN(EndDatePriorSunday,MAX(PriorSundays)),M130+7,""),IF(M130+7&lt;=MAX(PriorSundays),M130+7,"") ),"")</f>
        <v/>
      </c>
      <c r="N131" s="9" t="str">
        <f t="shared" ref="N131:N194" si="26">IF(ISNUMBER(M131),M131+6,"")</f>
        <v/>
      </c>
      <c r="O131" s="3" t="str">
        <f t="shared" ref="O131:O194" si="27">IF(ISNUMBER(M131),YEAR(M131)&amp;"-"&amp;TEXT(WEEKNUM(M131),"00"),"")</f>
        <v/>
      </c>
      <c r="P131" s="3" t="str">
        <f t="array" ref="P131">IF(ISNUMBER(M131),MIN(IF($C:$C=O131,$D:$D)),"")</f>
        <v/>
      </c>
      <c r="Q131" s="11" t="str">
        <f t="shared" ref="Q131:Q194" si="28">IF(ISNUMBER(M131),IFERROR(AVERAGEIF($C:$C,O131,$D:$D),0),"")</f>
        <v/>
      </c>
      <c r="R131" s="3" t="str">
        <f t="array" ref="R131">IF(ISNUMBER(M131),MAX(IF($C:$C=O131,$D:$D)),"")</f>
        <v/>
      </c>
      <c r="S131" s="3" t="str">
        <f t="array" ref="S131">IF(ISNUMBER(M131),PERCENTILE(IF($C:$C=O131,$D:$D),0.25),"")</f>
        <v/>
      </c>
      <c r="T131" s="3" t="str">
        <f t="array" ref="T131">IF(ISNUMBER(M131),PERCENTILE(IF($C:$C=O131,$D:$D),0.3),"")</f>
        <v/>
      </c>
      <c r="U131" s="3" t="str">
        <f t="array" ref="U131">IF(ISNUMBER(M131),PERCENTILE(IF($C:$C=O131,$D:$D),0.5),"")</f>
        <v/>
      </c>
      <c r="V131" s="3" t="str">
        <f t="array" ref="V131">IF(ISNUMBER(M131),PERCENTILE(IF($C:$C=O131,$D:$D),0.7),"")</f>
        <v/>
      </c>
      <c r="W131" s="3" t="str">
        <f t="array" ref="W131">IF(ISNUMBER(M131),PERCENTILE(IF($C:$C=O131,$D:$D),0.75),"")</f>
        <v/>
      </c>
      <c r="X131" s="3" t="str">
        <f t="array" ref="X131">IF(ISNUMBER(M131),PERCENTILE(IF($C:$C=O131,$D:$D),0.85),"")</f>
        <v/>
      </c>
      <c r="AL131" s="2" t="str">
        <f t="shared" ref="AL131:AL194" si="29">IF(AL130&lt;=MAX(B:B), AL130+1,"")</f>
        <v/>
      </c>
      <c r="AM131" s="4" t="str">
        <f t="shared" ref="AM131:AM194" si="30">IF(AL131&lt;&gt;"",$F$2,"")</f>
        <v/>
      </c>
      <c r="AN131" s="4" t="str">
        <f t="shared" ref="AN131:AN194" si="31">IF(AL131&lt;&gt;"",$H$2,"")</f>
        <v/>
      </c>
    </row>
    <row r="132" spans="1:40" x14ac:dyDescent="0.2">
      <c r="A132" s="9" t="str">
        <f>Calculations!B132</f>
        <v/>
      </c>
      <c r="B132" s="9" t="str">
        <f>Calculations!A132</f>
        <v/>
      </c>
      <c r="C132" s="3" t="str">
        <f t="shared" si="24"/>
        <v/>
      </c>
      <c r="D132" s="3" t="str">
        <f>IFERROR(Calculations!L132,"")</f>
        <v/>
      </c>
      <c r="E132" s="3" t="str">
        <f>IF(OR(FilterValue="",Calculations!C132=FilterValue), IF(Calculations!C132 &lt;&gt;DefectTypeString,  IFERROR(Calculations!L132,""), NA()),NA())</f>
        <v/>
      </c>
      <c r="F132" s="3" t="e">
        <f t="shared" ref="F132:F195" si="32">$F$2</f>
        <v>#NUM!</v>
      </c>
      <c r="G132" s="3" t="e">
        <f xml:space="preserve"> IF(Calculations!C132 = DefectTypeString,  IFERROR(Calculations!L132,""), NA())</f>
        <v>#N/A</v>
      </c>
      <c r="H132" s="3" t="e">
        <f t="shared" ref="H132:H195" si="33">$H$2</f>
        <v>#NUM!</v>
      </c>
      <c r="I132" s="3" t="e">
        <f ca="1" xml:space="preserve"> IF(OR(Calculations!C132 = "",Calculations!C132 &lt;&gt; DefectTypeString),  Calculations!M132, NA())</f>
        <v>#N/A</v>
      </c>
      <c r="J132" s="3" t="e">
        <f xml:space="preserve"> IF(Calculations!C132 = DefectTypeString,  Calculations!M132, NA())</f>
        <v>#N/A</v>
      </c>
      <c r="K132" s="3"/>
      <c r="M132" s="9" t="str">
        <f t="shared" si="25"/>
        <v/>
      </c>
      <c r="N132" s="9" t="str">
        <f t="shared" si="26"/>
        <v/>
      </c>
      <c r="O132" s="3" t="str">
        <f t="shared" si="27"/>
        <v/>
      </c>
      <c r="P132" s="3" t="str">
        <f t="array" ref="P132">IF(ISNUMBER(M132),MIN(IF($C:$C=O132,$D:$D)),"")</f>
        <v/>
      </c>
      <c r="Q132" s="11" t="str">
        <f t="shared" si="28"/>
        <v/>
      </c>
      <c r="R132" s="3" t="str">
        <f t="array" ref="R132">IF(ISNUMBER(M132),MAX(IF($C:$C=O132,$D:$D)),"")</f>
        <v/>
      </c>
      <c r="S132" s="3" t="str">
        <f t="array" ref="S132">IF(ISNUMBER(M132),PERCENTILE(IF($C:$C=O132,$D:$D),0.25),"")</f>
        <v/>
      </c>
      <c r="T132" s="3" t="str">
        <f t="array" ref="T132">IF(ISNUMBER(M132),PERCENTILE(IF($C:$C=O132,$D:$D),0.3),"")</f>
        <v/>
      </c>
      <c r="U132" s="3" t="str">
        <f t="array" ref="U132">IF(ISNUMBER(M132),PERCENTILE(IF($C:$C=O132,$D:$D),0.5),"")</f>
        <v/>
      </c>
      <c r="V132" s="3" t="str">
        <f t="array" ref="V132">IF(ISNUMBER(M132),PERCENTILE(IF($C:$C=O132,$D:$D),0.7),"")</f>
        <v/>
      </c>
      <c r="W132" s="3" t="str">
        <f t="array" ref="W132">IF(ISNUMBER(M132),PERCENTILE(IF($C:$C=O132,$D:$D),0.75),"")</f>
        <v/>
      </c>
      <c r="X132" s="3" t="str">
        <f t="array" ref="X132">IF(ISNUMBER(M132),PERCENTILE(IF($C:$C=O132,$D:$D),0.85),"")</f>
        <v/>
      </c>
      <c r="AL132" s="2" t="str">
        <f t="shared" si="29"/>
        <v/>
      </c>
      <c r="AM132" s="4" t="str">
        <f t="shared" si="30"/>
        <v/>
      </c>
      <c r="AN132" s="4" t="str">
        <f t="shared" si="31"/>
        <v/>
      </c>
    </row>
    <row r="133" spans="1:40" x14ac:dyDescent="0.2">
      <c r="A133" s="9" t="str">
        <f>Calculations!B133</f>
        <v/>
      </c>
      <c r="B133" s="9" t="str">
        <f>Calculations!A133</f>
        <v/>
      </c>
      <c r="C133" s="3" t="str">
        <f t="shared" si="24"/>
        <v/>
      </c>
      <c r="D133" s="3" t="str">
        <f>IFERROR(Calculations!L133,"")</f>
        <v/>
      </c>
      <c r="E133" s="3" t="str">
        <f>IF(OR(FilterValue="",Calculations!C133=FilterValue), IF(Calculations!C133 &lt;&gt;DefectTypeString,  IFERROR(Calculations!L133,""), NA()),NA())</f>
        <v/>
      </c>
      <c r="F133" s="3" t="e">
        <f t="shared" si="32"/>
        <v>#NUM!</v>
      </c>
      <c r="G133" s="3" t="e">
        <f xml:space="preserve"> IF(Calculations!C133 = DefectTypeString,  IFERROR(Calculations!L133,""), NA())</f>
        <v>#N/A</v>
      </c>
      <c r="H133" s="3" t="e">
        <f t="shared" si="33"/>
        <v>#NUM!</v>
      </c>
      <c r="I133" s="3" t="e">
        <f ca="1" xml:space="preserve"> IF(OR(Calculations!C133 = "",Calculations!C133 &lt;&gt; DefectTypeString),  Calculations!M133, NA())</f>
        <v>#N/A</v>
      </c>
      <c r="J133" s="3" t="e">
        <f xml:space="preserve"> IF(Calculations!C133 = DefectTypeString,  Calculations!M133, NA())</f>
        <v>#N/A</v>
      </c>
      <c r="K133" s="3"/>
      <c r="M133" s="9" t="str">
        <f t="shared" si="25"/>
        <v/>
      </c>
      <c r="N133" s="9" t="str">
        <f t="shared" si="26"/>
        <v/>
      </c>
      <c r="O133" s="3" t="str">
        <f t="shared" si="27"/>
        <v/>
      </c>
      <c r="P133" s="3" t="str">
        <f t="array" ref="P133">IF(ISNUMBER(M133),MIN(IF($C:$C=O133,$D:$D)),"")</f>
        <v/>
      </c>
      <c r="Q133" s="11" t="str">
        <f t="shared" si="28"/>
        <v/>
      </c>
      <c r="R133" s="3" t="str">
        <f t="array" ref="R133">IF(ISNUMBER(M133),MAX(IF($C:$C=O133,$D:$D)),"")</f>
        <v/>
      </c>
      <c r="S133" s="3" t="str">
        <f t="array" ref="S133">IF(ISNUMBER(M133),PERCENTILE(IF($C:$C=O133,$D:$D),0.25),"")</f>
        <v/>
      </c>
      <c r="T133" s="3" t="str">
        <f t="array" ref="T133">IF(ISNUMBER(M133),PERCENTILE(IF($C:$C=O133,$D:$D),0.3),"")</f>
        <v/>
      </c>
      <c r="U133" s="3" t="str">
        <f t="array" ref="U133">IF(ISNUMBER(M133),PERCENTILE(IF($C:$C=O133,$D:$D),0.5),"")</f>
        <v/>
      </c>
      <c r="V133" s="3" t="str">
        <f t="array" ref="V133">IF(ISNUMBER(M133),PERCENTILE(IF($C:$C=O133,$D:$D),0.7),"")</f>
        <v/>
      </c>
      <c r="W133" s="3" t="str">
        <f t="array" ref="W133">IF(ISNUMBER(M133),PERCENTILE(IF($C:$C=O133,$D:$D),0.75),"")</f>
        <v/>
      </c>
      <c r="X133" s="3" t="str">
        <f t="array" ref="X133">IF(ISNUMBER(M133),PERCENTILE(IF($C:$C=O133,$D:$D),0.85),"")</f>
        <v/>
      </c>
      <c r="AL133" s="2" t="str">
        <f t="shared" si="29"/>
        <v/>
      </c>
      <c r="AM133" s="4" t="str">
        <f t="shared" si="30"/>
        <v/>
      </c>
      <c r="AN133" s="4" t="str">
        <f t="shared" si="31"/>
        <v/>
      </c>
    </row>
    <row r="134" spans="1:40" x14ac:dyDescent="0.2">
      <c r="A134" s="9" t="str">
        <f>Calculations!B134</f>
        <v/>
      </c>
      <c r="B134" s="9" t="str">
        <f>Calculations!A134</f>
        <v/>
      </c>
      <c r="C134" s="3" t="str">
        <f t="shared" si="24"/>
        <v/>
      </c>
      <c r="D134" s="3" t="str">
        <f>IFERROR(Calculations!L134,"")</f>
        <v/>
      </c>
      <c r="E134" s="3" t="str">
        <f>IF(OR(FilterValue="",Calculations!C134=FilterValue), IF(Calculations!C134 &lt;&gt;DefectTypeString,  IFERROR(Calculations!L134,""), NA()),NA())</f>
        <v/>
      </c>
      <c r="F134" s="3" t="e">
        <f t="shared" si="32"/>
        <v>#NUM!</v>
      </c>
      <c r="G134" s="3" t="e">
        <f xml:space="preserve"> IF(Calculations!C134 = DefectTypeString,  IFERROR(Calculations!L134,""), NA())</f>
        <v>#N/A</v>
      </c>
      <c r="H134" s="3" t="e">
        <f t="shared" si="33"/>
        <v>#NUM!</v>
      </c>
      <c r="I134" s="3" t="e">
        <f ca="1" xml:space="preserve"> IF(OR(Calculations!C134 = "",Calculations!C134 &lt;&gt; DefectTypeString),  Calculations!M134, NA())</f>
        <v>#N/A</v>
      </c>
      <c r="J134" s="3" t="e">
        <f xml:space="preserve"> IF(Calculations!C134 = DefectTypeString,  Calculations!M134, NA())</f>
        <v>#N/A</v>
      </c>
      <c r="K134" s="3"/>
      <c r="M134" s="9" t="str">
        <f t="shared" si="25"/>
        <v/>
      </c>
      <c r="N134" s="9" t="str">
        <f t="shared" si="26"/>
        <v/>
      </c>
      <c r="O134" s="3" t="str">
        <f t="shared" si="27"/>
        <v/>
      </c>
      <c r="P134" s="3" t="str">
        <f t="array" ref="P134">IF(ISNUMBER(M134),MIN(IF($C:$C=O134,$D:$D)),"")</f>
        <v/>
      </c>
      <c r="Q134" s="11" t="str">
        <f t="shared" si="28"/>
        <v/>
      </c>
      <c r="R134" s="3" t="str">
        <f t="array" ref="R134">IF(ISNUMBER(M134),MAX(IF($C:$C=O134,$D:$D)),"")</f>
        <v/>
      </c>
      <c r="S134" s="3" t="str">
        <f t="array" ref="S134">IF(ISNUMBER(M134),PERCENTILE(IF($C:$C=O134,$D:$D),0.25),"")</f>
        <v/>
      </c>
      <c r="T134" s="3" t="str">
        <f t="array" ref="T134">IF(ISNUMBER(M134),PERCENTILE(IF($C:$C=O134,$D:$D),0.3),"")</f>
        <v/>
      </c>
      <c r="U134" s="3" t="str">
        <f t="array" ref="U134">IF(ISNUMBER(M134),PERCENTILE(IF($C:$C=O134,$D:$D),0.5),"")</f>
        <v/>
      </c>
      <c r="V134" s="3" t="str">
        <f t="array" ref="V134">IF(ISNUMBER(M134),PERCENTILE(IF($C:$C=O134,$D:$D),0.7),"")</f>
        <v/>
      </c>
      <c r="W134" s="3" t="str">
        <f t="array" ref="W134">IF(ISNUMBER(M134),PERCENTILE(IF($C:$C=O134,$D:$D),0.75),"")</f>
        <v/>
      </c>
      <c r="X134" s="3" t="str">
        <f t="array" ref="X134">IF(ISNUMBER(M134),PERCENTILE(IF($C:$C=O134,$D:$D),0.85),"")</f>
        <v/>
      </c>
      <c r="AL134" s="2" t="str">
        <f t="shared" si="29"/>
        <v/>
      </c>
      <c r="AM134" s="4" t="str">
        <f t="shared" si="30"/>
        <v/>
      </c>
      <c r="AN134" s="4" t="str">
        <f t="shared" si="31"/>
        <v/>
      </c>
    </row>
    <row r="135" spans="1:40" x14ac:dyDescent="0.2">
      <c r="A135" s="9" t="str">
        <f>Calculations!B135</f>
        <v/>
      </c>
      <c r="B135" s="9" t="str">
        <f>Calculations!A135</f>
        <v/>
      </c>
      <c r="C135" s="3" t="str">
        <f t="shared" si="24"/>
        <v/>
      </c>
      <c r="D135" s="3" t="str">
        <f>IFERROR(Calculations!L135,"")</f>
        <v/>
      </c>
      <c r="E135" s="3" t="str">
        <f>IF(OR(FilterValue="",Calculations!C135=FilterValue), IF(Calculations!C135 &lt;&gt;DefectTypeString,  IFERROR(Calculations!L135,""), NA()),NA())</f>
        <v/>
      </c>
      <c r="F135" s="3" t="e">
        <f t="shared" si="32"/>
        <v>#NUM!</v>
      </c>
      <c r="G135" s="3" t="e">
        <f xml:space="preserve"> IF(Calculations!C135 = DefectTypeString,  IFERROR(Calculations!L135,""), NA())</f>
        <v>#N/A</v>
      </c>
      <c r="H135" s="3" t="e">
        <f t="shared" si="33"/>
        <v>#NUM!</v>
      </c>
      <c r="I135" s="3" t="e">
        <f ca="1" xml:space="preserve"> IF(OR(Calculations!C135 = "",Calculations!C135 &lt;&gt; DefectTypeString),  Calculations!M135, NA())</f>
        <v>#N/A</v>
      </c>
      <c r="J135" s="3" t="e">
        <f xml:space="preserve"> IF(Calculations!C135 = DefectTypeString,  Calculations!M135, NA())</f>
        <v>#N/A</v>
      </c>
      <c r="K135" s="3"/>
      <c r="M135" s="9" t="str">
        <f t="shared" si="25"/>
        <v/>
      </c>
      <c r="N135" s="9" t="str">
        <f t="shared" si="26"/>
        <v/>
      </c>
      <c r="O135" s="3" t="str">
        <f t="shared" si="27"/>
        <v/>
      </c>
      <c r="P135" s="3" t="str">
        <f t="array" ref="P135">IF(ISNUMBER(M135),MIN(IF($C:$C=O135,$D:$D)),"")</f>
        <v/>
      </c>
      <c r="Q135" s="11" t="str">
        <f t="shared" si="28"/>
        <v/>
      </c>
      <c r="R135" s="3" t="str">
        <f t="array" ref="R135">IF(ISNUMBER(M135),MAX(IF($C:$C=O135,$D:$D)),"")</f>
        <v/>
      </c>
      <c r="S135" s="3" t="str">
        <f t="array" ref="S135">IF(ISNUMBER(M135),PERCENTILE(IF($C:$C=O135,$D:$D),0.25),"")</f>
        <v/>
      </c>
      <c r="T135" s="3" t="str">
        <f t="array" ref="T135">IF(ISNUMBER(M135),PERCENTILE(IF($C:$C=O135,$D:$D),0.3),"")</f>
        <v/>
      </c>
      <c r="U135" s="3" t="str">
        <f t="array" ref="U135">IF(ISNUMBER(M135),PERCENTILE(IF($C:$C=O135,$D:$D),0.5),"")</f>
        <v/>
      </c>
      <c r="V135" s="3" t="str">
        <f t="array" ref="V135">IF(ISNUMBER(M135),PERCENTILE(IF($C:$C=O135,$D:$D),0.7),"")</f>
        <v/>
      </c>
      <c r="W135" s="3" t="str">
        <f t="array" ref="W135">IF(ISNUMBER(M135),PERCENTILE(IF($C:$C=O135,$D:$D),0.75),"")</f>
        <v/>
      </c>
      <c r="X135" s="3" t="str">
        <f t="array" ref="X135">IF(ISNUMBER(M135),PERCENTILE(IF($C:$C=O135,$D:$D),0.85),"")</f>
        <v/>
      </c>
      <c r="AL135" s="2" t="str">
        <f t="shared" si="29"/>
        <v/>
      </c>
      <c r="AM135" s="4" t="str">
        <f t="shared" si="30"/>
        <v/>
      </c>
      <c r="AN135" s="4" t="str">
        <f t="shared" si="31"/>
        <v/>
      </c>
    </row>
    <row r="136" spans="1:40" x14ac:dyDescent="0.2">
      <c r="A136" s="9" t="str">
        <f>Calculations!B136</f>
        <v/>
      </c>
      <c r="B136" s="9" t="str">
        <f>Calculations!A136</f>
        <v/>
      </c>
      <c r="C136" s="3" t="str">
        <f t="shared" si="24"/>
        <v/>
      </c>
      <c r="D136" s="3" t="str">
        <f>IFERROR(Calculations!L136,"")</f>
        <v/>
      </c>
      <c r="E136" s="3" t="str">
        <f>IF(OR(FilterValue="",Calculations!C136=FilterValue), IF(Calculations!C136 &lt;&gt;DefectTypeString,  IFERROR(Calculations!L136,""), NA()),NA())</f>
        <v/>
      </c>
      <c r="F136" s="3" t="e">
        <f t="shared" si="32"/>
        <v>#NUM!</v>
      </c>
      <c r="G136" s="3" t="e">
        <f xml:space="preserve"> IF(Calculations!C136 = DefectTypeString,  IFERROR(Calculations!L136,""), NA())</f>
        <v>#N/A</v>
      </c>
      <c r="H136" s="3" t="e">
        <f t="shared" si="33"/>
        <v>#NUM!</v>
      </c>
      <c r="I136" s="3" t="e">
        <f ca="1" xml:space="preserve"> IF(OR(Calculations!C136 = "",Calculations!C136 &lt;&gt; DefectTypeString),  Calculations!M136, NA())</f>
        <v>#N/A</v>
      </c>
      <c r="J136" s="3" t="e">
        <f xml:space="preserve"> IF(Calculations!C136 = DefectTypeString,  Calculations!M136, NA())</f>
        <v>#N/A</v>
      </c>
      <c r="K136" s="3"/>
      <c r="M136" s="9" t="str">
        <f t="shared" si="25"/>
        <v/>
      </c>
      <c r="N136" s="9" t="str">
        <f t="shared" si="26"/>
        <v/>
      </c>
      <c r="O136" s="3" t="str">
        <f t="shared" si="27"/>
        <v/>
      </c>
      <c r="P136" s="3" t="str">
        <f t="array" ref="P136">IF(ISNUMBER(M136),MIN(IF($C:$C=O136,$D:$D)),"")</f>
        <v/>
      </c>
      <c r="Q136" s="11" t="str">
        <f t="shared" si="28"/>
        <v/>
      </c>
      <c r="R136" s="3" t="str">
        <f t="array" ref="R136">IF(ISNUMBER(M136),MAX(IF($C:$C=O136,$D:$D)),"")</f>
        <v/>
      </c>
      <c r="S136" s="3" t="str">
        <f t="array" ref="S136">IF(ISNUMBER(M136),PERCENTILE(IF($C:$C=O136,$D:$D),0.25),"")</f>
        <v/>
      </c>
      <c r="T136" s="3" t="str">
        <f t="array" ref="T136">IF(ISNUMBER(M136),PERCENTILE(IF($C:$C=O136,$D:$D),0.3),"")</f>
        <v/>
      </c>
      <c r="U136" s="3" t="str">
        <f t="array" ref="U136">IF(ISNUMBER(M136),PERCENTILE(IF($C:$C=O136,$D:$D),0.5),"")</f>
        <v/>
      </c>
      <c r="V136" s="3" t="str">
        <f t="array" ref="V136">IF(ISNUMBER(M136),PERCENTILE(IF($C:$C=O136,$D:$D),0.7),"")</f>
        <v/>
      </c>
      <c r="W136" s="3" t="str">
        <f t="array" ref="W136">IF(ISNUMBER(M136),PERCENTILE(IF($C:$C=O136,$D:$D),0.75),"")</f>
        <v/>
      </c>
      <c r="X136" s="3" t="str">
        <f t="array" ref="X136">IF(ISNUMBER(M136),PERCENTILE(IF($C:$C=O136,$D:$D),0.85),"")</f>
        <v/>
      </c>
      <c r="AL136" s="2" t="str">
        <f t="shared" si="29"/>
        <v/>
      </c>
      <c r="AM136" s="4" t="str">
        <f t="shared" si="30"/>
        <v/>
      </c>
      <c r="AN136" s="4" t="str">
        <f t="shared" si="31"/>
        <v/>
      </c>
    </row>
    <row r="137" spans="1:40" x14ac:dyDescent="0.2">
      <c r="A137" s="9" t="str">
        <f>Calculations!B137</f>
        <v/>
      </c>
      <c r="B137" s="9" t="str">
        <f>Calculations!A137</f>
        <v/>
      </c>
      <c r="C137" s="3" t="str">
        <f t="shared" si="24"/>
        <v/>
      </c>
      <c r="D137" s="3" t="str">
        <f>IFERROR(Calculations!L137,"")</f>
        <v/>
      </c>
      <c r="E137" s="3" t="str">
        <f>IF(OR(FilterValue="",Calculations!C137=FilterValue), IF(Calculations!C137 &lt;&gt;DefectTypeString,  IFERROR(Calculations!L137,""), NA()),NA())</f>
        <v/>
      </c>
      <c r="F137" s="3" t="e">
        <f t="shared" si="32"/>
        <v>#NUM!</v>
      </c>
      <c r="G137" s="3" t="e">
        <f xml:space="preserve"> IF(Calculations!C137 = DefectTypeString,  IFERROR(Calculations!L137,""), NA())</f>
        <v>#N/A</v>
      </c>
      <c r="H137" s="3" t="e">
        <f t="shared" si="33"/>
        <v>#NUM!</v>
      </c>
      <c r="I137" s="3" t="e">
        <f ca="1" xml:space="preserve"> IF(OR(Calculations!C137 = "",Calculations!C137 &lt;&gt; DefectTypeString),  Calculations!M137, NA())</f>
        <v>#N/A</v>
      </c>
      <c r="J137" s="3" t="e">
        <f xml:space="preserve"> IF(Calculations!C137 = DefectTypeString,  Calculations!M137, NA())</f>
        <v>#N/A</v>
      </c>
      <c r="K137" s="3"/>
      <c r="M137" s="9" t="str">
        <f t="shared" si="25"/>
        <v/>
      </c>
      <c r="N137" s="9" t="str">
        <f t="shared" si="26"/>
        <v/>
      </c>
      <c r="O137" s="3" t="str">
        <f t="shared" si="27"/>
        <v/>
      </c>
      <c r="P137" s="3" t="str">
        <f t="array" ref="P137">IF(ISNUMBER(M137),MIN(IF($C:$C=O137,$D:$D)),"")</f>
        <v/>
      </c>
      <c r="Q137" s="11" t="str">
        <f t="shared" si="28"/>
        <v/>
      </c>
      <c r="R137" s="3" t="str">
        <f t="array" ref="R137">IF(ISNUMBER(M137),MAX(IF($C:$C=O137,$D:$D)),"")</f>
        <v/>
      </c>
      <c r="S137" s="3" t="str">
        <f t="array" ref="S137">IF(ISNUMBER(M137),PERCENTILE(IF($C:$C=O137,$D:$D),0.25),"")</f>
        <v/>
      </c>
      <c r="T137" s="3" t="str">
        <f t="array" ref="T137">IF(ISNUMBER(M137),PERCENTILE(IF($C:$C=O137,$D:$D),0.3),"")</f>
        <v/>
      </c>
      <c r="U137" s="3" t="str">
        <f t="array" ref="U137">IF(ISNUMBER(M137),PERCENTILE(IF($C:$C=O137,$D:$D),0.5),"")</f>
        <v/>
      </c>
      <c r="V137" s="3" t="str">
        <f t="array" ref="V137">IF(ISNUMBER(M137),PERCENTILE(IF($C:$C=O137,$D:$D),0.7),"")</f>
        <v/>
      </c>
      <c r="W137" s="3" t="str">
        <f t="array" ref="W137">IF(ISNUMBER(M137),PERCENTILE(IF($C:$C=O137,$D:$D),0.75),"")</f>
        <v/>
      </c>
      <c r="X137" s="3" t="str">
        <f t="array" ref="X137">IF(ISNUMBER(M137),PERCENTILE(IF($C:$C=O137,$D:$D),0.85),"")</f>
        <v/>
      </c>
      <c r="AL137" s="2" t="str">
        <f t="shared" si="29"/>
        <v/>
      </c>
      <c r="AM137" s="4" t="str">
        <f t="shared" si="30"/>
        <v/>
      </c>
      <c r="AN137" s="4" t="str">
        <f t="shared" si="31"/>
        <v/>
      </c>
    </row>
    <row r="138" spans="1:40" x14ac:dyDescent="0.2">
      <c r="A138" s="9" t="str">
        <f>Calculations!B138</f>
        <v/>
      </c>
      <c r="B138" s="9" t="str">
        <f>Calculations!A138</f>
        <v/>
      </c>
      <c r="C138" s="3" t="str">
        <f t="shared" si="24"/>
        <v/>
      </c>
      <c r="D138" s="3" t="str">
        <f>IFERROR(Calculations!L138,"")</f>
        <v/>
      </c>
      <c r="E138" s="3" t="str">
        <f>IF(OR(FilterValue="",Calculations!C138=FilterValue), IF(Calculations!C138 &lt;&gt;DefectTypeString,  IFERROR(Calculations!L138,""), NA()),NA())</f>
        <v/>
      </c>
      <c r="F138" s="3" t="e">
        <f t="shared" si="32"/>
        <v>#NUM!</v>
      </c>
      <c r="G138" s="3" t="e">
        <f xml:space="preserve"> IF(Calculations!C138 = DefectTypeString,  IFERROR(Calculations!L138,""), NA())</f>
        <v>#N/A</v>
      </c>
      <c r="H138" s="3" t="e">
        <f t="shared" si="33"/>
        <v>#NUM!</v>
      </c>
      <c r="I138" s="3" t="e">
        <f ca="1" xml:space="preserve"> IF(OR(Calculations!C138 = "",Calculations!C138 &lt;&gt; DefectTypeString),  Calculations!M138, NA())</f>
        <v>#N/A</v>
      </c>
      <c r="J138" s="3" t="e">
        <f xml:space="preserve"> IF(Calculations!C138 = DefectTypeString,  Calculations!M138, NA())</f>
        <v>#N/A</v>
      </c>
      <c r="K138" s="3"/>
      <c r="M138" s="9" t="str">
        <f t="shared" si="25"/>
        <v/>
      </c>
      <c r="N138" s="9" t="str">
        <f t="shared" si="26"/>
        <v/>
      </c>
      <c r="O138" s="3" t="str">
        <f t="shared" si="27"/>
        <v/>
      </c>
      <c r="P138" s="3" t="str">
        <f t="array" ref="P138">IF(ISNUMBER(M138),MIN(IF($C:$C=O138,$D:$D)),"")</f>
        <v/>
      </c>
      <c r="Q138" s="11" t="str">
        <f t="shared" si="28"/>
        <v/>
      </c>
      <c r="R138" s="3" t="str">
        <f t="array" ref="R138">IF(ISNUMBER(M138),MAX(IF($C:$C=O138,$D:$D)),"")</f>
        <v/>
      </c>
      <c r="S138" s="3" t="str">
        <f t="array" ref="S138">IF(ISNUMBER(M138),PERCENTILE(IF($C:$C=O138,$D:$D),0.25),"")</f>
        <v/>
      </c>
      <c r="T138" s="3" t="str">
        <f t="array" ref="T138">IF(ISNUMBER(M138),PERCENTILE(IF($C:$C=O138,$D:$D),0.3),"")</f>
        <v/>
      </c>
      <c r="U138" s="3" t="str">
        <f t="array" ref="U138">IF(ISNUMBER(M138),PERCENTILE(IF($C:$C=O138,$D:$D),0.5),"")</f>
        <v/>
      </c>
      <c r="V138" s="3" t="str">
        <f t="array" ref="V138">IF(ISNUMBER(M138),PERCENTILE(IF($C:$C=O138,$D:$D),0.7),"")</f>
        <v/>
      </c>
      <c r="W138" s="3" t="str">
        <f t="array" ref="W138">IF(ISNUMBER(M138),PERCENTILE(IF($C:$C=O138,$D:$D),0.75),"")</f>
        <v/>
      </c>
      <c r="X138" s="3" t="str">
        <f t="array" ref="X138">IF(ISNUMBER(M138),PERCENTILE(IF($C:$C=O138,$D:$D),0.85),"")</f>
        <v/>
      </c>
      <c r="AL138" s="2" t="str">
        <f t="shared" si="29"/>
        <v/>
      </c>
      <c r="AM138" s="4" t="str">
        <f t="shared" si="30"/>
        <v/>
      </c>
      <c r="AN138" s="4" t="str">
        <f t="shared" si="31"/>
        <v/>
      </c>
    </row>
    <row r="139" spans="1:40" x14ac:dyDescent="0.2">
      <c r="A139" s="9" t="str">
        <f>Calculations!B139</f>
        <v/>
      </c>
      <c r="B139" s="9" t="str">
        <f>Calculations!A139</f>
        <v/>
      </c>
      <c r="C139" s="3" t="str">
        <f t="shared" si="24"/>
        <v/>
      </c>
      <c r="D139" s="3" t="str">
        <f>IFERROR(Calculations!L139,"")</f>
        <v/>
      </c>
      <c r="E139" s="3" t="str">
        <f>IF(OR(FilterValue="",Calculations!C139=FilterValue), IF(Calculations!C139 &lt;&gt;DefectTypeString,  IFERROR(Calculations!L139,""), NA()),NA())</f>
        <v/>
      </c>
      <c r="F139" s="3" t="e">
        <f t="shared" si="32"/>
        <v>#NUM!</v>
      </c>
      <c r="G139" s="3" t="e">
        <f xml:space="preserve"> IF(Calculations!C139 = DefectTypeString,  IFERROR(Calculations!L139,""), NA())</f>
        <v>#N/A</v>
      </c>
      <c r="H139" s="3" t="e">
        <f t="shared" si="33"/>
        <v>#NUM!</v>
      </c>
      <c r="I139" s="3" t="e">
        <f ca="1" xml:space="preserve"> IF(OR(Calculations!C139 = "",Calculations!C139 &lt;&gt; DefectTypeString),  Calculations!M139, NA())</f>
        <v>#N/A</v>
      </c>
      <c r="J139" s="3" t="e">
        <f xml:space="preserve"> IF(Calculations!C139 = DefectTypeString,  Calculations!M139, NA())</f>
        <v>#N/A</v>
      </c>
      <c r="K139" s="3"/>
      <c r="M139" s="9" t="str">
        <f t="shared" si="25"/>
        <v/>
      </c>
      <c r="N139" s="9" t="str">
        <f t="shared" si="26"/>
        <v/>
      </c>
      <c r="O139" s="3" t="str">
        <f t="shared" si="27"/>
        <v/>
      </c>
      <c r="P139" s="3" t="str">
        <f t="array" ref="P139">IF(ISNUMBER(M139),MIN(IF($C:$C=O139,$D:$D)),"")</f>
        <v/>
      </c>
      <c r="Q139" s="11" t="str">
        <f t="shared" si="28"/>
        <v/>
      </c>
      <c r="R139" s="3" t="str">
        <f t="array" ref="R139">IF(ISNUMBER(M139),MAX(IF($C:$C=O139,$D:$D)),"")</f>
        <v/>
      </c>
      <c r="S139" s="3" t="str">
        <f t="array" ref="S139">IF(ISNUMBER(M139),PERCENTILE(IF($C:$C=O139,$D:$D),0.25),"")</f>
        <v/>
      </c>
      <c r="T139" s="3" t="str">
        <f t="array" ref="T139">IF(ISNUMBER(M139),PERCENTILE(IF($C:$C=O139,$D:$D),0.3),"")</f>
        <v/>
      </c>
      <c r="U139" s="3" t="str">
        <f t="array" ref="U139">IF(ISNUMBER(M139),PERCENTILE(IF($C:$C=O139,$D:$D),0.5),"")</f>
        <v/>
      </c>
      <c r="V139" s="3" t="str">
        <f t="array" ref="V139">IF(ISNUMBER(M139),PERCENTILE(IF($C:$C=O139,$D:$D),0.7),"")</f>
        <v/>
      </c>
      <c r="W139" s="3" t="str">
        <f t="array" ref="W139">IF(ISNUMBER(M139),PERCENTILE(IF($C:$C=O139,$D:$D),0.75),"")</f>
        <v/>
      </c>
      <c r="X139" s="3" t="str">
        <f t="array" ref="X139">IF(ISNUMBER(M139),PERCENTILE(IF($C:$C=O139,$D:$D),0.85),"")</f>
        <v/>
      </c>
      <c r="AL139" s="2" t="str">
        <f t="shared" si="29"/>
        <v/>
      </c>
      <c r="AM139" s="4" t="str">
        <f t="shared" si="30"/>
        <v/>
      </c>
      <c r="AN139" s="4" t="str">
        <f t="shared" si="31"/>
        <v/>
      </c>
    </row>
    <row r="140" spans="1:40" x14ac:dyDescent="0.2">
      <c r="A140" s="9" t="str">
        <f>Calculations!B140</f>
        <v/>
      </c>
      <c r="B140" s="9" t="str">
        <f>Calculations!A140</f>
        <v/>
      </c>
      <c r="C140" s="3" t="str">
        <f t="shared" si="24"/>
        <v/>
      </c>
      <c r="D140" s="3" t="str">
        <f>IFERROR(Calculations!L140,"")</f>
        <v/>
      </c>
      <c r="E140" s="3" t="str">
        <f>IF(OR(FilterValue="",Calculations!C140=FilterValue), IF(Calculations!C140 &lt;&gt;DefectTypeString,  IFERROR(Calculations!L140,""), NA()),NA())</f>
        <v/>
      </c>
      <c r="F140" s="3" t="e">
        <f t="shared" si="32"/>
        <v>#NUM!</v>
      </c>
      <c r="G140" s="3" t="e">
        <f xml:space="preserve"> IF(Calculations!C140 = DefectTypeString,  IFERROR(Calculations!L140,""), NA())</f>
        <v>#N/A</v>
      </c>
      <c r="H140" s="3" t="e">
        <f t="shared" si="33"/>
        <v>#NUM!</v>
      </c>
      <c r="I140" s="3" t="e">
        <f ca="1" xml:space="preserve"> IF(OR(Calculations!C140 = "",Calculations!C140 &lt;&gt; DefectTypeString),  Calculations!M140, NA())</f>
        <v>#N/A</v>
      </c>
      <c r="J140" s="3" t="e">
        <f xml:space="preserve"> IF(Calculations!C140 = DefectTypeString,  Calculations!M140, NA())</f>
        <v>#N/A</v>
      </c>
      <c r="K140" s="3"/>
      <c r="M140" s="9" t="str">
        <f t="shared" si="25"/>
        <v/>
      </c>
      <c r="N140" s="9" t="str">
        <f t="shared" si="26"/>
        <v/>
      </c>
      <c r="O140" s="3" t="str">
        <f t="shared" si="27"/>
        <v/>
      </c>
      <c r="P140" s="3" t="str">
        <f t="array" ref="P140">IF(ISNUMBER(M140),MIN(IF($C:$C=O140,$D:$D)),"")</f>
        <v/>
      </c>
      <c r="Q140" s="11" t="str">
        <f t="shared" si="28"/>
        <v/>
      </c>
      <c r="R140" s="3" t="str">
        <f t="array" ref="R140">IF(ISNUMBER(M140),MAX(IF($C:$C=O140,$D:$D)),"")</f>
        <v/>
      </c>
      <c r="S140" s="3" t="str">
        <f t="array" ref="S140">IF(ISNUMBER(M140),PERCENTILE(IF($C:$C=O140,$D:$D),0.25),"")</f>
        <v/>
      </c>
      <c r="T140" s="3" t="str">
        <f t="array" ref="T140">IF(ISNUMBER(M140),PERCENTILE(IF($C:$C=O140,$D:$D),0.3),"")</f>
        <v/>
      </c>
      <c r="U140" s="3" t="str">
        <f t="array" ref="U140">IF(ISNUMBER(M140),PERCENTILE(IF($C:$C=O140,$D:$D),0.5),"")</f>
        <v/>
      </c>
      <c r="V140" s="3" t="str">
        <f t="array" ref="V140">IF(ISNUMBER(M140),PERCENTILE(IF($C:$C=O140,$D:$D),0.7),"")</f>
        <v/>
      </c>
      <c r="W140" s="3" t="str">
        <f t="array" ref="W140">IF(ISNUMBER(M140),PERCENTILE(IF($C:$C=O140,$D:$D),0.75),"")</f>
        <v/>
      </c>
      <c r="X140" s="3" t="str">
        <f t="array" ref="X140">IF(ISNUMBER(M140),PERCENTILE(IF($C:$C=O140,$D:$D),0.85),"")</f>
        <v/>
      </c>
      <c r="AL140" s="2" t="str">
        <f t="shared" si="29"/>
        <v/>
      </c>
      <c r="AM140" s="4" t="str">
        <f t="shared" si="30"/>
        <v/>
      </c>
      <c r="AN140" s="4" t="str">
        <f t="shared" si="31"/>
        <v/>
      </c>
    </row>
    <row r="141" spans="1:40" x14ac:dyDescent="0.2">
      <c r="A141" s="9" t="str">
        <f>Calculations!B141</f>
        <v/>
      </c>
      <c r="B141" s="9" t="str">
        <f>Calculations!A141</f>
        <v/>
      </c>
      <c r="C141" s="3" t="str">
        <f t="shared" si="24"/>
        <v/>
      </c>
      <c r="D141" s="3" t="str">
        <f>IFERROR(Calculations!L141,"")</f>
        <v/>
      </c>
      <c r="E141" s="3" t="str">
        <f>IF(OR(FilterValue="",Calculations!C141=FilterValue), IF(Calculations!C141 &lt;&gt;DefectTypeString,  IFERROR(Calculations!L141,""), NA()),NA())</f>
        <v/>
      </c>
      <c r="F141" s="3" t="e">
        <f t="shared" si="32"/>
        <v>#NUM!</v>
      </c>
      <c r="G141" s="3" t="e">
        <f xml:space="preserve"> IF(Calculations!C141 = DefectTypeString,  IFERROR(Calculations!L141,""), NA())</f>
        <v>#N/A</v>
      </c>
      <c r="H141" s="3" t="e">
        <f t="shared" si="33"/>
        <v>#NUM!</v>
      </c>
      <c r="I141" s="3" t="e">
        <f ca="1" xml:space="preserve"> IF(OR(Calculations!C141 = "",Calculations!C141 &lt;&gt; DefectTypeString),  Calculations!M141, NA())</f>
        <v>#N/A</v>
      </c>
      <c r="J141" s="3" t="e">
        <f xml:space="preserve"> IF(Calculations!C141 = DefectTypeString,  Calculations!M141, NA())</f>
        <v>#N/A</v>
      </c>
      <c r="K141" s="3"/>
      <c r="M141" s="9" t="str">
        <f t="shared" si="25"/>
        <v/>
      </c>
      <c r="N141" s="9" t="str">
        <f t="shared" si="26"/>
        <v/>
      </c>
      <c r="O141" s="3" t="str">
        <f t="shared" si="27"/>
        <v/>
      </c>
      <c r="P141" s="3" t="str">
        <f t="array" ref="P141">IF(ISNUMBER(M141),MIN(IF($C:$C=O141,$D:$D)),"")</f>
        <v/>
      </c>
      <c r="Q141" s="11" t="str">
        <f t="shared" si="28"/>
        <v/>
      </c>
      <c r="R141" s="3" t="str">
        <f t="array" ref="R141">IF(ISNUMBER(M141),MAX(IF($C:$C=O141,$D:$D)),"")</f>
        <v/>
      </c>
      <c r="S141" s="3" t="str">
        <f t="array" ref="S141">IF(ISNUMBER(M141),PERCENTILE(IF($C:$C=O141,$D:$D),0.25),"")</f>
        <v/>
      </c>
      <c r="T141" s="3" t="str">
        <f t="array" ref="T141">IF(ISNUMBER(M141),PERCENTILE(IF($C:$C=O141,$D:$D),0.3),"")</f>
        <v/>
      </c>
      <c r="U141" s="3" t="str">
        <f t="array" ref="U141">IF(ISNUMBER(M141),PERCENTILE(IF($C:$C=O141,$D:$D),0.5),"")</f>
        <v/>
      </c>
      <c r="V141" s="3" t="str">
        <f t="array" ref="V141">IF(ISNUMBER(M141),PERCENTILE(IF($C:$C=O141,$D:$D),0.7),"")</f>
        <v/>
      </c>
      <c r="W141" s="3" t="str">
        <f t="array" ref="W141">IF(ISNUMBER(M141),PERCENTILE(IF($C:$C=O141,$D:$D),0.75),"")</f>
        <v/>
      </c>
      <c r="X141" s="3" t="str">
        <f t="array" ref="X141">IF(ISNUMBER(M141),PERCENTILE(IF($C:$C=O141,$D:$D),0.85),"")</f>
        <v/>
      </c>
      <c r="AL141" s="2" t="str">
        <f t="shared" si="29"/>
        <v/>
      </c>
      <c r="AM141" s="4" t="str">
        <f t="shared" si="30"/>
        <v/>
      </c>
      <c r="AN141" s="4" t="str">
        <f t="shared" si="31"/>
        <v/>
      </c>
    </row>
    <row r="142" spans="1:40" x14ac:dyDescent="0.2">
      <c r="A142" s="9" t="str">
        <f>Calculations!B142</f>
        <v/>
      </c>
      <c r="B142" s="9" t="str">
        <f>Calculations!A142</f>
        <v/>
      </c>
      <c r="C142" s="3" t="str">
        <f t="shared" si="24"/>
        <v/>
      </c>
      <c r="D142" s="3" t="str">
        <f>IFERROR(Calculations!L142,"")</f>
        <v/>
      </c>
      <c r="E142" s="3" t="str">
        <f>IF(OR(FilterValue="",Calculations!C142=FilterValue), IF(Calculations!C142 &lt;&gt;DefectTypeString,  IFERROR(Calculations!L142,""), NA()),NA())</f>
        <v/>
      </c>
      <c r="F142" s="3" t="e">
        <f t="shared" si="32"/>
        <v>#NUM!</v>
      </c>
      <c r="G142" s="3" t="e">
        <f xml:space="preserve"> IF(Calculations!C142 = DefectTypeString,  IFERROR(Calculations!L142,""), NA())</f>
        <v>#N/A</v>
      </c>
      <c r="H142" s="3" t="e">
        <f t="shared" si="33"/>
        <v>#NUM!</v>
      </c>
      <c r="I142" s="3" t="e">
        <f ca="1" xml:space="preserve"> IF(OR(Calculations!C142 = "",Calculations!C142 &lt;&gt; DefectTypeString),  Calculations!M142, NA())</f>
        <v>#N/A</v>
      </c>
      <c r="J142" s="3" t="e">
        <f xml:space="preserve"> IF(Calculations!C142 = DefectTypeString,  Calculations!M142, NA())</f>
        <v>#N/A</v>
      </c>
      <c r="K142" s="3"/>
      <c r="M142" s="9" t="str">
        <f t="shared" si="25"/>
        <v/>
      </c>
      <c r="N142" s="9" t="str">
        <f t="shared" si="26"/>
        <v/>
      </c>
      <c r="O142" s="3" t="str">
        <f t="shared" si="27"/>
        <v/>
      </c>
      <c r="P142" s="3" t="str">
        <f t="array" ref="P142">IF(ISNUMBER(M142),MIN(IF($C:$C=O142,$D:$D)),"")</f>
        <v/>
      </c>
      <c r="Q142" s="11" t="str">
        <f t="shared" si="28"/>
        <v/>
      </c>
      <c r="R142" s="3" t="str">
        <f t="array" ref="R142">IF(ISNUMBER(M142),MAX(IF($C:$C=O142,$D:$D)),"")</f>
        <v/>
      </c>
      <c r="S142" s="3" t="str">
        <f t="array" ref="S142">IF(ISNUMBER(M142),PERCENTILE(IF($C:$C=O142,$D:$D),0.25),"")</f>
        <v/>
      </c>
      <c r="T142" s="3" t="str">
        <f t="array" ref="T142">IF(ISNUMBER(M142),PERCENTILE(IF($C:$C=O142,$D:$D),0.3),"")</f>
        <v/>
      </c>
      <c r="U142" s="3" t="str">
        <f t="array" ref="U142">IF(ISNUMBER(M142),PERCENTILE(IF($C:$C=O142,$D:$D),0.5),"")</f>
        <v/>
      </c>
      <c r="V142" s="3" t="str">
        <f t="array" ref="V142">IF(ISNUMBER(M142),PERCENTILE(IF($C:$C=O142,$D:$D),0.7),"")</f>
        <v/>
      </c>
      <c r="W142" s="3" t="str">
        <f t="array" ref="W142">IF(ISNUMBER(M142),PERCENTILE(IF($C:$C=O142,$D:$D),0.75),"")</f>
        <v/>
      </c>
      <c r="X142" s="3" t="str">
        <f t="array" ref="X142">IF(ISNUMBER(M142),PERCENTILE(IF($C:$C=O142,$D:$D),0.85),"")</f>
        <v/>
      </c>
      <c r="AL142" s="2" t="str">
        <f t="shared" si="29"/>
        <v/>
      </c>
      <c r="AM142" s="4" t="str">
        <f t="shared" si="30"/>
        <v/>
      </c>
      <c r="AN142" s="4" t="str">
        <f t="shared" si="31"/>
        <v/>
      </c>
    </row>
    <row r="143" spans="1:40" x14ac:dyDescent="0.2">
      <c r="A143" s="9" t="str">
        <f>Calculations!B143</f>
        <v/>
      </c>
      <c r="B143" s="9" t="str">
        <f>Calculations!A143</f>
        <v/>
      </c>
      <c r="C143" s="3" t="str">
        <f t="shared" si="24"/>
        <v/>
      </c>
      <c r="D143" s="3" t="str">
        <f>IFERROR(Calculations!L143,"")</f>
        <v/>
      </c>
      <c r="E143" s="3" t="str">
        <f>IF(OR(FilterValue="",Calculations!C143=FilterValue), IF(Calculations!C143 &lt;&gt;DefectTypeString,  IFERROR(Calculations!L143,""), NA()),NA())</f>
        <v/>
      </c>
      <c r="F143" s="3" t="e">
        <f t="shared" si="32"/>
        <v>#NUM!</v>
      </c>
      <c r="G143" s="3" t="e">
        <f xml:space="preserve"> IF(Calculations!C143 = DefectTypeString,  IFERROR(Calculations!L143,""), NA())</f>
        <v>#N/A</v>
      </c>
      <c r="H143" s="3" t="e">
        <f t="shared" si="33"/>
        <v>#NUM!</v>
      </c>
      <c r="I143" s="3" t="e">
        <f ca="1" xml:space="preserve"> IF(OR(Calculations!C143 = "",Calculations!C143 &lt;&gt; DefectTypeString),  Calculations!M143, NA())</f>
        <v>#N/A</v>
      </c>
      <c r="J143" s="3" t="e">
        <f xml:space="preserve"> IF(Calculations!C143 = DefectTypeString,  Calculations!M143, NA())</f>
        <v>#N/A</v>
      </c>
      <c r="K143" s="3"/>
      <c r="M143" s="9" t="str">
        <f t="shared" si="25"/>
        <v/>
      </c>
      <c r="N143" s="9" t="str">
        <f t="shared" si="26"/>
        <v/>
      </c>
      <c r="O143" s="3" t="str">
        <f t="shared" si="27"/>
        <v/>
      </c>
      <c r="P143" s="3" t="str">
        <f t="array" ref="P143">IF(ISNUMBER(M143),MIN(IF($C:$C=O143,$D:$D)),"")</f>
        <v/>
      </c>
      <c r="Q143" s="11" t="str">
        <f t="shared" si="28"/>
        <v/>
      </c>
      <c r="R143" s="3" t="str">
        <f t="array" ref="R143">IF(ISNUMBER(M143),MAX(IF($C:$C=O143,$D:$D)),"")</f>
        <v/>
      </c>
      <c r="S143" s="3" t="str">
        <f t="array" ref="S143">IF(ISNUMBER(M143),PERCENTILE(IF($C:$C=O143,$D:$D),0.25),"")</f>
        <v/>
      </c>
      <c r="T143" s="3" t="str">
        <f t="array" ref="T143">IF(ISNUMBER(M143),PERCENTILE(IF($C:$C=O143,$D:$D),0.3),"")</f>
        <v/>
      </c>
      <c r="U143" s="3" t="str">
        <f t="array" ref="U143">IF(ISNUMBER(M143),PERCENTILE(IF($C:$C=O143,$D:$D),0.5),"")</f>
        <v/>
      </c>
      <c r="V143" s="3" t="str">
        <f t="array" ref="V143">IF(ISNUMBER(M143),PERCENTILE(IF($C:$C=O143,$D:$D),0.7),"")</f>
        <v/>
      </c>
      <c r="W143" s="3" t="str">
        <f t="array" ref="W143">IF(ISNUMBER(M143),PERCENTILE(IF($C:$C=O143,$D:$D),0.75),"")</f>
        <v/>
      </c>
      <c r="X143" s="3" t="str">
        <f t="array" ref="X143">IF(ISNUMBER(M143),PERCENTILE(IF($C:$C=O143,$D:$D),0.85),"")</f>
        <v/>
      </c>
      <c r="AL143" s="2" t="str">
        <f t="shared" si="29"/>
        <v/>
      </c>
      <c r="AM143" s="4" t="str">
        <f t="shared" si="30"/>
        <v/>
      </c>
      <c r="AN143" s="4" t="str">
        <f t="shared" si="31"/>
        <v/>
      </c>
    </row>
    <row r="144" spans="1:40" x14ac:dyDescent="0.2">
      <c r="A144" s="9" t="str">
        <f>Calculations!B144</f>
        <v/>
      </c>
      <c r="B144" s="9" t="str">
        <f>Calculations!A144</f>
        <v/>
      </c>
      <c r="C144" s="3" t="str">
        <f t="shared" si="24"/>
        <v/>
      </c>
      <c r="D144" s="3" t="str">
        <f>IFERROR(Calculations!L144,"")</f>
        <v/>
      </c>
      <c r="E144" s="3" t="str">
        <f>IF(OR(FilterValue="",Calculations!C144=FilterValue), IF(Calculations!C144 &lt;&gt;DefectTypeString,  IFERROR(Calculations!L144,""), NA()),NA())</f>
        <v/>
      </c>
      <c r="F144" s="3" t="e">
        <f t="shared" si="32"/>
        <v>#NUM!</v>
      </c>
      <c r="G144" s="3" t="e">
        <f xml:space="preserve"> IF(Calculations!C144 = DefectTypeString,  IFERROR(Calculations!L144,""), NA())</f>
        <v>#N/A</v>
      </c>
      <c r="H144" s="3" t="e">
        <f t="shared" si="33"/>
        <v>#NUM!</v>
      </c>
      <c r="I144" s="3" t="e">
        <f ca="1" xml:space="preserve"> IF(OR(Calculations!C144 = "",Calculations!C144 &lt;&gt; DefectTypeString),  Calculations!M144, NA())</f>
        <v>#N/A</v>
      </c>
      <c r="J144" s="3" t="e">
        <f xml:space="preserve"> IF(Calculations!C144 = DefectTypeString,  Calculations!M144, NA())</f>
        <v>#N/A</v>
      </c>
      <c r="K144" s="3"/>
      <c r="M144" s="9" t="str">
        <f t="shared" si="25"/>
        <v/>
      </c>
      <c r="N144" s="9" t="str">
        <f t="shared" si="26"/>
        <v/>
      </c>
      <c r="O144" s="3" t="str">
        <f t="shared" si="27"/>
        <v/>
      </c>
      <c r="P144" s="3" t="str">
        <f t="array" ref="P144">IF(ISNUMBER(M144),MIN(IF($C:$C=O144,$D:$D)),"")</f>
        <v/>
      </c>
      <c r="Q144" s="11" t="str">
        <f t="shared" si="28"/>
        <v/>
      </c>
      <c r="R144" s="3" t="str">
        <f t="array" ref="R144">IF(ISNUMBER(M144),MAX(IF($C:$C=O144,$D:$D)),"")</f>
        <v/>
      </c>
      <c r="S144" s="3" t="str">
        <f t="array" ref="S144">IF(ISNUMBER(M144),PERCENTILE(IF($C:$C=O144,$D:$D),0.25),"")</f>
        <v/>
      </c>
      <c r="T144" s="3" t="str">
        <f t="array" ref="T144">IF(ISNUMBER(M144),PERCENTILE(IF($C:$C=O144,$D:$D),0.3),"")</f>
        <v/>
      </c>
      <c r="U144" s="3" t="str">
        <f t="array" ref="U144">IF(ISNUMBER(M144),PERCENTILE(IF($C:$C=O144,$D:$D),0.5),"")</f>
        <v/>
      </c>
      <c r="V144" s="3" t="str">
        <f t="array" ref="V144">IF(ISNUMBER(M144),PERCENTILE(IF($C:$C=O144,$D:$D),0.7),"")</f>
        <v/>
      </c>
      <c r="W144" s="3" t="str">
        <f t="array" ref="W144">IF(ISNUMBER(M144),PERCENTILE(IF($C:$C=O144,$D:$D),0.75),"")</f>
        <v/>
      </c>
      <c r="X144" s="3" t="str">
        <f t="array" ref="X144">IF(ISNUMBER(M144),PERCENTILE(IF($C:$C=O144,$D:$D),0.85),"")</f>
        <v/>
      </c>
      <c r="AL144" s="2" t="str">
        <f t="shared" si="29"/>
        <v/>
      </c>
      <c r="AM144" s="4" t="str">
        <f t="shared" si="30"/>
        <v/>
      </c>
      <c r="AN144" s="4" t="str">
        <f t="shared" si="31"/>
        <v/>
      </c>
    </row>
    <row r="145" spans="1:40" x14ac:dyDescent="0.2">
      <c r="A145" s="9" t="str">
        <f>Calculations!B145</f>
        <v/>
      </c>
      <c r="B145" s="9" t="str">
        <f>Calculations!A145</f>
        <v/>
      </c>
      <c r="C145" s="3" t="str">
        <f t="shared" si="24"/>
        <v/>
      </c>
      <c r="D145" s="3" t="str">
        <f>IFERROR(Calculations!L145,"")</f>
        <v/>
      </c>
      <c r="E145" s="3" t="str">
        <f>IF(OR(FilterValue="",Calculations!C145=FilterValue), IF(Calculations!C145 &lt;&gt;DefectTypeString,  IFERROR(Calculations!L145,""), NA()),NA())</f>
        <v/>
      </c>
      <c r="F145" s="3" t="e">
        <f t="shared" si="32"/>
        <v>#NUM!</v>
      </c>
      <c r="G145" s="3" t="e">
        <f xml:space="preserve"> IF(Calculations!C145 = DefectTypeString,  IFERROR(Calculations!L145,""), NA())</f>
        <v>#N/A</v>
      </c>
      <c r="H145" s="3" t="e">
        <f t="shared" si="33"/>
        <v>#NUM!</v>
      </c>
      <c r="I145" s="3" t="e">
        <f ca="1" xml:space="preserve"> IF(OR(Calculations!C145 = "",Calculations!C145 &lt;&gt; DefectTypeString),  Calculations!M145, NA())</f>
        <v>#N/A</v>
      </c>
      <c r="J145" s="3" t="e">
        <f xml:space="preserve"> IF(Calculations!C145 = DefectTypeString,  Calculations!M145, NA())</f>
        <v>#N/A</v>
      </c>
      <c r="K145" s="3"/>
      <c r="M145" s="9" t="str">
        <f t="shared" si="25"/>
        <v/>
      </c>
      <c r="N145" s="9" t="str">
        <f t="shared" si="26"/>
        <v/>
      </c>
      <c r="O145" s="3" t="str">
        <f t="shared" si="27"/>
        <v/>
      </c>
      <c r="P145" s="3" t="str">
        <f t="array" ref="P145">IF(ISNUMBER(M145),MIN(IF($C:$C=O145,$D:$D)),"")</f>
        <v/>
      </c>
      <c r="Q145" s="11" t="str">
        <f t="shared" si="28"/>
        <v/>
      </c>
      <c r="R145" s="3" t="str">
        <f t="array" ref="R145">IF(ISNUMBER(M145),MAX(IF($C:$C=O145,$D:$D)),"")</f>
        <v/>
      </c>
      <c r="S145" s="3" t="str">
        <f t="array" ref="S145">IF(ISNUMBER(M145),PERCENTILE(IF($C:$C=O145,$D:$D),0.25),"")</f>
        <v/>
      </c>
      <c r="T145" s="3" t="str">
        <f t="array" ref="T145">IF(ISNUMBER(M145),PERCENTILE(IF($C:$C=O145,$D:$D),0.3),"")</f>
        <v/>
      </c>
      <c r="U145" s="3" t="str">
        <f t="array" ref="U145">IF(ISNUMBER(M145),PERCENTILE(IF($C:$C=O145,$D:$D),0.5),"")</f>
        <v/>
      </c>
      <c r="V145" s="3" t="str">
        <f t="array" ref="V145">IF(ISNUMBER(M145),PERCENTILE(IF($C:$C=O145,$D:$D),0.7),"")</f>
        <v/>
      </c>
      <c r="W145" s="3" t="str">
        <f t="array" ref="W145">IF(ISNUMBER(M145),PERCENTILE(IF($C:$C=O145,$D:$D),0.75),"")</f>
        <v/>
      </c>
      <c r="X145" s="3" t="str">
        <f t="array" ref="X145">IF(ISNUMBER(M145),PERCENTILE(IF($C:$C=O145,$D:$D),0.85),"")</f>
        <v/>
      </c>
      <c r="AL145" s="2" t="str">
        <f t="shared" si="29"/>
        <v/>
      </c>
      <c r="AM145" s="4" t="str">
        <f t="shared" si="30"/>
        <v/>
      </c>
      <c r="AN145" s="4" t="str">
        <f t="shared" si="31"/>
        <v/>
      </c>
    </row>
    <row r="146" spans="1:40" x14ac:dyDescent="0.2">
      <c r="A146" s="9" t="str">
        <f>Calculations!B146</f>
        <v/>
      </c>
      <c r="B146" s="9" t="str">
        <f>Calculations!A146</f>
        <v/>
      </c>
      <c r="C146" s="3" t="str">
        <f t="shared" si="24"/>
        <v/>
      </c>
      <c r="D146" s="3" t="str">
        <f>IFERROR(Calculations!L146,"")</f>
        <v/>
      </c>
      <c r="E146" s="3" t="str">
        <f>IF(OR(FilterValue="",Calculations!C146=FilterValue), IF(Calculations!C146 &lt;&gt;DefectTypeString,  IFERROR(Calculations!L146,""), NA()),NA())</f>
        <v/>
      </c>
      <c r="F146" s="3" t="e">
        <f t="shared" si="32"/>
        <v>#NUM!</v>
      </c>
      <c r="G146" s="3" t="e">
        <f xml:space="preserve"> IF(Calculations!C146 = DefectTypeString,  IFERROR(Calculations!L146,""), NA())</f>
        <v>#N/A</v>
      </c>
      <c r="H146" s="3" t="e">
        <f t="shared" si="33"/>
        <v>#NUM!</v>
      </c>
      <c r="I146" s="3" t="e">
        <f ca="1" xml:space="preserve"> IF(OR(Calculations!C146 = "",Calculations!C146 &lt;&gt; DefectTypeString),  Calculations!M146, NA())</f>
        <v>#N/A</v>
      </c>
      <c r="J146" s="3" t="e">
        <f xml:space="preserve"> IF(Calculations!C146 = DefectTypeString,  Calculations!M146, NA())</f>
        <v>#N/A</v>
      </c>
      <c r="K146" s="3"/>
      <c r="M146" s="9" t="str">
        <f t="shared" si="25"/>
        <v/>
      </c>
      <c r="N146" s="9" t="str">
        <f t="shared" si="26"/>
        <v/>
      </c>
      <c r="O146" s="3" t="str">
        <f t="shared" si="27"/>
        <v/>
      </c>
      <c r="P146" s="3" t="str">
        <f t="array" ref="P146">IF(ISNUMBER(M146),MIN(IF($C:$C=O146,$D:$D)),"")</f>
        <v/>
      </c>
      <c r="Q146" s="11" t="str">
        <f t="shared" si="28"/>
        <v/>
      </c>
      <c r="R146" s="3" t="str">
        <f t="array" ref="R146">IF(ISNUMBER(M146),MAX(IF($C:$C=O146,$D:$D)),"")</f>
        <v/>
      </c>
      <c r="S146" s="3" t="str">
        <f t="array" ref="S146">IF(ISNUMBER(M146),PERCENTILE(IF($C:$C=O146,$D:$D),0.25),"")</f>
        <v/>
      </c>
      <c r="T146" s="3" t="str">
        <f t="array" ref="T146">IF(ISNUMBER(M146),PERCENTILE(IF($C:$C=O146,$D:$D),0.3),"")</f>
        <v/>
      </c>
      <c r="U146" s="3" t="str">
        <f t="array" ref="U146">IF(ISNUMBER(M146),PERCENTILE(IF($C:$C=O146,$D:$D),0.5),"")</f>
        <v/>
      </c>
      <c r="V146" s="3" t="str">
        <f t="array" ref="V146">IF(ISNUMBER(M146),PERCENTILE(IF($C:$C=O146,$D:$D),0.7),"")</f>
        <v/>
      </c>
      <c r="W146" s="3" t="str">
        <f t="array" ref="W146">IF(ISNUMBER(M146),PERCENTILE(IF($C:$C=O146,$D:$D),0.75),"")</f>
        <v/>
      </c>
      <c r="X146" s="3" t="str">
        <f t="array" ref="X146">IF(ISNUMBER(M146),PERCENTILE(IF($C:$C=O146,$D:$D),0.85),"")</f>
        <v/>
      </c>
      <c r="AL146" s="2" t="str">
        <f t="shared" si="29"/>
        <v/>
      </c>
      <c r="AM146" s="4" t="str">
        <f t="shared" si="30"/>
        <v/>
      </c>
      <c r="AN146" s="4" t="str">
        <f t="shared" si="31"/>
        <v/>
      </c>
    </row>
    <row r="147" spans="1:40" x14ac:dyDescent="0.2">
      <c r="A147" s="9" t="str">
        <f>Calculations!B147</f>
        <v/>
      </c>
      <c r="B147" s="9" t="str">
        <f>Calculations!A147</f>
        <v/>
      </c>
      <c r="C147" s="3" t="str">
        <f t="shared" si="24"/>
        <v/>
      </c>
      <c r="D147" s="3" t="str">
        <f>IFERROR(Calculations!L147,"")</f>
        <v/>
      </c>
      <c r="E147" s="3" t="str">
        <f>IF(OR(FilterValue="",Calculations!C147=FilterValue), IF(Calculations!C147 &lt;&gt;DefectTypeString,  IFERROR(Calculations!L147,""), NA()),NA())</f>
        <v/>
      </c>
      <c r="F147" s="3" t="e">
        <f t="shared" si="32"/>
        <v>#NUM!</v>
      </c>
      <c r="G147" s="3" t="e">
        <f xml:space="preserve"> IF(Calculations!C147 = DefectTypeString,  IFERROR(Calculations!L147,""), NA())</f>
        <v>#N/A</v>
      </c>
      <c r="H147" s="3" t="e">
        <f t="shared" si="33"/>
        <v>#NUM!</v>
      </c>
      <c r="I147" s="3" t="e">
        <f ca="1" xml:space="preserve"> IF(OR(Calculations!C147 = "",Calculations!C147 &lt;&gt; DefectTypeString),  Calculations!M147, NA())</f>
        <v>#N/A</v>
      </c>
      <c r="J147" s="3" t="e">
        <f xml:space="preserve"> IF(Calculations!C147 = DefectTypeString,  Calculations!M147, NA())</f>
        <v>#N/A</v>
      </c>
      <c r="K147" s="3"/>
      <c r="M147" s="9" t="str">
        <f t="shared" si="25"/>
        <v/>
      </c>
      <c r="N147" s="9" t="str">
        <f t="shared" si="26"/>
        <v/>
      </c>
      <c r="O147" s="3" t="str">
        <f t="shared" si="27"/>
        <v/>
      </c>
      <c r="P147" s="3" t="str">
        <f t="array" ref="P147">IF(ISNUMBER(M147),MIN(IF($C:$C=O147,$D:$D)),"")</f>
        <v/>
      </c>
      <c r="Q147" s="11" t="str">
        <f t="shared" si="28"/>
        <v/>
      </c>
      <c r="R147" s="3" t="str">
        <f t="array" ref="R147">IF(ISNUMBER(M147),MAX(IF($C:$C=O147,$D:$D)),"")</f>
        <v/>
      </c>
      <c r="S147" s="3" t="str">
        <f t="array" ref="S147">IF(ISNUMBER(M147),PERCENTILE(IF($C:$C=O147,$D:$D),0.25),"")</f>
        <v/>
      </c>
      <c r="T147" s="3" t="str">
        <f t="array" ref="T147">IF(ISNUMBER(M147),PERCENTILE(IF($C:$C=O147,$D:$D),0.3),"")</f>
        <v/>
      </c>
      <c r="U147" s="3" t="str">
        <f t="array" ref="U147">IF(ISNUMBER(M147),PERCENTILE(IF($C:$C=O147,$D:$D),0.5),"")</f>
        <v/>
      </c>
      <c r="V147" s="3" t="str">
        <f t="array" ref="V147">IF(ISNUMBER(M147),PERCENTILE(IF($C:$C=O147,$D:$D),0.7),"")</f>
        <v/>
      </c>
      <c r="W147" s="3" t="str">
        <f t="array" ref="W147">IF(ISNUMBER(M147),PERCENTILE(IF($C:$C=O147,$D:$D),0.75),"")</f>
        <v/>
      </c>
      <c r="X147" s="3" t="str">
        <f t="array" ref="X147">IF(ISNUMBER(M147),PERCENTILE(IF($C:$C=O147,$D:$D),0.85),"")</f>
        <v/>
      </c>
      <c r="AL147" s="2" t="str">
        <f t="shared" si="29"/>
        <v/>
      </c>
      <c r="AM147" s="4" t="str">
        <f t="shared" si="30"/>
        <v/>
      </c>
      <c r="AN147" s="4" t="str">
        <f t="shared" si="31"/>
        <v/>
      </c>
    </row>
    <row r="148" spans="1:40" x14ac:dyDescent="0.2">
      <c r="A148" s="9" t="str">
        <f>Calculations!B148</f>
        <v/>
      </c>
      <c r="B148" s="9" t="str">
        <f>Calculations!A148</f>
        <v/>
      </c>
      <c r="C148" s="3" t="str">
        <f t="shared" si="24"/>
        <v/>
      </c>
      <c r="D148" s="3" t="str">
        <f>IFERROR(Calculations!L148,"")</f>
        <v/>
      </c>
      <c r="E148" s="3" t="str">
        <f>IF(OR(FilterValue="",Calculations!C148=FilterValue), IF(Calculations!C148 &lt;&gt;DefectTypeString,  IFERROR(Calculations!L148,""), NA()),NA())</f>
        <v/>
      </c>
      <c r="F148" s="3" t="e">
        <f t="shared" si="32"/>
        <v>#NUM!</v>
      </c>
      <c r="G148" s="3" t="e">
        <f xml:space="preserve"> IF(Calculations!C148 = DefectTypeString,  IFERROR(Calculations!L148,""), NA())</f>
        <v>#N/A</v>
      </c>
      <c r="H148" s="3" t="e">
        <f t="shared" si="33"/>
        <v>#NUM!</v>
      </c>
      <c r="I148" s="3" t="e">
        <f ca="1" xml:space="preserve"> IF(OR(Calculations!C148 = "",Calculations!C148 &lt;&gt; DefectTypeString),  Calculations!M148, NA())</f>
        <v>#N/A</v>
      </c>
      <c r="J148" s="3" t="e">
        <f xml:space="preserve"> IF(Calculations!C148 = DefectTypeString,  Calculations!M148, NA())</f>
        <v>#N/A</v>
      </c>
      <c r="K148" s="3"/>
      <c r="M148" s="9" t="str">
        <f t="shared" si="25"/>
        <v/>
      </c>
      <c r="N148" s="9" t="str">
        <f t="shared" si="26"/>
        <v/>
      </c>
      <c r="O148" s="3" t="str">
        <f t="shared" si="27"/>
        <v/>
      </c>
      <c r="P148" s="3" t="str">
        <f t="array" ref="P148">IF(ISNUMBER(M148),MIN(IF($C:$C=O148,$D:$D)),"")</f>
        <v/>
      </c>
      <c r="Q148" s="11" t="str">
        <f t="shared" si="28"/>
        <v/>
      </c>
      <c r="R148" s="3" t="str">
        <f t="array" ref="R148">IF(ISNUMBER(M148),MAX(IF($C:$C=O148,$D:$D)),"")</f>
        <v/>
      </c>
      <c r="S148" s="3" t="str">
        <f t="array" ref="S148">IF(ISNUMBER(M148),PERCENTILE(IF($C:$C=O148,$D:$D),0.25),"")</f>
        <v/>
      </c>
      <c r="T148" s="3" t="str">
        <f t="array" ref="T148">IF(ISNUMBER(M148),PERCENTILE(IF($C:$C=O148,$D:$D),0.3),"")</f>
        <v/>
      </c>
      <c r="U148" s="3" t="str">
        <f t="array" ref="U148">IF(ISNUMBER(M148),PERCENTILE(IF($C:$C=O148,$D:$D),0.5),"")</f>
        <v/>
      </c>
      <c r="V148" s="3" t="str">
        <f t="array" ref="V148">IF(ISNUMBER(M148),PERCENTILE(IF($C:$C=O148,$D:$D),0.7),"")</f>
        <v/>
      </c>
      <c r="W148" s="3" t="str">
        <f t="array" ref="W148">IF(ISNUMBER(M148),PERCENTILE(IF($C:$C=O148,$D:$D),0.75),"")</f>
        <v/>
      </c>
      <c r="X148" s="3" t="str">
        <f t="array" ref="X148">IF(ISNUMBER(M148),PERCENTILE(IF($C:$C=O148,$D:$D),0.85),"")</f>
        <v/>
      </c>
      <c r="AL148" s="2" t="str">
        <f t="shared" si="29"/>
        <v/>
      </c>
      <c r="AM148" s="4" t="str">
        <f t="shared" si="30"/>
        <v/>
      </c>
      <c r="AN148" s="4" t="str">
        <f t="shared" si="31"/>
        <v/>
      </c>
    </row>
    <row r="149" spans="1:40" x14ac:dyDescent="0.2">
      <c r="A149" s="9" t="str">
        <f>Calculations!B149</f>
        <v/>
      </c>
      <c r="B149" s="9" t="str">
        <f>Calculations!A149</f>
        <v/>
      </c>
      <c r="C149" s="3" t="str">
        <f t="shared" si="24"/>
        <v/>
      </c>
      <c r="D149" s="3" t="str">
        <f>IFERROR(Calculations!L149,"")</f>
        <v/>
      </c>
      <c r="E149" s="3" t="str">
        <f>IF(OR(FilterValue="",Calculations!C149=FilterValue), IF(Calculations!C149 &lt;&gt;DefectTypeString,  IFERROR(Calculations!L149,""), NA()),NA())</f>
        <v/>
      </c>
      <c r="F149" s="3" t="e">
        <f t="shared" si="32"/>
        <v>#NUM!</v>
      </c>
      <c r="G149" s="3" t="e">
        <f xml:space="preserve"> IF(Calculations!C149 = DefectTypeString,  IFERROR(Calculations!L149,""), NA())</f>
        <v>#N/A</v>
      </c>
      <c r="H149" s="3" t="e">
        <f t="shared" si="33"/>
        <v>#NUM!</v>
      </c>
      <c r="I149" s="3" t="e">
        <f ca="1" xml:space="preserve"> IF(OR(Calculations!C149 = "",Calculations!C149 &lt;&gt; DefectTypeString),  Calculations!M149, NA())</f>
        <v>#N/A</v>
      </c>
      <c r="J149" s="3" t="e">
        <f xml:space="preserve"> IF(Calculations!C149 = DefectTypeString,  Calculations!M149, NA())</f>
        <v>#N/A</v>
      </c>
      <c r="K149" s="3"/>
      <c r="M149" s="9" t="str">
        <f t="shared" si="25"/>
        <v/>
      </c>
      <c r="N149" s="9" t="str">
        <f t="shared" si="26"/>
        <v/>
      </c>
      <c r="O149" s="3" t="str">
        <f t="shared" si="27"/>
        <v/>
      </c>
      <c r="P149" s="3" t="str">
        <f t="array" ref="P149">IF(ISNUMBER(M149),MIN(IF($C:$C=O149,$D:$D)),"")</f>
        <v/>
      </c>
      <c r="Q149" s="11" t="str">
        <f t="shared" si="28"/>
        <v/>
      </c>
      <c r="R149" s="3" t="str">
        <f t="array" ref="R149">IF(ISNUMBER(M149),MAX(IF($C:$C=O149,$D:$D)),"")</f>
        <v/>
      </c>
      <c r="S149" s="3" t="str">
        <f t="array" ref="S149">IF(ISNUMBER(M149),PERCENTILE(IF($C:$C=O149,$D:$D),0.25),"")</f>
        <v/>
      </c>
      <c r="T149" s="3" t="str">
        <f t="array" ref="T149">IF(ISNUMBER(M149),PERCENTILE(IF($C:$C=O149,$D:$D),0.3),"")</f>
        <v/>
      </c>
      <c r="U149" s="3" t="str">
        <f t="array" ref="U149">IF(ISNUMBER(M149),PERCENTILE(IF($C:$C=O149,$D:$D),0.5),"")</f>
        <v/>
      </c>
      <c r="V149" s="3" t="str">
        <f t="array" ref="V149">IF(ISNUMBER(M149),PERCENTILE(IF($C:$C=O149,$D:$D),0.7),"")</f>
        <v/>
      </c>
      <c r="W149" s="3" t="str">
        <f t="array" ref="W149">IF(ISNUMBER(M149),PERCENTILE(IF($C:$C=O149,$D:$D),0.75),"")</f>
        <v/>
      </c>
      <c r="X149" s="3" t="str">
        <f t="array" ref="X149">IF(ISNUMBER(M149),PERCENTILE(IF($C:$C=O149,$D:$D),0.85),"")</f>
        <v/>
      </c>
      <c r="AL149" s="2" t="str">
        <f t="shared" si="29"/>
        <v/>
      </c>
      <c r="AM149" s="4" t="str">
        <f t="shared" si="30"/>
        <v/>
      </c>
      <c r="AN149" s="4" t="str">
        <f t="shared" si="31"/>
        <v/>
      </c>
    </row>
    <row r="150" spans="1:40" x14ac:dyDescent="0.2">
      <c r="A150" s="9" t="str">
        <f>Calculations!B150</f>
        <v/>
      </c>
      <c r="B150" s="9" t="str">
        <f>Calculations!A150</f>
        <v/>
      </c>
      <c r="C150" s="3" t="str">
        <f t="shared" si="24"/>
        <v/>
      </c>
      <c r="D150" s="3" t="str">
        <f>IFERROR(Calculations!L150,"")</f>
        <v/>
      </c>
      <c r="E150" s="3" t="str">
        <f>IF(OR(FilterValue="",Calculations!C150=FilterValue), IF(Calculations!C150 &lt;&gt;DefectTypeString,  IFERROR(Calculations!L150,""), NA()),NA())</f>
        <v/>
      </c>
      <c r="F150" s="3" t="e">
        <f t="shared" si="32"/>
        <v>#NUM!</v>
      </c>
      <c r="G150" s="3" t="e">
        <f xml:space="preserve"> IF(Calculations!C150 = DefectTypeString,  IFERROR(Calculations!L150,""), NA())</f>
        <v>#N/A</v>
      </c>
      <c r="H150" s="3" t="e">
        <f t="shared" si="33"/>
        <v>#NUM!</v>
      </c>
      <c r="I150" s="3" t="e">
        <f ca="1" xml:space="preserve"> IF(OR(Calculations!C150 = "",Calculations!C150 &lt;&gt; DefectTypeString),  Calculations!M150, NA())</f>
        <v>#N/A</v>
      </c>
      <c r="J150" s="3" t="e">
        <f xml:space="preserve"> IF(Calculations!C150 = DefectTypeString,  Calculations!M150, NA())</f>
        <v>#N/A</v>
      </c>
      <c r="K150" s="3"/>
      <c r="M150" s="9" t="str">
        <f t="shared" si="25"/>
        <v/>
      </c>
      <c r="N150" s="9" t="str">
        <f t="shared" si="26"/>
        <v/>
      </c>
      <c r="O150" s="3" t="str">
        <f t="shared" si="27"/>
        <v/>
      </c>
      <c r="P150" s="3" t="str">
        <f t="array" ref="P150">IF(ISNUMBER(M150),MIN(IF($C:$C=O150,$D:$D)),"")</f>
        <v/>
      </c>
      <c r="Q150" s="11" t="str">
        <f t="shared" si="28"/>
        <v/>
      </c>
      <c r="R150" s="3" t="str">
        <f t="array" ref="R150">IF(ISNUMBER(M150),MAX(IF($C:$C=O150,$D:$D)),"")</f>
        <v/>
      </c>
      <c r="S150" s="3" t="str">
        <f t="array" ref="S150">IF(ISNUMBER(M150),PERCENTILE(IF($C:$C=O150,$D:$D),0.25),"")</f>
        <v/>
      </c>
      <c r="T150" s="3" t="str">
        <f t="array" ref="T150">IF(ISNUMBER(M150),PERCENTILE(IF($C:$C=O150,$D:$D),0.3),"")</f>
        <v/>
      </c>
      <c r="U150" s="3" t="str">
        <f t="array" ref="U150">IF(ISNUMBER(M150),PERCENTILE(IF($C:$C=O150,$D:$D),0.5),"")</f>
        <v/>
      </c>
      <c r="V150" s="3" t="str">
        <f t="array" ref="V150">IF(ISNUMBER(M150),PERCENTILE(IF($C:$C=O150,$D:$D),0.7),"")</f>
        <v/>
      </c>
      <c r="W150" s="3" t="str">
        <f t="array" ref="W150">IF(ISNUMBER(M150),PERCENTILE(IF($C:$C=O150,$D:$D),0.75),"")</f>
        <v/>
      </c>
      <c r="X150" s="3" t="str">
        <f t="array" ref="X150">IF(ISNUMBER(M150),PERCENTILE(IF($C:$C=O150,$D:$D),0.85),"")</f>
        <v/>
      </c>
      <c r="AL150" s="2" t="str">
        <f t="shared" si="29"/>
        <v/>
      </c>
      <c r="AM150" s="4" t="str">
        <f t="shared" si="30"/>
        <v/>
      </c>
      <c r="AN150" s="4" t="str">
        <f t="shared" si="31"/>
        <v/>
      </c>
    </row>
    <row r="151" spans="1:40" x14ac:dyDescent="0.2">
      <c r="A151" s="9" t="str">
        <f>Calculations!B151</f>
        <v/>
      </c>
      <c r="B151" s="9" t="str">
        <f>Calculations!A151</f>
        <v/>
      </c>
      <c r="C151" s="3" t="str">
        <f t="shared" si="24"/>
        <v/>
      </c>
      <c r="D151" s="3" t="str">
        <f>IFERROR(Calculations!L151,"")</f>
        <v/>
      </c>
      <c r="E151" s="3" t="str">
        <f>IF(OR(FilterValue="",Calculations!C151=FilterValue), IF(Calculations!C151 &lt;&gt;DefectTypeString,  IFERROR(Calculations!L151,""), NA()),NA())</f>
        <v/>
      </c>
      <c r="F151" s="3" t="e">
        <f t="shared" si="32"/>
        <v>#NUM!</v>
      </c>
      <c r="G151" s="3" t="e">
        <f xml:space="preserve"> IF(Calculations!C151 = DefectTypeString,  IFERROR(Calculations!L151,""), NA())</f>
        <v>#N/A</v>
      </c>
      <c r="H151" s="3" t="e">
        <f t="shared" si="33"/>
        <v>#NUM!</v>
      </c>
      <c r="I151" s="3" t="e">
        <f ca="1" xml:space="preserve"> IF(OR(Calculations!C151 = "",Calculations!C151 &lt;&gt; DefectTypeString),  Calculations!M151, NA())</f>
        <v>#N/A</v>
      </c>
      <c r="J151" s="3" t="e">
        <f xml:space="preserve"> IF(Calculations!C151 = DefectTypeString,  Calculations!M151, NA())</f>
        <v>#N/A</v>
      </c>
      <c r="K151" s="3"/>
      <c r="M151" s="9" t="str">
        <f t="shared" si="25"/>
        <v/>
      </c>
      <c r="N151" s="9" t="str">
        <f t="shared" si="26"/>
        <v/>
      </c>
      <c r="O151" s="3" t="str">
        <f t="shared" si="27"/>
        <v/>
      </c>
      <c r="P151" s="3" t="str">
        <f t="array" ref="P151">IF(ISNUMBER(M151),MIN(IF($C:$C=O151,$D:$D)),"")</f>
        <v/>
      </c>
      <c r="Q151" s="11" t="str">
        <f t="shared" si="28"/>
        <v/>
      </c>
      <c r="R151" s="3" t="str">
        <f t="array" ref="R151">IF(ISNUMBER(M151),MAX(IF($C:$C=O151,$D:$D)),"")</f>
        <v/>
      </c>
      <c r="S151" s="3" t="str">
        <f t="array" ref="S151">IF(ISNUMBER(M151),PERCENTILE(IF($C:$C=O151,$D:$D),0.25),"")</f>
        <v/>
      </c>
      <c r="T151" s="3" t="str">
        <f t="array" ref="T151">IF(ISNUMBER(M151),PERCENTILE(IF($C:$C=O151,$D:$D),0.3),"")</f>
        <v/>
      </c>
      <c r="U151" s="3" t="str">
        <f t="array" ref="U151">IF(ISNUMBER(M151),PERCENTILE(IF($C:$C=O151,$D:$D),0.5),"")</f>
        <v/>
      </c>
      <c r="V151" s="3" t="str">
        <f t="array" ref="V151">IF(ISNUMBER(M151),PERCENTILE(IF($C:$C=O151,$D:$D),0.7),"")</f>
        <v/>
      </c>
      <c r="W151" s="3" t="str">
        <f t="array" ref="W151">IF(ISNUMBER(M151),PERCENTILE(IF($C:$C=O151,$D:$D),0.75),"")</f>
        <v/>
      </c>
      <c r="X151" s="3" t="str">
        <f t="array" ref="X151">IF(ISNUMBER(M151),PERCENTILE(IF($C:$C=O151,$D:$D),0.85),"")</f>
        <v/>
      </c>
      <c r="AL151" s="2" t="str">
        <f t="shared" si="29"/>
        <v/>
      </c>
      <c r="AM151" s="4" t="str">
        <f t="shared" si="30"/>
        <v/>
      </c>
      <c r="AN151" s="4" t="str">
        <f t="shared" si="31"/>
        <v/>
      </c>
    </row>
    <row r="152" spans="1:40" x14ac:dyDescent="0.2">
      <c r="A152" s="9" t="str">
        <f>Calculations!B152</f>
        <v/>
      </c>
      <c r="B152" s="9" t="str">
        <f>Calculations!A152</f>
        <v/>
      </c>
      <c r="C152" s="3" t="str">
        <f t="shared" si="24"/>
        <v/>
      </c>
      <c r="D152" s="3" t="str">
        <f>IFERROR(Calculations!L152,"")</f>
        <v/>
      </c>
      <c r="E152" s="3" t="str">
        <f>IF(OR(FilterValue="",Calculations!C152=FilterValue), IF(Calculations!C152 &lt;&gt;DefectTypeString,  IFERROR(Calculations!L152,""), NA()),NA())</f>
        <v/>
      </c>
      <c r="F152" s="3" t="e">
        <f t="shared" si="32"/>
        <v>#NUM!</v>
      </c>
      <c r="G152" s="3" t="e">
        <f xml:space="preserve"> IF(Calculations!C152 = DefectTypeString,  IFERROR(Calculations!L152,""), NA())</f>
        <v>#N/A</v>
      </c>
      <c r="H152" s="3" t="e">
        <f t="shared" si="33"/>
        <v>#NUM!</v>
      </c>
      <c r="I152" s="3" t="e">
        <f ca="1" xml:space="preserve"> IF(OR(Calculations!C152 = "",Calculations!C152 &lt;&gt; DefectTypeString),  Calculations!M152, NA())</f>
        <v>#N/A</v>
      </c>
      <c r="J152" s="3" t="e">
        <f xml:space="preserve"> IF(Calculations!C152 = DefectTypeString,  Calculations!M152, NA())</f>
        <v>#N/A</v>
      </c>
      <c r="K152" s="3"/>
      <c r="M152" s="9" t="str">
        <f t="shared" si="25"/>
        <v/>
      </c>
      <c r="N152" s="9" t="str">
        <f t="shared" si="26"/>
        <v/>
      </c>
      <c r="O152" s="3" t="str">
        <f t="shared" si="27"/>
        <v/>
      </c>
      <c r="P152" s="3" t="str">
        <f t="array" ref="P152">IF(ISNUMBER(M152),MIN(IF($C:$C=O152,$D:$D)),"")</f>
        <v/>
      </c>
      <c r="Q152" s="11" t="str">
        <f t="shared" si="28"/>
        <v/>
      </c>
      <c r="R152" s="3" t="str">
        <f t="array" ref="R152">IF(ISNUMBER(M152),MAX(IF($C:$C=O152,$D:$D)),"")</f>
        <v/>
      </c>
      <c r="S152" s="3" t="str">
        <f t="array" ref="S152">IF(ISNUMBER(M152),PERCENTILE(IF($C:$C=O152,$D:$D),0.25),"")</f>
        <v/>
      </c>
      <c r="T152" s="3" t="str">
        <f t="array" ref="T152">IF(ISNUMBER(M152),PERCENTILE(IF($C:$C=O152,$D:$D),0.3),"")</f>
        <v/>
      </c>
      <c r="U152" s="3" t="str">
        <f t="array" ref="U152">IF(ISNUMBER(M152),PERCENTILE(IF($C:$C=O152,$D:$D),0.5),"")</f>
        <v/>
      </c>
      <c r="V152" s="3" t="str">
        <f t="array" ref="V152">IF(ISNUMBER(M152),PERCENTILE(IF($C:$C=O152,$D:$D),0.7),"")</f>
        <v/>
      </c>
      <c r="W152" s="3" t="str">
        <f t="array" ref="W152">IF(ISNUMBER(M152),PERCENTILE(IF($C:$C=O152,$D:$D),0.75),"")</f>
        <v/>
      </c>
      <c r="X152" s="3" t="str">
        <f t="array" ref="X152">IF(ISNUMBER(M152),PERCENTILE(IF($C:$C=O152,$D:$D),0.85),"")</f>
        <v/>
      </c>
      <c r="AL152" s="2" t="str">
        <f t="shared" si="29"/>
        <v/>
      </c>
      <c r="AM152" s="4" t="str">
        <f t="shared" si="30"/>
        <v/>
      </c>
      <c r="AN152" s="4" t="str">
        <f t="shared" si="31"/>
        <v/>
      </c>
    </row>
    <row r="153" spans="1:40" x14ac:dyDescent="0.2">
      <c r="A153" s="9" t="str">
        <f>Calculations!B153</f>
        <v/>
      </c>
      <c r="B153" s="9" t="str">
        <f>Calculations!A153</f>
        <v/>
      </c>
      <c r="C153" s="3" t="str">
        <f t="shared" si="24"/>
        <v/>
      </c>
      <c r="D153" s="3" t="str">
        <f>IFERROR(Calculations!L153,"")</f>
        <v/>
      </c>
      <c r="E153" s="3" t="str">
        <f>IF(OR(FilterValue="",Calculations!C153=FilterValue), IF(Calculations!C153 &lt;&gt;DefectTypeString,  IFERROR(Calculations!L153,""), NA()),NA())</f>
        <v/>
      </c>
      <c r="F153" s="3" t="e">
        <f t="shared" si="32"/>
        <v>#NUM!</v>
      </c>
      <c r="G153" s="3" t="e">
        <f xml:space="preserve"> IF(Calculations!C153 = DefectTypeString,  IFERROR(Calculations!L153,""), NA())</f>
        <v>#N/A</v>
      </c>
      <c r="H153" s="3" t="e">
        <f t="shared" si="33"/>
        <v>#NUM!</v>
      </c>
      <c r="I153" s="3" t="e">
        <f ca="1" xml:space="preserve"> IF(OR(Calculations!C153 = "",Calculations!C153 &lt;&gt; DefectTypeString),  Calculations!M153, NA())</f>
        <v>#N/A</v>
      </c>
      <c r="J153" s="3" t="e">
        <f xml:space="preserve"> IF(Calculations!C153 = DefectTypeString,  Calculations!M153, NA())</f>
        <v>#N/A</v>
      </c>
      <c r="K153" s="3"/>
      <c r="M153" s="9" t="str">
        <f t="shared" si="25"/>
        <v/>
      </c>
      <c r="N153" s="9" t="str">
        <f t="shared" si="26"/>
        <v/>
      </c>
      <c r="O153" s="3" t="str">
        <f t="shared" si="27"/>
        <v/>
      </c>
      <c r="P153" s="3" t="str">
        <f t="array" ref="P153">IF(ISNUMBER(M153),MIN(IF($C:$C=O153,$D:$D)),"")</f>
        <v/>
      </c>
      <c r="Q153" s="11" t="str">
        <f t="shared" si="28"/>
        <v/>
      </c>
      <c r="R153" s="3" t="str">
        <f t="array" ref="R153">IF(ISNUMBER(M153),MAX(IF($C:$C=O153,$D:$D)),"")</f>
        <v/>
      </c>
      <c r="S153" s="3" t="str">
        <f t="array" ref="S153">IF(ISNUMBER(M153),PERCENTILE(IF($C:$C=O153,$D:$D),0.25),"")</f>
        <v/>
      </c>
      <c r="T153" s="3" t="str">
        <f t="array" ref="T153">IF(ISNUMBER(M153),PERCENTILE(IF($C:$C=O153,$D:$D),0.3),"")</f>
        <v/>
      </c>
      <c r="U153" s="3" t="str">
        <f t="array" ref="U153">IF(ISNUMBER(M153),PERCENTILE(IF($C:$C=O153,$D:$D),0.5),"")</f>
        <v/>
      </c>
      <c r="V153" s="3" t="str">
        <f t="array" ref="V153">IF(ISNUMBER(M153),PERCENTILE(IF($C:$C=O153,$D:$D),0.7),"")</f>
        <v/>
      </c>
      <c r="W153" s="3" t="str">
        <f t="array" ref="W153">IF(ISNUMBER(M153),PERCENTILE(IF($C:$C=O153,$D:$D),0.75),"")</f>
        <v/>
      </c>
      <c r="X153" s="3" t="str">
        <f t="array" ref="X153">IF(ISNUMBER(M153),PERCENTILE(IF($C:$C=O153,$D:$D),0.85),"")</f>
        <v/>
      </c>
      <c r="AL153" s="2" t="str">
        <f t="shared" si="29"/>
        <v/>
      </c>
      <c r="AM153" s="4" t="str">
        <f t="shared" si="30"/>
        <v/>
      </c>
      <c r="AN153" s="4" t="str">
        <f t="shared" si="31"/>
        <v/>
      </c>
    </row>
    <row r="154" spans="1:40" x14ac:dyDescent="0.2">
      <c r="A154" s="9" t="str">
        <f>Calculations!B154</f>
        <v/>
      </c>
      <c r="B154" s="9" t="str">
        <f>Calculations!A154</f>
        <v/>
      </c>
      <c r="C154" s="3" t="str">
        <f t="shared" si="24"/>
        <v/>
      </c>
      <c r="D154" s="3" t="str">
        <f>IFERROR(Calculations!L154,"")</f>
        <v/>
      </c>
      <c r="E154" s="3" t="str">
        <f>IF(OR(FilterValue="",Calculations!C154=FilterValue), IF(Calculations!C154 &lt;&gt;DefectTypeString,  IFERROR(Calculations!L154,""), NA()),NA())</f>
        <v/>
      </c>
      <c r="F154" s="3" t="e">
        <f t="shared" si="32"/>
        <v>#NUM!</v>
      </c>
      <c r="G154" s="3" t="e">
        <f xml:space="preserve"> IF(Calculations!C154 = DefectTypeString,  IFERROR(Calculations!L154,""), NA())</f>
        <v>#N/A</v>
      </c>
      <c r="H154" s="3" t="e">
        <f t="shared" si="33"/>
        <v>#NUM!</v>
      </c>
      <c r="I154" s="3" t="e">
        <f ca="1" xml:space="preserve"> IF(OR(Calculations!C154 = "",Calculations!C154 &lt;&gt; DefectTypeString),  Calculations!M154, NA())</f>
        <v>#N/A</v>
      </c>
      <c r="J154" s="3" t="e">
        <f xml:space="preserve"> IF(Calculations!C154 = DefectTypeString,  Calculations!M154, NA())</f>
        <v>#N/A</v>
      </c>
      <c r="K154" s="3"/>
      <c r="M154" s="9" t="str">
        <f t="shared" si="25"/>
        <v/>
      </c>
      <c r="N154" s="9" t="str">
        <f t="shared" si="26"/>
        <v/>
      </c>
      <c r="O154" s="3" t="str">
        <f t="shared" si="27"/>
        <v/>
      </c>
      <c r="P154" s="3" t="str">
        <f t="array" ref="P154">IF(ISNUMBER(M154),MIN(IF($C:$C=O154,$D:$D)),"")</f>
        <v/>
      </c>
      <c r="Q154" s="11" t="str">
        <f t="shared" si="28"/>
        <v/>
      </c>
      <c r="R154" s="3" t="str">
        <f t="array" ref="R154">IF(ISNUMBER(M154),MAX(IF($C:$C=O154,$D:$D)),"")</f>
        <v/>
      </c>
      <c r="S154" s="3" t="str">
        <f t="array" ref="S154">IF(ISNUMBER(M154),PERCENTILE(IF($C:$C=O154,$D:$D),0.25),"")</f>
        <v/>
      </c>
      <c r="T154" s="3" t="str">
        <f t="array" ref="T154">IF(ISNUMBER(M154),PERCENTILE(IF($C:$C=O154,$D:$D),0.3),"")</f>
        <v/>
      </c>
      <c r="U154" s="3" t="str">
        <f t="array" ref="U154">IF(ISNUMBER(M154),PERCENTILE(IF($C:$C=O154,$D:$D),0.5),"")</f>
        <v/>
      </c>
      <c r="V154" s="3" t="str">
        <f t="array" ref="V154">IF(ISNUMBER(M154),PERCENTILE(IF($C:$C=O154,$D:$D),0.7),"")</f>
        <v/>
      </c>
      <c r="W154" s="3" t="str">
        <f t="array" ref="W154">IF(ISNUMBER(M154),PERCENTILE(IF($C:$C=O154,$D:$D),0.75),"")</f>
        <v/>
      </c>
      <c r="X154" s="3" t="str">
        <f t="array" ref="X154">IF(ISNUMBER(M154),PERCENTILE(IF($C:$C=O154,$D:$D),0.85),"")</f>
        <v/>
      </c>
      <c r="AL154" s="2" t="str">
        <f t="shared" si="29"/>
        <v/>
      </c>
      <c r="AM154" s="4" t="str">
        <f t="shared" si="30"/>
        <v/>
      </c>
      <c r="AN154" s="4" t="str">
        <f t="shared" si="31"/>
        <v/>
      </c>
    </row>
    <row r="155" spans="1:40" x14ac:dyDescent="0.2">
      <c r="A155" s="9" t="str">
        <f>Calculations!B155</f>
        <v/>
      </c>
      <c r="B155" s="9" t="str">
        <f>Calculations!A155</f>
        <v/>
      </c>
      <c r="C155" s="3" t="str">
        <f t="shared" si="24"/>
        <v/>
      </c>
      <c r="D155" s="3" t="str">
        <f>IFERROR(Calculations!L155,"")</f>
        <v/>
      </c>
      <c r="E155" s="3" t="str">
        <f>IF(OR(FilterValue="",Calculations!C155=FilterValue), IF(Calculations!C155 &lt;&gt;DefectTypeString,  IFERROR(Calculations!L155,""), NA()),NA())</f>
        <v/>
      </c>
      <c r="F155" s="3" t="e">
        <f t="shared" si="32"/>
        <v>#NUM!</v>
      </c>
      <c r="G155" s="3" t="e">
        <f xml:space="preserve"> IF(Calculations!C155 = DefectTypeString,  IFERROR(Calculations!L155,""), NA())</f>
        <v>#N/A</v>
      </c>
      <c r="H155" s="3" t="e">
        <f t="shared" si="33"/>
        <v>#NUM!</v>
      </c>
      <c r="I155" s="3" t="e">
        <f ca="1" xml:space="preserve"> IF(OR(Calculations!C155 = "",Calculations!C155 &lt;&gt; DefectTypeString),  Calculations!M155, NA())</f>
        <v>#N/A</v>
      </c>
      <c r="J155" s="3" t="e">
        <f xml:space="preserve"> IF(Calculations!C155 = DefectTypeString,  Calculations!M155, NA())</f>
        <v>#N/A</v>
      </c>
      <c r="K155" s="3"/>
      <c r="M155" s="9" t="str">
        <f t="shared" si="25"/>
        <v/>
      </c>
      <c r="N155" s="9" t="str">
        <f t="shared" si="26"/>
        <v/>
      </c>
      <c r="O155" s="3" t="str">
        <f t="shared" si="27"/>
        <v/>
      </c>
      <c r="P155" s="3" t="str">
        <f t="array" ref="P155">IF(ISNUMBER(M155),MIN(IF($C:$C=O155,$D:$D)),"")</f>
        <v/>
      </c>
      <c r="Q155" s="11" t="str">
        <f t="shared" si="28"/>
        <v/>
      </c>
      <c r="R155" s="3" t="str">
        <f t="array" ref="R155">IF(ISNUMBER(M155),MAX(IF($C:$C=O155,$D:$D)),"")</f>
        <v/>
      </c>
      <c r="S155" s="3" t="str">
        <f t="array" ref="S155">IF(ISNUMBER(M155),PERCENTILE(IF($C:$C=O155,$D:$D),0.25),"")</f>
        <v/>
      </c>
      <c r="T155" s="3" t="str">
        <f t="array" ref="T155">IF(ISNUMBER(M155),PERCENTILE(IF($C:$C=O155,$D:$D),0.3),"")</f>
        <v/>
      </c>
      <c r="U155" s="3" t="str">
        <f t="array" ref="U155">IF(ISNUMBER(M155),PERCENTILE(IF($C:$C=O155,$D:$D),0.5),"")</f>
        <v/>
      </c>
      <c r="V155" s="3" t="str">
        <f t="array" ref="V155">IF(ISNUMBER(M155),PERCENTILE(IF($C:$C=O155,$D:$D),0.7),"")</f>
        <v/>
      </c>
      <c r="W155" s="3" t="str">
        <f t="array" ref="W155">IF(ISNUMBER(M155),PERCENTILE(IF($C:$C=O155,$D:$D),0.75),"")</f>
        <v/>
      </c>
      <c r="X155" s="3" t="str">
        <f t="array" ref="X155">IF(ISNUMBER(M155),PERCENTILE(IF($C:$C=O155,$D:$D),0.85),"")</f>
        <v/>
      </c>
      <c r="AL155" s="2" t="str">
        <f t="shared" si="29"/>
        <v/>
      </c>
      <c r="AM155" s="4" t="str">
        <f t="shared" si="30"/>
        <v/>
      </c>
      <c r="AN155" s="4" t="str">
        <f t="shared" si="31"/>
        <v/>
      </c>
    </row>
    <row r="156" spans="1:40" x14ac:dyDescent="0.2">
      <c r="A156" s="9" t="str">
        <f>Calculations!B156</f>
        <v/>
      </c>
      <c r="B156" s="9" t="str">
        <f>Calculations!A156</f>
        <v/>
      </c>
      <c r="C156" s="3" t="str">
        <f t="shared" si="24"/>
        <v/>
      </c>
      <c r="D156" s="3" t="str">
        <f>IFERROR(Calculations!L156,"")</f>
        <v/>
      </c>
      <c r="E156" s="3" t="str">
        <f>IF(OR(FilterValue="",Calculations!C156=FilterValue), IF(Calculations!C156 &lt;&gt;DefectTypeString,  IFERROR(Calculations!L156,""), NA()),NA())</f>
        <v/>
      </c>
      <c r="F156" s="3" t="e">
        <f t="shared" si="32"/>
        <v>#NUM!</v>
      </c>
      <c r="G156" s="3" t="e">
        <f xml:space="preserve"> IF(Calculations!C156 = DefectTypeString,  IFERROR(Calculations!L156,""), NA())</f>
        <v>#N/A</v>
      </c>
      <c r="H156" s="3" t="e">
        <f t="shared" si="33"/>
        <v>#NUM!</v>
      </c>
      <c r="I156" s="3" t="e">
        <f ca="1" xml:space="preserve"> IF(OR(Calculations!C156 = "",Calculations!C156 &lt;&gt; DefectTypeString),  Calculations!M156, NA())</f>
        <v>#N/A</v>
      </c>
      <c r="J156" s="3" t="e">
        <f xml:space="preserve"> IF(Calculations!C156 = DefectTypeString,  Calculations!M156, NA())</f>
        <v>#N/A</v>
      </c>
      <c r="K156" s="3"/>
      <c r="M156" s="9" t="str">
        <f t="shared" si="25"/>
        <v/>
      </c>
      <c r="N156" s="9" t="str">
        <f t="shared" si="26"/>
        <v/>
      </c>
      <c r="O156" s="3" t="str">
        <f t="shared" si="27"/>
        <v/>
      </c>
      <c r="P156" s="3" t="str">
        <f t="array" ref="P156">IF(ISNUMBER(M156),MIN(IF($C:$C=O156,$D:$D)),"")</f>
        <v/>
      </c>
      <c r="Q156" s="11" t="str">
        <f t="shared" si="28"/>
        <v/>
      </c>
      <c r="R156" s="3" t="str">
        <f t="array" ref="R156">IF(ISNUMBER(M156),MAX(IF($C:$C=O156,$D:$D)),"")</f>
        <v/>
      </c>
      <c r="S156" s="3" t="str">
        <f t="array" ref="S156">IF(ISNUMBER(M156),PERCENTILE(IF($C:$C=O156,$D:$D),0.25),"")</f>
        <v/>
      </c>
      <c r="T156" s="3" t="str">
        <f t="array" ref="T156">IF(ISNUMBER(M156),PERCENTILE(IF($C:$C=O156,$D:$D),0.3),"")</f>
        <v/>
      </c>
      <c r="U156" s="3" t="str">
        <f t="array" ref="U156">IF(ISNUMBER(M156),PERCENTILE(IF($C:$C=O156,$D:$D),0.5),"")</f>
        <v/>
      </c>
      <c r="V156" s="3" t="str">
        <f t="array" ref="V156">IF(ISNUMBER(M156),PERCENTILE(IF($C:$C=O156,$D:$D),0.7),"")</f>
        <v/>
      </c>
      <c r="W156" s="3" t="str">
        <f t="array" ref="W156">IF(ISNUMBER(M156),PERCENTILE(IF($C:$C=O156,$D:$D),0.75),"")</f>
        <v/>
      </c>
      <c r="X156" s="3" t="str">
        <f t="array" ref="X156">IF(ISNUMBER(M156),PERCENTILE(IF($C:$C=O156,$D:$D),0.85),"")</f>
        <v/>
      </c>
      <c r="AL156" s="2" t="str">
        <f t="shared" si="29"/>
        <v/>
      </c>
      <c r="AM156" s="4" t="str">
        <f t="shared" si="30"/>
        <v/>
      </c>
      <c r="AN156" s="4" t="str">
        <f t="shared" si="31"/>
        <v/>
      </c>
    </row>
    <row r="157" spans="1:40" x14ac:dyDescent="0.2">
      <c r="A157" s="9" t="str">
        <f>Calculations!B157</f>
        <v/>
      </c>
      <c r="B157" s="9" t="str">
        <f>Calculations!A157</f>
        <v/>
      </c>
      <c r="C157" s="3" t="str">
        <f t="shared" si="24"/>
        <v/>
      </c>
      <c r="D157" s="3" t="str">
        <f>IFERROR(Calculations!L157,"")</f>
        <v/>
      </c>
      <c r="E157" s="3" t="str">
        <f>IF(OR(FilterValue="",Calculations!C157=FilterValue), IF(Calculations!C157 &lt;&gt;DefectTypeString,  IFERROR(Calculations!L157,""), NA()),NA())</f>
        <v/>
      </c>
      <c r="F157" s="3" t="e">
        <f t="shared" si="32"/>
        <v>#NUM!</v>
      </c>
      <c r="G157" s="3" t="e">
        <f xml:space="preserve"> IF(Calculations!C157 = DefectTypeString,  IFERROR(Calculations!L157,""), NA())</f>
        <v>#N/A</v>
      </c>
      <c r="H157" s="3" t="e">
        <f t="shared" si="33"/>
        <v>#NUM!</v>
      </c>
      <c r="I157" s="3" t="e">
        <f ca="1" xml:space="preserve"> IF(OR(Calculations!C157 = "",Calculations!C157 &lt;&gt; DefectTypeString),  Calculations!M157, NA())</f>
        <v>#N/A</v>
      </c>
      <c r="J157" s="3" t="e">
        <f xml:space="preserve"> IF(Calculations!C157 = DefectTypeString,  Calculations!M157, NA())</f>
        <v>#N/A</v>
      </c>
      <c r="K157" s="3"/>
      <c r="M157" s="9" t="str">
        <f t="shared" si="25"/>
        <v/>
      </c>
      <c r="N157" s="9" t="str">
        <f t="shared" si="26"/>
        <v/>
      </c>
      <c r="O157" s="3" t="str">
        <f t="shared" si="27"/>
        <v/>
      </c>
      <c r="P157" s="3" t="str">
        <f t="array" ref="P157">IF(ISNUMBER(M157),MIN(IF($C:$C=O157,$D:$D)),"")</f>
        <v/>
      </c>
      <c r="Q157" s="11" t="str">
        <f t="shared" si="28"/>
        <v/>
      </c>
      <c r="R157" s="3" t="str">
        <f t="array" ref="R157">IF(ISNUMBER(M157),MAX(IF($C:$C=O157,$D:$D)),"")</f>
        <v/>
      </c>
      <c r="S157" s="3" t="str">
        <f t="array" ref="S157">IF(ISNUMBER(M157),PERCENTILE(IF($C:$C=O157,$D:$D),0.25),"")</f>
        <v/>
      </c>
      <c r="T157" s="3" t="str">
        <f t="array" ref="T157">IF(ISNUMBER(M157),PERCENTILE(IF($C:$C=O157,$D:$D),0.3),"")</f>
        <v/>
      </c>
      <c r="U157" s="3" t="str">
        <f t="array" ref="U157">IF(ISNUMBER(M157),PERCENTILE(IF($C:$C=O157,$D:$D),0.5),"")</f>
        <v/>
      </c>
      <c r="V157" s="3" t="str">
        <f t="array" ref="V157">IF(ISNUMBER(M157),PERCENTILE(IF($C:$C=O157,$D:$D),0.7),"")</f>
        <v/>
      </c>
      <c r="W157" s="3" t="str">
        <f t="array" ref="W157">IF(ISNUMBER(M157),PERCENTILE(IF($C:$C=O157,$D:$D),0.75),"")</f>
        <v/>
      </c>
      <c r="X157" s="3" t="str">
        <f t="array" ref="X157">IF(ISNUMBER(M157),PERCENTILE(IF($C:$C=O157,$D:$D),0.85),"")</f>
        <v/>
      </c>
      <c r="AL157" s="2" t="str">
        <f t="shared" si="29"/>
        <v/>
      </c>
      <c r="AM157" s="4" t="str">
        <f t="shared" si="30"/>
        <v/>
      </c>
      <c r="AN157" s="4" t="str">
        <f t="shared" si="31"/>
        <v/>
      </c>
    </row>
    <row r="158" spans="1:40" x14ac:dyDescent="0.2">
      <c r="A158" s="9" t="str">
        <f>Calculations!B158</f>
        <v/>
      </c>
      <c r="B158" s="9" t="str">
        <f>Calculations!A158</f>
        <v/>
      </c>
      <c r="C158" s="3" t="str">
        <f t="shared" si="24"/>
        <v/>
      </c>
      <c r="D158" s="3" t="str">
        <f>IFERROR(Calculations!L158,"")</f>
        <v/>
      </c>
      <c r="E158" s="3" t="str">
        <f>IF(OR(FilterValue="",Calculations!C158=FilterValue), IF(Calculations!C158 &lt;&gt;DefectTypeString,  IFERROR(Calculations!L158,""), NA()),NA())</f>
        <v/>
      </c>
      <c r="F158" s="3" t="e">
        <f t="shared" si="32"/>
        <v>#NUM!</v>
      </c>
      <c r="G158" s="3" t="e">
        <f xml:space="preserve"> IF(Calculations!C158 = DefectTypeString,  IFERROR(Calculations!L158,""), NA())</f>
        <v>#N/A</v>
      </c>
      <c r="H158" s="3" t="e">
        <f t="shared" si="33"/>
        <v>#NUM!</v>
      </c>
      <c r="I158" s="3" t="e">
        <f ca="1" xml:space="preserve"> IF(OR(Calculations!C158 = "",Calculations!C158 &lt;&gt; DefectTypeString),  Calculations!M158, NA())</f>
        <v>#N/A</v>
      </c>
      <c r="J158" s="3" t="e">
        <f xml:space="preserve"> IF(Calculations!C158 = DefectTypeString,  Calculations!M158, NA())</f>
        <v>#N/A</v>
      </c>
      <c r="K158" s="3"/>
      <c r="M158" s="9" t="str">
        <f t="shared" si="25"/>
        <v/>
      </c>
      <c r="N158" s="9" t="str">
        <f t="shared" si="26"/>
        <v/>
      </c>
      <c r="O158" s="3" t="str">
        <f t="shared" si="27"/>
        <v/>
      </c>
      <c r="P158" s="3" t="str">
        <f t="array" ref="P158">IF(ISNUMBER(M158),MIN(IF($C:$C=O158,$D:$D)),"")</f>
        <v/>
      </c>
      <c r="Q158" s="11" t="str">
        <f t="shared" si="28"/>
        <v/>
      </c>
      <c r="R158" s="3" t="str">
        <f t="array" ref="R158">IF(ISNUMBER(M158),MAX(IF($C:$C=O158,$D:$D)),"")</f>
        <v/>
      </c>
      <c r="S158" s="3" t="str">
        <f t="array" ref="S158">IF(ISNUMBER(M158),PERCENTILE(IF($C:$C=O158,$D:$D),0.25),"")</f>
        <v/>
      </c>
      <c r="T158" s="3" t="str">
        <f t="array" ref="T158">IF(ISNUMBER(M158),PERCENTILE(IF($C:$C=O158,$D:$D),0.3),"")</f>
        <v/>
      </c>
      <c r="U158" s="3" t="str">
        <f t="array" ref="U158">IF(ISNUMBER(M158),PERCENTILE(IF($C:$C=O158,$D:$D),0.5),"")</f>
        <v/>
      </c>
      <c r="V158" s="3" t="str">
        <f t="array" ref="V158">IF(ISNUMBER(M158),PERCENTILE(IF($C:$C=O158,$D:$D),0.7),"")</f>
        <v/>
      </c>
      <c r="W158" s="3" t="str">
        <f t="array" ref="W158">IF(ISNUMBER(M158),PERCENTILE(IF($C:$C=O158,$D:$D),0.75),"")</f>
        <v/>
      </c>
      <c r="X158" s="3" t="str">
        <f t="array" ref="X158">IF(ISNUMBER(M158),PERCENTILE(IF($C:$C=O158,$D:$D),0.85),"")</f>
        <v/>
      </c>
      <c r="AL158" s="2" t="str">
        <f t="shared" si="29"/>
        <v/>
      </c>
      <c r="AM158" s="4" t="str">
        <f t="shared" si="30"/>
        <v/>
      </c>
      <c r="AN158" s="4" t="str">
        <f t="shared" si="31"/>
        <v/>
      </c>
    </row>
    <row r="159" spans="1:40" x14ac:dyDescent="0.2">
      <c r="A159" s="9" t="str">
        <f>Calculations!B159</f>
        <v/>
      </c>
      <c r="B159" s="9" t="str">
        <f>Calculations!A159</f>
        <v/>
      </c>
      <c r="C159" s="3" t="str">
        <f t="shared" si="24"/>
        <v/>
      </c>
      <c r="D159" s="3" t="str">
        <f>IFERROR(Calculations!L159,"")</f>
        <v/>
      </c>
      <c r="E159" s="3" t="str">
        <f>IF(OR(FilterValue="",Calculations!C159=FilterValue), IF(Calculations!C159 &lt;&gt;DefectTypeString,  IFERROR(Calculations!L159,""), NA()),NA())</f>
        <v/>
      </c>
      <c r="F159" s="3" t="e">
        <f t="shared" si="32"/>
        <v>#NUM!</v>
      </c>
      <c r="G159" s="3" t="e">
        <f xml:space="preserve"> IF(Calculations!C159 = DefectTypeString,  IFERROR(Calculations!L159,""), NA())</f>
        <v>#N/A</v>
      </c>
      <c r="H159" s="3" t="e">
        <f t="shared" si="33"/>
        <v>#NUM!</v>
      </c>
      <c r="I159" s="3" t="e">
        <f ca="1" xml:space="preserve"> IF(OR(Calculations!C159 = "",Calculations!C159 &lt;&gt; DefectTypeString),  Calculations!M159, NA())</f>
        <v>#N/A</v>
      </c>
      <c r="J159" s="3" t="e">
        <f xml:space="preserve"> IF(Calculations!C159 = DefectTypeString,  Calculations!M159, NA())</f>
        <v>#N/A</v>
      </c>
      <c r="K159" s="3"/>
      <c r="M159" s="9" t="str">
        <f t="shared" si="25"/>
        <v/>
      </c>
      <c r="N159" s="9" t="str">
        <f t="shared" si="26"/>
        <v/>
      </c>
      <c r="O159" s="3" t="str">
        <f t="shared" si="27"/>
        <v/>
      </c>
      <c r="P159" s="3" t="str">
        <f t="array" ref="P159">IF(ISNUMBER(M159),MIN(IF($C:$C=O159,$D:$D)),"")</f>
        <v/>
      </c>
      <c r="Q159" s="11" t="str">
        <f t="shared" si="28"/>
        <v/>
      </c>
      <c r="R159" s="3" t="str">
        <f t="array" ref="R159">IF(ISNUMBER(M159),MAX(IF($C:$C=O159,$D:$D)),"")</f>
        <v/>
      </c>
      <c r="S159" s="3" t="str">
        <f t="array" ref="S159">IF(ISNUMBER(M159),PERCENTILE(IF($C:$C=O159,$D:$D),0.25),"")</f>
        <v/>
      </c>
      <c r="T159" s="3" t="str">
        <f t="array" ref="T159">IF(ISNUMBER(M159),PERCENTILE(IF($C:$C=O159,$D:$D),0.3),"")</f>
        <v/>
      </c>
      <c r="U159" s="3" t="str">
        <f t="array" ref="U159">IF(ISNUMBER(M159),PERCENTILE(IF($C:$C=O159,$D:$D),0.5),"")</f>
        <v/>
      </c>
      <c r="V159" s="3" t="str">
        <f t="array" ref="V159">IF(ISNUMBER(M159),PERCENTILE(IF($C:$C=O159,$D:$D),0.7),"")</f>
        <v/>
      </c>
      <c r="W159" s="3" t="str">
        <f t="array" ref="W159">IF(ISNUMBER(M159),PERCENTILE(IF($C:$C=O159,$D:$D),0.75),"")</f>
        <v/>
      </c>
      <c r="X159" s="3" t="str">
        <f t="array" ref="X159">IF(ISNUMBER(M159),PERCENTILE(IF($C:$C=O159,$D:$D),0.85),"")</f>
        <v/>
      </c>
      <c r="AL159" s="2" t="str">
        <f t="shared" si="29"/>
        <v/>
      </c>
      <c r="AM159" s="4" t="str">
        <f t="shared" si="30"/>
        <v/>
      </c>
      <c r="AN159" s="4" t="str">
        <f t="shared" si="31"/>
        <v/>
      </c>
    </row>
    <row r="160" spans="1:40" x14ac:dyDescent="0.2">
      <c r="A160" s="9" t="str">
        <f>Calculations!B160</f>
        <v/>
      </c>
      <c r="B160" s="9" t="str">
        <f>Calculations!A160</f>
        <v/>
      </c>
      <c r="C160" s="3" t="str">
        <f t="shared" si="24"/>
        <v/>
      </c>
      <c r="D160" s="3" t="str">
        <f>IFERROR(Calculations!L160,"")</f>
        <v/>
      </c>
      <c r="E160" s="3" t="str">
        <f>IF(OR(FilterValue="",Calculations!C160=FilterValue), IF(Calculations!C160 &lt;&gt;DefectTypeString,  IFERROR(Calculations!L160,""), NA()),NA())</f>
        <v/>
      </c>
      <c r="F160" s="3" t="e">
        <f t="shared" si="32"/>
        <v>#NUM!</v>
      </c>
      <c r="G160" s="3" t="e">
        <f xml:space="preserve"> IF(Calculations!C160 = DefectTypeString,  IFERROR(Calculations!L160,""), NA())</f>
        <v>#N/A</v>
      </c>
      <c r="H160" s="3" t="e">
        <f t="shared" si="33"/>
        <v>#NUM!</v>
      </c>
      <c r="I160" s="3" t="e">
        <f ca="1" xml:space="preserve"> IF(OR(Calculations!C160 = "",Calculations!C160 &lt;&gt; DefectTypeString),  Calculations!M160, NA())</f>
        <v>#N/A</v>
      </c>
      <c r="J160" s="3" t="e">
        <f xml:space="preserve"> IF(Calculations!C160 = DefectTypeString,  Calculations!M160, NA())</f>
        <v>#N/A</v>
      </c>
      <c r="K160" s="3"/>
      <c r="M160" s="9" t="str">
        <f t="shared" si="25"/>
        <v/>
      </c>
      <c r="N160" s="9" t="str">
        <f t="shared" si="26"/>
        <v/>
      </c>
      <c r="O160" s="3" t="str">
        <f t="shared" si="27"/>
        <v/>
      </c>
      <c r="P160" s="3" t="str">
        <f t="array" ref="P160">IF(ISNUMBER(M160),MIN(IF($C:$C=O160,$D:$D)),"")</f>
        <v/>
      </c>
      <c r="Q160" s="11" t="str">
        <f t="shared" si="28"/>
        <v/>
      </c>
      <c r="R160" s="3" t="str">
        <f t="array" ref="R160">IF(ISNUMBER(M160),MAX(IF($C:$C=O160,$D:$D)),"")</f>
        <v/>
      </c>
      <c r="S160" s="3" t="str">
        <f t="array" ref="S160">IF(ISNUMBER(M160),PERCENTILE(IF($C:$C=O160,$D:$D),0.25),"")</f>
        <v/>
      </c>
      <c r="T160" s="3" t="str">
        <f t="array" ref="T160">IF(ISNUMBER(M160),PERCENTILE(IF($C:$C=O160,$D:$D),0.3),"")</f>
        <v/>
      </c>
      <c r="U160" s="3" t="str">
        <f t="array" ref="U160">IF(ISNUMBER(M160),PERCENTILE(IF($C:$C=O160,$D:$D),0.5),"")</f>
        <v/>
      </c>
      <c r="V160" s="3" t="str">
        <f t="array" ref="V160">IF(ISNUMBER(M160),PERCENTILE(IF($C:$C=O160,$D:$D),0.7),"")</f>
        <v/>
      </c>
      <c r="W160" s="3" t="str">
        <f t="array" ref="W160">IF(ISNUMBER(M160),PERCENTILE(IF($C:$C=O160,$D:$D),0.75),"")</f>
        <v/>
      </c>
      <c r="X160" s="3" t="str">
        <f t="array" ref="X160">IF(ISNUMBER(M160),PERCENTILE(IF($C:$C=O160,$D:$D),0.85),"")</f>
        <v/>
      </c>
      <c r="AL160" s="2" t="str">
        <f t="shared" si="29"/>
        <v/>
      </c>
      <c r="AM160" s="4" t="str">
        <f t="shared" si="30"/>
        <v/>
      </c>
      <c r="AN160" s="4" t="str">
        <f t="shared" si="31"/>
        <v/>
      </c>
    </row>
    <row r="161" spans="1:40" x14ac:dyDescent="0.2">
      <c r="A161" s="9" t="str">
        <f>Calculations!B161</f>
        <v/>
      </c>
      <c r="B161" s="9" t="str">
        <f>Calculations!A161</f>
        <v/>
      </c>
      <c r="C161" s="3" t="str">
        <f t="shared" si="24"/>
        <v/>
      </c>
      <c r="D161" s="3" t="str">
        <f>IFERROR(Calculations!L161,"")</f>
        <v/>
      </c>
      <c r="E161" s="3" t="str">
        <f>IF(OR(FilterValue="",Calculations!C161=FilterValue), IF(Calculations!C161 &lt;&gt;DefectTypeString,  IFERROR(Calculations!L161,""), NA()),NA())</f>
        <v/>
      </c>
      <c r="F161" s="3" t="e">
        <f t="shared" si="32"/>
        <v>#NUM!</v>
      </c>
      <c r="G161" s="3" t="e">
        <f xml:space="preserve"> IF(Calculations!C161 = DefectTypeString,  IFERROR(Calculations!L161,""), NA())</f>
        <v>#N/A</v>
      </c>
      <c r="H161" s="3" t="e">
        <f t="shared" si="33"/>
        <v>#NUM!</v>
      </c>
      <c r="I161" s="3" t="e">
        <f ca="1" xml:space="preserve"> IF(OR(Calculations!C161 = "",Calculations!C161 &lt;&gt; DefectTypeString),  Calculations!M161, NA())</f>
        <v>#N/A</v>
      </c>
      <c r="J161" s="3" t="e">
        <f xml:space="preserve"> IF(Calculations!C161 = DefectTypeString,  Calculations!M161, NA())</f>
        <v>#N/A</v>
      </c>
      <c r="K161" s="3"/>
      <c r="M161" s="9" t="str">
        <f t="shared" si="25"/>
        <v/>
      </c>
      <c r="N161" s="9" t="str">
        <f t="shared" si="26"/>
        <v/>
      </c>
      <c r="O161" s="3" t="str">
        <f t="shared" si="27"/>
        <v/>
      </c>
      <c r="P161" s="3" t="str">
        <f t="array" ref="P161">IF(ISNUMBER(M161),MIN(IF($C:$C=O161,$D:$D)),"")</f>
        <v/>
      </c>
      <c r="Q161" s="11" t="str">
        <f t="shared" si="28"/>
        <v/>
      </c>
      <c r="R161" s="3" t="str">
        <f t="array" ref="R161">IF(ISNUMBER(M161),MAX(IF($C:$C=O161,$D:$D)),"")</f>
        <v/>
      </c>
      <c r="S161" s="3" t="str">
        <f t="array" ref="S161">IF(ISNUMBER(M161),PERCENTILE(IF($C:$C=O161,$D:$D),0.25),"")</f>
        <v/>
      </c>
      <c r="T161" s="3" t="str">
        <f t="array" ref="T161">IF(ISNUMBER(M161),PERCENTILE(IF($C:$C=O161,$D:$D),0.3),"")</f>
        <v/>
      </c>
      <c r="U161" s="3" t="str">
        <f t="array" ref="U161">IF(ISNUMBER(M161),PERCENTILE(IF($C:$C=O161,$D:$D),0.5),"")</f>
        <v/>
      </c>
      <c r="V161" s="3" t="str">
        <f t="array" ref="V161">IF(ISNUMBER(M161),PERCENTILE(IF($C:$C=O161,$D:$D),0.7),"")</f>
        <v/>
      </c>
      <c r="W161" s="3" t="str">
        <f t="array" ref="W161">IF(ISNUMBER(M161),PERCENTILE(IF($C:$C=O161,$D:$D),0.75),"")</f>
        <v/>
      </c>
      <c r="X161" s="3" t="str">
        <f t="array" ref="X161">IF(ISNUMBER(M161),PERCENTILE(IF($C:$C=O161,$D:$D),0.85),"")</f>
        <v/>
      </c>
      <c r="AL161" s="2" t="str">
        <f t="shared" si="29"/>
        <v/>
      </c>
      <c r="AM161" s="4" t="str">
        <f t="shared" si="30"/>
        <v/>
      </c>
      <c r="AN161" s="4" t="str">
        <f t="shared" si="31"/>
        <v/>
      </c>
    </row>
    <row r="162" spans="1:40" x14ac:dyDescent="0.2">
      <c r="A162" s="9" t="str">
        <f>Calculations!B162</f>
        <v/>
      </c>
      <c r="B162" s="9" t="str">
        <f>Calculations!A162</f>
        <v/>
      </c>
      <c r="C162" s="3" t="str">
        <f t="shared" si="24"/>
        <v/>
      </c>
      <c r="D162" s="3" t="str">
        <f>IFERROR(Calculations!L162,"")</f>
        <v/>
      </c>
      <c r="E162" s="3" t="str">
        <f>IF(OR(FilterValue="",Calculations!C162=FilterValue), IF(Calculations!C162 &lt;&gt;DefectTypeString,  IFERROR(Calculations!L162,""), NA()),NA())</f>
        <v/>
      </c>
      <c r="F162" s="3" t="e">
        <f t="shared" si="32"/>
        <v>#NUM!</v>
      </c>
      <c r="G162" s="3" t="e">
        <f xml:space="preserve"> IF(Calculations!C162 = DefectTypeString,  IFERROR(Calculations!L162,""), NA())</f>
        <v>#N/A</v>
      </c>
      <c r="H162" s="3" t="e">
        <f t="shared" si="33"/>
        <v>#NUM!</v>
      </c>
      <c r="I162" s="3" t="e">
        <f ca="1" xml:space="preserve"> IF(OR(Calculations!C162 = "",Calculations!C162 &lt;&gt; DefectTypeString),  Calculations!M162, NA())</f>
        <v>#N/A</v>
      </c>
      <c r="J162" s="3" t="e">
        <f xml:space="preserve"> IF(Calculations!C162 = DefectTypeString,  Calculations!M162, NA())</f>
        <v>#N/A</v>
      </c>
      <c r="K162" s="3"/>
      <c r="M162" s="9" t="str">
        <f t="shared" si="25"/>
        <v/>
      </c>
      <c r="N162" s="9" t="str">
        <f t="shared" si="26"/>
        <v/>
      </c>
      <c r="O162" s="3" t="str">
        <f t="shared" si="27"/>
        <v/>
      </c>
      <c r="P162" s="3" t="str">
        <f t="array" ref="P162">IF(ISNUMBER(M162),MIN(IF($C:$C=O162,$D:$D)),"")</f>
        <v/>
      </c>
      <c r="Q162" s="11" t="str">
        <f t="shared" si="28"/>
        <v/>
      </c>
      <c r="R162" s="3" t="str">
        <f t="array" ref="R162">IF(ISNUMBER(M162),MAX(IF($C:$C=O162,$D:$D)),"")</f>
        <v/>
      </c>
      <c r="S162" s="3" t="str">
        <f t="array" ref="S162">IF(ISNUMBER(M162),PERCENTILE(IF($C:$C=O162,$D:$D),0.25),"")</f>
        <v/>
      </c>
      <c r="T162" s="3" t="str">
        <f t="array" ref="T162">IF(ISNUMBER(M162),PERCENTILE(IF($C:$C=O162,$D:$D),0.3),"")</f>
        <v/>
      </c>
      <c r="U162" s="3" t="str">
        <f t="array" ref="U162">IF(ISNUMBER(M162),PERCENTILE(IF($C:$C=O162,$D:$D),0.5),"")</f>
        <v/>
      </c>
      <c r="V162" s="3" t="str">
        <f t="array" ref="V162">IF(ISNUMBER(M162),PERCENTILE(IF($C:$C=O162,$D:$D),0.7),"")</f>
        <v/>
      </c>
      <c r="W162" s="3" t="str">
        <f t="array" ref="W162">IF(ISNUMBER(M162),PERCENTILE(IF($C:$C=O162,$D:$D),0.75),"")</f>
        <v/>
      </c>
      <c r="X162" s="3" t="str">
        <f t="array" ref="X162">IF(ISNUMBER(M162),PERCENTILE(IF($C:$C=O162,$D:$D),0.85),"")</f>
        <v/>
      </c>
      <c r="AL162" s="2" t="str">
        <f t="shared" si="29"/>
        <v/>
      </c>
      <c r="AM162" s="4" t="str">
        <f t="shared" si="30"/>
        <v/>
      </c>
      <c r="AN162" s="4" t="str">
        <f t="shared" si="31"/>
        <v/>
      </c>
    </row>
    <row r="163" spans="1:40" x14ac:dyDescent="0.2">
      <c r="A163" s="9" t="str">
        <f>Calculations!B163</f>
        <v/>
      </c>
      <c r="B163" s="9" t="str">
        <f>Calculations!A163</f>
        <v/>
      </c>
      <c r="C163" s="3" t="str">
        <f t="shared" si="24"/>
        <v/>
      </c>
      <c r="D163" s="3" t="str">
        <f>IFERROR(Calculations!L163,"")</f>
        <v/>
      </c>
      <c r="E163" s="3" t="str">
        <f>IF(OR(FilterValue="",Calculations!C163=FilterValue), IF(Calculations!C163 &lt;&gt;DefectTypeString,  IFERROR(Calculations!L163,""), NA()),NA())</f>
        <v/>
      </c>
      <c r="F163" s="3" t="e">
        <f t="shared" si="32"/>
        <v>#NUM!</v>
      </c>
      <c r="G163" s="3" t="e">
        <f xml:space="preserve"> IF(Calculations!C163 = DefectTypeString,  IFERROR(Calculations!L163,""), NA())</f>
        <v>#N/A</v>
      </c>
      <c r="H163" s="3" t="e">
        <f t="shared" si="33"/>
        <v>#NUM!</v>
      </c>
      <c r="I163" s="3" t="e">
        <f ca="1" xml:space="preserve"> IF(OR(Calculations!C163 = "",Calculations!C163 &lt;&gt; DefectTypeString),  Calculations!M163, NA())</f>
        <v>#N/A</v>
      </c>
      <c r="J163" s="3" t="e">
        <f xml:space="preserve"> IF(Calculations!C163 = DefectTypeString,  Calculations!M163, NA())</f>
        <v>#N/A</v>
      </c>
      <c r="K163" s="3"/>
      <c r="M163" s="9" t="str">
        <f t="shared" si="25"/>
        <v/>
      </c>
      <c r="N163" s="9" t="str">
        <f t="shared" si="26"/>
        <v/>
      </c>
      <c r="O163" s="3" t="str">
        <f t="shared" si="27"/>
        <v/>
      </c>
      <c r="P163" s="3" t="str">
        <f t="array" ref="P163">IF(ISNUMBER(M163),MIN(IF($C:$C=O163,$D:$D)),"")</f>
        <v/>
      </c>
      <c r="Q163" s="11" t="str">
        <f t="shared" si="28"/>
        <v/>
      </c>
      <c r="R163" s="3" t="str">
        <f t="array" ref="R163">IF(ISNUMBER(M163),MAX(IF($C:$C=O163,$D:$D)),"")</f>
        <v/>
      </c>
      <c r="S163" s="3" t="str">
        <f t="array" ref="S163">IF(ISNUMBER(M163),PERCENTILE(IF($C:$C=O163,$D:$D),0.25),"")</f>
        <v/>
      </c>
      <c r="T163" s="3" t="str">
        <f t="array" ref="T163">IF(ISNUMBER(M163),PERCENTILE(IF($C:$C=O163,$D:$D),0.3),"")</f>
        <v/>
      </c>
      <c r="U163" s="3" t="str">
        <f t="array" ref="U163">IF(ISNUMBER(M163),PERCENTILE(IF($C:$C=O163,$D:$D),0.5),"")</f>
        <v/>
      </c>
      <c r="V163" s="3" t="str">
        <f t="array" ref="V163">IF(ISNUMBER(M163),PERCENTILE(IF($C:$C=O163,$D:$D),0.7),"")</f>
        <v/>
      </c>
      <c r="W163" s="3" t="str">
        <f t="array" ref="W163">IF(ISNUMBER(M163),PERCENTILE(IF($C:$C=O163,$D:$D),0.75),"")</f>
        <v/>
      </c>
      <c r="X163" s="3" t="str">
        <f t="array" ref="X163">IF(ISNUMBER(M163),PERCENTILE(IF($C:$C=O163,$D:$D),0.85),"")</f>
        <v/>
      </c>
      <c r="AL163" s="2" t="str">
        <f t="shared" si="29"/>
        <v/>
      </c>
      <c r="AM163" s="4" t="str">
        <f t="shared" si="30"/>
        <v/>
      </c>
      <c r="AN163" s="4" t="str">
        <f t="shared" si="31"/>
        <v/>
      </c>
    </row>
    <row r="164" spans="1:40" x14ac:dyDescent="0.2">
      <c r="A164" s="9" t="str">
        <f>Calculations!B164</f>
        <v/>
      </c>
      <c r="B164" s="9" t="str">
        <f>Calculations!A164</f>
        <v/>
      </c>
      <c r="C164" s="3" t="str">
        <f t="shared" si="24"/>
        <v/>
      </c>
      <c r="D164" s="3" t="str">
        <f>IFERROR(Calculations!L164,"")</f>
        <v/>
      </c>
      <c r="E164" s="3" t="str">
        <f>IF(OR(FilterValue="",Calculations!C164=FilterValue), IF(Calculations!C164 &lt;&gt;DefectTypeString,  IFERROR(Calculations!L164,""), NA()),NA())</f>
        <v/>
      </c>
      <c r="F164" s="3" t="e">
        <f t="shared" si="32"/>
        <v>#NUM!</v>
      </c>
      <c r="G164" s="3" t="e">
        <f xml:space="preserve"> IF(Calculations!C164 = DefectTypeString,  IFERROR(Calculations!L164,""), NA())</f>
        <v>#N/A</v>
      </c>
      <c r="H164" s="3" t="e">
        <f t="shared" si="33"/>
        <v>#NUM!</v>
      </c>
      <c r="I164" s="3" t="e">
        <f ca="1" xml:space="preserve"> IF(OR(Calculations!C164 = "",Calculations!C164 &lt;&gt; DefectTypeString),  Calculations!M164, NA())</f>
        <v>#N/A</v>
      </c>
      <c r="J164" s="3" t="e">
        <f xml:space="preserve"> IF(Calculations!C164 = DefectTypeString,  Calculations!M164, NA())</f>
        <v>#N/A</v>
      </c>
      <c r="K164" s="3"/>
      <c r="M164" s="9" t="str">
        <f t="shared" si="25"/>
        <v/>
      </c>
      <c r="N164" s="9" t="str">
        <f t="shared" si="26"/>
        <v/>
      </c>
      <c r="O164" s="3" t="str">
        <f t="shared" si="27"/>
        <v/>
      </c>
      <c r="P164" s="3" t="str">
        <f t="array" ref="P164">IF(ISNUMBER(M164),MIN(IF($C:$C=O164,$D:$D)),"")</f>
        <v/>
      </c>
      <c r="Q164" s="11" t="str">
        <f t="shared" si="28"/>
        <v/>
      </c>
      <c r="R164" s="3" t="str">
        <f t="array" ref="R164">IF(ISNUMBER(M164),MAX(IF($C:$C=O164,$D:$D)),"")</f>
        <v/>
      </c>
      <c r="S164" s="3" t="str">
        <f t="array" ref="S164">IF(ISNUMBER(M164),PERCENTILE(IF($C:$C=O164,$D:$D),0.25),"")</f>
        <v/>
      </c>
      <c r="T164" s="3" t="str">
        <f t="array" ref="T164">IF(ISNUMBER(M164),PERCENTILE(IF($C:$C=O164,$D:$D),0.3),"")</f>
        <v/>
      </c>
      <c r="U164" s="3" t="str">
        <f t="array" ref="U164">IF(ISNUMBER(M164),PERCENTILE(IF($C:$C=O164,$D:$D),0.5),"")</f>
        <v/>
      </c>
      <c r="V164" s="3" t="str">
        <f t="array" ref="V164">IF(ISNUMBER(M164),PERCENTILE(IF($C:$C=O164,$D:$D),0.7),"")</f>
        <v/>
      </c>
      <c r="W164" s="3" t="str">
        <f t="array" ref="W164">IF(ISNUMBER(M164),PERCENTILE(IF($C:$C=O164,$D:$D),0.75),"")</f>
        <v/>
      </c>
      <c r="X164" s="3" t="str">
        <f t="array" ref="X164">IF(ISNUMBER(M164),PERCENTILE(IF($C:$C=O164,$D:$D),0.85),"")</f>
        <v/>
      </c>
      <c r="AL164" s="2" t="str">
        <f t="shared" si="29"/>
        <v/>
      </c>
      <c r="AM164" s="4" t="str">
        <f t="shared" si="30"/>
        <v/>
      </c>
      <c r="AN164" s="4" t="str">
        <f t="shared" si="31"/>
        <v/>
      </c>
    </row>
    <row r="165" spans="1:40" x14ac:dyDescent="0.2">
      <c r="A165" s="9" t="str">
        <f>Calculations!B165</f>
        <v/>
      </c>
      <c r="B165" s="9" t="str">
        <f>Calculations!A165</f>
        <v/>
      </c>
      <c r="C165" s="3" t="str">
        <f t="shared" si="24"/>
        <v/>
      </c>
      <c r="D165" s="3" t="str">
        <f>IFERROR(Calculations!L165,"")</f>
        <v/>
      </c>
      <c r="E165" s="3" t="str">
        <f>IF(OR(FilterValue="",Calculations!C165=FilterValue), IF(Calculations!C165 &lt;&gt;DefectTypeString,  IFERROR(Calculations!L165,""), NA()),NA())</f>
        <v/>
      </c>
      <c r="F165" s="3" t="e">
        <f t="shared" si="32"/>
        <v>#NUM!</v>
      </c>
      <c r="G165" s="3" t="e">
        <f xml:space="preserve"> IF(Calculations!C165 = DefectTypeString,  IFERROR(Calculations!L165,""), NA())</f>
        <v>#N/A</v>
      </c>
      <c r="H165" s="3" t="e">
        <f t="shared" si="33"/>
        <v>#NUM!</v>
      </c>
      <c r="I165" s="3" t="e">
        <f ca="1" xml:space="preserve"> IF(OR(Calculations!C165 = "",Calculations!C165 &lt;&gt; DefectTypeString),  Calculations!M165, NA())</f>
        <v>#N/A</v>
      </c>
      <c r="J165" s="3" t="e">
        <f xml:space="preserve"> IF(Calculations!C165 = DefectTypeString,  Calculations!M165, NA())</f>
        <v>#N/A</v>
      </c>
      <c r="K165" s="3"/>
      <c r="M165" s="9" t="str">
        <f t="shared" si="25"/>
        <v/>
      </c>
      <c r="N165" s="9" t="str">
        <f t="shared" si="26"/>
        <v/>
      </c>
      <c r="O165" s="3" t="str">
        <f t="shared" si="27"/>
        <v/>
      </c>
      <c r="P165" s="3" t="str">
        <f t="array" ref="P165">IF(ISNUMBER(M165),MIN(IF($C:$C=O165,$D:$D)),"")</f>
        <v/>
      </c>
      <c r="Q165" s="11" t="str">
        <f t="shared" si="28"/>
        <v/>
      </c>
      <c r="R165" s="3" t="str">
        <f t="array" ref="R165">IF(ISNUMBER(M165),MAX(IF($C:$C=O165,$D:$D)),"")</f>
        <v/>
      </c>
      <c r="S165" s="3" t="str">
        <f t="array" ref="S165">IF(ISNUMBER(M165),PERCENTILE(IF($C:$C=O165,$D:$D),0.25),"")</f>
        <v/>
      </c>
      <c r="T165" s="3" t="str">
        <f t="array" ref="T165">IF(ISNUMBER(M165),PERCENTILE(IF($C:$C=O165,$D:$D),0.3),"")</f>
        <v/>
      </c>
      <c r="U165" s="3" t="str">
        <f t="array" ref="U165">IF(ISNUMBER(M165),PERCENTILE(IF($C:$C=O165,$D:$D),0.5),"")</f>
        <v/>
      </c>
      <c r="V165" s="3" t="str">
        <f t="array" ref="V165">IF(ISNUMBER(M165),PERCENTILE(IF($C:$C=O165,$D:$D),0.7),"")</f>
        <v/>
      </c>
      <c r="W165" s="3" t="str">
        <f t="array" ref="W165">IF(ISNUMBER(M165),PERCENTILE(IF($C:$C=O165,$D:$D),0.75),"")</f>
        <v/>
      </c>
      <c r="X165" s="3" t="str">
        <f t="array" ref="X165">IF(ISNUMBER(M165),PERCENTILE(IF($C:$C=O165,$D:$D),0.85),"")</f>
        <v/>
      </c>
      <c r="AL165" s="2" t="str">
        <f t="shared" si="29"/>
        <v/>
      </c>
      <c r="AM165" s="4" t="str">
        <f t="shared" si="30"/>
        <v/>
      </c>
      <c r="AN165" s="4" t="str">
        <f t="shared" si="31"/>
        <v/>
      </c>
    </row>
    <row r="166" spans="1:40" x14ac:dyDescent="0.2">
      <c r="A166" s="9" t="str">
        <f>Calculations!B166</f>
        <v/>
      </c>
      <c r="B166" s="9" t="str">
        <f>Calculations!A166</f>
        <v/>
      </c>
      <c r="C166" s="3" t="str">
        <f t="shared" si="24"/>
        <v/>
      </c>
      <c r="D166" s="3" t="str">
        <f>IFERROR(Calculations!L166,"")</f>
        <v/>
      </c>
      <c r="E166" s="3" t="str">
        <f>IF(OR(FilterValue="",Calculations!C166=FilterValue), IF(Calculations!C166 &lt;&gt;DefectTypeString,  IFERROR(Calculations!L166,""), NA()),NA())</f>
        <v/>
      </c>
      <c r="F166" s="3" t="e">
        <f t="shared" si="32"/>
        <v>#NUM!</v>
      </c>
      <c r="G166" s="3" t="e">
        <f xml:space="preserve"> IF(Calculations!C166 = DefectTypeString,  IFERROR(Calculations!L166,""), NA())</f>
        <v>#N/A</v>
      </c>
      <c r="H166" s="3" t="e">
        <f t="shared" si="33"/>
        <v>#NUM!</v>
      </c>
      <c r="I166" s="3" t="e">
        <f ca="1" xml:space="preserve"> IF(OR(Calculations!C166 = "",Calculations!C166 &lt;&gt; DefectTypeString),  Calculations!M166, NA())</f>
        <v>#N/A</v>
      </c>
      <c r="J166" s="3" t="e">
        <f xml:space="preserve"> IF(Calculations!C166 = DefectTypeString,  Calculations!M166, NA())</f>
        <v>#N/A</v>
      </c>
      <c r="K166" s="3"/>
      <c r="M166" s="9" t="str">
        <f t="shared" si="25"/>
        <v/>
      </c>
      <c r="N166" s="9" t="str">
        <f t="shared" si="26"/>
        <v/>
      </c>
      <c r="O166" s="3" t="str">
        <f t="shared" si="27"/>
        <v/>
      </c>
      <c r="P166" s="3" t="str">
        <f t="array" ref="P166">IF(ISNUMBER(M166),MIN(IF($C:$C=O166,$D:$D)),"")</f>
        <v/>
      </c>
      <c r="Q166" s="11" t="str">
        <f t="shared" si="28"/>
        <v/>
      </c>
      <c r="R166" s="3" t="str">
        <f t="array" ref="R166">IF(ISNUMBER(M166),MAX(IF($C:$C=O166,$D:$D)),"")</f>
        <v/>
      </c>
      <c r="S166" s="3" t="str">
        <f t="array" ref="S166">IF(ISNUMBER(M166),PERCENTILE(IF($C:$C=O166,$D:$D),0.25),"")</f>
        <v/>
      </c>
      <c r="T166" s="3" t="str">
        <f t="array" ref="T166">IF(ISNUMBER(M166),PERCENTILE(IF($C:$C=O166,$D:$D),0.3),"")</f>
        <v/>
      </c>
      <c r="U166" s="3" t="str">
        <f t="array" ref="U166">IF(ISNUMBER(M166),PERCENTILE(IF($C:$C=O166,$D:$D),0.5),"")</f>
        <v/>
      </c>
      <c r="V166" s="3" t="str">
        <f t="array" ref="V166">IF(ISNUMBER(M166),PERCENTILE(IF($C:$C=O166,$D:$D),0.7),"")</f>
        <v/>
      </c>
      <c r="W166" s="3" t="str">
        <f t="array" ref="W166">IF(ISNUMBER(M166),PERCENTILE(IF($C:$C=O166,$D:$D),0.75),"")</f>
        <v/>
      </c>
      <c r="X166" s="3" t="str">
        <f t="array" ref="X166">IF(ISNUMBER(M166),PERCENTILE(IF($C:$C=O166,$D:$D),0.85),"")</f>
        <v/>
      </c>
      <c r="AL166" s="2" t="str">
        <f t="shared" si="29"/>
        <v/>
      </c>
      <c r="AM166" s="4" t="str">
        <f t="shared" si="30"/>
        <v/>
      </c>
      <c r="AN166" s="4" t="str">
        <f t="shared" si="31"/>
        <v/>
      </c>
    </row>
    <row r="167" spans="1:40" x14ac:dyDescent="0.2">
      <c r="A167" s="9" t="str">
        <f>Calculations!B167</f>
        <v/>
      </c>
      <c r="B167" s="9" t="str">
        <f>Calculations!A167</f>
        <v/>
      </c>
      <c r="C167" s="3" t="str">
        <f t="shared" si="24"/>
        <v/>
      </c>
      <c r="D167" s="3" t="str">
        <f>IFERROR(Calculations!L167,"")</f>
        <v/>
      </c>
      <c r="E167" s="3" t="str">
        <f>IF(OR(FilterValue="",Calculations!C167=FilterValue), IF(Calculations!C167 &lt;&gt;DefectTypeString,  IFERROR(Calculations!L167,""), NA()),NA())</f>
        <v/>
      </c>
      <c r="F167" s="3" t="e">
        <f t="shared" si="32"/>
        <v>#NUM!</v>
      </c>
      <c r="G167" s="3" t="e">
        <f xml:space="preserve"> IF(Calculations!C167 = DefectTypeString,  IFERROR(Calculations!L167,""), NA())</f>
        <v>#N/A</v>
      </c>
      <c r="H167" s="3" t="e">
        <f t="shared" si="33"/>
        <v>#NUM!</v>
      </c>
      <c r="I167" s="3" t="e">
        <f ca="1" xml:space="preserve"> IF(OR(Calculations!C167 = "",Calculations!C167 &lt;&gt; DefectTypeString),  Calculations!M167, NA())</f>
        <v>#N/A</v>
      </c>
      <c r="J167" s="3" t="e">
        <f xml:space="preserve"> IF(Calculations!C167 = DefectTypeString,  Calculations!M167, NA())</f>
        <v>#N/A</v>
      </c>
      <c r="K167" s="3"/>
      <c r="M167" s="9" t="str">
        <f t="shared" si="25"/>
        <v/>
      </c>
      <c r="N167" s="9" t="str">
        <f t="shared" si="26"/>
        <v/>
      </c>
      <c r="O167" s="3" t="str">
        <f t="shared" si="27"/>
        <v/>
      </c>
      <c r="P167" s="3" t="str">
        <f t="array" ref="P167">IF(ISNUMBER(M167),MIN(IF($C:$C=O167,$D:$D)),"")</f>
        <v/>
      </c>
      <c r="Q167" s="11" t="str">
        <f t="shared" si="28"/>
        <v/>
      </c>
      <c r="R167" s="3" t="str">
        <f t="array" ref="R167">IF(ISNUMBER(M167),MAX(IF($C:$C=O167,$D:$D)),"")</f>
        <v/>
      </c>
      <c r="S167" s="3" t="str">
        <f t="array" ref="S167">IF(ISNUMBER(M167),PERCENTILE(IF($C:$C=O167,$D:$D),0.25),"")</f>
        <v/>
      </c>
      <c r="T167" s="3" t="str">
        <f t="array" ref="T167">IF(ISNUMBER(M167),PERCENTILE(IF($C:$C=O167,$D:$D),0.3),"")</f>
        <v/>
      </c>
      <c r="U167" s="3" t="str">
        <f t="array" ref="U167">IF(ISNUMBER(M167),PERCENTILE(IF($C:$C=O167,$D:$D),0.5),"")</f>
        <v/>
      </c>
      <c r="V167" s="3" t="str">
        <f t="array" ref="V167">IF(ISNUMBER(M167),PERCENTILE(IF($C:$C=O167,$D:$D),0.7),"")</f>
        <v/>
      </c>
      <c r="W167" s="3" t="str">
        <f t="array" ref="W167">IF(ISNUMBER(M167),PERCENTILE(IF($C:$C=O167,$D:$D),0.75),"")</f>
        <v/>
      </c>
      <c r="X167" s="3" t="str">
        <f t="array" ref="X167">IF(ISNUMBER(M167),PERCENTILE(IF($C:$C=O167,$D:$D),0.85),"")</f>
        <v/>
      </c>
      <c r="AL167" s="2" t="str">
        <f t="shared" si="29"/>
        <v/>
      </c>
      <c r="AM167" s="4" t="str">
        <f t="shared" si="30"/>
        <v/>
      </c>
      <c r="AN167" s="4" t="str">
        <f t="shared" si="31"/>
        <v/>
      </c>
    </row>
    <row r="168" spans="1:40" x14ac:dyDescent="0.2">
      <c r="A168" s="9" t="str">
        <f>Calculations!B168</f>
        <v/>
      </c>
      <c r="B168" s="9" t="str">
        <f>Calculations!A168</f>
        <v/>
      </c>
      <c r="C168" s="3" t="str">
        <f t="shared" si="24"/>
        <v/>
      </c>
      <c r="D168" s="3" t="str">
        <f>IFERROR(Calculations!L168,"")</f>
        <v/>
      </c>
      <c r="E168" s="3" t="str">
        <f>IF(OR(FilterValue="",Calculations!C168=FilterValue), IF(Calculations!C168 &lt;&gt;DefectTypeString,  IFERROR(Calculations!L168,""), NA()),NA())</f>
        <v/>
      </c>
      <c r="F168" s="3" t="e">
        <f t="shared" si="32"/>
        <v>#NUM!</v>
      </c>
      <c r="G168" s="3" t="e">
        <f xml:space="preserve"> IF(Calculations!C168 = DefectTypeString,  IFERROR(Calculations!L168,""), NA())</f>
        <v>#N/A</v>
      </c>
      <c r="H168" s="3" t="e">
        <f t="shared" si="33"/>
        <v>#NUM!</v>
      </c>
      <c r="I168" s="3" t="e">
        <f ca="1" xml:space="preserve"> IF(OR(Calculations!C168 = "",Calculations!C168 &lt;&gt; DefectTypeString),  Calculations!M168, NA())</f>
        <v>#N/A</v>
      </c>
      <c r="J168" s="3" t="e">
        <f xml:space="preserve"> IF(Calculations!C168 = DefectTypeString,  Calculations!M168, NA())</f>
        <v>#N/A</v>
      </c>
      <c r="K168" s="3"/>
      <c r="M168" s="9" t="str">
        <f t="shared" si="25"/>
        <v/>
      </c>
      <c r="N168" s="9" t="str">
        <f t="shared" si="26"/>
        <v/>
      </c>
      <c r="O168" s="3" t="str">
        <f t="shared" si="27"/>
        <v/>
      </c>
      <c r="P168" s="3" t="str">
        <f t="array" ref="P168">IF(ISNUMBER(M168),MIN(IF($C:$C=O168,$D:$D)),"")</f>
        <v/>
      </c>
      <c r="Q168" s="11" t="str">
        <f t="shared" si="28"/>
        <v/>
      </c>
      <c r="R168" s="3" t="str">
        <f t="array" ref="R168">IF(ISNUMBER(M168),MAX(IF($C:$C=O168,$D:$D)),"")</f>
        <v/>
      </c>
      <c r="S168" s="3" t="str">
        <f t="array" ref="S168">IF(ISNUMBER(M168),PERCENTILE(IF($C:$C=O168,$D:$D),0.25),"")</f>
        <v/>
      </c>
      <c r="T168" s="3" t="str">
        <f t="array" ref="T168">IF(ISNUMBER(M168),PERCENTILE(IF($C:$C=O168,$D:$D),0.3),"")</f>
        <v/>
      </c>
      <c r="U168" s="3" t="str">
        <f t="array" ref="U168">IF(ISNUMBER(M168),PERCENTILE(IF($C:$C=O168,$D:$D),0.5),"")</f>
        <v/>
      </c>
      <c r="V168" s="3" t="str">
        <f t="array" ref="V168">IF(ISNUMBER(M168),PERCENTILE(IF($C:$C=O168,$D:$D),0.7),"")</f>
        <v/>
      </c>
      <c r="W168" s="3" t="str">
        <f t="array" ref="W168">IF(ISNUMBER(M168),PERCENTILE(IF($C:$C=O168,$D:$D),0.75),"")</f>
        <v/>
      </c>
      <c r="X168" s="3" t="str">
        <f t="array" ref="X168">IF(ISNUMBER(M168),PERCENTILE(IF($C:$C=O168,$D:$D),0.85),"")</f>
        <v/>
      </c>
      <c r="AL168" s="2" t="str">
        <f t="shared" si="29"/>
        <v/>
      </c>
      <c r="AM168" s="4" t="str">
        <f t="shared" si="30"/>
        <v/>
      </c>
      <c r="AN168" s="4" t="str">
        <f t="shared" si="31"/>
        <v/>
      </c>
    </row>
    <row r="169" spans="1:40" x14ac:dyDescent="0.2">
      <c r="A169" s="9" t="str">
        <f>Calculations!B169</f>
        <v/>
      </c>
      <c r="B169" s="9" t="str">
        <f>Calculations!A169</f>
        <v/>
      </c>
      <c r="C169" s="3" t="str">
        <f t="shared" si="24"/>
        <v/>
      </c>
      <c r="D169" s="3" t="str">
        <f>IFERROR(Calculations!L169,"")</f>
        <v/>
      </c>
      <c r="E169" s="3" t="str">
        <f>IF(OR(FilterValue="",Calculations!C169=FilterValue), IF(Calculations!C169 &lt;&gt;DefectTypeString,  IFERROR(Calculations!L169,""), NA()),NA())</f>
        <v/>
      </c>
      <c r="F169" s="3" t="e">
        <f t="shared" si="32"/>
        <v>#NUM!</v>
      </c>
      <c r="G169" s="3" t="e">
        <f xml:space="preserve"> IF(Calculations!C169 = DefectTypeString,  IFERROR(Calculations!L169,""), NA())</f>
        <v>#N/A</v>
      </c>
      <c r="H169" s="3" t="e">
        <f t="shared" si="33"/>
        <v>#NUM!</v>
      </c>
      <c r="I169" s="3" t="e">
        <f ca="1" xml:space="preserve"> IF(OR(Calculations!C169 = "",Calculations!C169 &lt;&gt; DefectTypeString),  Calculations!M169, NA())</f>
        <v>#N/A</v>
      </c>
      <c r="J169" s="3" t="e">
        <f xml:space="preserve"> IF(Calculations!C169 = DefectTypeString,  Calculations!M169, NA())</f>
        <v>#N/A</v>
      </c>
      <c r="K169" s="3"/>
      <c r="M169" s="9" t="str">
        <f t="shared" si="25"/>
        <v/>
      </c>
      <c r="N169" s="9" t="str">
        <f t="shared" si="26"/>
        <v/>
      </c>
      <c r="O169" s="3" t="str">
        <f t="shared" si="27"/>
        <v/>
      </c>
      <c r="P169" s="3" t="str">
        <f t="array" ref="P169">IF(ISNUMBER(M169),MIN(IF($C:$C=O169,$D:$D)),"")</f>
        <v/>
      </c>
      <c r="Q169" s="11" t="str">
        <f t="shared" si="28"/>
        <v/>
      </c>
      <c r="R169" s="3" t="str">
        <f t="array" ref="R169">IF(ISNUMBER(M169),MAX(IF($C:$C=O169,$D:$D)),"")</f>
        <v/>
      </c>
      <c r="S169" s="3" t="str">
        <f t="array" ref="S169">IF(ISNUMBER(M169),PERCENTILE(IF($C:$C=O169,$D:$D),0.25),"")</f>
        <v/>
      </c>
      <c r="T169" s="3" t="str">
        <f t="array" ref="T169">IF(ISNUMBER(M169),PERCENTILE(IF($C:$C=O169,$D:$D),0.3),"")</f>
        <v/>
      </c>
      <c r="U169" s="3" t="str">
        <f t="array" ref="U169">IF(ISNUMBER(M169),PERCENTILE(IF($C:$C=O169,$D:$D),0.5),"")</f>
        <v/>
      </c>
      <c r="V169" s="3" t="str">
        <f t="array" ref="V169">IF(ISNUMBER(M169),PERCENTILE(IF($C:$C=O169,$D:$D),0.7),"")</f>
        <v/>
      </c>
      <c r="W169" s="3" t="str">
        <f t="array" ref="W169">IF(ISNUMBER(M169),PERCENTILE(IF($C:$C=O169,$D:$D),0.75),"")</f>
        <v/>
      </c>
      <c r="X169" s="3" t="str">
        <f t="array" ref="X169">IF(ISNUMBER(M169),PERCENTILE(IF($C:$C=O169,$D:$D),0.85),"")</f>
        <v/>
      </c>
      <c r="AL169" s="2" t="str">
        <f t="shared" si="29"/>
        <v/>
      </c>
      <c r="AM169" s="4" t="str">
        <f t="shared" si="30"/>
        <v/>
      </c>
      <c r="AN169" s="4" t="str">
        <f t="shared" si="31"/>
        <v/>
      </c>
    </row>
    <row r="170" spans="1:40" x14ac:dyDescent="0.2">
      <c r="A170" s="9" t="str">
        <f>Calculations!B170</f>
        <v/>
      </c>
      <c r="B170" s="9" t="str">
        <f>Calculations!A170</f>
        <v/>
      </c>
      <c r="C170" s="3" t="str">
        <f t="shared" si="24"/>
        <v/>
      </c>
      <c r="D170" s="3" t="str">
        <f>IFERROR(Calculations!L170,"")</f>
        <v/>
      </c>
      <c r="E170" s="3" t="str">
        <f>IF(OR(FilterValue="",Calculations!C170=FilterValue), IF(Calculations!C170 &lt;&gt;DefectTypeString,  IFERROR(Calculations!L170,""), NA()),NA())</f>
        <v/>
      </c>
      <c r="F170" s="3" t="e">
        <f t="shared" si="32"/>
        <v>#NUM!</v>
      </c>
      <c r="G170" s="3" t="e">
        <f xml:space="preserve"> IF(Calculations!C170 = DefectTypeString,  IFERROR(Calculations!L170,""), NA())</f>
        <v>#N/A</v>
      </c>
      <c r="H170" s="3" t="e">
        <f t="shared" si="33"/>
        <v>#NUM!</v>
      </c>
      <c r="I170" s="3" t="e">
        <f ca="1" xml:space="preserve"> IF(OR(Calculations!C170 = "",Calculations!C170 &lt;&gt; DefectTypeString),  Calculations!M170, NA())</f>
        <v>#N/A</v>
      </c>
      <c r="J170" s="3" t="e">
        <f xml:space="preserve"> IF(Calculations!C170 = DefectTypeString,  Calculations!M170, NA())</f>
        <v>#N/A</v>
      </c>
      <c r="K170" s="3"/>
      <c r="M170" s="9" t="str">
        <f t="shared" si="25"/>
        <v/>
      </c>
      <c r="N170" s="9" t="str">
        <f t="shared" si="26"/>
        <v/>
      </c>
      <c r="O170" s="3" t="str">
        <f t="shared" si="27"/>
        <v/>
      </c>
      <c r="P170" s="3" t="str">
        <f t="array" ref="P170">IF(ISNUMBER(M170),MIN(IF($C:$C=O170,$D:$D)),"")</f>
        <v/>
      </c>
      <c r="Q170" s="11" t="str">
        <f t="shared" si="28"/>
        <v/>
      </c>
      <c r="R170" s="3" t="str">
        <f t="array" ref="R170">IF(ISNUMBER(M170),MAX(IF($C:$C=O170,$D:$D)),"")</f>
        <v/>
      </c>
      <c r="S170" s="3" t="str">
        <f t="array" ref="S170">IF(ISNUMBER(M170),PERCENTILE(IF($C:$C=O170,$D:$D),0.25),"")</f>
        <v/>
      </c>
      <c r="T170" s="3" t="str">
        <f t="array" ref="T170">IF(ISNUMBER(M170),PERCENTILE(IF($C:$C=O170,$D:$D),0.3),"")</f>
        <v/>
      </c>
      <c r="U170" s="3" t="str">
        <f t="array" ref="U170">IF(ISNUMBER(M170),PERCENTILE(IF($C:$C=O170,$D:$D),0.5),"")</f>
        <v/>
      </c>
      <c r="V170" s="3" t="str">
        <f t="array" ref="V170">IF(ISNUMBER(M170),PERCENTILE(IF($C:$C=O170,$D:$D),0.7),"")</f>
        <v/>
      </c>
      <c r="W170" s="3" t="str">
        <f t="array" ref="W170">IF(ISNUMBER(M170),PERCENTILE(IF($C:$C=O170,$D:$D),0.75),"")</f>
        <v/>
      </c>
      <c r="X170" s="3" t="str">
        <f t="array" ref="X170">IF(ISNUMBER(M170),PERCENTILE(IF($C:$C=O170,$D:$D),0.85),"")</f>
        <v/>
      </c>
      <c r="AL170" s="2" t="str">
        <f t="shared" si="29"/>
        <v/>
      </c>
      <c r="AM170" s="4" t="str">
        <f t="shared" si="30"/>
        <v/>
      </c>
      <c r="AN170" s="4" t="str">
        <f t="shared" si="31"/>
        <v/>
      </c>
    </row>
    <row r="171" spans="1:40" x14ac:dyDescent="0.2">
      <c r="A171" s="9" t="str">
        <f>Calculations!B171</f>
        <v/>
      </c>
      <c r="B171" s="9" t="str">
        <f>Calculations!A171</f>
        <v/>
      </c>
      <c r="C171" s="3" t="str">
        <f t="shared" si="24"/>
        <v/>
      </c>
      <c r="D171" s="3" t="str">
        <f>IFERROR(Calculations!L171,"")</f>
        <v/>
      </c>
      <c r="E171" s="3" t="str">
        <f>IF(OR(FilterValue="",Calculations!C171=FilterValue), IF(Calculations!C171 &lt;&gt;DefectTypeString,  IFERROR(Calculations!L171,""), NA()),NA())</f>
        <v/>
      </c>
      <c r="F171" s="3" t="e">
        <f t="shared" si="32"/>
        <v>#NUM!</v>
      </c>
      <c r="G171" s="3" t="e">
        <f xml:space="preserve"> IF(Calculations!C171 = DefectTypeString,  IFERROR(Calculations!L171,""), NA())</f>
        <v>#N/A</v>
      </c>
      <c r="H171" s="3" t="e">
        <f t="shared" si="33"/>
        <v>#NUM!</v>
      </c>
      <c r="I171" s="3" t="e">
        <f ca="1" xml:space="preserve"> IF(OR(Calculations!C171 = "",Calculations!C171 &lt;&gt; DefectTypeString),  Calculations!M171, NA())</f>
        <v>#N/A</v>
      </c>
      <c r="J171" s="3" t="e">
        <f xml:space="preserve"> IF(Calculations!C171 = DefectTypeString,  Calculations!M171, NA())</f>
        <v>#N/A</v>
      </c>
      <c r="K171" s="3"/>
      <c r="M171" s="9" t="str">
        <f t="shared" si="25"/>
        <v/>
      </c>
      <c r="N171" s="9" t="str">
        <f t="shared" si="26"/>
        <v/>
      </c>
      <c r="O171" s="3" t="str">
        <f t="shared" si="27"/>
        <v/>
      </c>
      <c r="P171" s="3" t="str">
        <f t="array" ref="P171">IF(ISNUMBER(M171),MIN(IF($C:$C=O171,$D:$D)),"")</f>
        <v/>
      </c>
      <c r="Q171" s="11" t="str">
        <f t="shared" si="28"/>
        <v/>
      </c>
      <c r="R171" s="3" t="str">
        <f t="array" ref="R171">IF(ISNUMBER(M171),MAX(IF($C:$C=O171,$D:$D)),"")</f>
        <v/>
      </c>
      <c r="S171" s="3" t="str">
        <f t="array" ref="S171">IF(ISNUMBER(M171),PERCENTILE(IF($C:$C=O171,$D:$D),0.25),"")</f>
        <v/>
      </c>
      <c r="T171" s="3" t="str">
        <f t="array" ref="T171">IF(ISNUMBER(M171),PERCENTILE(IF($C:$C=O171,$D:$D),0.3),"")</f>
        <v/>
      </c>
      <c r="U171" s="3" t="str">
        <f t="array" ref="U171">IF(ISNUMBER(M171),PERCENTILE(IF($C:$C=O171,$D:$D),0.5),"")</f>
        <v/>
      </c>
      <c r="V171" s="3" t="str">
        <f t="array" ref="V171">IF(ISNUMBER(M171),PERCENTILE(IF($C:$C=O171,$D:$D),0.7),"")</f>
        <v/>
      </c>
      <c r="W171" s="3" t="str">
        <f t="array" ref="W171">IF(ISNUMBER(M171),PERCENTILE(IF($C:$C=O171,$D:$D),0.75),"")</f>
        <v/>
      </c>
      <c r="X171" s="3" t="str">
        <f t="array" ref="X171">IF(ISNUMBER(M171),PERCENTILE(IF($C:$C=O171,$D:$D),0.85),"")</f>
        <v/>
      </c>
      <c r="AL171" s="2" t="str">
        <f t="shared" si="29"/>
        <v/>
      </c>
      <c r="AM171" s="4" t="str">
        <f t="shared" si="30"/>
        <v/>
      </c>
      <c r="AN171" s="4" t="str">
        <f t="shared" si="31"/>
        <v/>
      </c>
    </row>
    <row r="172" spans="1:40" x14ac:dyDescent="0.2">
      <c r="A172" s="9" t="str">
        <f>Calculations!B172</f>
        <v/>
      </c>
      <c r="B172" s="9" t="str">
        <f>Calculations!A172</f>
        <v/>
      </c>
      <c r="C172" s="3" t="str">
        <f t="shared" si="24"/>
        <v/>
      </c>
      <c r="D172" s="3" t="str">
        <f>IFERROR(Calculations!L172,"")</f>
        <v/>
      </c>
      <c r="E172" s="3" t="str">
        <f>IF(OR(FilterValue="",Calculations!C172=FilterValue), IF(Calculations!C172 &lt;&gt;DefectTypeString,  IFERROR(Calculations!L172,""), NA()),NA())</f>
        <v/>
      </c>
      <c r="F172" s="3" t="e">
        <f t="shared" si="32"/>
        <v>#NUM!</v>
      </c>
      <c r="G172" s="3" t="e">
        <f xml:space="preserve"> IF(Calculations!C172 = DefectTypeString,  IFERROR(Calculations!L172,""), NA())</f>
        <v>#N/A</v>
      </c>
      <c r="H172" s="3" t="e">
        <f t="shared" si="33"/>
        <v>#NUM!</v>
      </c>
      <c r="I172" s="3" t="e">
        <f ca="1" xml:space="preserve"> IF(OR(Calculations!C172 = "",Calculations!C172 &lt;&gt; DefectTypeString),  Calculations!M172, NA())</f>
        <v>#N/A</v>
      </c>
      <c r="J172" s="3" t="e">
        <f xml:space="preserve"> IF(Calculations!C172 = DefectTypeString,  Calculations!M172, NA())</f>
        <v>#N/A</v>
      </c>
      <c r="K172" s="3"/>
      <c r="M172" s="9" t="str">
        <f t="shared" si="25"/>
        <v/>
      </c>
      <c r="N172" s="9" t="str">
        <f t="shared" si="26"/>
        <v/>
      </c>
      <c r="O172" s="3" t="str">
        <f t="shared" si="27"/>
        <v/>
      </c>
      <c r="P172" s="3" t="str">
        <f t="array" ref="P172">IF(ISNUMBER(M172),MIN(IF($C:$C=O172,$D:$D)),"")</f>
        <v/>
      </c>
      <c r="Q172" s="11" t="str">
        <f t="shared" si="28"/>
        <v/>
      </c>
      <c r="R172" s="3" t="str">
        <f t="array" ref="R172">IF(ISNUMBER(M172),MAX(IF($C:$C=O172,$D:$D)),"")</f>
        <v/>
      </c>
      <c r="S172" s="3" t="str">
        <f t="array" ref="S172">IF(ISNUMBER(M172),PERCENTILE(IF($C:$C=O172,$D:$D),0.25),"")</f>
        <v/>
      </c>
      <c r="T172" s="3" t="str">
        <f t="array" ref="T172">IF(ISNUMBER(M172),PERCENTILE(IF($C:$C=O172,$D:$D),0.3),"")</f>
        <v/>
      </c>
      <c r="U172" s="3" t="str">
        <f t="array" ref="U172">IF(ISNUMBER(M172),PERCENTILE(IF($C:$C=O172,$D:$D),0.5),"")</f>
        <v/>
      </c>
      <c r="V172" s="3" t="str">
        <f t="array" ref="V172">IF(ISNUMBER(M172),PERCENTILE(IF($C:$C=O172,$D:$D),0.7),"")</f>
        <v/>
      </c>
      <c r="W172" s="3" t="str">
        <f t="array" ref="W172">IF(ISNUMBER(M172),PERCENTILE(IF($C:$C=O172,$D:$D),0.75),"")</f>
        <v/>
      </c>
      <c r="X172" s="3" t="str">
        <f t="array" ref="X172">IF(ISNUMBER(M172),PERCENTILE(IF($C:$C=O172,$D:$D),0.85),"")</f>
        <v/>
      </c>
      <c r="AL172" s="2" t="str">
        <f t="shared" si="29"/>
        <v/>
      </c>
      <c r="AM172" s="4" t="str">
        <f t="shared" si="30"/>
        <v/>
      </c>
      <c r="AN172" s="4" t="str">
        <f t="shared" si="31"/>
        <v/>
      </c>
    </row>
    <row r="173" spans="1:40" x14ac:dyDescent="0.2">
      <c r="A173" s="9" t="str">
        <f>Calculations!B173</f>
        <v/>
      </c>
      <c r="B173" s="9" t="str">
        <f>Calculations!A173</f>
        <v/>
      </c>
      <c r="C173" s="3" t="str">
        <f t="shared" si="24"/>
        <v/>
      </c>
      <c r="D173" s="3" t="str">
        <f>IFERROR(Calculations!L173,"")</f>
        <v/>
      </c>
      <c r="E173" s="3" t="str">
        <f>IF(OR(FilterValue="",Calculations!C173=FilterValue), IF(Calculations!C173 &lt;&gt;DefectTypeString,  IFERROR(Calculations!L173,""), NA()),NA())</f>
        <v/>
      </c>
      <c r="F173" s="3" t="e">
        <f t="shared" si="32"/>
        <v>#NUM!</v>
      </c>
      <c r="G173" s="3" t="e">
        <f xml:space="preserve"> IF(Calculations!C173 = DefectTypeString,  IFERROR(Calculations!L173,""), NA())</f>
        <v>#N/A</v>
      </c>
      <c r="H173" s="3" t="e">
        <f t="shared" si="33"/>
        <v>#NUM!</v>
      </c>
      <c r="I173" s="3" t="e">
        <f ca="1" xml:space="preserve"> IF(OR(Calculations!C173 = "",Calculations!C173 &lt;&gt; DefectTypeString),  Calculations!M173, NA())</f>
        <v>#N/A</v>
      </c>
      <c r="J173" s="3" t="e">
        <f xml:space="preserve"> IF(Calculations!C173 = DefectTypeString,  Calculations!M173, NA())</f>
        <v>#N/A</v>
      </c>
      <c r="K173" s="3"/>
      <c r="M173" s="9" t="str">
        <f t="shared" si="25"/>
        <v/>
      </c>
      <c r="N173" s="9" t="str">
        <f t="shared" si="26"/>
        <v/>
      </c>
      <c r="O173" s="3" t="str">
        <f t="shared" si="27"/>
        <v/>
      </c>
      <c r="P173" s="3" t="str">
        <f t="array" ref="P173">IF(ISNUMBER(M173),MIN(IF($C:$C=O173,$D:$D)),"")</f>
        <v/>
      </c>
      <c r="Q173" s="11" t="str">
        <f t="shared" si="28"/>
        <v/>
      </c>
      <c r="R173" s="3" t="str">
        <f t="array" ref="R173">IF(ISNUMBER(M173),MAX(IF($C:$C=O173,$D:$D)),"")</f>
        <v/>
      </c>
      <c r="S173" s="3" t="str">
        <f t="array" ref="S173">IF(ISNUMBER(M173),PERCENTILE(IF($C:$C=O173,$D:$D),0.25),"")</f>
        <v/>
      </c>
      <c r="T173" s="3" t="str">
        <f t="array" ref="T173">IF(ISNUMBER(M173),PERCENTILE(IF($C:$C=O173,$D:$D),0.3),"")</f>
        <v/>
      </c>
      <c r="U173" s="3" t="str">
        <f t="array" ref="U173">IF(ISNUMBER(M173),PERCENTILE(IF($C:$C=O173,$D:$D),0.5),"")</f>
        <v/>
      </c>
      <c r="V173" s="3" t="str">
        <f t="array" ref="V173">IF(ISNUMBER(M173),PERCENTILE(IF($C:$C=O173,$D:$D),0.7),"")</f>
        <v/>
      </c>
      <c r="W173" s="3" t="str">
        <f t="array" ref="W173">IF(ISNUMBER(M173),PERCENTILE(IF($C:$C=O173,$D:$D),0.75),"")</f>
        <v/>
      </c>
      <c r="X173" s="3" t="str">
        <f t="array" ref="X173">IF(ISNUMBER(M173),PERCENTILE(IF($C:$C=O173,$D:$D),0.85),"")</f>
        <v/>
      </c>
      <c r="AL173" s="2" t="str">
        <f t="shared" si="29"/>
        <v/>
      </c>
      <c r="AM173" s="4" t="str">
        <f t="shared" si="30"/>
        <v/>
      </c>
      <c r="AN173" s="4" t="str">
        <f t="shared" si="31"/>
        <v/>
      </c>
    </row>
    <row r="174" spans="1:40" x14ac:dyDescent="0.2">
      <c r="A174" s="9" t="str">
        <f>Calculations!B174</f>
        <v/>
      </c>
      <c r="B174" s="9" t="str">
        <f>Calculations!A174</f>
        <v/>
      </c>
      <c r="C174" s="3" t="str">
        <f t="shared" si="24"/>
        <v/>
      </c>
      <c r="D174" s="3" t="str">
        <f>IFERROR(Calculations!L174,"")</f>
        <v/>
      </c>
      <c r="E174" s="3" t="str">
        <f>IF(OR(FilterValue="",Calculations!C174=FilterValue), IF(Calculations!C174 &lt;&gt;DefectTypeString,  IFERROR(Calculations!L174,""), NA()),NA())</f>
        <v/>
      </c>
      <c r="F174" s="3" t="e">
        <f t="shared" si="32"/>
        <v>#NUM!</v>
      </c>
      <c r="G174" s="3" t="e">
        <f xml:space="preserve"> IF(Calculations!C174 = DefectTypeString,  IFERROR(Calculations!L174,""), NA())</f>
        <v>#N/A</v>
      </c>
      <c r="H174" s="3" t="e">
        <f t="shared" si="33"/>
        <v>#NUM!</v>
      </c>
      <c r="I174" s="3" t="e">
        <f ca="1" xml:space="preserve"> IF(OR(Calculations!C174 = "",Calculations!C174 &lt;&gt; DefectTypeString),  Calculations!M174, NA())</f>
        <v>#N/A</v>
      </c>
      <c r="J174" s="3" t="e">
        <f xml:space="preserve"> IF(Calculations!C174 = DefectTypeString,  Calculations!M174, NA())</f>
        <v>#N/A</v>
      </c>
      <c r="K174" s="3"/>
      <c r="M174" s="9" t="str">
        <f t="shared" si="25"/>
        <v/>
      </c>
      <c r="N174" s="9" t="str">
        <f t="shared" si="26"/>
        <v/>
      </c>
      <c r="O174" s="3" t="str">
        <f t="shared" si="27"/>
        <v/>
      </c>
      <c r="P174" s="3" t="str">
        <f t="array" ref="P174">IF(ISNUMBER(M174),MIN(IF($C:$C=O174,$D:$D)),"")</f>
        <v/>
      </c>
      <c r="Q174" s="11" t="str">
        <f t="shared" si="28"/>
        <v/>
      </c>
      <c r="R174" s="3" t="str">
        <f t="array" ref="R174">IF(ISNUMBER(M174),MAX(IF($C:$C=O174,$D:$D)),"")</f>
        <v/>
      </c>
      <c r="S174" s="3" t="str">
        <f t="array" ref="S174">IF(ISNUMBER(M174),PERCENTILE(IF($C:$C=O174,$D:$D),0.25),"")</f>
        <v/>
      </c>
      <c r="T174" s="3" t="str">
        <f t="array" ref="T174">IF(ISNUMBER(M174),PERCENTILE(IF($C:$C=O174,$D:$D),0.3),"")</f>
        <v/>
      </c>
      <c r="U174" s="3" t="str">
        <f t="array" ref="U174">IF(ISNUMBER(M174),PERCENTILE(IF($C:$C=O174,$D:$D),0.5),"")</f>
        <v/>
      </c>
      <c r="V174" s="3" t="str">
        <f t="array" ref="V174">IF(ISNUMBER(M174),PERCENTILE(IF($C:$C=O174,$D:$D),0.7),"")</f>
        <v/>
      </c>
      <c r="W174" s="3" t="str">
        <f t="array" ref="W174">IF(ISNUMBER(M174),PERCENTILE(IF($C:$C=O174,$D:$D),0.75),"")</f>
        <v/>
      </c>
      <c r="X174" s="3" t="str">
        <f t="array" ref="X174">IF(ISNUMBER(M174),PERCENTILE(IF($C:$C=O174,$D:$D),0.85),"")</f>
        <v/>
      </c>
      <c r="AL174" s="2" t="str">
        <f t="shared" si="29"/>
        <v/>
      </c>
      <c r="AM174" s="4" t="str">
        <f t="shared" si="30"/>
        <v/>
      </c>
      <c r="AN174" s="4" t="str">
        <f t="shared" si="31"/>
        <v/>
      </c>
    </row>
    <row r="175" spans="1:40" x14ac:dyDescent="0.2">
      <c r="A175" s="9" t="str">
        <f>Calculations!B175</f>
        <v/>
      </c>
      <c r="B175" s="9" t="str">
        <f>Calculations!A175</f>
        <v/>
      </c>
      <c r="C175" s="3" t="str">
        <f t="shared" si="24"/>
        <v/>
      </c>
      <c r="D175" s="3" t="str">
        <f>IFERROR(Calculations!L175,"")</f>
        <v/>
      </c>
      <c r="E175" s="3" t="str">
        <f>IF(OR(FilterValue="",Calculations!C175=FilterValue), IF(Calculations!C175 &lt;&gt;DefectTypeString,  IFERROR(Calculations!L175,""), NA()),NA())</f>
        <v/>
      </c>
      <c r="F175" s="3" t="e">
        <f t="shared" si="32"/>
        <v>#NUM!</v>
      </c>
      <c r="G175" s="3" t="e">
        <f xml:space="preserve"> IF(Calculations!C175 = DefectTypeString,  IFERROR(Calculations!L175,""), NA())</f>
        <v>#N/A</v>
      </c>
      <c r="H175" s="3" t="e">
        <f t="shared" si="33"/>
        <v>#NUM!</v>
      </c>
      <c r="I175" s="3" t="e">
        <f ca="1" xml:space="preserve"> IF(OR(Calculations!C175 = "",Calculations!C175 &lt;&gt; DefectTypeString),  Calculations!M175, NA())</f>
        <v>#N/A</v>
      </c>
      <c r="J175" s="3" t="e">
        <f xml:space="preserve"> IF(Calculations!C175 = DefectTypeString,  Calculations!M175, NA())</f>
        <v>#N/A</v>
      </c>
      <c r="K175" s="3"/>
      <c r="M175" s="9" t="str">
        <f t="shared" si="25"/>
        <v/>
      </c>
      <c r="N175" s="9" t="str">
        <f t="shared" si="26"/>
        <v/>
      </c>
      <c r="O175" s="3" t="str">
        <f t="shared" si="27"/>
        <v/>
      </c>
      <c r="P175" s="3" t="str">
        <f t="array" ref="P175">IF(ISNUMBER(M175),MIN(IF($C:$C=O175,$D:$D)),"")</f>
        <v/>
      </c>
      <c r="Q175" s="11" t="str">
        <f t="shared" si="28"/>
        <v/>
      </c>
      <c r="R175" s="3" t="str">
        <f t="array" ref="R175">IF(ISNUMBER(M175),MAX(IF($C:$C=O175,$D:$D)),"")</f>
        <v/>
      </c>
      <c r="S175" s="3" t="str">
        <f t="array" ref="S175">IF(ISNUMBER(M175),PERCENTILE(IF($C:$C=O175,$D:$D),0.25),"")</f>
        <v/>
      </c>
      <c r="T175" s="3" t="str">
        <f t="array" ref="T175">IF(ISNUMBER(M175),PERCENTILE(IF($C:$C=O175,$D:$D),0.3),"")</f>
        <v/>
      </c>
      <c r="U175" s="3" t="str">
        <f t="array" ref="U175">IF(ISNUMBER(M175),PERCENTILE(IF($C:$C=O175,$D:$D),0.5),"")</f>
        <v/>
      </c>
      <c r="V175" s="3" t="str">
        <f t="array" ref="V175">IF(ISNUMBER(M175),PERCENTILE(IF($C:$C=O175,$D:$D),0.7),"")</f>
        <v/>
      </c>
      <c r="W175" s="3" t="str">
        <f t="array" ref="W175">IF(ISNUMBER(M175),PERCENTILE(IF($C:$C=O175,$D:$D),0.75),"")</f>
        <v/>
      </c>
      <c r="X175" s="3" t="str">
        <f t="array" ref="X175">IF(ISNUMBER(M175),PERCENTILE(IF($C:$C=O175,$D:$D),0.85),"")</f>
        <v/>
      </c>
      <c r="AL175" s="2" t="str">
        <f t="shared" si="29"/>
        <v/>
      </c>
      <c r="AM175" s="4" t="str">
        <f t="shared" si="30"/>
        <v/>
      </c>
      <c r="AN175" s="4" t="str">
        <f t="shared" si="31"/>
        <v/>
      </c>
    </row>
    <row r="176" spans="1:40" x14ac:dyDescent="0.2">
      <c r="A176" s="9" t="str">
        <f>Calculations!B176</f>
        <v/>
      </c>
      <c r="B176" s="9" t="str">
        <f>Calculations!A176</f>
        <v/>
      </c>
      <c r="C176" s="3" t="str">
        <f t="shared" si="24"/>
        <v/>
      </c>
      <c r="D176" s="3" t="str">
        <f>IFERROR(Calculations!L176,"")</f>
        <v/>
      </c>
      <c r="E176" s="3" t="str">
        <f>IF(OR(FilterValue="",Calculations!C176=FilterValue), IF(Calculations!C176 &lt;&gt;DefectTypeString,  IFERROR(Calculations!L176,""), NA()),NA())</f>
        <v/>
      </c>
      <c r="F176" s="3" t="e">
        <f t="shared" si="32"/>
        <v>#NUM!</v>
      </c>
      <c r="G176" s="3" t="e">
        <f xml:space="preserve"> IF(Calculations!C176 = DefectTypeString,  IFERROR(Calculations!L176,""), NA())</f>
        <v>#N/A</v>
      </c>
      <c r="H176" s="3" t="e">
        <f t="shared" si="33"/>
        <v>#NUM!</v>
      </c>
      <c r="I176" s="3" t="e">
        <f ca="1" xml:space="preserve"> IF(OR(Calculations!C176 = "",Calculations!C176 &lt;&gt; DefectTypeString),  Calculations!M176, NA())</f>
        <v>#N/A</v>
      </c>
      <c r="J176" s="3" t="e">
        <f xml:space="preserve"> IF(Calculations!C176 = DefectTypeString,  Calculations!M176, NA())</f>
        <v>#N/A</v>
      </c>
      <c r="K176" s="3"/>
      <c r="M176" s="9" t="str">
        <f t="shared" si="25"/>
        <v/>
      </c>
      <c r="N176" s="9" t="str">
        <f t="shared" si="26"/>
        <v/>
      </c>
      <c r="O176" s="3" t="str">
        <f t="shared" si="27"/>
        <v/>
      </c>
      <c r="P176" s="3" t="str">
        <f t="array" ref="P176">IF(ISNUMBER(M176),MIN(IF($C:$C=O176,$D:$D)),"")</f>
        <v/>
      </c>
      <c r="Q176" s="11" t="str">
        <f t="shared" si="28"/>
        <v/>
      </c>
      <c r="R176" s="3" t="str">
        <f t="array" ref="R176">IF(ISNUMBER(M176),MAX(IF($C:$C=O176,$D:$D)),"")</f>
        <v/>
      </c>
      <c r="S176" s="3" t="str">
        <f t="array" ref="S176">IF(ISNUMBER(M176),PERCENTILE(IF($C:$C=O176,$D:$D),0.25),"")</f>
        <v/>
      </c>
      <c r="T176" s="3" t="str">
        <f t="array" ref="T176">IF(ISNUMBER(M176),PERCENTILE(IF($C:$C=O176,$D:$D),0.3),"")</f>
        <v/>
      </c>
      <c r="U176" s="3" t="str">
        <f t="array" ref="U176">IF(ISNUMBER(M176),PERCENTILE(IF($C:$C=O176,$D:$D),0.5),"")</f>
        <v/>
      </c>
      <c r="V176" s="3" t="str">
        <f t="array" ref="V176">IF(ISNUMBER(M176),PERCENTILE(IF($C:$C=O176,$D:$D),0.7),"")</f>
        <v/>
      </c>
      <c r="W176" s="3" t="str">
        <f t="array" ref="W176">IF(ISNUMBER(M176),PERCENTILE(IF($C:$C=O176,$D:$D),0.75),"")</f>
        <v/>
      </c>
      <c r="X176" s="3" t="str">
        <f t="array" ref="X176">IF(ISNUMBER(M176),PERCENTILE(IF($C:$C=O176,$D:$D),0.85),"")</f>
        <v/>
      </c>
      <c r="AL176" s="2" t="str">
        <f t="shared" si="29"/>
        <v/>
      </c>
      <c r="AM176" s="4" t="str">
        <f t="shared" si="30"/>
        <v/>
      </c>
      <c r="AN176" s="4" t="str">
        <f t="shared" si="31"/>
        <v/>
      </c>
    </row>
    <row r="177" spans="1:40" x14ac:dyDescent="0.2">
      <c r="A177" s="9" t="str">
        <f>Calculations!B177</f>
        <v/>
      </c>
      <c r="B177" s="9" t="str">
        <f>Calculations!A177</f>
        <v/>
      </c>
      <c r="C177" s="3" t="str">
        <f t="shared" si="24"/>
        <v/>
      </c>
      <c r="D177" s="3" t="str">
        <f>IFERROR(Calculations!L177,"")</f>
        <v/>
      </c>
      <c r="E177" s="3" t="str">
        <f>IF(OR(FilterValue="",Calculations!C177=FilterValue), IF(Calculations!C177 &lt;&gt;DefectTypeString,  IFERROR(Calculations!L177,""), NA()),NA())</f>
        <v/>
      </c>
      <c r="F177" s="3" t="e">
        <f t="shared" si="32"/>
        <v>#NUM!</v>
      </c>
      <c r="G177" s="3" t="e">
        <f xml:space="preserve"> IF(Calculations!C177 = DefectTypeString,  IFERROR(Calculations!L177,""), NA())</f>
        <v>#N/A</v>
      </c>
      <c r="H177" s="3" t="e">
        <f t="shared" si="33"/>
        <v>#NUM!</v>
      </c>
      <c r="I177" s="3" t="e">
        <f ca="1" xml:space="preserve"> IF(OR(Calculations!C177 = "",Calculations!C177 &lt;&gt; DefectTypeString),  Calculations!M177, NA())</f>
        <v>#N/A</v>
      </c>
      <c r="J177" s="3" t="e">
        <f xml:space="preserve"> IF(Calculations!C177 = DefectTypeString,  Calculations!M177, NA())</f>
        <v>#N/A</v>
      </c>
      <c r="K177" s="3"/>
      <c r="M177" s="9" t="str">
        <f t="shared" si="25"/>
        <v/>
      </c>
      <c r="N177" s="9" t="str">
        <f t="shared" si="26"/>
        <v/>
      </c>
      <c r="O177" s="3" t="str">
        <f t="shared" si="27"/>
        <v/>
      </c>
      <c r="P177" s="3" t="str">
        <f t="array" ref="P177">IF(ISNUMBER(M177),MIN(IF($C:$C=O177,$D:$D)),"")</f>
        <v/>
      </c>
      <c r="Q177" s="11" t="str">
        <f t="shared" si="28"/>
        <v/>
      </c>
      <c r="R177" s="3" t="str">
        <f t="array" ref="R177">IF(ISNUMBER(M177),MAX(IF($C:$C=O177,$D:$D)),"")</f>
        <v/>
      </c>
      <c r="S177" s="3" t="str">
        <f t="array" ref="S177">IF(ISNUMBER(M177),PERCENTILE(IF($C:$C=O177,$D:$D),0.25),"")</f>
        <v/>
      </c>
      <c r="T177" s="3" t="str">
        <f t="array" ref="T177">IF(ISNUMBER(M177),PERCENTILE(IF($C:$C=O177,$D:$D),0.3),"")</f>
        <v/>
      </c>
      <c r="U177" s="3" t="str">
        <f t="array" ref="U177">IF(ISNUMBER(M177),PERCENTILE(IF($C:$C=O177,$D:$D),0.5),"")</f>
        <v/>
      </c>
      <c r="V177" s="3" t="str">
        <f t="array" ref="V177">IF(ISNUMBER(M177),PERCENTILE(IF($C:$C=O177,$D:$D),0.7),"")</f>
        <v/>
      </c>
      <c r="W177" s="3" t="str">
        <f t="array" ref="W177">IF(ISNUMBER(M177),PERCENTILE(IF($C:$C=O177,$D:$D),0.75),"")</f>
        <v/>
      </c>
      <c r="X177" s="3" t="str">
        <f t="array" ref="X177">IF(ISNUMBER(M177),PERCENTILE(IF($C:$C=O177,$D:$D),0.85),"")</f>
        <v/>
      </c>
      <c r="AL177" s="2" t="str">
        <f t="shared" si="29"/>
        <v/>
      </c>
      <c r="AM177" s="4" t="str">
        <f t="shared" si="30"/>
        <v/>
      </c>
      <c r="AN177" s="4" t="str">
        <f t="shared" si="31"/>
        <v/>
      </c>
    </row>
    <row r="178" spans="1:40" x14ac:dyDescent="0.2">
      <c r="A178" s="9" t="str">
        <f>Calculations!B178</f>
        <v/>
      </c>
      <c r="B178" s="9" t="str">
        <f>Calculations!A178</f>
        <v/>
      </c>
      <c r="C178" s="3" t="str">
        <f t="shared" si="24"/>
        <v/>
      </c>
      <c r="D178" s="3" t="str">
        <f>IFERROR(Calculations!L178,"")</f>
        <v/>
      </c>
      <c r="E178" s="3" t="str">
        <f>IF(OR(FilterValue="",Calculations!C178=FilterValue), IF(Calculations!C178 &lt;&gt;DefectTypeString,  IFERROR(Calculations!L178,""), NA()),NA())</f>
        <v/>
      </c>
      <c r="F178" s="3" t="e">
        <f t="shared" si="32"/>
        <v>#NUM!</v>
      </c>
      <c r="G178" s="3" t="e">
        <f xml:space="preserve"> IF(Calculations!C178 = DefectTypeString,  IFERROR(Calculations!L178,""), NA())</f>
        <v>#N/A</v>
      </c>
      <c r="H178" s="3" t="e">
        <f t="shared" si="33"/>
        <v>#NUM!</v>
      </c>
      <c r="I178" s="3" t="e">
        <f ca="1" xml:space="preserve"> IF(OR(Calculations!C178 = "",Calculations!C178 &lt;&gt; DefectTypeString),  Calculations!M178, NA())</f>
        <v>#N/A</v>
      </c>
      <c r="J178" s="3" t="e">
        <f xml:space="preserve"> IF(Calculations!C178 = DefectTypeString,  Calculations!M178, NA())</f>
        <v>#N/A</v>
      </c>
      <c r="K178" s="3"/>
      <c r="M178" s="9" t="str">
        <f t="shared" si="25"/>
        <v/>
      </c>
      <c r="N178" s="9" t="str">
        <f t="shared" si="26"/>
        <v/>
      </c>
      <c r="O178" s="3" t="str">
        <f t="shared" si="27"/>
        <v/>
      </c>
      <c r="P178" s="3" t="str">
        <f t="array" ref="P178">IF(ISNUMBER(M178),MIN(IF($C:$C=O178,$D:$D)),"")</f>
        <v/>
      </c>
      <c r="Q178" s="11" t="str">
        <f t="shared" si="28"/>
        <v/>
      </c>
      <c r="R178" s="3" t="str">
        <f t="array" ref="R178">IF(ISNUMBER(M178),MAX(IF($C:$C=O178,$D:$D)),"")</f>
        <v/>
      </c>
      <c r="S178" s="3" t="str">
        <f t="array" ref="S178">IF(ISNUMBER(M178),PERCENTILE(IF($C:$C=O178,$D:$D),0.25),"")</f>
        <v/>
      </c>
      <c r="T178" s="3" t="str">
        <f t="array" ref="T178">IF(ISNUMBER(M178),PERCENTILE(IF($C:$C=O178,$D:$D),0.3),"")</f>
        <v/>
      </c>
      <c r="U178" s="3" t="str">
        <f t="array" ref="U178">IF(ISNUMBER(M178),PERCENTILE(IF($C:$C=O178,$D:$D),0.5),"")</f>
        <v/>
      </c>
      <c r="V178" s="3" t="str">
        <f t="array" ref="V178">IF(ISNUMBER(M178),PERCENTILE(IF($C:$C=O178,$D:$D),0.7),"")</f>
        <v/>
      </c>
      <c r="W178" s="3" t="str">
        <f t="array" ref="W178">IF(ISNUMBER(M178),PERCENTILE(IF($C:$C=O178,$D:$D),0.75),"")</f>
        <v/>
      </c>
      <c r="X178" s="3" t="str">
        <f t="array" ref="X178">IF(ISNUMBER(M178),PERCENTILE(IF($C:$C=O178,$D:$D),0.85),"")</f>
        <v/>
      </c>
      <c r="AL178" s="2" t="str">
        <f t="shared" si="29"/>
        <v/>
      </c>
      <c r="AM178" s="4" t="str">
        <f t="shared" si="30"/>
        <v/>
      </c>
      <c r="AN178" s="4" t="str">
        <f t="shared" si="31"/>
        <v/>
      </c>
    </row>
    <row r="179" spans="1:40" x14ac:dyDescent="0.2">
      <c r="A179" s="9" t="str">
        <f>Calculations!B179</f>
        <v/>
      </c>
      <c r="B179" s="9" t="str">
        <f>Calculations!A179</f>
        <v/>
      </c>
      <c r="C179" s="3" t="str">
        <f t="shared" si="24"/>
        <v/>
      </c>
      <c r="D179" s="3" t="str">
        <f>IFERROR(Calculations!L179,"")</f>
        <v/>
      </c>
      <c r="E179" s="3" t="str">
        <f>IF(OR(FilterValue="",Calculations!C179=FilterValue), IF(Calculations!C179 &lt;&gt;DefectTypeString,  IFERROR(Calculations!L179,""), NA()),NA())</f>
        <v/>
      </c>
      <c r="F179" s="3" t="e">
        <f t="shared" si="32"/>
        <v>#NUM!</v>
      </c>
      <c r="G179" s="3" t="e">
        <f xml:space="preserve"> IF(Calculations!C179 = DefectTypeString,  IFERROR(Calculations!L179,""), NA())</f>
        <v>#N/A</v>
      </c>
      <c r="H179" s="3" t="e">
        <f t="shared" si="33"/>
        <v>#NUM!</v>
      </c>
      <c r="I179" s="3" t="e">
        <f ca="1" xml:space="preserve"> IF(OR(Calculations!C179 = "",Calculations!C179 &lt;&gt; DefectTypeString),  Calculations!M179, NA())</f>
        <v>#N/A</v>
      </c>
      <c r="J179" s="3" t="e">
        <f xml:space="preserve"> IF(Calculations!C179 = DefectTypeString,  Calculations!M179, NA())</f>
        <v>#N/A</v>
      </c>
      <c r="K179" s="3"/>
      <c r="M179" s="9" t="str">
        <f t="shared" si="25"/>
        <v/>
      </c>
      <c r="N179" s="9" t="str">
        <f t="shared" si="26"/>
        <v/>
      </c>
      <c r="O179" s="3" t="str">
        <f t="shared" si="27"/>
        <v/>
      </c>
      <c r="P179" s="3" t="str">
        <f t="array" ref="P179">IF(ISNUMBER(M179),MIN(IF($C:$C=O179,$D:$D)),"")</f>
        <v/>
      </c>
      <c r="Q179" s="11" t="str">
        <f t="shared" si="28"/>
        <v/>
      </c>
      <c r="R179" s="3" t="str">
        <f t="array" ref="R179">IF(ISNUMBER(M179),MAX(IF($C:$C=O179,$D:$D)),"")</f>
        <v/>
      </c>
      <c r="S179" s="3" t="str">
        <f t="array" ref="S179">IF(ISNUMBER(M179),PERCENTILE(IF($C:$C=O179,$D:$D),0.25),"")</f>
        <v/>
      </c>
      <c r="T179" s="3" t="str">
        <f t="array" ref="T179">IF(ISNUMBER(M179),PERCENTILE(IF($C:$C=O179,$D:$D),0.3),"")</f>
        <v/>
      </c>
      <c r="U179" s="3" t="str">
        <f t="array" ref="U179">IF(ISNUMBER(M179),PERCENTILE(IF($C:$C=O179,$D:$D),0.5),"")</f>
        <v/>
      </c>
      <c r="V179" s="3" t="str">
        <f t="array" ref="V179">IF(ISNUMBER(M179),PERCENTILE(IF($C:$C=O179,$D:$D),0.7),"")</f>
        <v/>
      </c>
      <c r="W179" s="3" t="str">
        <f t="array" ref="W179">IF(ISNUMBER(M179),PERCENTILE(IF($C:$C=O179,$D:$D),0.75),"")</f>
        <v/>
      </c>
      <c r="X179" s="3" t="str">
        <f t="array" ref="X179">IF(ISNUMBER(M179),PERCENTILE(IF($C:$C=O179,$D:$D),0.85),"")</f>
        <v/>
      </c>
      <c r="AL179" s="2" t="str">
        <f t="shared" si="29"/>
        <v/>
      </c>
      <c r="AM179" s="4" t="str">
        <f t="shared" si="30"/>
        <v/>
      </c>
      <c r="AN179" s="4" t="str">
        <f t="shared" si="31"/>
        <v/>
      </c>
    </row>
    <row r="180" spans="1:40" x14ac:dyDescent="0.2">
      <c r="A180" s="9" t="str">
        <f>Calculations!B180</f>
        <v/>
      </c>
      <c r="B180" s="9" t="str">
        <f>Calculations!A180</f>
        <v/>
      </c>
      <c r="C180" s="3" t="str">
        <f t="shared" si="24"/>
        <v/>
      </c>
      <c r="D180" s="3" t="str">
        <f>IFERROR(Calculations!L180,"")</f>
        <v/>
      </c>
      <c r="E180" s="3" t="str">
        <f>IF(OR(FilterValue="",Calculations!C180=FilterValue), IF(Calculations!C180 &lt;&gt;DefectTypeString,  IFERROR(Calculations!L180,""), NA()),NA())</f>
        <v/>
      </c>
      <c r="F180" s="3" t="e">
        <f t="shared" si="32"/>
        <v>#NUM!</v>
      </c>
      <c r="G180" s="3" t="e">
        <f xml:space="preserve"> IF(Calculations!C180 = DefectTypeString,  IFERROR(Calculations!L180,""), NA())</f>
        <v>#N/A</v>
      </c>
      <c r="H180" s="3" t="e">
        <f t="shared" si="33"/>
        <v>#NUM!</v>
      </c>
      <c r="I180" s="3" t="e">
        <f ca="1" xml:space="preserve"> IF(OR(Calculations!C180 = "",Calculations!C180 &lt;&gt; DefectTypeString),  Calculations!M180, NA())</f>
        <v>#N/A</v>
      </c>
      <c r="J180" s="3" t="e">
        <f xml:space="preserve"> IF(Calculations!C180 = DefectTypeString,  Calculations!M180, NA())</f>
        <v>#N/A</v>
      </c>
      <c r="K180" s="3"/>
      <c r="M180" s="9" t="str">
        <f t="shared" si="25"/>
        <v/>
      </c>
      <c r="N180" s="9" t="str">
        <f t="shared" si="26"/>
        <v/>
      </c>
      <c r="O180" s="3" t="str">
        <f t="shared" si="27"/>
        <v/>
      </c>
      <c r="P180" s="3" t="str">
        <f t="array" ref="P180">IF(ISNUMBER(M180),MIN(IF($C:$C=O180,$D:$D)),"")</f>
        <v/>
      </c>
      <c r="Q180" s="11" t="str">
        <f t="shared" si="28"/>
        <v/>
      </c>
      <c r="R180" s="3" t="str">
        <f t="array" ref="R180">IF(ISNUMBER(M180),MAX(IF($C:$C=O180,$D:$D)),"")</f>
        <v/>
      </c>
      <c r="S180" s="3" t="str">
        <f t="array" ref="S180">IF(ISNUMBER(M180),PERCENTILE(IF($C:$C=O180,$D:$D),0.25),"")</f>
        <v/>
      </c>
      <c r="T180" s="3" t="str">
        <f t="array" ref="T180">IF(ISNUMBER(M180),PERCENTILE(IF($C:$C=O180,$D:$D),0.3),"")</f>
        <v/>
      </c>
      <c r="U180" s="3" t="str">
        <f t="array" ref="U180">IF(ISNUMBER(M180),PERCENTILE(IF($C:$C=O180,$D:$D),0.5),"")</f>
        <v/>
      </c>
      <c r="V180" s="3" t="str">
        <f t="array" ref="V180">IF(ISNUMBER(M180),PERCENTILE(IF($C:$C=O180,$D:$D),0.7),"")</f>
        <v/>
      </c>
      <c r="W180" s="3" t="str">
        <f t="array" ref="W180">IF(ISNUMBER(M180),PERCENTILE(IF($C:$C=O180,$D:$D),0.75),"")</f>
        <v/>
      </c>
      <c r="X180" s="3" t="str">
        <f t="array" ref="X180">IF(ISNUMBER(M180),PERCENTILE(IF($C:$C=O180,$D:$D),0.85),"")</f>
        <v/>
      </c>
      <c r="AL180" s="2" t="str">
        <f t="shared" si="29"/>
        <v/>
      </c>
      <c r="AM180" s="4" t="str">
        <f t="shared" si="30"/>
        <v/>
      </c>
      <c r="AN180" s="4" t="str">
        <f t="shared" si="31"/>
        <v/>
      </c>
    </row>
    <row r="181" spans="1:40" x14ac:dyDescent="0.2">
      <c r="A181" s="9" t="str">
        <f>Calculations!B181</f>
        <v/>
      </c>
      <c r="B181" s="9" t="str">
        <f>Calculations!A181</f>
        <v/>
      </c>
      <c r="C181" s="3" t="str">
        <f t="shared" si="24"/>
        <v/>
      </c>
      <c r="D181" s="3" t="str">
        <f>IFERROR(Calculations!L181,"")</f>
        <v/>
      </c>
      <c r="E181" s="3" t="str">
        <f>IF(OR(FilterValue="",Calculations!C181=FilterValue), IF(Calculations!C181 &lt;&gt;DefectTypeString,  IFERROR(Calculations!L181,""), NA()),NA())</f>
        <v/>
      </c>
      <c r="F181" s="3" t="e">
        <f t="shared" si="32"/>
        <v>#NUM!</v>
      </c>
      <c r="G181" s="3" t="e">
        <f xml:space="preserve"> IF(Calculations!C181 = DefectTypeString,  IFERROR(Calculations!L181,""), NA())</f>
        <v>#N/A</v>
      </c>
      <c r="H181" s="3" t="e">
        <f t="shared" si="33"/>
        <v>#NUM!</v>
      </c>
      <c r="I181" s="3" t="e">
        <f ca="1" xml:space="preserve"> IF(OR(Calculations!C181 = "",Calculations!C181 &lt;&gt; DefectTypeString),  Calculations!M181, NA())</f>
        <v>#N/A</v>
      </c>
      <c r="J181" s="3" t="e">
        <f xml:space="preserve"> IF(Calculations!C181 = DefectTypeString,  Calculations!M181, NA())</f>
        <v>#N/A</v>
      </c>
      <c r="K181" s="3"/>
      <c r="M181" s="9" t="str">
        <f t="shared" si="25"/>
        <v/>
      </c>
      <c r="N181" s="9" t="str">
        <f t="shared" si="26"/>
        <v/>
      </c>
      <c r="O181" s="3" t="str">
        <f t="shared" si="27"/>
        <v/>
      </c>
      <c r="P181" s="3" t="str">
        <f t="array" ref="P181">IF(ISNUMBER(M181),MIN(IF($C:$C=O181,$D:$D)),"")</f>
        <v/>
      </c>
      <c r="Q181" s="11" t="str">
        <f t="shared" si="28"/>
        <v/>
      </c>
      <c r="R181" s="3" t="str">
        <f t="array" ref="R181">IF(ISNUMBER(M181),MAX(IF($C:$C=O181,$D:$D)),"")</f>
        <v/>
      </c>
      <c r="S181" s="3" t="str">
        <f t="array" ref="S181">IF(ISNUMBER(M181),PERCENTILE(IF($C:$C=O181,$D:$D),0.25),"")</f>
        <v/>
      </c>
      <c r="T181" s="3" t="str">
        <f t="array" ref="T181">IF(ISNUMBER(M181),PERCENTILE(IF($C:$C=O181,$D:$D),0.3),"")</f>
        <v/>
      </c>
      <c r="U181" s="3" t="str">
        <f t="array" ref="U181">IF(ISNUMBER(M181),PERCENTILE(IF($C:$C=O181,$D:$D),0.5),"")</f>
        <v/>
      </c>
      <c r="V181" s="3" t="str">
        <f t="array" ref="V181">IF(ISNUMBER(M181),PERCENTILE(IF($C:$C=O181,$D:$D),0.7),"")</f>
        <v/>
      </c>
      <c r="W181" s="3" t="str">
        <f t="array" ref="W181">IF(ISNUMBER(M181),PERCENTILE(IF($C:$C=O181,$D:$D),0.75),"")</f>
        <v/>
      </c>
      <c r="X181" s="3" t="str">
        <f t="array" ref="X181">IF(ISNUMBER(M181),PERCENTILE(IF($C:$C=O181,$D:$D),0.85),"")</f>
        <v/>
      </c>
      <c r="AL181" s="2" t="str">
        <f t="shared" si="29"/>
        <v/>
      </c>
      <c r="AM181" s="4" t="str">
        <f t="shared" si="30"/>
        <v/>
      </c>
      <c r="AN181" s="4" t="str">
        <f t="shared" si="31"/>
        <v/>
      </c>
    </row>
    <row r="182" spans="1:40" x14ac:dyDescent="0.2">
      <c r="A182" s="9" t="str">
        <f>Calculations!B182</f>
        <v/>
      </c>
      <c r="B182" s="9" t="str">
        <f>Calculations!A182</f>
        <v/>
      </c>
      <c r="C182" s="3" t="str">
        <f t="shared" si="24"/>
        <v/>
      </c>
      <c r="D182" s="3" t="str">
        <f>IFERROR(Calculations!L182,"")</f>
        <v/>
      </c>
      <c r="E182" s="3" t="str">
        <f>IF(OR(FilterValue="",Calculations!C182=FilterValue), IF(Calculations!C182 &lt;&gt;DefectTypeString,  IFERROR(Calculations!L182,""), NA()),NA())</f>
        <v/>
      </c>
      <c r="F182" s="3" t="e">
        <f t="shared" si="32"/>
        <v>#NUM!</v>
      </c>
      <c r="G182" s="3" t="e">
        <f xml:space="preserve"> IF(Calculations!C182 = DefectTypeString,  IFERROR(Calculations!L182,""), NA())</f>
        <v>#N/A</v>
      </c>
      <c r="H182" s="3" t="e">
        <f t="shared" si="33"/>
        <v>#NUM!</v>
      </c>
      <c r="I182" s="3" t="e">
        <f ca="1" xml:space="preserve"> IF(OR(Calculations!C182 = "",Calculations!C182 &lt;&gt; DefectTypeString),  Calculations!M182, NA())</f>
        <v>#N/A</v>
      </c>
      <c r="J182" s="3" t="e">
        <f xml:space="preserve"> IF(Calculations!C182 = DefectTypeString,  Calculations!M182, NA())</f>
        <v>#N/A</v>
      </c>
      <c r="K182" s="3"/>
      <c r="M182" s="9" t="str">
        <f t="shared" si="25"/>
        <v/>
      </c>
      <c r="N182" s="9" t="str">
        <f t="shared" si="26"/>
        <v/>
      </c>
      <c r="O182" s="3" t="str">
        <f t="shared" si="27"/>
        <v/>
      </c>
      <c r="P182" s="3" t="str">
        <f t="array" ref="P182">IF(ISNUMBER(M182),MIN(IF($C:$C=O182,$D:$D)),"")</f>
        <v/>
      </c>
      <c r="Q182" s="11" t="str">
        <f t="shared" si="28"/>
        <v/>
      </c>
      <c r="R182" s="3" t="str">
        <f t="array" ref="R182">IF(ISNUMBER(M182),MAX(IF($C:$C=O182,$D:$D)),"")</f>
        <v/>
      </c>
      <c r="S182" s="3" t="str">
        <f t="array" ref="S182">IF(ISNUMBER(M182),PERCENTILE(IF($C:$C=O182,$D:$D),0.25),"")</f>
        <v/>
      </c>
      <c r="T182" s="3" t="str">
        <f t="array" ref="T182">IF(ISNUMBER(M182),PERCENTILE(IF($C:$C=O182,$D:$D),0.3),"")</f>
        <v/>
      </c>
      <c r="U182" s="3" t="str">
        <f t="array" ref="U182">IF(ISNUMBER(M182),PERCENTILE(IF($C:$C=O182,$D:$D),0.5),"")</f>
        <v/>
      </c>
      <c r="V182" s="3" t="str">
        <f t="array" ref="V182">IF(ISNUMBER(M182),PERCENTILE(IF($C:$C=O182,$D:$D),0.7),"")</f>
        <v/>
      </c>
      <c r="W182" s="3" t="str">
        <f t="array" ref="W182">IF(ISNUMBER(M182),PERCENTILE(IF($C:$C=O182,$D:$D),0.75),"")</f>
        <v/>
      </c>
      <c r="X182" s="3" t="str">
        <f t="array" ref="X182">IF(ISNUMBER(M182),PERCENTILE(IF($C:$C=O182,$D:$D),0.85),"")</f>
        <v/>
      </c>
      <c r="AL182" s="2" t="str">
        <f t="shared" si="29"/>
        <v/>
      </c>
      <c r="AM182" s="4" t="str">
        <f t="shared" si="30"/>
        <v/>
      </c>
      <c r="AN182" s="4" t="str">
        <f t="shared" si="31"/>
        <v/>
      </c>
    </row>
    <row r="183" spans="1:40" x14ac:dyDescent="0.2">
      <c r="A183" s="9" t="str">
        <f>Calculations!B183</f>
        <v/>
      </c>
      <c r="B183" s="9" t="str">
        <f>Calculations!A183</f>
        <v/>
      </c>
      <c r="C183" s="3" t="str">
        <f t="shared" si="24"/>
        <v/>
      </c>
      <c r="D183" s="3" t="str">
        <f>IFERROR(Calculations!L183,"")</f>
        <v/>
      </c>
      <c r="E183" s="3" t="str">
        <f>IF(OR(FilterValue="",Calculations!C183=FilterValue), IF(Calculations!C183 &lt;&gt;DefectTypeString,  IFERROR(Calculations!L183,""), NA()),NA())</f>
        <v/>
      </c>
      <c r="F183" s="3" t="e">
        <f t="shared" si="32"/>
        <v>#NUM!</v>
      </c>
      <c r="G183" s="3" t="e">
        <f xml:space="preserve"> IF(Calculations!C183 = DefectTypeString,  IFERROR(Calculations!L183,""), NA())</f>
        <v>#N/A</v>
      </c>
      <c r="H183" s="3" t="e">
        <f t="shared" si="33"/>
        <v>#NUM!</v>
      </c>
      <c r="I183" s="3" t="e">
        <f ca="1" xml:space="preserve"> IF(OR(Calculations!C183 = "",Calculations!C183 &lt;&gt; DefectTypeString),  Calculations!M183, NA())</f>
        <v>#N/A</v>
      </c>
      <c r="J183" s="3" t="e">
        <f xml:space="preserve"> IF(Calculations!C183 = DefectTypeString,  Calculations!M183, NA())</f>
        <v>#N/A</v>
      </c>
      <c r="K183" s="3"/>
      <c r="M183" s="9" t="str">
        <f t="shared" si="25"/>
        <v/>
      </c>
      <c r="N183" s="9" t="str">
        <f t="shared" si="26"/>
        <v/>
      </c>
      <c r="O183" s="3" t="str">
        <f t="shared" si="27"/>
        <v/>
      </c>
      <c r="P183" s="3" t="str">
        <f t="array" ref="P183">IF(ISNUMBER(M183),MIN(IF($C:$C=O183,$D:$D)),"")</f>
        <v/>
      </c>
      <c r="Q183" s="11" t="str">
        <f t="shared" si="28"/>
        <v/>
      </c>
      <c r="R183" s="3" t="str">
        <f t="array" ref="R183">IF(ISNUMBER(M183),MAX(IF($C:$C=O183,$D:$D)),"")</f>
        <v/>
      </c>
      <c r="S183" s="3" t="str">
        <f t="array" ref="S183">IF(ISNUMBER(M183),PERCENTILE(IF($C:$C=O183,$D:$D),0.25),"")</f>
        <v/>
      </c>
      <c r="T183" s="3" t="str">
        <f t="array" ref="T183">IF(ISNUMBER(M183),PERCENTILE(IF($C:$C=O183,$D:$D),0.3),"")</f>
        <v/>
      </c>
      <c r="U183" s="3" t="str">
        <f t="array" ref="U183">IF(ISNUMBER(M183),PERCENTILE(IF($C:$C=O183,$D:$D),0.5),"")</f>
        <v/>
      </c>
      <c r="V183" s="3" t="str">
        <f t="array" ref="V183">IF(ISNUMBER(M183),PERCENTILE(IF($C:$C=O183,$D:$D),0.7),"")</f>
        <v/>
      </c>
      <c r="W183" s="3" t="str">
        <f t="array" ref="W183">IF(ISNUMBER(M183),PERCENTILE(IF($C:$C=O183,$D:$D),0.75),"")</f>
        <v/>
      </c>
      <c r="X183" s="3" t="str">
        <f t="array" ref="X183">IF(ISNUMBER(M183),PERCENTILE(IF($C:$C=O183,$D:$D),0.85),"")</f>
        <v/>
      </c>
      <c r="AL183" s="2" t="str">
        <f t="shared" si="29"/>
        <v/>
      </c>
      <c r="AM183" s="4" t="str">
        <f t="shared" si="30"/>
        <v/>
      </c>
      <c r="AN183" s="4" t="str">
        <f t="shared" si="31"/>
        <v/>
      </c>
    </row>
    <row r="184" spans="1:40" x14ac:dyDescent="0.2">
      <c r="A184" s="9" t="str">
        <f>Calculations!B184</f>
        <v/>
      </c>
      <c r="B184" s="9" t="str">
        <f>Calculations!A184</f>
        <v/>
      </c>
      <c r="C184" s="3" t="str">
        <f t="shared" si="24"/>
        <v/>
      </c>
      <c r="D184" s="3" t="str">
        <f>IFERROR(Calculations!L184,"")</f>
        <v/>
      </c>
      <c r="E184" s="3" t="str">
        <f>IF(OR(FilterValue="",Calculations!C184=FilterValue), IF(Calculations!C184 &lt;&gt;DefectTypeString,  IFERROR(Calculations!L184,""), NA()),NA())</f>
        <v/>
      </c>
      <c r="F184" s="3" t="e">
        <f t="shared" si="32"/>
        <v>#NUM!</v>
      </c>
      <c r="G184" s="3" t="e">
        <f xml:space="preserve"> IF(Calculations!C184 = DefectTypeString,  IFERROR(Calculations!L184,""), NA())</f>
        <v>#N/A</v>
      </c>
      <c r="H184" s="3" t="e">
        <f t="shared" si="33"/>
        <v>#NUM!</v>
      </c>
      <c r="I184" s="3" t="e">
        <f ca="1" xml:space="preserve"> IF(OR(Calculations!C184 = "",Calculations!C184 &lt;&gt; DefectTypeString),  Calculations!M184, NA())</f>
        <v>#N/A</v>
      </c>
      <c r="J184" s="3" t="e">
        <f xml:space="preserve"> IF(Calculations!C184 = DefectTypeString,  Calculations!M184, NA())</f>
        <v>#N/A</v>
      </c>
      <c r="K184" s="3"/>
      <c r="M184" s="9" t="str">
        <f t="shared" si="25"/>
        <v/>
      </c>
      <c r="N184" s="9" t="str">
        <f t="shared" si="26"/>
        <v/>
      </c>
      <c r="O184" s="3" t="str">
        <f t="shared" si="27"/>
        <v/>
      </c>
      <c r="P184" s="3" t="str">
        <f t="array" ref="P184">IF(ISNUMBER(M184),MIN(IF($C:$C=O184,$D:$D)),"")</f>
        <v/>
      </c>
      <c r="Q184" s="11" t="str">
        <f t="shared" si="28"/>
        <v/>
      </c>
      <c r="R184" s="3" t="str">
        <f t="array" ref="R184">IF(ISNUMBER(M184),MAX(IF($C:$C=O184,$D:$D)),"")</f>
        <v/>
      </c>
      <c r="S184" s="3" t="str">
        <f t="array" ref="S184">IF(ISNUMBER(M184),PERCENTILE(IF($C:$C=O184,$D:$D),0.25),"")</f>
        <v/>
      </c>
      <c r="T184" s="3" t="str">
        <f t="array" ref="T184">IF(ISNUMBER(M184),PERCENTILE(IF($C:$C=O184,$D:$D),0.3),"")</f>
        <v/>
      </c>
      <c r="U184" s="3" t="str">
        <f t="array" ref="U184">IF(ISNUMBER(M184),PERCENTILE(IF($C:$C=O184,$D:$D),0.5),"")</f>
        <v/>
      </c>
      <c r="V184" s="3" t="str">
        <f t="array" ref="V184">IF(ISNUMBER(M184),PERCENTILE(IF($C:$C=O184,$D:$D),0.7),"")</f>
        <v/>
      </c>
      <c r="W184" s="3" t="str">
        <f t="array" ref="W184">IF(ISNUMBER(M184),PERCENTILE(IF($C:$C=O184,$D:$D),0.75),"")</f>
        <v/>
      </c>
      <c r="X184" s="3" t="str">
        <f t="array" ref="X184">IF(ISNUMBER(M184),PERCENTILE(IF($C:$C=O184,$D:$D),0.85),"")</f>
        <v/>
      </c>
      <c r="AL184" s="2" t="str">
        <f t="shared" si="29"/>
        <v/>
      </c>
      <c r="AM184" s="4" t="str">
        <f t="shared" si="30"/>
        <v/>
      </c>
      <c r="AN184" s="4" t="str">
        <f t="shared" si="31"/>
        <v/>
      </c>
    </row>
    <row r="185" spans="1:40" x14ac:dyDescent="0.2">
      <c r="A185" s="9" t="str">
        <f>Calculations!B185</f>
        <v/>
      </c>
      <c r="B185" s="9" t="str">
        <f>Calculations!A185</f>
        <v/>
      </c>
      <c r="C185" s="3" t="str">
        <f t="shared" si="24"/>
        <v/>
      </c>
      <c r="D185" s="3" t="str">
        <f>IFERROR(Calculations!L185,"")</f>
        <v/>
      </c>
      <c r="E185" s="3" t="str">
        <f>IF(OR(FilterValue="",Calculations!C185=FilterValue), IF(Calculations!C185 &lt;&gt;DefectTypeString,  IFERROR(Calculations!L185,""), NA()),NA())</f>
        <v/>
      </c>
      <c r="F185" s="3" t="e">
        <f t="shared" si="32"/>
        <v>#NUM!</v>
      </c>
      <c r="G185" s="3" t="e">
        <f xml:space="preserve"> IF(Calculations!C185 = DefectTypeString,  IFERROR(Calculations!L185,""), NA())</f>
        <v>#N/A</v>
      </c>
      <c r="H185" s="3" t="e">
        <f t="shared" si="33"/>
        <v>#NUM!</v>
      </c>
      <c r="I185" s="3" t="e">
        <f ca="1" xml:space="preserve"> IF(OR(Calculations!C185 = "",Calculations!C185 &lt;&gt; DefectTypeString),  Calculations!M185, NA())</f>
        <v>#N/A</v>
      </c>
      <c r="J185" s="3" t="e">
        <f xml:space="preserve"> IF(Calculations!C185 = DefectTypeString,  Calculations!M185, NA())</f>
        <v>#N/A</v>
      </c>
      <c r="K185" s="3"/>
      <c r="M185" s="9" t="str">
        <f t="shared" si="25"/>
        <v/>
      </c>
      <c r="N185" s="9" t="str">
        <f t="shared" si="26"/>
        <v/>
      </c>
      <c r="O185" s="3" t="str">
        <f t="shared" si="27"/>
        <v/>
      </c>
      <c r="P185" s="3" t="str">
        <f t="array" ref="P185">IF(ISNUMBER(M185),MIN(IF($C:$C=O185,$D:$D)),"")</f>
        <v/>
      </c>
      <c r="Q185" s="11" t="str">
        <f t="shared" si="28"/>
        <v/>
      </c>
      <c r="R185" s="3" t="str">
        <f t="array" ref="R185">IF(ISNUMBER(M185),MAX(IF($C:$C=O185,$D:$D)),"")</f>
        <v/>
      </c>
      <c r="S185" s="3" t="str">
        <f t="array" ref="S185">IF(ISNUMBER(M185),PERCENTILE(IF($C:$C=O185,$D:$D),0.25),"")</f>
        <v/>
      </c>
      <c r="T185" s="3" t="str">
        <f t="array" ref="T185">IF(ISNUMBER(M185),PERCENTILE(IF($C:$C=O185,$D:$D),0.3),"")</f>
        <v/>
      </c>
      <c r="U185" s="3" t="str">
        <f t="array" ref="U185">IF(ISNUMBER(M185),PERCENTILE(IF($C:$C=O185,$D:$D),0.5),"")</f>
        <v/>
      </c>
      <c r="V185" s="3" t="str">
        <f t="array" ref="V185">IF(ISNUMBER(M185),PERCENTILE(IF($C:$C=O185,$D:$D),0.7),"")</f>
        <v/>
      </c>
      <c r="W185" s="3" t="str">
        <f t="array" ref="W185">IF(ISNUMBER(M185),PERCENTILE(IF($C:$C=O185,$D:$D),0.75),"")</f>
        <v/>
      </c>
      <c r="X185" s="3" t="str">
        <f t="array" ref="X185">IF(ISNUMBER(M185),PERCENTILE(IF($C:$C=O185,$D:$D),0.85),"")</f>
        <v/>
      </c>
      <c r="AL185" s="2" t="str">
        <f t="shared" si="29"/>
        <v/>
      </c>
      <c r="AM185" s="4" t="str">
        <f t="shared" si="30"/>
        <v/>
      </c>
      <c r="AN185" s="4" t="str">
        <f t="shared" si="31"/>
        <v/>
      </c>
    </row>
    <row r="186" spans="1:40" x14ac:dyDescent="0.2">
      <c r="A186" s="9" t="str">
        <f>Calculations!B186</f>
        <v/>
      </c>
      <c r="B186" s="9" t="str">
        <f>Calculations!A186</f>
        <v/>
      </c>
      <c r="C186" s="3" t="str">
        <f t="shared" si="24"/>
        <v/>
      </c>
      <c r="D186" s="3" t="str">
        <f>IFERROR(Calculations!L186,"")</f>
        <v/>
      </c>
      <c r="E186" s="3" t="str">
        <f>IF(OR(FilterValue="",Calculations!C186=FilterValue), IF(Calculations!C186 &lt;&gt;DefectTypeString,  IFERROR(Calculations!L186,""), NA()),NA())</f>
        <v/>
      </c>
      <c r="F186" s="3" t="e">
        <f t="shared" si="32"/>
        <v>#NUM!</v>
      </c>
      <c r="G186" s="3" t="e">
        <f xml:space="preserve"> IF(Calculations!C186 = DefectTypeString,  IFERROR(Calculations!L186,""), NA())</f>
        <v>#N/A</v>
      </c>
      <c r="H186" s="3" t="e">
        <f t="shared" si="33"/>
        <v>#NUM!</v>
      </c>
      <c r="I186" s="3" t="e">
        <f ca="1" xml:space="preserve"> IF(OR(Calculations!C186 = "",Calculations!C186 &lt;&gt; DefectTypeString),  Calculations!M186, NA())</f>
        <v>#N/A</v>
      </c>
      <c r="J186" s="3" t="e">
        <f xml:space="preserve"> IF(Calculations!C186 = DefectTypeString,  Calculations!M186, NA())</f>
        <v>#N/A</v>
      </c>
      <c r="K186" s="3"/>
      <c r="M186" s="9" t="str">
        <f t="shared" si="25"/>
        <v/>
      </c>
      <c r="N186" s="9" t="str">
        <f t="shared" si="26"/>
        <v/>
      </c>
      <c r="O186" s="3" t="str">
        <f t="shared" si="27"/>
        <v/>
      </c>
      <c r="P186" s="3" t="str">
        <f t="array" ref="P186">IF(ISNUMBER(M186),MIN(IF($C:$C=O186,$D:$D)),"")</f>
        <v/>
      </c>
      <c r="Q186" s="11" t="str">
        <f t="shared" si="28"/>
        <v/>
      </c>
      <c r="R186" s="3" t="str">
        <f t="array" ref="R186">IF(ISNUMBER(M186),MAX(IF($C:$C=O186,$D:$D)),"")</f>
        <v/>
      </c>
      <c r="S186" s="3" t="str">
        <f t="array" ref="S186">IF(ISNUMBER(M186),PERCENTILE(IF($C:$C=O186,$D:$D),0.25),"")</f>
        <v/>
      </c>
      <c r="T186" s="3" t="str">
        <f t="array" ref="T186">IF(ISNUMBER(M186),PERCENTILE(IF($C:$C=O186,$D:$D),0.3),"")</f>
        <v/>
      </c>
      <c r="U186" s="3" t="str">
        <f t="array" ref="U186">IF(ISNUMBER(M186),PERCENTILE(IF($C:$C=O186,$D:$D),0.5),"")</f>
        <v/>
      </c>
      <c r="V186" s="3" t="str">
        <f t="array" ref="V186">IF(ISNUMBER(M186),PERCENTILE(IF($C:$C=O186,$D:$D),0.7),"")</f>
        <v/>
      </c>
      <c r="W186" s="3" t="str">
        <f t="array" ref="W186">IF(ISNUMBER(M186),PERCENTILE(IF($C:$C=O186,$D:$D),0.75),"")</f>
        <v/>
      </c>
      <c r="X186" s="3" t="str">
        <f t="array" ref="X186">IF(ISNUMBER(M186),PERCENTILE(IF($C:$C=O186,$D:$D),0.85),"")</f>
        <v/>
      </c>
      <c r="AL186" s="2" t="str">
        <f t="shared" si="29"/>
        <v/>
      </c>
      <c r="AM186" s="4" t="str">
        <f t="shared" si="30"/>
        <v/>
      </c>
      <c r="AN186" s="4" t="str">
        <f t="shared" si="31"/>
        <v/>
      </c>
    </row>
    <row r="187" spans="1:40" x14ac:dyDescent="0.2">
      <c r="A187" s="9" t="str">
        <f>Calculations!B187</f>
        <v/>
      </c>
      <c r="B187" s="9" t="str">
        <f>Calculations!A187</f>
        <v/>
      </c>
      <c r="C187" s="3" t="str">
        <f t="shared" si="24"/>
        <v/>
      </c>
      <c r="D187" s="3" t="str">
        <f>IFERROR(Calculations!L187,"")</f>
        <v/>
      </c>
      <c r="E187" s="3" t="str">
        <f>IF(OR(FilterValue="",Calculations!C187=FilterValue), IF(Calculations!C187 &lt;&gt;DefectTypeString,  IFERROR(Calculations!L187,""), NA()),NA())</f>
        <v/>
      </c>
      <c r="F187" s="3" t="e">
        <f t="shared" si="32"/>
        <v>#NUM!</v>
      </c>
      <c r="G187" s="3" t="e">
        <f xml:space="preserve"> IF(Calculations!C187 = DefectTypeString,  IFERROR(Calculations!L187,""), NA())</f>
        <v>#N/A</v>
      </c>
      <c r="H187" s="3" t="e">
        <f t="shared" si="33"/>
        <v>#NUM!</v>
      </c>
      <c r="I187" s="3" t="e">
        <f ca="1" xml:space="preserve"> IF(OR(Calculations!C187 = "",Calculations!C187 &lt;&gt; DefectTypeString),  Calculations!M187, NA())</f>
        <v>#N/A</v>
      </c>
      <c r="J187" s="3" t="e">
        <f xml:space="preserve"> IF(Calculations!C187 = DefectTypeString,  Calculations!M187, NA())</f>
        <v>#N/A</v>
      </c>
      <c r="K187" s="3"/>
      <c r="M187" s="9" t="str">
        <f t="shared" si="25"/>
        <v/>
      </c>
      <c r="N187" s="9" t="str">
        <f t="shared" si="26"/>
        <v/>
      </c>
      <c r="O187" s="3" t="str">
        <f t="shared" si="27"/>
        <v/>
      </c>
      <c r="P187" s="3" t="str">
        <f t="array" ref="P187">IF(ISNUMBER(M187),MIN(IF($C:$C=O187,$D:$D)),"")</f>
        <v/>
      </c>
      <c r="Q187" s="11" t="str">
        <f t="shared" si="28"/>
        <v/>
      </c>
      <c r="R187" s="3" t="str">
        <f t="array" ref="R187">IF(ISNUMBER(M187),MAX(IF($C:$C=O187,$D:$D)),"")</f>
        <v/>
      </c>
      <c r="S187" s="3" t="str">
        <f t="array" ref="S187">IF(ISNUMBER(M187),PERCENTILE(IF($C:$C=O187,$D:$D),0.25),"")</f>
        <v/>
      </c>
      <c r="T187" s="3" t="str">
        <f t="array" ref="T187">IF(ISNUMBER(M187),PERCENTILE(IF($C:$C=O187,$D:$D),0.3),"")</f>
        <v/>
      </c>
      <c r="U187" s="3" t="str">
        <f t="array" ref="U187">IF(ISNUMBER(M187),PERCENTILE(IF($C:$C=O187,$D:$D),0.5),"")</f>
        <v/>
      </c>
      <c r="V187" s="3" t="str">
        <f t="array" ref="V187">IF(ISNUMBER(M187),PERCENTILE(IF($C:$C=O187,$D:$D),0.7),"")</f>
        <v/>
      </c>
      <c r="W187" s="3" t="str">
        <f t="array" ref="W187">IF(ISNUMBER(M187),PERCENTILE(IF($C:$C=O187,$D:$D),0.75),"")</f>
        <v/>
      </c>
      <c r="X187" s="3" t="str">
        <f t="array" ref="X187">IF(ISNUMBER(M187),PERCENTILE(IF($C:$C=O187,$D:$D),0.85),"")</f>
        <v/>
      </c>
      <c r="AL187" s="2" t="str">
        <f t="shared" si="29"/>
        <v/>
      </c>
      <c r="AM187" s="4" t="str">
        <f t="shared" si="30"/>
        <v/>
      </c>
      <c r="AN187" s="4" t="str">
        <f t="shared" si="31"/>
        <v/>
      </c>
    </row>
    <row r="188" spans="1:40" x14ac:dyDescent="0.2">
      <c r="A188" s="9" t="str">
        <f>Calculations!B188</f>
        <v/>
      </c>
      <c r="B188" s="9" t="str">
        <f>Calculations!A188</f>
        <v/>
      </c>
      <c r="C188" s="3" t="str">
        <f t="shared" si="24"/>
        <v/>
      </c>
      <c r="D188" s="3" t="str">
        <f>IFERROR(Calculations!L188,"")</f>
        <v/>
      </c>
      <c r="E188" s="3" t="str">
        <f>IF(OR(FilterValue="",Calculations!C188=FilterValue), IF(Calculations!C188 &lt;&gt;DefectTypeString,  IFERROR(Calculations!L188,""), NA()),NA())</f>
        <v/>
      </c>
      <c r="F188" s="3" t="e">
        <f t="shared" si="32"/>
        <v>#NUM!</v>
      </c>
      <c r="G188" s="3" t="e">
        <f xml:space="preserve"> IF(Calculations!C188 = DefectTypeString,  IFERROR(Calculations!L188,""), NA())</f>
        <v>#N/A</v>
      </c>
      <c r="H188" s="3" t="e">
        <f t="shared" si="33"/>
        <v>#NUM!</v>
      </c>
      <c r="I188" s="3" t="e">
        <f ca="1" xml:space="preserve"> IF(OR(Calculations!C188 = "",Calculations!C188 &lt;&gt; DefectTypeString),  Calculations!M188, NA())</f>
        <v>#N/A</v>
      </c>
      <c r="J188" s="3" t="e">
        <f xml:space="preserve"> IF(Calculations!C188 = DefectTypeString,  Calculations!M188, NA())</f>
        <v>#N/A</v>
      </c>
      <c r="K188" s="3"/>
      <c r="M188" s="9" t="str">
        <f t="shared" si="25"/>
        <v/>
      </c>
      <c r="N188" s="9" t="str">
        <f t="shared" si="26"/>
        <v/>
      </c>
      <c r="O188" s="3" t="str">
        <f t="shared" si="27"/>
        <v/>
      </c>
      <c r="P188" s="3" t="str">
        <f t="array" ref="P188">IF(ISNUMBER(M188),MIN(IF($C:$C=O188,$D:$D)),"")</f>
        <v/>
      </c>
      <c r="Q188" s="11" t="str">
        <f t="shared" si="28"/>
        <v/>
      </c>
      <c r="R188" s="3" t="str">
        <f t="array" ref="R188">IF(ISNUMBER(M188),MAX(IF($C:$C=O188,$D:$D)),"")</f>
        <v/>
      </c>
      <c r="S188" s="3" t="str">
        <f t="array" ref="S188">IF(ISNUMBER(M188),PERCENTILE(IF($C:$C=O188,$D:$D),0.25),"")</f>
        <v/>
      </c>
      <c r="T188" s="3" t="str">
        <f t="array" ref="T188">IF(ISNUMBER(M188),PERCENTILE(IF($C:$C=O188,$D:$D),0.3),"")</f>
        <v/>
      </c>
      <c r="U188" s="3" t="str">
        <f t="array" ref="U188">IF(ISNUMBER(M188),PERCENTILE(IF($C:$C=O188,$D:$D),0.5),"")</f>
        <v/>
      </c>
      <c r="V188" s="3" t="str">
        <f t="array" ref="V188">IF(ISNUMBER(M188),PERCENTILE(IF($C:$C=O188,$D:$D),0.7),"")</f>
        <v/>
      </c>
      <c r="W188" s="3" t="str">
        <f t="array" ref="W188">IF(ISNUMBER(M188),PERCENTILE(IF($C:$C=O188,$D:$D),0.75),"")</f>
        <v/>
      </c>
      <c r="X188" s="3" t="str">
        <f t="array" ref="X188">IF(ISNUMBER(M188),PERCENTILE(IF($C:$C=O188,$D:$D),0.85),"")</f>
        <v/>
      </c>
      <c r="AL188" s="2" t="str">
        <f t="shared" si="29"/>
        <v/>
      </c>
      <c r="AM188" s="4" t="str">
        <f t="shared" si="30"/>
        <v/>
      </c>
      <c r="AN188" s="4" t="str">
        <f t="shared" si="31"/>
        <v/>
      </c>
    </row>
    <row r="189" spans="1:40" x14ac:dyDescent="0.2">
      <c r="A189" s="9" t="str">
        <f>Calculations!B189</f>
        <v/>
      </c>
      <c r="B189" s="9" t="str">
        <f>Calculations!A189</f>
        <v/>
      </c>
      <c r="C189" s="3" t="str">
        <f t="shared" si="24"/>
        <v/>
      </c>
      <c r="D189" s="3" t="str">
        <f>IFERROR(Calculations!L189,"")</f>
        <v/>
      </c>
      <c r="E189" s="3" t="str">
        <f>IF(OR(FilterValue="",Calculations!C189=FilterValue), IF(Calculations!C189 &lt;&gt;DefectTypeString,  IFERROR(Calculations!L189,""), NA()),NA())</f>
        <v/>
      </c>
      <c r="F189" s="3" t="e">
        <f t="shared" si="32"/>
        <v>#NUM!</v>
      </c>
      <c r="G189" s="3" t="e">
        <f xml:space="preserve"> IF(Calculations!C189 = DefectTypeString,  IFERROR(Calculations!L189,""), NA())</f>
        <v>#N/A</v>
      </c>
      <c r="H189" s="3" t="e">
        <f t="shared" si="33"/>
        <v>#NUM!</v>
      </c>
      <c r="I189" s="3" t="e">
        <f ca="1" xml:space="preserve"> IF(OR(Calculations!C189 = "",Calculations!C189 &lt;&gt; DefectTypeString),  Calculations!M189, NA())</f>
        <v>#N/A</v>
      </c>
      <c r="J189" s="3" t="e">
        <f xml:space="preserve"> IF(Calculations!C189 = DefectTypeString,  Calculations!M189, NA())</f>
        <v>#N/A</v>
      </c>
      <c r="K189" s="3"/>
      <c r="M189" s="9" t="str">
        <f t="shared" si="25"/>
        <v/>
      </c>
      <c r="N189" s="9" t="str">
        <f t="shared" si="26"/>
        <v/>
      </c>
      <c r="O189" s="3" t="str">
        <f t="shared" si="27"/>
        <v/>
      </c>
      <c r="P189" s="3" t="str">
        <f t="array" ref="P189">IF(ISNUMBER(M189),MIN(IF($C:$C=O189,$D:$D)),"")</f>
        <v/>
      </c>
      <c r="Q189" s="11" t="str">
        <f t="shared" si="28"/>
        <v/>
      </c>
      <c r="R189" s="3" t="str">
        <f t="array" ref="R189">IF(ISNUMBER(M189),MAX(IF($C:$C=O189,$D:$D)),"")</f>
        <v/>
      </c>
      <c r="S189" s="3" t="str">
        <f t="array" ref="S189">IF(ISNUMBER(M189),PERCENTILE(IF($C:$C=O189,$D:$D),0.25),"")</f>
        <v/>
      </c>
      <c r="T189" s="3" t="str">
        <f t="array" ref="T189">IF(ISNUMBER(M189),PERCENTILE(IF($C:$C=O189,$D:$D),0.3),"")</f>
        <v/>
      </c>
      <c r="U189" s="3" t="str">
        <f t="array" ref="U189">IF(ISNUMBER(M189),PERCENTILE(IF($C:$C=O189,$D:$D),0.5),"")</f>
        <v/>
      </c>
      <c r="V189" s="3" t="str">
        <f t="array" ref="V189">IF(ISNUMBER(M189),PERCENTILE(IF($C:$C=O189,$D:$D),0.7),"")</f>
        <v/>
      </c>
      <c r="W189" s="3" t="str">
        <f t="array" ref="W189">IF(ISNUMBER(M189),PERCENTILE(IF($C:$C=O189,$D:$D),0.75),"")</f>
        <v/>
      </c>
      <c r="X189" s="3" t="str">
        <f t="array" ref="X189">IF(ISNUMBER(M189),PERCENTILE(IF($C:$C=O189,$D:$D),0.85),"")</f>
        <v/>
      </c>
      <c r="AL189" s="2" t="str">
        <f t="shared" si="29"/>
        <v/>
      </c>
      <c r="AM189" s="4" t="str">
        <f t="shared" si="30"/>
        <v/>
      </c>
      <c r="AN189" s="4" t="str">
        <f t="shared" si="31"/>
        <v/>
      </c>
    </row>
    <row r="190" spans="1:40" x14ac:dyDescent="0.2">
      <c r="A190" s="9" t="str">
        <f>Calculations!B190</f>
        <v/>
      </c>
      <c r="B190" s="9" t="str">
        <f>Calculations!A190</f>
        <v/>
      </c>
      <c r="C190" s="3" t="str">
        <f t="shared" si="24"/>
        <v/>
      </c>
      <c r="D190" s="3" t="str">
        <f>IFERROR(Calculations!L190,"")</f>
        <v/>
      </c>
      <c r="E190" s="3" t="str">
        <f>IF(OR(FilterValue="",Calculations!C190=FilterValue), IF(Calculations!C190 &lt;&gt;DefectTypeString,  IFERROR(Calculations!L190,""), NA()),NA())</f>
        <v/>
      </c>
      <c r="F190" s="3" t="e">
        <f t="shared" si="32"/>
        <v>#NUM!</v>
      </c>
      <c r="G190" s="3" t="e">
        <f xml:space="preserve"> IF(Calculations!C190 = DefectTypeString,  IFERROR(Calculations!L190,""), NA())</f>
        <v>#N/A</v>
      </c>
      <c r="H190" s="3" t="e">
        <f t="shared" si="33"/>
        <v>#NUM!</v>
      </c>
      <c r="I190" s="3" t="e">
        <f ca="1" xml:space="preserve"> IF(OR(Calculations!C190 = "",Calculations!C190 &lt;&gt; DefectTypeString),  Calculations!M190, NA())</f>
        <v>#N/A</v>
      </c>
      <c r="J190" s="3" t="e">
        <f xml:space="preserve"> IF(Calculations!C190 = DefectTypeString,  Calculations!M190, NA())</f>
        <v>#N/A</v>
      </c>
      <c r="K190" s="3"/>
      <c r="M190" s="9" t="str">
        <f t="shared" si="25"/>
        <v/>
      </c>
      <c r="N190" s="9" t="str">
        <f t="shared" si="26"/>
        <v/>
      </c>
      <c r="O190" s="3" t="str">
        <f t="shared" si="27"/>
        <v/>
      </c>
      <c r="P190" s="3" t="str">
        <f t="array" ref="P190">IF(ISNUMBER(M190),MIN(IF($C:$C=O190,$D:$D)),"")</f>
        <v/>
      </c>
      <c r="Q190" s="11" t="str">
        <f t="shared" si="28"/>
        <v/>
      </c>
      <c r="R190" s="3" t="str">
        <f t="array" ref="R190">IF(ISNUMBER(M190),MAX(IF($C:$C=O190,$D:$D)),"")</f>
        <v/>
      </c>
      <c r="S190" s="3" t="str">
        <f t="array" ref="S190">IF(ISNUMBER(M190),PERCENTILE(IF($C:$C=O190,$D:$D),0.25),"")</f>
        <v/>
      </c>
      <c r="T190" s="3" t="str">
        <f t="array" ref="T190">IF(ISNUMBER(M190),PERCENTILE(IF($C:$C=O190,$D:$D),0.3),"")</f>
        <v/>
      </c>
      <c r="U190" s="3" t="str">
        <f t="array" ref="U190">IF(ISNUMBER(M190),PERCENTILE(IF($C:$C=O190,$D:$D),0.5),"")</f>
        <v/>
      </c>
      <c r="V190" s="3" t="str">
        <f t="array" ref="V190">IF(ISNUMBER(M190),PERCENTILE(IF($C:$C=O190,$D:$D),0.7),"")</f>
        <v/>
      </c>
      <c r="W190" s="3" t="str">
        <f t="array" ref="W190">IF(ISNUMBER(M190),PERCENTILE(IF($C:$C=O190,$D:$D),0.75),"")</f>
        <v/>
      </c>
      <c r="X190" s="3" t="str">
        <f t="array" ref="X190">IF(ISNUMBER(M190),PERCENTILE(IF($C:$C=O190,$D:$D),0.85),"")</f>
        <v/>
      </c>
      <c r="AL190" s="2" t="str">
        <f t="shared" si="29"/>
        <v/>
      </c>
      <c r="AM190" s="4" t="str">
        <f t="shared" si="30"/>
        <v/>
      </c>
      <c r="AN190" s="4" t="str">
        <f t="shared" si="31"/>
        <v/>
      </c>
    </row>
    <row r="191" spans="1:40" x14ac:dyDescent="0.2">
      <c r="A191" s="9" t="str">
        <f>Calculations!B191</f>
        <v/>
      </c>
      <c r="B191" s="9" t="str">
        <f>Calculations!A191</f>
        <v/>
      </c>
      <c r="C191" s="3" t="str">
        <f t="shared" si="24"/>
        <v/>
      </c>
      <c r="D191" s="3" t="str">
        <f>IFERROR(Calculations!L191,"")</f>
        <v/>
      </c>
      <c r="E191" s="3" t="str">
        <f>IF(OR(FilterValue="",Calculations!C191=FilterValue), IF(Calculations!C191 &lt;&gt;DefectTypeString,  IFERROR(Calculations!L191,""), NA()),NA())</f>
        <v/>
      </c>
      <c r="F191" s="3" t="e">
        <f t="shared" si="32"/>
        <v>#NUM!</v>
      </c>
      <c r="G191" s="3" t="e">
        <f xml:space="preserve"> IF(Calculations!C191 = DefectTypeString,  IFERROR(Calculations!L191,""), NA())</f>
        <v>#N/A</v>
      </c>
      <c r="H191" s="3" t="e">
        <f t="shared" si="33"/>
        <v>#NUM!</v>
      </c>
      <c r="I191" s="3" t="e">
        <f ca="1" xml:space="preserve"> IF(OR(Calculations!C191 = "",Calculations!C191 &lt;&gt; DefectTypeString),  Calculations!M191, NA())</f>
        <v>#N/A</v>
      </c>
      <c r="J191" s="3" t="e">
        <f xml:space="preserve"> IF(Calculations!C191 = DefectTypeString,  Calculations!M191, NA())</f>
        <v>#N/A</v>
      </c>
      <c r="K191" s="3"/>
      <c r="M191" s="9" t="str">
        <f t="shared" si="25"/>
        <v/>
      </c>
      <c r="N191" s="9" t="str">
        <f t="shared" si="26"/>
        <v/>
      </c>
      <c r="O191" s="3" t="str">
        <f t="shared" si="27"/>
        <v/>
      </c>
      <c r="P191" s="3" t="str">
        <f t="array" ref="P191">IF(ISNUMBER(M191),MIN(IF($C:$C=O191,$D:$D)),"")</f>
        <v/>
      </c>
      <c r="Q191" s="11" t="str">
        <f t="shared" si="28"/>
        <v/>
      </c>
      <c r="R191" s="3" t="str">
        <f t="array" ref="R191">IF(ISNUMBER(M191),MAX(IF($C:$C=O191,$D:$D)),"")</f>
        <v/>
      </c>
      <c r="S191" s="3" t="str">
        <f t="array" ref="S191">IF(ISNUMBER(M191),PERCENTILE(IF($C:$C=O191,$D:$D),0.25),"")</f>
        <v/>
      </c>
      <c r="T191" s="3" t="str">
        <f t="array" ref="T191">IF(ISNUMBER(M191),PERCENTILE(IF($C:$C=O191,$D:$D),0.3),"")</f>
        <v/>
      </c>
      <c r="U191" s="3" t="str">
        <f t="array" ref="U191">IF(ISNUMBER(M191),PERCENTILE(IF($C:$C=O191,$D:$D),0.5),"")</f>
        <v/>
      </c>
      <c r="V191" s="3" t="str">
        <f t="array" ref="V191">IF(ISNUMBER(M191),PERCENTILE(IF($C:$C=O191,$D:$D),0.7),"")</f>
        <v/>
      </c>
      <c r="W191" s="3" t="str">
        <f t="array" ref="W191">IF(ISNUMBER(M191),PERCENTILE(IF($C:$C=O191,$D:$D),0.75),"")</f>
        <v/>
      </c>
      <c r="X191" s="3" t="str">
        <f t="array" ref="X191">IF(ISNUMBER(M191),PERCENTILE(IF($C:$C=O191,$D:$D),0.85),"")</f>
        <v/>
      </c>
      <c r="AL191" s="2" t="str">
        <f t="shared" si="29"/>
        <v/>
      </c>
      <c r="AM191" s="4" t="str">
        <f t="shared" si="30"/>
        <v/>
      </c>
      <c r="AN191" s="4" t="str">
        <f t="shared" si="31"/>
        <v/>
      </c>
    </row>
    <row r="192" spans="1:40" x14ac:dyDescent="0.2">
      <c r="A192" s="9" t="str">
        <f>Calculations!B192</f>
        <v/>
      </c>
      <c r="B192" s="9" t="str">
        <f>Calculations!A192</f>
        <v/>
      </c>
      <c r="C192" s="3" t="str">
        <f t="shared" si="24"/>
        <v/>
      </c>
      <c r="D192" s="3" t="str">
        <f>IFERROR(Calculations!L192,"")</f>
        <v/>
      </c>
      <c r="E192" s="3" t="str">
        <f>IF(OR(FilterValue="",Calculations!C192=FilterValue), IF(Calculations!C192 &lt;&gt;DefectTypeString,  IFERROR(Calculations!L192,""), NA()),NA())</f>
        <v/>
      </c>
      <c r="F192" s="3" t="e">
        <f t="shared" si="32"/>
        <v>#NUM!</v>
      </c>
      <c r="G192" s="3" t="e">
        <f xml:space="preserve"> IF(Calculations!C192 = DefectTypeString,  IFERROR(Calculations!L192,""), NA())</f>
        <v>#N/A</v>
      </c>
      <c r="H192" s="3" t="e">
        <f t="shared" si="33"/>
        <v>#NUM!</v>
      </c>
      <c r="I192" s="3" t="e">
        <f ca="1" xml:space="preserve"> IF(OR(Calculations!C192 = "",Calculations!C192 &lt;&gt; DefectTypeString),  Calculations!M192, NA())</f>
        <v>#N/A</v>
      </c>
      <c r="J192" s="3" t="e">
        <f xml:space="preserve"> IF(Calculations!C192 = DefectTypeString,  Calculations!M192, NA())</f>
        <v>#N/A</v>
      </c>
      <c r="K192" s="3"/>
      <c r="M192" s="9" t="str">
        <f t="shared" si="25"/>
        <v/>
      </c>
      <c r="N192" s="9" t="str">
        <f t="shared" si="26"/>
        <v/>
      </c>
      <c r="O192" s="3" t="str">
        <f t="shared" si="27"/>
        <v/>
      </c>
      <c r="P192" s="3" t="str">
        <f t="array" ref="P192">IF(ISNUMBER(M192),MIN(IF($C:$C=O192,$D:$D)),"")</f>
        <v/>
      </c>
      <c r="Q192" s="11" t="str">
        <f t="shared" si="28"/>
        <v/>
      </c>
      <c r="R192" s="3" t="str">
        <f t="array" ref="R192">IF(ISNUMBER(M192),MAX(IF($C:$C=O192,$D:$D)),"")</f>
        <v/>
      </c>
      <c r="S192" s="3" t="str">
        <f t="array" ref="S192">IF(ISNUMBER(M192),PERCENTILE(IF($C:$C=O192,$D:$D),0.25),"")</f>
        <v/>
      </c>
      <c r="T192" s="3" t="str">
        <f t="array" ref="T192">IF(ISNUMBER(M192),PERCENTILE(IF($C:$C=O192,$D:$D),0.3),"")</f>
        <v/>
      </c>
      <c r="U192" s="3" t="str">
        <f t="array" ref="U192">IF(ISNUMBER(M192),PERCENTILE(IF($C:$C=O192,$D:$D),0.5),"")</f>
        <v/>
      </c>
      <c r="V192" s="3" t="str">
        <f t="array" ref="V192">IF(ISNUMBER(M192),PERCENTILE(IF($C:$C=O192,$D:$D),0.7),"")</f>
        <v/>
      </c>
      <c r="W192" s="3" t="str">
        <f t="array" ref="W192">IF(ISNUMBER(M192),PERCENTILE(IF($C:$C=O192,$D:$D),0.75),"")</f>
        <v/>
      </c>
      <c r="X192" s="3" t="str">
        <f t="array" ref="X192">IF(ISNUMBER(M192),PERCENTILE(IF($C:$C=O192,$D:$D),0.85),"")</f>
        <v/>
      </c>
      <c r="AL192" s="2" t="str">
        <f t="shared" si="29"/>
        <v/>
      </c>
      <c r="AM192" s="4" t="str">
        <f t="shared" si="30"/>
        <v/>
      </c>
      <c r="AN192" s="4" t="str">
        <f t="shared" si="31"/>
        <v/>
      </c>
    </row>
    <row r="193" spans="1:40" x14ac:dyDescent="0.2">
      <c r="A193" s="9" t="str">
        <f>Calculations!B193</f>
        <v/>
      </c>
      <c r="B193" s="9" t="str">
        <f>Calculations!A193</f>
        <v/>
      </c>
      <c r="C193" s="3" t="str">
        <f t="shared" si="24"/>
        <v/>
      </c>
      <c r="D193" s="3" t="str">
        <f>IFERROR(Calculations!L193,"")</f>
        <v/>
      </c>
      <c r="E193" s="3" t="str">
        <f>IF(OR(FilterValue="",Calculations!C193=FilterValue), IF(Calculations!C193 &lt;&gt;DefectTypeString,  IFERROR(Calculations!L193,""), NA()),NA())</f>
        <v/>
      </c>
      <c r="F193" s="3" t="e">
        <f t="shared" si="32"/>
        <v>#NUM!</v>
      </c>
      <c r="G193" s="3" t="e">
        <f xml:space="preserve"> IF(Calculations!C193 = DefectTypeString,  IFERROR(Calculations!L193,""), NA())</f>
        <v>#N/A</v>
      </c>
      <c r="H193" s="3" t="e">
        <f t="shared" si="33"/>
        <v>#NUM!</v>
      </c>
      <c r="I193" s="3" t="e">
        <f ca="1" xml:space="preserve"> IF(OR(Calculations!C193 = "",Calculations!C193 &lt;&gt; DefectTypeString),  Calculations!M193, NA())</f>
        <v>#N/A</v>
      </c>
      <c r="J193" s="3" t="e">
        <f xml:space="preserve"> IF(Calculations!C193 = DefectTypeString,  Calculations!M193, NA())</f>
        <v>#N/A</v>
      </c>
      <c r="K193" s="3"/>
      <c r="M193" s="9" t="str">
        <f t="shared" si="25"/>
        <v/>
      </c>
      <c r="N193" s="9" t="str">
        <f t="shared" si="26"/>
        <v/>
      </c>
      <c r="O193" s="3" t="str">
        <f t="shared" si="27"/>
        <v/>
      </c>
      <c r="P193" s="3" t="str">
        <f t="array" ref="P193">IF(ISNUMBER(M193),MIN(IF($C:$C=O193,$D:$D)),"")</f>
        <v/>
      </c>
      <c r="Q193" s="11" t="str">
        <f t="shared" si="28"/>
        <v/>
      </c>
      <c r="R193" s="3" t="str">
        <f t="array" ref="R193">IF(ISNUMBER(M193),MAX(IF($C:$C=O193,$D:$D)),"")</f>
        <v/>
      </c>
      <c r="S193" s="3" t="str">
        <f t="array" ref="S193">IF(ISNUMBER(M193),PERCENTILE(IF($C:$C=O193,$D:$D),0.25),"")</f>
        <v/>
      </c>
      <c r="T193" s="3" t="str">
        <f t="array" ref="T193">IF(ISNUMBER(M193),PERCENTILE(IF($C:$C=O193,$D:$D),0.3),"")</f>
        <v/>
      </c>
      <c r="U193" s="3" t="str">
        <f t="array" ref="U193">IF(ISNUMBER(M193),PERCENTILE(IF($C:$C=O193,$D:$D),0.5),"")</f>
        <v/>
      </c>
      <c r="V193" s="3" t="str">
        <f t="array" ref="V193">IF(ISNUMBER(M193),PERCENTILE(IF($C:$C=O193,$D:$D),0.7),"")</f>
        <v/>
      </c>
      <c r="W193" s="3" t="str">
        <f t="array" ref="W193">IF(ISNUMBER(M193),PERCENTILE(IF($C:$C=O193,$D:$D),0.75),"")</f>
        <v/>
      </c>
      <c r="X193" s="3" t="str">
        <f t="array" ref="X193">IF(ISNUMBER(M193),PERCENTILE(IF($C:$C=O193,$D:$D),0.85),"")</f>
        <v/>
      </c>
      <c r="AL193" s="2" t="str">
        <f t="shared" si="29"/>
        <v/>
      </c>
      <c r="AM193" s="4" t="str">
        <f t="shared" si="30"/>
        <v/>
      </c>
      <c r="AN193" s="4" t="str">
        <f t="shared" si="31"/>
        <v/>
      </c>
    </row>
    <row r="194" spans="1:40" x14ac:dyDescent="0.2">
      <c r="A194" s="9" t="str">
        <f>Calculations!B194</f>
        <v/>
      </c>
      <c r="B194" s="9" t="str">
        <f>Calculations!A194</f>
        <v/>
      </c>
      <c r="C194" s="3" t="str">
        <f t="shared" si="24"/>
        <v/>
      </c>
      <c r="D194" s="3" t="str">
        <f>IFERROR(Calculations!L194,"")</f>
        <v/>
      </c>
      <c r="E194" s="3" t="str">
        <f>IF(OR(FilterValue="",Calculations!C194=FilterValue), IF(Calculations!C194 &lt;&gt;DefectTypeString,  IFERROR(Calculations!L194,""), NA()),NA())</f>
        <v/>
      </c>
      <c r="F194" s="3" t="e">
        <f t="shared" si="32"/>
        <v>#NUM!</v>
      </c>
      <c r="G194" s="3" t="e">
        <f xml:space="preserve"> IF(Calculations!C194 = DefectTypeString,  IFERROR(Calculations!L194,""), NA())</f>
        <v>#N/A</v>
      </c>
      <c r="H194" s="3" t="e">
        <f t="shared" si="33"/>
        <v>#NUM!</v>
      </c>
      <c r="I194" s="3" t="e">
        <f ca="1" xml:space="preserve"> IF(OR(Calculations!C194 = "",Calculations!C194 &lt;&gt; DefectTypeString),  Calculations!M194, NA())</f>
        <v>#N/A</v>
      </c>
      <c r="J194" s="3" t="e">
        <f xml:space="preserve"> IF(Calculations!C194 = DefectTypeString,  Calculations!M194, NA())</f>
        <v>#N/A</v>
      </c>
      <c r="K194" s="3"/>
      <c r="M194" s="9" t="str">
        <f t="shared" si="25"/>
        <v/>
      </c>
      <c r="N194" s="9" t="str">
        <f t="shared" si="26"/>
        <v/>
      </c>
      <c r="O194" s="3" t="str">
        <f t="shared" si="27"/>
        <v/>
      </c>
      <c r="P194" s="3" t="str">
        <f t="array" ref="P194">IF(ISNUMBER(M194),MIN(IF($C:$C=O194,$D:$D)),"")</f>
        <v/>
      </c>
      <c r="Q194" s="11" t="str">
        <f t="shared" si="28"/>
        <v/>
      </c>
      <c r="R194" s="3" t="str">
        <f t="array" ref="R194">IF(ISNUMBER(M194),MAX(IF($C:$C=O194,$D:$D)),"")</f>
        <v/>
      </c>
      <c r="S194" s="3" t="str">
        <f t="array" ref="S194">IF(ISNUMBER(M194),PERCENTILE(IF($C:$C=O194,$D:$D),0.25),"")</f>
        <v/>
      </c>
      <c r="T194" s="3" t="str">
        <f t="array" ref="T194">IF(ISNUMBER(M194),PERCENTILE(IF($C:$C=O194,$D:$D),0.3),"")</f>
        <v/>
      </c>
      <c r="U194" s="3" t="str">
        <f t="array" ref="U194">IF(ISNUMBER(M194),PERCENTILE(IF($C:$C=O194,$D:$D),0.5),"")</f>
        <v/>
      </c>
      <c r="V194" s="3" t="str">
        <f t="array" ref="V194">IF(ISNUMBER(M194),PERCENTILE(IF($C:$C=O194,$D:$D),0.7),"")</f>
        <v/>
      </c>
      <c r="W194" s="3" t="str">
        <f t="array" ref="W194">IF(ISNUMBER(M194),PERCENTILE(IF($C:$C=O194,$D:$D),0.75),"")</f>
        <v/>
      </c>
      <c r="X194" s="3" t="str">
        <f t="array" ref="X194">IF(ISNUMBER(M194),PERCENTILE(IF($C:$C=O194,$D:$D),0.85),"")</f>
        <v/>
      </c>
      <c r="AL194" s="2" t="str">
        <f t="shared" si="29"/>
        <v/>
      </c>
      <c r="AM194" s="4" t="str">
        <f t="shared" si="30"/>
        <v/>
      </c>
      <c r="AN194" s="4" t="str">
        <f t="shared" si="31"/>
        <v/>
      </c>
    </row>
    <row r="195" spans="1:40" x14ac:dyDescent="0.2">
      <c r="A195" s="9" t="str">
        <f>Calculations!B195</f>
        <v/>
      </c>
      <c r="B195" s="9" t="str">
        <f>Calculations!A195</f>
        <v/>
      </c>
      <c r="C195" s="3" t="str">
        <f t="shared" ref="C195:C258" si="34">IF(ISNUMBER(B195),YEAR(B195)&amp;"-"&amp;TEXT(WEEKNUM(B195),"00"),"")</f>
        <v/>
      </c>
      <c r="D195" s="3" t="str">
        <f>IFERROR(Calculations!L195,"")</f>
        <v/>
      </c>
      <c r="E195" s="3" t="str">
        <f>IF(OR(FilterValue="",Calculations!C195=FilterValue), IF(Calculations!C195 &lt;&gt;DefectTypeString,  IFERROR(Calculations!L195,""), NA()),NA())</f>
        <v/>
      </c>
      <c r="F195" s="3" t="e">
        <f t="shared" si="32"/>
        <v>#NUM!</v>
      </c>
      <c r="G195" s="3" t="e">
        <f xml:space="preserve"> IF(Calculations!C195 = DefectTypeString,  IFERROR(Calculations!L195,""), NA())</f>
        <v>#N/A</v>
      </c>
      <c r="H195" s="3" t="e">
        <f t="shared" si="33"/>
        <v>#NUM!</v>
      </c>
      <c r="I195" s="3" t="e">
        <f ca="1" xml:space="preserve"> IF(OR(Calculations!C195 = "",Calculations!C195 &lt;&gt; DefectTypeString),  Calculations!M195, NA())</f>
        <v>#N/A</v>
      </c>
      <c r="J195" s="3" t="e">
        <f xml:space="preserve"> IF(Calculations!C195 = DefectTypeString,  Calculations!M195, NA())</f>
        <v>#N/A</v>
      </c>
      <c r="K195" s="3"/>
      <c r="M195" s="9" t="str">
        <f t="shared" ref="M195:M250" si="35">IF(ISNUMBER(M194),  IF(EndDatePriorSunday&lt;&gt;"",     IF(M194+7&lt;=MIN(EndDatePriorSunday,MAX(PriorSundays)),M194+7,""),IF(M194+7&lt;=MAX(PriorSundays),M194+7,"") ),"")</f>
        <v/>
      </c>
      <c r="N195" s="9" t="str">
        <f t="shared" ref="N195:N250" si="36">IF(ISNUMBER(M195),M195+6,"")</f>
        <v/>
      </c>
      <c r="O195" s="3" t="str">
        <f t="shared" ref="O195:O250" si="37">IF(ISNUMBER(M195),YEAR(M195)&amp;"-"&amp;TEXT(WEEKNUM(M195),"00"),"")</f>
        <v/>
      </c>
      <c r="P195" s="3" t="str">
        <f t="array" ref="P195">IF(ISNUMBER(M195),MIN(IF($C:$C=O195,$D:$D)),"")</f>
        <v/>
      </c>
      <c r="Q195" s="11" t="str">
        <f t="shared" ref="Q195:Q250" si="38">IF(ISNUMBER(M195),IFERROR(AVERAGEIF($C:$C,O195,$D:$D),0),"")</f>
        <v/>
      </c>
      <c r="R195" s="3" t="str">
        <f t="array" ref="R195">IF(ISNUMBER(M195),MAX(IF($C:$C=O195,$D:$D)),"")</f>
        <v/>
      </c>
      <c r="S195" s="3" t="str">
        <f t="array" ref="S195">IF(ISNUMBER(M195),PERCENTILE(IF($C:$C=O195,$D:$D),0.25),"")</f>
        <v/>
      </c>
      <c r="T195" s="3" t="str">
        <f t="array" ref="T195">IF(ISNUMBER(M195),PERCENTILE(IF($C:$C=O195,$D:$D),0.3),"")</f>
        <v/>
      </c>
      <c r="U195" s="3" t="str">
        <f t="array" ref="U195">IF(ISNUMBER(M195),PERCENTILE(IF($C:$C=O195,$D:$D),0.5),"")</f>
        <v/>
      </c>
      <c r="V195" s="3" t="str">
        <f t="array" ref="V195">IF(ISNUMBER(M195),PERCENTILE(IF($C:$C=O195,$D:$D),0.7),"")</f>
        <v/>
      </c>
      <c r="W195" s="3" t="str">
        <f t="array" ref="W195">IF(ISNUMBER(M195),PERCENTILE(IF($C:$C=O195,$D:$D),0.75),"")</f>
        <v/>
      </c>
      <c r="X195" s="3" t="str">
        <f t="array" ref="X195">IF(ISNUMBER(M195),PERCENTILE(IF($C:$C=O195,$D:$D),0.85),"")</f>
        <v/>
      </c>
      <c r="AL195" s="2" t="str">
        <f t="shared" ref="AL195:AL258" si="39">IF(AL194&lt;=MAX(B:B), AL194+1,"")</f>
        <v/>
      </c>
      <c r="AM195" s="4" t="str">
        <f t="shared" ref="AM195:AM258" si="40">IF(AL195&lt;&gt;"",$F$2,"")</f>
        <v/>
      </c>
      <c r="AN195" s="4" t="str">
        <f t="shared" ref="AN195:AN258" si="41">IF(AL195&lt;&gt;"",$H$2,"")</f>
        <v/>
      </c>
    </row>
    <row r="196" spans="1:40" x14ac:dyDescent="0.2">
      <c r="A196" s="9" t="str">
        <f>Calculations!B196</f>
        <v/>
      </c>
      <c r="B196" s="9" t="str">
        <f>Calculations!A196</f>
        <v/>
      </c>
      <c r="C196" s="3" t="str">
        <f t="shared" si="34"/>
        <v/>
      </c>
      <c r="D196" s="3" t="str">
        <f>IFERROR(Calculations!L196,"")</f>
        <v/>
      </c>
      <c r="E196" s="3" t="str">
        <f>IF(OR(FilterValue="",Calculations!C196=FilterValue), IF(Calculations!C196 &lt;&gt;DefectTypeString,  IFERROR(Calculations!L196,""), NA()),NA())</f>
        <v/>
      </c>
      <c r="F196" s="3" t="e">
        <f t="shared" ref="F196:F259" si="42">$F$2</f>
        <v>#NUM!</v>
      </c>
      <c r="G196" s="3" t="e">
        <f xml:space="preserve"> IF(Calculations!C196 = DefectTypeString,  IFERROR(Calculations!L196,""), NA())</f>
        <v>#N/A</v>
      </c>
      <c r="H196" s="3" t="e">
        <f t="shared" ref="H196:H259" si="43">$H$2</f>
        <v>#NUM!</v>
      </c>
      <c r="I196" s="3" t="e">
        <f ca="1" xml:space="preserve"> IF(OR(Calculations!C196 = "",Calculations!C196 &lt;&gt; DefectTypeString),  Calculations!M196, NA())</f>
        <v>#N/A</v>
      </c>
      <c r="J196" s="3" t="e">
        <f xml:space="preserve"> IF(Calculations!C196 = DefectTypeString,  Calculations!M196, NA())</f>
        <v>#N/A</v>
      </c>
      <c r="K196" s="3"/>
      <c r="M196" s="9" t="str">
        <f t="shared" si="35"/>
        <v/>
      </c>
      <c r="N196" s="9" t="str">
        <f t="shared" si="36"/>
        <v/>
      </c>
      <c r="O196" s="3" t="str">
        <f t="shared" si="37"/>
        <v/>
      </c>
      <c r="P196" s="3" t="str">
        <f t="array" ref="P196">IF(ISNUMBER(M196),MIN(IF($C:$C=O196,$D:$D)),"")</f>
        <v/>
      </c>
      <c r="Q196" s="11" t="str">
        <f t="shared" si="38"/>
        <v/>
      </c>
      <c r="R196" s="3" t="str">
        <f t="array" ref="R196">IF(ISNUMBER(M196),MAX(IF($C:$C=O196,$D:$D)),"")</f>
        <v/>
      </c>
      <c r="S196" s="3" t="str">
        <f t="array" ref="S196">IF(ISNUMBER(M196),PERCENTILE(IF($C:$C=O196,$D:$D),0.25),"")</f>
        <v/>
      </c>
      <c r="T196" s="3" t="str">
        <f t="array" ref="T196">IF(ISNUMBER(M196),PERCENTILE(IF($C:$C=O196,$D:$D),0.3),"")</f>
        <v/>
      </c>
      <c r="U196" s="3" t="str">
        <f t="array" ref="U196">IF(ISNUMBER(M196),PERCENTILE(IF($C:$C=O196,$D:$D),0.5),"")</f>
        <v/>
      </c>
      <c r="V196" s="3" t="str">
        <f t="array" ref="V196">IF(ISNUMBER(M196),PERCENTILE(IF($C:$C=O196,$D:$D),0.7),"")</f>
        <v/>
      </c>
      <c r="W196" s="3" t="str">
        <f t="array" ref="W196">IF(ISNUMBER(M196),PERCENTILE(IF($C:$C=O196,$D:$D),0.75),"")</f>
        <v/>
      </c>
      <c r="X196" s="3" t="str">
        <f t="array" ref="X196">IF(ISNUMBER(M196),PERCENTILE(IF($C:$C=O196,$D:$D),0.85),"")</f>
        <v/>
      </c>
      <c r="AL196" s="2" t="str">
        <f t="shared" si="39"/>
        <v/>
      </c>
      <c r="AM196" s="4" t="str">
        <f t="shared" si="40"/>
        <v/>
      </c>
      <c r="AN196" s="4" t="str">
        <f t="shared" si="41"/>
        <v/>
      </c>
    </row>
    <row r="197" spans="1:40" x14ac:dyDescent="0.2">
      <c r="A197" s="9" t="str">
        <f>Calculations!B197</f>
        <v/>
      </c>
      <c r="B197" s="9" t="str">
        <f>Calculations!A197</f>
        <v/>
      </c>
      <c r="C197" s="3" t="str">
        <f t="shared" si="34"/>
        <v/>
      </c>
      <c r="D197" s="3" t="str">
        <f>IFERROR(Calculations!L197,"")</f>
        <v/>
      </c>
      <c r="E197" s="3" t="str">
        <f>IF(OR(FilterValue="",Calculations!C197=FilterValue), IF(Calculations!C197 &lt;&gt;DefectTypeString,  IFERROR(Calculations!L197,""), NA()),NA())</f>
        <v/>
      </c>
      <c r="F197" s="3" t="e">
        <f t="shared" si="42"/>
        <v>#NUM!</v>
      </c>
      <c r="G197" s="3" t="e">
        <f xml:space="preserve"> IF(Calculations!C197 = DefectTypeString,  IFERROR(Calculations!L197,""), NA())</f>
        <v>#N/A</v>
      </c>
      <c r="H197" s="3" t="e">
        <f t="shared" si="43"/>
        <v>#NUM!</v>
      </c>
      <c r="I197" s="3" t="e">
        <f ca="1" xml:space="preserve"> IF(OR(Calculations!C197 = "",Calculations!C197 &lt;&gt; DefectTypeString),  Calculations!M197, NA())</f>
        <v>#N/A</v>
      </c>
      <c r="J197" s="3" t="e">
        <f xml:space="preserve"> IF(Calculations!C197 = DefectTypeString,  Calculations!M197, NA())</f>
        <v>#N/A</v>
      </c>
      <c r="K197" s="3"/>
      <c r="M197" s="9" t="str">
        <f t="shared" si="35"/>
        <v/>
      </c>
      <c r="N197" s="9" t="str">
        <f t="shared" si="36"/>
        <v/>
      </c>
      <c r="O197" s="3" t="str">
        <f t="shared" si="37"/>
        <v/>
      </c>
      <c r="P197" s="3" t="str">
        <f t="array" ref="P197">IF(ISNUMBER(M197),MIN(IF($C:$C=O197,$D:$D)),"")</f>
        <v/>
      </c>
      <c r="Q197" s="11" t="str">
        <f t="shared" si="38"/>
        <v/>
      </c>
      <c r="R197" s="3" t="str">
        <f t="array" ref="R197">IF(ISNUMBER(M197),MAX(IF($C:$C=O197,$D:$D)),"")</f>
        <v/>
      </c>
      <c r="S197" s="3" t="str">
        <f t="array" ref="S197">IF(ISNUMBER(M197),PERCENTILE(IF($C:$C=O197,$D:$D),0.25),"")</f>
        <v/>
      </c>
      <c r="T197" s="3" t="str">
        <f t="array" ref="T197">IF(ISNUMBER(M197),PERCENTILE(IF($C:$C=O197,$D:$D),0.3),"")</f>
        <v/>
      </c>
      <c r="U197" s="3" t="str">
        <f t="array" ref="U197">IF(ISNUMBER(M197),PERCENTILE(IF($C:$C=O197,$D:$D),0.5),"")</f>
        <v/>
      </c>
      <c r="V197" s="3" t="str">
        <f t="array" ref="V197">IF(ISNUMBER(M197),PERCENTILE(IF($C:$C=O197,$D:$D),0.7),"")</f>
        <v/>
      </c>
      <c r="W197" s="3" t="str">
        <f t="array" ref="W197">IF(ISNUMBER(M197),PERCENTILE(IF($C:$C=O197,$D:$D),0.75),"")</f>
        <v/>
      </c>
      <c r="X197" s="3" t="str">
        <f t="array" ref="X197">IF(ISNUMBER(M197),PERCENTILE(IF($C:$C=O197,$D:$D),0.85),"")</f>
        <v/>
      </c>
      <c r="AL197" s="2" t="str">
        <f t="shared" si="39"/>
        <v/>
      </c>
      <c r="AM197" s="4" t="str">
        <f t="shared" si="40"/>
        <v/>
      </c>
      <c r="AN197" s="4" t="str">
        <f t="shared" si="41"/>
        <v/>
      </c>
    </row>
    <row r="198" spans="1:40" x14ac:dyDescent="0.2">
      <c r="A198" s="9" t="str">
        <f>Calculations!B198</f>
        <v/>
      </c>
      <c r="B198" s="9" t="str">
        <f>Calculations!A198</f>
        <v/>
      </c>
      <c r="C198" s="3" t="str">
        <f t="shared" si="34"/>
        <v/>
      </c>
      <c r="D198" s="3" t="str">
        <f>IFERROR(Calculations!L198,"")</f>
        <v/>
      </c>
      <c r="E198" s="3" t="str">
        <f>IF(OR(FilterValue="",Calculations!C198=FilterValue), IF(Calculations!C198 &lt;&gt;DefectTypeString,  IFERROR(Calculations!L198,""), NA()),NA())</f>
        <v/>
      </c>
      <c r="F198" s="3" t="e">
        <f t="shared" si="42"/>
        <v>#NUM!</v>
      </c>
      <c r="G198" s="3" t="e">
        <f xml:space="preserve"> IF(Calculations!C198 = DefectTypeString,  IFERROR(Calculations!L198,""), NA())</f>
        <v>#N/A</v>
      </c>
      <c r="H198" s="3" t="e">
        <f t="shared" si="43"/>
        <v>#NUM!</v>
      </c>
      <c r="I198" s="3" t="e">
        <f ca="1" xml:space="preserve"> IF(OR(Calculations!C198 = "",Calculations!C198 &lt;&gt; DefectTypeString),  Calculations!M198, NA())</f>
        <v>#N/A</v>
      </c>
      <c r="J198" s="3" t="e">
        <f xml:space="preserve"> IF(Calculations!C198 = DefectTypeString,  Calculations!M198, NA())</f>
        <v>#N/A</v>
      </c>
      <c r="K198" s="3"/>
      <c r="M198" s="9" t="str">
        <f t="shared" si="35"/>
        <v/>
      </c>
      <c r="N198" s="9" t="str">
        <f t="shared" si="36"/>
        <v/>
      </c>
      <c r="O198" s="3" t="str">
        <f t="shared" si="37"/>
        <v/>
      </c>
      <c r="P198" s="3" t="str">
        <f t="array" ref="P198">IF(ISNUMBER(M198),MIN(IF($C:$C=O198,$D:$D)),"")</f>
        <v/>
      </c>
      <c r="Q198" s="11" t="str">
        <f t="shared" si="38"/>
        <v/>
      </c>
      <c r="R198" s="3" t="str">
        <f t="array" ref="R198">IF(ISNUMBER(M198),MAX(IF($C:$C=O198,$D:$D)),"")</f>
        <v/>
      </c>
      <c r="S198" s="3" t="str">
        <f t="array" ref="S198">IF(ISNUMBER(M198),PERCENTILE(IF($C:$C=O198,$D:$D),0.25),"")</f>
        <v/>
      </c>
      <c r="T198" s="3" t="str">
        <f t="array" ref="T198">IF(ISNUMBER(M198),PERCENTILE(IF($C:$C=O198,$D:$D),0.3),"")</f>
        <v/>
      </c>
      <c r="U198" s="3" t="str">
        <f t="array" ref="U198">IF(ISNUMBER(M198),PERCENTILE(IF($C:$C=O198,$D:$D),0.5),"")</f>
        <v/>
      </c>
      <c r="V198" s="3" t="str">
        <f t="array" ref="V198">IF(ISNUMBER(M198),PERCENTILE(IF($C:$C=O198,$D:$D),0.7),"")</f>
        <v/>
      </c>
      <c r="W198" s="3" t="str">
        <f t="array" ref="W198">IF(ISNUMBER(M198),PERCENTILE(IF($C:$C=O198,$D:$D),0.75),"")</f>
        <v/>
      </c>
      <c r="X198" s="3" t="str">
        <f t="array" ref="X198">IF(ISNUMBER(M198),PERCENTILE(IF($C:$C=O198,$D:$D),0.85),"")</f>
        <v/>
      </c>
      <c r="AL198" s="2" t="str">
        <f t="shared" si="39"/>
        <v/>
      </c>
      <c r="AM198" s="4" t="str">
        <f t="shared" si="40"/>
        <v/>
      </c>
      <c r="AN198" s="4" t="str">
        <f t="shared" si="41"/>
        <v/>
      </c>
    </row>
    <row r="199" spans="1:40" x14ac:dyDescent="0.2">
      <c r="A199" s="9" t="str">
        <f>Calculations!B199</f>
        <v/>
      </c>
      <c r="B199" s="9" t="str">
        <f>Calculations!A199</f>
        <v/>
      </c>
      <c r="C199" s="3" t="str">
        <f t="shared" si="34"/>
        <v/>
      </c>
      <c r="D199" s="3" t="str">
        <f>IFERROR(Calculations!L199,"")</f>
        <v/>
      </c>
      <c r="E199" s="3" t="str">
        <f>IF(OR(FilterValue="",Calculations!C199=FilterValue), IF(Calculations!C199 &lt;&gt;DefectTypeString,  IFERROR(Calculations!L199,""), NA()),NA())</f>
        <v/>
      </c>
      <c r="F199" s="3" t="e">
        <f t="shared" si="42"/>
        <v>#NUM!</v>
      </c>
      <c r="G199" s="3" t="e">
        <f xml:space="preserve"> IF(Calculations!C199 = DefectTypeString,  IFERROR(Calculations!L199,""), NA())</f>
        <v>#N/A</v>
      </c>
      <c r="H199" s="3" t="e">
        <f t="shared" si="43"/>
        <v>#NUM!</v>
      </c>
      <c r="I199" s="3" t="e">
        <f ca="1" xml:space="preserve"> IF(OR(Calculations!C199 = "",Calculations!C199 &lt;&gt; DefectTypeString),  Calculations!M199, NA())</f>
        <v>#N/A</v>
      </c>
      <c r="J199" s="3" t="e">
        <f xml:space="preserve"> IF(Calculations!C199 = DefectTypeString,  Calculations!M199, NA())</f>
        <v>#N/A</v>
      </c>
      <c r="K199" s="3"/>
      <c r="M199" s="9" t="str">
        <f t="shared" si="35"/>
        <v/>
      </c>
      <c r="N199" s="9" t="str">
        <f t="shared" si="36"/>
        <v/>
      </c>
      <c r="O199" s="3" t="str">
        <f t="shared" si="37"/>
        <v/>
      </c>
      <c r="P199" s="3" t="str">
        <f t="array" ref="P199">IF(ISNUMBER(M199),MIN(IF($C:$C=O199,$D:$D)),"")</f>
        <v/>
      </c>
      <c r="Q199" s="11" t="str">
        <f t="shared" si="38"/>
        <v/>
      </c>
      <c r="R199" s="3" t="str">
        <f t="array" ref="R199">IF(ISNUMBER(M199),MAX(IF($C:$C=O199,$D:$D)),"")</f>
        <v/>
      </c>
      <c r="S199" s="3" t="str">
        <f t="array" ref="S199">IF(ISNUMBER(M199),PERCENTILE(IF($C:$C=O199,$D:$D),0.25),"")</f>
        <v/>
      </c>
      <c r="T199" s="3" t="str">
        <f t="array" ref="T199">IF(ISNUMBER(M199),PERCENTILE(IF($C:$C=O199,$D:$D),0.3),"")</f>
        <v/>
      </c>
      <c r="U199" s="3" t="str">
        <f t="array" ref="U199">IF(ISNUMBER(M199),PERCENTILE(IF($C:$C=O199,$D:$D),0.5),"")</f>
        <v/>
      </c>
      <c r="V199" s="3" t="str">
        <f t="array" ref="V199">IF(ISNUMBER(M199),PERCENTILE(IF($C:$C=O199,$D:$D),0.7),"")</f>
        <v/>
      </c>
      <c r="W199" s="3" t="str">
        <f t="array" ref="W199">IF(ISNUMBER(M199),PERCENTILE(IF($C:$C=O199,$D:$D),0.75),"")</f>
        <v/>
      </c>
      <c r="X199" s="3" t="str">
        <f t="array" ref="X199">IF(ISNUMBER(M199),PERCENTILE(IF($C:$C=O199,$D:$D),0.85),"")</f>
        <v/>
      </c>
      <c r="AL199" s="2" t="str">
        <f t="shared" si="39"/>
        <v/>
      </c>
      <c r="AM199" s="4" t="str">
        <f t="shared" si="40"/>
        <v/>
      </c>
      <c r="AN199" s="4" t="str">
        <f t="shared" si="41"/>
        <v/>
      </c>
    </row>
    <row r="200" spans="1:40" x14ac:dyDescent="0.2">
      <c r="A200" s="9" t="str">
        <f>Calculations!B200</f>
        <v/>
      </c>
      <c r="B200" s="9" t="str">
        <f>Calculations!A200</f>
        <v/>
      </c>
      <c r="C200" s="3" t="str">
        <f t="shared" si="34"/>
        <v/>
      </c>
      <c r="D200" s="3" t="str">
        <f>IFERROR(Calculations!L200,"")</f>
        <v/>
      </c>
      <c r="E200" s="3" t="str">
        <f>IF(OR(FilterValue="",Calculations!C200=FilterValue), IF(Calculations!C200 &lt;&gt;DefectTypeString,  IFERROR(Calculations!L200,""), NA()),NA())</f>
        <v/>
      </c>
      <c r="F200" s="3" t="e">
        <f t="shared" si="42"/>
        <v>#NUM!</v>
      </c>
      <c r="G200" s="3" t="e">
        <f xml:space="preserve"> IF(Calculations!C200 = DefectTypeString,  IFERROR(Calculations!L200,""), NA())</f>
        <v>#N/A</v>
      </c>
      <c r="H200" s="3" t="e">
        <f t="shared" si="43"/>
        <v>#NUM!</v>
      </c>
      <c r="I200" s="3" t="e">
        <f ca="1" xml:space="preserve"> IF(OR(Calculations!C200 = "",Calculations!C200 &lt;&gt; DefectTypeString),  Calculations!M200, NA())</f>
        <v>#N/A</v>
      </c>
      <c r="J200" s="3" t="e">
        <f xml:space="preserve"> IF(Calculations!C200 = DefectTypeString,  Calculations!M200, NA())</f>
        <v>#N/A</v>
      </c>
      <c r="K200" s="3"/>
      <c r="M200" s="9" t="str">
        <f t="shared" si="35"/>
        <v/>
      </c>
      <c r="N200" s="9" t="str">
        <f t="shared" si="36"/>
        <v/>
      </c>
      <c r="O200" s="3" t="str">
        <f t="shared" si="37"/>
        <v/>
      </c>
      <c r="P200" s="3" t="str">
        <f t="array" ref="P200">IF(ISNUMBER(M200),MIN(IF($C:$C=O200,$D:$D)),"")</f>
        <v/>
      </c>
      <c r="Q200" s="11" t="str">
        <f t="shared" si="38"/>
        <v/>
      </c>
      <c r="R200" s="3" t="str">
        <f t="array" ref="R200">IF(ISNUMBER(M200),MAX(IF($C:$C=O200,$D:$D)),"")</f>
        <v/>
      </c>
      <c r="S200" s="3" t="str">
        <f t="array" ref="S200">IF(ISNUMBER(M200),PERCENTILE(IF($C:$C=O200,$D:$D),0.25),"")</f>
        <v/>
      </c>
      <c r="T200" s="3" t="str">
        <f t="array" ref="T200">IF(ISNUMBER(M200),PERCENTILE(IF($C:$C=O200,$D:$D),0.3),"")</f>
        <v/>
      </c>
      <c r="U200" s="3" t="str">
        <f t="array" ref="U200">IF(ISNUMBER(M200),PERCENTILE(IF($C:$C=O200,$D:$D),0.5),"")</f>
        <v/>
      </c>
      <c r="V200" s="3" t="str">
        <f t="array" ref="V200">IF(ISNUMBER(M200),PERCENTILE(IF($C:$C=O200,$D:$D),0.7),"")</f>
        <v/>
      </c>
      <c r="W200" s="3" t="str">
        <f t="array" ref="W200">IF(ISNUMBER(M200),PERCENTILE(IF($C:$C=O200,$D:$D),0.75),"")</f>
        <v/>
      </c>
      <c r="X200" s="3" t="str">
        <f t="array" ref="X200">IF(ISNUMBER(M200),PERCENTILE(IF($C:$C=O200,$D:$D),0.85),"")</f>
        <v/>
      </c>
      <c r="AL200" s="2" t="str">
        <f t="shared" si="39"/>
        <v/>
      </c>
      <c r="AM200" s="4" t="str">
        <f t="shared" si="40"/>
        <v/>
      </c>
      <c r="AN200" s="4" t="str">
        <f t="shared" si="41"/>
        <v/>
      </c>
    </row>
    <row r="201" spans="1:40" x14ac:dyDescent="0.2">
      <c r="A201" s="9" t="str">
        <f>Calculations!B201</f>
        <v/>
      </c>
      <c r="B201" s="9" t="str">
        <f>Calculations!A201</f>
        <v/>
      </c>
      <c r="C201" s="3" t="str">
        <f t="shared" si="34"/>
        <v/>
      </c>
      <c r="D201" s="3" t="str">
        <f>IFERROR(Calculations!L201,"")</f>
        <v/>
      </c>
      <c r="E201" s="3" t="str">
        <f>IF(OR(FilterValue="",Calculations!C201=FilterValue), IF(Calculations!C201 &lt;&gt;DefectTypeString,  IFERROR(Calculations!L201,""), NA()),NA())</f>
        <v/>
      </c>
      <c r="F201" s="3" t="e">
        <f t="shared" si="42"/>
        <v>#NUM!</v>
      </c>
      <c r="G201" s="3" t="e">
        <f xml:space="preserve"> IF(Calculations!C201 = DefectTypeString,  IFERROR(Calculations!L201,""), NA())</f>
        <v>#N/A</v>
      </c>
      <c r="H201" s="3" t="e">
        <f t="shared" si="43"/>
        <v>#NUM!</v>
      </c>
      <c r="I201" s="3" t="e">
        <f ca="1" xml:space="preserve"> IF(OR(Calculations!C201 = "",Calculations!C201 &lt;&gt; DefectTypeString),  Calculations!M201, NA())</f>
        <v>#N/A</v>
      </c>
      <c r="J201" s="3" t="e">
        <f xml:space="preserve"> IF(Calculations!C201 = DefectTypeString,  Calculations!M201, NA())</f>
        <v>#N/A</v>
      </c>
      <c r="K201" s="3"/>
      <c r="M201" s="9" t="str">
        <f t="shared" si="35"/>
        <v/>
      </c>
      <c r="N201" s="9" t="str">
        <f t="shared" si="36"/>
        <v/>
      </c>
      <c r="O201" s="3" t="str">
        <f t="shared" si="37"/>
        <v/>
      </c>
      <c r="P201" s="3" t="str">
        <f t="array" ref="P201">IF(ISNUMBER(M201),MIN(IF($C:$C=O201,$D:$D)),"")</f>
        <v/>
      </c>
      <c r="Q201" s="11" t="str">
        <f t="shared" si="38"/>
        <v/>
      </c>
      <c r="R201" s="3" t="str">
        <f t="array" ref="R201">IF(ISNUMBER(M201),MAX(IF($C:$C=O201,$D:$D)),"")</f>
        <v/>
      </c>
      <c r="S201" s="3" t="str">
        <f t="array" ref="S201">IF(ISNUMBER(M201),PERCENTILE(IF($C:$C=O201,$D:$D),0.25),"")</f>
        <v/>
      </c>
      <c r="T201" s="3" t="str">
        <f t="array" ref="T201">IF(ISNUMBER(M201),PERCENTILE(IF($C:$C=O201,$D:$D),0.3),"")</f>
        <v/>
      </c>
      <c r="U201" s="3" t="str">
        <f t="array" ref="U201">IF(ISNUMBER(M201),PERCENTILE(IF($C:$C=O201,$D:$D),0.5),"")</f>
        <v/>
      </c>
      <c r="V201" s="3" t="str">
        <f t="array" ref="V201">IF(ISNUMBER(M201),PERCENTILE(IF($C:$C=O201,$D:$D),0.7),"")</f>
        <v/>
      </c>
      <c r="W201" s="3" t="str">
        <f t="array" ref="W201">IF(ISNUMBER(M201),PERCENTILE(IF($C:$C=O201,$D:$D),0.75),"")</f>
        <v/>
      </c>
      <c r="X201" s="3" t="str">
        <f t="array" ref="X201">IF(ISNUMBER(M201),PERCENTILE(IF($C:$C=O201,$D:$D),0.85),"")</f>
        <v/>
      </c>
      <c r="AL201" s="2" t="str">
        <f t="shared" si="39"/>
        <v/>
      </c>
      <c r="AM201" s="4" t="str">
        <f t="shared" si="40"/>
        <v/>
      </c>
      <c r="AN201" s="4" t="str">
        <f t="shared" si="41"/>
        <v/>
      </c>
    </row>
    <row r="202" spans="1:40" x14ac:dyDescent="0.2">
      <c r="A202" s="9" t="str">
        <f>Calculations!B202</f>
        <v/>
      </c>
      <c r="B202" s="9" t="str">
        <f>Calculations!A202</f>
        <v/>
      </c>
      <c r="C202" s="3" t="str">
        <f t="shared" si="34"/>
        <v/>
      </c>
      <c r="D202" s="3" t="str">
        <f>IFERROR(Calculations!L202,"")</f>
        <v/>
      </c>
      <c r="E202" s="3" t="str">
        <f>IF(OR(FilterValue="",Calculations!C202=FilterValue), IF(Calculations!C202 &lt;&gt;DefectTypeString,  IFERROR(Calculations!L202,""), NA()),NA())</f>
        <v/>
      </c>
      <c r="F202" s="3" t="e">
        <f t="shared" si="42"/>
        <v>#NUM!</v>
      </c>
      <c r="G202" s="3" t="e">
        <f xml:space="preserve"> IF(Calculations!C202 = DefectTypeString,  IFERROR(Calculations!L202,""), NA())</f>
        <v>#N/A</v>
      </c>
      <c r="H202" s="3" t="e">
        <f t="shared" si="43"/>
        <v>#NUM!</v>
      </c>
      <c r="I202" s="3" t="e">
        <f ca="1" xml:space="preserve"> IF(OR(Calculations!C202 = "",Calculations!C202 &lt;&gt; DefectTypeString),  Calculations!M202, NA())</f>
        <v>#N/A</v>
      </c>
      <c r="J202" s="3" t="e">
        <f xml:space="preserve"> IF(Calculations!C202 = DefectTypeString,  Calculations!M202, NA())</f>
        <v>#N/A</v>
      </c>
      <c r="K202" s="3"/>
      <c r="M202" s="9" t="str">
        <f t="shared" si="35"/>
        <v/>
      </c>
      <c r="N202" s="9" t="str">
        <f t="shared" si="36"/>
        <v/>
      </c>
      <c r="O202" s="3" t="str">
        <f t="shared" si="37"/>
        <v/>
      </c>
      <c r="P202" s="3" t="str">
        <f t="array" ref="P202">IF(ISNUMBER(M202),MIN(IF($C:$C=O202,$D:$D)),"")</f>
        <v/>
      </c>
      <c r="Q202" s="11" t="str">
        <f t="shared" si="38"/>
        <v/>
      </c>
      <c r="R202" s="3" t="str">
        <f t="array" ref="R202">IF(ISNUMBER(M202),MAX(IF($C:$C=O202,$D:$D)),"")</f>
        <v/>
      </c>
      <c r="S202" s="3" t="str">
        <f t="array" ref="S202">IF(ISNUMBER(M202),PERCENTILE(IF($C:$C=O202,$D:$D),0.25),"")</f>
        <v/>
      </c>
      <c r="T202" s="3" t="str">
        <f t="array" ref="T202">IF(ISNUMBER(M202),PERCENTILE(IF($C:$C=O202,$D:$D),0.3),"")</f>
        <v/>
      </c>
      <c r="U202" s="3" t="str">
        <f t="array" ref="U202">IF(ISNUMBER(M202),PERCENTILE(IF($C:$C=O202,$D:$D),0.5),"")</f>
        <v/>
      </c>
      <c r="V202" s="3" t="str">
        <f t="array" ref="V202">IF(ISNUMBER(M202),PERCENTILE(IF($C:$C=O202,$D:$D),0.7),"")</f>
        <v/>
      </c>
      <c r="W202" s="3" t="str">
        <f t="array" ref="W202">IF(ISNUMBER(M202),PERCENTILE(IF($C:$C=O202,$D:$D),0.75),"")</f>
        <v/>
      </c>
      <c r="X202" s="3" t="str">
        <f t="array" ref="X202">IF(ISNUMBER(M202),PERCENTILE(IF($C:$C=O202,$D:$D),0.85),"")</f>
        <v/>
      </c>
      <c r="AL202" s="2" t="str">
        <f t="shared" si="39"/>
        <v/>
      </c>
      <c r="AM202" s="4" t="str">
        <f t="shared" si="40"/>
        <v/>
      </c>
      <c r="AN202" s="4" t="str">
        <f t="shared" si="41"/>
        <v/>
      </c>
    </row>
    <row r="203" spans="1:40" x14ac:dyDescent="0.2">
      <c r="A203" s="9" t="str">
        <f>Calculations!B203</f>
        <v/>
      </c>
      <c r="B203" s="9" t="str">
        <f>Calculations!A203</f>
        <v/>
      </c>
      <c r="C203" s="3" t="str">
        <f t="shared" si="34"/>
        <v/>
      </c>
      <c r="D203" s="3" t="str">
        <f>IFERROR(Calculations!L203,"")</f>
        <v/>
      </c>
      <c r="E203" s="3" t="str">
        <f>IF(OR(FilterValue="",Calculations!C203=FilterValue), IF(Calculations!C203 &lt;&gt;DefectTypeString,  IFERROR(Calculations!L203,""), NA()),NA())</f>
        <v/>
      </c>
      <c r="F203" s="3" t="e">
        <f t="shared" si="42"/>
        <v>#NUM!</v>
      </c>
      <c r="G203" s="3" t="e">
        <f xml:space="preserve"> IF(Calculations!C203 = DefectTypeString,  IFERROR(Calculations!L203,""), NA())</f>
        <v>#N/A</v>
      </c>
      <c r="H203" s="3" t="e">
        <f t="shared" si="43"/>
        <v>#NUM!</v>
      </c>
      <c r="I203" s="3" t="e">
        <f ca="1" xml:space="preserve"> IF(OR(Calculations!C203 = "",Calculations!C203 &lt;&gt; DefectTypeString),  Calculations!M203, NA())</f>
        <v>#N/A</v>
      </c>
      <c r="J203" s="3" t="e">
        <f xml:space="preserve"> IF(Calculations!C203 = DefectTypeString,  Calculations!M203, NA())</f>
        <v>#N/A</v>
      </c>
      <c r="K203" s="3"/>
      <c r="M203" s="9" t="str">
        <f t="shared" si="35"/>
        <v/>
      </c>
      <c r="N203" s="9" t="str">
        <f t="shared" si="36"/>
        <v/>
      </c>
      <c r="O203" s="3" t="str">
        <f t="shared" si="37"/>
        <v/>
      </c>
      <c r="P203" s="3" t="str">
        <f t="array" ref="P203">IF(ISNUMBER(M203),MIN(IF($C:$C=O203,$D:$D)),"")</f>
        <v/>
      </c>
      <c r="Q203" s="11" t="str">
        <f t="shared" si="38"/>
        <v/>
      </c>
      <c r="R203" s="3" t="str">
        <f t="array" ref="R203">IF(ISNUMBER(M203),MAX(IF($C:$C=O203,$D:$D)),"")</f>
        <v/>
      </c>
      <c r="S203" s="3" t="str">
        <f t="array" ref="S203">IF(ISNUMBER(M203),PERCENTILE(IF($C:$C=O203,$D:$D),0.25),"")</f>
        <v/>
      </c>
      <c r="T203" s="3" t="str">
        <f t="array" ref="T203">IF(ISNUMBER(M203),PERCENTILE(IF($C:$C=O203,$D:$D),0.3),"")</f>
        <v/>
      </c>
      <c r="U203" s="3" t="str">
        <f t="array" ref="U203">IF(ISNUMBER(M203),PERCENTILE(IF($C:$C=O203,$D:$D),0.5),"")</f>
        <v/>
      </c>
      <c r="V203" s="3" t="str">
        <f t="array" ref="V203">IF(ISNUMBER(M203),PERCENTILE(IF($C:$C=O203,$D:$D),0.7),"")</f>
        <v/>
      </c>
      <c r="W203" s="3" t="str">
        <f t="array" ref="W203">IF(ISNUMBER(M203),PERCENTILE(IF($C:$C=O203,$D:$D),0.75),"")</f>
        <v/>
      </c>
      <c r="X203" s="3" t="str">
        <f t="array" ref="X203">IF(ISNUMBER(M203),PERCENTILE(IF($C:$C=O203,$D:$D),0.85),"")</f>
        <v/>
      </c>
      <c r="AL203" s="2" t="str">
        <f t="shared" si="39"/>
        <v/>
      </c>
      <c r="AM203" s="4" t="str">
        <f t="shared" si="40"/>
        <v/>
      </c>
      <c r="AN203" s="4" t="str">
        <f t="shared" si="41"/>
        <v/>
      </c>
    </row>
    <row r="204" spans="1:40" x14ac:dyDescent="0.2">
      <c r="A204" s="9" t="str">
        <f>Calculations!B204</f>
        <v/>
      </c>
      <c r="B204" s="9" t="str">
        <f>Calculations!A204</f>
        <v/>
      </c>
      <c r="C204" s="3" t="str">
        <f t="shared" si="34"/>
        <v/>
      </c>
      <c r="D204" s="3" t="str">
        <f>IFERROR(Calculations!L204,"")</f>
        <v/>
      </c>
      <c r="E204" s="3" t="str">
        <f>IF(OR(FilterValue="",Calculations!C204=FilterValue), IF(Calculations!C204 &lt;&gt;DefectTypeString,  IFERROR(Calculations!L204,""), NA()),NA())</f>
        <v/>
      </c>
      <c r="F204" s="3" t="e">
        <f t="shared" si="42"/>
        <v>#NUM!</v>
      </c>
      <c r="G204" s="3" t="e">
        <f xml:space="preserve"> IF(Calculations!C204 = DefectTypeString,  IFERROR(Calculations!L204,""), NA())</f>
        <v>#N/A</v>
      </c>
      <c r="H204" s="3" t="e">
        <f t="shared" si="43"/>
        <v>#NUM!</v>
      </c>
      <c r="I204" s="3" t="e">
        <f ca="1" xml:space="preserve"> IF(OR(Calculations!C204 = "",Calculations!C204 &lt;&gt; DefectTypeString),  Calculations!M204, NA())</f>
        <v>#N/A</v>
      </c>
      <c r="J204" s="3" t="e">
        <f xml:space="preserve"> IF(Calculations!C204 = DefectTypeString,  Calculations!M204, NA())</f>
        <v>#N/A</v>
      </c>
      <c r="K204" s="3"/>
      <c r="M204" s="9" t="str">
        <f t="shared" si="35"/>
        <v/>
      </c>
      <c r="N204" s="9" t="str">
        <f t="shared" si="36"/>
        <v/>
      </c>
      <c r="O204" s="3" t="str">
        <f t="shared" si="37"/>
        <v/>
      </c>
      <c r="P204" s="3" t="str">
        <f t="array" ref="P204">IF(ISNUMBER(M204),MIN(IF($C:$C=O204,$D:$D)),"")</f>
        <v/>
      </c>
      <c r="Q204" s="11" t="str">
        <f t="shared" si="38"/>
        <v/>
      </c>
      <c r="R204" s="3" t="str">
        <f t="array" ref="R204">IF(ISNUMBER(M204),MAX(IF($C:$C=O204,$D:$D)),"")</f>
        <v/>
      </c>
      <c r="S204" s="3" t="str">
        <f t="array" ref="S204">IF(ISNUMBER(M204),PERCENTILE(IF($C:$C=O204,$D:$D),0.25),"")</f>
        <v/>
      </c>
      <c r="T204" s="3" t="str">
        <f t="array" ref="T204">IF(ISNUMBER(M204),PERCENTILE(IF($C:$C=O204,$D:$D),0.3),"")</f>
        <v/>
      </c>
      <c r="U204" s="3" t="str">
        <f t="array" ref="U204">IF(ISNUMBER(M204),PERCENTILE(IF($C:$C=O204,$D:$D),0.5),"")</f>
        <v/>
      </c>
      <c r="V204" s="3" t="str">
        <f t="array" ref="V204">IF(ISNUMBER(M204),PERCENTILE(IF($C:$C=O204,$D:$D),0.7),"")</f>
        <v/>
      </c>
      <c r="W204" s="3" t="str">
        <f t="array" ref="W204">IF(ISNUMBER(M204),PERCENTILE(IF($C:$C=O204,$D:$D),0.75),"")</f>
        <v/>
      </c>
      <c r="X204" s="3" t="str">
        <f t="array" ref="X204">IF(ISNUMBER(M204),PERCENTILE(IF($C:$C=O204,$D:$D),0.85),"")</f>
        <v/>
      </c>
      <c r="AL204" s="2" t="str">
        <f t="shared" si="39"/>
        <v/>
      </c>
      <c r="AM204" s="4" t="str">
        <f t="shared" si="40"/>
        <v/>
      </c>
      <c r="AN204" s="4" t="str">
        <f t="shared" si="41"/>
        <v/>
      </c>
    </row>
    <row r="205" spans="1:40" x14ac:dyDescent="0.2">
      <c r="A205" s="9" t="str">
        <f>Calculations!B205</f>
        <v/>
      </c>
      <c r="B205" s="9" t="str">
        <f>Calculations!A205</f>
        <v/>
      </c>
      <c r="C205" s="3" t="str">
        <f t="shared" si="34"/>
        <v/>
      </c>
      <c r="D205" s="3" t="str">
        <f>IFERROR(Calculations!L205,"")</f>
        <v/>
      </c>
      <c r="E205" s="3" t="str">
        <f>IF(OR(FilterValue="",Calculations!C205=FilterValue), IF(Calculations!C205 &lt;&gt;DefectTypeString,  IFERROR(Calculations!L205,""), NA()),NA())</f>
        <v/>
      </c>
      <c r="F205" s="3" t="e">
        <f t="shared" si="42"/>
        <v>#NUM!</v>
      </c>
      <c r="G205" s="3" t="e">
        <f xml:space="preserve"> IF(Calculations!C205 = DefectTypeString,  IFERROR(Calculations!L205,""), NA())</f>
        <v>#N/A</v>
      </c>
      <c r="H205" s="3" t="e">
        <f t="shared" si="43"/>
        <v>#NUM!</v>
      </c>
      <c r="I205" s="3" t="e">
        <f ca="1" xml:space="preserve"> IF(OR(Calculations!C205 = "",Calculations!C205 &lt;&gt; DefectTypeString),  Calculations!M205, NA())</f>
        <v>#N/A</v>
      </c>
      <c r="J205" s="3" t="e">
        <f xml:space="preserve"> IF(Calculations!C205 = DefectTypeString,  Calculations!M205, NA())</f>
        <v>#N/A</v>
      </c>
      <c r="K205" s="3"/>
      <c r="M205" s="9" t="str">
        <f t="shared" si="35"/>
        <v/>
      </c>
      <c r="N205" s="9" t="str">
        <f t="shared" si="36"/>
        <v/>
      </c>
      <c r="O205" s="3" t="str">
        <f t="shared" si="37"/>
        <v/>
      </c>
      <c r="P205" s="3" t="str">
        <f t="array" ref="P205">IF(ISNUMBER(M205),MIN(IF($C:$C=O205,$D:$D)),"")</f>
        <v/>
      </c>
      <c r="Q205" s="11" t="str">
        <f t="shared" si="38"/>
        <v/>
      </c>
      <c r="R205" s="3" t="str">
        <f t="array" ref="R205">IF(ISNUMBER(M205),MAX(IF($C:$C=O205,$D:$D)),"")</f>
        <v/>
      </c>
      <c r="S205" s="3" t="str">
        <f t="array" ref="S205">IF(ISNUMBER(M205),PERCENTILE(IF($C:$C=O205,$D:$D),0.25),"")</f>
        <v/>
      </c>
      <c r="T205" s="3" t="str">
        <f t="array" ref="T205">IF(ISNUMBER(M205),PERCENTILE(IF($C:$C=O205,$D:$D),0.3),"")</f>
        <v/>
      </c>
      <c r="U205" s="3" t="str">
        <f t="array" ref="U205">IF(ISNUMBER(M205),PERCENTILE(IF($C:$C=O205,$D:$D),0.5),"")</f>
        <v/>
      </c>
      <c r="V205" s="3" t="str">
        <f t="array" ref="V205">IF(ISNUMBER(M205),PERCENTILE(IF($C:$C=O205,$D:$D),0.7),"")</f>
        <v/>
      </c>
      <c r="W205" s="3" t="str">
        <f t="array" ref="W205">IF(ISNUMBER(M205),PERCENTILE(IF($C:$C=O205,$D:$D),0.75),"")</f>
        <v/>
      </c>
      <c r="X205" s="3" t="str">
        <f t="array" ref="X205">IF(ISNUMBER(M205),PERCENTILE(IF($C:$C=O205,$D:$D),0.85),"")</f>
        <v/>
      </c>
      <c r="AL205" s="2" t="str">
        <f t="shared" si="39"/>
        <v/>
      </c>
      <c r="AM205" s="4" t="str">
        <f t="shared" si="40"/>
        <v/>
      </c>
      <c r="AN205" s="4" t="str">
        <f t="shared" si="41"/>
        <v/>
      </c>
    </row>
    <row r="206" spans="1:40" x14ac:dyDescent="0.2">
      <c r="A206" s="9" t="str">
        <f>Calculations!B206</f>
        <v/>
      </c>
      <c r="B206" s="9" t="str">
        <f>Calculations!A206</f>
        <v/>
      </c>
      <c r="C206" s="3" t="str">
        <f t="shared" si="34"/>
        <v/>
      </c>
      <c r="D206" s="3" t="str">
        <f>IFERROR(Calculations!L206,"")</f>
        <v/>
      </c>
      <c r="E206" s="3" t="str">
        <f>IF(OR(FilterValue="",Calculations!C206=FilterValue), IF(Calculations!C206 &lt;&gt;DefectTypeString,  IFERROR(Calculations!L206,""), NA()),NA())</f>
        <v/>
      </c>
      <c r="F206" s="3" t="e">
        <f t="shared" si="42"/>
        <v>#NUM!</v>
      </c>
      <c r="G206" s="3" t="e">
        <f xml:space="preserve"> IF(Calculations!C206 = DefectTypeString,  IFERROR(Calculations!L206,""), NA())</f>
        <v>#N/A</v>
      </c>
      <c r="H206" s="3" t="e">
        <f t="shared" si="43"/>
        <v>#NUM!</v>
      </c>
      <c r="I206" s="3" t="e">
        <f ca="1" xml:space="preserve"> IF(OR(Calculations!C206 = "",Calculations!C206 &lt;&gt; DefectTypeString),  Calculations!M206, NA())</f>
        <v>#N/A</v>
      </c>
      <c r="J206" s="3" t="e">
        <f xml:space="preserve"> IF(Calculations!C206 = DefectTypeString,  Calculations!M206, NA())</f>
        <v>#N/A</v>
      </c>
      <c r="K206" s="3"/>
      <c r="M206" s="9" t="str">
        <f t="shared" si="35"/>
        <v/>
      </c>
      <c r="N206" s="9" t="str">
        <f t="shared" si="36"/>
        <v/>
      </c>
      <c r="O206" s="3" t="str">
        <f t="shared" si="37"/>
        <v/>
      </c>
      <c r="P206" s="3" t="str">
        <f t="array" ref="P206">IF(ISNUMBER(M206),MIN(IF($C:$C=O206,$D:$D)),"")</f>
        <v/>
      </c>
      <c r="Q206" s="11" t="str">
        <f t="shared" si="38"/>
        <v/>
      </c>
      <c r="R206" s="3" t="str">
        <f t="array" ref="R206">IF(ISNUMBER(M206),MAX(IF($C:$C=O206,$D:$D)),"")</f>
        <v/>
      </c>
      <c r="S206" s="3" t="str">
        <f t="array" ref="S206">IF(ISNUMBER(M206),PERCENTILE(IF($C:$C=O206,$D:$D),0.25),"")</f>
        <v/>
      </c>
      <c r="T206" s="3" t="str">
        <f t="array" ref="T206">IF(ISNUMBER(M206),PERCENTILE(IF($C:$C=O206,$D:$D),0.3),"")</f>
        <v/>
      </c>
      <c r="U206" s="3" t="str">
        <f t="array" ref="U206">IF(ISNUMBER(M206),PERCENTILE(IF($C:$C=O206,$D:$D),0.5),"")</f>
        <v/>
      </c>
      <c r="V206" s="3" t="str">
        <f t="array" ref="V206">IF(ISNUMBER(M206),PERCENTILE(IF($C:$C=O206,$D:$D),0.7),"")</f>
        <v/>
      </c>
      <c r="W206" s="3" t="str">
        <f t="array" ref="W206">IF(ISNUMBER(M206),PERCENTILE(IF($C:$C=O206,$D:$D),0.75),"")</f>
        <v/>
      </c>
      <c r="X206" s="3" t="str">
        <f t="array" ref="X206">IF(ISNUMBER(M206),PERCENTILE(IF($C:$C=O206,$D:$D),0.85),"")</f>
        <v/>
      </c>
      <c r="AL206" s="2" t="str">
        <f t="shared" si="39"/>
        <v/>
      </c>
      <c r="AM206" s="4" t="str">
        <f t="shared" si="40"/>
        <v/>
      </c>
      <c r="AN206" s="4" t="str">
        <f t="shared" si="41"/>
        <v/>
      </c>
    </row>
    <row r="207" spans="1:40" x14ac:dyDescent="0.2">
      <c r="A207" s="9" t="str">
        <f>Calculations!B207</f>
        <v/>
      </c>
      <c r="B207" s="9" t="str">
        <f>Calculations!A207</f>
        <v/>
      </c>
      <c r="C207" s="3" t="str">
        <f t="shared" si="34"/>
        <v/>
      </c>
      <c r="D207" s="3" t="str">
        <f>IFERROR(Calculations!L207,"")</f>
        <v/>
      </c>
      <c r="E207" s="3" t="str">
        <f>IF(OR(FilterValue="",Calculations!C207=FilterValue), IF(Calculations!C207 &lt;&gt;DefectTypeString,  IFERROR(Calculations!L207,""), NA()),NA())</f>
        <v/>
      </c>
      <c r="F207" s="3" t="e">
        <f t="shared" si="42"/>
        <v>#NUM!</v>
      </c>
      <c r="G207" s="3" t="e">
        <f xml:space="preserve"> IF(Calculations!C207 = DefectTypeString,  IFERROR(Calculations!L207,""), NA())</f>
        <v>#N/A</v>
      </c>
      <c r="H207" s="3" t="e">
        <f t="shared" si="43"/>
        <v>#NUM!</v>
      </c>
      <c r="I207" s="3" t="e">
        <f ca="1" xml:space="preserve"> IF(OR(Calculations!C207 = "",Calculations!C207 &lt;&gt; DefectTypeString),  Calculations!M207, NA())</f>
        <v>#N/A</v>
      </c>
      <c r="J207" s="3" t="e">
        <f xml:space="preserve"> IF(Calculations!C207 = DefectTypeString,  Calculations!M207, NA())</f>
        <v>#N/A</v>
      </c>
      <c r="K207" s="3"/>
      <c r="M207" s="9" t="str">
        <f t="shared" si="35"/>
        <v/>
      </c>
      <c r="N207" s="9" t="str">
        <f t="shared" si="36"/>
        <v/>
      </c>
      <c r="O207" s="3" t="str">
        <f t="shared" si="37"/>
        <v/>
      </c>
      <c r="P207" s="3" t="str">
        <f t="array" ref="P207">IF(ISNUMBER(M207),MIN(IF($C:$C=O207,$D:$D)),"")</f>
        <v/>
      </c>
      <c r="Q207" s="11" t="str">
        <f t="shared" si="38"/>
        <v/>
      </c>
      <c r="R207" s="3" t="str">
        <f t="array" ref="R207">IF(ISNUMBER(M207),MAX(IF($C:$C=O207,$D:$D)),"")</f>
        <v/>
      </c>
      <c r="S207" s="3" t="str">
        <f t="array" ref="S207">IF(ISNUMBER(M207),PERCENTILE(IF($C:$C=O207,$D:$D),0.25),"")</f>
        <v/>
      </c>
      <c r="T207" s="3" t="str">
        <f t="array" ref="T207">IF(ISNUMBER(M207),PERCENTILE(IF($C:$C=O207,$D:$D),0.3),"")</f>
        <v/>
      </c>
      <c r="U207" s="3" t="str">
        <f t="array" ref="U207">IF(ISNUMBER(M207),PERCENTILE(IF($C:$C=O207,$D:$D),0.5),"")</f>
        <v/>
      </c>
      <c r="V207" s="3" t="str">
        <f t="array" ref="V207">IF(ISNUMBER(M207),PERCENTILE(IF($C:$C=O207,$D:$D),0.7),"")</f>
        <v/>
      </c>
      <c r="W207" s="3" t="str">
        <f t="array" ref="W207">IF(ISNUMBER(M207),PERCENTILE(IF($C:$C=O207,$D:$D),0.75),"")</f>
        <v/>
      </c>
      <c r="X207" s="3" t="str">
        <f t="array" ref="X207">IF(ISNUMBER(M207),PERCENTILE(IF($C:$C=O207,$D:$D),0.85),"")</f>
        <v/>
      </c>
      <c r="AL207" s="2" t="str">
        <f t="shared" si="39"/>
        <v/>
      </c>
      <c r="AM207" s="4" t="str">
        <f t="shared" si="40"/>
        <v/>
      </c>
      <c r="AN207" s="4" t="str">
        <f t="shared" si="41"/>
        <v/>
      </c>
    </row>
    <row r="208" spans="1:40" x14ac:dyDescent="0.2">
      <c r="A208" s="9" t="str">
        <f>Calculations!B208</f>
        <v/>
      </c>
      <c r="B208" s="9" t="str">
        <f>Calculations!A208</f>
        <v/>
      </c>
      <c r="C208" s="3" t="str">
        <f t="shared" si="34"/>
        <v/>
      </c>
      <c r="D208" s="3" t="str">
        <f>IFERROR(Calculations!L208,"")</f>
        <v/>
      </c>
      <c r="E208" s="3" t="str">
        <f>IF(OR(FilterValue="",Calculations!C208=FilterValue), IF(Calculations!C208 &lt;&gt;DefectTypeString,  IFERROR(Calculations!L208,""), NA()),NA())</f>
        <v/>
      </c>
      <c r="F208" s="3" t="e">
        <f t="shared" si="42"/>
        <v>#NUM!</v>
      </c>
      <c r="G208" s="3" t="e">
        <f xml:space="preserve"> IF(Calculations!C208 = DefectTypeString,  IFERROR(Calculations!L208,""), NA())</f>
        <v>#N/A</v>
      </c>
      <c r="H208" s="3" t="e">
        <f t="shared" si="43"/>
        <v>#NUM!</v>
      </c>
      <c r="I208" s="3" t="e">
        <f ca="1" xml:space="preserve"> IF(OR(Calculations!C208 = "",Calculations!C208 &lt;&gt; DefectTypeString),  Calculations!M208, NA())</f>
        <v>#N/A</v>
      </c>
      <c r="J208" s="3" t="e">
        <f xml:space="preserve"> IF(Calculations!C208 = DefectTypeString,  Calculations!M208, NA())</f>
        <v>#N/A</v>
      </c>
      <c r="K208" s="3"/>
      <c r="M208" s="9" t="str">
        <f t="shared" si="35"/>
        <v/>
      </c>
      <c r="N208" s="9" t="str">
        <f t="shared" si="36"/>
        <v/>
      </c>
      <c r="O208" s="3" t="str">
        <f t="shared" si="37"/>
        <v/>
      </c>
      <c r="P208" s="3" t="str">
        <f t="array" ref="P208">IF(ISNUMBER(M208),MIN(IF($C:$C=O208,$D:$D)),"")</f>
        <v/>
      </c>
      <c r="Q208" s="11" t="str">
        <f t="shared" si="38"/>
        <v/>
      </c>
      <c r="R208" s="3" t="str">
        <f t="array" ref="R208">IF(ISNUMBER(M208),MAX(IF($C:$C=O208,$D:$D)),"")</f>
        <v/>
      </c>
      <c r="S208" s="3" t="str">
        <f t="array" ref="S208">IF(ISNUMBER(M208),PERCENTILE(IF($C:$C=O208,$D:$D),0.25),"")</f>
        <v/>
      </c>
      <c r="T208" s="3" t="str">
        <f t="array" ref="T208">IF(ISNUMBER(M208),PERCENTILE(IF($C:$C=O208,$D:$D),0.3),"")</f>
        <v/>
      </c>
      <c r="U208" s="3" t="str">
        <f t="array" ref="U208">IF(ISNUMBER(M208),PERCENTILE(IF($C:$C=O208,$D:$D),0.5),"")</f>
        <v/>
      </c>
      <c r="V208" s="3" t="str">
        <f t="array" ref="V208">IF(ISNUMBER(M208),PERCENTILE(IF($C:$C=O208,$D:$D),0.7),"")</f>
        <v/>
      </c>
      <c r="W208" s="3" t="str">
        <f t="array" ref="W208">IF(ISNUMBER(M208),PERCENTILE(IF($C:$C=O208,$D:$D),0.75),"")</f>
        <v/>
      </c>
      <c r="X208" s="3" t="str">
        <f t="array" ref="X208">IF(ISNUMBER(M208),PERCENTILE(IF($C:$C=O208,$D:$D),0.85),"")</f>
        <v/>
      </c>
      <c r="AL208" s="2" t="str">
        <f t="shared" si="39"/>
        <v/>
      </c>
      <c r="AM208" s="4" t="str">
        <f t="shared" si="40"/>
        <v/>
      </c>
      <c r="AN208" s="4" t="str">
        <f t="shared" si="41"/>
        <v/>
      </c>
    </row>
    <row r="209" spans="1:40" x14ac:dyDescent="0.2">
      <c r="A209" s="9" t="str">
        <f>Calculations!B209</f>
        <v/>
      </c>
      <c r="B209" s="9" t="str">
        <f>Calculations!A209</f>
        <v/>
      </c>
      <c r="C209" s="3" t="str">
        <f t="shared" si="34"/>
        <v/>
      </c>
      <c r="D209" s="3" t="str">
        <f>IFERROR(Calculations!L209,"")</f>
        <v/>
      </c>
      <c r="E209" s="3" t="str">
        <f>IF(OR(FilterValue="",Calculations!C209=FilterValue), IF(Calculations!C209 &lt;&gt;DefectTypeString,  IFERROR(Calculations!L209,""), NA()),NA())</f>
        <v/>
      </c>
      <c r="F209" s="3" t="e">
        <f t="shared" si="42"/>
        <v>#NUM!</v>
      </c>
      <c r="G209" s="3" t="e">
        <f xml:space="preserve"> IF(Calculations!C209 = DefectTypeString,  IFERROR(Calculations!L209,""), NA())</f>
        <v>#N/A</v>
      </c>
      <c r="H209" s="3" t="e">
        <f t="shared" si="43"/>
        <v>#NUM!</v>
      </c>
      <c r="I209" s="3" t="e">
        <f ca="1" xml:space="preserve"> IF(OR(Calculations!C209 = "",Calculations!C209 &lt;&gt; DefectTypeString),  Calculations!M209, NA())</f>
        <v>#N/A</v>
      </c>
      <c r="J209" s="3" t="e">
        <f xml:space="preserve"> IF(Calculations!C209 = DefectTypeString,  Calculations!M209, NA())</f>
        <v>#N/A</v>
      </c>
      <c r="K209" s="3"/>
      <c r="M209" s="9" t="str">
        <f t="shared" si="35"/>
        <v/>
      </c>
      <c r="N209" s="9" t="str">
        <f t="shared" si="36"/>
        <v/>
      </c>
      <c r="O209" s="3" t="str">
        <f t="shared" si="37"/>
        <v/>
      </c>
      <c r="P209" s="3" t="str">
        <f t="array" ref="P209">IF(ISNUMBER(M209),MIN(IF($C:$C=O209,$D:$D)),"")</f>
        <v/>
      </c>
      <c r="Q209" s="11" t="str">
        <f t="shared" si="38"/>
        <v/>
      </c>
      <c r="R209" s="3" t="str">
        <f t="array" ref="R209">IF(ISNUMBER(M209),MAX(IF($C:$C=O209,$D:$D)),"")</f>
        <v/>
      </c>
      <c r="S209" s="3" t="str">
        <f t="array" ref="S209">IF(ISNUMBER(M209),PERCENTILE(IF($C:$C=O209,$D:$D),0.25),"")</f>
        <v/>
      </c>
      <c r="T209" s="3" t="str">
        <f t="array" ref="T209">IF(ISNUMBER(M209),PERCENTILE(IF($C:$C=O209,$D:$D),0.3),"")</f>
        <v/>
      </c>
      <c r="U209" s="3" t="str">
        <f t="array" ref="U209">IF(ISNUMBER(M209),PERCENTILE(IF($C:$C=O209,$D:$D),0.5),"")</f>
        <v/>
      </c>
      <c r="V209" s="3" t="str">
        <f t="array" ref="V209">IF(ISNUMBER(M209),PERCENTILE(IF($C:$C=O209,$D:$D),0.7),"")</f>
        <v/>
      </c>
      <c r="W209" s="3" t="str">
        <f t="array" ref="W209">IF(ISNUMBER(M209),PERCENTILE(IF($C:$C=O209,$D:$D),0.75),"")</f>
        <v/>
      </c>
      <c r="X209" s="3" t="str">
        <f t="array" ref="X209">IF(ISNUMBER(M209),PERCENTILE(IF($C:$C=O209,$D:$D),0.85),"")</f>
        <v/>
      </c>
      <c r="AL209" s="2" t="str">
        <f t="shared" si="39"/>
        <v/>
      </c>
      <c r="AM209" s="4" t="str">
        <f t="shared" si="40"/>
        <v/>
      </c>
      <c r="AN209" s="4" t="str">
        <f t="shared" si="41"/>
        <v/>
      </c>
    </row>
    <row r="210" spans="1:40" x14ac:dyDescent="0.2">
      <c r="A210" s="9" t="str">
        <f>Calculations!B210</f>
        <v/>
      </c>
      <c r="B210" s="9" t="str">
        <f>Calculations!A210</f>
        <v/>
      </c>
      <c r="C210" s="3" t="str">
        <f t="shared" si="34"/>
        <v/>
      </c>
      <c r="D210" s="3" t="str">
        <f>IFERROR(Calculations!L210,"")</f>
        <v/>
      </c>
      <c r="E210" s="3" t="str">
        <f>IF(OR(FilterValue="",Calculations!C210=FilterValue), IF(Calculations!C210 &lt;&gt;DefectTypeString,  IFERROR(Calculations!L210,""), NA()),NA())</f>
        <v/>
      </c>
      <c r="F210" s="3" t="e">
        <f t="shared" si="42"/>
        <v>#NUM!</v>
      </c>
      <c r="G210" s="3" t="e">
        <f xml:space="preserve"> IF(Calculations!C210 = DefectTypeString,  IFERROR(Calculations!L210,""), NA())</f>
        <v>#N/A</v>
      </c>
      <c r="H210" s="3" t="e">
        <f t="shared" si="43"/>
        <v>#NUM!</v>
      </c>
      <c r="I210" s="3" t="e">
        <f ca="1" xml:space="preserve"> IF(OR(Calculations!C210 = "",Calculations!C210 &lt;&gt; DefectTypeString),  Calculations!M210, NA())</f>
        <v>#N/A</v>
      </c>
      <c r="J210" s="3" t="e">
        <f xml:space="preserve"> IF(Calculations!C210 = DefectTypeString,  Calculations!M210, NA())</f>
        <v>#N/A</v>
      </c>
      <c r="K210" s="3"/>
      <c r="M210" s="9" t="str">
        <f t="shared" si="35"/>
        <v/>
      </c>
      <c r="N210" s="9" t="str">
        <f t="shared" si="36"/>
        <v/>
      </c>
      <c r="O210" s="3" t="str">
        <f t="shared" si="37"/>
        <v/>
      </c>
      <c r="P210" s="3" t="str">
        <f t="array" ref="P210">IF(ISNUMBER(M210),MIN(IF($C:$C=O210,$D:$D)),"")</f>
        <v/>
      </c>
      <c r="Q210" s="11" t="str">
        <f t="shared" si="38"/>
        <v/>
      </c>
      <c r="R210" s="3" t="str">
        <f t="array" ref="R210">IF(ISNUMBER(M210),MAX(IF($C:$C=O210,$D:$D)),"")</f>
        <v/>
      </c>
      <c r="S210" s="3" t="str">
        <f t="array" ref="S210">IF(ISNUMBER(M210),PERCENTILE(IF($C:$C=O210,$D:$D),0.25),"")</f>
        <v/>
      </c>
      <c r="T210" s="3" t="str">
        <f t="array" ref="T210">IF(ISNUMBER(M210),PERCENTILE(IF($C:$C=O210,$D:$D),0.3),"")</f>
        <v/>
      </c>
      <c r="U210" s="3" t="str">
        <f t="array" ref="U210">IF(ISNUMBER(M210),PERCENTILE(IF($C:$C=O210,$D:$D),0.5),"")</f>
        <v/>
      </c>
      <c r="V210" s="3" t="str">
        <f t="array" ref="V210">IF(ISNUMBER(M210),PERCENTILE(IF($C:$C=O210,$D:$D),0.7),"")</f>
        <v/>
      </c>
      <c r="W210" s="3" t="str">
        <f t="array" ref="W210">IF(ISNUMBER(M210),PERCENTILE(IF($C:$C=O210,$D:$D),0.75),"")</f>
        <v/>
      </c>
      <c r="X210" s="3" t="str">
        <f t="array" ref="X210">IF(ISNUMBER(M210),PERCENTILE(IF($C:$C=O210,$D:$D),0.85),"")</f>
        <v/>
      </c>
      <c r="AL210" s="2" t="str">
        <f t="shared" si="39"/>
        <v/>
      </c>
      <c r="AM210" s="4" t="str">
        <f t="shared" si="40"/>
        <v/>
      </c>
      <c r="AN210" s="4" t="str">
        <f t="shared" si="41"/>
        <v/>
      </c>
    </row>
    <row r="211" spans="1:40" x14ac:dyDescent="0.2">
      <c r="A211" s="9" t="str">
        <f>Calculations!B211</f>
        <v/>
      </c>
      <c r="B211" s="9" t="str">
        <f>Calculations!A211</f>
        <v/>
      </c>
      <c r="C211" s="3" t="str">
        <f t="shared" si="34"/>
        <v/>
      </c>
      <c r="D211" s="3" t="str">
        <f>IFERROR(Calculations!L211,"")</f>
        <v/>
      </c>
      <c r="E211" s="3" t="str">
        <f>IF(OR(FilterValue="",Calculations!C211=FilterValue), IF(Calculations!C211 &lt;&gt;DefectTypeString,  IFERROR(Calculations!L211,""), NA()),NA())</f>
        <v/>
      </c>
      <c r="F211" s="3" t="e">
        <f t="shared" si="42"/>
        <v>#NUM!</v>
      </c>
      <c r="G211" s="3" t="e">
        <f xml:space="preserve"> IF(Calculations!C211 = DefectTypeString,  IFERROR(Calculations!L211,""), NA())</f>
        <v>#N/A</v>
      </c>
      <c r="H211" s="3" t="e">
        <f t="shared" si="43"/>
        <v>#NUM!</v>
      </c>
      <c r="I211" s="3" t="e">
        <f ca="1" xml:space="preserve"> IF(OR(Calculations!C211 = "",Calculations!C211 &lt;&gt; DefectTypeString),  Calculations!M211, NA())</f>
        <v>#N/A</v>
      </c>
      <c r="J211" s="3" t="e">
        <f xml:space="preserve"> IF(Calculations!C211 = DefectTypeString,  Calculations!M211, NA())</f>
        <v>#N/A</v>
      </c>
      <c r="K211" s="3"/>
      <c r="M211" s="9" t="str">
        <f t="shared" si="35"/>
        <v/>
      </c>
      <c r="N211" s="9" t="str">
        <f t="shared" si="36"/>
        <v/>
      </c>
      <c r="O211" s="3" t="str">
        <f t="shared" si="37"/>
        <v/>
      </c>
      <c r="P211" s="3" t="str">
        <f t="array" ref="P211">IF(ISNUMBER(M211),MIN(IF($C:$C=O211,$D:$D)),"")</f>
        <v/>
      </c>
      <c r="Q211" s="11" t="str">
        <f t="shared" si="38"/>
        <v/>
      </c>
      <c r="R211" s="3" t="str">
        <f t="array" ref="R211">IF(ISNUMBER(M211),MAX(IF($C:$C=O211,$D:$D)),"")</f>
        <v/>
      </c>
      <c r="S211" s="3" t="str">
        <f t="array" ref="S211">IF(ISNUMBER(M211),PERCENTILE(IF($C:$C=O211,$D:$D),0.25),"")</f>
        <v/>
      </c>
      <c r="T211" s="3" t="str">
        <f t="array" ref="T211">IF(ISNUMBER(M211),PERCENTILE(IF($C:$C=O211,$D:$D),0.3),"")</f>
        <v/>
      </c>
      <c r="U211" s="3" t="str">
        <f t="array" ref="U211">IF(ISNUMBER(M211),PERCENTILE(IF($C:$C=O211,$D:$D),0.5),"")</f>
        <v/>
      </c>
      <c r="V211" s="3" t="str">
        <f t="array" ref="V211">IF(ISNUMBER(M211),PERCENTILE(IF($C:$C=O211,$D:$D),0.7),"")</f>
        <v/>
      </c>
      <c r="W211" s="3" t="str">
        <f t="array" ref="W211">IF(ISNUMBER(M211),PERCENTILE(IF($C:$C=O211,$D:$D),0.75),"")</f>
        <v/>
      </c>
      <c r="X211" s="3" t="str">
        <f t="array" ref="X211">IF(ISNUMBER(M211),PERCENTILE(IF($C:$C=O211,$D:$D),0.85),"")</f>
        <v/>
      </c>
      <c r="AL211" s="2" t="str">
        <f t="shared" si="39"/>
        <v/>
      </c>
      <c r="AM211" s="4" t="str">
        <f t="shared" si="40"/>
        <v/>
      </c>
      <c r="AN211" s="4" t="str">
        <f t="shared" si="41"/>
        <v/>
      </c>
    </row>
    <row r="212" spans="1:40" x14ac:dyDescent="0.2">
      <c r="A212" s="9" t="str">
        <f>Calculations!B212</f>
        <v/>
      </c>
      <c r="B212" s="9" t="str">
        <f>Calculations!A212</f>
        <v/>
      </c>
      <c r="C212" s="3" t="str">
        <f t="shared" si="34"/>
        <v/>
      </c>
      <c r="D212" s="3" t="str">
        <f>IFERROR(Calculations!L212,"")</f>
        <v/>
      </c>
      <c r="E212" s="3" t="str">
        <f>IF(OR(FilterValue="",Calculations!C212=FilterValue), IF(Calculations!C212 &lt;&gt;DefectTypeString,  IFERROR(Calculations!L212,""), NA()),NA())</f>
        <v/>
      </c>
      <c r="F212" s="3" t="e">
        <f t="shared" si="42"/>
        <v>#NUM!</v>
      </c>
      <c r="G212" s="3" t="e">
        <f xml:space="preserve"> IF(Calculations!C212 = DefectTypeString,  IFERROR(Calculations!L212,""), NA())</f>
        <v>#N/A</v>
      </c>
      <c r="H212" s="3" t="e">
        <f t="shared" si="43"/>
        <v>#NUM!</v>
      </c>
      <c r="I212" s="3" t="e">
        <f ca="1" xml:space="preserve"> IF(OR(Calculations!C212 = "",Calculations!C212 &lt;&gt; DefectTypeString),  Calculations!M212, NA())</f>
        <v>#N/A</v>
      </c>
      <c r="J212" s="3" t="e">
        <f xml:space="preserve"> IF(Calculations!C212 = DefectTypeString,  Calculations!M212, NA())</f>
        <v>#N/A</v>
      </c>
      <c r="K212" s="3"/>
      <c r="M212" s="9" t="str">
        <f t="shared" si="35"/>
        <v/>
      </c>
      <c r="N212" s="9" t="str">
        <f t="shared" si="36"/>
        <v/>
      </c>
      <c r="O212" s="3" t="str">
        <f t="shared" si="37"/>
        <v/>
      </c>
      <c r="P212" s="3" t="str">
        <f t="array" ref="P212">IF(ISNUMBER(M212),MIN(IF($C:$C=O212,$D:$D)),"")</f>
        <v/>
      </c>
      <c r="Q212" s="11" t="str">
        <f t="shared" si="38"/>
        <v/>
      </c>
      <c r="R212" s="3" t="str">
        <f t="array" ref="R212">IF(ISNUMBER(M212),MAX(IF($C:$C=O212,$D:$D)),"")</f>
        <v/>
      </c>
      <c r="S212" s="3" t="str">
        <f t="array" ref="S212">IF(ISNUMBER(M212),PERCENTILE(IF($C:$C=O212,$D:$D),0.25),"")</f>
        <v/>
      </c>
      <c r="T212" s="3" t="str">
        <f t="array" ref="T212">IF(ISNUMBER(M212),PERCENTILE(IF($C:$C=O212,$D:$D),0.3),"")</f>
        <v/>
      </c>
      <c r="U212" s="3" t="str">
        <f t="array" ref="U212">IF(ISNUMBER(M212),PERCENTILE(IF($C:$C=O212,$D:$D),0.5),"")</f>
        <v/>
      </c>
      <c r="V212" s="3" t="str">
        <f t="array" ref="V212">IF(ISNUMBER(M212),PERCENTILE(IF($C:$C=O212,$D:$D),0.7),"")</f>
        <v/>
      </c>
      <c r="W212" s="3" t="str">
        <f t="array" ref="W212">IF(ISNUMBER(M212),PERCENTILE(IF($C:$C=O212,$D:$D),0.75),"")</f>
        <v/>
      </c>
      <c r="X212" s="3" t="str">
        <f t="array" ref="X212">IF(ISNUMBER(M212),PERCENTILE(IF($C:$C=O212,$D:$D),0.85),"")</f>
        <v/>
      </c>
      <c r="AL212" s="2" t="str">
        <f t="shared" si="39"/>
        <v/>
      </c>
      <c r="AM212" s="4" t="str">
        <f t="shared" si="40"/>
        <v/>
      </c>
      <c r="AN212" s="4" t="str">
        <f t="shared" si="41"/>
        <v/>
      </c>
    </row>
    <row r="213" spans="1:40" x14ac:dyDescent="0.2">
      <c r="A213" s="9" t="str">
        <f>Calculations!B213</f>
        <v/>
      </c>
      <c r="B213" s="9" t="str">
        <f>Calculations!A213</f>
        <v/>
      </c>
      <c r="C213" s="3" t="str">
        <f t="shared" si="34"/>
        <v/>
      </c>
      <c r="D213" s="3" t="str">
        <f>IFERROR(Calculations!L213,"")</f>
        <v/>
      </c>
      <c r="E213" s="3" t="str">
        <f>IF(OR(FilterValue="",Calculations!C213=FilterValue), IF(Calculations!C213 &lt;&gt;DefectTypeString,  IFERROR(Calculations!L213,""), NA()),NA())</f>
        <v/>
      </c>
      <c r="F213" s="3" t="e">
        <f t="shared" si="42"/>
        <v>#NUM!</v>
      </c>
      <c r="G213" s="3" t="e">
        <f xml:space="preserve"> IF(Calculations!C213 = DefectTypeString,  IFERROR(Calculations!L213,""), NA())</f>
        <v>#N/A</v>
      </c>
      <c r="H213" s="3" t="e">
        <f t="shared" si="43"/>
        <v>#NUM!</v>
      </c>
      <c r="I213" s="3" t="e">
        <f ca="1" xml:space="preserve"> IF(OR(Calculations!C213 = "",Calculations!C213 &lt;&gt; DefectTypeString),  Calculations!M213, NA())</f>
        <v>#N/A</v>
      </c>
      <c r="J213" s="3" t="e">
        <f xml:space="preserve"> IF(Calculations!C213 = DefectTypeString,  Calculations!M213, NA())</f>
        <v>#N/A</v>
      </c>
      <c r="K213" s="3"/>
      <c r="M213" s="9" t="str">
        <f t="shared" si="35"/>
        <v/>
      </c>
      <c r="N213" s="9" t="str">
        <f t="shared" si="36"/>
        <v/>
      </c>
      <c r="O213" s="3" t="str">
        <f t="shared" si="37"/>
        <v/>
      </c>
      <c r="P213" s="3" t="str">
        <f t="array" ref="P213">IF(ISNUMBER(M213),MIN(IF($C:$C=O213,$D:$D)),"")</f>
        <v/>
      </c>
      <c r="Q213" s="11" t="str">
        <f t="shared" si="38"/>
        <v/>
      </c>
      <c r="R213" s="3" t="str">
        <f t="array" ref="R213">IF(ISNUMBER(M213),MAX(IF($C:$C=O213,$D:$D)),"")</f>
        <v/>
      </c>
      <c r="S213" s="3" t="str">
        <f t="array" ref="S213">IF(ISNUMBER(M213),PERCENTILE(IF($C:$C=O213,$D:$D),0.25),"")</f>
        <v/>
      </c>
      <c r="T213" s="3" t="str">
        <f t="array" ref="T213">IF(ISNUMBER(M213),PERCENTILE(IF($C:$C=O213,$D:$D),0.3),"")</f>
        <v/>
      </c>
      <c r="U213" s="3" t="str">
        <f t="array" ref="U213">IF(ISNUMBER(M213),PERCENTILE(IF($C:$C=O213,$D:$D),0.5),"")</f>
        <v/>
      </c>
      <c r="V213" s="3" t="str">
        <f t="array" ref="V213">IF(ISNUMBER(M213),PERCENTILE(IF($C:$C=O213,$D:$D),0.7),"")</f>
        <v/>
      </c>
      <c r="W213" s="3" t="str">
        <f t="array" ref="W213">IF(ISNUMBER(M213),PERCENTILE(IF($C:$C=O213,$D:$D),0.75),"")</f>
        <v/>
      </c>
      <c r="X213" s="3" t="str">
        <f t="array" ref="X213">IF(ISNUMBER(M213),PERCENTILE(IF($C:$C=O213,$D:$D),0.85),"")</f>
        <v/>
      </c>
      <c r="AL213" s="2" t="str">
        <f t="shared" si="39"/>
        <v/>
      </c>
      <c r="AM213" s="4" t="str">
        <f t="shared" si="40"/>
        <v/>
      </c>
      <c r="AN213" s="4" t="str">
        <f t="shared" si="41"/>
        <v/>
      </c>
    </row>
    <row r="214" spans="1:40" x14ac:dyDescent="0.2">
      <c r="A214" s="9" t="str">
        <f>Calculations!B214</f>
        <v/>
      </c>
      <c r="B214" s="9" t="str">
        <f>Calculations!A214</f>
        <v/>
      </c>
      <c r="C214" s="3" t="str">
        <f t="shared" si="34"/>
        <v/>
      </c>
      <c r="D214" s="3" t="str">
        <f>IFERROR(Calculations!L214,"")</f>
        <v/>
      </c>
      <c r="E214" s="3" t="str">
        <f>IF(OR(FilterValue="",Calculations!C214=FilterValue), IF(Calculations!C214 &lt;&gt;DefectTypeString,  IFERROR(Calculations!L214,""), NA()),NA())</f>
        <v/>
      </c>
      <c r="F214" s="3" t="e">
        <f t="shared" si="42"/>
        <v>#NUM!</v>
      </c>
      <c r="G214" s="3" t="e">
        <f xml:space="preserve"> IF(Calculations!C214 = DefectTypeString,  IFERROR(Calculations!L214,""), NA())</f>
        <v>#N/A</v>
      </c>
      <c r="H214" s="3" t="e">
        <f t="shared" si="43"/>
        <v>#NUM!</v>
      </c>
      <c r="I214" s="3" t="e">
        <f ca="1" xml:space="preserve"> IF(OR(Calculations!C214 = "",Calculations!C214 &lt;&gt; DefectTypeString),  Calculations!M214, NA())</f>
        <v>#N/A</v>
      </c>
      <c r="J214" s="3" t="e">
        <f xml:space="preserve"> IF(Calculations!C214 = DefectTypeString,  Calculations!M214, NA())</f>
        <v>#N/A</v>
      </c>
      <c r="K214" s="3"/>
      <c r="M214" s="9" t="str">
        <f t="shared" si="35"/>
        <v/>
      </c>
      <c r="N214" s="9" t="str">
        <f t="shared" si="36"/>
        <v/>
      </c>
      <c r="O214" s="3" t="str">
        <f t="shared" si="37"/>
        <v/>
      </c>
      <c r="P214" s="3" t="str">
        <f t="array" ref="P214">IF(ISNUMBER(M214),MIN(IF($C:$C=O214,$D:$D)),"")</f>
        <v/>
      </c>
      <c r="Q214" s="11" t="str">
        <f t="shared" si="38"/>
        <v/>
      </c>
      <c r="R214" s="3" t="str">
        <f t="array" ref="R214">IF(ISNUMBER(M214),MAX(IF($C:$C=O214,$D:$D)),"")</f>
        <v/>
      </c>
      <c r="S214" s="3" t="str">
        <f t="array" ref="S214">IF(ISNUMBER(M214),PERCENTILE(IF($C:$C=O214,$D:$D),0.25),"")</f>
        <v/>
      </c>
      <c r="T214" s="3" t="str">
        <f t="array" ref="T214">IF(ISNUMBER(M214),PERCENTILE(IF($C:$C=O214,$D:$D),0.3),"")</f>
        <v/>
      </c>
      <c r="U214" s="3" t="str">
        <f t="array" ref="U214">IF(ISNUMBER(M214),PERCENTILE(IF($C:$C=O214,$D:$D),0.5),"")</f>
        <v/>
      </c>
      <c r="V214" s="3" t="str">
        <f t="array" ref="V214">IF(ISNUMBER(M214),PERCENTILE(IF($C:$C=O214,$D:$D),0.7),"")</f>
        <v/>
      </c>
      <c r="W214" s="3" t="str">
        <f t="array" ref="W214">IF(ISNUMBER(M214),PERCENTILE(IF($C:$C=O214,$D:$D),0.75),"")</f>
        <v/>
      </c>
      <c r="X214" s="3" t="str">
        <f t="array" ref="X214">IF(ISNUMBER(M214),PERCENTILE(IF($C:$C=O214,$D:$D),0.85),"")</f>
        <v/>
      </c>
      <c r="AL214" s="2" t="str">
        <f t="shared" si="39"/>
        <v/>
      </c>
      <c r="AM214" s="4" t="str">
        <f t="shared" si="40"/>
        <v/>
      </c>
      <c r="AN214" s="4" t="str">
        <f t="shared" si="41"/>
        <v/>
      </c>
    </row>
    <row r="215" spans="1:40" x14ac:dyDescent="0.2">
      <c r="A215" s="9" t="str">
        <f>Calculations!B215</f>
        <v/>
      </c>
      <c r="B215" s="9" t="str">
        <f>Calculations!A215</f>
        <v/>
      </c>
      <c r="C215" s="3" t="str">
        <f t="shared" si="34"/>
        <v/>
      </c>
      <c r="D215" s="3" t="str">
        <f>IFERROR(Calculations!L215,"")</f>
        <v/>
      </c>
      <c r="E215" s="3" t="str">
        <f>IF(OR(FilterValue="",Calculations!C215=FilterValue), IF(Calculations!C215 &lt;&gt;DefectTypeString,  IFERROR(Calculations!L215,""), NA()),NA())</f>
        <v/>
      </c>
      <c r="F215" s="3" t="e">
        <f t="shared" si="42"/>
        <v>#NUM!</v>
      </c>
      <c r="G215" s="3" t="e">
        <f xml:space="preserve"> IF(Calculations!C215 = DefectTypeString,  IFERROR(Calculations!L215,""), NA())</f>
        <v>#N/A</v>
      </c>
      <c r="H215" s="3" t="e">
        <f t="shared" si="43"/>
        <v>#NUM!</v>
      </c>
      <c r="I215" s="3" t="e">
        <f ca="1" xml:space="preserve"> IF(OR(Calculations!C215 = "",Calculations!C215 &lt;&gt; DefectTypeString),  Calculations!M215, NA())</f>
        <v>#N/A</v>
      </c>
      <c r="J215" s="3" t="e">
        <f xml:space="preserve"> IF(Calculations!C215 = DefectTypeString,  Calculations!M215, NA())</f>
        <v>#N/A</v>
      </c>
      <c r="K215" s="3"/>
      <c r="M215" s="9" t="str">
        <f t="shared" si="35"/>
        <v/>
      </c>
      <c r="N215" s="9" t="str">
        <f t="shared" si="36"/>
        <v/>
      </c>
      <c r="O215" s="3" t="str">
        <f t="shared" si="37"/>
        <v/>
      </c>
      <c r="P215" s="3" t="str">
        <f t="array" ref="P215">IF(ISNUMBER(M215),MIN(IF($C:$C=O215,$D:$D)),"")</f>
        <v/>
      </c>
      <c r="Q215" s="11" t="str">
        <f t="shared" si="38"/>
        <v/>
      </c>
      <c r="R215" s="3" t="str">
        <f t="array" ref="R215">IF(ISNUMBER(M215),MAX(IF($C:$C=O215,$D:$D)),"")</f>
        <v/>
      </c>
      <c r="S215" s="3" t="str">
        <f t="array" ref="S215">IF(ISNUMBER(M215),PERCENTILE(IF($C:$C=O215,$D:$D),0.25),"")</f>
        <v/>
      </c>
      <c r="T215" s="3" t="str">
        <f t="array" ref="T215">IF(ISNUMBER(M215),PERCENTILE(IF($C:$C=O215,$D:$D),0.3),"")</f>
        <v/>
      </c>
      <c r="U215" s="3" t="str">
        <f t="array" ref="U215">IF(ISNUMBER(M215),PERCENTILE(IF($C:$C=O215,$D:$D),0.5),"")</f>
        <v/>
      </c>
      <c r="V215" s="3" t="str">
        <f t="array" ref="V215">IF(ISNUMBER(M215),PERCENTILE(IF($C:$C=O215,$D:$D),0.7),"")</f>
        <v/>
      </c>
      <c r="W215" s="3" t="str">
        <f t="array" ref="W215">IF(ISNUMBER(M215),PERCENTILE(IF($C:$C=O215,$D:$D),0.75),"")</f>
        <v/>
      </c>
      <c r="X215" s="3" t="str">
        <f t="array" ref="X215">IF(ISNUMBER(M215),PERCENTILE(IF($C:$C=O215,$D:$D),0.85),"")</f>
        <v/>
      </c>
      <c r="AL215" s="2" t="str">
        <f t="shared" si="39"/>
        <v/>
      </c>
      <c r="AM215" s="4" t="str">
        <f t="shared" si="40"/>
        <v/>
      </c>
      <c r="AN215" s="4" t="str">
        <f t="shared" si="41"/>
        <v/>
      </c>
    </row>
    <row r="216" spans="1:40" x14ac:dyDescent="0.2">
      <c r="A216" s="9" t="str">
        <f>Calculations!B216</f>
        <v/>
      </c>
      <c r="B216" s="9" t="str">
        <f>Calculations!A216</f>
        <v/>
      </c>
      <c r="C216" s="3" t="str">
        <f t="shared" si="34"/>
        <v/>
      </c>
      <c r="D216" s="3" t="str">
        <f>IFERROR(Calculations!L216,"")</f>
        <v/>
      </c>
      <c r="E216" s="3" t="str">
        <f>IF(OR(FilterValue="",Calculations!C216=FilterValue), IF(Calculations!C216 &lt;&gt;DefectTypeString,  IFERROR(Calculations!L216,""), NA()),NA())</f>
        <v/>
      </c>
      <c r="F216" s="3" t="e">
        <f t="shared" si="42"/>
        <v>#NUM!</v>
      </c>
      <c r="G216" s="3" t="e">
        <f xml:space="preserve"> IF(Calculations!C216 = DefectTypeString,  IFERROR(Calculations!L216,""), NA())</f>
        <v>#N/A</v>
      </c>
      <c r="H216" s="3" t="e">
        <f t="shared" si="43"/>
        <v>#NUM!</v>
      </c>
      <c r="I216" s="3" t="e">
        <f ca="1" xml:space="preserve"> IF(OR(Calculations!C216 = "",Calculations!C216 &lt;&gt; DefectTypeString),  Calculations!M216, NA())</f>
        <v>#N/A</v>
      </c>
      <c r="J216" s="3" t="e">
        <f xml:space="preserve"> IF(Calculations!C216 = DefectTypeString,  Calculations!M216, NA())</f>
        <v>#N/A</v>
      </c>
      <c r="K216" s="3"/>
      <c r="M216" s="9" t="str">
        <f t="shared" si="35"/>
        <v/>
      </c>
      <c r="N216" s="9" t="str">
        <f t="shared" si="36"/>
        <v/>
      </c>
      <c r="O216" s="3" t="str">
        <f t="shared" si="37"/>
        <v/>
      </c>
      <c r="P216" s="3" t="str">
        <f t="array" ref="P216">IF(ISNUMBER(M216),MIN(IF($C:$C=O216,$D:$D)),"")</f>
        <v/>
      </c>
      <c r="Q216" s="11" t="str">
        <f t="shared" si="38"/>
        <v/>
      </c>
      <c r="R216" s="3" t="str">
        <f t="array" ref="R216">IF(ISNUMBER(M216),MAX(IF($C:$C=O216,$D:$D)),"")</f>
        <v/>
      </c>
      <c r="S216" s="3" t="str">
        <f t="array" ref="S216">IF(ISNUMBER(M216),PERCENTILE(IF($C:$C=O216,$D:$D),0.25),"")</f>
        <v/>
      </c>
      <c r="T216" s="3" t="str">
        <f t="array" ref="T216">IF(ISNUMBER(M216),PERCENTILE(IF($C:$C=O216,$D:$D),0.3),"")</f>
        <v/>
      </c>
      <c r="U216" s="3" t="str">
        <f t="array" ref="U216">IF(ISNUMBER(M216),PERCENTILE(IF($C:$C=O216,$D:$D),0.5),"")</f>
        <v/>
      </c>
      <c r="V216" s="3" t="str">
        <f t="array" ref="V216">IF(ISNUMBER(M216),PERCENTILE(IF($C:$C=O216,$D:$D),0.7),"")</f>
        <v/>
      </c>
      <c r="W216" s="3" t="str">
        <f t="array" ref="W216">IF(ISNUMBER(M216),PERCENTILE(IF($C:$C=O216,$D:$D),0.75),"")</f>
        <v/>
      </c>
      <c r="X216" s="3" t="str">
        <f t="array" ref="X216">IF(ISNUMBER(M216),PERCENTILE(IF($C:$C=O216,$D:$D),0.85),"")</f>
        <v/>
      </c>
      <c r="AL216" s="2" t="str">
        <f t="shared" si="39"/>
        <v/>
      </c>
      <c r="AM216" s="4" t="str">
        <f t="shared" si="40"/>
        <v/>
      </c>
      <c r="AN216" s="4" t="str">
        <f t="shared" si="41"/>
        <v/>
      </c>
    </row>
    <row r="217" spans="1:40" x14ac:dyDescent="0.2">
      <c r="A217" s="9" t="str">
        <f>Calculations!B217</f>
        <v/>
      </c>
      <c r="B217" s="9" t="str">
        <f>Calculations!A217</f>
        <v/>
      </c>
      <c r="C217" s="3" t="str">
        <f t="shared" si="34"/>
        <v/>
      </c>
      <c r="D217" s="3" t="str">
        <f>IFERROR(Calculations!L217,"")</f>
        <v/>
      </c>
      <c r="E217" s="3" t="str">
        <f>IF(OR(FilterValue="",Calculations!C217=FilterValue), IF(Calculations!C217 &lt;&gt;DefectTypeString,  IFERROR(Calculations!L217,""), NA()),NA())</f>
        <v/>
      </c>
      <c r="F217" s="3" t="e">
        <f t="shared" si="42"/>
        <v>#NUM!</v>
      </c>
      <c r="G217" s="3" t="e">
        <f xml:space="preserve"> IF(Calculations!C217 = DefectTypeString,  IFERROR(Calculations!L217,""), NA())</f>
        <v>#N/A</v>
      </c>
      <c r="H217" s="3" t="e">
        <f t="shared" si="43"/>
        <v>#NUM!</v>
      </c>
      <c r="I217" s="3" t="e">
        <f ca="1" xml:space="preserve"> IF(OR(Calculations!C217 = "",Calculations!C217 &lt;&gt; DefectTypeString),  Calculations!M217, NA())</f>
        <v>#N/A</v>
      </c>
      <c r="J217" s="3" t="e">
        <f xml:space="preserve"> IF(Calculations!C217 = DefectTypeString,  Calculations!M217, NA())</f>
        <v>#N/A</v>
      </c>
      <c r="K217" s="3"/>
      <c r="M217" s="9" t="str">
        <f t="shared" si="35"/>
        <v/>
      </c>
      <c r="N217" s="9" t="str">
        <f t="shared" si="36"/>
        <v/>
      </c>
      <c r="O217" s="3" t="str">
        <f t="shared" si="37"/>
        <v/>
      </c>
      <c r="P217" s="3" t="str">
        <f t="array" ref="P217">IF(ISNUMBER(M217),MIN(IF($C:$C=O217,$D:$D)),"")</f>
        <v/>
      </c>
      <c r="Q217" s="11" t="str">
        <f t="shared" si="38"/>
        <v/>
      </c>
      <c r="R217" s="3" t="str">
        <f t="array" ref="R217">IF(ISNUMBER(M217),MAX(IF($C:$C=O217,$D:$D)),"")</f>
        <v/>
      </c>
      <c r="S217" s="3" t="str">
        <f t="array" ref="S217">IF(ISNUMBER(M217),PERCENTILE(IF($C:$C=O217,$D:$D),0.25),"")</f>
        <v/>
      </c>
      <c r="T217" s="3" t="str">
        <f t="array" ref="T217">IF(ISNUMBER(M217),PERCENTILE(IF($C:$C=O217,$D:$D),0.3),"")</f>
        <v/>
      </c>
      <c r="U217" s="3" t="str">
        <f t="array" ref="U217">IF(ISNUMBER(M217),PERCENTILE(IF($C:$C=O217,$D:$D),0.5),"")</f>
        <v/>
      </c>
      <c r="V217" s="3" t="str">
        <f t="array" ref="V217">IF(ISNUMBER(M217),PERCENTILE(IF($C:$C=O217,$D:$D),0.7),"")</f>
        <v/>
      </c>
      <c r="W217" s="3" t="str">
        <f t="array" ref="W217">IF(ISNUMBER(M217),PERCENTILE(IF($C:$C=O217,$D:$D),0.75),"")</f>
        <v/>
      </c>
      <c r="X217" s="3" t="str">
        <f t="array" ref="X217">IF(ISNUMBER(M217),PERCENTILE(IF($C:$C=O217,$D:$D),0.85),"")</f>
        <v/>
      </c>
      <c r="AL217" s="2" t="str">
        <f t="shared" si="39"/>
        <v/>
      </c>
      <c r="AM217" s="4" t="str">
        <f t="shared" si="40"/>
        <v/>
      </c>
      <c r="AN217" s="4" t="str">
        <f t="shared" si="41"/>
        <v/>
      </c>
    </row>
    <row r="218" spans="1:40" x14ac:dyDescent="0.2">
      <c r="A218" s="9" t="str">
        <f>Calculations!B218</f>
        <v/>
      </c>
      <c r="B218" s="9" t="str">
        <f>Calculations!A218</f>
        <v/>
      </c>
      <c r="C218" s="3" t="str">
        <f t="shared" si="34"/>
        <v/>
      </c>
      <c r="D218" s="3" t="str">
        <f>IFERROR(Calculations!L218,"")</f>
        <v/>
      </c>
      <c r="E218" s="3" t="str">
        <f>IF(OR(FilterValue="",Calculations!C218=FilterValue), IF(Calculations!C218 &lt;&gt;DefectTypeString,  IFERROR(Calculations!L218,""), NA()),NA())</f>
        <v/>
      </c>
      <c r="F218" s="3" t="e">
        <f t="shared" si="42"/>
        <v>#NUM!</v>
      </c>
      <c r="G218" s="3" t="e">
        <f xml:space="preserve"> IF(Calculations!C218 = DefectTypeString,  IFERROR(Calculations!L218,""), NA())</f>
        <v>#N/A</v>
      </c>
      <c r="H218" s="3" t="e">
        <f t="shared" si="43"/>
        <v>#NUM!</v>
      </c>
      <c r="I218" s="3" t="e">
        <f ca="1" xml:space="preserve"> IF(OR(Calculations!C218 = "",Calculations!C218 &lt;&gt; DefectTypeString),  Calculations!M218, NA())</f>
        <v>#N/A</v>
      </c>
      <c r="J218" s="3" t="e">
        <f xml:space="preserve"> IF(Calculations!C218 = DefectTypeString,  Calculations!M218, NA())</f>
        <v>#N/A</v>
      </c>
      <c r="K218" s="3"/>
      <c r="M218" s="9" t="str">
        <f t="shared" si="35"/>
        <v/>
      </c>
      <c r="N218" s="9" t="str">
        <f t="shared" si="36"/>
        <v/>
      </c>
      <c r="O218" s="3" t="str">
        <f t="shared" si="37"/>
        <v/>
      </c>
      <c r="P218" s="3" t="str">
        <f t="array" ref="P218">IF(ISNUMBER(M218),MIN(IF($C:$C=O218,$D:$D)),"")</f>
        <v/>
      </c>
      <c r="Q218" s="11" t="str">
        <f t="shared" si="38"/>
        <v/>
      </c>
      <c r="R218" s="3" t="str">
        <f t="array" ref="R218">IF(ISNUMBER(M218),MAX(IF($C:$C=O218,$D:$D)),"")</f>
        <v/>
      </c>
      <c r="S218" s="3" t="str">
        <f t="array" ref="S218">IF(ISNUMBER(M218),PERCENTILE(IF($C:$C=O218,$D:$D),0.25),"")</f>
        <v/>
      </c>
      <c r="T218" s="3" t="str">
        <f t="array" ref="T218">IF(ISNUMBER(M218),PERCENTILE(IF($C:$C=O218,$D:$D),0.3),"")</f>
        <v/>
      </c>
      <c r="U218" s="3" t="str">
        <f t="array" ref="U218">IF(ISNUMBER(M218),PERCENTILE(IF($C:$C=O218,$D:$D),0.5),"")</f>
        <v/>
      </c>
      <c r="V218" s="3" t="str">
        <f t="array" ref="V218">IF(ISNUMBER(M218),PERCENTILE(IF($C:$C=O218,$D:$D),0.7),"")</f>
        <v/>
      </c>
      <c r="W218" s="3" t="str">
        <f t="array" ref="W218">IF(ISNUMBER(M218),PERCENTILE(IF($C:$C=O218,$D:$D),0.75),"")</f>
        <v/>
      </c>
      <c r="X218" s="3" t="str">
        <f t="array" ref="X218">IF(ISNUMBER(M218),PERCENTILE(IF($C:$C=O218,$D:$D),0.85),"")</f>
        <v/>
      </c>
      <c r="AL218" s="2" t="str">
        <f t="shared" si="39"/>
        <v/>
      </c>
      <c r="AM218" s="4" t="str">
        <f t="shared" si="40"/>
        <v/>
      </c>
      <c r="AN218" s="4" t="str">
        <f t="shared" si="41"/>
        <v/>
      </c>
    </row>
    <row r="219" spans="1:40" x14ac:dyDescent="0.2">
      <c r="A219" s="9" t="str">
        <f>Calculations!B219</f>
        <v/>
      </c>
      <c r="B219" s="9" t="str">
        <f>Calculations!A219</f>
        <v/>
      </c>
      <c r="C219" s="3" t="str">
        <f t="shared" si="34"/>
        <v/>
      </c>
      <c r="D219" s="3" t="str">
        <f>IFERROR(Calculations!L219,"")</f>
        <v/>
      </c>
      <c r="E219" s="3" t="str">
        <f>IF(OR(FilterValue="",Calculations!C219=FilterValue), IF(Calculations!C219 &lt;&gt;DefectTypeString,  IFERROR(Calculations!L219,""), NA()),NA())</f>
        <v/>
      </c>
      <c r="F219" s="3" t="e">
        <f t="shared" si="42"/>
        <v>#NUM!</v>
      </c>
      <c r="G219" s="3" t="e">
        <f xml:space="preserve"> IF(Calculations!C219 = DefectTypeString,  IFERROR(Calculations!L219,""), NA())</f>
        <v>#N/A</v>
      </c>
      <c r="H219" s="3" t="e">
        <f t="shared" si="43"/>
        <v>#NUM!</v>
      </c>
      <c r="I219" s="3" t="e">
        <f ca="1" xml:space="preserve"> IF(OR(Calculations!C219 = "",Calculations!C219 &lt;&gt; DefectTypeString),  Calculations!M219, NA())</f>
        <v>#N/A</v>
      </c>
      <c r="J219" s="3" t="e">
        <f xml:space="preserve"> IF(Calculations!C219 = DefectTypeString,  Calculations!M219, NA())</f>
        <v>#N/A</v>
      </c>
      <c r="K219" s="3"/>
      <c r="M219" s="9" t="str">
        <f t="shared" si="35"/>
        <v/>
      </c>
      <c r="N219" s="9" t="str">
        <f t="shared" si="36"/>
        <v/>
      </c>
      <c r="O219" s="3" t="str">
        <f t="shared" si="37"/>
        <v/>
      </c>
      <c r="P219" s="3" t="str">
        <f t="array" ref="P219">IF(ISNUMBER(M219),MIN(IF($C:$C=O219,$D:$D)),"")</f>
        <v/>
      </c>
      <c r="Q219" s="11" t="str">
        <f t="shared" si="38"/>
        <v/>
      </c>
      <c r="R219" s="3" t="str">
        <f t="array" ref="R219">IF(ISNUMBER(M219),MAX(IF($C:$C=O219,$D:$D)),"")</f>
        <v/>
      </c>
      <c r="S219" s="3" t="str">
        <f t="array" ref="S219">IF(ISNUMBER(M219),PERCENTILE(IF($C:$C=O219,$D:$D),0.25),"")</f>
        <v/>
      </c>
      <c r="T219" s="3" t="str">
        <f t="array" ref="T219">IF(ISNUMBER(M219),PERCENTILE(IF($C:$C=O219,$D:$D),0.3),"")</f>
        <v/>
      </c>
      <c r="U219" s="3" t="str">
        <f t="array" ref="U219">IF(ISNUMBER(M219),PERCENTILE(IF($C:$C=O219,$D:$D),0.5),"")</f>
        <v/>
      </c>
      <c r="V219" s="3" t="str">
        <f t="array" ref="V219">IF(ISNUMBER(M219),PERCENTILE(IF($C:$C=O219,$D:$D),0.7),"")</f>
        <v/>
      </c>
      <c r="W219" s="3" t="str">
        <f t="array" ref="W219">IF(ISNUMBER(M219),PERCENTILE(IF($C:$C=O219,$D:$D),0.75),"")</f>
        <v/>
      </c>
      <c r="X219" s="3" t="str">
        <f t="array" ref="X219">IF(ISNUMBER(M219),PERCENTILE(IF($C:$C=O219,$D:$D),0.85),"")</f>
        <v/>
      </c>
      <c r="AL219" s="2" t="str">
        <f t="shared" si="39"/>
        <v/>
      </c>
      <c r="AM219" s="4" t="str">
        <f t="shared" si="40"/>
        <v/>
      </c>
      <c r="AN219" s="4" t="str">
        <f t="shared" si="41"/>
        <v/>
      </c>
    </row>
    <row r="220" spans="1:40" x14ac:dyDescent="0.2">
      <c r="A220" s="9" t="str">
        <f>Calculations!B220</f>
        <v/>
      </c>
      <c r="B220" s="9" t="str">
        <f>Calculations!A220</f>
        <v/>
      </c>
      <c r="C220" s="3" t="str">
        <f t="shared" si="34"/>
        <v/>
      </c>
      <c r="D220" s="3" t="str">
        <f>IFERROR(Calculations!L220,"")</f>
        <v/>
      </c>
      <c r="E220" s="3" t="str">
        <f>IF(OR(FilterValue="",Calculations!C220=FilterValue), IF(Calculations!C220 &lt;&gt;DefectTypeString,  IFERROR(Calculations!L220,""), NA()),NA())</f>
        <v/>
      </c>
      <c r="F220" s="3" t="e">
        <f t="shared" si="42"/>
        <v>#NUM!</v>
      </c>
      <c r="G220" s="3" t="e">
        <f xml:space="preserve"> IF(Calculations!C220 = DefectTypeString,  IFERROR(Calculations!L220,""), NA())</f>
        <v>#N/A</v>
      </c>
      <c r="H220" s="3" t="e">
        <f t="shared" si="43"/>
        <v>#NUM!</v>
      </c>
      <c r="I220" s="3" t="e">
        <f ca="1" xml:space="preserve"> IF(OR(Calculations!C220 = "",Calculations!C220 &lt;&gt; DefectTypeString),  Calculations!M220, NA())</f>
        <v>#N/A</v>
      </c>
      <c r="J220" s="3" t="e">
        <f xml:space="preserve"> IF(Calculations!C220 = DefectTypeString,  Calculations!M220, NA())</f>
        <v>#N/A</v>
      </c>
      <c r="K220" s="3"/>
      <c r="M220" s="9" t="str">
        <f t="shared" si="35"/>
        <v/>
      </c>
      <c r="N220" s="9" t="str">
        <f t="shared" si="36"/>
        <v/>
      </c>
      <c r="O220" s="3" t="str">
        <f t="shared" si="37"/>
        <v/>
      </c>
      <c r="P220" s="3" t="str">
        <f t="array" ref="P220">IF(ISNUMBER(M220),MIN(IF($C:$C=O220,$D:$D)),"")</f>
        <v/>
      </c>
      <c r="Q220" s="11" t="str">
        <f t="shared" si="38"/>
        <v/>
      </c>
      <c r="R220" s="3" t="str">
        <f t="array" ref="R220">IF(ISNUMBER(M220),MAX(IF($C:$C=O220,$D:$D)),"")</f>
        <v/>
      </c>
      <c r="S220" s="3" t="str">
        <f t="array" ref="S220">IF(ISNUMBER(M220),PERCENTILE(IF($C:$C=O220,$D:$D),0.25),"")</f>
        <v/>
      </c>
      <c r="T220" s="3" t="str">
        <f t="array" ref="T220">IF(ISNUMBER(M220),PERCENTILE(IF($C:$C=O220,$D:$D),0.3),"")</f>
        <v/>
      </c>
      <c r="U220" s="3" t="str">
        <f t="array" ref="U220">IF(ISNUMBER(M220),PERCENTILE(IF($C:$C=O220,$D:$D),0.5),"")</f>
        <v/>
      </c>
      <c r="V220" s="3" t="str">
        <f t="array" ref="V220">IF(ISNUMBER(M220),PERCENTILE(IF($C:$C=O220,$D:$D),0.7),"")</f>
        <v/>
      </c>
      <c r="W220" s="3" t="str">
        <f t="array" ref="W220">IF(ISNUMBER(M220),PERCENTILE(IF($C:$C=O220,$D:$D),0.75),"")</f>
        <v/>
      </c>
      <c r="X220" s="3" t="str">
        <f t="array" ref="X220">IF(ISNUMBER(M220),PERCENTILE(IF($C:$C=O220,$D:$D),0.85),"")</f>
        <v/>
      </c>
      <c r="AL220" s="2" t="str">
        <f t="shared" si="39"/>
        <v/>
      </c>
      <c r="AM220" s="4" t="str">
        <f t="shared" si="40"/>
        <v/>
      </c>
      <c r="AN220" s="4" t="str">
        <f t="shared" si="41"/>
        <v/>
      </c>
    </row>
    <row r="221" spans="1:40" x14ac:dyDescent="0.2">
      <c r="A221" s="9" t="str">
        <f>Calculations!B221</f>
        <v/>
      </c>
      <c r="B221" s="9" t="str">
        <f>Calculations!A221</f>
        <v/>
      </c>
      <c r="C221" s="3" t="str">
        <f t="shared" si="34"/>
        <v/>
      </c>
      <c r="D221" s="3" t="str">
        <f>IFERROR(Calculations!L221,"")</f>
        <v/>
      </c>
      <c r="E221" s="3" t="str">
        <f>IF(OR(FilterValue="",Calculations!C221=FilterValue), IF(Calculations!C221 &lt;&gt;DefectTypeString,  IFERROR(Calculations!L221,""), NA()),NA())</f>
        <v/>
      </c>
      <c r="F221" s="3" t="e">
        <f t="shared" si="42"/>
        <v>#NUM!</v>
      </c>
      <c r="G221" s="3" t="e">
        <f xml:space="preserve"> IF(Calculations!C221 = DefectTypeString,  IFERROR(Calculations!L221,""), NA())</f>
        <v>#N/A</v>
      </c>
      <c r="H221" s="3" t="e">
        <f t="shared" si="43"/>
        <v>#NUM!</v>
      </c>
      <c r="I221" s="3" t="e">
        <f ca="1" xml:space="preserve"> IF(OR(Calculations!C221 = "",Calculations!C221 &lt;&gt; DefectTypeString),  Calculations!M221, NA())</f>
        <v>#N/A</v>
      </c>
      <c r="J221" s="3" t="e">
        <f xml:space="preserve"> IF(Calculations!C221 = DefectTypeString,  Calculations!M221, NA())</f>
        <v>#N/A</v>
      </c>
      <c r="K221" s="3"/>
      <c r="M221" s="9" t="str">
        <f t="shared" si="35"/>
        <v/>
      </c>
      <c r="N221" s="9" t="str">
        <f t="shared" si="36"/>
        <v/>
      </c>
      <c r="O221" s="3" t="str">
        <f t="shared" si="37"/>
        <v/>
      </c>
      <c r="P221" s="3" t="str">
        <f t="array" ref="P221">IF(ISNUMBER(M221),MIN(IF($C:$C=O221,$D:$D)),"")</f>
        <v/>
      </c>
      <c r="Q221" s="11" t="str">
        <f t="shared" si="38"/>
        <v/>
      </c>
      <c r="R221" s="3" t="str">
        <f t="array" ref="R221">IF(ISNUMBER(M221),MAX(IF($C:$C=O221,$D:$D)),"")</f>
        <v/>
      </c>
      <c r="S221" s="3" t="str">
        <f t="array" ref="S221">IF(ISNUMBER(M221),PERCENTILE(IF($C:$C=O221,$D:$D),0.25),"")</f>
        <v/>
      </c>
      <c r="T221" s="3" t="str">
        <f t="array" ref="T221">IF(ISNUMBER(M221),PERCENTILE(IF($C:$C=O221,$D:$D),0.3),"")</f>
        <v/>
      </c>
      <c r="U221" s="3" t="str">
        <f t="array" ref="U221">IF(ISNUMBER(M221),PERCENTILE(IF($C:$C=O221,$D:$D),0.5),"")</f>
        <v/>
      </c>
      <c r="V221" s="3" t="str">
        <f t="array" ref="V221">IF(ISNUMBER(M221),PERCENTILE(IF($C:$C=O221,$D:$D),0.7),"")</f>
        <v/>
      </c>
      <c r="W221" s="3" t="str">
        <f t="array" ref="W221">IF(ISNUMBER(M221),PERCENTILE(IF($C:$C=O221,$D:$D),0.75),"")</f>
        <v/>
      </c>
      <c r="X221" s="3" t="str">
        <f t="array" ref="X221">IF(ISNUMBER(M221),PERCENTILE(IF($C:$C=O221,$D:$D),0.85),"")</f>
        <v/>
      </c>
      <c r="AL221" s="2" t="str">
        <f t="shared" si="39"/>
        <v/>
      </c>
      <c r="AM221" s="4" t="str">
        <f t="shared" si="40"/>
        <v/>
      </c>
      <c r="AN221" s="4" t="str">
        <f t="shared" si="41"/>
        <v/>
      </c>
    </row>
    <row r="222" spans="1:40" x14ac:dyDescent="0.2">
      <c r="A222" s="9" t="str">
        <f>Calculations!B222</f>
        <v/>
      </c>
      <c r="B222" s="9" t="str">
        <f>Calculations!A222</f>
        <v/>
      </c>
      <c r="C222" s="3" t="str">
        <f t="shared" si="34"/>
        <v/>
      </c>
      <c r="D222" s="3" t="str">
        <f>IFERROR(Calculations!L222,"")</f>
        <v/>
      </c>
      <c r="E222" s="3" t="str">
        <f>IF(OR(FilterValue="",Calculations!C222=FilterValue), IF(Calculations!C222 &lt;&gt;DefectTypeString,  IFERROR(Calculations!L222,""), NA()),NA())</f>
        <v/>
      </c>
      <c r="F222" s="3" t="e">
        <f t="shared" si="42"/>
        <v>#NUM!</v>
      </c>
      <c r="G222" s="3" t="e">
        <f xml:space="preserve"> IF(Calculations!C222 = DefectTypeString,  IFERROR(Calculations!L222,""), NA())</f>
        <v>#N/A</v>
      </c>
      <c r="H222" s="3" t="e">
        <f t="shared" si="43"/>
        <v>#NUM!</v>
      </c>
      <c r="I222" s="3" t="e">
        <f ca="1" xml:space="preserve"> IF(OR(Calculations!C222 = "",Calculations!C222 &lt;&gt; DefectTypeString),  Calculations!M222, NA())</f>
        <v>#N/A</v>
      </c>
      <c r="J222" s="3" t="e">
        <f xml:space="preserve"> IF(Calculations!C222 = DefectTypeString,  Calculations!M222, NA())</f>
        <v>#N/A</v>
      </c>
      <c r="K222" s="3"/>
      <c r="M222" s="9" t="str">
        <f t="shared" si="35"/>
        <v/>
      </c>
      <c r="N222" s="9" t="str">
        <f t="shared" si="36"/>
        <v/>
      </c>
      <c r="O222" s="3" t="str">
        <f t="shared" si="37"/>
        <v/>
      </c>
      <c r="P222" s="3" t="str">
        <f t="array" ref="P222">IF(ISNUMBER(M222),MIN(IF($C:$C=O222,$D:$D)),"")</f>
        <v/>
      </c>
      <c r="Q222" s="11" t="str">
        <f t="shared" si="38"/>
        <v/>
      </c>
      <c r="R222" s="3" t="str">
        <f t="array" ref="R222">IF(ISNUMBER(M222),MAX(IF($C:$C=O222,$D:$D)),"")</f>
        <v/>
      </c>
      <c r="S222" s="3" t="str">
        <f t="array" ref="S222">IF(ISNUMBER(M222),PERCENTILE(IF($C:$C=O222,$D:$D),0.25),"")</f>
        <v/>
      </c>
      <c r="T222" s="3" t="str">
        <f t="array" ref="T222">IF(ISNUMBER(M222),PERCENTILE(IF($C:$C=O222,$D:$D),0.3),"")</f>
        <v/>
      </c>
      <c r="U222" s="3" t="str">
        <f t="array" ref="U222">IF(ISNUMBER(M222),PERCENTILE(IF($C:$C=O222,$D:$D),0.5),"")</f>
        <v/>
      </c>
      <c r="V222" s="3" t="str">
        <f t="array" ref="V222">IF(ISNUMBER(M222),PERCENTILE(IF($C:$C=O222,$D:$D),0.7),"")</f>
        <v/>
      </c>
      <c r="W222" s="3" t="str">
        <f t="array" ref="W222">IF(ISNUMBER(M222),PERCENTILE(IF($C:$C=O222,$D:$D),0.75),"")</f>
        <v/>
      </c>
      <c r="X222" s="3" t="str">
        <f t="array" ref="X222">IF(ISNUMBER(M222),PERCENTILE(IF($C:$C=O222,$D:$D),0.85),"")</f>
        <v/>
      </c>
      <c r="AL222" s="2" t="str">
        <f t="shared" si="39"/>
        <v/>
      </c>
      <c r="AM222" s="4" t="str">
        <f t="shared" si="40"/>
        <v/>
      </c>
      <c r="AN222" s="4" t="str">
        <f t="shared" si="41"/>
        <v/>
      </c>
    </row>
    <row r="223" spans="1:40" x14ac:dyDescent="0.2">
      <c r="A223" s="9" t="str">
        <f>Calculations!B223</f>
        <v/>
      </c>
      <c r="B223" s="9" t="str">
        <f>Calculations!A223</f>
        <v/>
      </c>
      <c r="C223" s="3" t="str">
        <f t="shared" si="34"/>
        <v/>
      </c>
      <c r="D223" s="3" t="str">
        <f>IFERROR(Calculations!L223,"")</f>
        <v/>
      </c>
      <c r="E223" s="3" t="str">
        <f>IF(OR(FilterValue="",Calculations!C223=FilterValue), IF(Calculations!C223 &lt;&gt;DefectTypeString,  IFERROR(Calculations!L223,""), NA()),NA())</f>
        <v/>
      </c>
      <c r="F223" s="3" t="e">
        <f t="shared" si="42"/>
        <v>#NUM!</v>
      </c>
      <c r="G223" s="3" t="e">
        <f xml:space="preserve"> IF(Calculations!C223 = DefectTypeString,  IFERROR(Calculations!L223,""), NA())</f>
        <v>#N/A</v>
      </c>
      <c r="H223" s="3" t="e">
        <f t="shared" si="43"/>
        <v>#NUM!</v>
      </c>
      <c r="I223" s="3" t="e">
        <f ca="1" xml:space="preserve"> IF(OR(Calculations!C223 = "",Calculations!C223 &lt;&gt; DefectTypeString),  Calculations!M223, NA())</f>
        <v>#N/A</v>
      </c>
      <c r="J223" s="3" t="e">
        <f xml:space="preserve"> IF(Calculations!C223 = DefectTypeString,  Calculations!M223, NA())</f>
        <v>#N/A</v>
      </c>
      <c r="K223" s="3"/>
      <c r="M223" s="9" t="str">
        <f t="shared" si="35"/>
        <v/>
      </c>
      <c r="N223" s="9" t="str">
        <f t="shared" si="36"/>
        <v/>
      </c>
      <c r="O223" s="3" t="str">
        <f t="shared" si="37"/>
        <v/>
      </c>
      <c r="P223" s="3" t="str">
        <f t="array" ref="P223">IF(ISNUMBER(M223),MIN(IF($C:$C=O223,$D:$D)),"")</f>
        <v/>
      </c>
      <c r="Q223" s="11" t="str">
        <f t="shared" si="38"/>
        <v/>
      </c>
      <c r="R223" s="3" t="str">
        <f t="array" ref="R223">IF(ISNUMBER(M223),MAX(IF($C:$C=O223,$D:$D)),"")</f>
        <v/>
      </c>
      <c r="S223" s="3" t="str">
        <f t="array" ref="S223">IF(ISNUMBER(M223),PERCENTILE(IF($C:$C=O223,$D:$D),0.25),"")</f>
        <v/>
      </c>
      <c r="T223" s="3" t="str">
        <f t="array" ref="T223">IF(ISNUMBER(M223),PERCENTILE(IF($C:$C=O223,$D:$D),0.3),"")</f>
        <v/>
      </c>
      <c r="U223" s="3" t="str">
        <f t="array" ref="U223">IF(ISNUMBER(M223),PERCENTILE(IF($C:$C=O223,$D:$D),0.5),"")</f>
        <v/>
      </c>
      <c r="V223" s="3" t="str">
        <f t="array" ref="V223">IF(ISNUMBER(M223),PERCENTILE(IF($C:$C=O223,$D:$D),0.7),"")</f>
        <v/>
      </c>
      <c r="W223" s="3" t="str">
        <f t="array" ref="W223">IF(ISNUMBER(M223),PERCENTILE(IF($C:$C=O223,$D:$D),0.75),"")</f>
        <v/>
      </c>
      <c r="X223" s="3" t="str">
        <f t="array" ref="X223">IF(ISNUMBER(M223),PERCENTILE(IF($C:$C=O223,$D:$D),0.85),"")</f>
        <v/>
      </c>
      <c r="AL223" s="2" t="str">
        <f t="shared" si="39"/>
        <v/>
      </c>
      <c r="AM223" s="4" t="str">
        <f t="shared" si="40"/>
        <v/>
      </c>
      <c r="AN223" s="4" t="str">
        <f t="shared" si="41"/>
        <v/>
      </c>
    </row>
    <row r="224" spans="1:40" x14ac:dyDescent="0.2">
      <c r="A224" s="9" t="str">
        <f>Calculations!B224</f>
        <v/>
      </c>
      <c r="B224" s="9" t="str">
        <f>Calculations!A224</f>
        <v/>
      </c>
      <c r="C224" s="3" t="str">
        <f t="shared" si="34"/>
        <v/>
      </c>
      <c r="D224" s="3" t="str">
        <f>IFERROR(Calculations!L224,"")</f>
        <v/>
      </c>
      <c r="E224" s="3" t="str">
        <f>IF(OR(FilterValue="",Calculations!C224=FilterValue), IF(Calculations!C224 &lt;&gt;DefectTypeString,  IFERROR(Calculations!L224,""), NA()),NA())</f>
        <v/>
      </c>
      <c r="F224" s="3" t="e">
        <f t="shared" si="42"/>
        <v>#NUM!</v>
      </c>
      <c r="G224" s="3" t="e">
        <f xml:space="preserve"> IF(Calculations!C224 = DefectTypeString,  IFERROR(Calculations!L224,""), NA())</f>
        <v>#N/A</v>
      </c>
      <c r="H224" s="3" t="e">
        <f t="shared" si="43"/>
        <v>#NUM!</v>
      </c>
      <c r="I224" s="3" t="e">
        <f ca="1" xml:space="preserve"> IF(OR(Calculations!C224 = "",Calculations!C224 &lt;&gt; DefectTypeString),  Calculations!M224, NA())</f>
        <v>#N/A</v>
      </c>
      <c r="J224" s="3" t="e">
        <f xml:space="preserve"> IF(Calculations!C224 = DefectTypeString,  Calculations!M224, NA())</f>
        <v>#N/A</v>
      </c>
      <c r="K224" s="3"/>
      <c r="M224" s="9" t="str">
        <f t="shared" si="35"/>
        <v/>
      </c>
      <c r="N224" s="9" t="str">
        <f t="shared" si="36"/>
        <v/>
      </c>
      <c r="O224" s="3" t="str">
        <f t="shared" si="37"/>
        <v/>
      </c>
      <c r="P224" s="3" t="str">
        <f t="array" ref="P224">IF(ISNUMBER(M224),MIN(IF($C:$C=O224,$D:$D)),"")</f>
        <v/>
      </c>
      <c r="Q224" s="11" t="str">
        <f t="shared" si="38"/>
        <v/>
      </c>
      <c r="R224" s="3" t="str">
        <f t="array" ref="R224">IF(ISNUMBER(M224),MAX(IF($C:$C=O224,$D:$D)),"")</f>
        <v/>
      </c>
      <c r="S224" s="3" t="str">
        <f t="array" ref="S224">IF(ISNUMBER(M224),PERCENTILE(IF($C:$C=O224,$D:$D),0.25),"")</f>
        <v/>
      </c>
      <c r="T224" s="3" t="str">
        <f t="array" ref="T224">IF(ISNUMBER(M224),PERCENTILE(IF($C:$C=O224,$D:$D),0.3),"")</f>
        <v/>
      </c>
      <c r="U224" s="3" t="str">
        <f t="array" ref="U224">IF(ISNUMBER(M224),PERCENTILE(IF($C:$C=O224,$D:$D),0.5),"")</f>
        <v/>
      </c>
      <c r="V224" s="3" t="str">
        <f t="array" ref="V224">IF(ISNUMBER(M224),PERCENTILE(IF($C:$C=O224,$D:$D),0.7),"")</f>
        <v/>
      </c>
      <c r="W224" s="3" t="str">
        <f t="array" ref="W224">IF(ISNUMBER(M224),PERCENTILE(IF($C:$C=O224,$D:$D),0.75),"")</f>
        <v/>
      </c>
      <c r="X224" s="3" t="str">
        <f t="array" ref="X224">IF(ISNUMBER(M224),PERCENTILE(IF($C:$C=O224,$D:$D),0.85),"")</f>
        <v/>
      </c>
      <c r="AL224" s="2" t="str">
        <f t="shared" si="39"/>
        <v/>
      </c>
      <c r="AM224" s="4" t="str">
        <f t="shared" si="40"/>
        <v/>
      </c>
      <c r="AN224" s="4" t="str">
        <f t="shared" si="41"/>
        <v/>
      </c>
    </row>
    <row r="225" spans="1:40" x14ac:dyDescent="0.2">
      <c r="A225" s="9" t="str">
        <f>Calculations!B225</f>
        <v/>
      </c>
      <c r="B225" s="9" t="str">
        <f>Calculations!A225</f>
        <v/>
      </c>
      <c r="C225" s="3" t="str">
        <f t="shared" si="34"/>
        <v/>
      </c>
      <c r="D225" s="3" t="str">
        <f>IFERROR(Calculations!L225,"")</f>
        <v/>
      </c>
      <c r="E225" s="3" t="str">
        <f>IF(OR(FilterValue="",Calculations!C225=FilterValue), IF(Calculations!C225 &lt;&gt;DefectTypeString,  IFERROR(Calculations!L225,""), NA()),NA())</f>
        <v/>
      </c>
      <c r="F225" s="3" t="e">
        <f t="shared" si="42"/>
        <v>#NUM!</v>
      </c>
      <c r="G225" s="3" t="e">
        <f xml:space="preserve"> IF(Calculations!C225 = DefectTypeString,  IFERROR(Calculations!L225,""), NA())</f>
        <v>#N/A</v>
      </c>
      <c r="H225" s="3" t="e">
        <f t="shared" si="43"/>
        <v>#NUM!</v>
      </c>
      <c r="I225" s="3" t="e">
        <f ca="1" xml:space="preserve"> IF(OR(Calculations!C225 = "",Calculations!C225 &lt;&gt; DefectTypeString),  Calculations!M225, NA())</f>
        <v>#N/A</v>
      </c>
      <c r="J225" s="3" t="e">
        <f xml:space="preserve"> IF(Calculations!C225 = DefectTypeString,  Calculations!M225, NA())</f>
        <v>#N/A</v>
      </c>
      <c r="K225" s="3"/>
      <c r="M225" s="9" t="str">
        <f t="shared" si="35"/>
        <v/>
      </c>
      <c r="N225" s="9" t="str">
        <f t="shared" si="36"/>
        <v/>
      </c>
      <c r="O225" s="3" t="str">
        <f t="shared" si="37"/>
        <v/>
      </c>
      <c r="P225" s="3" t="str">
        <f t="array" ref="P225">IF(ISNUMBER(M225),MIN(IF($C:$C=O225,$D:$D)),"")</f>
        <v/>
      </c>
      <c r="Q225" s="11" t="str">
        <f t="shared" si="38"/>
        <v/>
      </c>
      <c r="R225" s="3" t="str">
        <f t="array" ref="R225">IF(ISNUMBER(M225),MAX(IF($C:$C=O225,$D:$D)),"")</f>
        <v/>
      </c>
      <c r="S225" s="3" t="str">
        <f t="array" ref="S225">IF(ISNUMBER(M225),PERCENTILE(IF($C:$C=O225,$D:$D),0.25),"")</f>
        <v/>
      </c>
      <c r="T225" s="3" t="str">
        <f t="array" ref="T225">IF(ISNUMBER(M225),PERCENTILE(IF($C:$C=O225,$D:$D),0.3),"")</f>
        <v/>
      </c>
      <c r="U225" s="3" t="str">
        <f t="array" ref="U225">IF(ISNUMBER(M225),PERCENTILE(IF($C:$C=O225,$D:$D),0.5),"")</f>
        <v/>
      </c>
      <c r="V225" s="3" t="str">
        <f t="array" ref="V225">IF(ISNUMBER(M225),PERCENTILE(IF($C:$C=O225,$D:$D),0.7),"")</f>
        <v/>
      </c>
      <c r="W225" s="3" t="str">
        <f t="array" ref="W225">IF(ISNUMBER(M225),PERCENTILE(IF($C:$C=O225,$D:$D),0.75),"")</f>
        <v/>
      </c>
      <c r="X225" s="3" t="str">
        <f t="array" ref="X225">IF(ISNUMBER(M225),PERCENTILE(IF($C:$C=O225,$D:$D),0.85),"")</f>
        <v/>
      </c>
      <c r="AL225" s="2" t="str">
        <f t="shared" si="39"/>
        <v/>
      </c>
      <c r="AM225" s="4" t="str">
        <f t="shared" si="40"/>
        <v/>
      </c>
      <c r="AN225" s="4" t="str">
        <f t="shared" si="41"/>
        <v/>
      </c>
    </row>
    <row r="226" spans="1:40" x14ac:dyDescent="0.2">
      <c r="A226" s="9" t="str">
        <f>Calculations!B226</f>
        <v/>
      </c>
      <c r="B226" s="9" t="str">
        <f>Calculations!A226</f>
        <v/>
      </c>
      <c r="C226" s="3" t="str">
        <f t="shared" si="34"/>
        <v/>
      </c>
      <c r="D226" s="3" t="str">
        <f>IFERROR(Calculations!L226,"")</f>
        <v/>
      </c>
      <c r="E226" s="3" t="str">
        <f>IF(OR(FilterValue="",Calculations!C226=FilterValue), IF(Calculations!C226 &lt;&gt;DefectTypeString,  IFERROR(Calculations!L226,""), NA()),NA())</f>
        <v/>
      </c>
      <c r="F226" s="3" t="e">
        <f t="shared" si="42"/>
        <v>#NUM!</v>
      </c>
      <c r="G226" s="3" t="e">
        <f xml:space="preserve"> IF(Calculations!C226 = DefectTypeString,  IFERROR(Calculations!L226,""), NA())</f>
        <v>#N/A</v>
      </c>
      <c r="H226" s="3" t="e">
        <f t="shared" si="43"/>
        <v>#NUM!</v>
      </c>
      <c r="I226" s="3" t="e">
        <f ca="1" xml:space="preserve"> IF(OR(Calculations!C226 = "",Calculations!C226 &lt;&gt; DefectTypeString),  Calculations!M226, NA())</f>
        <v>#N/A</v>
      </c>
      <c r="J226" s="3" t="e">
        <f xml:space="preserve"> IF(Calculations!C226 = DefectTypeString,  Calculations!M226, NA())</f>
        <v>#N/A</v>
      </c>
      <c r="K226" s="3"/>
      <c r="M226" s="9" t="str">
        <f t="shared" si="35"/>
        <v/>
      </c>
      <c r="N226" s="9" t="str">
        <f t="shared" si="36"/>
        <v/>
      </c>
      <c r="O226" s="3" t="str">
        <f t="shared" si="37"/>
        <v/>
      </c>
      <c r="P226" s="3" t="str">
        <f t="array" ref="P226">IF(ISNUMBER(M226),MIN(IF($C:$C=O226,$D:$D)),"")</f>
        <v/>
      </c>
      <c r="Q226" s="11" t="str">
        <f t="shared" si="38"/>
        <v/>
      </c>
      <c r="R226" s="3" t="str">
        <f t="array" ref="R226">IF(ISNUMBER(M226),MAX(IF($C:$C=O226,$D:$D)),"")</f>
        <v/>
      </c>
      <c r="S226" s="3" t="str">
        <f t="array" ref="S226">IF(ISNUMBER(M226),PERCENTILE(IF($C:$C=O226,$D:$D),0.25),"")</f>
        <v/>
      </c>
      <c r="T226" s="3" t="str">
        <f t="array" ref="T226">IF(ISNUMBER(M226),PERCENTILE(IF($C:$C=O226,$D:$D),0.3),"")</f>
        <v/>
      </c>
      <c r="U226" s="3" t="str">
        <f t="array" ref="U226">IF(ISNUMBER(M226),PERCENTILE(IF($C:$C=O226,$D:$D),0.5),"")</f>
        <v/>
      </c>
      <c r="V226" s="3" t="str">
        <f t="array" ref="V226">IF(ISNUMBER(M226),PERCENTILE(IF($C:$C=O226,$D:$D),0.7),"")</f>
        <v/>
      </c>
      <c r="W226" s="3" t="str">
        <f t="array" ref="W226">IF(ISNUMBER(M226),PERCENTILE(IF($C:$C=O226,$D:$D),0.75),"")</f>
        <v/>
      </c>
      <c r="X226" s="3" t="str">
        <f t="array" ref="X226">IF(ISNUMBER(M226),PERCENTILE(IF($C:$C=O226,$D:$D),0.85),"")</f>
        <v/>
      </c>
      <c r="AL226" s="2" t="str">
        <f t="shared" si="39"/>
        <v/>
      </c>
      <c r="AM226" s="4" t="str">
        <f t="shared" si="40"/>
        <v/>
      </c>
      <c r="AN226" s="4" t="str">
        <f t="shared" si="41"/>
        <v/>
      </c>
    </row>
    <row r="227" spans="1:40" x14ac:dyDescent="0.2">
      <c r="A227" s="9" t="str">
        <f>Calculations!B227</f>
        <v/>
      </c>
      <c r="B227" s="9" t="str">
        <f>Calculations!A227</f>
        <v/>
      </c>
      <c r="C227" s="3" t="str">
        <f t="shared" si="34"/>
        <v/>
      </c>
      <c r="D227" s="3" t="str">
        <f>IFERROR(Calculations!L227,"")</f>
        <v/>
      </c>
      <c r="E227" s="3" t="str">
        <f>IF(OR(FilterValue="",Calculations!C227=FilterValue), IF(Calculations!C227 &lt;&gt;DefectTypeString,  IFERROR(Calculations!L227,""), NA()),NA())</f>
        <v/>
      </c>
      <c r="F227" s="3" t="e">
        <f t="shared" si="42"/>
        <v>#NUM!</v>
      </c>
      <c r="G227" s="3" t="e">
        <f xml:space="preserve"> IF(Calculations!C227 = DefectTypeString,  IFERROR(Calculations!L227,""), NA())</f>
        <v>#N/A</v>
      </c>
      <c r="H227" s="3" t="e">
        <f t="shared" si="43"/>
        <v>#NUM!</v>
      </c>
      <c r="I227" s="3" t="e">
        <f ca="1" xml:space="preserve"> IF(OR(Calculations!C227 = "",Calculations!C227 &lt;&gt; DefectTypeString),  Calculations!M227, NA())</f>
        <v>#N/A</v>
      </c>
      <c r="J227" s="3" t="e">
        <f xml:space="preserve"> IF(Calculations!C227 = DefectTypeString,  Calculations!M227, NA())</f>
        <v>#N/A</v>
      </c>
      <c r="K227" s="3"/>
      <c r="M227" s="9" t="str">
        <f t="shared" si="35"/>
        <v/>
      </c>
      <c r="N227" s="9" t="str">
        <f t="shared" si="36"/>
        <v/>
      </c>
      <c r="O227" s="3" t="str">
        <f t="shared" si="37"/>
        <v/>
      </c>
      <c r="P227" s="3" t="str">
        <f t="array" ref="P227">IF(ISNUMBER(M227),MIN(IF($C:$C=O227,$D:$D)),"")</f>
        <v/>
      </c>
      <c r="Q227" s="11" t="str">
        <f t="shared" si="38"/>
        <v/>
      </c>
      <c r="R227" s="3" t="str">
        <f t="array" ref="R227">IF(ISNUMBER(M227),MAX(IF($C:$C=O227,$D:$D)),"")</f>
        <v/>
      </c>
      <c r="S227" s="3" t="str">
        <f t="array" ref="S227">IF(ISNUMBER(M227),PERCENTILE(IF($C:$C=O227,$D:$D),0.25),"")</f>
        <v/>
      </c>
      <c r="T227" s="3" t="str">
        <f t="array" ref="T227">IF(ISNUMBER(M227),PERCENTILE(IF($C:$C=O227,$D:$D),0.3),"")</f>
        <v/>
      </c>
      <c r="U227" s="3" t="str">
        <f t="array" ref="U227">IF(ISNUMBER(M227),PERCENTILE(IF($C:$C=O227,$D:$D),0.5),"")</f>
        <v/>
      </c>
      <c r="V227" s="3" t="str">
        <f t="array" ref="V227">IF(ISNUMBER(M227),PERCENTILE(IF($C:$C=O227,$D:$D),0.7),"")</f>
        <v/>
      </c>
      <c r="W227" s="3" t="str">
        <f t="array" ref="W227">IF(ISNUMBER(M227),PERCENTILE(IF($C:$C=O227,$D:$D),0.75),"")</f>
        <v/>
      </c>
      <c r="X227" s="3" t="str">
        <f t="array" ref="X227">IF(ISNUMBER(M227),PERCENTILE(IF($C:$C=O227,$D:$D),0.85),"")</f>
        <v/>
      </c>
      <c r="AL227" s="2" t="str">
        <f t="shared" si="39"/>
        <v/>
      </c>
      <c r="AM227" s="4" t="str">
        <f t="shared" si="40"/>
        <v/>
      </c>
      <c r="AN227" s="4" t="str">
        <f t="shared" si="41"/>
        <v/>
      </c>
    </row>
    <row r="228" spans="1:40" x14ac:dyDescent="0.2">
      <c r="A228" s="9" t="str">
        <f>Calculations!B228</f>
        <v/>
      </c>
      <c r="B228" s="9" t="str">
        <f>Calculations!A228</f>
        <v/>
      </c>
      <c r="C228" s="3" t="str">
        <f t="shared" si="34"/>
        <v/>
      </c>
      <c r="D228" s="3" t="str">
        <f>IFERROR(Calculations!L228,"")</f>
        <v/>
      </c>
      <c r="E228" s="3" t="str">
        <f>IF(OR(FilterValue="",Calculations!C228=FilterValue), IF(Calculations!C228 &lt;&gt;DefectTypeString,  IFERROR(Calculations!L228,""), NA()),NA())</f>
        <v/>
      </c>
      <c r="F228" s="3" t="e">
        <f t="shared" si="42"/>
        <v>#NUM!</v>
      </c>
      <c r="G228" s="3" t="e">
        <f xml:space="preserve"> IF(Calculations!C228 = DefectTypeString,  IFERROR(Calculations!L228,""), NA())</f>
        <v>#N/A</v>
      </c>
      <c r="H228" s="3" t="e">
        <f t="shared" si="43"/>
        <v>#NUM!</v>
      </c>
      <c r="I228" s="3" t="e">
        <f ca="1" xml:space="preserve"> IF(OR(Calculations!C228 = "",Calculations!C228 &lt;&gt; DefectTypeString),  Calculations!M228, NA())</f>
        <v>#N/A</v>
      </c>
      <c r="J228" s="3" t="e">
        <f xml:space="preserve"> IF(Calculations!C228 = DefectTypeString,  Calculations!M228, NA())</f>
        <v>#N/A</v>
      </c>
      <c r="K228" s="3"/>
      <c r="M228" s="9" t="str">
        <f t="shared" si="35"/>
        <v/>
      </c>
      <c r="N228" s="9" t="str">
        <f t="shared" si="36"/>
        <v/>
      </c>
      <c r="O228" s="3" t="str">
        <f t="shared" si="37"/>
        <v/>
      </c>
      <c r="P228" s="3" t="str">
        <f t="array" ref="P228">IF(ISNUMBER(M228),MIN(IF($C:$C=O228,$D:$D)),"")</f>
        <v/>
      </c>
      <c r="Q228" s="11" t="str">
        <f t="shared" si="38"/>
        <v/>
      </c>
      <c r="R228" s="3" t="str">
        <f t="array" ref="R228">IF(ISNUMBER(M228),MAX(IF($C:$C=O228,$D:$D)),"")</f>
        <v/>
      </c>
      <c r="S228" s="3" t="str">
        <f t="array" ref="S228">IF(ISNUMBER(M228),PERCENTILE(IF($C:$C=O228,$D:$D),0.25),"")</f>
        <v/>
      </c>
      <c r="T228" s="3" t="str">
        <f t="array" ref="T228">IF(ISNUMBER(M228),PERCENTILE(IF($C:$C=O228,$D:$D),0.3),"")</f>
        <v/>
      </c>
      <c r="U228" s="3" t="str">
        <f t="array" ref="U228">IF(ISNUMBER(M228),PERCENTILE(IF($C:$C=O228,$D:$D),0.5),"")</f>
        <v/>
      </c>
      <c r="V228" s="3" t="str">
        <f t="array" ref="V228">IF(ISNUMBER(M228),PERCENTILE(IF($C:$C=O228,$D:$D),0.7),"")</f>
        <v/>
      </c>
      <c r="W228" s="3" t="str">
        <f t="array" ref="W228">IF(ISNUMBER(M228),PERCENTILE(IF($C:$C=O228,$D:$D),0.75),"")</f>
        <v/>
      </c>
      <c r="X228" s="3" t="str">
        <f t="array" ref="X228">IF(ISNUMBER(M228),PERCENTILE(IF($C:$C=O228,$D:$D),0.85),"")</f>
        <v/>
      </c>
      <c r="AL228" s="2" t="str">
        <f t="shared" si="39"/>
        <v/>
      </c>
      <c r="AM228" s="4" t="str">
        <f t="shared" si="40"/>
        <v/>
      </c>
      <c r="AN228" s="4" t="str">
        <f t="shared" si="41"/>
        <v/>
      </c>
    </row>
    <row r="229" spans="1:40" x14ac:dyDescent="0.2">
      <c r="A229" s="9" t="str">
        <f>Calculations!B229</f>
        <v/>
      </c>
      <c r="B229" s="9" t="str">
        <f>Calculations!A229</f>
        <v/>
      </c>
      <c r="C229" s="3" t="str">
        <f t="shared" si="34"/>
        <v/>
      </c>
      <c r="D229" s="3" t="str">
        <f>IFERROR(Calculations!L229,"")</f>
        <v/>
      </c>
      <c r="E229" s="3" t="str">
        <f>IF(OR(FilterValue="",Calculations!C229=FilterValue), IF(Calculations!C229 &lt;&gt;DefectTypeString,  IFERROR(Calculations!L229,""), NA()),NA())</f>
        <v/>
      </c>
      <c r="F229" s="3" t="e">
        <f t="shared" si="42"/>
        <v>#NUM!</v>
      </c>
      <c r="G229" s="3" t="e">
        <f xml:space="preserve"> IF(Calculations!C229 = DefectTypeString,  IFERROR(Calculations!L229,""), NA())</f>
        <v>#N/A</v>
      </c>
      <c r="H229" s="3" t="e">
        <f t="shared" si="43"/>
        <v>#NUM!</v>
      </c>
      <c r="I229" s="3" t="e">
        <f ca="1" xml:space="preserve"> IF(OR(Calculations!C229 = "",Calculations!C229 &lt;&gt; DefectTypeString),  Calculations!M229, NA())</f>
        <v>#N/A</v>
      </c>
      <c r="J229" s="3" t="e">
        <f xml:space="preserve"> IF(Calculations!C229 = DefectTypeString,  Calculations!M229, NA())</f>
        <v>#N/A</v>
      </c>
      <c r="K229" s="3"/>
      <c r="M229" s="9" t="str">
        <f t="shared" si="35"/>
        <v/>
      </c>
      <c r="N229" s="9" t="str">
        <f t="shared" si="36"/>
        <v/>
      </c>
      <c r="O229" s="3" t="str">
        <f t="shared" si="37"/>
        <v/>
      </c>
      <c r="P229" s="3" t="str">
        <f t="array" ref="P229">IF(ISNUMBER(M229),MIN(IF($C:$C=O229,$D:$D)),"")</f>
        <v/>
      </c>
      <c r="Q229" s="11" t="str">
        <f t="shared" si="38"/>
        <v/>
      </c>
      <c r="R229" s="3" t="str">
        <f t="array" ref="R229">IF(ISNUMBER(M229),MAX(IF($C:$C=O229,$D:$D)),"")</f>
        <v/>
      </c>
      <c r="S229" s="3" t="str">
        <f t="array" ref="S229">IF(ISNUMBER(M229),PERCENTILE(IF($C:$C=O229,$D:$D),0.25),"")</f>
        <v/>
      </c>
      <c r="T229" s="3" t="str">
        <f t="array" ref="T229">IF(ISNUMBER(M229),PERCENTILE(IF($C:$C=O229,$D:$D),0.3),"")</f>
        <v/>
      </c>
      <c r="U229" s="3" t="str">
        <f t="array" ref="U229">IF(ISNUMBER(M229),PERCENTILE(IF($C:$C=O229,$D:$D),0.5),"")</f>
        <v/>
      </c>
      <c r="V229" s="3" t="str">
        <f t="array" ref="V229">IF(ISNUMBER(M229),PERCENTILE(IF($C:$C=O229,$D:$D),0.7),"")</f>
        <v/>
      </c>
      <c r="W229" s="3" t="str">
        <f t="array" ref="W229">IF(ISNUMBER(M229),PERCENTILE(IF($C:$C=O229,$D:$D),0.75),"")</f>
        <v/>
      </c>
      <c r="X229" s="3" t="str">
        <f t="array" ref="X229">IF(ISNUMBER(M229),PERCENTILE(IF($C:$C=O229,$D:$D),0.85),"")</f>
        <v/>
      </c>
      <c r="AL229" s="2" t="str">
        <f t="shared" si="39"/>
        <v/>
      </c>
      <c r="AM229" s="4" t="str">
        <f t="shared" si="40"/>
        <v/>
      </c>
      <c r="AN229" s="4" t="str">
        <f t="shared" si="41"/>
        <v/>
      </c>
    </row>
    <row r="230" spans="1:40" x14ac:dyDescent="0.2">
      <c r="A230" s="9" t="str">
        <f>Calculations!B230</f>
        <v/>
      </c>
      <c r="B230" s="9" t="str">
        <f>Calculations!A230</f>
        <v/>
      </c>
      <c r="C230" s="3" t="str">
        <f t="shared" si="34"/>
        <v/>
      </c>
      <c r="D230" s="3" t="str">
        <f>IFERROR(Calculations!L230,"")</f>
        <v/>
      </c>
      <c r="E230" s="3" t="str">
        <f>IF(OR(FilterValue="",Calculations!C230=FilterValue), IF(Calculations!C230 &lt;&gt;DefectTypeString,  IFERROR(Calculations!L230,""), NA()),NA())</f>
        <v/>
      </c>
      <c r="F230" s="3" t="e">
        <f t="shared" si="42"/>
        <v>#NUM!</v>
      </c>
      <c r="G230" s="3" t="e">
        <f xml:space="preserve"> IF(Calculations!C230 = DefectTypeString,  IFERROR(Calculations!L230,""), NA())</f>
        <v>#N/A</v>
      </c>
      <c r="H230" s="3" t="e">
        <f t="shared" si="43"/>
        <v>#NUM!</v>
      </c>
      <c r="I230" s="3" t="e">
        <f ca="1" xml:space="preserve"> IF(OR(Calculations!C230 = "",Calculations!C230 &lt;&gt; DefectTypeString),  Calculations!M230, NA())</f>
        <v>#N/A</v>
      </c>
      <c r="J230" s="3" t="e">
        <f xml:space="preserve"> IF(Calculations!C230 = DefectTypeString,  Calculations!M230, NA())</f>
        <v>#N/A</v>
      </c>
      <c r="K230" s="3"/>
      <c r="M230" s="9" t="str">
        <f t="shared" si="35"/>
        <v/>
      </c>
      <c r="N230" s="9" t="str">
        <f t="shared" si="36"/>
        <v/>
      </c>
      <c r="O230" s="3" t="str">
        <f t="shared" si="37"/>
        <v/>
      </c>
      <c r="P230" s="3" t="str">
        <f t="array" ref="P230">IF(ISNUMBER(M230),MIN(IF($C:$C=O230,$D:$D)),"")</f>
        <v/>
      </c>
      <c r="Q230" s="11" t="str">
        <f t="shared" si="38"/>
        <v/>
      </c>
      <c r="R230" s="3" t="str">
        <f t="array" ref="R230">IF(ISNUMBER(M230),MAX(IF($C:$C=O230,$D:$D)),"")</f>
        <v/>
      </c>
      <c r="S230" s="3" t="str">
        <f t="array" ref="S230">IF(ISNUMBER(M230),PERCENTILE(IF($C:$C=O230,$D:$D),0.25),"")</f>
        <v/>
      </c>
      <c r="T230" s="3" t="str">
        <f t="array" ref="T230">IF(ISNUMBER(M230),PERCENTILE(IF($C:$C=O230,$D:$D),0.3),"")</f>
        <v/>
      </c>
      <c r="U230" s="3" t="str">
        <f t="array" ref="U230">IF(ISNUMBER(M230),PERCENTILE(IF($C:$C=O230,$D:$D),0.5),"")</f>
        <v/>
      </c>
      <c r="V230" s="3" t="str">
        <f t="array" ref="V230">IF(ISNUMBER(M230),PERCENTILE(IF($C:$C=O230,$D:$D),0.7),"")</f>
        <v/>
      </c>
      <c r="W230" s="3" t="str">
        <f t="array" ref="W230">IF(ISNUMBER(M230),PERCENTILE(IF($C:$C=O230,$D:$D),0.75),"")</f>
        <v/>
      </c>
      <c r="X230" s="3" t="str">
        <f t="array" ref="X230">IF(ISNUMBER(M230),PERCENTILE(IF($C:$C=O230,$D:$D),0.85),"")</f>
        <v/>
      </c>
      <c r="AL230" s="2" t="str">
        <f t="shared" si="39"/>
        <v/>
      </c>
      <c r="AM230" s="4" t="str">
        <f t="shared" si="40"/>
        <v/>
      </c>
      <c r="AN230" s="4" t="str">
        <f t="shared" si="41"/>
        <v/>
      </c>
    </row>
    <row r="231" spans="1:40" x14ac:dyDescent="0.2">
      <c r="A231" s="9" t="str">
        <f>Calculations!B231</f>
        <v/>
      </c>
      <c r="B231" s="9" t="str">
        <f>Calculations!A231</f>
        <v/>
      </c>
      <c r="C231" s="3" t="str">
        <f t="shared" si="34"/>
        <v/>
      </c>
      <c r="D231" s="3" t="str">
        <f>IFERROR(Calculations!L231,"")</f>
        <v/>
      </c>
      <c r="E231" s="3" t="str">
        <f>IF(OR(FilterValue="",Calculations!C231=FilterValue), IF(Calculations!C231 &lt;&gt;DefectTypeString,  IFERROR(Calculations!L231,""), NA()),NA())</f>
        <v/>
      </c>
      <c r="F231" s="3" t="e">
        <f t="shared" si="42"/>
        <v>#NUM!</v>
      </c>
      <c r="G231" s="3" t="e">
        <f xml:space="preserve"> IF(Calculations!C231 = DefectTypeString,  IFERROR(Calculations!L231,""), NA())</f>
        <v>#N/A</v>
      </c>
      <c r="H231" s="3" t="e">
        <f t="shared" si="43"/>
        <v>#NUM!</v>
      </c>
      <c r="I231" s="3" t="e">
        <f ca="1" xml:space="preserve"> IF(OR(Calculations!C231 = "",Calculations!C231 &lt;&gt; DefectTypeString),  Calculations!M231, NA())</f>
        <v>#N/A</v>
      </c>
      <c r="J231" s="3" t="e">
        <f xml:space="preserve"> IF(Calculations!C231 = DefectTypeString,  Calculations!M231, NA())</f>
        <v>#N/A</v>
      </c>
      <c r="K231" s="3"/>
      <c r="M231" s="9" t="str">
        <f t="shared" si="35"/>
        <v/>
      </c>
      <c r="N231" s="9" t="str">
        <f t="shared" si="36"/>
        <v/>
      </c>
      <c r="O231" s="3" t="str">
        <f t="shared" si="37"/>
        <v/>
      </c>
      <c r="P231" s="3" t="str">
        <f t="array" ref="P231">IF(ISNUMBER(M231),MIN(IF($C:$C=O231,$D:$D)),"")</f>
        <v/>
      </c>
      <c r="Q231" s="11" t="str">
        <f t="shared" si="38"/>
        <v/>
      </c>
      <c r="R231" s="3" t="str">
        <f t="array" ref="R231">IF(ISNUMBER(M231),MAX(IF($C:$C=O231,$D:$D)),"")</f>
        <v/>
      </c>
      <c r="S231" s="3" t="str">
        <f t="array" ref="S231">IF(ISNUMBER(M231),PERCENTILE(IF($C:$C=O231,$D:$D),0.25),"")</f>
        <v/>
      </c>
      <c r="T231" s="3" t="str">
        <f t="array" ref="T231">IF(ISNUMBER(M231),PERCENTILE(IF($C:$C=O231,$D:$D),0.3),"")</f>
        <v/>
      </c>
      <c r="U231" s="3" t="str">
        <f t="array" ref="U231">IF(ISNUMBER(M231),PERCENTILE(IF($C:$C=O231,$D:$D),0.5),"")</f>
        <v/>
      </c>
      <c r="V231" s="3" t="str">
        <f t="array" ref="V231">IF(ISNUMBER(M231),PERCENTILE(IF($C:$C=O231,$D:$D),0.7),"")</f>
        <v/>
      </c>
      <c r="W231" s="3" t="str">
        <f t="array" ref="W231">IF(ISNUMBER(M231),PERCENTILE(IF($C:$C=O231,$D:$D),0.75),"")</f>
        <v/>
      </c>
      <c r="X231" s="3" t="str">
        <f t="array" ref="X231">IF(ISNUMBER(M231),PERCENTILE(IF($C:$C=O231,$D:$D),0.85),"")</f>
        <v/>
      </c>
      <c r="AL231" s="2" t="str">
        <f t="shared" si="39"/>
        <v/>
      </c>
      <c r="AM231" s="4" t="str">
        <f t="shared" si="40"/>
        <v/>
      </c>
      <c r="AN231" s="4" t="str">
        <f t="shared" si="41"/>
        <v/>
      </c>
    </row>
    <row r="232" spans="1:40" x14ac:dyDescent="0.2">
      <c r="A232" s="9" t="str">
        <f>Calculations!B232</f>
        <v/>
      </c>
      <c r="B232" s="9" t="str">
        <f>Calculations!A232</f>
        <v/>
      </c>
      <c r="C232" s="3" t="str">
        <f t="shared" si="34"/>
        <v/>
      </c>
      <c r="D232" s="3" t="str">
        <f>IFERROR(Calculations!L232,"")</f>
        <v/>
      </c>
      <c r="E232" s="3" t="str">
        <f>IF(OR(FilterValue="",Calculations!C232=FilterValue), IF(Calculations!C232 &lt;&gt;DefectTypeString,  IFERROR(Calculations!L232,""), NA()),NA())</f>
        <v/>
      </c>
      <c r="F232" s="3" t="e">
        <f t="shared" si="42"/>
        <v>#NUM!</v>
      </c>
      <c r="G232" s="3" t="e">
        <f xml:space="preserve"> IF(Calculations!C232 = DefectTypeString,  IFERROR(Calculations!L232,""), NA())</f>
        <v>#N/A</v>
      </c>
      <c r="H232" s="3" t="e">
        <f t="shared" si="43"/>
        <v>#NUM!</v>
      </c>
      <c r="I232" s="3" t="e">
        <f ca="1" xml:space="preserve"> IF(OR(Calculations!C232 = "",Calculations!C232 &lt;&gt; DefectTypeString),  Calculations!M232, NA())</f>
        <v>#N/A</v>
      </c>
      <c r="J232" s="3" t="e">
        <f xml:space="preserve"> IF(Calculations!C232 = DefectTypeString,  Calculations!M232, NA())</f>
        <v>#N/A</v>
      </c>
      <c r="K232" s="3"/>
      <c r="M232" s="9" t="str">
        <f t="shared" si="35"/>
        <v/>
      </c>
      <c r="N232" s="9" t="str">
        <f t="shared" si="36"/>
        <v/>
      </c>
      <c r="O232" s="3" t="str">
        <f t="shared" si="37"/>
        <v/>
      </c>
      <c r="P232" s="3" t="str">
        <f t="array" ref="P232">IF(ISNUMBER(M232),MIN(IF($C:$C=O232,$D:$D)),"")</f>
        <v/>
      </c>
      <c r="Q232" s="11" t="str">
        <f t="shared" si="38"/>
        <v/>
      </c>
      <c r="R232" s="3" t="str">
        <f t="array" ref="R232">IF(ISNUMBER(M232),MAX(IF($C:$C=O232,$D:$D)),"")</f>
        <v/>
      </c>
      <c r="S232" s="3" t="str">
        <f t="array" ref="S232">IF(ISNUMBER(M232),PERCENTILE(IF($C:$C=O232,$D:$D),0.25),"")</f>
        <v/>
      </c>
      <c r="T232" s="3" t="str">
        <f t="array" ref="T232">IF(ISNUMBER(M232),PERCENTILE(IF($C:$C=O232,$D:$D),0.3),"")</f>
        <v/>
      </c>
      <c r="U232" s="3" t="str">
        <f t="array" ref="U232">IF(ISNUMBER(M232),PERCENTILE(IF($C:$C=O232,$D:$D),0.5),"")</f>
        <v/>
      </c>
      <c r="V232" s="3" t="str">
        <f t="array" ref="V232">IF(ISNUMBER(M232),PERCENTILE(IF($C:$C=O232,$D:$D),0.7),"")</f>
        <v/>
      </c>
      <c r="W232" s="3" t="str">
        <f t="array" ref="W232">IF(ISNUMBER(M232),PERCENTILE(IF($C:$C=O232,$D:$D),0.75),"")</f>
        <v/>
      </c>
      <c r="X232" s="3" t="str">
        <f t="array" ref="X232">IF(ISNUMBER(M232),PERCENTILE(IF($C:$C=O232,$D:$D),0.85),"")</f>
        <v/>
      </c>
      <c r="AL232" s="2" t="str">
        <f t="shared" si="39"/>
        <v/>
      </c>
      <c r="AM232" s="4" t="str">
        <f t="shared" si="40"/>
        <v/>
      </c>
      <c r="AN232" s="4" t="str">
        <f t="shared" si="41"/>
        <v/>
      </c>
    </row>
    <row r="233" spans="1:40" x14ac:dyDescent="0.2">
      <c r="A233" s="9" t="str">
        <f>Calculations!B233</f>
        <v/>
      </c>
      <c r="B233" s="9" t="str">
        <f>Calculations!A233</f>
        <v/>
      </c>
      <c r="C233" s="3" t="str">
        <f t="shared" si="34"/>
        <v/>
      </c>
      <c r="D233" s="3" t="str">
        <f>IFERROR(Calculations!L233,"")</f>
        <v/>
      </c>
      <c r="E233" s="3" t="str">
        <f>IF(OR(FilterValue="",Calculations!C233=FilterValue), IF(Calculations!C233 &lt;&gt;DefectTypeString,  IFERROR(Calculations!L233,""), NA()),NA())</f>
        <v/>
      </c>
      <c r="F233" s="3" t="e">
        <f t="shared" si="42"/>
        <v>#NUM!</v>
      </c>
      <c r="G233" s="3" t="e">
        <f xml:space="preserve"> IF(Calculations!C233 = DefectTypeString,  IFERROR(Calculations!L233,""), NA())</f>
        <v>#N/A</v>
      </c>
      <c r="H233" s="3" t="e">
        <f t="shared" si="43"/>
        <v>#NUM!</v>
      </c>
      <c r="I233" s="3" t="e">
        <f ca="1" xml:space="preserve"> IF(OR(Calculations!C233 = "",Calculations!C233 &lt;&gt; DefectTypeString),  Calculations!M233, NA())</f>
        <v>#N/A</v>
      </c>
      <c r="J233" s="3" t="e">
        <f xml:space="preserve"> IF(Calculations!C233 = DefectTypeString,  Calculations!M233, NA())</f>
        <v>#N/A</v>
      </c>
      <c r="K233" s="3"/>
      <c r="M233" s="9" t="str">
        <f t="shared" si="35"/>
        <v/>
      </c>
      <c r="N233" s="9" t="str">
        <f t="shared" si="36"/>
        <v/>
      </c>
      <c r="O233" s="3" t="str">
        <f t="shared" si="37"/>
        <v/>
      </c>
      <c r="P233" s="3" t="str">
        <f t="array" ref="P233">IF(ISNUMBER(M233),MIN(IF($C:$C=O233,$D:$D)),"")</f>
        <v/>
      </c>
      <c r="Q233" s="11" t="str">
        <f t="shared" si="38"/>
        <v/>
      </c>
      <c r="R233" s="3" t="str">
        <f t="array" ref="R233">IF(ISNUMBER(M233),MAX(IF($C:$C=O233,$D:$D)),"")</f>
        <v/>
      </c>
      <c r="S233" s="3" t="str">
        <f t="array" ref="S233">IF(ISNUMBER(M233),PERCENTILE(IF($C:$C=O233,$D:$D),0.25),"")</f>
        <v/>
      </c>
      <c r="T233" s="3" t="str">
        <f t="array" ref="T233">IF(ISNUMBER(M233),PERCENTILE(IF($C:$C=O233,$D:$D),0.3),"")</f>
        <v/>
      </c>
      <c r="U233" s="3" t="str">
        <f t="array" ref="U233">IF(ISNUMBER(M233),PERCENTILE(IF($C:$C=O233,$D:$D),0.5),"")</f>
        <v/>
      </c>
      <c r="V233" s="3" t="str">
        <f t="array" ref="V233">IF(ISNUMBER(M233),PERCENTILE(IF($C:$C=O233,$D:$D),0.7),"")</f>
        <v/>
      </c>
      <c r="W233" s="3" t="str">
        <f t="array" ref="W233">IF(ISNUMBER(M233),PERCENTILE(IF($C:$C=O233,$D:$D),0.75),"")</f>
        <v/>
      </c>
      <c r="X233" s="3" t="str">
        <f t="array" ref="X233">IF(ISNUMBER(M233),PERCENTILE(IF($C:$C=O233,$D:$D),0.85),"")</f>
        <v/>
      </c>
      <c r="AL233" s="2" t="str">
        <f t="shared" si="39"/>
        <v/>
      </c>
      <c r="AM233" s="4" t="str">
        <f t="shared" si="40"/>
        <v/>
      </c>
      <c r="AN233" s="4" t="str">
        <f t="shared" si="41"/>
        <v/>
      </c>
    </row>
    <row r="234" spans="1:40" x14ac:dyDescent="0.2">
      <c r="A234" s="9" t="str">
        <f>Calculations!B234</f>
        <v/>
      </c>
      <c r="B234" s="9" t="str">
        <f>Calculations!A234</f>
        <v/>
      </c>
      <c r="C234" s="3" t="str">
        <f t="shared" si="34"/>
        <v/>
      </c>
      <c r="D234" s="3" t="str">
        <f>IFERROR(Calculations!L234,"")</f>
        <v/>
      </c>
      <c r="E234" s="3" t="str">
        <f>IF(OR(FilterValue="",Calculations!C234=FilterValue), IF(Calculations!C234 &lt;&gt;DefectTypeString,  IFERROR(Calculations!L234,""), NA()),NA())</f>
        <v/>
      </c>
      <c r="F234" s="3" t="e">
        <f t="shared" si="42"/>
        <v>#NUM!</v>
      </c>
      <c r="G234" s="3" t="e">
        <f xml:space="preserve"> IF(Calculations!C234 = DefectTypeString,  IFERROR(Calculations!L234,""), NA())</f>
        <v>#N/A</v>
      </c>
      <c r="H234" s="3" t="e">
        <f t="shared" si="43"/>
        <v>#NUM!</v>
      </c>
      <c r="I234" s="3" t="e">
        <f ca="1" xml:space="preserve"> IF(OR(Calculations!C234 = "",Calculations!C234 &lt;&gt; DefectTypeString),  Calculations!M234, NA())</f>
        <v>#N/A</v>
      </c>
      <c r="J234" s="3" t="e">
        <f xml:space="preserve"> IF(Calculations!C234 = DefectTypeString,  Calculations!M234, NA())</f>
        <v>#N/A</v>
      </c>
      <c r="K234" s="3"/>
      <c r="M234" s="9" t="str">
        <f t="shared" si="35"/>
        <v/>
      </c>
      <c r="N234" s="9" t="str">
        <f t="shared" si="36"/>
        <v/>
      </c>
      <c r="O234" s="3" t="str">
        <f t="shared" si="37"/>
        <v/>
      </c>
      <c r="P234" s="3" t="str">
        <f t="array" ref="P234">IF(ISNUMBER(M234),MIN(IF($C:$C=O234,$D:$D)),"")</f>
        <v/>
      </c>
      <c r="Q234" s="11" t="str">
        <f t="shared" si="38"/>
        <v/>
      </c>
      <c r="R234" s="3" t="str">
        <f t="array" ref="R234">IF(ISNUMBER(M234),MAX(IF($C:$C=O234,$D:$D)),"")</f>
        <v/>
      </c>
      <c r="S234" s="3" t="str">
        <f t="array" ref="S234">IF(ISNUMBER(M234),PERCENTILE(IF($C:$C=O234,$D:$D),0.25),"")</f>
        <v/>
      </c>
      <c r="T234" s="3" t="str">
        <f t="array" ref="T234">IF(ISNUMBER(M234),PERCENTILE(IF($C:$C=O234,$D:$D),0.3),"")</f>
        <v/>
      </c>
      <c r="U234" s="3" t="str">
        <f t="array" ref="U234">IF(ISNUMBER(M234),PERCENTILE(IF($C:$C=O234,$D:$D),0.5),"")</f>
        <v/>
      </c>
      <c r="V234" s="3" t="str">
        <f t="array" ref="V234">IF(ISNUMBER(M234),PERCENTILE(IF($C:$C=O234,$D:$D),0.7),"")</f>
        <v/>
      </c>
      <c r="W234" s="3" t="str">
        <f t="array" ref="W234">IF(ISNUMBER(M234),PERCENTILE(IF($C:$C=O234,$D:$D),0.75),"")</f>
        <v/>
      </c>
      <c r="X234" s="3" t="str">
        <f t="array" ref="X234">IF(ISNUMBER(M234),PERCENTILE(IF($C:$C=O234,$D:$D),0.85),"")</f>
        <v/>
      </c>
      <c r="AL234" s="2" t="str">
        <f t="shared" si="39"/>
        <v/>
      </c>
      <c r="AM234" s="4" t="str">
        <f t="shared" si="40"/>
        <v/>
      </c>
      <c r="AN234" s="4" t="str">
        <f t="shared" si="41"/>
        <v/>
      </c>
    </row>
    <row r="235" spans="1:40" x14ac:dyDescent="0.2">
      <c r="A235" s="9" t="str">
        <f>Calculations!B235</f>
        <v/>
      </c>
      <c r="B235" s="9" t="str">
        <f>Calculations!A235</f>
        <v/>
      </c>
      <c r="C235" s="3" t="str">
        <f t="shared" si="34"/>
        <v/>
      </c>
      <c r="D235" s="3" t="str">
        <f>IFERROR(Calculations!L235,"")</f>
        <v/>
      </c>
      <c r="E235" s="3" t="str">
        <f>IF(OR(FilterValue="",Calculations!C235=FilterValue), IF(Calculations!C235 &lt;&gt;DefectTypeString,  IFERROR(Calculations!L235,""), NA()),NA())</f>
        <v/>
      </c>
      <c r="F235" s="3" t="e">
        <f t="shared" si="42"/>
        <v>#NUM!</v>
      </c>
      <c r="G235" s="3" t="e">
        <f xml:space="preserve"> IF(Calculations!C235 = DefectTypeString,  IFERROR(Calculations!L235,""), NA())</f>
        <v>#N/A</v>
      </c>
      <c r="H235" s="3" t="e">
        <f t="shared" si="43"/>
        <v>#NUM!</v>
      </c>
      <c r="I235" s="3" t="e">
        <f ca="1" xml:space="preserve"> IF(OR(Calculations!C235 = "",Calculations!C235 &lt;&gt; DefectTypeString),  Calculations!M235, NA())</f>
        <v>#N/A</v>
      </c>
      <c r="J235" s="3" t="e">
        <f xml:space="preserve"> IF(Calculations!C235 = DefectTypeString,  Calculations!M235, NA())</f>
        <v>#N/A</v>
      </c>
      <c r="K235" s="3"/>
      <c r="M235" s="9" t="str">
        <f t="shared" si="35"/>
        <v/>
      </c>
      <c r="N235" s="9" t="str">
        <f t="shared" si="36"/>
        <v/>
      </c>
      <c r="O235" s="3" t="str">
        <f t="shared" si="37"/>
        <v/>
      </c>
      <c r="P235" s="3" t="str">
        <f t="array" ref="P235">IF(ISNUMBER(M235),MIN(IF($C:$C=O235,$D:$D)),"")</f>
        <v/>
      </c>
      <c r="Q235" s="11" t="str">
        <f t="shared" si="38"/>
        <v/>
      </c>
      <c r="R235" s="3" t="str">
        <f t="array" ref="R235">IF(ISNUMBER(M235),MAX(IF($C:$C=O235,$D:$D)),"")</f>
        <v/>
      </c>
      <c r="S235" s="3" t="str">
        <f t="array" ref="S235">IF(ISNUMBER(M235),PERCENTILE(IF($C:$C=O235,$D:$D),0.25),"")</f>
        <v/>
      </c>
      <c r="T235" s="3" t="str">
        <f t="array" ref="T235">IF(ISNUMBER(M235),PERCENTILE(IF($C:$C=O235,$D:$D),0.3),"")</f>
        <v/>
      </c>
      <c r="U235" s="3" t="str">
        <f t="array" ref="U235">IF(ISNUMBER(M235),PERCENTILE(IF($C:$C=O235,$D:$D),0.5),"")</f>
        <v/>
      </c>
      <c r="V235" s="3" t="str">
        <f t="array" ref="V235">IF(ISNUMBER(M235),PERCENTILE(IF($C:$C=O235,$D:$D),0.7),"")</f>
        <v/>
      </c>
      <c r="W235" s="3" t="str">
        <f t="array" ref="W235">IF(ISNUMBER(M235),PERCENTILE(IF($C:$C=O235,$D:$D),0.75),"")</f>
        <v/>
      </c>
      <c r="X235" s="3" t="str">
        <f t="array" ref="X235">IF(ISNUMBER(M235),PERCENTILE(IF($C:$C=O235,$D:$D),0.85),"")</f>
        <v/>
      </c>
      <c r="AL235" s="2" t="str">
        <f t="shared" si="39"/>
        <v/>
      </c>
      <c r="AM235" s="4" t="str">
        <f t="shared" si="40"/>
        <v/>
      </c>
      <c r="AN235" s="4" t="str">
        <f t="shared" si="41"/>
        <v/>
      </c>
    </row>
    <row r="236" spans="1:40" x14ac:dyDescent="0.2">
      <c r="A236" s="9" t="str">
        <f>Calculations!B236</f>
        <v/>
      </c>
      <c r="B236" s="9" t="str">
        <f>Calculations!A236</f>
        <v/>
      </c>
      <c r="C236" s="3" t="str">
        <f t="shared" si="34"/>
        <v/>
      </c>
      <c r="D236" s="3" t="str">
        <f>IFERROR(Calculations!L236,"")</f>
        <v/>
      </c>
      <c r="E236" s="3" t="str">
        <f>IF(OR(FilterValue="",Calculations!C236=FilterValue), IF(Calculations!C236 &lt;&gt;DefectTypeString,  IFERROR(Calculations!L236,""), NA()),NA())</f>
        <v/>
      </c>
      <c r="F236" s="3" t="e">
        <f t="shared" si="42"/>
        <v>#NUM!</v>
      </c>
      <c r="G236" s="3" t="e">
        <f xml:space="preserve"> IF(Calculations!C236 = DefectTypeString,  IFERROR(Calculations!L236,""), NA())</f>
        <v>#N/A</v>
      </c>
      <c r="H236" s="3" t="e">
        <f t="shared" si="43"/>
        <v>#NUM!</v>
      </c>
      <c r="I236" s="3" t="e">
        <f ca="1" xml:space="preserve"> IF(OR(Calculations!C236 = "",Calculations!C236 &lt;&gt; DefectTypeString),  Calculations!M236, NA())</f>
        <v>#N/A</v>
      </c>
      <c r="J236" s="3" t="e">
        <f xml:space="preserve"> IF(Calculations!C236 = DefectTypeString,  Calculations!M236, NA())</f>
        <v>#N/A</v>
      </c>
      <c r="K236" s="3"/>
      <c r="M236" s="9" t="str">
        <f t="shared" si="35"/>
        <v/>
      </c>
      <c r="N236" s="9" t="str">
        <f t="shared" si="36"/>
        <v/>
      </c>
      <c r="O236" s="3" t="str">
        <f t="shared" si="37"/>
        <v/>
      </c>
      <c r="P236" s="3" t="str">
        <f t="array" ref="P236">IF(ISNUMBER(M236),MIN(IF($C:$C=O236,$D:$D)),"")</f>
        <v/>
      </c>
      <c r="Q236" s="11" t="str">
        <f t="shared" si="38"/>
        <v/>
      </c>
      <c r="R236" s="3" t="str">
        <f t="array" ref="R236">IF(ISNUMBER(M236),MAX(IF($C:$C=O236,$D:$D)),"")</f>
        <v/>
      </c>
      <c r="S236" s="3" t="str">
        <f t="array" ref="S236">IF(ISNUMBER(M236),PERCENTILE(IF($C:$C=O236,$D:$D),0.25),"")</f>
        <v/>
      </c>
      <c r="T236" s="3" t="str">
        <f t="array" ref="T236">IF(ISNUMBER(M236),PERCENTILE(IF($C:$C=O236,$D:$D),0.3),"")</f>
        <v/>
      </c>
      <c r="U236" s="3" t="str">
        <f t="array" ref="U236">IF(ISNUMBER(M236),PERCENTILE(IF($C:$C=O236,$D:$D),0.5),"")</f>
        <v/>
      </c>
      <c r="V236" s="3" t="str">
        <f t="array" ref="V236">IF(ISNUMBER(M236),PERCENTILE(IF($C:$C=O236,$D:$D),0.7),"")</f>
        <v/>
      </c>
      <c r="W236" s="3" t="str">
        <f t="array" ref="W236">IF(ISNUMBER(M236),PERCENTILE(IF($C:$C=O236,$D:$D),0.75),"")</f>
        <v/>
      </c>
      <c r="X236" s="3" t="str">
        <f t="array" ref="X236">IF(ISNUMBER(M236),PERCENTILE(IF($C:$C=O236,$D:$D),0.85),"")</f>
        <v/>
      </c>
      <c r="AL236" s="2" t="str">
        <f t="shared" si="39"/>
        <v/>
      </c>
      <c r="AM236" s="4" t="str">
        <f t="shared" si="40"/>
        <v/>
      </c>
      <c r="AN236" s="4" t="str">
        <f t="shared" si="41"/>
        <v/>
      </c>
    </row>
    <row r="237" spans="1:40" x14ac:dyDescent="0.2">
      <c r="A237" s="9" t="str">
        <f>Calculations!B237</f>
        <v/>
      </c>
      <c r="B237" s="9" t="str">
        <f>Calculations!A237</f>
        <v/>
      </c>
      <c r="C237" s="3" t="str">
        <f t="shared" si="34"/>
        <v/>
      </c>
      <c r="D237" s="3" t="str">
        <f>IFERROR(Calculations!L237,"")</f>
        <v/>
      </c>
      <c r="E237" s="3" t="str">
        <f>IF(OR(FilterValue="",Calculations!C237=FilterValue), IF(Calculations!C237 &lt;&gt;DefectTypeString,  IFERROR(Calculations!L237,""), NA()),NA())</f>
        <v/>
      </c>
      <c r="F237" s="3" t="e">
        <f t="shared" si="42"/>
        <v>#NUM!</v>
      </c>
      <c r="G237" s="3" t="e">
        <f xml:space="preserve"> IF(Calculations!C237 = DefectTypeString,  IFERROR(Calculations!L237,""), NA())</f>
        <v>#N/A</v>
      </c>
      <c r="H237" s="3" t="e">
        <f t="shared" si="43"/>
        <v>#NUM!</v>
      </c>
      <c r="I237" s="3" t="e">
        <f ca="1" xml:space="preserve"> IF(OR(Calculations!C237 = "",Calculations!C237 &lt;&gt; DefectTypeString),  Calculations!M237, NA())</f>
        <v>#N/A</v>
      </c>
      <c r="J237" s="3" t="e">
        <f xml:space="preserve"> IF(Calculations!C237 = DefectTypeString,  Calculations!M237, NA())</f>
        <v>#N/A</v>
      </c>
      <c r="K237" s="3"/>
      <c r="M237" s="9" t="str">
        <f t="shared" si="35"/>
        <v/>
      </c>
      <c r="N237" s="9" t="str">
        <f t="shared" si="36"/>
        <v/>
      </c>
      <c r="O237" s="3" t="str">
        <f t="shared" si="37"/>
        <v/>
      </c>
      <c r="P237" s="3" t="str">
        <f t="array" ref="P237">IF(ISNUMBER(M237),MIN(IF($C:$C=O237,$D:$D)),"")</f>
        <v/>
      </c>
      <c r="Q237" s="11" t="str">
        <f t="shared" si="38"/>
        <v/>
      </c>
      <c r="R237" s="3" t="str">
        <f t="array" ref="R237">IF(ISNUMBER(M237),MAX(IF($C:$C=O237,$D:$D)),"")</f>
        <v/>
      </c>
      <c r="S237" s="3" t="str">
        <f t="array" ref="S237">IF(ISNUMBER(M237),PERCENTILE(IF($C:$C=O237,$D:$D),0.25),"")</f>
        <v/>
      </c>
      <c r="T237" s="3" t="str">
        <f t="array" ref="T237">IF(ISNUMBER(M237),PERCENTILE(IF($C:$C=O237,$D:$D),0.3),"")</f>
        <v/>
      </c>
      <c r="U237" s="3" t="str">
        <f t="array" ref="U237">IF(ISNUMBER(M237),PERCENTILE(IF($C:$C=O237,$D:$D),0.5),"")</f>
        <v/>
      </c>
      <c r="V237" s="3" t="str">
        <f t="array" ref="V237">IF(ISNUMBER(M237),PERCENTILE(IF($C:$C=O237,$D:$D),0.7),"")</f>
        <v/>
      </c>
      <c r="W237" s="3" t="str">
        <f t="array" ref="W237">IF(ISNUMBER(M237),PERCENTILE(IF($C:$C=O237,$D:$D),0.75),"")</f>
        <v/>
      </c>
      <c r="X237" s="3" t="str">
        <f t="array" ref="X237">IF(ISNUMBER(M237),PERCENTILE(IF($C:$C=O237,$D:$D),0.85),"")</f>
        <v/>
      </c>
      <c r="AL237" s="2" t="str">
        <f t="shared" si="39"/>
        <v/>
      </c>
      <c r="AM237" s="4" t="str">
        <f t="shared" si="40"/>
        <v/>
      </c>
      <c r="AN237" s="4" t="str">
        <f t="shared" si="41"/>
        <v/>
      </c>
    </row>
    <row r="238" spans="1:40" x14ac:dyDescent="0.2">
      <c r="A238" s="9" t="str">
        <f>Calculations!B238</f>
        <v/>
      </c>
      <c r="B238" s="9" t="str">
        <f>Calculations!A238</f>
        <v/>
      </c>
      <c r="C238" s="3" t="str">
        <f t="shared" si="34"/>
        <v/>
      </c>
      <c r="D238" s="3" t="str">
        <f>IFERROR(Calculations!L238,"")</f>
        <v/>
      </c>
      <c r="E238" s="3" t="str">
        <f>IF(OR(FilterValue="",Calculations!C238=FilterValue), IF(Calculations!C238 &lt;&gt;DefectTypeString,  IFERROR(Calculations!L238,""), NA()),NA())</f>
        <v/>
      </c>
      <c r="F238" s="3" t="e">
        <f t="shared" si="42"/>
        <v>#NUM!</v>
      </c>
      <c r="G238" s="3" t="e">
        <f xml:space="preserve"> IF(Calculations!C238 = DefectTypeString,  IFERROR(Calculations!L238,""), NA())</f>
        <v>#N/A</v>
      </c>
      <c r="H238" s="3" t="e">
        <f t="shared" si="43"/>
        <v>#NUM!</v>
      </c>
      <c r="I238" s="3" t="e">
        <f ca="1" xml:space="preserve"> IF(OR(Calculations!C238 = "",Calculations!C238 &lt;&gt; DefectTypeString),  Calculations!M238, NA())</f>
        <v>#N/A</v>
      </c>
      <c r="J238" s="3" t="e">
        <f xml:space="preserve"> IF(Calculations!C238 = DefectTypeString,  Calculations!M238, NA())</f>
        <v>#N/A</v>
      </c>
      <c r="K238" s="3"/>
      <c r="M238" s="9" t="str">
        <f t="shared" si="35"/>
        <v/>
      </c>
      <c r="N238" s="9" t="str">
        <f t="shared" si="36"/>
        <v/>
      </c>
      <c r="O238" s="3" t="str">
        <f t="shared" si="37"/>
        <v/>
      </c>
      <c r="P238" s="3" t="str">
        <f t="array" ref="P238">IF(ISNUMBER(M238),MIN(IF($C:$C=O238,$D:$D)),"")</f>
        <v/>
      </c>
      <c r="Q238" s="11" t="str">
        <f t="shared" si="38"/>
        <v/>
      </c>
      <c r="R238" s="3" t="str">
        <f t="array" ref="R238">IF(ISNUMBER(M238),MAX(IF($C:$C=O238,$D:$D)),"")</f>
        <v/>
      </c>
      <c r="S238" s="3" t="str">
        <f t="array" ref="S238">IF(ISNUMBER(M238),PERCENTILE(IF($C:$C=O238,$D:$D),0.25),"")</f>
        <v/>
      </c>
      <c r="T238" s="3" t="str">
        <f t="array" ref="T238">IF(ISNUMBER(M238),PERCENTILE(IF($C:$C=O238,$D:$D),0.3),"")</f>
        <v/>
      </c>
      <c r="U238" s="3" t="str">
        <f t="array" ref="U238">IF(ISNUMBER(M238),PERCENTILE(IF($C:$C=O238,$D:$D),0.5),"")</f>
        <v/>
      </c>
      <c r="V238" s="3" t="str">
        <f t="array" ref="V238">IF(ISNUMBER(M238),PERCENTILE(IF($C:$C=O238,$D:$D),0.7),"")</f>
        <v/>
      </c>
      <c r="W238" s="3" t="str">
        <f t="array" ref="W238">IF(ISNUMBER(M238),PERCENTILE(IF($C:$C=O238,$D:$D),0.75),"")</f>
        <v/>
      </c>
      <c r="X238" s="3" t="str">
        <f t="array" ref="X238">IF(ISNUMBER(M238),PERCENTILE(IF($C:$C=O238,$D:$D),0.85),"")</f>
        <v/>
      </c>
      <c r="AL238" s="2" t="str">
        <f t="shared" si="39"/>
        <v/>
      </c>
      <c r="AM238" s="4" t="str">
        <f t="shared" si="40"/>
        <v/>
      </c>
      <c r="AN238" s="4" t="str">
        <f t="shared" si="41"/>
        <v/>
      </c>
    </row>
    <row r="239" spans="1:40" x14ac:dyDescent="0.2">
      <c r="A239" s="9" t="str">
        <f>Calculations!B239</f>
        <v/>
      </c>
      <c r="B239" s="9" t="str">
        <f>Calculations!A239</f>
        <v/>
      </c>
      <c r="C239" s="3" t="str">
        <f t="shared" si="34"/>
        <v/>
      </c>
      <c r="D239" s="3" t="str">
        <f>IFERROR(Calculations!L239,"")</f>
        <v/>
      </c>
      <c r="E239" s="3" t="str">
        <f>IF(OR(FilterValue="",Calculations!C239=FilterValue), IF(Calculations!C239 &lt;&gt;DefectTypeString,  IFERROR(Calculations!L239,""), NA()),NA())</f>
        <v/>
      </c>
      <c r="F239" s="3" t="e">
        <f t="shared" si="42"/>
        <v>#NUM!</v>
      </c>
      <c r="G239" s="3" t="e">
        <f xml:space="preserve"> IF(Calculations!C239 = DefectTypeString,  IFERROR(Calculations!L239,""), NA())</f>
        <v>#N/A</v>
      </c>
      <c r="H239" s="3" t="e">
        <f t="shared" si="43"/>
        <v>#NUM!</v>
      </c>
      <c r="I239" s="3" t="e">
        <f ca="1" xml:space="preserve"> IF(OR(Calculations!C239 = "",Calculations!C239 &lt;&gt; DefectTypeString),  Calculations!M239, NA())</f>
        <v>#N/A</v>
      </c>
      <c r="J239" s="3" t="e">
        <f xml:space="preserve"> IF(Calculations!C239 = DefectTypeString,  Calculations!M239, NA())</f>
        <v>#N/A</v>
      </c>
      <c r="K239" s="3"/>
      <c r="M239" s="9" t="str">
        <f t="shared" si="35"/>
        <v/>
      </c>
      <c r="N239" s="9" t="str">
        <f t="shared" si="36"/>
        <v/>
      </c>
      <c r="O239" s="3" t="str">
        <f t="shared" si="37"/>
        <v/>
      </c>
      <c r="P239" s="3" t="str">
        <f t="array" ref="P239">IF(ISNUMBER(M239),MIN(IF($C:$C=O239,$D:$D)),"")</f>
        <v/>
      </c>
      <c r="Q239" s="11" t="str">
        <f t="shared" si="38"/>
        <v/>
      </c>
      <c r="R239" s="3" t="str">
        <f t="array" ref="R239">IF(ISNUMBER(M239),MAX(IF($C:$C=O239,$D:$D)),"")</f>
        <v/>
      </c>
      <c r="S239" s="3" t="str">
        <f t="array" ref="S239">IF(ISNUMBER(M239),PERCENTILE(IF($C:$C=O239,$D:$D),0.25),"")</f>
        <v/>
      </c>
      <c r="T239" s="3" t="str">
        <f t="array" ref="T239">IF(ISNUMBER(M239),PERCENTILE(IF($C:$C=O239,$D:$D),0.3),"")</f>
        <v/>
      </c>
      <c r="U239" s="3" t="str">
        <f t="array" ref="U239">IF(ISNUMBER(M239),PERCENTILE(IF($C:$C=O239,$D:$D),0.5),"")</f>
        <v/>
      </c>
      <c r="V239" s="3" t="str">
        <f t="array" ref="V239">IF(ISNUMBER(M239),PERCENTILE(IF($C:$C=O239,$D:$D),0.7),"")</f>
        <v/>
      </c>
      <c r="W239" s="3" t="str">
        <f t="array" ref="W239">IF(ISNUMBER(M239),PERCENTILE(IF($C:$C=O239,$D:$D),0.75),"")</f>
        <v/>
      </c>
      <c r="X239" s="3" t="str">
        <f t="array" ref="X239">IF(ISNUMBER(M239),PERCENTILE(IF($C:$C=O239,$D:$D),0.85),"")</f>
        <v/>
      </c>
      <c r="AL239" s="2" t="str">
        <f t="shared" si="39"/>
        <v/>
      </c>
      <c r="AM239" s="4" t="str">
        <f t="shared" si="40"/>
        <v/>
      </c>
      <c r="AN239" s="4" t="str">
        <f t="shared" si="41"/>
        <v/>
      </c>
    </row>
    <row r="240" spans="1:40" x14ac:dyDescent="0.2">
      <c r="A240" s="9" t="str">
        <f>Calculations!B240</f>
        <v/>
      </c>
      <c r="B240" s="9" t="str">
        <f>Calculations!A240</f>
        <v/>
      </c>
      <c r="C240" s="3" t="str">
        <f t="shared" si="34"/>
        <v/>
      </c>
      <c r="D240" s="3" t="str">
        <f>IFERROR(Calculations!L240,"")</f>
        <v/>
      </c>
      <c r="E240" s="3" t="str">
        <f>IF(OR(FilterValue="",Calculations!C240=FilterValue), IF(Calculations!C240 &lt;&gt;DefectTypeString,  IFERROR(Calculations!L240,""), NA()),NA())</f>
        <v/>
      </c>
      <c r="F240" s="3" t="e">
        <f t="shared" si="42"/>
        <v>#NUM!</v>
      </c>
      <c r="G240" s="3" t="e">
        <f xml:space="preserve"> IF(Calculations!C240 = DefectTypeString,  IFERROR(Calculations!L240,""), NA())</f>
        <v>#N/A</v>
      </c>
      <c r="H240" s="3" t="e">
        <f t="shared" si="43"/>
        <v>#NUM!</v>
      </c>
      <c r="I240" s="3" t="e">
        <f ca="1" xml:space="preserve"> IF(OR(Calculations!C240 = "",Calculations!C240 &lt;&gt; DefectTypeString),  Calculations!M240, NA())</f>
        <v>#N/A</v>
      </c>
      <c r="J240" s="3" t="e">
        <f xml:space="preserve"> IF(Calculations!C240 = DefectTypeString,  Calculations!M240, NA())</f>
        <v>#N/A</v>
      </c>
      <c r="K240" s="3"/>
      <c r="M240" s="9" t="str">
        <f t="shared" si="35"/>
        <v/>
      </c>
      <c r="N240" s="9" t="str">
        <f t="shared" si="36"/>
        <v/>
      </c>
      <c r="O240" s="3" t="str">
        <f t="shared" si="37"/>
        <v/>
      </c>
      <c r="P240" s="3" t="str">
        <f t="array" ref="P240">IF(ISNUMBER(M240),MIN(IF($C:$C=O240,$D:$D)),"")</f>
        <v/>
      </c>
      <c r="Q240" s="11" t="str">
        <f t="shared" si="38"/>
        <v/>
      </c>
      <c r="R240" s="3" t="str">
        <f t="array" ref="R240">IF(ISNUMBER(M240),MAX(IF($C:$C=O240,$D:$D)),"")</f>
        <v/>
      </c>
      <c r="S240" s="3" t="str">
        <f t="array" ref="S240">IF(ISNUMBER(M240),PERCENTILE(IF($C:$C=O240,$D:$D),0.25),"")</f>
        <v/>
      </c>
      <c r="T240" s="3" t="str">
        <f t="array" ref="T240">IF(ISNUMBER(M240),PERCENTILE(IF($C:$C=O240,$D:$D),0.3),"")</f>
        <v/>
      </c>
      <c r="U240" s="3" t="str">
        <f t="array" ref="U240">IF(ISNUMBER(M240),PERCENTILE(IF($C:$C=O240,$D:$D),0.5),"")</f>
        <v/>
      </c>
      <c r="V240" s="3" t="str">
        <f t="array" ref="V240">IF(ISNUMBER(M240),PERCENTILE(IF($C:$C=O240,$D:$D),0.7),"")</f>
        <v/>
      </c>
      <c r="W240" s="3" t="str">
        <f t="array" ref="W240">IF(ISNUMBER(M240),PERCENTILE(IF($C:$C=O240,$D:$D),0.75),"")</f>
        <v/>
      </c>
      <c r="X240" s="3" t="str">
        <f t="array" ref="X240">IF(ISNUMBER(M240),PERCENTILE(IF($C:$C=O240,$D:$D),0.85),"")</f>
        <v/>
      </c>
      <c r="AL240" s="2" t="str">
        <f t="shared" si="39"/>
        <v/>
      </c>
      <c r="AM240" s="4" t="str">
        <f t="shared" si="40"/>
        <v/>
      </c>
      <c r="AN240" s="4" t="str">
        <f t="shared" si="41"/>
        <v/>
      </c>
    </row>
    <row r="241" spans="1:40" x14ac:dyDescent="0.2">
      <c r="A241" s="9" t="str">
        <f>Calculations!B241</f>
        <v/>
      </c>
      <c r="B241" s="9" t="str">
        <f>Calculations!A241</f>
        <v/>
      </c>
      <c r="C241" s="3" t="str">
        <f t="shared" si="34"/>
        <v/>
      </c>
      <c r="D241" s="3" t="str">
        <f>IFERROR(Calculations!L241,"")</f>
        <v/>
      </c>
      <c r="E241" s="3" t="str">
        <f>IF(OR(FilterValue="",Calculations!C241=FilterValue), IF(Calculations!C241 &lt;&gt;DefectTypeString,  IFERROR(Calculations!L241,""), NA()),NA())</f>
        <v/>
      </c>
      <c r="F241" s="3" t="e">
        <f t="shared" si="42"/>
        <v>#NUM!</v>
      </c>
      <c r="G241" s="3" t="e">
        <f xml:space="preserve"> IF(Calculations!C241 = DefectTypeString,  IFERROR(Calculations!L241,""), NA())</f>
        <v>#N/A</v>
      </c>
      <c r="H241" s="3" t="e">
        <f t="shared" si="43"/>
        <v>#NUM!</v>
      </c>
      <c r="I241" s="3" t="e">
        <f ca="1" xml:space="preserve"> IF(OR(Calculations!C241 = "",Calculations!C241 &lt;&gt; DefectTypeString),  Calculations!M241, NA())</f>
        <v>#N/A</v>
      </c>
      <c r="J241" s="3" t="e">
        <f xml:space="preserve"> IF(Calculations!C241 = DefectTypeString,  Calculations!M241, NA())</f>
        <v>#N/A</v>
      </c>
      <c r="K241" s="3"/>
      <c r="M241" s="9" t="str">
        <f t="shared" si="35"/>
        <v/>
      </c>
      <c r="N241" s="9" t="str">
        <f t="shared" si="36"/>
        <v/>
      </c>
      <c r="O241" s="3" t="str">
        <f t="shared" si="37"/>
        <v/>
      </c>
      <c r="P241" s="3" t="str">
        <f t="array" ref="P241">IF(ISNUMBER(M241),MIN(IF($C:$C=O241,$D:$D)),"")</f>
        <v/>
      </c>
      <c r="Q241" s="11" t="str">
        <f t="shared" si="38"/>
        <v/>
      </c>
      <c r="R241" s="3" t="str">
        <f t="array" ref="R241">IF(ISNUMBER(M241),MAX(IF($C:$C=O241,$D:$D)),"")</f>
        <v/>
      </c>
      <c r="S241" s="3" t="str">
        <f t="array" ref="S241">IF(ISNUMBER(M241),PERCENTILE(IF($C:$C=O241,$D:$D),0.25),"")</f>
        <v/>
      </c>
      <c r="T241" s="3" t="str">
        <f t="array" ref="T241">IF(ISNUMBER(M241),PERCENTILE(IF($C:$C=O241,$D:$D),0.3),"")</f>
        <v/>
      </c>
      <c r="U241" s="3" t="str">
        <f t="array" ref="U241">IF(ISNUMBER(M241),PERCENTILE(IF($C:$C=O241,$D:$D),0.5),"")</f>
        <v/>
      </c>
      <c r="V241" s="3" t="str">
        <f t="array" ref="V241">IF(ISNUMBER(M241),PERCENTILE(IF($C:$C=O241,$D:$D),0.7),"")</f>
        <v/>
      </c>
      <c r="W241" s="3" t="str">
        <f t="array" ref="W241">IF(ISNUMBER(M241),PERCENTILE(IF($C:$C=O241,$D:$D),0.75),"")</f>
        <v/>
      </c>
      <c r="X241" s="3" t="str">
        <f t="array" ref="X241">IF(ISNUMBER(M241),PERCENTILE(IF($C:$C=O241,$D:$D),0.85),"")</f>
        <v/>
      </c>
      <c r="AL241" s="2" t="str">
        <f t="shared" si="39"/>
        <v/>
      </c>
      <c r="AM241" s="4" t="str">
        <f t="shared" si="40"/>
        <v/>
      </c>
      <c r="AN241" s="4" t="str">
        <f t="shared" si="41"/>
        <v/>
      </c>
    </row>
    <row r="242" spans="1:40" x14ac:dyDescent="0.2">
      <c r="A242" s="9" t="str">
        <f>Calculations!B242</f>
        <v/>
      </c>
      <c r="B242" s="9" t="str">
        <f>Calculations!A242</f>
        <v/>
      </c>
      <c r="C242" s="3" t="str">
        <f t="shared" si="34"/>
        <v/>
      </c>
      <c r="D242" s="3" t="str">
        <f>IFERROR(Calculations!L242,"")</f>
        <v/>
      </c>
      <c r="E242" s="3" t="str">
        <f>IF(OR(FilterValue="",Calculations!C242=FilterValue), IF(Calculations!C242 &lt;&gt;DefectTypeString,  IFERROR(Calculations!L242,""), NA()),NA())</f>
        <v/>
      </c>
      <c r="F242" s="3" t="e">
        <f t="shared" si="42"/>
        <v>#NUM!</v>
      </c>
      <c r="G242" s="3" t="e">
        <f xml:space="preserve"> IF(Calculations!C242 = DefectTypeString,  IFERROR(Calculations!L242,""), NA())</f>
        <v>#N/A</v>
      </c>
      <c r="H242" s="3" t="e">
        <f t="shared" si="43"/>
        <v>#NUM!</v>
      </c>
      <c r="I242" s="3" t="e">
        <f ca="1" xml:space="preserve"> IF(OR(Calculations!C242 = "",Calculations!C242 &lt;&gt; DefectTypeString),  Calculations!M242, NA())</f>
        <v>#N/A</v>
      </c>
      <c r="J242" s="3" t="e">
        <f xml:space="preserve"> IF(Calculations!C242 = DefectTypeString,  Calculations!M242, NA())</f>
        <v>#N/A</v>
      </c>
      <c r="K242" s="3"/>
      <c r="M242" s="9" t="str">
        <f t="shared" si="35"/>
        <v/>
      </c>
      <c r="N242" s="9" t="str">
        <f t="shared" si="36"/>
        <v/>
      </c>
      <c r="O242" s="3" t="str">
        <f t="shared" si="37"/>
        <v/>
      </c>
      <c r="P242" s="3" t="str">
        <f t="array" ref="P242">IF(ISNUMBER(M242),MIN(IF($C:$C=O242,$D:$D)),"")</f>
        <v/>
      </c>
      <c r="Q242" s="11" t="str">
        <f t="shared" si="38"/>
        <v/>
      </c>
      <c r="R242" s="3" t="str">
        <f t="array" ref="R242">IF(ISNUMBER(M242),MAX(IF($C:$C=O242,$D:$D)),"")</f>
        <v/>
      </c>
      <c r="S242" s="3" t="str">
        <f t="array" ref="S242">IF(ISNUMBER(M242),PERCENTILE(IF($C:$C=O242,$D:$D),0.25),"")</f>
        <v/>
      </c>
      <c r="T242" s="3" t="str">
        <f t="array" ref="T242">IF(ISNUMBER(M242),PERCENTILE(IF($C:$C=O242,$D:$D),0.3),"")</f>
        <v/>
      </c>
      <c r="U242" s="3" t="str">
        <f t="array" ref="U242">IF(ISNUMBER(M242),PERCENTILE(IF($C:$C=O242,$D:$D),0.5),"")</f>
        <v/>
      </c>
      <c r="V242" s="3" t="str">
        <f t="array" ref="V242">IF(ISNUMBER(M242),PERCENTILE(IF($C:$C=O242,$D:$D),0.7),"")</f>
        <v/>
      </c>
      <c r="W242" s="3" t="str">
        <f t="array" ref="W242">IF(ISNUMBER(M242),PERCENTILE(IF($C:$C=O242,$D:$D),0.75),"")</f>
        <v/>
      </c>
      <c r="X242" s="3" t="str">
        <f t="array" ref="X242">IF(ISNUMBER(M242),PERCENTILE(IF($C:$C=O242,$D:$D),0.85),"")</f>
        <v/>
      </c>
      <c r="AL242" s="2" t="str">
        <f t="shared" si="39"/>
        <v/>
      </c>
      <c r="AM242" s="4" t="str">
        <f t="shared" si="40"/>
        <v/>
      </c>
      <c r="AN242" s="4" t="str">
        <f t="shared" si="41"/>
        <v/>
      </c>
    </row>
    <row r="243" spans="1:40" x14ac:dyDescent="0.2">
      <c r="A243" s="9" t="str">
        <f>Calculations!B243</f>
        <v/>
      </c>
      <c r="B243" s="9" t="str">
        <f>Calculations!A243</f>
        <v/>
      </c>
      <c r="C243" s="3" t="str">
        <f t="shared" si="34"/>
        <v/>
      </c>
      <c r="D243" s="3" t="str">
        <f>IFERROR(Calculations!L243,"")</f>
        <v/>
      </c>
      <c r="E243" s="3" t="str">
        <f>IF(OR(FilterValue="",Calculations!C243=FilterValue), IF(Calculations!C243 &lt;&gt;DefectTypeString,  IFERROR(Calculations!L243,""), NA()),NA())</f>
        <v/>
      </c>
      <c r="F243" s="3" t="e">
        <f t="shared" si="42"/>
        <v>#NUM!</v>
      </c>
      <c r="G243" s="3" t="e">
        <f xml:space="preserve"> IF(Calculations!C243 = DefectTypeString,  IFERROR(Calculations!L243,""), NA())</f>
        <v>#N/A</v>
      </c>
      <c r="H243" s="3" t="e">
        <f t="shared" si="43"/>
        <v>#NUM!</v>
      </c>
      <c r="I243" s="3" t="e">
        <f ca="1" xml:space="preserve"> IF(OR(Calculations!C243 = "",Calculations!C243 &lt;&gt; DefectTypeString),  Calculations!M243, NA())</f>
        <v>#N/A</v>
      </c>
      <c r="J243" s="3" t="e">
        <f xml:space="preserve"> IF(Calculations!C243 = DefectTypeString,  Calculations!M243, NA())</f>
        <v>#N/A</v>
      </c>
      <c r="K243" s="3"/>
      <c r="M243" s="9" t="str">
        <f t="shared" si="35"/>
        <v/>
      </c>
      <c r="N243" s="9" t="str">
        <f t="shared" si="36"/>
        <v/>
      </c>
      <c r="O243" s="3" t="str">
        <f t="shared" si="37"/>
        <v/>
      </c>
      <c r="P243" s="3" t="str">
        <f t="array" ref="P243">IF(ISNUMBER(M243),MIN(IF($C:$C=O243,$D:$D)),"")</f>
        <v/>
      </c>
      <c r="Q243" s="11" t="str">
        <f t="shared" si="38"/>
        <v/>
      </c>
      <c r="R243" s="3" t="str">
        <f t="array" ref="R243">IF(ISNUMBER(M243),MAX(IF($C:$C=O243,$D:$D)),"")</f>
        <v/>
      </c>
      <c r="S243" s="3" t="str">
        <f t="array" ref="S243">IF(ISNUMBER(M243),PERCENTILE(IF($C:$C=O243,$D:$D),0.25),"")</f>
        <v/>
      </c>
      <c r="T243" s="3" t="str">
        <f t="array" ref="T243">IF(ISNUMBER(M243),PERCENTILE(IF($C:$C=O243,$D:$D),0.3),"")</f>
        <v/>
      </c>
      <c r="U243" s="3" t="str">
        <f t="array" ref="U243">IF(ISNUMBER(M243),PERCENTILE(IF($C:$C=O243,$D:$D),0.5),"")</f>
        <v/>
      </c>
      <c r="V243" s="3" t="str">
        <f t="array" ref="V243">IF(ISNUMBER(M243),PERCENTILE(IF($C:$C=O243,$D:$D),0.7),"")</f>
        <v/>
      </c>
      <c r="W243" s="3" t="str">
        <f t="array" ref="W243">IF(ISNUMBER(M243),PERCENTILE(IF($C:$C=O243,$D:$D),0.75),"")</f>
        <v/>
      </c>
      <c r="X243" s="3" t="str">
        <f t="array" ref="X243">IF(ISNUMBER(M243),PERCENTILE(IF($C:$C=O243,$D:$D),0.85),"")</f>
        <v/>
      </c>
      <c r="AL243" s="2" t="str">
        <f t="shared" si="39"/>
        <v/>
      </c>
      <c r="AM243" s="4" t="str">
        <f t="shared" si="40"/>
        <v/>
      </c>
      <c r="AN243" s="4" t="str">
        <f t="shared" si="41"/>
        <v/>
      </c>
    </row>
    <row r="244" spans="1:40" x14ac:dyDescent="0.2">
      <c r="A244" s="9" t="str">
        <f>Calculations!B244</f>
        <v/>
      </c>
      <c r="B244" s="9" t="str">
        <f>Calculations!A244</f>
        <v/>
      </c>
      <c r="C244" s="3" t="str">
        <f t="shared" si="34"/>
        <v/>
      </c>
      <c r="D244" s="3" t="str">
        <f>IFERROR(Calculations!L244,"")</f>
        <v/>
      </c>
      <c r="E244" s="3" t="str">
        <f>IF(OR(FilterValue="",Calculations!C244=FilterValue), IF(Calculations!C244 &lt;&gt;DefectTypeString,  IFERROR(Calculations!L244,""), NA()),NA())</f>
        <v/>
      </c>
      <c r="F244" s="3" t="e">
        <f t="shared" si="42"/>
        <v>#NUM!</v>
      </c>
      <c r="G244" s="3" t="e">
        <f xml:space="preserve"> IF(Calculations!C244 = DefectTypeString,  IFERROR(Calculations!L244,""), NA())</f>
        <v>#N/A</v>
      </c>
      <c r="H244" s="3" t="e">
        <f t="shared" si="43"/>
        <v>#NUM!</v>
      </c>
      <c r="I244" s="3" t="e">
        <f ca="1" xml:space="preserve"> IF(OR(Calculations!C244 = "",Calculations!C244 &lt;&gt; DefectTypeString),  Calculations!M244, NA())</f>
        <v>#N/A</v>
      </c>
      <c r="J244" s="3" t="e">
        <f xml:space="preserve"> IF(Calculations!C244 = DefectTypeString,  Calculations!M244, NA())</f>
        <v>#N/A</v>
      </c>
      <c r="K244" s="3"/>
      <c r="M244" s="9" t="str">
        <f t="shared" si="35"/>
        <v/>
      </c>
      <c r="N244" s="9" t="str">
        <f t="shared" si="36"/>
        <v/>
      </c>
      <c r="O244" s="3" t="str">
        <f t="shared" si="37"/>
        <v/>
      </c>
      <c r="P244" s="3" t="str">
        <f t="array" ref="P244">IF(ISNUMBER(M244),MIN(IF($C:$C=O244,$D:$D)),"")</f>
        <v/>
      </c>
      <c r="Q244" s="11" t="str">
        <f t="shared" si="38"/>
        <v/>
      </c>
      <c r="R244" s="3" t="str">
        <f t="array" ref="R244">IF(ISNUMBER(M244),MAX(IF($C:$C=O244,$D:$D)),"")</f>
        <v/>
      </c>
      <c r="S244" s="3" t="str">
        <f t="array" ref="S244">IF(ISNUMBER(M244),PERCENTILE(IF($C:$C=O244,$D:$D),0.25),"")</f>
        <v/>
      </c>
      <c r="T244" s="3" t="str">
        <f t="array" ref="T244">IF(ISNUMBER(M244),PERCENTILE(IF($C:$C=O244,$D:$D),0.3),"")</f>
        <v/>
      </c>
      <c r="U244" s="3" t="str">
        <f t="array" ref="U244">IF(ISNUMBER(M244),PERCENTILE(IF($C:$C=O244,$D:$D),0.5),"")</f>
        <v/>
      </c>
      <c r="V244" s="3" t="str">
        <f t="array" ref="V244">IF(ISNUMBER(M244),PERCENTILE(IF($C:$C=O244,$D:$D),0.7),"")</f>
        <v/>
      </c>
      <c r="W244" s="3" t="str">
        <f t="array" ref="W244">IF(ISNUMBER(M244),PERCENTILE(IF($C:$C=O244,$D:$D),0.75),"")</f>
        <v/>
      </c>
      <c r="X244" s="3" t="str">
        <f t="array" ref="X244">IF(ISNUMBER(M244),PERCENTILE(IF($C:$C=O244,$D:$D),0.85),"")</f>
        <v/>
      </c>
      <c r="AL244" s="2" t="str">
        <f t="shared" si="39"/>
        <v/>
      </c>
      <c r="AM244" s="4" t="str">
        <f t="shared" si="40"/>
        <v/>
      </c>
      <c r="AN244" s="4" t="str">
        <f t="shared" si="41"/>
        <v/>
      </c>
    </row>
    <row r="245" spans="1:40" x14ac:dyDescent="0.2">
      <c r="A245" s="9" t="str">
        <f>Calculations!B245</f>
        <v/>
      </c>
      <c r="B245" s="9" t="str">
        <f>Calculations!A245</f>
        <v/>
      </c>
      <c r="C245" s="3" t="str">
        <f t="shared" si="34"/>
        <v/>
      </c>
      <c r="D245" s="3" t="str">
        <f>IFERROR(Calculations!L245,"")</f>
        <v/>
      </c>
      <c r="E245" s="3" t="str">
        <f>IF(OR(FilterValue="",Calculations!C245=FilterValue), IF(Calculations!C245 &lt;&gt;DefectTypeString,  IFERROR(Calculations!L245,""), NA()),NA())</f>
        <v/>
      </c>
      <c r="F245" s="3" t="e">
        <f t="shared" si="42"/>
        <v>#NUM!</v>
      </c>
      <c r="G245" s="3" t="e">
        <f xml:space="preserve"> IF(Calculations!C245 = DefectTypeString,  IFERROR(Calculations!L245,""), NA())</f>
        <v>#N/A</v>
      </c>
      <c r="H245" s="3" t="e">
        <f t="shared" si="43"/>
        <v>#NUM!</v>
      </c>
      <c r="I245" s="3" t="e">
        <f ca="1" xml:space="preserve"> IF(OR(Calculations!C245 = "",Calculations!C245 &lt;&gt; DefectTypeString),  Calculations!M245, NA())</f>
        <v>#N/A</v>
      </c>
      <c r="J245" s="3" t="e">
        <f xml:space="preserve"> IF(Calculations!C245 = DefectTypeString,  Calculations!M245, NA())</f>
        <v>#N/A</v>
      </c>
      <c r="K245" s="3"/>
      <c r="M245" s="9" t="str">
        <f t="shared" si="35"/>
        <v/>
      </c>
      <c r="N245" s="9" t="str">
        <f t="shared" si="36"/>
        <v/>
      </c>
      <c r="O245" s="3" t="str">
        <f t="shared" si="37"/>
        <v/>
      </c>
      <c r="P245" s="3" t="str">
        <f t="array" ref="P245">IF(ISNUMBER(M245),MIN(IF($C:$C=O245,$D:$D)),"")</f>
        <v/>
      </c>
      <c r="Q245" s="11" t="str">
        <f t="shared" si="38"/>
        <v/>
      </c>
      <c r="R245" s="3" t="str">
        <f t="array" ref="R245">IF(ISNUMBER(M245),MAX(IF($C:$C=O245,$D:$D)),"")</f>
        <v/>
      </c>
      <c r="S245" s="3" t="str">
        <f t="array" ref="S245">IF(ISNUMBER(M245),PERCENTILE(IF($C:$C=O245,$D:$D),0.25),"")</f>
        <v/>
      </c>
      <c r="T245" s="3" t="str">
        <f t="array" ref="T245">IF(ISNUMBER(M245),PERCENTILE(IF($C:$C=O245,$D:$D),0.3),"")</f>
        <v/>
      </c>
      <c r="U245" s="3" t="str">
        <f t="array" ref="U245">IF(ISNUMBER(M245),PERCENTILE(IF($C:$C=O245,$D:$D),0.5),"")</f>
        <v/>
      </c>
      <c r="V245" s="3" t="str">
        <f t="array" ref="V245">IF(ISNUMBER(M245),PERCENTILE(IF($C:$C=O245,$D:$D),0.7),"")</f>
        <v/>
      </c>
      <c r="W245" s="3" t="str">
        <f t="array" ref="W245">IF(ISNUMBER(M245),PERCENTILE(IF($C:$C=O245,$D:$D),0.75),"")</f>
        <v/>
      </c>
      <c r="X245" s="3" t="str">
        <f t="array" ref="X245">IF(ISNUMBER(M245),PERCENTILE(IF($C:$C=O245,$D:$D),0.85),"")</f>
        <v/>
      </c>
      <c r="AL245" s="2" t="str">
        <f t="shared" si="39"/>
        <v/>
      </c>
      <c r="AM245" s="4" t="str">
        <f t="shared" si="40"/>
        <v/>
      </c>
      <c r="AN245" s="4" t="str">
        <f t="shared" si="41"/>
        <v/>
      </c>
    </row>
    <row r="246" spans="1:40" x14ac:dyDescent="0.2">
      <c r="A246" s="9" t="str">
        <f>Calculations!B246</f>
        <v/>
      </c>
      <c r="B246" s="9" t="str">
        <f>Calculations!A246</f>
        <v/>
      </c>
      <c r="C246" s="3" t="str">
        <f t="shared" si="34"/>
        <v/>
      </c>
      <c r="D246" s="3" t="str">
        <f>IFERROR(Calculations!L246,"")</f>
        <v/>
      </c>
      <c r="E246" s="3" t="str">
        <f>IF(OR(FilterValue="",Calculations!C246=FilterValue), IF(Calculations!C246 &lt;&gt;DefectTypeString,  IFERROR(Calculations!L246,""), NA()),NA())</f>
        <v/>
      </c>
      <c r="F246" s="3" t="e">
        <f t="shared" si="42"/>
        <v>#NUM!</v>
      </c>
      <c r="G246" s="3" t="e">
        <f xml:space="preserve"> IF(Calculations!C246 = DefectTypeString,  IFERROR(Calculations!L246,""), NA())</f>
        <v>#N/A</v>
      </c>
      <c r="H246" s="3" t="e">
        <f t="shared" si="43"/>
        <v>#NUM!</v>
      </c>
      <c r="I246" s="3" t="e">
        <f ca="1" xml:space="preserve"> IF(OR(Calculations!C246 = "",Calculations!C246 &lt;&gt; DefectTypeString),  Calculations!M246, NA())</f>
        <v>#N/A</v>
      </c>
      <c r="J246" s="3" t="e">
        <f xml:space="preserve"> IF(Calculations!C246 = DefectTypeString,  Calculations!M246, NA())</f>
        <v>#N/A</v>
      </c>
      <c r="K246" s="3"/>
      <c r="M246" s="9" t="str">
        <f t="shared" si="35"/>
        <v/>
      </c>
      <c r="N246" s="9" t="str">
        <f t="shared" si="36"/>
        <v/>
      </c>
      <c r="O246" s="3" t="str">
        <f t="shared" si="37"/>
        <v/>
      </c>
      <c r="P246" s="3" t="str">
        <f t="array" ref="P246">IF(ISNUMBER(M246),MIN(IF($C:$C=O246,$D:$D)),"")</f>
        <v/>
      </c>
      <c r="Q246" s="11" t="str">
        <f t="shared" si="38"/>
        <v/>
      </c>
      <c r="R246" s="3" t="str">
        <f t="array" ref="R246">IF(ISNUMBER(M246),MAX(IF($C:$C=O246,$D:$D)),"")</f>
        <v/>
      </c>
      <c r="S246" s="3" t="str">
        <f t="array" ref="S246">IF(ISNUMBER(M246),PERCENTILE(IF($C:$C=O246,$D:$D),0.25),"")</f>
        <v/>
      </c>
      <c r="T246" s="3" t="str">
        <f t="array" ref="T246">IF(ISNUMBER(M246),PERCENTILE(IF($C:$C=O246,$D:$D),0.3),"")</f>
        <v/>
      </c>
      <c r="U246" s="3" t="str">
        <f t="array" ref="U246">IF(ISNUMBER(M246),PERCENTILE(IF($C:$C=O246,$D:$D),0.5),"")</f>
        <v/>
      </c>
      <c r="V246" s="3" t="str">
        <f t="array" ref="V246">IF(ISNUMBER(M246),PERCENTILE(IF($C:$C=O246,$D:$D),0.7),"")</f>
        <v/>
      </c>
      <c r="W246" s="3" t="str">
        <f t="array" ref="W246">IF(ISNUMBER(M246),PERCENTILE(IF($C:$C=O246,$D:$D),0.75),"")</f>
        <v/>
      </c>
      <c r="X246" s="3" t="str">
        <f t="array" ref="X246">IF(ISNUMBER(M246),PERCENTILE(IF($C:$C=O246,$D:$D),0.85),"")</f>
        <v/>
      </c>
      <c r="AL246" s="2" t="str">
        <f t="shared" si="39"/>
        <v/>
      </c>
      <c r="AM246" s="4" t="str">
        <f t="shared" si="40"/>
        <v/>
      </c>
      <c r="AN246" s="4" t="str">
        <f t="shared" si="41"/>
        <v/>
      </c>
    </row>
    <row r="247" spans="1:40" x14ac:dyDescent="0.2">
      <c r="A247" s="9" t="str">
        <f>Calculations!B247</f>
        <v/>
      </c>
      <c r="B247" s="9" t="str">
        <f>Calculations!A247</f>
        <v/>
      </c>
      <c r="C247" s="3" t="str">
        <f t="shared" si="34"/>
        <v/>
      </c>
      <c r="D247" s="3" t="str">
        <f>IFERROR(Calculations!L247,"")</f>
        <v/>
      </c>
      <c r="E247" s="3" t="str">
        <f>IF(OR(FilterValue="",Calculations!C247=FilterValue), IF(Calculations!C247 &lt;&gt;DefectTypeString,  IFERROR(Calculations!L247,""), NA()),NA())</f>
        <v/>
      </c>
      <c r="F247" s="3" t="e">
        <f t="shared" si="42"/>
        <v>#NUM!</v>
      </c>
      <c r="G247" s="3" t="e">
        <f xml:space="preserve"> IF(Calculations!C247 = DefectTypeString,  IFERROR(Calculations!L247,""), NA())</f>
        <v>#N/A</v>
      </c>
      <c r="H247" s="3" t="e">
        <f t="shared" si="43"/>
        <v>#NUM!</v>
      </c>
      <c r="I247" s="3" t="e">
        <f ca="1" xml:space="preserve"> IF(OR(Calculations!C247 = "",Calculations!C247 &lt;&gt; DefectTypeString),  Calculations!M247, NA())</f>
        <v>#N/A</v>
      </c>
      <c r="J247" s="3" t="e">
        <f xml:space="preserve"> IF(Calculations!C247 = DefectTypeString,  Calculations!M247, NA())</f>
        <v>#N/A</v>
      </c>
      <c r="K247" s="3"/>
      <c r="M247" s="9" t="str">
        <f t="shared" si="35"/>
        <v/>
      </c>
      <c r="N247" s="9" t="str">
        <f t="shared" si="36"/>
        <v/>
      </c>
      <c r="O247" s="3" t="str">
        <f t="shared" si="37"/>
        <v/>
      </c>
      <c r="P247" s="3" t="str">
        <f t="array" ref="P247">IF(ISNUMBER(M247),MIN(IF($C:$C=O247,$D:$D)),"")</f>
        <v/>
      </c>
      <c r="Q247" s="11" t="str">
        <f t="shared" si="38"/>
        <v/>
      </c>
      <c r="R247" s="3" t="str">
        <f t="array" ref="R247">IF(ISNUMBER(M247),MAX(IF($C:$C=O247,$D:$D)),"")</f>
        <v/>
      </c>
      <c r="S247" s="3" t="str">
        <f t="array" ref="S247">IF(ISNUMBER(M247),PERCENTILE(IF($C:$C=O247,$D:$D),0.25),"")</f>
        <v/>
      </c>
      <c r="T247" s="3" t="str">
        <f t="array" ref="T247">IF(ISNUMBER(M247),PERCENTILE(IF($C:$C=O247,$D:$D),0.3),"")</f>
        <v/>
      </c>
      <c r="U247" s="3" t="str">
        <f t="array" ref="U247">IF(ISNUMBER(M247),PERCENTILE(IF($C:$C=O247,$D:$D),0.5),"")</f>
        <v/>
      </c>
      <c r="V247" s="3" t="str">
        <f t="array" ref="V247">IF(ISNUMBER(M247),PERCENTILE(IF($C:$C=O247,$D:$D),0.7),"")</f>
        <v/>
      </c>
      <c r="W247" s="3" t="str">
        <f t="array" ref="W247">IF(ISNUMBER(M247),PERCENTILE(IF($C:$C=O247,$D:$D),0.75),"")</f>
        <v/>
      </c>
      <c r="X247" s="3" t="str">
        <f t="array" ref="X247">IF(ISNUMBER(M247),PERCENTILE(IF($C:$C=O247,$D:$D),0.85),"")</f>
        <v/>
      </c>
      <c r="AL247" s="2" t="str">
        <f t="shared" si="39"/>
        <v/>
      </c>
      <c r="AM247" s="4" t="str">
        <f t="shared" si="40"/>
        <v/>
      </c>
      <c r="AN247" s="4" t="str">
        <f t="shared" si="41"/>
        <v/>
      </c>
    </row>
    <row r="248" spans="1:40" x14ac:dyDescent="0.2">
      <c r="A248" s="9" t="str">
        <f>Calculations!B248</f>
        <v/>
      </c>
      <c r="B248" s="9" t="str">
        <f>Calculations!A248</f>
        <v/>
      </c>
      <c r="C248" s="3" t="str">
        <f t="shared" si="34"/>
        <v/>
      </c>
      <c r="D248" s="3" t="str">
        <f>IFERROR(Calculations!L248,"")</f>
        <v/>
      </c>
      <c r="E248" s="3" t="str">
        <f>IF(OR(FilterValue="",Calculations!C248=FilterValue), IF(Calculations!C248 &lt;&gt;DefectTypeString,  IFERROR(Calculations!L248,""), NA()),NA())</f>
        <v/>
      </c>
      <c r="F248" s="3" t="e">
        <f t="shared" si="42"/>
        <v>#NUM!</v>
      </c>
      <c r="G248" s="3" t="e">
        <f xml:space="preserve"> IF(Calculations!C248 = DefectTypeString,  IFERROR(Calculations!L248,""), NA())</f>
        <v>#N/A</v>
      </c>
      <c r="H248" s="3" t="e">
        <f t="shared" si="43"/>
        <v>#NUM!</v>
      </c>
      <c r="I248" s="3" t="e">
        <f ca="1" xml:space="preserve"> IF(OR(Calculations!C248 = "",Calculations!C248 &lt;&gt; DefectTypeString),  Calculations!M248, NA())</f>
        <v>#N/A</v>
      </c>
      <c r="J248" s="3" t="e">
        <f xml:space="preserve"> IF(Calculations!C248 = DefectTypeString,  Calculations!M248, NA())</f>
        <v>#N/A</v>
      </c>
      <c r="K248" s="3"/>
      <c r="M248" s="9" t="str">
        <f t="shared" si="35"/>
        <v/>
      </c>
      <c r="N248" s="9" t="str">
        <f t="shared" si="36"/>
        <v/>
      </c>
      <c r="O248" s="3" t="str">
        <f t="shared" si="37"/>
        <v/>
      </c>
      <c r="P248" s="3" t="str">
        <f t="array" ref="P248">IF(ISNUMBER(M248),MIN(IF($C:$C=O248,$D:$D)),"")</f>
        <v/>
      </c>
      <c r="Q248" s="11" t="str">
        <f t="shared" si="38"/>
        <v/>
      </c>
      <c r="R248" s="3" t="str">
        <f t="array" ref="R248">IF(ISNUMBER(M248),MAX(IF($C:$C=O248,$D:$D)),"")</f>
        <v/>
      </c>
      <c r="S248" s="3" t="str">
        <f t="array" ref="S248">IF(ISNUMBER(M248),PERCENTILE(IF($C:$C=O248,$D:$D),0.25),"")</f>
        <v/>
      </c>
      <c r="T248" s="3" t="str">
        <f t="array" ref="T248">IF(ISNUMBER(M248),PERCENTILE(IF($C:$C=O248,$D:$D),0.3),"")</f>
        <v/>
      </c>
      <c r="U248" s="3" t="str">
        <f t="array" ref="U248">IF(ISNUMBER(M248),PERCENTILE(IF($C:$C=O248,$D:$D),0.5),"")</f>
        <v/>
      </c>
      <c r="V248" s="3" t="str">
        <f t="array" ref="V248">IF(ISNUMBER(M248),PERCENTILE(IF($C:$C=O248,$D:$D),0.7),"")</f>
        <v/>
      </c>
      <c r="W248" s="3" t="str">
        <f t="array" ref="W248">IF(ISNUMBER(M248),PERCENTILE(IF($C:$C=O248,$D:$D),0.75),"")</f>
        <v/>
      </c>
      <c r="X248" s="3" t="str">
        <f t="array" ref="X248">IF(ISNUMBER(M248),PERCENTILE(IF($C:$C=O248,$D:$D),0.85),"")</f>
        <v/>
      </c>
      <c r="AL248" s="2" t="str">
        <f t="shared" si="39"/>
        <v/>
      </c>
      <c r="AM248" s="4" t="str">
        <f t="shared" si="40"/>
        <v/>
      </c>
      <c r="AN248" s="4" t="str">
        <f t="shared" si="41"/>
        <v/>
      </c>
    </row>
    <row r="249" spans="1:40" x14ac:dyDescent="0.2">
      <c r="A249" s="9" t="str">
        <f>Calculations!B249</f>
        <v/>
      </c>
      <c r="B249" s="9" t="str">
        <f>Calculations!A249</f>
        <v/>
      </c>
      <c r="C249" s="3" t="str">
        <f t="shared" si="34"/>
        <v/>
      </c>
      <c r="D249" s="3" t="str">
        <f>IFERROR(Calculations!L249,"")</f>
        <v/>
      </c>
      <c r="E249" s="3" t="str">
        <f>IF(OR(FilterValue="",Calculations!C249=FilterValue), IF(Calculations!C249 &lt;&gt;DefectTypeString,  IFERROR(Calculations!L249,""), NA()),NA())</f>
        <v/>
      </c>
      <c r="F249" s="3" t="e">
        <f t="shared" si="42"/>
        <v>#NUM!</v>
      </c>
      <c r="G249" s="3" t="e">
        <f xml:space="preserve"> IF(Calculations!C249 = DefectTypeString,  IFERROR(Calculations!L249,""), NA())</f>
        <v>#N/A</v>
      </c>
      <c r="H249" s="3" t="e">
        <f t="shared" si="43"/>
        <v>#NUM!</v>
      </c>
      <c r="I249" s="3" t="e">
        <f ca="1" xml:space="preserve"> IF(OR(Calculations!C249 = "",Calculations!C249 &lt;&gt; DefectTypeString),  Calculations!M249, NA())</f>
        <v>#N/A</v>
      </c>
      <c r="J249" s="3" t="e">
        <f xml:space="preserve"> IF(Calculations!C249 = DefectTypeString,  Calculations!M249, NA())</f>
        <v>#N/A</v>
      </c>
      <c r="K249" s="3"/>
      <c r="M249" s="9" t="str">
        <f t="shared" si="35"/>
        <v/>
      </c>
      <c r="N249" s="9" t="str">
        <f t="shared" si="36"/>
        <v/>
      </c>
      <c r="O249" s="3" t="str">
        <f t="shared" si="37"/>
        <v/>
      </c>
      <c r="P249" s="3" t="str">
        <f t="array" ref="P249">IF(ISNUMBER(M249),MIN(IF($C:$C=O249,$D:$D)),"")</f>
        <v/>
      </c>
      <c r="Q249" s="11" t="str">
        <f t="shared" si="38"/>
        <v/>
      </c>
      <c r="R249" s="3" t="str">
        <f t="array" ref="R249">IF(ISNUMBER(M249),MAX(IF($C:$C=O249,$D:$D)),"")</f>
        <v/>
      </c>
      <c r="S249" s="3" t="str">
        <f t="array" ref="S249">IF(ISNUMBER(M249),PERCENTILE(IF($C:$C=O249,$D:$D),0.25),"")</f>
        <v/>
      </c>
      <c r="T249" s="3" t="str">
        <f t="array" ref="T249">IF(ISNUMBER(M249),PERCENTILE(IF($C:$C=O249,$D:$D),0.3),"")</f>
        <v/>
      </c>
      <c r="U249" s="3" t="str">
        <f t="array" ref="U249">IF(ISNUMBER(M249),PERCENTILE(IF($C:$C=O249,$D:$D),0.5),"")</f>
        <v/>
      </c>
      <c r="V249" s="3" t="str">
        <f t="array" ref="V249">IF(ISNUMBER(M249),PERCENTILE(IF($C:$C=O249,$D:$D),0.7),"")</f>
        <v/>
      </c>
      <c r="W249" s="3" t="str">
        <f t="array" ref="W249">IF(ISNUMBER(M249),PERCENTILE(IF($C:$C=O249,$D:$D),0.75),"")</f>
        <v/>
      </c>
      <c r="X249" s="3" t="str">
        <f t="array" ref="X249">IF(ISNUMBER(M249),PERCENTILE(IF($C:$C=O249,$D:$D),0.85),"")</f>
        <v/>
      </c>
      <c r="AL249" s="2" t="str">
        <f t="shared" si="39"/>
        <v/>
      </c>
      <c r="AM249" s="4" t="str">
        <f t="shared" si="40"/>
        <v/>
      </c>
      <c r="AN249" s="4" t="str">
        <f t="shared" si="41"/>
        <v/>
      </c>
    </row>
    <row r="250" spans="1:40" x14ac:dyDescent="0.2">
      <c r="A250" s="9" t="str">
        <f>Calculations!B250</f>
        <v/>
      </c>
      <c r="B250" s="9" t="str">
        <f>Calculations!A250</f>
        <v/>
      </c>
      <c r="C250" s="3" t="str">
        <f t="shared" si="34"/>
        <v/>
      </c>
      <c r="D250" s="3" t="str">
        <f>IFERROR(Calculations!L250,"")</f>
        <v/>
      </c>
      <c r="E250" s="3" t="str">
        <f>IF(OR(FilterValue="",Calculations!C250=FilterValue), IF(Calculations!C250 &lt;&gt;DefectTypeString,  IFERROR(Calculations!L250,""), NA()),NA())</f>
        <v/>
      </c>
      <c r="F250" s="3" t="e">
        <f t="shared" si="42"/>
        <v>#NUM!</v>
      </c>
      <c r="G250" s="3" t="e">
        <f xml:space="preserve"> IF(Calculations!C250 = DefectTypeString,  IFERROR(Calculations!L250,""), NA())</f>
        <v>#N/A</v>
      </c>
      <c r="H250" s="3" t="e">
        <f t="shared" si="43"/>
        <v>#NUM!</v>
      </c>
      <c r="I250" s="3" t="e">
        <f ca="1" xml:space="preserve"> IF(OR(Calculations!C250 = "",Calculations!C250 &lt;&gt; DefectTypeString),  Calculations!M250, NA())</f>
        <v>#N/A</v>
      </c>
      <c r="J250" s="3" t="e">
        <f xml:space="preserve"> IF(Calculations!C250 = DefectTypeString,  Calculations!M250, NA())</f>
        <v>#N/A</v>
      </c>
      <c r="K250" s="3"/>
      <c r="M250" s="9" t="str">
        <f t="shared" si="35"/>
        <v/>
      </c>
      <c r="N250" s="9" t="str">
        <f t="shared" si="36"/>
        <v/>
      </c>
      <c r="O250" s="3" t="str">
        <f t="shared" si="37"/>
        <v/>
      </c>
      <c r="P250" s="3" t="str">
        <f t="array" ref="P250">IF(ISNUMBER(M250),MIN(IF($C:$C=O250,$D:$D)),"")</f>
        <v/>
      </c>
      <c r="Q250" s="11" t="str">
        <f t="shared" si="38"/>
        <v/>
      </c>
      <c r="R250" s="3" t="str">
        <f t="array" ref="R250">IF(ISNUMBER(M250),MAX(IF($C:$C=O250,$D:$D)),"")</f>
        <v/>
      </c>
      <c r="S250" s="3" t="str">
        <f t="array" ref="S250">IF(ISNUMBER(M250),PERCENTILE(IF($C:$C=O250,$D:$D),0.25),"")</f>
        <v/>
      </c>
      <c r="T250" s="3" t="str">
        <f t="array" ref="T250">IF(ISNUMBER(M250),PERCENTILE(IF($C:$C=O250,$D:$D),0.3),"")</f>
        <v/>
      </c>
      <c r="U250" s="3" t="str">
        <f t="array" ref="U250">IF(ISNUMBER(M250),PERCENTILE(IF($C:$C=O250,$D:$D),0.5),"")</f>
        <v/>
      </c>
      <c r="V250" s="3" t="str">
        <f t="array" ref="V250">IF(ISNUMBER(M250),PERCENTILE(IF($C:$C=O250,$D:$D),0.7),"")</f>
        <v/>
      </c>
      <c r="W250" s="3" t="str">
        <f t="array" ref="W250">IF(ISNUMBER(M250),PERCENTILE(IF($C:$C=O250,$D:$D),0.75),"")</f>
        <v/>
      </c>
      <c r="X250" s="3" t="str">
        <f t="array" ref="X250">IF(ISNUMBER(M250),PERCENTILE(IF($C:$C=O250,$D:$D),0.85),"")</f>
        <v/>
      </c>
      <c r="AL250" s="2" t="str">
        <f t="shared" si="39"/>
        <v/>
      </c>
      <c r="AM250" s="4" t="str">
        <f t="shared" si="40"/>
        <v/>
      </c>
      <c r="AN250" s="4" t="str">
        <f t="shared" si="41"/>
        <v/>
      </c>
    </row>
    <row r="251" spans="1:40" x14ac:dyDescent="0.2">
      <c r="A251" s="9" t="str">
        <f>Calculations!B251</f>
        <v/>
      </c>
      <c r="B251" s="9" t="str">
        <f>Calculations!A251</f>
        <v/>
      </c>
      <c r="C251" s="3" t="str">
        <f t="shared" si="34"/>
        <v/>
      </c>
      <c r="D251" s="3" t="str">
        <f>IFERROR(Calculations!L251,"")</f>
        <v/>
      </c>
      <c r="E251" s="3" t="str">
        <f>IF(OR(FilterValue="",Calculations!C251=FilterValue), IF(Calculations!C251 &lt;&gt;DefectTypeString,  IFERROR(Calculations!L251,""), NA()),NA())</f>
        <v/>
      </c>
      <c r="F251" s="3" t="e">
        <f t="shared" si="42"/>
        <v>#NUM!</v>
      </c>
      <c r="G251" s="3" t="e">
        <f xml:space="preserve"> IF(Calculations!C251 = DefectTypeString,  IFERROR(Calculations!L251,""), NA())</f>
        <v>#N/A</v>
      </c>
      <c r="H251" s="3" t="e">
        <f t="shared" si="43"/>
        <v>#NUM!</v>
      </c>
      <c r="I251" s="3" t="e">
        <f ca="1" xml:space="preserve"> IF(OR(Calculations!C251 = "",Calculations!C251 &lt;&gt; DefectTypeString),  Calculations!M251, NA())</f>
        <v>#N/A</v>
      </c>
      <c r="J251" s="3" t="e">
        <f xml:space="preserve"> IF(Calculations!C251 = DefectTypeString,  Calculations!M251, NA())</f>
        <v>#N/A</v>
      </c>
      <c r="K251" s="3"/>
      <c r="AL251" s="2" t="str">
        <f t="shared" si="39"/>
        <v/>
      </c>
      <c r="AM251" s="4" t="str">
        <f t="shared" si="40"/>
        <v/>
      </c>
      <c r="AN251" s="4" t="str">
        <f t="shared" si="41"/>
        <v/>
      </c>
    </row>
    <row r="252" spans="1:40" x14ac:dyDescent="0.2">
      <c r="A252" s="9" t="str">
        <f>Calculations!B252</f>
        <v/>
      </c>
      <c r="B252" s="9" t="str">
        <f>Calculations!A252</f>
        <v/>
      </c>
      <c r="C252" s="3" t="str">
        <f t="shared" si="34"/>
        <v/>
      </c>
      <c r="D252" s="3" t="str">
        <f>IFERROR(Calculations!L252,"")</f>
        <v/>
      </c>
      <c r="E252" s="3" t="str">
        <f>IF(OR(FilterValue="",Calculations!C252=FilterValue), IF(Calculations!C252 &lt;&gt;DefectTypeString,  IFERROR(Calculations!L252,""), NA()),NA())</f>
        <v/>
      </c>
      <c r="F252" s="3" t="e">
        <f t="shared" si="42"/>
        <v>#NUM!</v>
      </c>
      <c r="G252" s="3" t="e">
        <f xml:space="preserve"> IF(Calculations!C252 = DefectTypeString,  IFERROR(Calculations!L252,""), NA())</f>
        <v>#N/A</v>
      </c>
      <c r="H252" s="3" t="e">
        <f t="shared" si="43"/>
        <v>#NUM!</v>
      </c>
      <c r="I252" s="3" t="e">
        <f ca="1" xml:space="preserve"> IF(OR(Calculations!C252 = "",Calculations!C252 &lt;&gt; DefectTypeString),  Calculations!M252, NA())</f>
        <v>#N/A</v>
      </c>
      <c r="J252" s="3" t="e">
        <f xml:space="preserve"> IF(Calculations!C252 = DefectTypeString,  Calculations!M252, NA())</f>
        <v>#N/A</v>
      </c>
      <c r="K252" s="3"/>
      <c r="AL252" s="2" t="str">
        <f t="shared" si="39"/>
        <v/>
      </c>
      <c r="AM252" s="4" t="str">
        <f t="shared" si="40"/>
        <v/>
      </c>
      <c r="AN252" s="4" t="str">
        <f t="shared" si="41"/>
        <v/>
      </c>
    </row>
    <row r="253" spans="1:40" x14ac:dyDescent="0.2">
      <c r="A253" s="9" t="str">
        <f>Calculations!B253</f>
        <v/>
      </c>
      <c r="B253" s="9" t="str">
        <f>Calculations!A253</f>
        <v/>
      </c>
      <c r="C253" s="3" t="str">
        <f t="shared" si="34"/>
        <v/>
      </c>
      <c r="D253" s="3" t="str">
        <f>IFERROR(Calculations!L253,"")</f>
        <v/>
      </c>
      <c r="E253" s="3" t="str">
        <f>IF(OR(FilterValue="",Calculations!C253=FilterValue), IF(Calculations!C253 &lt;&gt;DefectTypeString,  IFERROR(Calculations!L253,""), NA()),NA())</f>
        <v/>
      </c>
      <c r="F253" s="3" t="e">
        <f t="shared" si="42"/>
        <v>#NUM!</v>
      </c>
      <c r="G253" s="3" t="e">
        <f xml:space="preserve"> IF(Calculations!C253 = DefectTypeString,  IFERROR(Calculations!L253,""), NA())</f>
        <v>#N/A</v>
      </c>
      <c r="H253" s="3" t="e">
        <f t="shared" si="43"/>
        <v>#NUM!</v>
      </c>
      <c r="I253" s="3" t="e">
        <f ca="1" xml:space="preserve"> IF(OR(Calculations!C253 = "",Calculations!C253 &lt;&gt; DefectTypeString),  Calculations!M253, NA())</f>
        <v>#N/A</v>
      </c>
      <c r="J253" s="3" t="e">
        <f xml:space="preserve"> IF(Calculations!C253 = DefectTypeString,  Calculations!M253, NA())</f>
        <v>#N/A</v>
      </c>
      <c r="K253" s="3"/>
      <c r="AL253" s="2" t="str">
        <f t="shared" si="39"/>
        <v/>
      </c>
      <c r="AM253" s="4" t="str">
        <f t="shared" si="40"/>
        <v/>
      </c>
      <c r="AN253" s="4" t="str">
        <f t="shared" si="41"/>
        <v/>
      </c>
    </row>
    <row r="254" spans="1:40" x14ac:dyDescent="0.2">
      <c r="A254" s="9" t="str">
        <f>Calculations!B254</f>
        <v/>
      </c>
      <c r="B254" s="9" t="str">
        <f>Calculations!A254</f>
        <v/>
      </c>
      <c r="C254" s="3" t="str">
        <f t="shared" si="34"/>
        <v/>
      </c>
      <c r="D254" s="3" t="str">
        <f>IFERROR(Calculations!L254,"")</f>
        <v/>
      </c>
      <c r="E254" s="3" t="str">
        <f>IF(OR(FilterValue="",Calculations!C254=FilterValue), IF(Calculations!C254 &lt;&gt;DefectTypeString,  IFERROR(Calculations!L254,""), NA()),NA())</f>
        <v/>
      </c>
      <c r="F254" s="3" t="e">
        <f t="shared" si="42"/>
        <v>#NUM!</v>
      </c>
      <c r="G254" s="3" t="e">
        <f xml:space="preserve"> IF(Calculations!C254 = DefectTypeString,  IFERROR(Calculations!L254,""), NA())</f>
        <v>#N/A</v>
      </c>
      <c r="H254" s="3" t="e">
        <f t="shared" si="43"/>
        <v>#NUM!</v>
      </c>
      <c r="I254" s="3" t="e">
        <f ca="1" xml:space="preserve"> IF(OR(Calculations!C254 = "",Calculations!C254 &lt;&gt; DefectTypeString),  Calculations!M254, NA())</f>
        <v>#N/A</v>
      </c>
      <c r="J254" s="3" t="e">
        <f xml:space="preserve"> IF(Calculations!C254 = DefectTypeString,  Calculations!M254, NA())</f>
        <v>#N/A</v>
      </c>
      <c r="K254" s="3"/>
      <c r="AL254" s="2" t="str">
        <f t="shared" si="39"/>
        <v/>
      </c>
      <c r="AM254" s="4" t="str">
        <f t="shared" si="40"/>
        <v/>
      </c>
      <c r="AN254" s="4" t="str">
        <f t="shared" si="41"/>
        <v/>
      </c>
    </row>
    <row r="255" spans="1:40" x14ac:dyDescent="0.2">
      <c r="A255" s="9" t="str">
        <f>Calculations!B255</f>
        <v/>
      </c>
      <c r="B255" s="9" t="str">
        <f>Calculations!A255</f>
        <v/>
      </c>
      <c r="C255" s="3" t="str">
        <f t="shared" si="34"/>
        <v/>
      </c>
      <c r="D255" s="3" t="str">
        <f>IFERROR(Calculations!L255,"")</f>
        <v/>
      </c>
      <c r="E255" s="3" t="str">
        <f>IF(OR(FilterValue="",Calculations!C255=FilterValue), IF(Calculations!C255 &lt;&gt;DefectTypeString,  IFERROR(Calculations!L255,""), NA()),NA())</f>
        <v/>
      </c>
      <c r="F255" s="3" t="e">
        <f t="shared" si="42"/>
        <v>#NUM!</v>
      </c>
      <c r="G255" s="3" t="e">
        <f xml:space="preserve"> IF(Calculations!C255 = DefectTypeString,  IFERROR(Calculations!L255,""), NA())</f>
        <v>#N/A</v>
      </c>
      <c r="H255" s="3" t="e">
        <f t="shared" si="43"/>
        <v>#NUM!</v>
      </c>
      <c r="I255" s="3" t="e">
        <f ca="1" xml:space="preserve"> IF(OR(Calculations!C255 = "",Calculations!C255 &lt;&gt; DefectTypeString),  Calculations!M255, NA())</f>
        <v>#N/A</v>
      </c>
      <c r="J255" s="3" t="e">
        <f xml:space="preserve"> IF(Calculations!C255 = DefectTypeString,  Calculations!M255, NA())</f>
        <v>#N/A</v>
      </c>
      <c r="K255" s="3"/>
      <c r="AL255" s="2" t="str">
        <f t="shared" si="39"/>
        <v/>
      </c>
      <c r="AM255" s="4" t="str">
        <f t="shared" si="40"/>
        <v/>
      </c>
      <c r="AN255" s="4" t="str">
        <f t="shared" si="41"/>
        <v/>
      </c>
    </row>
    <row r="256" spans="1:40" x14ac:dyDescent="0.2">
      <c r="A256" s="9" t="str">
        <f>Calculations!B256</f>
        <v/>
      </c>
      <c r="B256" s="9" t="str">
        <f>Calculations!A256</f>
        <v/>
      </c>
      <c r="C256" s="3" t="str">
        <f t="shared" si="34"/>
        <v/>
      </c>
      <c r="D256" s="3" t="str">
        <f>IFERROR(Calculations!L256,"")</f>
        <v/>
      </c>
      <c r="E256" s="3" t="str">
        <f>IF(OR(FilterValue="",Calculations!C256=FilterValue), IF(Calculations!C256 &lt;&gt;DefectTypeString,  IFERROR(Calculations!L256,""), NA()),NA())</f>
        <v/>
      </c>
      <c r="F256" s="3" t="e">
        <f t="shared" si="42"/>
        <v>#NUM!</v>
      </c>
      <c r="G256" s="3" t="e">
        <f xml:space="preserve"> IF(Calculations!C256 = DefectTypeString,  IFERROR(Calculations!L256,""), NA())</f>
        <v>#N/A</v>
      </c>
      <c r="H256" s="3" t="e">
        <f t="shared" si="43"/>
        <v>#NUM!</v>
      </c>
      <c r="I256" s="3" t="e">
        <f ca="1" xml:space="preserve"> IF(OR(Calculations!C256 = "",Calculations!C256 &lt;&gt; DefectTypeString),  Calculations!M256, NA())</f>
        <v>#N/A</v>
      </c>
      <c r="J256" s="3" t="e">
        <f xml:space="preserve"> IF(Calculations!C256 = DefectTypeString,  Calculations!M256, NA())</f>
        <v>#N/A</v>
      </c>
      <c r="K256" s="3"/>
      <c r="AL256" s="2" t="str">
        <f t="shared" si="39"/>
        <v/>
      </c>
      <c r="AM256" s="4" t="str">
        <f t="shared" si="40"/>
        <v/>
      </c>
      <c r="AN256" s="4" t="str">
        <f t="shared" si="41"/>
        <v/>
      </c>
    </row>
    <row r="257" spans="1:40" x14ac:dyDescent="0.2">
      <c r="A257" s="9" t="str">
        <f>Calculations!B257</f>
        <v/>
      </c>
      <c r="B257" s="9" t="str">
        <f>Calculations!A257</f>
        <v/>
      </c>
      <c r="C257" s="3" t="str">
        <f t="shared" si="34"/>
        <v/>
      </c>
      <c r="D257" s="3" t="str">
        <f>IFERROR(Calculations!L257,"")</f>
        <v/>
      </c>
      <c r="E257" s="3" t="str">
        <f>IF(OR(FilterValue="",Calculations!C257=FilterValue), IF(Calculations!C257 &lt;&gt;DefectTypeString,  IFERROR(Calculations!L257,""), NA()),NA())</f>
        <v/>
      </c>
      <c r="F257" s="3" t="e">
        <f t="shared" si="42"/>
        <v>#NUM!</v>
      </c>
      <c r="G257" s="3" t="e">
        <f xml:space="preserve"> IF(Calculations!C257 = DefectTypeString,  IFERROR(Calculations!L257,""), NA())</f>
        <v>#N/A</v>
      </c>
      <c r="H257" s="3" t="e">
        <f t="shared" si="43"/>
        <v>#NUM!</v>
      </c>
      <c r="I257" s="3" t="e">
        <f ca="1" xml:space="preserve"> IF(OR(Calculations!C257 = "",Calculations!C257 &lt;&gt; DefectTypeString),  Calculations!M257, NA())</f>
        <v>#N/A</v>
      </c>
      <c r="J257" s="3" t="e">
        <f xml:space="preserve"> IF(Calculations!C257 = DefectTypeString,  Calculations!M257, NA())</f>
        <v>#N/A</v>
      </c>
      <c r="K257" s="3"/>
      <c r="AL257" s="2" t="str">
        <f t="shared" si="39"/>
        <v/>
      </c>
      <c r="AM257" s="4" t="str">
        <f t="shared" si="40"/>
        <v/>
      </c>
      <c r="AN257" s="4" t="str">
        <f t="shared" si="41"/>
        <v/>
      </c>
    </row>
    <row r="258" spans="1:40" x14ac:dyDescent="0.2">
      <c r="A258" s="9" t="str">
        <f>Calculations!B258</f>
        <v/>
      </c>
      <c r="B258" s="9" t="str">
        <f>Calculations!A258</f>
        <v/>
      </c>
      <c r="C258" s="3" t="str">
        <f t="shared" si="34"/>
        <v/>
      </c>
      <c r="D258" s="3" t="str">
        <f>IFERROR(Calculations!L258,"")</f>
        <v/>
      </c>
      <c r="E258" s="3" t="str">
        <f>IF(OR(FilterValue="",Calculations!C258=FilterValue), IF(Calculations!C258 &lt;&gt;DefectTypeString,  IFERROR(Calculations!L258,""), NA()),NA())</f>
        <v/>
      </c>
      <c r="F258" s="3" t="e">
        <f t="shared" si="42"/>
        <v>#NUM!</v>
      </c>
      <c r="G258" s="3" t="e">
        <f xml:space="preserve"> IF(Calculations!C258 = DefectTypeString,  IFERROR(Calculations!L258,""), NA())</f>
        <v>#N/A</v>
      </c>
      <c r="H258" s="3" t="e">
        <f t="shared" si="43"/>
        <v>#NUM!</v>
      </c>
      <c r="I258" s="3" t="e">
        <f ca="1" xml:space="preserve"> IF(OR(Calculations!C258 = "",Calculations!C258 &lt;&gt; DefectTypeString),  Calculations!M258, NA())</f>
        <v>#N/A</v>
      </c>
      <c r="J258" s="3" t="e">
        <f xml:space="preserve"> IF(Calculations!C258 = DefectTypeString,  Calculations!M258, NA())</f>
        <v>#N/A</v>
      </c>
      <c r="K258" s="3"/>
      <c r="AL258" s="2" t="str">
        <f t="shared" si="39"/>
        <v/>
      </c>
      <c r="AM258" s="4" t="str">
        <f t="shared" si="40"/>
        <v/>
      </c>
      <c r="AN258" s="4" t="str">
        <f t="shared" si="41"/>
        <v/>
      </c>
    </row>
    <row r="259" spans="1:40" x14ac:dyDescent="0.2">
      <c r="A259" s="9" t="str">
        <f>Calculations!B259</f>
        <v/>
      </c>
      <c r="B259" s="9" t="str">
        <f>Calculations!A259</f>
        <v/>
      </c>
      <c r="C259" s="3" t="str">
        <f t="shared" ref="C259:C322" si="44">IF(ISNUMBER(B259),YEAR(B259)&amp;"-"&amp;TEXT(WEEKNUM(B259),"00"),"")</f>
        <v/>
      </c>
      <c r="D259" s="3" t="str">
        <f>IFERROR(Calculations!L259,"")</f>
        <v/>
      </c>
      <c r="E259" s="3" t="str">
        <f>IF(OR(FilterValue="",Calculations!C259=FilterValue), IF(Calculations!C259 &lt;&gt;DefectTypeString,  IFERROR(Calculations!L259,""), NA()),NA())</f>
        <v/>
      </c>
      <c r="F259" s="3" t="e">
        <f t="shared" si="42"/>
        <v>#NUM!</v>
      </c>
      <c r="G259" s="3" t="e">
        <f xml:space="preserve"> IF(Calculations!C259 = DefectTypeString,  IFERROR(Calculations!L259,""), NA())</f>
        <v>#N/A</v>
      </c>
      <c r="H259" s="3" t="e">
        <f t="shared" si="43"/>
        <v>#NUM!</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45">IF(AL258&lt;=MAX(B:B), AL258+1,"")</f>
        <v/>
      </c>
      <c r="AM259" s="4" t="str">
        <f t="shared" ref="AM259:AM322" si="46">IF(AL259&lt;&gt;"",$F$2,"")</f>
        <v/>
      </c>
      <c r="AN259" s="4" t="str">
        <f t="shared" ref="AN259:AN322" si="47">IF(AL259&lt;&gt;"",$H$2,"")</f>
        <v/>
      </c>
    </row>
    <row r="260" spans="1:40" x14ac:dyDescent="0.2">
      <c r="A260" s="9" t="str">
        <f>Calculations!B260</f>
        <v/>
      </c>
      <c r="B260" s="9" t="str">
        <f>Calculations!A260</f>
        <v/>
      </c>
      <c r="C260" s="3" t="str">
        <f t="shared" si="44"/>
        <v/>
      </c>
      <c r="D260" s="3" t="str">
        <f>IFERROR(Calculations!L260,"")</f>
        <v/>
      </c>
      <c r="E260" s="3" t="str">
        <f>IF(OR(FilterValue="",Calculations!C260=FilterValue), IF(Calculations!C260 &lt;&gt;DefectTypeString,  IFERROR(Calculations!L260,""), NA()),NA())</f>
        <v/>
      </c>
      <c r="F260" s="3" t="e">
        <f t="shared" ref="F260:F323" si="48">$F$2</f>
        <v>#NUM!</v>
      </c>
      <c r="G260" s="3" t="e">
        <f xml:space="preserve"> IF(Calculations!C260 = DefectTypeString,  IFERROR(Calculations!L260,""), NA())</f>
        <v>#N/A</v>
      </c>
      <c r="H260" s="3" t="e">
        <f t="shared" ref="H260:H323" si="49">$H$2</f>
        <v>#NUM!</v>
      </c>
      <c r="I260" s="3" t="e">
        <f ca="1" xml:space="preserve"> IF(OR(Calculations!C260 = "",Calculations!C260 &lt;&gt; DefectTypeString),  Calculations!M260, NA())</f>
        <v>#N/A</v>
      </c>
      <c r="J260" s="3" t="e">
        <f xml:space="preserve"> IF(Calculations!C260 = DefectTypeString,  Calculations!M260, NA())</f>
        <v>#N/A</v>
      </c>
      <c r="K260" s="3"/>
      <c r="AL260" s="2" t="str">
        <f t="shared" si="45"/>
        <v/>
      </c>
      <c r="AM260" s="4" t="str">
        <f t="shared" si="46"/>
        <v/>
      </c>
      <c r="AN260" s="4" t="str">
        <f t="shared" si="47"/>
        <v/>
      </c>
    </row>
    <row r="261" spans="1:40" x14ac:dyDescent="0.2">
      <c r="A261" s="9" t="str">
        <f>Calculations!B261</f>
        <v/>
      </c>
      <c r="B261" s="9" t="str">
        <f>Calculations!A261</f>
        <v/>
      </c>
      <c r="C261" s="3" t="str">
        <f t="shared" si="44"/>
        <v/>
      </c>
      <c r="D261" s="3" t="str">
        <f>IFERROR(Calculations!L261,"")</f>
        <v/>
      </c>
      <c r="E261" s="3" t="str">
        <f>IF(OR(FilterValue="",Calculations!C261=FilterValue), IF(Calculations!C261 &lt;&gt;DefectTypeString,  IFERROR(Calculations!L261,""), NA()),NA())</f>
        <v/>
      </c>
      <c r="F261" s="3" t="e">
        <f t="shared" si="48"/>
        <v>#NUM!</v>
      </c>
      <c r="G261" s="3" t="e">
        <f xml:space="preserve"> IF(Calculations!C261 = DefectTypeString,  IFERROR(Calculations!L261,""), NA())</f>
        <v>#N/A</v>
      </c>
      <c r="H261" s="3" t="e">
        <f t="shared" si="49"/>
        <v>#NUM!</v>
      </c>
      <c r="I261" s="3" t="e">
        <f ca="1" xml:space="preserve"> IF(OR(Calculations!C261 = "",Calculations!C261 &lt;&gt; DefectTypeString),  Calculations!M261, NA())</f>
        <v>#N/A</v>
      </c>
      <c r="J261" s="3" t="e">
        <f xml:space="preserve"> IF(Calculations!C261 = DefectTypeString,  Calculations!M261, NA())</f>
        <v>#N/A</v>
      </c>
      <c r="K261" s="3"/>
      <c r="AL261" s="2" t="str">
        <f t="shared" si="45"/>
        <v/>
      </c>
      <c r="AM261" s="4" t="str">
        <f t="shared" si="46"/>
        <v/>
      </c>
      <c r="AN261" s="4" t="str">
        <f t="shared" si="47"/>
        <v/>
      </c>
    </row>
    <row r="262" spans="1:40" x14ac:dyDescent="0.2">
      <c r="A262" s="9" t="str">
        <f>Calculations!B262</f>
        <v/>
      </c>
      <c r="B262" s="9" t="str">
        <f>Calculations!A262</f>
        <v/>
      </c>
      <c r="C262" s="3" t="str">
        <f t="shared" si="44"/>
        <v/>
      </c>
      <c r="D262" s="3" t="str">
        <f>IFERROR(Calculations!L262,"")</f>
        <v/>
      </c>
      <c r="E262" s="3" t="str">
        <f>IF(OR(FilterValue="",Calculations!C262=FilterValue), IF(Calculations!C262 &lt;&gt;DefectTypeString,  IFERROR(Calculations!L262,""), NA()),NA())</f>
        <v/>
      </c>
      <c r="F262" s="3" t="e">
        <f t="shared" si="48"/>
        <v>#NUM!</v>
      </c>
      <c r="G262" s="3" t="e">
        <f xml:space="preserve"> IF(Calculations!C262 = DefectTypeString,  IFERROR(Calculations!L262,""), NA())</f>
        <v>#N/A</v>
      </c>
      <c r="H262" s="3" t="e">
        <f t="shared" si="49"/>
        <v>#NUM!</v>
      </c>
      <c r="I262" s="3" t="e">
        <f ca="1" xml:space="preserve"> IF(OR(Calculations!C262 = "",Calculations!C262 &lt;&gt; DefectTypeString),  Calculations!M262, NA())</f>
        <v>#N/A</v>
      </c>
      <c r="J262" s="3" t="e">
        <f xml:space="preserve"> IF(Calculations!C262 = DefectTypeString,  Calculations!M262, NA())</f>
        <v>#N/A</v>
      </c>
      <c r="K262" s="3"/>
      <c r="AL262" s="2" t="str">
        <f t="shared" si="45"/>
        <v/>
      </c>
      <c r="AM262" s="4" t="str">
        <f t="shared" si="46"/>
        <v/>
      </c>
      <c r="AN262" s="4" t="str">
        <f t="shared" si="47"/>
        <v/>
      </c>
    </row>
    <row r="263" spans="1:40" x14ac:dyDescent="0.2">
      <c r="A263" s="9" t="str">
        <f>Calculations!B263</f>
        <v/>
      </c>
      <c r="B263" s="9" t="str">
        <f>Calculations!A263</f>
        <v/>
      </c>
      <c r="C263" s="3" t="str">
        <f t="shared" si="44"/>
        <v/>
      </c>
      <c r="D263" s="3" t="str">
        <f>IFERROR(Calculations!L263,"")</f>
        <v/>
      </c>
      <c r="E263" s="3" t="str">
        <f>IF(OR(FilterValue="",Calculations!C263=FilterValue), IF(Calculations!C263 &lt;&gt;DefectTypeString,  IFERROR(Calculations!L263,""), NA()),NA())</f>
        <v/>
      </c>
      <c r="F263" s="3" t="e">
        <f t="shared" si="48"/>
        <v>#NUM!</v>
      </c>
      <c r="G263" s="3" t="e">
        <f xml:space="preserve"> IF(Calculations!C263 = DefectTypeString,  IFERROR(Calculations!L263,""), NA())</f>
        <v>#N/A</v>
      </c>
      <c r="H263" s="3" t="e">
        <f t="shared" si="49"/>
        <v>#NUM!</v>
      </c>
      <c r="I263" s="3" t="e">
        <f ca="1" xml:space="preserve"> IF(OR(Calculations!C263 = "",Calculations!C263 &lt;&gt; DefectTypeString),  Calculations!M263, NA())</f>
        <v>#N/A</v>
      </c>
      <c r="J263" s="3" t="e">
        <f xml:space="preserve"> IF(Calculations!C263 = DefectTypeString,  Calculations!M263, NA())</f>
        <v>#N/A</v>
      </c>
      <c r="K263" s="3"/>
      <c r="AL263" s="2" t="str">
        <f t="shared" si="45"/>
        <v/>
      </c>
      <c r="AM263" s="4" t="str">
        <f t="shared" si="46"/>
        <v/>
      </c>
      <c r="AN263" s="4" t="str">
        <f t="shared" si="47"/>
        <v/>
      </c>
    </row>
    <row r="264" spans="1:40" x14ac:dyDescent="0.2">
      <c r="A264" s="9" t="str">
        <f>Calculations!B264</f>
        <v/>
      </c>
      <c r="B264" s="9" t="str">
        <f>Calculations!A264</f>
        <v/>
      </c>
      <c r="C264" s="3" t="str">
        <f t="shared" si="44"/>
        <v/>
      </c>
      <c r="D264" s="3" t="str">
        <f>IFERROR(Calculations!L264,"")</f>
        <v/>
      </c>
      <c r="E264" s="3" t="str">
        <f>IF(OR(FilterValue="",Calculations!C264=FilterValue), IF(Calculations!C264 &lt;&gt;DefectTypeString,  IFERROR(Calculations!L264,""), NA()),NA())</f>
        <v/>
      </c>
      <c r="F264" s="3" t="e">
        <f t="shared" si="48"/>
        <v>#NUM!</v>
      </c>
      <c r="G264" s="3" t="e">
        <f xml:space="preserve"> IF(Calculations!C264 = DefectTypeString,  IFERROR(Calculations!L264,""), NA())</f>
        <v>#N/A</v>
      </c>
      <c r="H264" s="3" t="e">
        <f t="shared" si="49"/>
        <v>#NUM!</v>
      </c>
      <c r="I264" s="3" t="e">
        <f ca="1" xml:space="preserve"> IF(OR(Calculations!C264 = "",Calculations!C264 &lt;&gt; DefectTypeString),  Calculations!M264, NA())</f>
        <v>#N/A</v>
      </c>
      <c r="J264" s="3" t="e">
        <f xml:space="preserve"> IF(Calculations!C264 = DefectTypeString,  Calculations!M264, NA())</f>
        <v>#N/A</v>
      </c>
      <c r="K264" s="3"/>
      <c r="AL264" s="2" t="str">
        <f t="shared" si="45"/>
        <v/>
      </c>
      <c r="AM264" s="4" t="str">
        <f t="shared" si="46"/>
        <v/>
      </c>
      <c r="AN264" s="4" t="str">
        <f t="shared" si="47"/>
        <v/>
      </c>
    </row>
    <row r="265" spans="1:40" x14ac:dyDescent="0.2">
      <c r="A265" s="9" t="str">
        <f>Calculations!B265</f>
        <v/>
      </c>
      <c r="B265" s="9" t="str">
        <f>Calculations!A265</f>
        <v/>
      </c>
      <c r="C265" s="3" t="str">
        <f t="shared" si="44"/>
        <v/>
      </c>
      <c r="D265" s="3" t="str">
        <f>IFERROR(Calculations!L265,"")</f>
        <v/>
      </c>
      <c r="E265" s="3" t="str">
        <f>IF(OR(FilterValue="",Calculations!C265=FilterValue), IF(Calculations!C265 &lt;&gt;DefectTypeString,  IFERROR(Calculations!L265,""), NA()),NA())</f>
        <v/>
      </c>
      <c r="F265" s="3" t="e">
        <f t="shared" si="48"/>
        <v>#NUM!</v>
      </c>
      <c r="G265" s="3" t="e">
        <f xml:space="preserve"> IF(Calculations!C265 = DefectTypeString,  IFERROR(Calculations!L265,""), NA())</f>
        <v>#N/A</v>
      </c>
      <c r="H265" s="3" t="e">
        <f t="shared" si="49"/>
        <v>#NUM!</v>
      </c>
      <c r="I265" s="3" t="e">
        <f ca="1" xml:space="preserve"> IF(OR(Calculations!C265 = "",Calculations!C265 &lt;&gt; DefectTypeString),  Calculations!M265, NA())</f>
        <v>#N/A</v>
      </c>
      <c r="J265" s="3" t="e">
        <f xml:space="preserve"> IF(Calculations!C265 = DefectTypeString,  Calculations!M265, NA())</f>
        <v>#N/A</v>
      </c>
      <c r="K265" s="3"/>
      <c r="AL265" s="2" t="str">
        <f t="shared" si="45"/>
        <v/>
      </c>
      <c r="AM265" s="4" t="str">
        <f t="shared" si="46"/>
        <v/>
      </c>
      <c r="AN265" s="4" t="str">
        <f t="shared" si="47"/>
        <v/>
      </c>
    </row>
    <row r="266" spans="1:40" x14ac:dyDescent="0.2">
      <c r="A266" s="9" t="str">
        <f>Calculations!B266</f>
        <v/>
      </c>
      <c r="B266" s="9" t="str">
        <f>Calculations!A266</f>
        <v/>
      </c>
      <c r="C266" s="3" t="str">
        <f t="shared" si="44"/>
        <v/>
      </c>
      <c r="D266" s="3" t="str">
        <f>IFERROR(Calculations!L266,"")</f>
        <v/>
      </c>
      <c r="E266" s="3" t="str">
        <f>IF(OR(FilterValue="",Calculations!C266=FilterValue), IF(Calculations!C266 &lt;&gt;DefectTypeString,  IFERROR(Calculations!L266,""), NA()),NA())</f>
        <v/>
      </c>
      <c r="F266" s="3" t="e">
        <f t="shared" si="48"/>
        <v>#NUM!</v>
      </c>
      <c r="G266" s="3" t="e">
        <f xml:space="preserve"> IF(Calculations!C266 = DefectTypeString,  IFERROR(Calculations!L266,""), NA())</f>
        <v>#N/A</v>
      </c>
      <c r="H266" s="3" t="e">
        <f t="shared" si="49"/>
        <v>#NUM!</v>
      </c>
      <c r="I266" s="3" t="e">
        <f ca="1" xml:space="preserve"> IF(OR(Calculations!C266 = "",Calculations!C266 &lt;&gt; DefectTypeString),  Calculations!M266, NA())</f>
        <v>#N/A</v>
      </c>
      <c r="J266" s="3" t="e">
        <f xml:space="preserve"> IF(Calculations!C266 = DefectTypeString,  Calculations!M266, NA())</f>
        <v>#N/A</v>
      </c>
      <c r="K266" s="3"/>
      <c r="AL266" s="2" t="str">
        <f t="shared" si="45"/>
        <v/>
      </c>
      <c r="AM266" s="4" t="str">
        <f t="shared" si="46"/>
        <v/>
      </c>
      <c r="AN266" s="4" t="str">
        <f t="shared" si="47"/>
        <v/>
      </c>
    </row>
    <row r="267" spans="1:40" x14ac:dyDescent="0.2">
      <c r="A267" s="9" t="str">
        <f>Calculations!B267</f>
        <v/>
      </c>
      <c r="B267" s="9" t="str">
        <f>Calculations!A267</f>
        <v/>
      </c>
      <c r="C267" s="3" t="str">
        <f t="shared" si="44"/>
        <v/>
      </c>
      <c r="D267" s="3" t="str">
        <f>IFERROR(Calculations!L267,"")</f>
        <v/>
      </c>
      <c r="E267" s="3" t="str">
        <f>IF(OR(FilterValue="",Calculations!C267=FilterValue), IF(Calculations!C267 &lt;&gt;DefectTypeString,  IFERROR(Calculations!L267,""), NA()),NA())</f>
        <v/>
      </c>
      <c r="F267" s="3" t="e">
        <f t="shared" si="48"/>
        <v>#NUM!</v>
      </c>
      <c r="G267" s="3" t="e">
        <f xml:space="preserve"> IF(Calculations!C267 = DefectTypeString,  IFERROR(Calculations!L267,""), NA())</f>
        <v>#N/A</v>
      </c>
      <c r="H267" s="3" t="e">
        <f t="shared" si="49"/>
        <v>#NUM!</v>
      </c>
      <c r="I267" s="3" t="e">
        <f ca="1" xml:space="preserve"> IF(OR(Calculations!C267 = "",Calculations!C267 &lt;&gt; DefectTypeString),  Calculations!M267, NA())</f>
        <v>#N/A</v>
      </c>
      <c r="J267" s="3" t="e">
        <f xml:space="preserve"> IF(Calculations!C267 = DefectTypeString,  Calculations!M267, NA())</f>
        <v>#N/A</v>
      </c>
      <c r="K267" s="3"/>
      <c r="AL267" s="2" t="str">
        <f t="shared" si="45"/>
        <v/>
      </c>
      <c r="AM267" s="4" t="str">
        <f t="shared" si="46"/>
        <v/>
      </c>
      <c r="AN267" s="4" t="str">
        <f t="shared" si="47"/>
        <v/>
      </c>
    </row>
    <row r="268" spans="1:40" x14ac:dyDescent="0.2">
      <c r="A268" s="9" t="str">
        <f>Calculations!B268</f>
        <v/>
      </c>
      <c r="B268" s="9" t="str">
        <f>Calculations!A268</f>
        <v/>
      </c>
      <c r="C268" s="3" t="str">
        <f t="shared" si="44"/>
        <v/>
      </c>
      <c r="D268" s="3" t="str">
        <f>IFERROR(Calculations!L268,"")</f>
        <v/>
      </c>
      <c r="E268" s="3" t="str">
        <f>IF(OR(FilterValue="",Calculations!C268=FilterValue), IF(Calculations!C268 &lt;&gt;DefectTypeString,  IFERROR(Calculations!L268,""), NA()),NA())</f>
        <v/>
      </c>
      <c r="F268" s="3" t="e">
        <f t="shared" si="48"/>
        <v>#NUM!</v>
      </c>
      <c r="G268" s="3" t="e">
        <f xml:space="preserve"> IF(Calculations!C268 = DefectTypeString,  IFERROR(Calculations!L268,""), NA())</f>
        <v>#N/A</v>
      </c>
      <c r="H268" s="3" t="e">
        <f t="shared" si="49"/>
        <v>#NUM!</v>
      </c>
      <c r="I268" s="3" t="e">
        <f ca="1" xml:space="preserve"> IF(OR(Calculations!C268 = "",Calculations!C268 &lt;&gt; DefectTypeString),  Calculations!M268, NA())</f>
        <v>#N/A</v>
      </c>
      <c r="J268" s="3" t="e">
        <f xml:space="preserve"> IF(Calculations!C268 = DefectTypeString,  Calculations!M268, NA())</f>
        <v>#N/A</v>
      </c>
      <c r="K268" s="3"/>
      <c r="AL268" s="2" t="str">
        <f t="shared" si="45"/>
        <v/>
      </c>
      <c r="AM268" s="4" t="str">
        <f t="shared" si="46"/>
        <v/>
      </c>
      <c r="AN268" s="4" t="str">
        <f t="shared" si="47"/>
        <v/>
      </c>
    </row>
    <row r="269" spans="1:40" x14ac:dyDescent="0.2">
      <c r="A269" s="9" t="str">
        <f>Calculations!B269</f>
        <v/>
      </c>
      <c r="B269" s="9" t="str">
        <f>Calculations!A269</f>
        <v/>
      </c>
      <c r="C269" s="3" t="str">
        <f t="shared" si="44"/>
        <v/>
      </c>
      <c r="D269" s="3" t="str">
        <f>IFERROR(Calculations!L269,"")</f>
        <v/>
      </c>
      <c r="E269" s="3" t="str">
        <f>IF(OR(FilterValue="",Calculations!C269=FilterValue), IF(Calculations!C269 &lt;&gt;DefectTypeString,  IFERROR(Calculations!L269,""), NA()),NA())</f>
        <v/>
      </c>
      <c r="F269" s="3" t="e">
        <f t="shared" si="48"/>
        <v>#NUM!</v>
      </c>
      <c r="G269" s="3" t="e">
        <f xml:space="preserve"> IF(Calculations!C269 = DefectTypeString,  IFERROR(Calculations!L269,""), NA())</f>
        <v>#N/A</v>
      </c>
      <c r="H269" s="3" t="e">
        <f t="shared" si="49"/>
        <v>#NUM!</v>
      </c>
      <c r="I269" s="3" t="e">
        <f ca="1" xml:space="preserve"> IF(OR(Calculations!C269 = "",Calculations!C269 &lt;&gt; DefectTypeString),  Calculations!M269, NA())</f>
        <v>#N/A</v>
      </c>
      <c r="J269" s="3" t="e">
        <f xml:space="preserve"> IF(Calculations!C269 = DefectTypeString,  Calculations!M269, NA())</f>
        <v>#N/A</v>
      </c>
      <c r="K269" s="3"/>
      <c r="AL269" s="2" t="str">
        <f t="shared" si="45"/>
        <v/>
      </c>
      <c r="AM269" s="4" t="str">
        <f t="shared" si="46"/>
        <v/>
      </c>
      <c r="AN269" s="4" t="str">
        <f t="shared" si="47"/>
        <v/>
      </c>
    </row>
    <row r="270" spans="1:40" x14ac:dyDescent="0.2">
      <c r="A270" s="9" t="str">
        <f>Calculations!B270</f>
        <v/>
      </c>
      <c r="B270" s="9" t="str">
        <f>Calculations!A270</f>
        <v/>
      </c>
      <c r="C270" s="3" t="str">
        <f t="shared" si="44"/>
        <v/>
      </c>
      <c r="D270" s="3" t="str">
        <f>IFERROR(Calculations!L270,"")</f>
        <v/>
      </c>
      <c r="E270" s="3" t="str">
        <f>IF(OR(FilterValue="",Calculations!C270=FilterValue), IF(Calculations!C270 &lt;&gt;DefectTypeString,  IFERROR(Calculations!L270,""), NA()),NA())</f>
        <v/>
      </c>
      <c r="F270" s="3" t="e">
        <f t="shared" si="48"/>
        <v>#NUM!</v>
      </c>
      <c r="G270" s="3" t="e">
        <f xml:space="preserve"> IF(Calculations!C270 = DefectTypeString,  IFERROR(Calculations!L270,""), NA())</f>
        <v>#N/A</v>
      </c>
      <c r="H270" s="3" t="e">
        <f t="shared" si="49"/>
        <v>#NUM!</v>
      </c>
      <c r="I270" s="3" t="e">
        <f ca="1" xml:space="preserve"> IF(OR(Calculations!C270 = "",Calculations!C270 &lt;&gt; DefectTypeString),  Calculations!M270, NA())</f>
        <v>#N/A</v>
      </c>
      <c r="J270" s="3" t="e">
        <f xml:space="preserve"> IF(Calculations!C270 = DefectTypeString,  Calculations!M270, NA())</f>
        <v>#N/A</v>
      </c>
      <c r="K270" s="3"/>
      <c r="AL270" s="2" t="str">
        <f t="shared" si="45"/>
        <v/>
      </c>
      <c r="AM270" s="4" t="str">
        <f t="shared" si="46"/>
        <v/>
      </c>
      <c r="AN270" s="4" t="str">
        <f t="shared" si="47"/>
        <v/>
      </c>
    </row>
    <row r="271" spans="1:40" x14ac:dyDescent="0.2">
      <c r="A271" s="9" t="str">
        <f>Calculations!B271</f>
        <v/>
      </c>
      <c r="B271" s="9" t="str">
        <f>Calculations!A271</f>
        <v/>
      </c>
      <c r="C271" s="3" t="str">
        <f t="shared" si="44"/>
        <v/>
      </c>
      <c r="D271" s="3" t="str">
        <f>IFERROR(Calculations!L271,"")</f>
        <v/>
      </c>
      <c r="E271" s="3" t="str">
        <f>IF(OR(FilterValue="",Calculations!C271=FilterValue), IF(Calculations!C271 &lt;&gt;DefectTypeString,  IFERROR(Calculations!L271,""), NA()),NA())</f>
        <v/>
      </c>
      <c r="F271" s="3" t="e">
        <f t="shared" si="48"/>
        <v>#NUM!</v>
      </c>
      <c r="G271" s="3" t="e">
        <f xml:space="preserve"> IF(Calculations!C271 = DefectTypeString,  IFERROR(Calculations!L271,""), NA())</f>
        <v>#N/A</v>
      </c>
      <c r="H271" s="3" t="e">
        <f t="shared" si="49"/>
        <v>#NUM!</v>
      </c>
      <c r="I271" s="3" t="e">
        <f ca="1" xml:space="preserve"> IF(OR(Calculations!C271 = "",Calculations!C271 &lt;&gt; DefectTypeString),  Calculations!M271, NA())</f>
        <v>#N/A</v>
      </c>
      <c r="J271" s="3" t="e">
        <f xml:space="preserve"> IF(Calculations!C271 = DefectTypeString,  Calculations!M271, NA())</f>
        <v>#N/A</v>
      </c>
      <c r="K271" s="3"/>
      <c r="AL271" s="2" t="str">
        <f t="shared" si="45"/>
        <v/>
      </c>
      <c r="AM271" s="4" t="str">
        <f t="shared" si="46"/>
        <v/>
      </c>
      <c r="AN271" s="4" t="str">
        <f t="shared" si="47"/>
        <v/>
      </c>
    </row>
    <row r="272" spans="1:40" x14ac:dyDescent="0.2">
      <c r="A272" s="9" t="str">
        <f>Calculations!B272</f>
        <v/>
      </c>
      <c r="B272" s="9" t="str">
        <f>Calculations!A272</f>
        <v/>
      </c>
      <c r="C272" s="3" t="str">
        <f t="shared" si="44"/>
        <v/>
      </c>
      <c r="D272" s="3" t="str">
        <f>IFERROR(Calculations!L272,"")</f>
        <v/>
      </c>
      <c r="E272" s="3" t="str">
        <f>IF(OR(FilterValue="",Calculations!C272=FilterValue), IF(Calculations!C272 &lt;&gt;DefectTypeString,  IFERROR(Calculations!L272,""), NA()),NA())</f>
        <v/>
      </c>
      <c r="F272" s="3" t="e">
        <f t="shared" si="48"/>
        <v>#NUM!</v>
      </c>
      <c r="G272" s="3" t="e">
        <f xml:space="preserve"> IF(Calculations!C272 = DefectTypeString,  IFERROR(Calculations!L272,""), NA())</f>
        <v>#N/A</v>
      </c>
      <c r="H272" s="3" t="e">
        <f t="shared" si="49"/>
        <v>#NUM!</v>
      </c>
      <c r="I272" s="3" t="e">
        <f ca="1" xml:space="preserve"> IF(OR(Calculations!C272 = "",Calculations!C272 &lt;&gt; DefectTypeString),  Calculations!M272, NA())</f>
        <v>#N/A</v>
      </c>
      <c r="J272" s="3" t="e">
        <f xml:space="preserve"> IF(Calculations!C272 = DefectTypeString,  Calculations!M272, NA())</f>
        <v>#N/A</v>
      </c>
      <c r="K272" s="3"/>
      <c r="AL272" s="2" t="str">
        <f t="shared" si="45"/>
        <v/>
      </c>
      <c r="AM272" s="4" t="str">
        <f t="shared" si="46"/>
        <v/>
      </c>
      <c r="AN272" s="4" t="str">
        <f t="shared" si="47"/>
        <v/>
      </c>
    </row>
    <row r="273" spans="1:40" x14ac:dyDescent="0.2">
      <c r="A273" s="9" t="str">
        <f>Calculations!B273</f>
        <v/>
      </c>
      <c r="B273" s="9" t="str">
        <f>Calculations!A273</f>
        <v/>
      </c>
      <c r="C273" s="3" t="str">
        <f t="shared" si="44"/>
        <v/>
      </c>
      <c r="D273" s="3" t="str">
        <f>IFERROR(Calculations!L273,"")</f>
        <v/>
      </c>
      <c r="E273" s="3" t="str">
        <f>IF(OR(FilterValue="",Calculations!C273=FilterValue), IF(Calculations!C273 &lt;&gt;DefectTypeString,  IFERROR(Calculations!L273,""), NA()),NA())</f>
        <v/>
      </c>
      <c r="F273" s="3" t="e">
        <f t="shared" si="48"/>
        <v>#NUM!</v>
      </c>
      <c r="G273" s="3" t="e">
        <f xml:space="preserve"> IF(Calculations!C273 = DefectTypeString,  IFERROR(Calculations!L273,""), NA())</f>
        <v>#N/A</v>
      </c>
      <c r="H273" s="3" t="e">
        <f t="shared" si="49"/>
        <v>#NUM!</v>
      </c>
      <c r="I273" s="3" t="e">
        <f ca="1" xml:space="preserve"> IF(OR(Calculations!C273 = "",Calculations!C273 &lt;&gt; DefectTypeString),  Calculations!M273, NA())</f>
        <v>#N/A</v>
      </c>
      <c r="J273" s="3" t="e">
        <f xml:space="preserve"> IF(Calculations!C273 = DefectTypeString,  Calculations!M273, NA())</f>
        <v>#N/A</v>
      </c>
      <c r="K273" s="3"/>
      <c r="AL273" s="2" t="str">
        <f t="shared" si="45"/>
        <v/>
      </c>
      <c r="AM273" s="4" t="str">
        <f t="shared" si="46"/>
        <v/>
      </c>
      <c r="AN273" s="4" t="str">
        <f t="shared" si="47"/>
        <v/>
      </c>
    </row>
    <row r="274" spans="1:40" x14ac:dyDescent="0.2">
      <c r="A274" s="9" t="str">
        <f>Calculations!B274</f>
        <v/>
      </c>
      <c r="B274" s="9" t="str">
        <f>Calculations!A274</f>
        <v/>
      </c>
      <c r="C274" s="3" t="str">
        <f t="shared" si="44"/>
        <v/>
      </c>
      <c r="D274" s="3" t="str">
        <f>IFERROR(Calculations!L274,"")</f>
        <v/>
      </c>
      <c r="E274" s="3" t="str">
        <f>IF(OR(FilterValue="",Calculations!C274=FilterValue), IF(Calculations!C274 &lt;&gt;DefectTypeString,  IFERROR(Calculations!L274,""), NA()),NA())</f>
        <v/>
      </c>
      <c r="F274" s="3" t="e">
        <f t="shared" si="48"/>
        <v>#NUM!</v>
      </c>
      <c r="G274" s="3" t="e">
        <f xml:space="preserve"> IF(Calculations!C274 = DefectTypeString,  IFERROR(Calculations!L274,""), NA())</f>
        <v>#N/A</v>
      </c>
      <c r="H274" s="3" t="e">
        <f t="shared" si="49"/>
        <v>#NUM!</v>
      </c>
      <c r="I274" s="3" t="e">
        <f ca="1" xml:space="preserve"> IF(OR(Calculations!C274 = "",Calculations!C274 &lt;&gt; DefectTypeString),  Calculations!M274, NA())</f>
        <v>#N/A</v>
      </c>
      <c r="J274" s="3" t="e">
        <f xml:space="preserve"> IF(Calculations!C274 = DefectTypeString,  Calculations!M274, NA())</f>
        <v>#N/A</v>
      </c>
      <c r="K274" s="3"/>
      <c r="AL274" s="2" t="str">
        <f t="shared" si="45"/>
        <v/>
      </c>
      <c r="AM274" s="4" t="str">
        <f t="shared" si="46"/>
        <v/>
      </c>
      <c r="AN274" s="4" t="str">
        <f t="shared" si="47"/>
        <v/>
      </c>
    </row>
    <row r="275" spans="1:40" x14ac:dyDescent="0.2">
      <c r="A275" s="9" t="str">
        <f>Calculations!B275</f>
        <v/>
      </c>
      <c r="B275" s="9" t="str">
        <f>Calculations!A275</f>
        <v/>
      </c>
      <c r="C275" s="3" t="str">
        <f t="shared" si="44"/>
        <v/>
      </c>
      <c r="D275" s="3" t="str">
        <f>IFERROR(Calculations!L275,"")</f>
        <v/>
      </c>
      <c r="E275" s="3" t="str">
        <f>IF(OR(FilterValue="",Calculations!C275=FilterValue), IF(Calculations!C275 &lt;&gt;DefectTypeString,  IFERROR(Calculations!L275,""), NA()),NA())</f>
        <v/>
      </c>
      <c r="F275" s="3" t="e">
        <f t="shared" si="48"/>
        <v>#NUM!</v>
      </c>
      <c r="G275" s="3" t="e">
        <f xml:space="preserve"> IF(Calculations!C275 = DefectTypeString,  IFERROR(Calculations!L275,""), NA())</f>
        <v>#N/A</v>
      </c>
      <c r="H275" s="3" t="e">
        <f t="shared" si="49"/>
        <v>#NUM!</v>
      </c>
      <c r="I275" s="3" t="e">
        <f ca="1" xml:space="preserve"> IF(OR(Calculations!C275 = "",Calculations!C275 &lt;&gt; DefectTypeString),  Calculations!M275, NA())</f>
        <v>#N/A</v>
      </c>
      <c r="J275" s="3" t="e">
        <f xml:space="preserve"> IF(Calculations!C275 = DefectTypeString,  Calculations!M275, NA())</f>
        <v>#N/A</v>
      </c>
      <c r="K275" s="3"/>
      <c r="AL275" s="2" t="str">
        <f t="shared" si="45"/>
        <v/>
      </c>
      <c r="AM275" s="4" t="str">
        <f t="shared" si="46"/>
        <v/>
      </c>
      <c r="AN275" s="4" t="str">
        <f t="shared" si="47"/>
        <v/>
      </c>
    </row>
    <row r="276" spans="1:40" x14ac:dyDescent="0.2">
      <c r="A276" s="9" t="str">
        <f>Calculations!B276</f>
        <v/>
      </c>
      <c r="B276" s="9" t="str">
        <f>Calculations!A276</f>
        <v/>
      </c>
      <c r="C276" s="3" t="str">
        <f t="shared" si="44"/>
        <v/>
      </c>
      <c r="D276" s="3" t="str">
        <f>IFERROR(Calculations!L276,"")</f>
        <v/>
      </c>
      <c r="E276" s="3" t="str">
        <f>IF(OR(FilterValue="",Calculations!C276=FilterValue), IF(Calculations!C276 &lt;&gt;DefectTypeString,  IFERROR(Calculations!L276,""), NA()),NA())</f>
        <v/>
      </c>
      <c r="F276" s="3" t="e">
        <f t="shared" si="48"/>
        <v>#NUM!</v>
      </c>
      <c r="G276" s="3" t="e">
        <f xml:space="preserve"> IF(Calculations!C276 = DefectTypeString,  IFERROR(Calculations!L276,""), NA())</f>
        <v>#N/A</v>
      </c>
      <c r="H276" s="3" t="e">
        <f t="shared" si="49"/>
        <v>#NUM!</v>
      </c>
      <c r="I276" s="3" t="e">
        <f ca="1" xml:space="preserve"> IF(OR(Calculations!C276 = "",Calculations!C276 &lt;&gt; DefectTypeString),  Calculations!M276, NA())</f>
        <v>#N/A</v>
      </c>
      <c r="J276" s="3" t="e">
        <f xml:space="preserve"> IF(Calculations!C276 = DefectTypeString,  Calculations!M276, NA())</f>
        <v>#N/A</v>
      </c>
      <c r="K276" s="3"/>
      <c r="AL276" s="2" t="str">
        <f t="shared" si="45"/>
        <v/>
      </c>
      <c r="AM276" s="4" t="str">
        <f t="shared" si="46"/>
        <v/>
      </c>
      <c r="AN276" s="4" t="str">
        <f t="shared" si="47"/>
        <v/>
      </c>
    </row>
    <row r="277" spans="1:40" x14ac:dyDescent="0.2">
      <c r="A277" s="9" t="str">
        <f>Calculations!B277</f>
        <v/>
      </c>
      <c r="B277" s="9" t="str">
        <f>Calculations!A277</f>
        <v/>
      </c>
      <c r="C277" s="3" t="str">
        <f t="shared" si="44"/>
        <v/>
      </c>
      <c r="D277" s="3" t="str">
        <f>IFERROR(Calculations!L277,"")</f>
        <v/>
      </c>
      <c r="E277" s="3" t="str">
        <f>IF(OR(FilterValue="",Calculations!C277=FilterValue), IF(Calculations!C277 &lt;&gt;DefectTypeString,  IFERROR(Calculations!L277,""), NA()),NA())</f>
        <v/>
      </c>
      <c r="F277" s="3" t="e">
        <f t="shared" si="48"/>
        <v>#NUM!</v>
      </c>
      <c r="G277" s="3" t="e">
        <f xml:space="preserve"> IF(Calculations!C277 = DefectTypeString,  IFERROR(Calculations!L277,""), NA())</f>
        <v>#N/A</v>
      </c>
      <c r="H277" s="3" t="e">
        <f t="shared" si="49"/>
        <v>#NUM!</v>
      </c>
      <c r="I277" s="3" t="e">
        <f ca="1" xml:space="preserve"> IF(OR(Calculations!C277 = "",Calculations!C277 &lt;&gt; DefectTypeString),  Calculations!M277, NA())</f>
        <v>#N/A</v>
      </c>
      <c r="J277" s="3" t="e">
        <f xml:space="preserve"> IF(Calculations!C277 = DefectTypeString,  Calculations!M277, NA())</f>
        <v>#N/A</v>
      </c>
      <c r="K277" s="3"/>
      <c r="AL277" s="2" t="str">
        <f t="shared" si="45"/>
        <v/>
      </c>
      <c r="AM277" s="4" t="str">
        <f t="shared" si="46"/>
        <v/>
      </c>
      <c r="AN277" s="4" t="str">
        <f t="shared" si="47"/>
        <v/>
      </c>
    </row>
    <row r="278" spans="1:40" x14ac:dyDescent="0.2">
      <c r="A278" s="9" t="str">
        <f>Calculations!B278</f>
        <v/>
      </c>
      <c r="B278" s="9" t="str">
        <f>Calculations!A278</f>
        <v/>
      </c>
      <c r="C278" s="3" t="str">
        <f t="shared" si="44"/>
        <v/>
      </c>
      <c r="D278" s="3" t="str">
        <f>IFERROR(Calculations!L278,"")</f>
        <v/>
      </c>
      <c r="E278" s="3" t="str">
        <f>IF(OR(FilterValue="",Calculations!C278=FilterValue), IF(Calculations!C278 &lt;&gt;DefectTypeString,  IFERROR(Calculations!L278,""), NA()),NA())</f>
        <v/>
      </c>
      <c r="F278" s="3" t="e">
        <f t="shared" si="48"/>
        <v>#NUM!</v>
      </c>
      <c r="G278" s="3" t="e">
        <f xml:space="preserve"> IF(Calculations!C278 = DefectTypeString,  IFERROR(Calculations!L278,""), NA())</f>
        <v>#N/A</v>
      </c>
      <c r="H278" s="3" t="e">
        <f t="shared" si="49"/>
        <v>#NUM!</v>
      </c>
      <c r="I278" s="3" t="e">
        <f ca="1" xml:space="preserve"> IF(OR(Calculations!C278 = "",Calculations!C278 &lt;&gt; DefectTypeString),  Calculations!M278, NA())</f>
        <v>#N/A</v>
      </c>
      <c r="J278" s="3" t="e">
        <f xml:space="preserve"> IF(Calculations!C278 = DefectTypeString,  Calculations!M278, NA())</f>
        <v>#N/A</v>
      </c>
      <c r="K278" s="3"/>
      <c r="AL278" s="2" t="str">
        <f t="shared" si="45"/>
        <v/>
      </c>
      <c r="AM278" s="4" t="str">
        <f t="shared" si="46"/>
        <v/>
      </c>
      <c r="AN278" s="4" t="str">
        <f t="shared" si="47"/>
        <v/>
      </c>
    </row>
    <row r="279" spans="1:40" x14ac:dyDescent="0.2">
      <c r="A279" s="9" t="str">
        <f>Calculations!B279</f>
        <v/>
      </c>
      <c r="B279" s="9" t="str">
        <f>Calculations!A279</f>
        <v/>
      </c>
      <c r="C279" s="3" t="str">
        <f t="shared" si="44"/>
        <v/>
      </c>
      <c r="D279" s="3" t="str">
        <f>IFERROR(Calculations!L279,"")</f>
        <v/>
      </c>
      <c r="E279" s="3" t="str">
        <f>IF(OR(FilterValue="",Calculations!C279=FilterValue), IF(Calculations!C279 &lt;&gt;DefectTypeString,  IFERROR(Calculations!L279,""), NA()),NA())</f>
        <v/>
      </c>
      <c r="F279" s="3" t="e">
        <f t="shared" si="48"/>
        <v>#NUM!</v>
      </c>
      <c r="G279" s="3" t="e">
        <f xml:space="preserve"> IF(Calculations!C279 = DefectTypeString,  IFERROR(Calculations!L279,""), NA())</f>
        <v>#N/A</v>
      </c>
      <c r="H279" s="3" t="e">
        <f t="shared" si="49"/>
        <v>#NUM!</v>
      </c>
      <c r="I279" s="3" t="e">
        <f ca="1" xml:space="preserve"> IF(OR(Calculations!C279 = "",Calculations!C279 &lt;&gt; DefectTypeString),  Calculations!M279, NA())</f>
        <v>#N/A</v>
      </c>
      <c r="J279" s="3" t="e">
        <f xml:space="preserve"> IF(Calculations!C279 = DefectTypeString,  Calculations!M279, NA())</f>
        <v>#N/A</v>
      </c>
      <c r="K279" s="3"/>
      <c r="AL279" s="2" t="str">
        <f t="shared" si="45"/>
        <v/>
      </c>
      <c r="AM279" s="4" t="str">
        <f t="shared" si="46"/>
        <v/>
      </c>
      <c r="AN279" s="4" t="str">
        <f t="shared" si="47"/>
        <v/>
      </c>
    </row>
    <row r="280" spans="1:40" x14ac:dyDescent="0.2">
      <c r="A280" s="9" t="str">
        <f>Calculations!B280</f>
        <v/>
      </c>
      <c r="B280" s="9" t="str">
        <f>Calculations!A280</f>
        <v/>
      </c>
      <c r="C280" s="3" t="str">
        <f t="shared" si="44"/>
        <v/>
      </c>
      <c r="D280" s="3" t="str">
        <f>IFERROR(Calculations!L280,"")</f>
        <v/>
      </c>
      <c r="E280" s="3" t="str">
        <f>IF(OR(FilterValue="",Calculations!C280=FilterValue), IF(Calculations!C280 &lt;&gt;DefectTypeString,  IFERROR(Calculations!L280,""), NA()),NA())</f>
        <v/>
      </c>
      <c r="F280" s="3" t="e">
        <f t="shared" si="48"/>
        <v>#NUM!</v>
      </c>
      <c r="G280" s="3" t="e">
        <f xml:space="preserve"> IF(Calculations!C280 = DefectTypeString,  IFERROR(Calculations!L280,""), NA())</f>
        <v>#N/A</v>
      </c>
      <c r="H280" s="3" t="e">
        <f t="shared" si="49"/>
        <v>#NUM!</v>
      </c>
      <c r="I280" s="3" t="e">
        <f ca="1" xml:space="preserve"> IF(OR(Calculations!C280 = "",Calculations!C280 &lt;&gt; DefectTypeString),  Calculations!M280, NA())</f>
        <v>#N/A</v>
      </c>
      <c r="J280" s="3" t="e">
        <f xml:space="preserve"> IF(Calculations!C280 = DefectTypeString,  Calculations!M280, NA())</f>
        <v>#N/A</v>
      </c>
      <c r="K280" s="3"/>
      <c r="AL280" s="2" t="str">
        <f t="shared" si="45"/>
        <v/>
      </c>
      <c r="AM280" s="4" t="str">
        <f t="shared" si="46"/>
        <v/>
      </c>
      <c r="AN280" s="4" t="str">
        <f t="shared" si="47"/>
        <v/>
      </c>
    </row>
    <row r="281" spans="1:40" x14ac:dyDescent="0.2">
      <c r="A281" s="9" t="str">
        <f>Calculations!B281</f>
        <v/>
      </c>
      <c r="B281" s="9" t="str">
        <f>Calculations!A281</f>
        <v/>
      </c>
      <c r="C281" s="3" t="str">
        <f t="shared" si="44"/>
        <v/>
      </c>
      <c r="D281" s="3" t="str">
        <f>IFERROR(Calculations!L281,"")</f>
        <v/>
      </c>
      <c r="E281" s="3" t="str">
        <f>IF(OR(FilterValue="",Calculations!C281=FilterValue), IF(Calculations!C281 &lt;&gt;DefectTypeString,  IFERROR(Calculations!L281,""), NA()),NA())</f>
        <v/>
      </c>
      <c r="F281" s="3" t="e">
        <f t="shared" si="48"/>
        <v>#NUM!</v>
      </c>
      <c r="G281" s="3" t="e">
        <f xml:space="preserve"> IF(Calculations!C281 = DefectTypeString,  IFERROR(Calculations!L281,""), NA())</f>
        <v>#N/A</v>
      </c>
      <c r="H281" s="3" t="e">
        <f t="shared" si="49"/>
        <v>#NUM!</v>
      </c>
      <c r="I281" s="3" t="e">
        <f ca="1" xml:space="preserve"> IF(OR(Calculations!C281 = "",Calculations!C281 &lt;&gt; DefectTypeString),  Calculations!M281, NA())</f>
        <v>#N/A</v>
      </c>
      <c r="J281" s="3" t="e">
        <f xml:space="preserve"> IF(Calculations!C281 = DefectTypeString,  Calculations!M281, NA())</f>
        <v>#N/A</v>
      </c>
      <c r="K281" s="3"/>
      <c r="AL281" s="2" t="str">
        <f t="shared" si="45"/>
        <v/>
      </c>
      <c r="AM281" s="4" t="str">
        <f t="shared" si="46"/>
        <v/>
      </c>
      <c r="AN281" s="4" t="str">
        <f t="shared" si="47"/>
        <v/>
      </c>
    </row>
    <row r="282" spans="1:40" x14ac:dyDescent="0.2">
      <c r="A282" s="9" t="str">
        <f>Calculations!B282</f>
        <v/>
      </c>
      <c r="B282" s="9" t="str">
        <f>Calculations!A282</f>
        <v/>
      </c>
      <c r="C282" s="3" t="str">
        <f t="shared" si="44"/>
        <v/>
      </c>
      <c r="D282" s="3" t="str">
        <f>IFERROR(Calculations!L282,"")</f>
        <v/>
      </c>
      <c r="E282" s="3" t="str">
        <f>IF(OR(FilterValue="",Calculations!C282=FilterValue), IF(Calculations!C282 &lt;&gt;DefectTypeString,  IFERROR(Calculations!L282,""), NA()),NA())</f>
        <v/>
      </c>
      <c r="F282" s="3" t="e">
        <f t="shared" si="48"/>
        <v>#NUM!</v>
      </c>
      <c r="G282" s="3" t="e">
        <f xml:space="preserve"> IF(Calculations!C282 = DefectTypeString,  IFERROR(Calculations!L282,""), NA())</f>
        <v>#N/A</v>
      </c>
      <c r="H282" s="3" t="e">
        <f t="shared" si="49"/>
        <v>#NUM!</v>
      </c>
      <c r="I282" s="3" t="e">
        <f ca="1" xml:space="preserve"> IF(OR(Calculations!C282 = "",Calculations!C282 &lt;&gt; DefectTypeString),  Calculations!M282, NA())</f>
        <v>#N/A</v>
      </c>
      <c r="J282" s="3" t="e">
        <f xml:space="preserve"> IF(Calculations!C282 = DefectTypeString,  Calculations!M282, NA())</f>
        <v>#N/A</v>
      </c>
      <c r="K282" s="3"/>
      <c r="AL282" s="2" t="str">
        <f t="shared" si="45"/>
        <v/>
      </c>
      <c r="AM282" s="4" t="str">
        <f t="shared" si="46"/>
        <v/>
      </c>
      <c r="AN282" s="4" t="str">
        <f t="shared" si="47"/>
        <v/>
      </c>
    </row>
    <row r="283" spans="1:40" x14ac:dyDescent="0.2">
      <c r="A283" s="9" t="str">
        <f>Calculations!B283</f>
        <v/>
      </c>
      <c r="B283" s="9" t="str">
        <f>Calculations!A283</f>
        <v/>
      </c>
      <c r="C283" s="3" t="str">
        <f t="shared" si="44"/>
        <v/>
      </c>
      <c r="D283" s="3" t="str">
        <f>IFERROR(Calculations!L283,"")</f>
        <v/>
      </c>
      <c r="E283" s="3" t="str">
        <f>IF(OR(FilterValue="",Calculations!C283=FilterValue), IF(Calculations!C283 &lt;&gt;DefectTypeString,  IFERROR(Calculations!L283,""), NA()),NA())</f>
        <v/>
      </c>
      <c r="F283" s="3" t="e">
        <f t="shared" si="48"/>
        <v>#NUM!</v>
      </c>
      <c r="G283" s="3" t="e">
        <f xml:space="preserve"> IF(Calculations!C283 = DefectTypeString,  IFERROR(Calculations!L283,""), NA())</f>
        <v>#N/A</v>
      </c>
      <c r="H283" s="3" t="e">
        <f t="shared" si="49"/>
        <v>#NUM!</v>
      </c>
      <c r="I283" s="3" t="e">
        <f ca="1" xml:space="preserve"> IF(OR(Calculations!C283 = "",Calculations!C283 &lt;&gt; DefectTypeString),  Calculations!M283, NA())</f>
        <v>#N/A</v>
      </c>
      <c r="J283" s="3" t="e">
        <f xml:space="preserve"> IF(Calculations!C283 = DefectTypeString,  Calculations!M283, NA())</f>
        <v>#N/A</v>
      </c>
      <c r="K283" s="3"/>
      <c r="AL283" s="2" t="str">
        <f t="shared" si="45"/>
        <v/>
      </c>
      <c r="AM283" s="4" t="str">
        <f t="shared" si="46"/>
        <v/>
      </c>
      <c r="AN283" s="4" t="str">
        <f t="shared" si="47"/>
        <v/>
      </c>
    </row>
    <row r="284" spans="1:40" x14ac:dyDescent="0.2">
      <c r="A284" s="9" t="str">
        <f>Calculations!B284</f>
        <v/>
      </c>
      <c r="B284" s="9" t="str">
        <f>Calculations!A284</f>
        <v/>
      </c>
      <c r="C284" s="3" t="str">
        <f t="shared" si="44"/>
        <v/>
      </c>
      <c r="D284" s="3" t="str">
        <f>IFERROR(Calculations!L284,"")</f>
        <v/>
      </c>
      <c r="E284" s="3" t="str">
        <f>IF(OR(FilterValue="",Calculations!C284=FilterValue), IF(Calculations!C284 &lt;&gt;DefectTypeString,  IFERROR(Calculations!L284,""), NA()),NA())</f>
        <v/>
      </c>
      <c r="F284" s="3" t="e">
        <f t="shared" si="48"/>
        <v>#NUM!</v>
      </c>
      <c r="G284" s="3" t="e">
        <f xml:space="preserve"> IF(Calculations!C284 = DefectTypeString,  IFERROR(Calculations!L284,""), NA())</f>
        <v>#N/A</v>
      </c>
      <c r="H284" s="3" t="e">
        <f t="shared" si="49"/>
        <v>#NUM!</v>
      </c>
      <c r="I284" s="3" t="e">
        <f ca="1" xml:space="preserve"> IF(OR(Calculations!C284 = "",Calculations!C284 &lt;&gt; DefectTypeString),  Calculations!M284, NA())</f>
        <v>#N/A</v>
      </c>
      <c r="J284" s="3" t="e">
        <f xml:space="preserve"> IF(Calculations!C284 = DefectTypeString,  Calculations!M284, NA())</f>
        <v>#N/A</v>
      </c>
      <c r="K284" s="3"/>
      <c r="AL284" s="2" t="str">
        <f t="shared" si="45"/>
        <v/>
      </c>
      <c r="AM284" s="4" t="str">
        <f t="shared" si="46"/>
        <v/>
      </c>
      <c r="AN284" s="4" t="str">
        <f t="shared" si="47"/>
        <v/>
      </c>
    </row>
    <row r="285" spans="1:40" x14ac:dyDescent="0.2">
      <c r="A285" s="9" t="str">
        <f>Calculations!B285</f>
        <v/>
      </c>
      <c r="B285" s="9" t="str">
        <f>Calculations!A285</f>
        <v/>
      </c>
      <c r="C285" s="3" t="str">
        <f t="shared" si="44"/>
        <v/>
      </c>
      <c r="D285" s="3" t="str">
        <f>IFERROR(Calculations!L285,"")</f>
        <v/>
      </c>
      <c r="E285" s="3" t="str">
        <f>IF(OR(FilterValue="",Calculations!C285=FilterValue), IF(Calculations!C285 &lt;&gt;DefectTypeString,  IFERROR(Calculations!L285,""), NA()),NA())</f>
        <v/>
      </c>
      <c r="F285" s="3" t="e">
        <f t="shared" si="48"/>
        <v>#NUM!</v>
      </c>
      <c r="G285" s="3" t="e">
        <f xml:space="preserve"> IF(Calculations!C285 = DefectTypeString,  IFERROR(Calculations!L285,""), NA())</f>
        <v>#N/A</v>
      </c>
      <c r="H285" s="3" t="e">
        <f t="shared" si="49"/>
        <v>#NUM!</v>
      </c>
      <c r="I285" s="3" t="e">
        <f ca="1" xml:space="preserve"> IF(OR(Calculations!C285 = "",Calculations!C285 &lt;&gt; DefectTypeString),  Calculations!M285, NA())</f>
        <v>#N/A</v>
      </c>
      <c r="J285" s="3" t="e">
        <f xml:space="preserve"> IF(Calculations!C285 = DefectTypeString,  Calculations!M285, NA())</f>
        <v>#N/A</v>
      </c>
      <c r="K285" s="3"/>
      <c r="AL285" s="2" t="str">
        <f t="shared" si="45"/>
        <v/>
      </c>
      <c r="AM285" s="4" t="str">
        <f t="shared" si="46"/>
        <v/>
      </c>
      <c r="AN285" s="4" t="str">
        <f t="shared" si="47"/>
        <v/>
      </c>
    </row>
    <row r="286" spans="1:40" x14ac:dyDescent="0.2">
      <c r="A286" s="9" t="str">
        <f>Calculations!B286</f>
        <v/>
      </c>
      <c r="B286" s="9" t="str">
        <f>Calculations!A286</f>
        <v/>
      </c>
      <c r="C286" s="3" t="str">
        <f t="shared" si="44"/>
        <v/>
      </c>
      <c r="D286" s="3" t="str">
        <f>IFERROR(Calculations!L286,"")</f>
        <v/>
      </c>
      <c r="E286" s="3" t="str">
        <f>IF(OR(FilterValue="",Calculations!C286=FilterValue), IF(Calculations!C286 &lt;&gt;DefectTypeString,  IFERROR(Calculations!L286,""), NA()),NA())</f>
        <v/>
      </c>
      <c r="F286" s="3" t="e">
        <f t="shared" si="48"/>
        <v>#NUM!</v>
      </c>
      <c r="G286" s="3" t="e">
        <f xml:space="preserve"> IF(Calculations!C286 = DefectTypeString,  IFERROR(Calculations!L286,""), NA())</f>
        <v>#N/A</v>
      </c>
      <c r="H286" s="3" t="e">
        <f t="shared" si="49"/>
        <v>#NUM!</v>
      </c>
      <c r="I286" s="3" t="e">
        <f ca="1" xml:space="preserve"> IF(OR(Calculations!C286 = "",Calculations!C286 &lt;&gt; DefectTypeString),  Calculations!M286, NA())</f>
        <v>#N/A</v>
      </c>
      <c r="J286" s="3" t="e">
        <f xml:space="preserve"> IF(Calculations!C286 = DefectTypeString,  Calculations!M286, NA())</f>
        <v>#N/A</v>
      </c>
      <c r="K286" s="3"/>
      <c r="AL286" s="2" t="str">
        <f t="shared" si="45"/>
        <v/>
      </c>
      <c r="AM286" s="4" t="str">
        <f t="shared" si="46"/>
        <v/>
      </c>
      <c r="AN286" s="4" t="str">
        <f t="shared" si="47"/>
        <v/>
      </c>
    </row>
    <row r="287" spans="1:40" x14ac:dyDescent="0.2">
      <c r="A287" s="9" t="str">
        <f>Calculations!B287</f>
        <v/>
      </c>
      <c r="B287" s="9" t="str">
        <f>Calculations!A287</f>
        <v/>
      </c>
      <c r="C287" s="3" t="str">
        <f t="shared" si="44"/>
        <v/>
      </c>
      <c r="D287" s="3" t="str">
        <f>IFERROR(Calculations!L287,"")</f>
        <v/>
      </c>
      <c r="E287" s="3" t="str">
        <f>IF(OR(FilterValue="",Calculations!C287=FilterValue), IF(Calculations!C287 &lt;&gt;DefectTypeString,  IFERROR(Calculations!L287,""), NA()),NA())</f>
        <v/>
      </c>
      <c r="F287" s="3" t="e">
        <f t="shared" si="48"/>
        <v>#NUM!</v>
      </c>
      <c r="G287" s="3" t="e">
        <f xml:space="preserve"> IF(Calculations!C287 = DefectTypeString,  IFERROR(Calculations!L287,""), NA())</f>
        <v>#N/A</v>
      </c>
      <c r="H287" s="3" t="e">
        <f t="shared" si="49"/>
        <v>#NUM!</v>
      </c>
      <c r="I287" s="3" t="e">
        <f ca="1" xml:space="preserve"> IF(OR(Calculations!C287 = "",Calculations!C287 &lt;&gt; DefectTypeString),  Calculations!M287, NA())</f>
        <v>#N/A</v>
      </c>
      <c r="J287" s="3" t="e">
        <f xml:space="preserve"> IF(Calculations!C287 = DefectTypeString,  Calculations!M287, NA())</f>
        <v>#N/A</v>
      </c>
      <c r="K287" s="3"/>
      <c r="AL287" s="2" t="str">
        <f t="shared" si="45"/>
        <v/>
      </c>
      <c r="AM287" s="4" t="str">
        <f t="shared" si="46"/>
        <v/>
      </c>
      <c r="AN287" s="4" t="str">
        <f t="shared" si="47"/>
        <v/>
      </c>
    </row>
    <row r="288" spans="1:40" x14ac:dyDescent="0.2">
      <c r="A288" s="9" t="str">
        <f>Calculations!B288</f>
        <v/>
      </c>
      <c r="B288" s="9" t="str">
        <f>Calculations!A288</f>
        <v/>
      </c>
      <c r="C288" s="3" t="str">
        <f t="shared" si="44"/>
        <v/>
      </c>
      <c r="D288" s="3" t="str">
        <f>IFERROR(Calculations!L288,"")</f>
        <v/>
      </c>
      <c r="E288" s="3" t="str">
        <f>IF(OR(FilterValue="",Calculations!C288=FilterValue), IF(Calculations!C288 &lt;&gt;DefectTypeString,  IFERROR(Calculations!L288,""), NA()),NA())</f>
        <v/>
      </c>
      <c r="F288" s="3" t="e">
        <f t="shared" si="48"/>
        <v>#NUM!</v>
      </c>
      <c r="G288" s="3" t="e">
        <f xml:space="preserve"> IF(Calculations!C288 = DefectTypeString,  IFERROR(Calculations!L288,""), NA())</f>
        <v>#N/A</v>
      </c>
      <c r="H288" s="3" t="e">
        <f t="shared" si="49"/>
        <v>#NUM!</v>
      </c>
      <c r="I288" s="3" t="e">
        <f ca="1" xml:space="preserve"> IF(OR(Calculations!C288 = "",Calculations!C288 &lt;&gt; DefectTypeString),  Calculations!M288, NA())</f>
        <v>#N/A</v>
      </c>
      <c r="J288" s="3" t="e">
        <f xml:space="preserve"> IF(Calculations!C288 = DefectTypeString,  Calculations!M288, NA())</f>
        <v>#N/A</v>
      </c>
      <c r="K288" s="3"/>
      <c r="AL288" s="2" t="str">
        <f t="shared" si="45"/>
        <v/>
      </c>
      <c r="AM288" s="4" t="str">
        <f t="shared" si="46"/>
        <v/>
      </c>
      <c r="AN288" s="4" t="str">
        <f t="shared" si="47"/>
        <v/>
      </c>
    </row>
    <row r="289" spans="1:40" x14ac:dyDescent="0.2">
      <c r="A289" s="9" t="str">
        <f>Calculations!B289</f>
        <v/>
      </c>
      <c r="B289" s="9" t="str">
        <f>Calculations!A289</f>
        <v/>
      </c>
      <c r="C289" s="3" t="str">
        <f t="shared" si="44"/>
        <v/>
      </c>
      <c r="D289" s="3" t="str">
        <f>IFERROR(Calculations!L289,"")</f>
        <v/>
      </c>
      <c r="E289" s="3" t="str">
        <f>IF(OR(FilterValue="",Calculations!C289=FilterValue), IF(Calculations!C289 &lt;&gt;DefectTypeString,  IFERROR(Calculations!L289,""), NA()),NA())</f>
        <v/>
      </c>
      <c r="F289" s="3" t="e">
        <f t="shared" si="48"/>
        <v>#NUM!</v>
      </c>
      <c r="G289" s="3" t="e">
        <f xml:space="preserve"> IF(Calculations!C289 = DefectTypeString,  IFERROR(Calculations!L289,""), NA())</f>
        <v>#N/A</v>
      </c>
      <c r="H289" s="3" t="e">
        <f t="shared" si="49"/>
        <v>#NUM!</v>
      </c>
      <c r="I289" s="3" t="e">
        <f ca="1" xml:space="preserve"> IF(OR(Calculations!C289 = "",Calculations!C289 &lt;&gt; DefectTypeString),  Calculations!M289, NA())</f>
        <v>#N/A</v>
      </c>
      <c r="J289" s="3" t="e">
        <f xml:space="preserve"> IF(Calculations!C289 = DefectTypeString,  Calculations!M289, NA())</f>
        <v>#N/A</v>
      </c>
      <c r="K289" s="3"/>
      <c r="AL289" s="2" t="str">
        <f t="shared" si="45"/>
        <v/>
      </c>
      <c r="AM289" s="4" t="str">
        <f t="shared" si="46"/>
        <v/>
      </c>
      <c r="AN289" s="4" t="str">
        <f t="shared" si="47"/>
        <v/>
      </c>
    </row>
    <row r="290" spans="1:40" x14ac:dyDescent="0.2">
      <c r="A290" s="9" t="str">
        <f>Calculations!B290</f>
        <v/>
      </c>
      <c r="B290" s="9" t="str">
        <f>Calculations!A290</f>
        <v/>
      </c>
      <c r="C290" s="3" t="str">
        <f t="shared" si="44"/>
        <v/>
      </c>
      <c r="D290" s="3" t="str">
        <f>IFERROR(Calculations!L290,"")</f>
        <v/>
      </c>
      <c r="E290" s="3" t="str">
        <f>IF(OR(FilterValue="",Calculations!C290=FilterValue), IF(Calculations!C290 &lt;&gt;DefectTypeString,  IFERROR(Calculations!L290,""), NA()),NA())</f>
        <v/>
      </c>
      <c r="F290" s="3" t="e">
        <f t="shared" si="48"/>
        <v>#NUM!</v>
      </c>
      <c r="G290" s="3" t="e">
        <f xml:space="preserve"> IF(Calculations!C290 = DefectTypeString,  IFERROR(Calculations!L290,""), NA())</f>
        <v>#N/A</v>
      </c>
      <c r="H290" s="3" t="e">
        <f t="shared" si="49"/>
        <v>#NUM!</v>
      </c>
      <c r="I290" s="3" t="e">
        <f ca="1" xml:space="preserve"> IF(OR(Calculations!C290 = "",Calculations!C290 &lt;&gt; DefectTypeString),  Calculations!M290, NA())</f>
        <v>#N/A</v>
      </c>
      <c r="J290" s="3" t="e">
        <f xml:space="preserve"> IF(Calculations!C290 = DefectTypeString,  Calculations!M290, NA())</f>
        <v>#N/A</v>
      </c>
      <c r="K290" s="3"/>
      <c r="AL290" s="2" t="str">
        <f t="shared" si="45"/>
        <v/>
      </c>
      <c r="AM290" s="4" t="str">
        <f t="shared" si="46"/>
        <v/>
      </c>
      <c r="AN290" s="4" t="str">
        <f t="shared" si="47"/>
        <v/>
      </c>
    </row>
    <row r="291" spans="1:40" x14ac:dyDescent="0.2">
      <c r="A291" s="9" t="str">
        <f>Calculations!B291</f>
        <v/>
      </c>
      <c r="B291" s="9" t="str">
        <f>Calculations!A291</f>
        <v/>
      </c>
      <c r="C291" s="3" t="str">
        <f t="shared" si="44"/>
        <v/>
      </c>
      <c r="D291" s="3" t="str">
        <f>IFERROR(Calculations!L291,"")</f>
        <v/>
      </c>
      <c r="E291" s="3" t="str">
        <f>IF(OR(FilterValue="",Calculations!C291=FilterValue), IF(Calculations!C291 &lt;&gt;DefectTypeString,  IFERROR(Calculations!L291,""), NA()),NA())</f>
        <v/>
      </c>
      <c r="F291" s="3" t="e">
        <f t="shared" si="48"/>
        <v>#NUM!</v>
      </c>
      <c r="G291" s="3" t="e">
        <f xml:space="preserve"> IF(Calculations!C291 = DefectTypeString,  IFERROR(Calculations!L291,""), NA())</f>
        <v>#N/A</v>
      </c>
      <c r="H291" s="3" t="e">
        <f t="shared" si="49"/>
        <v>#NUM!</v>
      </c>
      <c r="I291" s="3" t="e">
        <f ca="1" xml:space="preserve"> IF(OR(Calculations!C291 = "",Calculations!C291 &lt;&gt; DefectTypeString),  Calculations!M291, NA())</f>
        <v>#N/A</v>
      </c>
      <c r="J291" s="3" t="e">
        <f xml:space="preserve"> IF(Calculations!C291 = DefectTypeString,  Calculations!M291, NA())</f>
        <v>#N/A</v>
      </c>
      <c r="K291" s="3"/>
      <c r="AL291" s="2" t="str">
        <f t="shared" si="45"/>
        <v/>
      </c>
      <c r="AM291" s="4" t="str">
        <f t="shared" si="46"/>
        <v/>
      </c>
      <c r="AN291" s="4" t="str">
        <f t="shared" si="47"/>
        <v/>
      </c>
    </row>
    <row r="292" spans="1:40" x14ac:dyDescent="0.2">
      <c r="A292" s="9" t="str">
        <f>Calculations!B292</f>
        <v/>
      </c>
      <c r="B292" s="9" t="str">
        <f>Calculations!A292</f>
        <v/>
      </c>
      <c r="C292" s="3" t="str">
        <f t="shared" si="44"/>
        <v/>
      </c>
      <c r="D292" s="3" t="str">
        <f>IFERROR(Calculations!L292,"")</f>
        <v/>
      </c>
      <c r="E292" s="3" t="str">
        <f>IF(OR(FilterValue="",Calculations!C292=FilterValue), IF(Calculations!C292 &lt;&gt;DefectTypeString,  IFERROR(Calculations!L292,""), NA()),NA())</f>
        <v/>
      </c>
      <c r="F292" s="3" t="e">
        <f t="shared" si="48"/>
        <v>#NUM!</v>
      </c>
      <c r="G292" s="3" t="e">
        <f xml:space="preserve"> IF(Calculations!C292 = DefectTypeString,  IFERROR(Calculations!L292,""), NA())</f>
        <v>#N/A</v>
      </c>
      <c r="H292" s="3" t="e">
        <f t="shared" si="49"/>
        <v>#NUM!</v>
      </c>
      <c r="I292" s="3" t="e">
        <f ca="1" xml:space="preserve"> IF(OR(Calculations!C292 = "",Calculations!C292 &lt;&gt; DefectTypeString),  Calculations!M292, NA())</f>
        <v>#N/A</v>
      </c>
      <c r="J292" s="3" t="e">
        <f xml:space="preserve"> IF(Calculations!C292 = DefectTypeString,  Calculations!M292, NA())</f>
        <v>#N/A</v>
      </c>
      <c r="K292" s="3"/>
      <c r="AL292" s="2" t="str">
        <f t="shared" si="45"/>
        <v/>
      </c>
      <c r="AM292" s="4" t="str">
        <f t="shared" si="46"/>
        <v/>
      </c>
      <c r="AN292" s="4" t="str">
        <f t="shared" si="47"/>
        <v/>
      </c>
    </row>
    <row r="293" spans="1:40" x14ac:dyDescent="0.2">
      <c r="A293" s="9" t="str">
        <f>Calculations!B293</f>
        <v/>
      </c>
      <c r="B293" s="9" t="str">
        <f>Calculations!A293</f>
        <v/>
      </c>
      <c r="C293" s="3" t="str">
        <f t="shared" si="44"/>
        <v/>
      </c>
      <c r="D293" s="3" t="str">
        <f>IFERROR(Calculations!L293,"")</f>
        <v/>
      </c>
      <c r="E293" s="3" t="str">
        <f>IF(OR(FilterValue="",Calculations!C293=FilterValue), IF(Calculations!C293 &lt;&gt;DefectTypeString,  IFERROR(Calculations!L293,""), NA()),NA())</f>
        <v/>
      </c>
      <c r="F293" s="3" t="e">
        <f t="shared" si="48"/>
        <v>#NUM!</v>
      </c>
      <c r="G293" s="3" t="e">
        <f xml:space="preserve"> IF(Calculations!C293 = DefectTypeString,  IFERROR(Calculations!L293,""), NA())</f>
        <v>#N/A</v>
      </c>
      <c r="H293" s="3" t="e">
        <f t="shared" si="49"/>
        <v>#NUM!</v>
      </c>
      <c r="I293" s="3" t="e">
        <f ca="1" xml:space="preserve"> IF(OR(Calculations!C293 = "",Calculations!C293 &lt;&gt; DefectTypeString),  Calculations!M293, NA())</f>
        <v>#N/A</v>
      </c>
      <c r="J293" s="3" t="e">
        <f xml:space="preserve"> IF(Calculations!C293 = DefectTypeString,  Calculations!M293, NA())</f>
        <v>#N/A</v>
      </c>
      <c r="K293" s="3"/>
      <c r="AL293" s="2" t="str">
        <f t="shared" si="45"/>
        <v/>
      </c>
      <c r="AM293" s="4" t="str">
        <f t="shared" si="46"/>
        <v/>
      </c>
      <c r="AN293" s="4" t="str">
        <f t="shared" si="47"/>
        <v/>
      </c>
    </row>
    <row r="294" spans="1:40" x14ac:dyDescent="0.2">
      <c r="A294" s="9" t="str">
        <f>Calculations!B294</f>
        <v/>
      </c>
      <c r="B294" s="9" t="str">
        <f>Calculations!A294</f>
        <v/>
      </c>
      <c r="C294" s="3" t="str">
        <f t="shared" si="44"/>
        <v/>
      </c>
      <c r="D294" s="3" t="str">
        <f>IFERROR(Calculations!L294,"")</f>
        <v/>
      </c>
      <c r="E294" s="3" t="str">
        <f>IF(OR(FilterValue="",Calculations!C294=FilterValue), IF(Calculations!C294 &lt;&gt;DefectTypeString,  IFERROR(Calculations!L294,""), NA()),NA())</f>
        <v/>
      </c>
      <c r="F294" s="3" t="e">
        <f t="shared" si="48"/>
        <v>#NUM!</v>
      </c>
      <c r="G294" s="3" t="e">
        <f xml:space="preserve"> IF(Calculations!C294 = DefectTypeString,  IFERROR(Calculations!L294,""), NA())</f>
        <v>#N/A</v>
      </c>
      <c r="H294" s="3" t="e">
        <f t="shared" si="49"/>
        <v>#NUM!</v>
      </c>
      <c r="I294" s="3" t="e">
        <f ca="1" xml:space="preserve"> IF(OR(Calculations!C294 = "",Calculations!C294 &lt;&gt; DefectTypeString),  Calculations!M294, NA())</f>
        <v>#N/A</v>
      </c>
      <c r="J294" s="3" t="e">
        <f xml:space="preserve"> IF(Calculations!C294 = DefectTypeString,  Calculations!M294, NA())</f>
        <v>#N/A</v>
      </c>
      <c r="K294" s="3"/>
      <c r="AL294" s="2" t="str">
        <f t="shared" si="45"/>
        <v/>
      </c>
      <c r="AM294" s="4" t="str">
        <f t="shared" si="46"/>
        <v/>
      </c>
      <c r="AN294" s="4" t="str">
        <f t="shared" si="47"/>
        <v/>
      </c>
    </row>
    <row r="295" spans="1:40" x14ac:dyDescent="0.2">
      <c r="A295" s="9" t="str">
        <f>Calculations!B295</f>
        <v/>
      </c>
      <c r="B295" s="9" t="str">
        <f>Calculations!A295</f>
        <v/>
      </c>
      <c r="C295" s="3" t="str">
        <f t="shared" si="44"/>
        <v/>
      </c>
      <c r="D295" s="3" t="str">
        <f>IFERROR(Calculations!L295,"")</f>
        <v/>
      </c>
      <c r="E295" s="3" t="str">
        <f>IF(OR(FilterValue="",Calculations!C295=FilterValue), IF(Calculations!C295 &lt;&gt;DefectTypeString,  IFERROR(Calculations!L295,""), NA()),NA())</f>
        <v/>
      </c>
      <c r="F295" s="3" t="e">
        <f t="shared" si="48"/>
        <v>#NUM!</v>
      </c>
      <c r="G295" s="3" t="e">
        <f xml:space="preserve"> IF(Calculations!C295 = DefectTypeString,  IFERROR(Calculations!L295,""), NA())</f>
        <v>#N/A</v>
      </c>
      <c r="H295" s="3" t="e">
        <f t="shared" si="49"/>
        <v>#NUM!</v>
      </c>
      <c r="I295" s="3" t="e">
        <f ca="1" xml:space="preserve"> IF(OR(Calculations!C295 = "",Calculations!C295 &lt;&gt; DefectTypeString),  Calculations!M295, NA())</f>
        <v>#N/A</v>
      </c>
      <c r="J295" s="3" t="e">
        <f xml:space="preserve"> IF(Calculations!C295 = DefectTypeString,  Calculations!M295, NA())</f>
        <v>#N/A</v>
      </c>
      <c r="K295" s="3"/>
      <c r="AL295" s="2" t="str">
        <f t="shared" si="45"/>
        <v/>
      </c>
      <c r="AM295" s="4" t="str">
        <f t="shared" si="46"/>
        <v/>
      </c>
      <c r="AN295" s="4" t="str">
        <f t="shared" si="47"/>
        <v/>
      </c>
    </row>
    <row r="296" spans="1:40" x14ac:dyDescent="0.2">
      <c r="A296" s="9" t="str">
        <f>Calculations!B296</f>
        <v/>
      </c>
      <c r="B296" s="9" t="str">
        <f>Calculations!A296</f>
        <v/>
      </c>
      <c r="C296" s="3" t="str">
        <f t="shared" si="44"/>
        <v/>
      </c>
      <c r="D296" s="3" t="str">
        <f>IFERROR(Calculations!L296,"")</f>
        <v/>
      </c>
      <c r="E296" s="3" t="str">
        <f>IF(OR(FilterValue="",Calculations!C296=FilterValue), IF(Calculations!C296 &lt;&gt;DefectTypeString,  IFERROR(Calculations!L296,""), NA()),NA())</f>
        <v/>
      </c>
      <c r="F296" s="3" t="e">
        <f t="shared" si="48"/>
        <v>#NUM!</v>
      </c>
      <c r="G296" s="3" t="e">
        <f xml:space="preserve"> IF(Calculations!C296 = DefectTypeString,  IFERROR(Calculations!L296,""), NA())</f>
        <v>#N/A</v>
      </c>
      <c r="H296" s="3" t="e">
        <f t="shared" si="49"/>
        <v>#NUM!</v>
      </c>
      <c r="I296" s="3" t="e">
        <f ca="1" xml:space="preserve"> IF(OR(Calculations!C296 = "",Calculations!C296 &lt;&gt; DefectTypeString),  Calculations!M296, NA())</f>
        <v>#N/A</v>
      </c>
      <c r="J296" s="3" t="e">
        <f xml:space="preserve"> IF(Calculations!C296 = DefectTypeString,  Calculations!M296, NA())</f>
        <v>#N/A</v>
      </c>
      <c r="K296" s="3"/>
      <c r="AL296" s="2" t="str">
        <f t="shared" si="45"/>
        <v/>
      </c>
      <c r="AM296" s="4" t="str">
        <f t="shared" si="46"/>
        <v/>
      </c>
      <c r="AN296" s="4" t="str">
        <f t="shared" si="47"/>
        <v/>
      </c>
    </row>
    <row r="297" spans="1:40" x14ac:dyDescent="0.2">
      <c r="A297" s="9" t="str">
        <f>Calculations!B297</f>
        <v/>
      </c>
      <c r="B297" s="9" t="str">
        <f>Calculations!A297</f>
        <v/>
      </c>
      <c r="C297" s="3" t="str">
        <f t="shared" si="44"/>
        <v/>
      </c>
      <c r="D297" s="3" t="str">
        <f>IFERROR(Calculations!L297,"")</f>
        <v/>
      </c>
      <c r="E297" s="3" t="str">
        <f>IF(OR(FilterValue="",Calculations!C297=FilterValue), IF(Calculations!C297 &lt;&gt;DefectTypeString,  IFERROR(Calculations!L297,""), NA()),NA())</f>
        <v/>
      </c>
      <c r="F297" s="3" t="e">
        <f t="shared" si="48"/>
        <v>#NUM!</v>
      </c>
      <c r="G297" s="3" t="e">
        <f xml:space="preserve"> IF(Calculations!C297 = DefectTypeString,  IFERROR(Calculations!L297,""), NA())</f>
        <v>#N/A</v>
      </c>
      <c r="H297" s="3" t="e">
        <f t="shared" si="49"/>
        <v>#NUM!</v>
      </c>
      <c r="I297" s="3" t="e">
        <f ca="1" xml:space="preserve"> IF(OR(Calculations!C297 = "",Calculations!C297 &lt;&gt; DefectTypeString),  Calculations!M297, NA())</f>
        <v>#N/A</v>
      </c>
      <c r="J297" s="3" t="e">
        <f xml:space="preserve"> IF(Calculations!C297 = DefectTypeString,  Calculations!M297, NA())</f>
        <v>#N/A</v>
      </c>
      <c r="K297" s="3"/>
      <c r="AL297" s="2" t="str">
        <f t="shared" si="45"/>
        <v/>
      </c>
      <c r="AM297" s="4" t="str">
        <f t="shared" si="46"/>
        <v/>
      </c>
      <c r="AN297" s="4" t="str">
        <f t="shared" si="47"/>
        <v/>
      </c>
    </row>
    <row r="298" spans="1:40" x14ac:dyDescent="0.2">
      <c r="A298" s="9" t="str">
        <f>Calculations!B298</f>
        <v/>
      </c>
      <c r="B298" s="9" t="str">
        <f>Calculations!A298</f>
        <v/>
      </c>
      <c r="C298" s="3" t="str">
        <f t="shared" si="44"/>
        <v/>
      </c>
      <c r="D298" s="3" t="str">
        <f>IFERROR(Calculations!L298,"")</f>
        <v/>
      </c>
      <c r="E298" s="3" t="str">
        <f>IF(OR(FilterValue="",Calculations!C298=FilterValue), IF(Calculations!C298 &lt;&gt;DefectTypeString,  IFERROR(Calculations!L298,""), NA()),NA())</f>
        <v/>
      </c>
      <c r="F298" s="3" t="e">
        <f t="shared" si="48"/>
        <v>#NUM!</v>
      </c>
      <c r="G298" s="3" t="e">
        <f xml:space="preserve"> IF(Calculations!C298 = DefectTypeString,  IFERROR(Calculations!L298,""), NA())</f>
        <v>#N/A</v>
      </c>
      <c r="H298" s="3" t="e">
        <f t="shared" si="49"/>
        <v>#NUM!</v>
      </c>
      <c r="I298" s="3" t="e">
        <f ca="1" xml:space="preserve"> IF(OR(Calculations!C298 = "",Calculations!C298 &lt;&gt; DefectTypeString),  Calculations!M298, NA())</f>
        <v>#N/A</v>
      </c>
      <c r="J298" s="3" t="e">
        <f xml:space="preserve"> IF(Calculations!C298 = DefectTypeString,  Calculations!M298, NA())</f>
        <v>#N/A</v>
      </c>
      <c r="K298" s="3"/>
      <c r="AL298" s="2" t="str">
        <f t="shared" si="45"/>
        <v/>
      </c>
      <c r="AM298" s="4" t="str">
        <f t="shared" si="46"/>
        <v/>
      </c>
      <c r="AN298" s="4" t="str">
        <f t="shared" si="47"/>
        <v/>
      </c>
    </row>
    <row r="299" spans="1:40" x14ac:dyDescent="0.2">
      <c r="A299" s="9" t="str">
        <f>Calculations!B299</f>
        <v/>
      </c>
      <c r="B299" s="9" t="str">
        <f>Calculations!A299</f>
        <v/>
      </c>
      <c r="C299" s="3" t="str">
        <f t="shared" si="44"/>
        <v/>
      </c>
      <c r="D299" s="3" t="str">
        <f>IFERROR(Calculations!L299,"")</f>
        <v/>
      </c>
      <c r="E299" s="3" t="str">
        <f>IF(OR(FilterValue="",Calculations!C299=FilterValue), IF(Calculations!C299 &lt;&gt;DefectTypeString,  IFERROR(Calculations!L299,""), NA()),NA())</f>
        <v/>
      </c>
      <c r="F299" s="3" t="e">
        <f t="shared" si="48"/>
        <v>#NUM!</v>
      </c>
      <c r="G299" s="3" t="e">
        <f xml:space="preserve"> IF(Calculations!C299 = DefectTypeString,  IFERROR(Calculations!L299,""), NA())</f>
        <v>#N/A</v>
      </c>
      <c r="H299" s="3" t="e">
        <f t="shared" si="49"/>
        <v>#NUM!</v>
      </c>
      <c r="I299" s="3" t="e">
        <f ca="1" xml:space="preserve"> IF(OR(Calculations!C299 = "",Calculations!C299 &lt;&gt; DefectTypeString),  Calculations!M299, NA())</f>
        <v>#N/A</v>
      </c>
      <c r="J299" s="3" t="e">
        <f xml:space="preserve"> IF(Calculations!C299 = DefectTypeString,  Calculations!M299, NA())</f>
        <v>#N/A</v>
      </c>
      <c r="K299" s="3"/>
      <c r="AL299" s="2" t="str">
        <f t="shared" si="45"/>
        <v/>
      </c>
      <c r="AM299" s="4" t="str">
        <f t="shared" si="46"/>
        <v/>
      </c>
      <c r="AN299" s="4" t="str">
        <f t="shared" si="47"/>
        <v/>
      </c>
    </row>
    <row r="300" spans="1:40" x14ac:dyDescent="0.2">
      <c r="A300" s="9" t="str">
        <f>Calculations!B300</f>
        <v/>
      </c>
      <c r="B300" s="9" t="str">
        <f>Calculations!A300</f>
        <v/>
      </c>
      <c r="C300" s="3" t="str">
        <f t="shared" si="44"/>
        <v/>
      </c>
      <c r="D300" s="3" t="str">
        <f>IFERROR(Calculations!L300,"")</f>
        <v/>
      </c>
      <c r="E300" s="3" t="str">
        <f>IF(OR(FilterValue="",Calculations!C300=FilterValue), IF(Calculations!C300 &lt;&gt;DefectTypeString,  IFERROR(Calculations!L300,""), NA()),NA())</f>
        <v/>
      </c>
      <c r="F300" s="3" t="e">
        <f t="shared" si="48"/>
        <v>#NUM!</v>
      </c>
      <c r="G300" s="3" t="e">
        <f xml:space="preserve"> IF(Calculations!C300 = DefectTypeString,  IFERROR(Calculations!L300,""), NA())</f>
        <v>#N/A</v>
      </c>
      <c r="H300" s="3" t="e">
        <f t="shared" si="49"/>
        <v>#NUM!</v>
      </c>
      <c r="I300" s="3" t="e">
        <f ca="1" xml:space="preserve"> IF(OR(Calculations!C300 = "",Calculations!C300 &lt;&gt; DefectTypeString),  Calculations!M300, NA())</f>
        <v>#N/A</v>
      </c>
      <c r="J300" s="3" t="e">
        <f xml:space="preserve"> IF(Calculations!C300 = DefectTypeString,  Calculations!M300, NA())</f>
        <v>#N/A</v>
      </c>
      <c r="K300" s="3"/>
      <c r="AL300" s="2" t="str">
        <f t="shared" si="45"/>
        <v/>
      </c>
      <c r="AM300" s="4" t="str">
        <f t="shared" si="46"/>
        <v/>
      </c>
      <c r="AN300" s="4" t="str">
        <f t="shared" si="47"/>
        <v/>
      </c>
    </row>
    <row r="301" spans="1:40" x14ac:dyDescent="0.2">
      <c r="A301" s="9" t="str">
        <f>Calculations!B301</f>
        <v/>
      </c>
      <c r="B301" s="9" t="str">
        <f>Calculations!A301</f>
        <v/>
      </c>
      <c r="C301" s="3" t="str">
        <f t="shared" si="44"/>
        <v/>
      </c>
      <c r="D301" s="3" t="str">
        <f>IFERROR(Calculations!L301,"")</f>
        <v/>
      </c>
      <c r="E301" s="3" t="str">
        <f>IF(OR(FilterValue="",Calculations!C301=FilterValue), IF(Calculations!C301 &lt;&gt;DefectTypeString,  IFERROR(Calculations!L301,""), NA()),NA())</f>
        <v/>
      </c>
      <c r="F301" s="3" t="e">
        <f t="shared" si="48"/>
        <v>#NUM!</v>
      </c>
      <c r="G301" s="3" t="e">
        <f xml:space="preserve"> IF(Calculations!C301 = DefectTypeString,  IFERROR(Calculations!L301,""), NA())</f>
        <v>#N/A</v>
      </c>
      <c r="H301" s="3" t="e">
        <f t="shared" si="49"/>
        <v>#NUM!</v>
      </c>
      <c r="I301" s="3" t="e">
        <f ca="1" xml:space="preserve"> IF(OR(Calculations!C301 = "",Calculations!C301 &lt;&gt; DefectTypeString),  Calculations!M301, NA())</f>
        <v>#N/A</v>
      </c>
      <c r="J301" s="3" t="e">
        <f xml:space="preserve"> IF(Calculations!C301 = DefectTypeString,  Calculations!M301, NA())</f>
        <v>#N/A</v>
      </c>
      <c r="K301" s="3"/>
      <c r="AL301" s="2" t="str">
        <f t="shared" si="45"/>
        <v/>
      </c>
      <c r="AM301" s="4" t="str">
        <f t="shared" si="46"/>
        <v/>
      </c>
      <c r="AN301" s="4" t="str">
        <f t="shared" si="47"/>
        <v/>
      </c>
    </row>
    <row r="302" spans="1:40" x14ac:dyDescent="0.2">
      <c r="A302" s="9" t="str">
        <f>Calculations!B302</f>
        <v/>
      </c>
      <c r="B302" s="9" t="str">
        <f>Calculations!A302</f>
        <v/>
      </c>
      <c r="C302" s="3" t="str">
        <f t="shared" si="44"/>
        <v/>
      </c>
      <c r="D302" s="3" t="str">
        <f>IFERROR(Calculations!L302,"")</f>
        <v/>
      </c>
      <c r="E302" s="3" t="str">
        <f>IF(OR(FilterValue="",Calculations!C302=FilterValue), IF(Calculations!C302 &lt;&gt;DefectTypeString,  IFERROR(Calculations!L302,""), NA()),NA())</f>
        <v/>
      </c>
      <c r="F302" s="3" t="e">
        <f t="shared" si="48"/>
        <v>#NUM!</v>
      </c>
      <c r="G302" s="3" t="e">
        <f xml:space="preserve"> IF(Calculations!C302 = DefectTypeString,  IFERROR(Calculations!L302,""), NA())</f>
        <v>#N/A</v>
      </c>
      <c r="H302" s="3" t="e">
        <f t="shared" si="49"/>
        <v>#NUM!</v>
      </c>
      <c r="I302" s="3" t="e">
        <f ca="1" xml:space="preserve"> IF(OR(Calculations!C302 = "",Calculations!C302 &lt;&gt; DefectTypeString),  Calculations!M302, NA())</f>
        <v>#N/A</v>
      </c>
      <c r="J302" s="3" t="e">
        <f xml:space="preserve"> IF(Calculations!C302 = DefectTypeString,  Calculations!M302, NA())</f>
        <v>#N/A</v>
      </c>
      <c r="K302" s="3"/>
      <c r="AL302" s="2" t="str">
        <f t="shared" si="45"/>
        <v/>
      </c>
      <c r="AM302" s="4" t="str">
        <f t="shared" si="46"/>
        <v/>
      </c>
      <c r="AN302" s="4" t="str">
        <f t="shared" si="47"/>
        <v/>
      </c>
    </row>
    <row r="303" spans="1:40" x14ac:dyDescent="0.2">
      <c r="A303" s="9" t="str">
        <f>Calculations!B303</f>
        <v/>
      </c>
      <c r="B303" s="9" t="str">
        <f>Calculations!A303</f>
        <v/>
      </c>
      <c r="C303" s="3" t="str">
        <f t="shared" si="44"/>
        <v/>
      </c>
      <c r="D303" s="3" t="str">
        <f>IFERROR(Calculations!L303,"")</f>
        <v/>
      </c>
      <c r="E303" s="3" t="str">
        <f>IF(OR(FilterValue="",Calculations!C303=FilterValue), IF(Calculations!C303 &lt;&gt;DefectTypeString,  IFERROR(Calculations!L303,""), NA()),NA())</f>
        <v/>
      </c>
      <c r="F303" s="3" t="e">
        <f t="shared" si="48"/>
        <v>#NUM!</v>
      </c>
      <c r="G303" s="3" t="e">
        <f xml:space="preserve"> IF(Calculations!C303 = DefectTypeString,  IFERROR(Calculations!L303,""), NA())</f>
        <v>#N/A</v>
      </c>
      <c r="H303" s="3" t="e">
        <f t="shared" si="49"/>
        <v>#NUM!</v>
      </c>
      <c r="I303" s="3" t="e">
        <f ca="1" xml:space="preserve"> IF(OR(Calculations!C303 = "",Calculations!C303 &lt;&gt; DefectTypeString),  Calculations!M303, NA())</f>
        <v>#N/A</v>
      </c>
      <c r="J303" s="3" t="e">
        <f xml:space="preserve"> IF(Calculations!C303 = DefectTypeString,  Calculations!M303, NA())</f>
        <v>#N/A</v>
      </c>
      <c r="K303" s="3"/>
      <c r="AL303" s="2" t="str">
        <f t="shared" si="45"/>
        <v/>
      </c>
      <c r="AM303" s="4" t="str">
        <f t="shared" si="46"/>
        <v/>
      </c>
      <c r="AN303" s="4" t="str">
        <f t="shared" si="47"/>
        <v/>
      </c>
    </row>
    <row r="304" spans="1:40" x14ac:dyDescent="0.2">
      <c r="A304" s="9" t="str">
        <f>Calculations!B304</f>
        <v/>
      </c>
      <c r="B304" s="9" t="str">
        <f>Calculations!A304</f>
        <v/>
      </c>
      <c r="C304" s="3" t="str">
        <f t="shared" si="44"/>
        <v/>
      </c>
      <c r="D304" s="3" t="str">
        <f>IFERROR(Calculations!L304,"")</f>
        <v/>
      </c>
      <c r="E304" s="3" t="str">
        <f>IF(OR(FilterValue="",Calculations!C304=FilterValue), IF(Calculations!C304 &lt;&gt;DefectTypeString,  IFERROR(Calculations!L304,""), NA()),NA())</f>
        <v/>
      </c>
      <c r="F304" s="3" t="e">
        <f t="shared" si="48"/>
        <v>#NUM!</v>
      </c>
      <c r="G304" s="3" t="e">
        <f xml:space="preserve"> IF(Calculations!C304 = DefectTypeString,  IFERROR(Calculations!L304,""), NA())</f>
        <v>#N/A</v>
      </c>
      <c r="H304" s="3" t="e">
        <f t="shared" si="49"/>
        <v>#NUM!</v>
      </c>
      <c r="I304" s="3" t="e">
        <f ca="1" xml:space="preserve"> IF(OR(Calculations!C304 = "",Calculations!C304 &lt;&gt; DefectTypeString),  Calculations!M304, NA())</f>
        <v>#N/A</v>
      </c>
      <c r="J304" s="3" t="e">
        <f xml:space="preserve"> IF(Calculations!C304 = DefectTypeString,  Calculations!M304, NA())</f>
        <v>#N/A</v>
      </c>
      <c r="K304" s="3"/>
      <c r="AL304" s="2" t="str">
        <f t="shared" si="45"/>
        <v/>
      </c>
      <c r="AM304" s="4" t="str">
        <f t="shared" si="46"/>
        <v/>
      </c>
      <c r="AN304" s="4" t="str">
        <f t="shared" si="47"/>
        <v/>
      </c>
    </row>
    <row r="305" spans="1:40" x14ac:dyDescent="0.2">
      <c r="A305" s="9" t="str">
        <f>Calculations!B305</f>
        <v/>
      </c>
      <c r="B305" s="9" t="str">
        <f>Calculations!A305</f>
        <v/>
      </c>
      <c r="C305" s="3" t="str">
        <f t="shared" si="44"/>
        <v/>
      </c>
      <c r="D305" s="3" t="str">
        <f>IFERROR(Calculations!L305,"")</f>
        <v/>
      </c>
      <c r="E305" s="3" t="str">
        <f>IF(OR(FilterValue="",Calculations!C305=FilterValue), IF(Calculations!C305 &lt;&gt;DefectTypeString,  IFERROR(Calculations!L305,""), NA()),NA())</f>
        <v/>
      </c>
      <c r="F305" s="3" t="e">
        <f t="shared" si="48"/>
        <v>#NUM!</v>
      </c>
      <c r="G305" s="3" t="e">
        <f xml:space="preserve"> IF(Calculations!C305 = DefectTypeString,  IFERROR(Calculations!L305,""), NA())</f>
        <v>#N/A</v>
      </c>
      <c r="H305" s="3" t="e">
        <f t="shared" si="49"/>
        <v>#NUM!</v>
      </c>
      <c r="I305" s="3" t="e">
        <f ca="1" xml:space="preserve"> IF(OR(Calculations!C305 = "",Calculations!C305 &lt;&gt; DefectTypeString),  Calculations!M305, NA())</f>
        <v>#N/A</v>
      </c>
      <c r="J305" s="3" t="e">
        <f xml:space="preserve"> IF(Calculations!C305 = DefectTypeString,  Calculations!M305, NA())</f>
        <v>#N/A</v>
      </c>
      <c r="K305" s="3"/>
      <c r="AL305" s="2" t="str">
        <f t="shared" si="45"/>
        <v/>
      </c>
      <c r="AM305" s="4" t="str">
        <f t="shared" si="46"/>
        <v/>
      </c>
      <c r="AN305" s="4" t="str">
        <f t="shared" si="47"/>
        <v/>
      </c>
    </row>
    <row r="306" spans="1:40" x14ac:dyDescent="0.2">
      <c r="A306" s="9" t="str">
        <f>Calculations!B306</f>
        <v/>
      </c>
      <c r="B306" s="9" t="str">
        <f>Calculations!A306</f>
        <v/>
      </c>
      <c r="C306" s="3" t="str">
        <f t="shared" si="44"/>
        <v/>
      </c>
      <c r="D306" s="3" t="str">
        <f>IFERROR(Calculations!L306,"")</f>
        <v/>
      </c>
      <c r="E306" s="3" t="str">
        <f>IF(OR(FilterValue="",Calculations!C306=FilterValue), IF(Calculations!C306 &lt;&gt;DefectTypeString,  IFERROR(Calculations!L306,""), NA()),NA())</f>
        <v/>
      </c>
      <c r="F306" s="3" t="e">
        <f t="shared" si="48"/>
        <v>#NUM!</v>
      </c>
      <c r="G306" s="3" t="e">
        <f xml:space="preserve"> IF(Calculations!C306 = DefectTypeString,  IFERROR(Calculations!L306,""), NA())</f>
        <v>#N/A</v>
      </c>
      <c r="H306" s="3" t="e">
        <f t="shared" si="49"/>
        <v>#NUM!</v>
      </c>
      <c r="I306" s="3" t="e">
        <f ca="1" xml:space="preserve"> IF(OR(Calculations!C306 = "",Calculations!C306 &lt;&gt; DefectTypeString),  Calculations!M306, NA())</f>
        <v>#N/A</v>
      </c>
      <c r="J306" s="3" t="e">
        <f xml:space="preserve"> IF(Calculations!C306 = DefectTypeString,  Calculations!M306, NA())</f>
        <v>#N/A</v>
      </c>
      <c r="K306" s="3"/>
      <c r="AL306" s="2" t="str">
        <f t="shared" si="45"/>
        <v/>
      </c>
      <c r="AM306" s="4" t="str">
        <f t="shared" si="46"/>
        <v/>
      </c>
      <c r="AN306" s="4" t="str">
        <f t="shared" si="47"/>
        <v/>
      </c>
    </row>
    <row r="307" spans="1:40" x14ac:dyDescent="0.2">
      <c r="A307" s="9" t="str">
        <f>Calculations!B307</f>
        <v/>
      </c>
      <c r="B307" s="9" t="str">
        <f>Calculations!A307</f>
        <v/>
      </c>
      <c r="C307" s="3" t="str">
        <f t="shared" si="44"/>
        <v/>
      </c>
      <c r="D307" s="3" t="str">
        <f>IFERROR(Calculations!L307,"")</f>
        <v/>
      </c>
      <c r="E307" s="3" t="str">
        <f>IF(OR(FilterValue="",Calculations!C307=FilterValue), IF(Calculations!C307 &lt;&gt;DefectTypeString,  IFERROR(Calculations!L307,""), NA()),NA())</f>
        <v/>
      </c>
      <c r="F307" s="3" t="e">
        <f t="shared" si="48"/>
        <v>#NUM!</v>
      </c>
      <c r="G307" s="3" t="e">
        <f xml:space="preserve"> IF(Calculations!C307 = DefectTypeString,  IFERROR(Calculations!L307,""), NA())</f>
        <v>#N/A</v>
      </c>
      <c r="H307" s="3" t="e">
        <f t="shared" si="49"/>
        <v>#NUM!</v>
      </c>
      <c r="I307" s="3" t="e">
        <f ca="1" xml:space="preserve"> IF(OR(Calculations!C307 = "",Calculations!C307 &lt;&gt; DefectTypeString),  Calculations!M307, NA())</f>
        <v>#N/A</v>
      </c>
      <c r="J307" s="3" t="e">
        <f xml:space="preserve"> IF(Calculations!C307 = DefectTypeString,  Calculations!M307, NA())</f>
        <v>#N/A</v>
      </c>
      <c r="K307" s="3"/>
      <c r="AL307" s="2" t="str">
        <f t="shared" si="45"/>
        <v/>
      </c>
      <c r="AM307" s="4" t="str">
        <f t="shared" si="46"/>
        <v/>
      </c>
      <c r="AN307" s="4" t="str">
        <f t="shared" si="47"/>
        <v/>
      </c>
    </row>
    <row r="308" spans="1:40" x14ac:dyDescent="0.2">
      <c r="A308" s="9" t="str">
        <f>Calculations!B308</f>
        <v/>
      </c>
      <c r="B308" s="9" t="str">
        <f>Calculations!A308</f>
        <v/>
      </c>
      <c r="C308" s="3" t="str">
        <f t="shared" si="44"/>
        <v/>
      </c>
      <c r="D308" s="3" t="str">
        <f>IFERROR(Calculations!L308,"")</f>
        <v/>
      </c>
      <c r="E308" s="3" t="str">
        <f>IF(OR(FilterValue="",Calculations!C308=FilterValue), IF(Calculations!C308 &lt;&gt;DefectTypeString,  IFERROR(Calculations!L308,""), NA()),NA())</f>
        <v/>
      </c>
      <c r="F308" s="3" t="e">
        <f t="shared" si="48"/>
        <v>#NUM!</v>
      </c>
      <c r="G308" s="3" t="e">
        <f xml:space="preserve"> IF(Calculations!C308 = DefectTypeString,  IFERROR(Calculations!L308,""), NA())</f>
        <v>#N/A</v>
      </c>
      <c r="H308" s="3" t="e">
        <f t="shared" si="49"/>
        <v>#NUM!</v>
      </c>
      <c r="I308" s="3" t="e">
        <f ca="1" xml:space="preserve"> IF(OR(Calculations!C308 = "",Calculations!C308 &lt;&gt; DefectTypeString),  Calculations!M308, NA())</f>
        <v>#N/A</v>
      </c>
      <c r="J308" s="3" t="e">
        <f xml:space="preserve"> IF(Calculations!C308 = DefectTypeString,  Calculations!M308, NA())</f>
        <v>#N/A</v>
      </c>
      <c r="K308" s="3"/>
      <c r="AL308" s="2" t="str">
        <f t="shared" si="45"/>
        <v/>
      </c>
      <c r="AM308" s="4" t="str">
        <f t="shared" si="46"/>
        <v/>
      </c>
      <c r="AN308" s="4" t="str">
        <f t="shared" si="47"/>
        <v/>
      </c>
    </row>
    <row r="309" spans="1:40" x14ac:dyDescent="0.2">
      <c r="A309" s="9" t="str">
        <f>Calculations!B309</f>
        <v/>
      </c>
      <c r="B309" s="9" t="str">
        <f>Calculations!A309</f>
        <v/>
      </c>
      <c r="C309" s="3" t="str">
        <f t="shared" si="44"/>
        <v/>
      </c>
      <c r="D309" s="3" t="str">
        <f>IFERROR(Calculations!L309,"")</f>
        <v/>
      </c>
      <c r="E309" s="3" t="str">
        <f>IF(OR(FilterValue="",Calculations!C309=FilterValue), IF(Calculations!C309 &lt;&gt;DefectTypeString,  IFERROR(Calculations!L309,""), NA()),NA())</f>
        <v/>
      </c>
      <c r="F309" s="3" t="e">
        <f t="shared" si="48"/>
        <v>#NUM!</v>
      </c>
      <c r="G309" s="3" t="e">
        <f xml:space="preserve"> IF(Calculations!C309 = DefectTypeString,  IFERROR(Calculations!L309,""), NA())</f>
        <v>#N/A</v>
      </c>
      <c r="H309" s="3" t="e">
        <f t="shared" si="49"/>
        <v>#NUM!</v>
      </c>
      <c r="I309" s="3" t="e">
        <f ca="1" xml:space="preserve"> IF(OR(Calculations!C309 = "",Calculations!C309 &lt;&gt; DefectTypeString),  Calculations!M309, NA())</f>
        <v>#N/A</v>
      </c>
      <c r="J309" s="3" t="e">
        <f xml:space="preserve"> IF(Calculations!C309 = DefectTypeString,  Calculations!M309, NA())</f>
        <v>#N/A</v>
      </c>
      <c r="K309" s="3"/>
      <c r="AL309" s="2" t="str">
        <f t="shared" si="45"/>
        <v/>
      </c>
      <c r="AM309" s="4" t="str">
        <f t="shared" si="46"/>
        <v/>
      </c>
      <c r="AN309" s="4" t="str">
        <f t="shared" si="47"/>
        <v/>
      </c>
    </row>
    <row r="310" spans="1:40" x14ac:dyDescent="0.2">
      <c r="A310" s="9" t="str">
        <f>Calculations!B310</f>
        <v/>
      </c>
      <c r="B310" s="9" t="str">
        <f>Calculations!A310</f>
        <v/>
      </c>
      <c r="C310" s="3" t="str">
        <f t="shared" si="44"/>
        <v/>
      </c>
      <c r="D310" s="3" t="str">
        <f>IFERROR(Calculations!L310,"")</f>
        <v/>
      </c>
      <c r="E310" s="3" t="str">
        <f>IF(OR(FilterValue="",Calculations!C310=FilterValue), IF(Calculations!C310 &lt;&gt;DefectTypeString,  IFERROR(Calculations!L310,""), NA()),NA())</f>
        <v/>
      </c>
      <c r="F310" s="3" t="e">
        <f t="shared" si="48"/>
        <v>#NUM!</v>
      </c>
      <c r="G310" s="3" t="e">
        <f xml:space="preserve"> IF(Calculations!C310 = DefectTypeString,  IFERROR(Calculations!L310,""), NA())</f>
        <v>#N/A</v>
      </c>
      <c r="H310" s="3" t="e">
        <f t="shared" si="49"/>
        <v>#NUM!</v>
      </c>
      <c r="I310" s="3" t="e">
        <f ca="1" xml:space="preserve"> IF(OR(Calculations!C310 = "",Calculations!C310 &lt;&gt; DefectTypeString),  Calculations!M310, NA())</f>
        <v>#N/A</v>
      </c>
      <c r="J310" s="3" t="e">
        <f xml:space="preserve"> IF(Calculations!C310 = DefectTypeString,  Calculations!M310, NA())</f>
        <v>#N/A</v>
      </c>
      <c r="K310" s="3"/>
      <c r="AL310" s="2" t="str">
        <f t="shared" si="45"/>
        <v/>
      </c>
      <c r="AM310" s="4" t="str">
        <f t="shared" si="46"/>
        <v/>
      </c>
      <c r="AN310" s="4" t="str">
        <f t="shared" si="47"/>
        <v/>
      </c>
    </row>
    <row r="311" spans="1:40" x14ac:dyDescent="0.2">
      <c r="A311" s="9" t="str">
        <f>Calculations!B311</f>
        <v/>
      </c>
      <c r="B311" s="9" t="str">
        <f>Calculations!A311</f>
        <v/>
      </c>
      <c r="C311" s="3" t="str">
        <f t="shared" si="44"/>
        <v/>
      </c>
      <c r="D311" s="3" t="str">
        <f>IFERROR(Calculations!L311,"")</f>
        <v/>
      </c>
      <c r="E311" s="3" t="str">
        <f>IF(OR(FilterValue="",Calculations!C311=FilterValue), IF(Calculations!C311 &lt;&gt;DefectTypeString,  IFERROR(Calculations!L311,""), NA()),NA())</f>
        <v/>
      </c>
      <c r="F311" s="3" t="e">
        <f t="shared" si="48"/>
        <v>#NUM!</v>
      </c>
      <c r="G311" s="3" t="e">
        <f xml:space="preserve"> IF(Calculations!C311 = DefectTypeString,  IFERROR(Calculations!L311,""), NA())</f>
        <v>#N/A</v>
      </c>
      <c r="H311" s="3" t="e">
        <f t="shared" si="49"/>
        <v>#NUM!</v>
      </c>
      <c r="I311" s="3" t="e">
        <f ca="1" xml:space="preserve"> IF(OR(Calculations!C311 = "",Calculations!C311 &lt;&gt; DefectTypeString),  Calculations!M311, NA())</f>
        <v>#N/A</v>
      </c>
      <c r="J311" s="3" t="e">
        <f xml:space="preserve"> IF(Calculations!C311 = DefectTypeString,  Calculations!M311, NA())</f>
        <v>#N/A</v>
      </c>
      <c r="K311" s="3"/>
      <c r="AL311" s="2" t="str">
        <f t="shared" si="45"/>
        <v/>
      </c>
      <c r="AM311" s="4" t="str">
        <f t="shared" si="46"/>
        <v/>
      </c>
      <c r="AN311" s="4" t="str">
        <f t="shared" si="47"/>
        <v/>
      </c>
    </row>
    <row r="312" spans="1:40" x14ac:dyDescent="0.2">
      <c r="A312" s="9" t="str">
        <f>Calculations!B312</f>
        <v/>
      </c>
      <c r="B312" s="9" t="str">
        <f>Calculations!A312</f>
        <v/>
      </c>
      <c r="C312" s="3" t="str">
        <f t="shared" si="44"/>
        <v/>
      </c>
      <c r="D312" s="3" t="str">
        <f>IFERROR(Calculations!L312,"")</f>
        <v/>
      </c>
      <c r="E312" s="3" t="str">
        <f>IF(OR(FilterValue="",Calculations!C312=FilterValue), IF(Calculations!C312 &lt;&gt;DefectTypeString,  IFERROR(Calculations!L312,""), NA()),NA())</f>
        <v/>
      </c>
      <c r="F312" s="3" t="e">
        <f t="shared" si="48"/>
        <v>#NUM!</v>
      </c>
      <c r="G312" s="3" t="e">
        <f xml:space="preserve"> IF(Calculations!C312 = DefectTypeString,  IFERROR(Calculations!L312,""), NA())</f>
        <v>#N/A</v>
      </c>
      <c r="H312" s="3" t="e">
        <f t="shared" si="49"/>
        <v>#NUM!</v>
      </c>
      <c r="I312" s="3" t="e">
        <f ca="1" xml:space="preserve"> IF(OR(Calculations!C312 = "",Calculations!C312 &lt;&gt; DefectTypeString),  Calculations!M312, NA())</f>
        <v>#N/A</v>
      </c>
      <c r="J312" s="3" t="e">
        <f xml:space="preserve"> IF(Calculations!C312 = DefectTypeString,  Calculations!M312, NA())</f>
        <v>#N/A</v>
      </c>
      <c r="K312" s="3"/>
      <c r="AL312" s="2" t="str">
        <f t="shared" si="45"/>
        <v/>
      </c>
      <c r="AM312" s="4" t="str">
        <f t="shared" si="46"/>
        <v/>
      </c>
      <c r="AN312" s="4" t="str">
        <f t="shared" si="47"/>
        <v/>
      </c>
    </row>
    <row r="313" spans="1:40" x14ac:dyDescent="0.2">
      <c r="A313" s="9" t="str">
        <f>Calculations!B313</f>
        <v/>
      </c>
      <c r="B313" s="9" t="str">
        <f>Calculations!A313</f>
        <v/>
      </c>
      <c r="C313" s="3" t="str">
        <f t="shared" si="44"/>
        <v/>
      </c>
      <c r="D313" s="3" t="str">
        <f>IFERROR(Calculations!L313,"")</f>
        <v/>
      </c>
      <c r="E313" s="3" t="str">
        <f>IF(OR(FilterValue="",Calculations!C313=FilterValue), IF(Calculations!C313 &lt;&gt;DefectTypeString,  IFERROR(Calculations!L313,""), NA()),NA())</f>
        <v/>
      </c>
      <c r="F313" s="3" t="e">
        <f t="shared" si="48"/>
        <v>#NUM!</v>
      </c>
      <c r="G313" s="3" t="e">
        <f xml:space="preserve"> IF(Calculations!C313 = DefectTypeString,  IFERROR(Calculations!L313,""), NA())</f>
        <v>#N/A</v>
      </c>
      <c r="H313" s="3" t="e">
        <f t="shared" si="49"/>
        <v>#NUM!</v>
      </c>
      <c r="I313" s="3" t="e">
        <f ca="1" xml:space="preserve"> IF(OR(Calculations!C313 = "",Calculations!C313 &lt;&gt; DefectTypeString),  Calculations!M313, NA())</f>
        <v>#N/A</v>
      </c>
      <c r="J313" s="3" t="e">
        <f xml:space="preserve"> IF(Calculations!C313 = DefectTypeString,  Calculations!M313, NA())</f>
        <v>#N/A</v>
      </c>
      <c r="K313" s="3"/>
      <c r="AL313" s="2" t="str">
        <f t="shared" si="45"/>
        <v/>
      </c>
      <c r="AM313" s="4" t="str">
        <f t="shared" si="46"/>
        <v/>
      </c>
      <c r="AN313" s="4" t="str">
        <f t="shared" si="47"/>
        <v/>
      </c>
    </row>
    <row r="314" spans="1:40" x14ac:dyDescent="0.2">
      <c r="A314" s="9" t="str">
        <f>Calculations!B314</f>
        <v/>
      </c>
      <c r="B314" s="9" t="str">
        <f>Calculations!A314</f>
        <v/>
      </c>
      <c r="C314" s="3" t="str">
        <f t="shared" si="44"/>
        <v/>
      </c>
      <c r="D314" s="3" t="str">
        <f>IFERROR(Calculations!L314,"")</f>
        <v/>
      </c>
      <c r="E314" s="3" t="str">
        <f>IF(OR(FilterValue="",Calculations!C314=FilterValue), IF(Calculations!C314 &lt;&gt;DefectTypeString,  IFERROR(Calculations!L314,""), NA()),NA())</f>
        <v/>
      </c>
      <c r="F314" s="3" t="e">
        <f t="shared" si="48"/>
        <v>#NUM!</v>
      </c>
      <c r="G314" s="3" t="e">
        <f xml:space="preserve"> IF(Calculations!C314 = DefectTypeString,  IFERROR(Calculations!L314,""), NA())</f>
        <v>#N/A</v>
      </c>
      <c r="H314" s="3" t="e">
        <f t="shared" si="49"/>
        <v>#NUM!</v>
      </c>
      <c r="I314" s="3" t="e">
        <f ca="1" xml:space="preserve"> IF(OR(Calculations!C314 = "",Calculations!C314 &lt;&gt; DefectTypeString),  Calculations!M314, NA())</f>
        <v>#N/A</v>
      </c>
      <c r="J314" s="3" t="e">
        <f xml:space="preserve"> IF(Calculations!C314 = DefectTypeString,  Calculations!M314, NA())</f>
        <v>#N/A</v>
      </c>
      <c r="K314" s="3"/>
      <c r="AL314" s="2" t="str">
        <f t="shared" si="45"/>
        <v/>
      </c>
      <c r="AM314" s="4" t="str">
        <f t="shared" si="46"/>
        <v/>
      </c>
      <c r="AN314" s="4" t="str">
        <f t="shared" si="47"/>
        <v/>
      </c>
    </row>
    <row r="315" spans="1:40" x14ac:dyDescent="0.2">
      <c r="A315" s="9" t="str">
        <f>Calculations!B315</f>
        <v/>
      </c>
      <c r="B315" s="9" t="str">
        <f>Calculations!A315</f>
        <v/>
      </c>
      <c r="C315" s="3" t="str">
        <f t="shared" si="44"/>
        <v/>
      </c>
      <c r="D315" s="3" t="str">
        <f>IFERROR(Calculations!L315,"")</f>
        <v/>
      </c>
      <c r="E315" s="3" t="str">
        <f>IF(OR(FilterValue="",Calculations!C315=FilterValue), IF(Calculations!C315 &lt;&gt;DefectTypeString,  IFERROR(Calculations!L315,""), NA()),NA())</f>
        <v/>
      </c>
      <c r="F315" s="3" t="e">
        <f t="shared" si="48"/>
        <v>#NUM!</v>
      </c>
      <c r="G315" s="3" t="e">
        <f xml:space="preserve"> IF(Calculations!C315 = DefectTypeString,  IFERROR(Calculations!L315,""), NA())</f>
        <v>#N/A</v>
      </c>
      <c r="H315" s="3" t="e">
        <f t="shared" si="49"/>
        <v>#NUM!</v>
      </c>
      <c r="I315" s="3" t="e">
        <f ca="1" xml:space="preserve"> IF(OR(Calculations!C315 = "",Calculations!C315 &lt;&gt; DefectTypeString),  Calculations!M315, NA())</f>
        <v>#N/A</v>
      </c>
      <c r="J315" s="3" t="e">
        <f xml:space="preserve"> IF(Calculations!C315 = DefectTypeString,  Calculations!M315, NA())</f>
        <v>#N/A</v>
      </c>
      <c r="K315" s="3"/>
      <c r="AL315" s="2" t="str">
        <f t="shared" si="45"/>
        <v/>
      </c>
      <c r="AM315" s="4" t="str">
        <f t="shared" si="46"/>
        <v/>
      </c>
      <c r="AN315" s="4" t="str">
        <f t="shared" si="47"/>
        <v/>
      </c>
    </row>
    <row r="316" spans="1:40" x14ac:dyDescent="0.2">
      <c r="A316" s="9" t="str">
        <f>Calculations!B316</f>
        <v/>
      </c>
      <c r="B316" s="9" t="str">
        <f>Calculations!A316</f>
        <v/>
      </c>
      <c r="C316" s="3" t="str">
        <f t="shared" si="44"/>
        <v/>
      </c>
      <c r="D316" s="3" t="str">
        <f>IFERROR(Calculations!L316,"")</f>
        <v/>
      </c>
      <c r="E316" s="3" t="str">
        <f>IF(OR(FilterValue="",Calculations!C316=FilterValue), IF(Calculations!C316 &lt;&gt;DefectTypeString,  IFERROR(Calculations!L316,""), NA()),NA())</f>
        <v/>
      </c>
      <c r="F316" s="3" t="e">
        <f t="shared" si="48"/>
        <v>#NUM!</v>
      </c>
      <c r="G316" s="3" t="e">
        <f xml:space="preserve"> IF(Calculations!C316 = DefectTypeString,  IFERROR(Calculations!L316,""), NA())</f>
        <v>#N/A</v>
      </c>
      <c r="H316" s="3" t="e">
        <f t="shared" si="49"/>
        <v>#NUM!</v>
      </c>
      <c r="I316" s="3" t="e">
        <f ca="1" xml:space="preserve"> IF(OR(Calculations!C316 = "",Calculations!C316 &lt;&gt; DefectTypeString),  Calculations!M316, NA())</f>
        <v>#N/A</v>
      </c>
      <c r="J316" s="3" t="e">
        <f xml:space="preserve"> IF(Calculations!C316 = DefectTypeString,  Calculations!M316, NA())</f>
        <v>#N/A</v>
      </c>
      <c r="K316" s="3"/>
      <c r="AL316" s="2" t="str">
        <f t="shared" si="45"/>
        <v/>
      </c>
      <c r="AM316" s="4" t="str">
        <f t="shared" si="46"/>
        <v/>
      </c>
      <c r="AN316" s="4" t="str">
        <f t="shared" si="47"/>
        <v/>
      </c>
    </row>
    <row r="317" spans="1:40" x14ac:dyDescent="0.2">
      <c r="A317" s="9" t="str">
        <f>Calculations!B317</f>
        <v/>
      </c>
      <c r="B317" s="9" t="str">
        <f>Calculations!A317</f>
        <v/>
      </c>
      <c r="C317" s="3" t="str">
        <f t="shared" si="44"/>
        <v/>
      </c>
      <c r="D317" s="3" t="str">
        <f>IFERROR(Calculations!L317,"")</f>
        <v/>
      </c>
      <c r="E317" s="3" t="str">
        <f>IF(OR(FilterValue="",Calculations!C317=FilterValue), IF(Calculations!C317 &lt;&gt;DefectTypeString,  IFERROR(Calculations!L317,""), NA()),NA())</f>
        <v/>
      </c>
      <c r="F317" s="3" t="e">
        <f t="shared" si="48"/>
        <v>#NUM!</v>
      </c>
      <c r="G317" s="3" t="e">
        <f xml:space="preserve"> IF(Calculations!C317 = DefectTypeString,  IFERROR(Calculations!L317,""), NA())</f>
        <v>#N/A</v>
      </c>
      <c r="H317" s="3" t="e">
        <f t="shared" si="49"/>
        <v>#NUM!</v>
      </c>
      <c r="I317" s="3" t="e">
        <f ca="1" xml:space="preserve"> IF(OR(Calculations!C317 = "",Calculations!C317 &lt;&gt; DefectTypeString),  Calculations!M317, NA())</f>
        <v>#N/A</v>
      </c>
      <c r="J317" s="3" t="e">
        <f xml:space="preserve"> IF(Calculations!C317 = DefectTypeString,  Calculations!M317, NA())</f>
        <v>#N/A</v>
      </c>
      <c r="K317" s="3"/>
      <c r="AL317" s="2" t="str">
        <f t="shared" si="45"/>
        <v/>
      </c>
      <c r="AM317" s="4" t="str">
        <f t="shared" si="46"/>
        <v/>
      </c>
      <c r="AN317" s="4" t="str">
        <f t="shared" si="47"/>
        <v/>
      </c>
    </row>
    <row r="318" spans="1:40" x14ac:dyDescent="0.2">
      <c r="A318" s="9" t="str">
        <f>Calculations!B318</f>
        <v/>
      </c>
      <c r="B318" s="9" t="str">
        <f>Calculations!A318</f>
        <v/>
      </c>
      <c r="C318" s="3" t="str">
        <f t="shared" si="44"/>
        <v/>
      </c>
      <c r="D318" s="3" t="str">
        <f>IFERROR(Calculations!L318,"")</f>
        <v/>
      </c>
      <c r="E318" s="3" t="str">
        <f>IF(OR(FilterValue="",Calculations!C318=FilterValue), IF(Calculations!C318 &lt;&gt;DefectTypeString,  IFERROR(Calculations!L318,""), NA()),NA())</f>
        <v/>
      </c>
      <c r="F318" s="3" t="e">
        <f t="shared" si="48"/>
        <v>#NUM!</v>
      </c>
      <c r="G318" s="3" t="e">
        <f xml:space="preserve"> IF(Calculations!C318 = DefectTypeString,  IFERROR(Calculations!L318,""), NA())</f>
        <v>#N/A</v>
      </c>
      <c r="H318" s="3" t="e">
        <f t="shared" si="49"/>
        <v>#NUM!</v>
      </c>
      <c r="I318" s="3" t="e">
        <f ca="1" xml:space="preserve"> IF(OR(Calculations!C318 = "",Calculations!C318 &lt;&gt; DefectTypeString),  Calculations!M318, NA())</f>
        <v>#N/A</v>
      </c>
      <c r="J318" s="3" t="e">
        <f xml:space="preserve"> IF(Calculations!C318 = DefectTypeString,  Calculations!M318, NA())</f>
        <v>#N/A</v>
      </c>
      <c r="K318" s="3"/>
      <c r="AL318" s="2" t="str">
        <f t="shared" si="45"/>
        <v/>
      </c>
      <c r="AM318" s="4" t="str">
        <f t="shared" si="46"/>
        <v/>
      </c>
      <c r="AN318" s="4" t="str">
        <f t="shared" si="47"/>
        <v/>
      </c>
    </row>
    <row r="319" spans="1:40" x14ac:dyDescent="0.2">
      <c r="A319" s="9" t="str">
        <f>Calculations!B319</f>
        <v/>
      </c>
      <c r="B319" s="9" t="str">
        <f>Calculations!A319</f>
        <v/>
      </c>
      <c r="C319" s="3" t="str">
        <f t="shared" si="44"/>
        <v/>
      </c>
      <c r="D319" s="3" t="str">
        <f>IFERROR(Calculations!L319,"")</f>
        <v/>
      </c>
      <c r="E319" s="3" t="str">
        <f>IF(OR(FilterValue="",Calculations!C319=FilterValue), IF(Calculations!C319 &lt;&gt;DefectTypeString,  IFERROR(Calculations!L319,""), NA()),NA())</f>
        <v/>
      </c>
      <c r="F319" s="3" t="e">
        <f t="shared" si="48"/>
        <v>#NUM!</v>
      </c>
      <c r="G319" s="3" t="e">
        <f xml:space="preserve"> IF(Calculations!C319 = DefectTypeString,  IFERROR(Calculations!L319,""), NA())</f>
        <v>#N/A</v>
      </c>
      <c r="H319" s="3" t="e">
        <f t="shared" si="49"/>
        <v>#NUM!</v>
      </c>
      <c r="I319" s="3" t="e">
        <f ca="1" xml:space="preserve"> IF(OR(Calculations!C319 = "",Calculations!C319 &lt;&gt; DefectTypeString),  Calculations!M319, NA())</f>
        <v>#N/A</v>
      </c>
      <c r="J319" s="3" t="e">
        <f xml:space="preserve"> IF(Calculations!C319 = DefectTypeString,  Calculations!M319, NA())</f>
        <v>#N/A</v>
      </c>
      <c r="K319" s="3"/>
      <c r="AL319" s="2" t="str">
        <f t="shared" si="45"/>
        <v/>
      </c>
      <c r="AM319" s="4" t="str">
        <f t="shared" si="46"/>
        <v/>
      </c>
      <c r="AN319" s="4" t="str">
        <f t="shared" si="47"/>
        <v/>
      </c>
    </row>
    <row r="320" spans="1:40" x14ac:dyDescent="0.2">
      <c r="A320" s="9" t="str">
        <f>Calculations!B320</f>
        <v/>
      </c>
      <c r="B320" s="9" t="str">
        <f>Calculations!A320</f>
        <v/>
      </c>
      <c r="C320" s="3" t="str">
        <f t="shared" si="44"/>
        <v/>
      </c>
      <c r="D320" s="3" t="str">
        <f>IFERROR(Calculations!L320,"")</f>
        <v/>
      </c>
      <c r="E320" s="3" t="str">
        <f>IF(OR(FilterValue="",Calculations!C320=FilterValue), IF(Calculations!C320 &lt;&gt;DefectTypeString,  IFERROR(Calculations!L320,""), NA()),NA())</f>
        <v/>
      </c>
      <c r="F320" s="3" t="e">
        <f t="shared" si="48"/>
        <v>#NUM!</v>
      </c>
      <c r="G320" s="3" t="e">
        <f xml:space="preserve"> IF(Calculations!C320 = DefectTypeString,  IFERROR(Calculations!L320,""), NA())</f>
        <v>#N/A</v>
      </c>
      <c r="H320" s="3" t="e">
        <f t="shared" si="49"/>
        <v>#NUM!</v>
      </c>
      <c r="I320" s="3" t="e">
        <f ca="1" xml:space="preserve"> IF(OR(Calculations!C320 = "",Calculations!C320 &lt;&gt; DefectTypeString),  Calculations!M320, NA())</f>
        <v>#N/A</v>
      </c>
      <c r="J320" s="3" t="e">
        <f xml:space="preserve"> IF(Calculations!C320 = DefectTypeString,  Calculations!M320, NA())</f>
        <v>#N/A</v>
      </c>
      <c r="K320" s="3"/>
      <c r="AL320" s="2" t="str">
        <f t="shared" si="45"/>
        <v/>
      </c>
      <c r="AM320" s="4" t="str">
        <f t="shared" si="46"/>
        <v/>
      </c>
      <c r="AN320" s="4" t="str">
        <f t="shared" si="47"/>
        <v/>
      </c>
    </row>
    <row r="321" spans="1:40" x14ac:dyDescent="0.2">
      <c r="A321" s="9" t="str">
        <f>Calculations!B321</f>
        <v/>
      </c>
      <c r="B321" s="9" t="str">
        <f>Calculations!A321</f>
        <v/>
      </c>
      <c r="C321" s="3" t="str">
        <f t="shared" si="44"/>
        <v/>
      </c>
      <c r="D321" s="3" t="str">
        <f>IFERROR(Calculations!L321,"")</f>
        <v/>
      </c>
      <c r="E321" s="3" t="str">
        <f>IF(OR(FilterValue="",Calculations!C321=FilterValue), IF(Calculations!C321 &lt;&gt;DefectTypeString,  IFERROR(Calculations!L321,""), NA()),NA())</f>
        <v/>
      </c>
      <c r="F321" s="3" t="e">
        <f t="shared" si="48"/>
        <v>#NUM!</v>
      </c>
      <c r="G321" s="3" t="e">
        <f xml:space="preserve"> IF(Calculations!C321 = DefectTypeString,  IFERROR(Calculations!L321,""), NA())</f>
        <v>#N/A</v>
      </c>
      <c r="H321" s="3" t="e">
        <f t="shared" si="49"/>
        <v>#NUM!</v>
      </c>
      <c r="I321" s="3" t="e">
        <f ca="1" xml:space="preserve"> IF(OR(Calculations!C321 = "",Calculations!C321 &lt;&gt; DefectTypeString),  Calculations!M321, NA())</f>
        <v>#N/A</v>
      </c>
      <c r="J321" s="3" t="e">
        <f xml:space="preserve"> IF(Calculations!C321 = DefectTypeString,  Calculations!M321, NA())</f>
        <v>#N/A</v>
      </c>
      <c r="K321" s="3"/>
      <c r="AL321" s="2" t="str">
        <f t="shared" si="45"/>
        <v/>
      </c>
      <c r="AM321" s="4" t="str">
        <f t="shared" si="46"/>
        <v/>
      </c>
      <c r="AN321" s="4" t="str">
        <f t="shared" si="47"/>
        <v/>
      </c>
    </row>
    <row r="322" spans="1:40" x14ac:dyDescent="0.2">
      <c r="A322" s="9" t="str">
        <f>Calculations!B322</f>
        <v/>
      </c>
      <c r="B322" s="9" t="str">
        <f>Calculations!A322</f>
        <v/>
      </c>
      <c r="C322" s="3" t="str">
        <f t="shared" si="44"/>
        <v/>
      </c>
      <c r="D322" s="3" t="str">
        <f>IFERROR(Calculations!L322,"")</f>
        <v/>
      </c>
      <c r="E322" s="3" t="str">
        <f>IF(OR(FilterValue="",Calculations!C322=FilterValue), IF(Calculations!C322 &lt;&gt;DefectTypeString,  IFERROR(Calculations!L322,""), NA()),NA())</f>
        <v/>
      </c>
      <c r="F322" s="3" t="e">
        <f t="shared" si="48"/>
        <v>#NUM!</v>
      </c>
      <c r="G322" s="3" t="e">
        <f xml:space="preserve"> IF(Calculations!C322 = DefectTypeString,  IFERROR(Calculations!L322,""), NA())</f>
        <v>#N/A</v>
      </c>
      <c r="H322" s="3" t="e">
        <f t="shared" si="49"/>
        <v>#NUM!</v>
      </c>
      <c r="I322" s="3" t="e">
        <f ca="1" xml:space="preserve"> IF(OR(Calculations!C322 = "",Calculations!C322 &lt;&gt; DefectTypeString),  Calculations!M322, NA())</f>
        <v>#N/A</v>
      </c>
      <c r="J322" s="3" t="e">
        <f xml:space="preserve"> IF(Calculations!C322 = DefectTypeString,  Calculations!M322, NA())</f>
        <v>#N/A</v>
      </c>
      <c r="K322" s="3"/>
      <c r="AL322" s="2" t="str">
        <f t="shared" si="45"/>
        <v/>
      </c>
      <c r="AM322" s="4" t="str">
        <f t="shared" si="46"/>
        <v/>
      </c>
      <c r="AN322" s="4" t="str">
        <f t="shared" si="47"/>
        <v/>
      </c>
    </row>
    <row r="323" spans="1:40" x14ac:dyDescent="0.2">
      <c r="A323" s="9" t="str">
        <f>Calculations!B323</f>
        <v/>
      </c>
      <c r="B323" s="9" t="str">
        <f>Calculations!A323</f>
        <v/>
      </c>
      <c r="C323" s="3" t="str">
        <f t="shared" ref="C323:C386" si="50">IF(ISNUMBER(B323),YEAR(B323)&amp;"-"&amp;TEXT(WEEKNUM(B323),"00"),"")</f>
        <v/>
      </c>
      <c r="D323" s="3" t="str">
        <f>IFERROR(Calculations!L323,"")</f>
        <v/>
      </c>
      <c r="E323" s="3" t="str">
        <f>IF(OR(FilterValue="",Calculations!C323=FilterValue), IF(Calculations!C323 &lt;&gt;DefectTypeString,  IFERROR(Calculations!L323,""), NA()),NA())</f>
        <v/>
      </c>
      <c r="F323" s="3" t="e">
        <f t="shared" si="48"/>
        <v>#NUM!</v>
      </c>
      <c r="G323" s="3" t="e">
        <f xml:space="preserve"> IF(Calculations!C323 = DefectTypeString,  IFERROR(Calculations!L323,""), NA())</f>
        <v>#N/A</v>
      </c>
      <c r="H323" s="3" t="e">
        <f t="shared" si="49"/>
        <v>#NUM!</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51">IF(AL322&lt;=MAX(B:B), AL322+1,"")</f>
        <v/>
      </c>
      <c r="AM323" s="4" t="str">
        <f t="shared" ref="AM323:AM386" si="52">IF(AL323&lt;&gt;"",$F$2,"")</f>
        <v/>
      </c>
      <c r="AN323" s="4" t="str">
        <f t="shared" ref="AN323:AN386" si="53">IF(AL323&lt;&gt;"",$H$2,"")</f>
        <v/>
      </c>
    </row>
    <row r="324" spans="1:40" x14ac:dyDescent="0.2">
      <c r="A324" s="9" t="str">
        <f>Calculations!B324</f>
        <v/>
      </c>
      <c r="B324" s="9" t="str">
        <f>Calculations!A324</f>
        <v/>
      </c>
      <c r="C324" s="3" t="str">
        <f t="shared" si="50"/>
        <v/>
      </c>
      <c r="D324" s="3" t="str">
        <f>IFERROR(Calculations!L324,"")</f>
        <v/>
      </c>
      <c r="E324" s="3" t="str">
        <f>IF(OR(FilterValue="",Calculations!C324=FilterValue), IF(Calculations!C324 &lt;&gt;DefectTypeString,  IFERROR(Calculations!L324,""), NA()),NA())</f>
        <v/>
      </c>
      <c r="F324" s="3" t="e">
        <f t="shared" ref="F324:F387" si="54">$F$2</f>
        <v>#NUM!</v>
      </c>
      <c r="G324" s="3" t="e">
        <f xml:space="preserve"> IF(Calculations!C324 = DefectTypeString,  IFERROR(Calculations!L324,""), NA())</f>
        <v>#N/A</v>
      </c>
      <c r="H324" s="3" t="e">
        <f t="shared" ref="H324:H387" si="55">$H$2</f>
        <v>#NUM!</v>
      </c>
      <c r="I324" s="3" t="e">
        <f ca="1" xml:space="preserve"> IF(OR(Calculations!C324 = "",Calculations!C324 &lt;&gt; DefectTypeString),  Calculations!M324, NA())</f>
        <v>#N/A</v>
      </c>
      <c r="J324" s="3" t="e">
        <f xml:space="preserve"> IF(Calculations!C324 = DefectTypeString,  Calculations!M324, NA())</f>
        <v>#N/A</v>
      </c>
      <c r="K324" s="3"/>
      <c r="AL324" s="2" t="str">
        <f t="shared" si="51"/>
        <v/>
      </c>
      <c r="AM324" s="4" t="str">
        <f t="shared" si="52"/>
        <v/>
      </c>
      <c r="AN324" s="4" t="str">
        <f t="shared" si="53"/>
        <v/>
      </c>
    </row>
    <row r="325" spans="1:40" x14ac:dyDescent="0.2">
      <c r="A325" s="9" t="str">
        <f>Calculations!B325</f>
        <v/>
      </c>
      <c r="B325" s="9" t="str">
        <f>Calculations!A325</f>
        <v/>
      </c>
      <c r="C325" s="3" t="str">
        <f t="shared" si="50"/>
        <v/>
      </c>
      <c r="D325" s="3" t="str">
        <f>IFERROR(Calculations!L325,"")</f>
        <v/>
      </c>
      <c r="E325" s="3" t="str">
        <f>IF(OR(FilterValue="",Calculations!C325=FilterValue), IF(Calculations!C325 &lt;&gt;DefectTypeString,  IFERROR(Calculations!L325,""), NA()),NA())</f>
        <v/>
      </c>
      <c r="F325" s="3" t="e">
        <f t="shared" si="54"/>
        <v>#NUM!</v>
      </c>
      <c r="G325" s="3" t="e">
        <f xml:space="preserve"> IF(Calculations!C325 = DefectTypeString,  IFERROR(Calculations!L325,""), NA())</f>
        <v>#N/A</v>
      </c>
      <c r="H325" s="3" t="e">
        <f t="shared" si="55"/>
        <v>#NUM!</v>
      </c>
      <c r="I325" s="3" t="e">
        <f ca="1" xml:space="preserve"> IF(OR(Calculations!C325 = "",Calculations!C325 &lt;&gt; DefectTypeString),  Calculations!M325, NA())</f>
        <v>#N/A</v>
      </c>
      <c r="J325" s="3" t="e">
        <f xml:space="preserve"> IF(Calculations!C325 = DefectTypeString,  Calculations!M325, NA())</f>
        <v>#N/A</v>
      </c>
      <c r="K325" s="3"/>
      <c r="AL325" s="2" t="str">
        <f t="shared" si="51"/>
        <v/>
      </c>
      <c r="AM325" s="4" t="str">
        <f t="shared" si="52"/>
        <v/>
      </c>
      <c r="AN325" s="4" t="str">
        <f t="shared" si="53"/>
        <v/>
      </c>
    </row>
    <row r="326" spans="1:40" x14ac:dyDescent="0.2">
      <c r="A326" s="9" t="str">
        <f>Calculations!B326</f>
        <v/>
      </c>
      <c r="B326" s="9" t="str">
        <f>Calculations!A326</f>
        <v/>
      </c>
      <c r="C326" s="3" t="str">
        <f t="shared" si="50"/>
        <v/>
      </c>
      <c r="D326" s="3" t="str">
        <f>IFERROR(Calculations!L326,"")</f>
        <v/>
      </c>
      <c r="E326" s="3" t="str">
        <f>IF(OR(FilterValue="",Calculations!C326=FilterValue), IF(Calculations!C326 &lt;&gt;DefectTypeString,  IFERROR(Calculations!L326,""), NA()),NA())</f>
        <v/>
      </c>
      <c r="F326" s="3" t="e">
        <f t="shared" si="54"/>
        <v>#NUM!</v>
      </c>
      <c r="G326" s="3" t="e">
        <f xml:space="preserve"> IF(Calculations!C326 = DefectTypeString,  IFERROR(Calculations!L326,""), NA())</f>
        <v>#N/A</v>
      </c>
      <c r="H326" s="3" t="e">
        <f t="shared" si="55"/>
        <v>#NUM!</v>
      </c>
      <c r="I326" s="3" t="e">
        <f ca="1" xml:space="preserve"> IF(OR(Calculations!C326 = "",Calculations!C326 &lt;&gt; DefectTypeString),  Calculations!M326, NA())</f>
        <v>#N/A</v>
      </c>
      <c r="J326" s="3" t="e">
        <f xml:space="preserve"> IF(Calculations!C326 = DefectTypeString,  Calculations!M326, NA())</f>
        <v>#N/A</v>
      </c>
      <c r="K326" s="3"/>
      <c r="AL326" s="2" t="str">
        <f t="shared" si="51"/>
        <v/>
      </c>
      <c r="AM326" s="4" t="str">
        <f t="shared" si="52"/>
        <v/>
      </c>
      <c r="AN326" s="4" t="str">
        <f t="shared" si="53"/>
        <v/>
      </c>
    </row>
    <row r="327" spans="1:40" x14ac:dyDescent="0.2">
      <c r="A327" s="9" t="str">
        <f>Calculations!B327</f>
        <v/>
      </c>
      <c r="B327" s="9" t="str">
        <f>Calculations!A327</f>
        <v/>
      </c>
      <c r="C327" s="3" t="str">
        <f t="shared" si="50"/>
        <v/>
      </c>
      <c r="D327" s="3" t="str">
        <f>IFERROR(Calculations!L327,"")</f>
        <v/>
      </c>
      <c r="E327" s="3" t="str">
        <f>IF(OR(FilterValue="",Calculations!C327=FilterValue), IF(Calculations!C327 &lt;&gt;DefectTypeString,  IFERROR(Calculations!L327,""), NA()),NA())</f>
        <v/>
      </c>
      <c r="F327" s="3" t="e">
        <f t="shared" si="54"/>
        <v>#NUM!</v>
      </c>
      <c r="G327" s="3" t="e">
        <f xml:space="preserve"> IF(Calculations!C327 = DefectTypeString,  IFERROR(Calculations!L327,""), NA())</f>
        <v>#N/A</v>
      </c>
      <c r="H327" s="3" t="e">
        <f t="shared" si="55"/>
        <v>#NUM!</v>
      </c>
      <c r="I327" s="3" t="e">
        <f ca="1" xml:space="preserve"> IF(OR(Calculations!C327 = "",Calculations!C327 &lt;&gt; DefectTypeString),  Calculations!M327, NA())</f>
        <v>#N/A</v>
      </c>
      <c r="J327" s="3" t="e">
        <f xml:space="preserve"> IF(Calculations!C327 = DefectTypeString,  Calculations!M327, NA())</f>
        <v>#N/A</v>
      </c>
      <c r="K327" s="3"/>
      <c r="AL327" s="2" t="str">
        <f t="shared" si="51"/>
        <v/>
      </c>
      <c r="AM327" s="4" t="str">
        <f t="shared" si="52"/>
        <v/>
      </c>
      <c r="AN327" s="4" t="str">
        <f t="shared" si="53"/>
        <v/>
      </c>
    </row>
    <row r="328" spans="1:40" x14ac:dyDescent="0.2">
      <c r="A328" s="9" t="str">
        <f>Calculations!B328</f>
        <v/>
      </c>
      <c r="B328" s="9" t="str">
        <f>Calculations!A328</f>
        <v/>
      </c>
      <c r="C328" s="3" t="str">
        <f t="shared" si="50"/>
        <v/>
      </c>
      <c r="D328" s="3" t="str">
        <f>IFERROR(Calculations!L328,"")</f>
        <v/>
      </c>
      <c r="E328" s="3" t="str">
        <f>IF(OR(FilterValue="",Calculations!C328=FilterValue), IF(Calculations!C328 &lt;&gt;DefectTypeString,  IFERROR(Calculations!L328,""), NA()),NA())</f>
        <v/>
      </c>
      <c r="F328" s="3" t="e">
        <f t="shared" si="54"/>
        <v>#NUM!</v>
      </c>
      <c r="G328" s="3" t="e">
        <f xml:space="preserve"> IF(Calculations!C328 = DefectTypeString,  IFERROR(Calculations!L328,""), NA())</f>
        <v>#N/A</v>
      </c>
      <c r="H328" s="3" t="e">
        <f t="shared" si="55"/>
        <v>#NUM!</v>
      </c>
      <c r="I328" s="3" t="e">
        <f ca="1" xml:space="preserve"> IF(OR(Calculations!C328 = "",Calculations!C328 &lt;&gt; DefectTypeString),  Calculations!M328, NA())</f>
        <v>#N/A</v>
      </c>
      <c r="J328" s="3" t="e">
        <f xml:space="preserve"> IF(Calculations!C328 = DefectTypeString,  Calculations!M328, NA())</f>
        <v>#N/A</v>
      </c>
      <c r="K328" s="3"/>
      <c r="AL328" s="2" t="str">
        <f t="shared" si="51"/>
        <v/>
      </c>
      <c r="AM328" s="4" t="str">
        <f t="shared" si="52"/>
        <v/>
      </c>
      <c r="AN328" s="4" t="str">
        <f t="shared" si="53"/>
        <v/>
      </c>
    </row>
    <row r="329" spans="1:40" x14ac:dyDescent="0.2">
      <c r="A329" s="9" t="str">
        <f>Calculations!B329</f>
        <v/>
      </c>
      <c r="B329" s="9" t="str">
        <f>Calculations!A329</f>
        <v/>
      </c>
      <c r="C329" s="3" t="str">
        <f t="shared" si="50"/>
        <v/>
      </c>
      <c r="D329" s="3" t="str">
        <f>IFERROR(Calculations!L329,"")</f>
        <v/>
      </c>
      <c r="E329" s="3" t="str">
        <f>IF(OR(FilterValue="",Calculations!C329=FilterValue), IF(Calculations!C329 &lt;&gt;DefectTypeString,  IFERROR(Calculations!L329,""), NA()),NA())</f>
        <v/>
      </c>
      <c r="F329" s="3" t="e">
        <f t="shared" si="54"/>
        <v>#NUM!</v>
      </c>
      <c r="G329" s="3" t="e">
        <f xml:space="preserve"> IF(Calculations!C329 = DefectTypeString,  IFERROR(Calculations!L329,""), NA())</f>
        <v>#N/A</v>
      </c>
      <c r="H329" s="3" t="e">
        <f t="shared" si="55"/>
        <v>#NUM!</v>
      </c>
      <c r="I329" s="3" t="e">
        <f ca="1" xml:space="preserve"> IF(OR(Calculations!C329 = "",Calculations!C329 &lt;&gt; DefectTypeString),  Calculations!M329, NA())</f>
        <v>#N/A</v>
      </c>
      <c r="J329" s="3" t="e">
        <f xml:space="preserve"> IF(Calculations!C329 = DefectTypeString,  Calculations!M329, NA())</f>
        <v>#N/A</v>
      </c>
      <c r="K329" s="3"/>
      <c r="AL329" s="2" t="str">
        <f t="shared" si="51"/>
        <v/>
      </c>
      <c r="AM329" s="4" t="str">
        <f t="shared" si="52"/>
        <v/>
      </c>
      <c r="AN329" s="4" t="str">
        <f t="shared" si="53"/>
        <v/>
      </c>
    </row>
    <row r="330" spans="1:40" x14ac:dyDescent="0.2">
      <c r="A330" s="9" t="str">
        <f>Calculations!B330</f>
        <v/>
      </c>
      <c r="B330" s="9" t="str">
        <f>Calculations!A330</f>
        <v/>
      </c>
      <c r="C330" s="3" t="str">
        <f t="shared" si="50"/>
        <v/>
      </c>
      <c r="D330" s="3" t="str">
        <f>IFERROR(Calculations!L330,"")</f>
        <v/>
      </c>
      <c r="E330" s="3" t="str">
        <f>IF(OR(FilterValue="",Calculations!C330=FilterValue), IF(Calculations!C330 &lt;&gt;DefectTypeString,  IFERROR(Calculations!L330,""), NA()),NA())</f>
        <v/>
      </c>
      <c r="F330" s="3" t="e">
        <f t="shared" si="54"/>
        <v>#NUM!</v>
      </c>
      <c r="G330" s="3" t="e">
        <f xml:space="preserve"> IF(Calculations!C330 = DefectTypeString,  IFERROR(Calculations!L330,""), NA())</f>
        <v>#N/A</v>
      </c>
      <c r="H330" s="3" t="e">
        <f t="shared" si="55"/>
        <v>#NUM!</v>
      </c>
      <c r="I330" s="3" t="e">
        <f ca="1" xml:space="preserve"> IF(OR(Calculations!C330 = "",Calculations!C330 &lt;&gt; DefectTypeString),  Calculations!M330, NA())</f>
        <v>#N/A</v>
      </c>
      <c r="J330" s="3" t="e">
        <f xml:space="preserve"> IF(Calculations!C330 = DefectTypeString,  Calculations!M330, NA())</f>
        <v>#N/A</v>
      </c>
      <c r="K330" s="3"/>
      <c r="AL330" s="2" t="str">
        <f t="shared" si="51"/>
        <v/>
      </c>
      <c r="AM330" s="4" t="str">
        <f t="shared" si="52"/>
        <v/>
      </c>
      <c r="AN330" s="4" t="str">
        <f t="shared" si="53"/>
        <v/>
      </c>
    </row>
    <row r="331" spans="1:40" x14ac:dyDescent="0.2">
      <c r="A331" s="9" t="str">
        <f>Calculations!B331</f>
        <v/>
      </c>
      <c r="B331" s="9" t="str">
        <f>Calculations!A331</f>
        <v/>
      </c>
      <c r="C331" s="3" t="str">
        <f t="shared" si="50"/>
        <v/>
      </c>
      <c r="D331" s="3" t="str">
        <f>IFERROR(Calculations!L331,"")</f>
        <v/>
      </c>
      <c r="E331" s="3" t="str">
        <f>IF(OR(FilterValue="",Calculations!C331=FilterValue), IF(Calculations!C331 &lt;&gt;DefectTypeString,  IFERROR(Calculations!L331,""), NA()),NA())</f>
        <v/>
      </c>
      <c r="F331" s="3" t="e">
        <f t="shared" si="54"/>
        <v>#NUM!</v>
      </c>
      <c r="G331" s="3" t="e">
        <f xml:space="preserve"> IF(Calculations!C331 = DefectTypeString,  IFERROR(Calculations!L331,""), NA())</f>
        <v>#N/A</v>
      </c>
      <c r="H331" s="3" t="e">
        <f t="shared" si="55"/>
        <v>#NUM!</v>
      </c>
      <c r="I331" s="3" t="e">
        <f ca="1" xml:space="preserve"> IF(OR(Calculations!C331 = "",Calculations!C331 &lt;&gt; DefectTypeString),  Calculations!M331, NA())</f>
        <v>#N/A</v>
      </c>
      <c r="J331" s="3" t="e">
        <f xml:space="preserve"> IF(Calculations!C331 = DefectTypeString,  Calculations!M331, NA())</f>
        <v>#N/A</v>
      </c>
      <c r="K331" s="3"/>
      <c r="AL331" s="2" t="str">
        <f t="shared" si="51"/>
        <v/>
      </c>
      <c r="AM331" s="4" t="str">
        <f t="shared" si="52"/>
        <v/>
      </c>
      <c r="AN331" s="4" t="str">
        <f t="shared" si="53"/>
        <v/>
      </c>
    </row>
    <row r="332" spans="1:40" x14ac:dyDescent="0.2">
      <c r="A332" s="9" t="str">
        <f>Calculations!B332</f>
        <v/>
      </c>
      <c r="B332" s="9" t="str">
        <f>Calculations!A332</f>
        <v/>
      </c>
      <c r="C332" s="3" t="str">
        <f t="shared" si="50"/>
        <v/>
      </c>
      <c r="D332" s="3" t="str">
        <f>IFERROR(Calculations!L332,"")</f>
        <v/>
      </c>
      <c r="E332" s="3" t="str">
        <f>IF(OR(FilterValue="",Calculations!C332=FilterValue), IF(Calculations!C332 &lt;&gt;DefectTypeString,  IFERROR(Calculations!L332,""), NA()),NA())</f>
        <v/>
      </c>
      <c r="F332" s="3" t="e">
        <f t="shared" si="54"/>
        <v>#NUM!</v>
      </c>
      <c r="G332" s="3" t="e">
        <f xml:space="preserve"> IF(Calculations!C332 = DefectTypeString,  IFERROR(Calculations!L332,""), NA())</f>
        <v>#N/A</v>
      </c>
      <c r="H332" s="3" t="e">
        <f t="shared" si="55"/>
        <v>#NUM!</v>
      </c>
      <c r="I332" s="3" t="e">
        <f ca="1" xml:space="preserve"> IF(OR(Calculations!C332 = "",Calculations!C332 &lt;&gt; DefectTypeString),  Calculations!M332, NA())</f>
        <v>#N/A</v>
      </c>
      <c r="J332" s="3" t="e">
        <f xml:space="preserve"> IF(Calculations!C332 = DefectTypeString,  Calculations!M332, NA())</f>
        <v>#N/A</v>
      </c>
      <c r="K332" s="3"/>
      <c r="AL332" s="2" t="str">
        <f t="shared" si="51"/>
        <v/>
      </c>
      <c r="AM332" s="4" t="str">
        <f t="shared" si="52"/>
        <v/>
      </c>
      <c r="AN332" s="4" t="str">
        <f t="shared" si="53"/>
        <v/>
      </c>
    </row>
    <row r="333" spans="1:40" x14ac:dyDescent="0.2">
      <c r="A333" s="9" t="str">
        <f>Calculations!B333</f>
        <v/>
      </c>
      <c r="B333" s="9" t="str">
        <f>Calculations!A333</f>
        <v/>
      </c>
      <c r="C333" s="3" t="str">
        <f t="shared" si="50"/>
        <v/>
      </c>
      <c r="D333" s="3" t="str">
        <f>IFERROR(Calculations!L333,"")</f>
        <v/>
      </c>
      <c r="E333" s="3" t="str">
        <f>IF(OR(FilterValue="",Calculations!C333=FilterValue), IF(Calculations!C333 &lt;&gt;DefectTypeString,  IFERROR(Calculations!L333,""), NA()),NA())</f>
        <v/>
      </c>
      <c r="F333" s="3" t="e">
        <f t="shared" si="54"/>
        <v>#NUM!</v>
      </c>
      <c r="G333" s="3" t="e">
        <f xml:space="preserve"> IF(Calculations!C333 = DefectTypeString,  IFERROR(Calculations!L333,""), NA())</f>
        <v>#N/A</v>
      </c>
      <c r="H333" s="3" t="e">
        <f t="shared" si="55"/>
        <v>#NUM!</v>
      </c>
      <c r="I333" s="3" t="e">
        <f ca="1" xml:space="preserve"> IF(OR(Calculations!C333 = "",Calculations!C333 &lt;&gt; DefectTypeString),  Calculations!M333, NA())</f>
        <v>#N/A</v>
      </c>
      <c r="J333" s="3" t="e">
        <f xml:space="preserve"> IF(Calculations!C333 = DefectTypeString,  Calculations!M333, NA())</f>
        <v>#N/A</v>
      </c>
      <c r="K333" s="3"/>
      <c r="AL333" s="2" t="str">
        <f t="shared" si="51"/>
        <v/>
      </c>
      <c r="AM333" s="4" t="str">
        <f t="shared" si="52"/>
        <v/>
      </c>
      <c r="AN333" s="4" t="str">
        <f t="shared" si="53"/>
        <v/>
      </c>
    </row>
    <row r="334" spans="1:40" x14ac:dyDescent="0.2">
      <c r="A334" s="9" t="str">
        <f>Calculations!B334</f>
        <v/>
      </c>
      <c r="B334" s="9" t="str">
        <f>Calculations!A334</f>
        <v/>
      </c>
      <c r="C334" s="3" t="str">
        <f t="shared" si="50"/>
        <v/>
      </c>
      <c r="D334" s="3" t="str">
        <f>IFERROR(Calculations!L334,"")</f>
        <v/>
      </c>
      <c r="E334" s="3" t="str">
        <f>IF(OR(FilterValue="",Calculations!C334=FilterValue), IF(Calculations!C334 &lt;&gt;DefectTypeString,  IFERROR(Calculations!L334,""), NA()),NA())</f>
        <v/>
      </c>
      <c r="F334" s="3" t="e">
        <f t="shared" si="54"/>
        <v>#NUM!</v>
      </c>
      <c r="G334" s="3" t="e">
        <f xml:space="preserve"> IF(Calculations!C334 = DefectTypeString,  IFERROR(Calculations!L334,""), NA())</f>
        <v>#N/A</v>
      </c>
      <c r="H334" s="3" t="e">
        <f t="shared" si="55"/>
        <v>#NUM!</v>
      </c>
      <c r="I334" s="3" t="e">
        <f ca="1" xml:space="preserve"> IF(OR(Calculations!C334 = "",Calculations!C334 &lt;&gt; DefectTypeString),  Calculations!M334, NA())</f>
        <v>#N/A</v>
      </c>
      <c r="J334" s="3" t="e">
        <f xml:space="preserve"> IF(Calculations!C334 = DefectTypeString,  Calculations!M334, NA())</f>
        <v>#N/A</v>
      </c>
      <c r="K334" s="3"/>
      <c r="AL334" s="2" t="str">
        <f t="shared" si="51"/>
        <v/>
      </c>
      <c r="AM334" s="4" t="str">
        <f t="shared" si="52"/>
        <v/>
      </c>
      <c r="AN334" s="4" t="str">
        <f t="shared" si="53"/>
        <v/>
      </c>
    </row>
    <row r="335" spans="1:40" x14ac:dyDescent="0.2">
      <c r="A335" s="9" t="str">
        <f>Calculations!B335</f>
        <v/>
      </c>
      <c r="B335" s="9" t="str">
        <f>Calculations!A335</f>
        <v/>
      </c>
      <c r="C335" s="3" t="str">
        <f t="shared" si="50"/>
        <v/>
      </c>
      <c r="D335" s="3" t="str">
        <f>IFERROR(Calculations!L335,"")</f>
        <v/>
      </c>
      <c r="E335" s="3" t="str">
        <f>IF(OR(FilterValue="",Calculations!C335=FilterValue), IF(Calculations!C335 &lt;&gt;DefectTypeString,  IFERROR(Calculations!L335,""), NA()),NA())</f>
        <v/>
      </c>
      <c r="F335" s="3" t="e">
        <f t="shared" si="54"/>
        <v>#NUM!</v>
      </c>
      <c r="G335" s="3" t="e">
        <f xml:space="preserve"> IF(Calculations!C335 = DefectTypeString,  IFERROR(Calculations!L335,""), NA())</f>
        <v>#N/A</v>
      </c>
      <c r="H335" s="3" t="e">
        <f t="shared" si="55"/>
        <v>#NUM!</v>
      </c>
      <c r="I335" s="3" t="e">
        <f ca="1" xml:space="preserve"> IF(OR(Calculations!C335 = "",Calculations!C335 &lt;&gt; DefectTypeString),  Calculations!M335, NA())</f>
        <v>#N/A</v>
      </c>
      <c r="J335" s="3" t="e">
        <f xml:space="preserve"> IF(Calculations!C335 = DefectTypeString,  Calculations!M335, NA())</f>
        <v>#N/A</v>
      </c>
      <c r="K335" s="3"/>
      <c r="AL335" s="2" t="str">
        <f t="shared" si="51"/>
        <v/>
      </c>
      <c r="AM335" s="4" t="str">
        <f t="shared" si="52"/>
        <v/>
      </c>
      <c r="AN335" s="4" t="str">
        <f t="shared" si="53"/>
        <v/>
      </c>
    </row>
    <row r="336" spans="1:40" x14ac:dyDescent="0.2">
      <c r="A336" s="9" t="str">
        <f>Calculations!B336</f>
        <v/>
      </c>
      <c r="B336" s="9" t="str">
        <f>Calculations!A336</f>
        <v/>
      </c>
      <c r="C336" s="3" t="str">
        <f t="shared" si="50"/>
        <v/>
      </c>
      <c r="D336" s="3" t="str">
        <f>IFERROR(Calculations!L336,"")</f>
        <v/>
      </c>
      <c r="E336" s="3" t="str">
        <f>IF(OR(FilterValue="",Calculations!C336=FilterValue), IF(Calculations!C336 &lt;&gt;DefectTypeString,  IFERROR(Calculations!L336,""), NA()),NA())</f>
        <v/>
      </c>
      <c r="F336" s="3" t="e">
        <f t="shared" si="54"/>
        <v>#NUM!</v>
      </c>
      <c r="G336" s="3" t="e">
        <f xml:space="preserve"> IF(Calculations!C336 = DefectTypeString,  IFERROR(Calculations!L336,""), NA())</f>
        <v>#N/A</v>
      </c>
      <c r="H336" s="3" t="e">
        <f t="shared" si="55"/>
        <v>#NUM!</v>
      </c>
      <c r="I336" s="3" t="e">
        <f ca="1" xml:space="preserve"> IF(OR(Calculations!C336 = "",Calculations!C336 &lt;&gt; DefectTypeString),  Calculations!M336, NA())</f>
        <v>#N/A</v>
      </c>
      <c r="J336" s="3" t="e">
        <f xml:space="preserve"> IF(Calculations!C336 = DefectTypeString,  Calculations!M336, NA())</f>
        <v>#N/A</v>
      </c>
      <c r="K336" s="3"/>
      <c r="AL336" s="2" t="str">
        <f t="shared" si="51"/>
        <v/>
      </c>
      <c r="AM336" s="4" t="str">
        <f t="shared" si="52"/>
        <v/>
      </c>
      <c r="AN336" s="4" t="str">
        <f t="shared" si="53"/>
        <v/>
      </c>
    </row>
    <row r="337" spans="1:40" x14ac:dyDescent="0.2">
      <c r="A337" s="9" t="str">
        <f>Calculations!B337</f>
        <v/>
      </c>
      <c r="B337" s="9" t="str">
        <f>Calculations!A337</f>
        <v/>
      </c>
      <c r="C337" s="3" t="str">
        <f t="shared" si="50"/>
        <v/>
      </c>
      <c r="D337" s="3" t="str">
        <f>IFERROR(Calculations!L337,"")</f>
        <v/>
      </c>
      <c r="E337" s="3" t="str">
        <f>IF(OR(FilterValue="",Calculations!C337=FilterValue), IF(Calculations!C337 &lt;&gt;DefectTypeString,  IFERROR(Calculations!L337,""), NA()),NA())</f>
        <v/>
      </c>
      <c r="F337" s="3" t="e">
        <f t="shared" si="54"/>
        <v>#NUM!</v>
      </c>
      <c r="G337" s="3" t="e">
        <f xml:space="preserve"> IF(Calculations!C337 = DefectTypeString,  IFERROR(Calculations!L337,""), NA())</f>
        <v>#N/A</v>
      </c>
      <c r="H337" s="3" t="e">
        <f t="shared" si="55"/>
        <v>#NUM!</v>
      </c>
      <c r="I337" s="3" t="e">
        <f ca="1" xml:space="preserve"> IF(OR(Calculations!C337 = "",Calculations!C337 &lt;&gt; DefectTypeString),  Calculations!M337, NA())</f>
        <v>#N/A</v>
      </c>
      <c r="J337" s="3" t="e">
        <f xml:space="preserve"> IF(Calculations!C337 = DefectTypeString,  Calculations!M337, NA())</f>
        <v>#N/A</v>
      </c>
      <c r="K337" s="3"/>
      <c r="AL337" s="2" t="str">
        <f t="shared" si="51"/>
        <v/>
      </c>
      <c r="AM337" s="4" t="str">
        <f t="shared" si="52"/>
        <v/>
      </c>
      <c r="AN337" s="4" t="str">
        <f t="shared" si="53"/>
        <v/>
      </c>
    </row>
    <row r="338" spans="1:40" x14ac:dyDescent="0.2">
      <c r="A338" s="9" t="str">
        <f>Calculations!B338</f>
        <v/>
      </c>
      <c r="B338" s="9" t="str">
        <f>Calculations!A338</f>
        <v/>
      </c>
      <c r="C338" s="3" t="str">
        <f t="shared" si="50"/>
        <v/>
      </c>
      <c r="D338" s="3" t="str">
        <f>IFERROR(Calculations!L338,"")</f>
        <v/>
      </c>
      <c r="E338" s="3" t="str">
        <f>IF(OR(FilterValue="",Calculations!C338=FilterValue), IF(Calculations!C338 &lt;&gt;DefectTypeString,  IFERROR(Calculations!L338,""), NA()),NA())</f>
        <v/>
      </c>
      <c r="F338" s="3" t="e">
        <f t="shared" si="54"/>
        <v>#NUM!</v>
      </c>
      <c r="G338" s="3" t="e">
        <f xml:space="preserve"> IF(Calculations!C338 = DefectTypeString,  IFERROR(Calculations!L338,""), NA())</f>
        <v>#N/A</v>
      </c>
      <c r="H338" s="3" t="e">
        <f t="shared" si="55"/>
        <v>#NUM!</v>
      </c>
      <c r="I338" s="3" t="e">
        <f ca="1" xml:space="preserve"> IF(OR(Calculations!C338 = "",Calculations!C338 &lt;&gt; DefectTypeString),  Calculations!M338, NA())</f>
        <v>#N/A</v>
      </c>
      <c r="J338" s="3" t="e">
        <f xml:space="preserve"> IF(Calculations!C338 = DefectTypeString,  Calculations!M338, NA())</f>
        <v>#N/A</v>
      </c>
      <c r="K338" s="3"/>
      <c r="AL338" s="2" t="str">
        <f t="shared" si="51"/>
        <v/>
      </c>
      <c r="AM338" s="4" t="str">
        <f t="shared" si="52"/>
        <v/>
      </c>
      <c r="AN338" s="4" t="str">
        <f t="shared" si="53"/>
        <v/>
      </c>
    </row>
    <row r="339" spans="1:40" x14ac:dyDescent="0.2">
      <c r="A339" s="9" t="str">
        <f>Calculations!B339</f>
        <v/>
      </c>
      <c r="B339" s="9" t="str">
        <f>Calculations!A339</f>
        <v/>
      </c>
      <c r="C339" s="3" t="str">
        <f t="shared" si="50"/>
        <v/>
      </c>
      <c r="D339" s="3" t="str">
        <f>IFERROR(Calculations!L339,"")</f>
        <v/>
      </c>
      <c r="E339" s="3" t="str">
        <f>IF(OR(FilterValue="",Calculations!C339=FilterValue), IF(Calculations!C339 &lt;&gt;DefectTypeString,  IFERROR(Calculations!L339,""), NA()),NA())</f>
        <v/>
      </c>
      <c r="F339" s="3" t="e">
        <f t="shared" si="54"/>
        <v>#NUM!</v>
      </c>
      <c r="G339" s="3" t="e">
        <f xml:space="preserve"> IF(Calculations!C339 = DefectTypeString,  IFERROR(Calculations!L339,""), NA())</f>
        <v>#N/A</v>
      </c>
      <c r="H339" s="3" t="e">
        <f t="shared" si="55"/>
        <v>#NUM!</v>
      </c>
      <c r="I339" s="3" t="e">
        <f ca="1" xml:space="preserve"> IF(OR(Calculations!C339 = "",Calculations!C339 &lt;&gt; DefectTypeString),  Calculations!M339, NA())</f>
        <v>#N/A</v>
      </c>
      <c r="J339" s="3" t="e">
        <f xml:space="preserve"> IF(Calculations!C339 = DefectTypeString,  Calculations!M339, NA())</f>
        <v>#N/A</v>
      </c>
      <c r="K339" s="3"/>
      <c r="AL339" s="2" t="str">
        <f t="shared" si="51"/>
        <v/>
      </c>
      <c r="AM339" s="4" t="str">
        <f t="shared" si="52"/>
        <v/>
      </c>
      <c r="AN339" s="4" t="str">
        <f t="shared" si="53"/>
        <v/>
      </c>
    </row>
    <row r="340" spans="1:40" x14ac:dyDescent="0.2">
      <c r="A340" s="9" t="str">
        <f>Calculations!B340</f>
        <v/>
      </c>
      <c r="B340" s="9" t="str">
        <f>Calculations!A340</f>
        <v/>
      </c>
      <c r="C340" s="3" t="str">
        <f t="shared" si="50"/>
        <v/>
      </c>
      <c r="D340" s="3" t="str">
        <f>IFERROR(Calculations!L340,"")</f>
        <v/>
      </c>
      <c r="E340" s="3" t="str">
        <f>IF(OR(FilterValue="",Calculations!C340=FilterValue), IF(Calculations!C340 &lt;&gt;DefectTypeString,  IFERROR(Calculations!L340,""), NA()),NA())</f>
        <v/>
      </c>
      <c r="F340" s="3" t="e">
        <f t="shared" si="54"/>
        <v>#NUM!</v>
      </c>
      <c r="G340" s="3" t="e">
        <f xml:space="preserve"> IF(Calculations!C340 = DefectTypeString,  IFERROR(Calculations!L340,""), NA())</f>
        <v>#N/A</v>
      </c>
      <c r="H340" s="3" t="e">
        <f t="shared" si="55"/>
        <v>#NUM!</v>
      </c>
      <c r="I340" s="3" t="e">
        <f ca="1" xml:space="preserve"> IF(OR(Calculations!C340 = "",Calculations!C340 &lt;&gt; DefectTypeString),  Calculations!M340, NA())</f>
        <v>#N/A</v>
      </c>
      <c r="J340" s="3" t="e">
        <f xml:space="preserve"> IF(Calculations!C340 = DefectTypeString,  Calculations!M340, NA())</f>
        <v>#N/A</v>
      </c>
      <c r="K340" s="3"/>
      <c r="AL340" s="2" t="str">
        <f t="shared" si="51"/>
        <v/>
      </c>
      <c r="AM340" s="4" t="str">
        <f t="shared" si="52"/>
        <v/>
      </c>
      <c r="AN340" s="4" t="str">
        <f t="shared" si="53"/>
        <v/>
      </c>
    </row>
    <row r="341" spans="1:40" x14ac:dyDescent="0.2">
      <c r="A341" s="9" t="str">
        <f>Calculations!B341</f>
        <v/>
      </c>
      <c r="B341" s="9" t="str">
        <f>Calculations!A341</f>
        <v/>
      </c>
      <c r="C341" s="3" t="str">
        <f t="shared" si="50"/>
        <v/>
      </c>
      <c r="D341" s="3" t="str">
        <f>IFERROR(Calculations!L341,"")</f>
        <v/>
      </c>
      <c r="E341" s="3" t="str">
        <f>IF(OR(FilterValue="",Calculations!C341=FilterValue), IF(Calculations!C341 &lt;&gt;DefectTypeString,  IFERROR(Calculations!L341,""), NA()),NA())</f>
        <v/>
      </c>
      <c r="F341" s="3" t="e">
        <f t="shared" si="54"/>
        <v>#NUM!</v>
      </c>
      <c r="G341" s="3" t="e">
        <f xml:space="preserve"> IF(Calculations!C341 = DefectTypeString,  IFERROR(Calculations!L341,""), NA())</f>
        <v>#N/A</v>
      </c>
      <c r="H341" s="3" t="e">
        <f t="shared" si="55"/>
        <v>#NUM!</v>
      </c>
      <c r="I341" s="3" t="e">
        <f ca="1" xml:space="preserve"> IF(OR(Calculations!C341 = "",Calculations!C341 &lt;&gt; DefectTypeString),  Calculations!M341, NA())</f>
        <v>#N/A</v>
      </c>
      <c r="J341" s="3" t="e">
        <f xml:space="preserve"> IF(Calculations!C341 = DefectTypeString,  Calculations!M341, NA())</f>
        <v>#N/A</v>
      </c>
      <c r="K341" s="3"/>
      <c r="AL341" s="2" t="str">
        <f t="shared" si="51"/>
        <v/>
      </c>
      <c r="AM341" s="4" t="str">
        <f t="shared" si="52"/>
        <v/>
      </c>
      <c r="AN341" s="4" t="str">
        <f t="shared" si="53"/>
        <v/>
      </c>
    </row>
    <row r="342" spans="1:40" x14ac:dyDescent="0.2">
      <c r="A342" s="9" t="str">
        <f>Calculations!B342</f>
        <v/>
      </c>
      <c r="B342" s="9" t="str">
        <f>Calculations!A342</f>
        <v/>
      </c>
      <c r="C342" s="3" t="str">
        <f t="shared" si="50"/>
        <v/>
      </c>
      <c r="D342" s="3" t="str">
        <f>IFERROR(Calculations!L342,"")</f>
        <v/>
      </c>
      <c r="E342" s="3" t="str">
        <f>IF(OR(FilterValue="",Calculations!C342=FilterValue), IF(Calculations!C342 &lt;&gt;DefectTypeString,  IFERROR(Calculations!L342,""), NA()),NA())</f>
        <v/>
      </c>
      <c r="F342" s="3" t="e">
        <f t="shared" si="54"/>
        <v>#NUM!</v>
      </c>
      <c r="G342" s="3" t="e">
        <f xml:space="preserve"> IF(Calculations!C342 = DefectTypeString,  IFERROR(Calculations!L342,""), NA())</f>
        <v>#N/A</v>
      </c>
      <c r="H342" s="3" t="e">
        <f t="shared" si="55"/>
        <v>#NUM!</v>
      </c>
      <c r="I342" s="3" t="e">
        <f ca="1" xml:space="preserve"> IF(OR(Calculations!C342 = "",Calculations!C342 &lt;&gt; DefectTypeString),  Calculations!M342, NA())</f>
        <v>#N/A</v>
      </c>
      <c r="J342" s="3" t="e">
        <f xml:space="preserve"> IF(Calculations!C342 = DefectTypeString,  Calculations!M342, NA())</f>
        <v>#N/A</v>
      </c>
      <c r="K342" s="3"/>
      <c r="AL342" s="2" t="str">
        <f t="shared" si="51"/>
        <v/>
      </c>
      <c r="AM342" s="4" t="str">
        <f t="shared" si="52"/>
        <v/>
      </c>
      <c r="AN342" s="4" t="str">
        <f t="shared" si="53"/>
        <v/>
      </c>
    </row>
    <row r="343" spans="1:40" x14ac:dyDescent="0.2">
      <c r="A343" s="9" t="str">
        <f>Calculations!B343</f>
        <v/>
      </c>
      <c r="B343" s="9" t="str">
        <f>Calculations!A343</f>
        <v/>
      </c>
      <c r="C343" s="3" t="str">
        <f t="shared" si="50"/>
        <v/>
      </c>
      <c r="D343" s="3" t="str">
        <f>IFERROR(Calculations!L343,"")</f>
        <v/>
      </c>
      <c r="E343" s="3" t="str">
        <f>IF(OR(FilterValue="",Calculations!C343=FilterValue), IF(Calculations!C343 &lt;&gt;DefectTypeString,  IFERROR(Calculations!L343,""), NA()),NA())</f>
        <v/>
      </c>
      <c r="F343" s="3" t="e">
        <f t="shared" si="54"/>
        <v>#NUM!</v>
      </c>
      <c r="G343" s="3" t="e">
        <f xml:space="preserve"> IF(Calculations!C343 = DefectTypeString,  IFERROR(Calculations!L343,""), NA())</f>
        <v>#N/A</v>
      </c>
      <c r="H343" s="3" t="e">
        <f t="shared" si="55"/>
        <v>#NUM!</v>
      </c>
      <c r="I343" s="3" t="e">
        <f ca="1" xml:space="preserve"> IF(OR(Calculations!C343 = "",Calculations!C343 &lt;&gt; DefectTypeString),  Calculations!M343, NA())</f>
        <v>#N/A</v>
      </c>
      <c r="J343" s="3" t="e">
        <f xml:space="preserve"> IF(Calculations!C343 = DefectTypeString,  Calculations!M343, NA())</f>
        <v>#N/A</v>
      </c>
      <c r="K343" s="3"/>
      <c r="AL343" s="2" t="str">
        <f t="shared" si="51"/>
        <v/>
      </c>
      <c r="AM343" s="4" t="str">
        <f t="shared" si="52"/>
        <v/>
      </c>
      <c r="AN343" s="4" t="str">
        <f t="shared" si="53"/>
        <v/>
      </c>
    </row>
    <row r="344" spans="1:40" x14ac:dyDescent="0.2">
      <c r="A344" s="9" t="str">
        <f>Calculations!B344</f>
        <v/>
      </c>
      <c r="B344" s="9" t="str">
        <f>Calculations!A344</f>
        <v/>
      </c>
      <c r="C344" s="3" t="str">
        <f t="shared" si="50"/>
        <v/>
      </c>
      <c r="D344" s="3" t="str">
        <f>IFERROR(Calculations!L344,"")</f>
        <v/>
      </c>
      <c r="E344" s="3" t="str">
        <f>IF(OR(FilterValue="",Calculations!C344=FilterValue), IF(Calculations!C344 &lt;&gt;DefectTypeString,  IFERROR(Calculations!L344,""), NA()),NA())</f>
        <v/>
      </c>
      <c r="F344" s="3" t="e">
        <f t="shared" si="54"/>
        <v>#NUM!</v>
      </c>
      <c r="G344" s="3" t="e">
        <f xml:space="preserve"> IF(Calculations!C344 = DefectTypeString,  IFERROR(Calculations!L344,""), NA())</f>
        <v>#N/A</v>
      </c>
      <c r="H344" s="3" t="e">
        <f t="shared" si="55"/>
        <v>#NUM!</v>
      </c>
      <c r="I344" s="3" t="e">
        <f ca="1" xml:space="preserve"> IF(OR(Calculations!C344 = "",Calculations!C344 &lt;&gt; DefectTypeString),  Calculations!M344, NA())</f>
        <v>#N/A</v>
      </c>
      <c r="J344" s="3" t="e">
        <f xml:space="preserve"> IF(Calculations!C344 = DefectTypeString,  Calculations!M344, NA())</f>
        <v>#N/A</v>
      </c>
      <c r="K344" s="3"/>
      <c r="AL344" s="2" t="str">
        <f t="shared" si="51"/>
        <v/>
      </c>
      <c r="AM344" s="4" t="str">
        <f t="shared" si="52"/>
        <v/>
      </c>
      <c r="AN344" s="4" t="str">
        <f t="shared" si="53"/>
        <v/>
      </c>
    </row>
    <row r="345" spans="1:40" x14ac:dyDescent="0.2">
      <c r="A345" s="9" t="str">
        <f>Calculations!B345</f>
        <v/>
      </c>
      <c r="B345" s="9" t="str">
        <f>Calculations!A345</f>
        <v/>
      </c>
      <c r="C345" s="3" t="str">
        <f t="shared" si="50"/>
        <v/>
      </c>
      <c r="D345" s="3" t="str">
        <f>IFERROR(Calculations!L345,"")</f>
        <v/>
      </c>
      <c r="E345" s="3" t="str">
        <f>IF(OR(FilterValue="",Calculations!C345=FilterValue), IF(Calculations!C345 &lt;&gt;DefectTypeString,  IFERROR(Calculations!L345,""), NA()),NA())</f>
        <v/>
      </c>
      <c r="F345" s="3" t="e">
        <f t="shared" si="54"/>
        <v>#NUM!</v>
      </c>
      <c r="G345" s="3" t="e">
        <f xml:space="preserve"> IF(Calculations!C345 = DefectTypeString,  IFERROR(Calculations!L345,""), NA())</f>
        <v>#N/A</v>
      </c>
      <c r="H345" s="3" t="e">
        <f t="shared" si="55"/>
        <v>#NUM!</v>
      </c>
      <c r="I345" s="3" t="e">
        <f ca="1" xml:space="preserve"> IF(OR(Calculations!C345 = "",Calculations!C345 &lt;&gt; DefectTypeString),  Calculations!M345, NA())</f>
        <v>#N/A</v>
      </c>
      <c r="J345" s="3" t="e">
        <f xml:space="preserve"> IF(Calculations!C345 = DefectTypeString,  Calculations!M345, NA())</f>
        <v>#N/A</v>
      </c>
      <c r="K345" s="3"/>
      <c r="AL345" s="2" t="str">
        <f t="shared" si="51"/>
        <v/>
      </c>
      <c r="AM345" s="4" t="str">
        <f t="shared" si="52"/>
        <v/>
      </c>
      <c r="AN345" s="4" t="str">
        <f t="shared" si="53"/>
        <v/>
      </c>
    </row>
    <row r="346" spans="1:40" x14ac:dyDescent="0.2">
      <c r="A346" s="9" t="str">
        <f>Calculations!B346</f>
        <v/>
      </c>
      <c r="B346" s="9" t="str">
        <f>Calculations!A346</f>
        <v/>
      </c>
      <c r="C346" s="3" t="str">
        <f t="shared" si="50"/>
        <v/>
      </c>
      <c r="D346" s="3" t="str">
        <f>IFERROR(Calculations!L346,"")</f>
        <v/>
      </c>
      <c r="E346" s="3" t="str">
        <f>IF(OR(FilterValue="",Calculations!C346=FilterValue), IF(Calculations!C346 &lt;&gt;DefectTypeString,  IFERROR(Calculations!L346,""), NA()),NA())</f>
        <v/>
      </c>
      <c r="F346" s="3" t="e">
        <f t="shared" si="54"/>
        <v>#NUM!</v>
      </c>
      <c r="G346" s="3" t="e">
        <f xml:space="preserve"> IF(Calculations!C346 = DefectTypeString,  IFERROR(Calculations!L346,""), NA())</f>
        <v>#N/A</v>
      </c>
      <c r="H346" s="3" t="e">
        <f t="shared" si="55"/>
        <v>#NUM!</v>
      </c>
      <c r="I346" s="3" t="e">
        <f ca="1" xml:space="preserve"> IF(OR(Calculations!C346 = "",Calculations!C346 &lt;&gt; DefectTypeString),  Calculations!M346, NA())</f>
        <v>#N/A</v>
      </c>
      <c r="J346" s="3" t="e">
        <f xml:space="preserve"> IF(Calculations!C346 = DefectTypeString,  Calculations!M346, NA())</f>
        <v>#N/A</v>
      </c>
      <c r="K346" s="3"/>
      <c r="AL346" s="2" t="str">
        <f t="shared" si="51"/>
        <v/>
      </c>
      <c r="AM346" s="4" t="str">
        <f t="shared" si="52"/>
        <v/>
      </c>
      <c r="AN346" s="4" t="str">
        <f t="shared" si="53"/>
        <v/>
      </c>
    </row>
    <row r="347" spans="1:40" x14ac:dyDescent="0.2">
      <c r="A347" s="9" t="str">
        <f>Calculations!B347</f>
        <v/>
      </c>
      <c r="B347" s="9" t="str">
        <f>Calculations!A347</f>
        <v/>
      </c>
      <c r="C347" s="3" t="str">
        <f t="shared" si="50"/>
        <v/>
      </c>
      <c r="D347" s="3" t="str">
        <f>IFERROR(Calculations!L347,"")</f>
        <v/>
      </c>
      <c r="E347" s="3" t="str">
        <f>IF(OR(FilterValue="",Calculations!C347=FilterValue), IF(Calculations!C347 &lt;&gt;DefectTypeString,  IFERROR(Calculations!L347,""), NA()),NA())</f>
        <v/>
      </c>
      <c r="F347" s="3" t="e">
        <f t="shared" si="54"/>
        <v>#NUM!</v>
      </c>
      <c r="G347" s="3" t="e">
        <f xml:space="preserve"> IF(Calculations!C347 = DefectTypeString,  IFERROR(Calculations!L347,""), NA())</f>
        <v>#N/A</v>
      </c>
      <c r="H347" s="3" t="e">
        <f t="shared" si="55"/>
        <v>#NUM!</v>
      </c>
      <c r="I347" s="3" t="e">
        <f ca="1" xml:space="preserve"> IF(OR(Calculations!C347 = "",Calculations!C347 &lt;&gt; DefectTypeString),  Calculations!M347, NA())</f>
        <v>#N/A</v>
      </c>
      <c r="J347" s="3" t="e">
        <f xml:space="preserve"> IF(Calculations!C347 = DefectTypeString,  Calculations!M347, NA())</f>
        <v>#N/A</v>
      </c>
      <c r="K347" s="3"/>
      <c r="AL347" s="2" t="str">
        <f t="shared" si="51"/>
        <v/>
      </c>
      <c r="AM347" s="4" t="str">
        <f t="shared" si="52"/>
        <v/>
      </c>
      <c r="AN347" s="4" t="str">
        <f t="shared" si="53"/>
        <v/>
      </c>
    </row>
    <row r="348" spans="1:40" x14ac:dyDescent="0.2">
      <c r="A348" s="9" t="str">
        <f>Calculations!B348</f>
        <v/>
      </c>
      <c r="B348" s="9" t="str">
        <f>Calculations!A348</f>
        <v/>
      </c>
      <c r="C348" s="3" t="str">
        <f t="shared" si="50"/>
        <v/>
      </c>
      <c r="D348" s="3" t="str">
        <f>IFERROR(Calculations!L348,"")</f>
        <v/>
      </c>
      <c r="E348" s="3" t="str">
        <f>IF(OR(FilterValue="",Calculations!C348=FilterValue), IF(Calculations!C348 &lt;&gt;DefectTypeString,  IFERROR(Calculations!L348,""), NA()),NA())</f>
        <v/>
      </c>
      <c r="F348" s="3" t="e">
        <f t="shared" si="54"/>
        <v>#NUM!</v>
      </c>
      <c r="G348" s="3" t="e">
        <f xml:space="preserve"> IF(Calculations!C348 = DefectTypeString,  IFERROR(Calculations!L348,""), NA())</f>
        <v>#N/A</v>
      </c>
      <c r="H348" s="3" t="e">
        <f t="shared" si="55"/>
        <v>#NUM!</v>
      </c>
      <c r="I348" s="3" t="e">
        <f ca="1" xml:space="preserve"> IF(OR(Calculations!C348 = "",Calculations!C348 &lt;&gt; DefectTypeString),  Calculations!M348, NA())</f>
        <v>#N/A</v>
      </c>
      <c r="J348" s="3" t="e">
        <f xml:space="preserve"> IF(Calculations!C348 = DefectTypeString,  Calculations!M348, NA())</f>
        <v>#N/A</v>
      </c>
      <c r="K348" s="3"/>
      <c r="AL348" s="2" t="str">
        <f t="shared" si="51"/>
        <v/>
      </c>
      <c r="AM348" s="4" t="str">
        <f t="shared" si="52"/>
        <v/>
      </c>
      <c r="AN348" s="4" t="str">
        <f t="shared" si="53"/>
        <v/>
      </c>
    </row>
    <row r="349" spans="1:40" x14ac:dyDescent="0.2">
      <c r="A349" s="9" t="str">
        <f>Calculations!B349</f>
        <v/>
      </c>
      <c r="B349" s="9" t="str">
        <f>Calculations!A349</f>
        <v/>
      </c>
      <c r="C349" s="3" t="str">
        <f t="shared" si="50"/>
        <v/>
      </c>
      <c r="D349" s="3" t="str">
        <f>IFERROR(Calculations!L349,"")</f>
        <v/>
      </c>
      <c r="E349" s="3" t="str">
        <f>IF(OR(FilterValue="",Calculations!C349=FilterValue), IF(Calculations!C349 &lt;&gt;DefectTypeString,  IFERROR(Calculations!L349,""), NA()),NA())</f>
        <v/>
      </c>
      <c r="F349" s="3" t="e">
        <f t="shared" si="54"/>
        <v>#NUM!</v>
      </c>
      <c r="G349" s="3" t="e">
        <f xml:space="preserve"> IF(Calculations!C349 = DefectTypeString,  IFERROR(Calculations!L349,""), NA())</f>
        <v>#N/A</v>
      </c>
      <c r="H349" s="3" t="e">
        <f t="shared" si="55"/>
        <v>#NUM!</v>
      </c>
      <c r="I349" s="3" t="e">
        <f ca="1" xml:space="preserve"> IF(OR(Calculations!C349 = "",Calculations!C349 &lt;&gt; DefectTypeString),  Calculations!M349, NA())</f>
        <v>#N/A</v>
      </c>
      <c r="J349" s="3" t="e">
        <f xml:space="preserve"> IF(Calculations!C349 = DefectTypeString,  Calculations!M349, NA())</f>
        <v>#N/A</v>
      </c>
      <c r="K349" s="3"/>
      <c r="AL349" s="2" t="str">
        <f t="shared" si="51"/>
        <v/>
      </c>
      <c r="AM349" s="4" t="str">
        <f t="shared" si="52"/>
        <v/>
      </c>
      <c r="AN349" s="4" t="str">
        <f t="shared" si="53"/>
        <v/>
      </c>
    </row>
    <row r="350" spans="1:40" x14ac:dyDescent="0.2">
      <c r="A350" s="9" t="str">
        <f>Calculations!B350</f>
        <v/>
      </c>
      <c r="B350" s="9" t="str">
        <f>Calculations!A350</f>
        <v/>
      </c>
      <c r="C350" s="3" t="str">
        <f t="shared" si="50"/>
        <v/>
      </c>
      <c r="D350" s="3" t="str">
        <f>IFERROR(Calculations!L350,"")</f>
        <v/>
      </c>
      <c r="E350" s="3" t="str">
        <f>IF(OR(FilterValue="",Calculations!C350=FilterValue), IF(Calculations!C350 &lt;&gt;DefectTypeString,  IFERROR(Calculations!L350,""), NA()),NA())</f>
        <v/>
      </c>
      <c r="F350" s="3" t="e">
        <f t="shared" si="54"/>
        <v>#NUM!</v>
      </c>
      <c r="G350" s="3" t="e">
        <f xml:space="preserve"> IF(Calculations!C350 = DefectTypeString,  IFERROR(Calculations!L350,""), NA())</f>
        <v>#N/A</v>
      </c>
      <c r="H350" s="3" t="e">
        <f t="shared" si="55"/>
        <v>#NUM!</v>
      </c>
      <c r="I350" s="3" t="e">
        <f ca="1" xml:space="preserve"> IF(OR(Calculations!C350 = "",Calculations!C350 &lt;&gt; DefectTypeString),  Calculations!M350, NA())</f>
        <v>#N/A</v>
      </c>
      <c r="J350" s="3" t="e">
        <f xml:space="preserve"> IF(Calculations!C350 = DefectTypeString,  Calculations!M350, NA())</f>
        <v>#N/A</v>
      </c>
      <c r="K350" s="3"/>
      <c r="AL350" s="2" t="str">
        <f t="shared" si="51"/>
        <v/>
      </c>
      <c r="AM350" s="4" t="str">
        <f t="shared" si="52"/>
        <v/>
      </c>
      <c r="AN350" s="4" t="str">
        <f t="shared" si="53"/>
        <v/>
      </c>
    </row>
    <row r="351" spans="1:40" x14ac:dyDescent="0.2">
      <c r="A351" s="9" t="str">
        <f>Calculations!B351</f>
        <v/>
      </c>
      <c r="B351" s="9" t="str">
        <f>Calculations!A351</f>
        <v/>
      </c>
      <c r="C351" s="3" t="str">
        <f t="shared" si="50"/>
        <v/>
      </c>
      <c r="D351" s="3" t="str">
        <f>IFERROR(Calculations!L351,"")</f>
        <v/>
      </c>
      <c r="E351" s="3" t="str">
        <f>IF(OR(FilterValue="",Calculations!C351=FilterValue), IF(Calculations!C351 &lt;&gt;DefectTypeString,  IFERROR(Calculations!L351,""), NA()),NA())</f>
        <v/>
      </c>
      <c r="F351" s="3" t="e">
        <f t="shared" si="54"/>
        <v>#NUM!</v>
      </c>
      <c r="G351" s="3" t="e">
        <f xml:space="preserve"> IF(Calculations!C351 = DefectTypeString,  IFERROR(Calculations!L351,""), NA())</f>
        <v>#N/A</v>
      </c>
      <c r="H351" s="3" t="e">
        <f t="shared" si="55"/>
        <v>#NUM!</v>
      </c>
      <c r="I351" s="3" t="e">
        <f ca="1" xml:space="preserve"> IF(OR(Calculations!C351 = "",Calculations!C351 &lt;&gt; DefectTypeString),  Calculations!M351, NA())</f>
        <v>#N/A</v>
      </c>
      <c r="J351" s="3" t="e">
        <f xml:space="preserve"> IF(Calculations!C351 = DefectTypeString,  Calculations!M351, NA())</f>
        <v>#N/A</v>
      </c>
      <c r="K351" s="3"/>
      <c r="AL351" s="2" t="str">
        <f t="shared" si="51"/>
        <v/>
      </c>
      <c r="AM351" s="4" t="str">
        <f t="shared" si="52"/>
        <v/>
      </c>
      <c r="AN351" s="4" t="str">
        <f t="shared" si="53"/>
        <v/>
      </c>
    </row>
    <row r="352" spans="1:40" x14ac:dyDescent="0.2">
      <c r="A352" s="9" t="str">
        <f>Calculations!B352</f>
        <v/>
      </c>
      <c r="B352" s="9" t="str">
        <f>Calculations!A352</f>
        <v/>
      </c>
      <c r="C352" s="3" t="str">
        <f t="shared" si="50"/>
        <v/>
      </c>
      <c r="D352" s="3" t="str">
        <f>IFERROR(Calculations!L352,"")</f>
        <v/>
      </c>
      <c r="E352" s="3" t="str">
        <f>IF(OR(FilterValue="",Calculations!C352=FilterValue), IF(Calculations!C352 &lt;&gt;DefectTypeString,  IFERROR(Calculations!L352,""), NA()),NA())</f>
        <v/>
      </c>
      <c r="F352" s="3" t="e">
        <f t="shared" si="54"/>
        <v>#NUM!</v>
      </c>
      <c r="G352" s="3" t="e">
        <f xml:space="preserve"> IF(Calculations!C352 = DefectTypeString,  IFERROR(Calculations!L352,""), NA())</f>
        <v>#N/A</v>
      </c>
      <c r="H352" s="3" t="e">
        <f t="shared" si="55"/>
        <v>#NUM!</v>
      </c>
      <c r="I352" s="3" t="e">
        <f ca="1" xml:space="preserve"> IF(OR(Calculations!C352 = "",Calculations!C352 &lt;&gt; DefectTypeString),  Calculations!M352, NA())</f>
        <v>#N/A</v>
      </c>
      <c r="J352" s="3" t="e">
        <f xml:space="preserve"> IF(Calculations!C352 = DefectTypeString,  Calculations!M352, NA())</f>
        <v>#N/A</v>
      </c>
      <c r="K352" s="3"/>
      <c r="AL352" s="2" t="str">
        <f t="shared" si="51"/>
        <v/>
      </c>
      <c r="AM352" s="4" t="str">
        <f t="shared" si="52"/>
        <v/>
      </c>
      <c r="AN352" s="4" t="str">
        <f t="shared" si="53"/>
        <v/>
      </c>
    </row>
    <row r="353" spans="1:40" x14ac:dyDescent="0.2">
      <c r="A353" s="9" t="str">
        <f>Calculations!B353</f>
        <v/>
      </c>
      <c r="B353" s="9" t="str">
        <f>Calculations!A353</f>
        <v/>
      </c>
      <c r="C353" s="3" t="str">
        <f t="shared" si="50"/>
        <v/>
      </c>
      <c r="D353" s="3" t="str">
        <f>IFERROR(Calculations!L353,"")</f>
        <v/>
      </c>
      <c r="E353" s="3" t="str">
        <f>IF(OR(FilterValue="",Calculations!C353=FilterValue), IF(Calculations!C353 &lt;&gt;DefectTypeString,  IFERROR(Calculations!L353,""), NA()),NA())</f>
        <v/>
      </c>
      <c r="F353" s="3" t="e">
        <f t="shared" si="54"/>
        <v>#NUM!</v>
      </c>
      <c r="G353" s="3" t="e">
        <f xml:space="preserve"> IF(Calculations!C353 = DefectTypeString,  IFERROR(Calculations!L353,""), NA())</f>
        <v>#N/A</v>
      </c>
      <c r="H353" s="3" t="e">
        <f t="shared" si="55"/>
        <v>#NUM!</v>
      </c>
      <c r="I353" s="3" t="e">
        <f ca="1" xml:space="preserve"> IF(OR(Calculations!C353 = "",Calculations!C353 &lt;&gt; DefectTypeString),  Calculations!M353, NA())</f>
        <v>#N/A</v>
      </c>
      <c r="J353" s="3" t="e">
        <f xml:space="preserve"> IF(Calculations!C353 = DefectTypeString,  Calculations!M353, NA())</f>
        <v>#N/A</v>
      </c>
      <c r="K353" s="3"/>
      <c r="AL353" s="2" t="str">
        <f t="shared" si="51"/>
        <v/>
      </c>
      <c r="AM353" s="4" t="str">
        <f t="shared" si="52"/>
        <v/>
      </c>
      <c r="AN353" s="4" t="str">
        <f t="shared" si="53"/>
        <v/>
      </c>
    </row>
    <row r="354" spans="1:40" x14ac:dyDescent="0.2">
      <c r="A354" s="9" t="str">
        <f>Calculations!B354</f>
        <v/>
      </c>
      <c r="B354" s="9" t="str">
        <f>Calculations!A354</f>
        <v/>
      </c>
      <c r="C354" s="3" t="str">
        <f t="shared" si="50"/>
        <v/>
      </c>
      <c r="D354" s="3" t="str">
        <f>IFERROR(Calculations!L354,"")</f>
        <v/>
      </c>
      <c r="E354" s="3" t="str">
        <f>IF(OR(FilterValue="",Calculations!C354=FilterValue), IF(Calculations!C354 &lt;&gt;DefectTypeString,  IFERROR(Calculations!L354,""), NA()),NA())</f>
        <v/>
      </c>
      <c r="F354" s="3" t="e">
        <f t="shared" si="54"/>
        <v>#NUM!</v>
      </c>
      <c r="G354" s="3" t="e">
        <f xml:space="preserve"> IF(Calculations!C354 = DefectTypeString,  IFERROR(Calculations!L354,""), NA())</f>
        <v>#N/A</v>
      </c>
      <c r="H354" s="3" t="e">
        <f t="shared" si="55"/>
        <v>#NUM!</v>
      </c>
      <c r="I354" s="3" t="e">
        <f ca="1" xml:space="preserve"> IF(OR(Calculations!C354 = "",Calculations!C354 &lt;&gt; DefectTypeString),  Calculations!M354, NA())</f>
        <v>#N/A</v>
      </c>
      <c r="J354" s="3" t="e">
        <f xml:space="preserve"> IF(Calculations!C354 = DefectTypeString,  Calculations!M354, NA())</f>
        <v>#N/A</v>
      </c>
      <c r="K354" s="3"/>
      <c r="AL354" s="2" t="str">
        <f t="shared" si="51"/>
        <v/>
      </c>
      <c r="AM354" s="4" t="str">
        <f t="shared" si="52"/>
        <v/>
      </c>
      <c r="AN354" s="4" t="str">
        <f t="shared" si="53"/>
        <v/>
      </c>
    </row>
    <row r="355" spans="1:40" x14ac:dyDescent="0.2">
      <c r="A355" s="9" t="str">
        <f>Calculations!B355</f>
        <v/>
      </c>
      <c r="B355" s="9" t="str">
        <f>Calculations!A355</f>
        <v/>
      </c>
      <c r="C355" s="3" t="str">
        <f t="shared" si="50"/>
        <v/>
      </c>
      <c r="D355" s="3" t="str">
        <f>IFERROR(Calculations!L355,"")</f>
        <v/>
      </c>
      <c r="E355" s="3" t="str">
        <f>IF(OR(FilterValue="",Calculations!C355=FilterValue), IF(Calculations!C355 &lt;&gt;DefectTypeString,  IFERROR(Calculations!L355,""), NA()),NA())</f>
        <v/>
      </c>
      <c r="F355" s="3" t="e">
        <f t="shared" si="54"/>
        <v>#NUM!</v>
      </c>
      <c r="G355" s="3" t="e">
        <f xml:space="preserve"> IF(Calculations!C355 = DefectTypeString,  IFERROR(Calculations!L355,""), NA())</f>
        <v>#N/A</v>
      </c>
      <c r="H355" s="3" t="e">
        <f t="shared" si="55"/>
        <v>#NUM!</v>
      </c>
      <c r="I355" s="3" t="e">
        <f ca="1" xml:space="preserve"> IF(OR(Calculations!C355 = "",Calculations!C355 &lt;&gt; DefectTypeString),  Calculations!M355, NA())</f>
        <v>#N/A</v>
      </c>
      <c r="J355" s="3" t="e">
        <f xml:space="preserve"> IF(Calculations!C355 = DefectTypeString,  Calculations!M355, NA())</f>
        <v>#N/A</v>
      </c>
      <c r="K355" s="3"/>
      <c r="AL355" s="2" t="str">
        <f t="shared" si="51"/>
        <v/>
      </c>
      <c r="AM355" s="4" t="str">
        <f t="shared" si="52"/>
        <v/>
      </c>
      <c r="AN355" s="4" t="str">
        <f t="shared" si="53"/>
        <v/>
      </c>
    </row>
    <row r="356" spans="1:40" x14ac:dyDescent="0.2">
      <c r="A356" s="9" t="str">
        <f>Calculations!B356</f>
        <v/>
      </c>
      <c r="B356" s="9" t="str">
        <f>Calculations!A356</f>
        <v/>
      </c>
      <c r="C356" s="3" t="str">
        <f t="shared" si="50"/>
        <v/>
      </c>
      <c r="D356" s="3" t="str">
        <f>IFERROR(Calculations!L356,"")</f>
        <v/>
      </c>
      <c r="E356" s="3" t="str">
        <f>IF(OR(FilterValue="",Calculations!C356=FilterValue), IF(Calculations!C356 &lt;&gt;DefectTypeString,  IFERROR(Calculations!L356,""), NA()),NA())</f>
        <v/>
      </c>
      <c r="F356" s="3" t="e">
        <f t="shared" si="54"/>
        <v>#NUM!</v>
      </c>
      <c r="G356" s="3" t="e">
        <f xml:space="preserve"> IF(Calculations!C356 = DefectTypeString,  IFERROR(Calculations!L356,""), NA())</f>
        <v>#N/A</v>
      </c>
      <c r="H356" s="3" t="e">
        <f t="shared" si="55"/>
        <v>#NUM!</v>
      </c>
      <c r="I356" s="3" t="e">
        <f ca="1" xml:space="preserve"> IF(OR(Calculations!C356 = "",Calculations!C356 &lt;&gt; DefectTypeString),  Calculations!M356, NA())</f>
        <v>#N/A</v>
      </c>
      <c r="J356" s="3" t="e">
        <f xml:space="preserve"> IF(Calculations!C356 = DefectTypeString,  Calculations!M356, NA())</f>
        <v>#N/A</v>
      </c>
      <c r="K356" s="3"/>
      <c r="AL356" s="2" t="str">
        <f t="shared" si="51"/>
        <v/>
      </c>
      <c r="AM356" s="4" t="str">
        <f t="shared" si="52"/>
        <v/>
      </c>
      <c r="AN356" s="4" t="str">
        <f t="shared" si="53"/>
        <v/>
      </c>
    </row>
    <row r="357" spans="1:40" x14ac:dyDescent="0.2">
      <c r="A357" s="9" t="str">
        <f>Calculations!B357</f>
        <v/>
      </c>
      <c r="B357" s="9" t="str">
        <f>Calculations!A357</f>
        <v/>
      </c>
      <c r="C357" s="3" t="str">
        <f t="shared" si="50"/>
        <v/>
      </c>
      <c r="D357" s="3" t="str">
        <f>IFERROR(Calculations!L357,"")</f>
        <v/>
      </c>
      <c r="E357" s="3" t="str">
        <f>IF(OR(FilterValue="",Calculations!C357=FilterValue), IF(Calculations!C357 &lt;&gt;DefectTypeString,  IFERROR(Calculations!L357,""), NA()),NA())</f>
        <v/>
      </c>
      <c r="F357" s="3" t="e">
        <f t="shared" si="54"/>
        <v>#NUM!</v>
      </c>
      <c r="G357" s="3" t="e">
        <f xml:space="preserve"> IF(Calculations!C357 = DefectTypeString,  IFERROR(Calculations!L357,""), NA())</f>
        <v>#N/A</v>
      </c>
      <c r="H357" s="3" t="e">
        <f t="shared" si="55"/>
        <v>#NUM!</v>
      </c>
      <c r="I357" s="3" t="e">
        <f ca="1" xml:space="preserve"> IF(OR(Calculations!C357 = "",Calculations!C357 &lt;&gt; DefectTypeString),  Calculations!M357, NA())</f>
        <v>#N/A</v>
      </c>
      <c r="J357" s="3" t="e">
        <f xml:space="preserve"> IF(Calculations!C357 = DefectTypeString,  Calculations!M357, NA())</f>
        <v>#N/A</v>
      </c>
      <c r="K357" s="3"/>
      <c r="AL357" s="2" t="str">
        <f t="shared" si="51"/>
        <v/>
      </c>
      <c r="AM357" s="4" t="str">
        <f t="shared" si="52"/>
        <v/>
      </c>
      <c r="AN357" s="4" t="str">
        <f t="shared" si="53"/>
        <v/>
      </c>
    </row>
    <row r="358" spans="1:40" x14ac:dyDescent="0.2">
      <c r="A358" s="9" t="str">
        <f>Calculations!B358</f>
        <v/>
      </c>
      <c r="B358" s="9" t="str">
        <f>Calculations!A358</f>
        <v/>
      </c>
      <c r="C358" s="3" t="str">
        <f t="shared" si="50"/>
        <v/>
      </c>
      <c r="D358" s="3" t="str">
        <f>IFERROR(Calculations!L358,"")</f>
        <v/>
      </c>
      <c r="E358" s="3" t="str">
        <f>IF(OR(FilterValue="",Calculations!C358=FilterValue), IF(Calculations!C358 &lt;&gt;DefectTypeString,  IFERROR(Calculations!L358,""), NA()),NA())</f>
        <v/>
      </c>
      <c r="F358" s="3" t="e">
        <f t="shared" si="54"/>
        <v>#NUM!</v>
      </c>
      <c r="G358" s="3" t="e">
        <f xml:space="preserve"> IF(Calculations!C358 = DefectTypeString,  IFERROR(Calculations!L358,""), NA())</f>
        <v>#N/A</v>
      </c>
      <c r="H358" s="3" t="e">
        <f t="shared" si="55"/>
        <v>#NUM!</v>
      </c>
      <c r="I358" s="3" t="e">
        <f ca="1" xml:space="preserve"> IF(OR(Calculations!C358 = "",Calculations!C358 &lt;&gt; DefectTypeString),  Calculations!M358, NA())</f>
        <v>#N/A</v>
      </c>
      <c r="J358" s="3" t="e">
        <f xml:space="preserve"> IF(Calculations!C358 = DefectTypeString,  Calculations!M358, NA())</f>
        <v>#N/A</v>
      </c>
      <c r="K358" s="3"/>
      <c r="AL358" s="2" t="str">
        <f t="shared" si="51"/>
        <v/>
      </c>
      <c r="AM358" s="4" t="str">
        <f t="shared" si="52"/>
        <v/>
      </c>
      <c r="AN358" s="4" t="str">
        <f t="shared" si="53"/>
        <v/>
      </c>
    </row>
    <row r="359" spans="1:40" x14ac:dyDescent="0.2">
      <c r="A359" s="9" t="str">
        <f>Calculations!B359</f>
        <v/>
      </c>
      <c r="B359" s="9" t="str">
        <f>Calculations!A359</f>
        <v/>
      </c>
      <c r="C359" s="3" t="str">
        <f t="shared" si="50"/>
        <v/>
      </c>
      <c r="D359" s="3" t="str">
        <f>IFERROR(Calculations!L359,"")</f>
        <v/>
      </c>
      <c r="E359" s="3" t="str">
        <f>IF(OR(FilterValue="",Calculations!C359=FilterValue), IF(Calculations!C359 &lt;&gt;DefectTypeString,  IFERROR(Calculations!L359,""), NA()),NA())</f>
        <v/>
      </c>
      <c r="F359" s="3" t="e">
        <f t="shared" si="54"/>
        <v>#NUM!</v>
      </c>
      <c r="G359" s="3" t="e">
        <f xml:space="preserve"> IF(Calculations!C359 = DefectTypeString,  IFERROR(Calculations!L359,""), NA())</f>
        <v>#N/A</v>
      </c>
      <c r="H359" s="3" t="e">
        <f t="shared" si="55"/>
        <v>#NUM!</v>
      </c>
      <c r="I359" s="3" t="e">
        <f ca="1" xml:space="preserve"> IF(OR(Calculations!C359 = "",Calculations!C359 &lt;&gt; DefectTypeString),  Calculations!M359, NA())</f>
        <v>#N/A</v>
      </c>
      <c r="J359" s="3" t="e">
        <f xml:space="preserve"> IF(Calculations!C359 = DefectTypeString,  Calculations!M359, NA())</f>
        <v>#N/A</v>
      </c>
      <c r="K359" s="3"/>
      <c r="AL359" s="2" t="str">
        <f t="shared" si="51"/>
        <v/>
      </c>
      <c r="AM359" s="4" t="str">
        <f t="shared" si="52"/>
        <v/>
      </c>
      <c r="AN359" s="4" t="str">
        <f t="shared" si="53"/>
        <v/>
      </c>
    </row>
    <row r="360" spans="1:40" x14ac:dyDescent="0.2">
      <c r="A360" s="9" t="str">
        <f>Calculations!B360</f>
        <v/>
      </c>
      <c r="B360" s="9" t="str">
        <f>Calculations!A360</f>
        <v/>
      </c>
      <c r="C360" s="3" t="str">
        <f t="shared" si="50"/>
        <v/>
      </c>
      <c r="D360" s="3" t="str">
        <f>IFERROR(Calculations!L360,"")</f>
        <v/>
      </c>
      <c r="E360" s="3" t="str">
        <f>IF(OR(FilterValue="",Calculations!C360=FilterValue), IF(Calculations!C360 &lt;&gt;DefectTypeString,  IFERROR(Calculations!L360,""), NA()),NA())</f>
        <v/>
      </c>
      <c r="F360" s="3" t="e">
        <f t="shared" si="54"/>
        <v>#NUM!</v>
      </c>
      <c r="G360" s="3" t="e">
        <f xml:space="preserve"> IF(Calculations!C360 = DefectTypeString,  IFERROR(Calculations!L360,""), NA())</f>
        <v>#N/A</v>
      </c>
      <c r="H360" s="3" t="e">
        <f t="shared" si="55"/>
        <v>#NUM!</v>
      </c>
      <c r="I360" s="3" t="e">
        <f ca="1" xml:space="preserve"> IF(OR(Calculations!C360 = "",Calculations!C360 &lt;&gt; DefectTypeString),  Calculations!M360, NA())</f>
        <v>#N/A</v>
      </c>
      <c r="J360" s="3" t="e">
        <f xml:space="preserve"> IF(Calculations!C360 = DefectTypeString,  Calculations!M360, NA())</f>
        <v>#N/A</v>
      </c>
      <c r="K360" s="3"/>
      <c r="AL360" s="2" t="str">
        <f t="shared" si="51"/>
        <v/>
      </c>
      <c r="AM360" s="4" t="str">
        <f t="shared" si="52"/>
        <v/>
      </c>
      <c r="AN360" s="4" t="str">
        <f t="shared" si="53"/>
        <v/>
      </c>
    </row>
    <row r="361" spans="1:40" x14ac:dyDescent="0.2">
      <c r="A361" s="9" t="str">
        <f>Calculations!B361</f>
        <v/>
      </c>
      <c r="B361" s="9" t="str">
        <f>Calculations!A361</f>
        <v/>
      </c>
      <c r="C361" s="3" t="str">
        <f t="shared" si="50"/>
        <v/>
      </c>
      <c r="D361" s="3" t="str">
        <f>IFERROR(Calculations!L361,"")</f>
        <v/>
      </c>
      <c r="E361" s="3" t="str">
        <f>IF(OR(FilterValue="",Calculations!C361=FilterValue), IF(Calculations!C361 &lt;&gt;DefectTypeString,  IFERROR(Calculations!L361,""), NA()),NA())</f>
        <v/>
      </c>
      <c r="F361" s="3" t="e">
        <f t="shared" si="54"/>
        <v>#NUM!</v>
      </c>
      <c r="G361" s="3" t="e">
        <f xml:space="preserve"> IF(Calculations!C361 = DefectTypeString,  IFERROR(Calculations!L361,""), NA())</f>
        <v>#N/A</v>
      </c>
      <c r="H361" s="3" t="e">
        <f t="shared" si="55"/>
        <v>#NUM!</v>
      </c>
      <c r="I361" s="3" t="e">
        <f ca="1" xml:space="preserve"> IF(OR(Calculations!C361 = "",Calculations!C361 &lt;&gt; DefectTypeString),  Calculations!M361, NA())</f>
        <v>#N/A</v>
      </c>
      <c r="J361" s="3" t="e">
        <f xml:space="preserve"> IF(Calculations!C361 = DefectTypeString,  Calculations!M361, NA())</f>
        <v>#N/A</v>
      </c>
      <c r="K361" s="3"/>
      <c r="AL361" s="2" t="str">
        <f t="shared" si="51"/>
        <v/>
      </c>
      <c r="AM361" s="4" t="str">
        <f t="shared" si="52"/>
        <v/>
      </c>
      <c r="AN361" s="4" t="str">
        <f t="shared" si="53"/>
        <v/>
      </c>
    </row>
    <row r="362" spans="1:40" x14ac:dyDescent="0.2">
      <c r="A362" s="9" t="str">
        <f>Calculations!B362</f>
        <v/>
      </c>
      <c r="B362" s="9" t="str">
        <f>Calculations!A362</f>
        <v/>
      </c>
      <c r="C362" s="3" t="str">
        <f t="shared" si="50"/>
        <v/>
      </c>
      <c r="D362" s="3" t="str">
        <f>IFERROR(Calculations!L362,"")</f>
        <v/>
      </c>
      <c r="E362" s="3" t="str">
        <f>IF(OR(FilterValue="",Calculations!C362=FilterValue), IF(Calculations!C362 &lt;&gt;DefectTypeString,  IFERROR(Calculations!L362,""), NA()),NA())</f>
        <v/>
      </c>
      <c r="F362" s="3" t="e">
        <f t="shared" si="54"/>
        <v>#NUM!</v>
      </c>
      <c r="G362" s="3" t="e">
        <f xml:space="preserve"> IF(Calculations!C362 = DefectTypeString,  IFERROR(Calculations!L362,""), NA())</f>
        <v>#N/A</v>
      </c>
      <c r="H362" s="3" t="e">
        <f t="shared" si="55"/>
        <v>#NUM!</v>
      </c>
      <c r="I362" s="3" t="e">
        <f ca="1" xml:space="preserve"> IF(OR(Calculations!C362 = "",Calculations!C362 &lt;&gt; DefectTypeString),  Calculations!M362, NA())</f>
        <v>#N/A</v>
      </c>
      <c r="J362" s="3" t="e">
        <f xml:space="preserve"> IF(Calculations!C362 = DefectTypeString,  Calculations!M362, NA())</f>
        <v>#N/A</v>
      </c>
      <c r="K362" s="3"/>
      <c r="AL362" s="2" t="str">
        <f t="shared" si="51"/>
        <v/>
      </c>
      <c r="AM362" s="4" t="str">
        <f t="shared" si="52"/>
        <v/>
      </c>
      <c r="AN362" s="4" t="str">
        <f t="shared" si="53"/>
        <v/>
      </c>
    </row>
    <row r="363" spans="1:40" x14ac:dyDescent="0.2">
      <c r="A363" s="9" t="str">
        <f>Calculations!B363</f>
        <v/>
      </c>
      <c r="B363" s="9" t="str">
        <f>Calculations!A363</f>
        <v/>
      </c>
      <c r="C363" s="3" t="str">
        <f t="shared" si="50"/>
        <v/>
      </c>
      <c r="D363" s="3" t="str">
        <f>IFERROR(Calculations!L363,"")</f>
        <v/>
      </c>
      <c r="E363" s="3" t="str">
        <f>IF(OR(FilterValue="",Calculations!C363=FilterValue), IF(Calculations!C363 &lt;&gt;DefectTypeString,  IFERROR(Calculations!L363,""), NA()),NA())</f>
        <v/>
      </c>
      <c r="F363" s="3" t="e">
        <f t="shared" si="54"/>
        <v>#NUM!</v>
      </c>
      <c r="G363" s="3" t="e">
        <f xml:space="preserve"> IF(Calculations!C363 = DefectTypeString,  IFERROR(Calculations!L363,""), NA())</f>
        <v>#N/A</v>
      </c>
      <c r="H363" s="3" t="e">
        <f t="shared" si="55"/>
        <v>#NUM!</v>
      </c>
      <c r="I363" s="3" t="e">
        <f ca="1" xml:space="preserve"> IF(OR(Calculations!C363 = "",Calculations!C363 &lt;&gt; DefectTypeString),  Calculations!M363, NA())</f>
        <v>#N/A</v>
      </c>
      <c r="J363" s="3" t="e">
        <f xml:space="preserve"> IF(Calculations!C363 = DefectTypeString,  Calculations!M363, NA())</f>
        <v>#N/A</v>
      </c>
      <c r="K363" s="3"/>
      <c r="AL363" s="2" t="str">
        <f t="shared" si="51"/>
        <v/>
      </c>
      <c r="AM363" s="4" t="str">
        <f t="shared" si="52"/>
        <v/>
      </c>
      <c r="AN363" s="4" t="str">
        <f t="shared" si="53"/>
        <v/>
      </c>
    </row>
    <row r="364" spans="1:40" x14ac:dyDescent="0.2">
      <c r="A364" s="9" t="str">
        <f>Calculations!B364</f>
        <v/>
      </c>
      <c r="B364" s="9" t="str">
        <f>Calculations!A364</f>
        <v/>
      </c>
      <c r="C364" s="3" t="str">
        <f t="shared" si="50"/>
        <v/>
      </c>
      <c r="D364" s="3" t="str">
        <f>IFERROR(Calculations!L364,"")</f>
        <v/>
      </c>
      <c r="E364" s="3" t="str">
        <f>IF(OR(FilterValue="",Calculations!C364=FilterValue), IF(Calculations!C364 &lt;&gt;DefectTypeString,  IFERROR(Calculations!L364,""), NA()),NA())</f>
        <v/>
      </c>
      <c r="F364" s="3" t="e">
        <f t="shared" si="54"/>
        <v>#NUM!</v>
      </c>
      <c r="G364" s="3" t="e">
        <f xml:space="preserve"> IF(Calculations!C364 = DefectTypeString,  IFERROR(Calculations!L364,""), NA())</f>
        <v>#N/A</v>
      </c>
      <c r="H364" s="3" t="e">
        <f t="shared" si="55"/>
        <v>#NUM!</v>
      </c>
      <c r="I364" s="3" t="e">
        <f ca="1" xml:space="preserve"> IF(OR(Calculations!C364 = "",Calculations!C364 &lt;&gt; DefectTypeString),  Calculations!M364, NA())</f>
        <v>#N/A</v>
      </c>
      <c r="J364" s="3" t="e">
        <f xml:space="preserve"> IF(Calculations!C364 = DefectTypeString,  Calculations!M364, NA())</f>
        <v>#N/A</v>
      </c>
      <c r="K364" s="3"/>
      <c r="AL364" s="2" t="str">
        <f t="shared" si="51"/>
        <v/>
      </c>
      <c r="AM364" s="4" t="str">
        <f t="shared" si="52"/>
        <v/>
      </c>
      <c r="AN364" s="4" t="str">
        <f t="shared" si="53"/>
        <v/>
      </c>
    </row>
    <row r="365" spans="1:40" x14ac:dyDescent="0.2">
      <c r="A365" s="9" t="str">
        <f>Calculations!B365</f>
        <v/>
      </c>
      <c r="B365" s="9" t="str">
        <f>Calculations!A365</f>
        <v/>
      </c>
      <c r="C365" s="3" t="str">
        <f t="shared" si="50"/>
        <v/>
      </c>
      <c r="D365" s="3" t="str">
        <f>IFERROR(Calculations!L365,"")</f>
        <v/>
      </c>
      <c r="E365" s="3" t="str">
        <f>IF(OR(FilterValue="",Calculations!C365=FilterValue), IF(Calculations!C365 &lt;&gt;DefectTypeString,  IFERROR(Calculations!L365,""), NA()),NA())</f>
        <v/>
      </c>
      <c r="F365" s="3" t="e">
        <f t="shared" si="54"/>
        <v>#NUM!</v>
      </c>
      <c r="G365" s="3" t="e">
        <f xml:space="preserve"> IF(Calculations!C365 = DefectTypeString,  IFERROR(Calculations!L365,""), NA())</f>
        <v>#N/A</v>
      </c>
      <c r="H365" s="3" t="e">
        <f t="shared" si="55"/>
        <v>#NUM!</v>
      </c>
      <c r="I365" s="3" t="e">
        <f ca="1" xml:space="preserve"> IF(OR(Calculations!C365 = "",Calculations!C365 &lt;&gt; DefectTypeString),  Calculations!M365, NA())</f>
        <v>#N/A</v>
      </c>
      <c r="J365" s="3" t="e">
        <f xml:space="preserve"> IF(Calculations!C365 = DefectTypeString,  Calculations!M365, NA())</f>
        <v>#N/A</v>
      </c>
      <c r="K365" s="3"/>
      <c r="AL365" s="2" t="str">
        <f t="shared" si="51"/>
        <v/>
      </c>
      <c r="AM365" s="4" t="str">
        <f t="shared" si="52"/>
        <v/>
      </c>
      <c r="AN365" s="4" t="str">
        <f t="shared" si="53"/>
        <v/>
      </c>
    </row>
    <row r="366" spans="1:40" x14ac:dyDescent="0.2">
      <c r="A366" s="9" t="str">
        <f>Calculations!B366</f>
        <v/>
      </c>
      <c r="B366" s="9" t="str">
        <f>Calculations!A366</f>
        <v/>
      </c>
      <c r="C366" s="3" t="str">
        <f t="shared" si="50"/>
        <v/>
      </c>
      <c r="D366" s="3" t="str">
        <f>IFERROR(Calculations!L366,"")</f>
        <v/>
      </c>
      <c r="E366" s="3" t="str">
        <f>IF(OR(FilterValue="",Calculations!C366=FilterValue), IF(Calculations!C366 &lt;&gt;DefectTypeString,  IFERROR(Calculations!L366,""), NA()),NA())</f>
        <v/>
      </c>
      <c r="F366" s="3" t="e">
        <f t="shared" si="54"/>
        <v>#NUM!</v>
      </c>
      <c r="G366" s="3" t="e">
        <f xml:space="preserve"> IF(Calculations!C366 = DefectTypeString,  IFERROR(Calculations!L366,""), NA())</f>
        <v>#N/A</v>
      </c>
      <c r="H366" s="3" t="e">
        <f t="shared" si="55"/>
        <v>#NUM!</v>
      </c>
      <c r="I366" s="3" t="e">
        <f ca="1" xml:space="preserve"> IF(OR(Calculations!C366 = "",Calculations!C366 &lt;&gt; DefectTypeString),  Calculations!M366, NA())</f>
        <v>#N/A</v>
      </c>
      <c r="J366" s="3" t="e">
        <f xml:space="preserve"> IF(Calculations!C366 = DefectTypeString,  Calculations!M366, NA())</f>
        <v>#N/A</v>
      </c>
      <c r="K366" s="3"/>
      <c r="AL366" s="2" t="str">
        <f t="shared" si="51"/>
        <v/>
      </c>
      <c r="AM366" s="4" t="str">
        <f t="shared" si="52"/>
        <v/>
      </c>
      <c r="AN366" s="4" t="str">
        <f t="shared" si="53"/>
        <v/>
      </c>
    </row>
    <row r="367" spans="1:40" x14ac:dyDescent="0.2">
      <c r="A367" s="9" t="str">
        <f>Calculations!B367</f>
        <v/>
      </c>
      <c r="B367" s="9" t="str">
        <f>Calculations!A367</f>
        <v/>
      </c>
      <c r="C367" s="3" t="str">
        <f t="shared" si="50"/>
        <v/>
      </c>
      <c r="D367" s="3" t="str">
        <f>IFERROR(Calculations!L367,"")</f>
        <v/>
      </c>
      <c r="E367" s="3" t="str">
        <f>IF(OR(FilterValue="",Calculations!C367=FilterValue), IF(Calculations!C367 &lt;&gt;DefectTypeString,  IFERROR(Calculations!L367,""), NA()),NA())</f>
        <v/>
      </c>
      <c r="F367" s="3" t="e">
        <f t="shared" si="54"/>
        <v>#NUM!</v>
      </c>
      <c r="G367" s="3" t="e">
        <f xml:space="preserve"> IF(Calculations!C367 = DefectTypeString,  IFERROR(Calculations!L367,""), NA())</f>
        <v>#N/A</v>
      </c>
      <c r="H367" s="3" t="e">
        <f t="shared" si="55"/>
        <v>#NUM!</v>
      </c>
      <c r="I367" s="3" t="e">
        <f ca="1" xml:space="preserve"> IF(OR(Calculations!C367 = "",Calculations!C367 &lt;&gt; DefectTypeString),  Calculations!M367, NA())</f>
        <v>#N/A</v>
      </c>
      <c r="J367" s="3" t="e">
        <f xml:space="preserve"> IF(Calculations!C367 = DefectTypeString,  Calculations!M367, NA())</f>
        <v>#N/A</v>
      </c>
      <c r="K367" s="3"/>
      <c r="AL367" s="2" t="str">
        <f t="shared" si="51"/>
        <v/>
      </c>
      <c r="AM367" s="4" t="str">
        <f t="shared" si="52"/>
        <v/>
      </c>
      <c r="AN367" s="4" t="str">
        <f t="shared" si="53"/>
        <v/>
      </c>
    </row>
    <row r="368" spans="1:40" x14ac:dyDescent="0.2">
      <c r="A368" s="9" t="str">
        <f>Calculations!B368</f>
        <v/>
      </c>
      <c r="B368" s="9" t="str">
        <f>Calculations!A368</f>
        <v/>
      </c>
      <c r="C368" s="3" t="str">
        <f t="shared" si="50"/>
        <v/>
      </c>
      <c r="D368" s="3" t="str">
        <f>IFERROR(Calculations!L368,"")</f>
        <v/>
      </c>
      <c r="E368" s="3" t="str">
        <f>IF(OR(FilterValue="",Calculations!C368=FilterValue), IF(Calculations!C368 &lt;&gt;DefectTypeString,  IFERROR(Calculations!L368,""), NA()),NA())</f>
        <v/>
      </c>
      <c r="F368" s="3" t="e">
        <f t="shared" si="54"/>
        <v>#NUM!</v>
      </c>
      <c r="G368" s="3" t="e">
        <f xml:space="preserve"> IF(Calculations!C368 = DefectTypeString,  IFERROR(Calculations!L368,""), NA())</f>
        <v>#N/A</v>
      </c>
      <c r="H368" s="3" t="e">
        <f t="shared" si="55"/>
        <v>#NUM!</v>
      </c>
      <c r="I368" s="3" t="e">
        <f ca="1" xml:space="preserve"> IF(OR(Calculations!C368 = "",Calculations!C368 &lt;&gt; DefectTypeString),  Calculations!M368, NA())</f>
        <v>#N/A</v>
      </c>
      <c r="J368" s="3" t="e">
        <f xml:space="preserve"> IF(Calculations!C368 = DefectTypeString,  Calculations!M368, NA())</f>
        <v>#N/A</v>
      </c>
      <c r="K368" s="3"/>
      <c r="AL368" s="2" t="str">
        <f t="shared" si="51"/>
        <v/>
      </c>
      <c r="AM368" s="4" t="str">
        <f t="shared" si="52"/>
        <v/>
      </c>
      <c r="AN368" s="4" t="str">
        <f t="shared" si="53"/>
        <v/>
      </c>
    </row>
    <row r="369" spans="1:40" x14ac:dyDescent="0.2">
      <c r="A369" s="9" t="str">
        <f>Calculations!B369</f>
        <v/>
      </c>
      <c r="B369" s="9" t="str">
        <f>Calculations!A369</f>
        <v/>
      </c>
      <c r="C369" s="3" t="str">
        <f t="shared" si="50"/>
        <v/>
      </c>
      <c r="D369" s="3" t="str">
        <f>IFERROR(Calculations!L369,"")</f>
        <v/>
      </c>
      <c r="E369" s="3" t="str">
        <f>IF(OR(FilterValue="",Calculations!C369=FilterValue), IF(Calculations!C369 &lt;&gt;DefectTypeString,  IFERROR(Calculations!L369,""), NA()),NA())</f>
        <v/>
      </c>
      <c r="F369" s="3" t="e">
        <f t="shared" si="54"/>
        <v>#NUM!</v>
      </c>
      <c r="G369" s="3" t="e">
        <f xml:space="preserve"> IF(Calculations!C369 = DefectTypeString,  IFERROR(Calculations!L369,""), NA())</f>
        <v>#N/A</v>
      </c>
      <c r="H369" s="3" t="e">
        <f t="shared" si="55"/>
        <v>#NUM!</v>
      </c>
      <c r="I369" s="3" t="e">
        <f ca="1" xml:space="preserve"> IF(OR(Calculations!C369 = "",Calculations!C369 &lt;&gt; DefectTypeString),  Calculations!M369, NA())</f>
        <v>#N/A</v>
      </c>
      <c r="J369" s="3" t="e">
        <f xml:space="preserve"> IF(Calculations!C369 = DefectTypeString,  Calculations!M369, NA())</f>
        <v>#N/A</v>
      </c>
      <c r="K369" s="3"/>
      <c r="AL369" s="2" t="str">
        <f t="shared" si="51"/>
        <v/>
      </c>
      <c r="AM369" s="4" t="str">
        <f t="shared" si="52"/>
        <v/>
      </c>
      <c r="AN369" s="4" t="str">
        <f t="shared" si="53"/>
        <v/>
      </c>
    </row>
    <row r="370" spans="1:40" x14ac:dyDescent="0.2">
      <c r="A370" s="9" t="str">
        <f>Calculations!B370</f>
        <v/>
      </c>
      <c r="B370" s="9" t="str">
        <f>Calculations!A370</f>
        <v/>
      </c>
      <c r="C370" s="3" t="str">
        <f t="shared" si="50"/>
        <v/>
      </c>
      <c r="D370" s="3" t="str">
        <f>IFERROR(Calculations!L370,"")</f>
        <v/>
      </c>
      <c r="E370" s="3" t="str">
        <f>IF(OR(FilterValue="",Calculations!C370=FilterValue), IF(Calculations!C370 &lt;&gt;DefectTypeString,  IFERROR(Calculations!L370,""), NA()),NA())</f>
        <v/>
      </c>
      <c r="F370" s="3" t="e">
        <f t="shared" si="54"/>
        <v>#NUM!</v>
      </c>
      <c r="G370" s="3" t="e">
        <f xml:space="preserve"> IF(Calculations!C370 = DefectTypeString,  IFERROR(Calculations!L370,""), NA())</f>
        <v>#N/A</v>
      </c>
      <c r="H370" s="3" t="e">
        <f t="shared" si="55"/>
        <v>#NUM!</v>
      </c>
      <c r="I370" s="3" t="e">
        <f ca="1" xml:space="preserve"> IF(OR(Calculations!C370 = "",Calculations!C370 &lt;&gt; DefectTypeString),  Calculations!M370, NA())</f>
        <v>#N/A</v>
      </c>
      <c r="J370" s="3" t="e">
        <f xml:space="preserve"> IF(Calculations!C370 = DefectTypeString,  Calculations!M370, NA())</f>
        <v>#N/A</v>
      </c>
      <c r="K370" s="3"/>
      <c r="AL370" s="2" t="str">
        <f t="shared" si="51"/>
        <v/>
      </c>
      <c r="AM370" s="4" t="str">
        <f t="shared" si="52"/>
        <v/>
      </c>
      <c r="AN370" s="4" t="str">
        <f t="shared" si="53"/>
        <v/>
      </c>
    </row>
    <row r="371" spans="1:40" x14ac:dyDescent="0.2">
      <c r="A371" s="9" t="str">
        <f>Calculations!B371</f>
        <v/>
      </c>
      <c r="B371" s="9" t="str">
        <f>Calculations!A371</f>
        <v/>
      </c>
      <c r="C371" s="3" t="str">
        <f t="shared" si="50"/>
        <v/>
      </c>
      <c r="D371" s="3" t="str">
        <f>IFERROR(Calculations!L371,"")</f>
        <v/>
      </c>
      <c r="E371" s="3" t="str">
        <f>IF(OR(FilterValue="",Calculations!C371=FilterValue), IF(Calculations!C371 &lt;&gt;DefectTypeString,  IFERROR(Calculations!L371,""), NA()),NA())</f>
        <v/>
      </c>
      <c r="F371" s="3" t="e">
        <f t="shared" si="54"/>
        <v>#NUM!</v>
      </c>
      <c r="G371" s="3" t="e">
        <f xml:space="preserve"> IF(Calculations!C371 = DefectTypeString,  IFERROR(Calculations!L371,""), NA())</f>
        <v>#N/A</v>
      </c>
      <c r="H371" s="3" t="e">
        <f t="shared" si="55"/>
        <v>#NUM!</v>
      </c>
      <c r="I371" s="3" t="e">
        <f ca="1" xml:space="preserve"> IF(OR(Calculations!C371 = "",Calculations!C371 &lt;&gt; DefectTypeString),  Calculations!M371, NA())</f>
        <v>#N/A</v>
      </c>
      <c r="J371" s="3" t="e">
        <f xml:space="preserve"> IF(Calculations!C371 = DefectTypeString,  Calculations!M371, NA())</f>
        <v>#N/A</v>
      </c>
      <c r="K371" s="3"/>
      <c r="AL371" s="2" t="str">
        <f t="shared" si="51"/>
        <v/>
      </c>
      <c r="AM371" s="4" t="str">
        <f t="shared" si="52"/>
        <v/>
      </c>
      <c r="AN371" s="4" t="str">
        <f t="shared" si="53"/>
        <v/>
      </c>
    </row>
    <row r="372" spans="1:40" x14ac:dyDescent="0.2">
      <c r="A372" s="9" t="str">
        <f>Calculations!B372</f>
        <v/>
      </c>
      <c r="B372" s="9" t="str">
        <f>Calculations!A372</f>
        <v/>
      </c>
      <c r="C372" s="3" t="str">
        <f t="shared" si="50"/>
        <v/>
      </c>
      <c r="D372" s="3" t="str">
        <f>IFERROR(Calculations!L372,"")</f>
        <v/>
      </c>
      <c r="E372" s="3" t="str">
        <f>IF(OR(FilterValue="",Calculations!C372=FilterValue), IF(Calculations!C372 &lt;&gt;DefectTypeString,  IFERROR(Calculations!L372,""), NA()),NA())</f>
        <v/>
      </c>
      <c r="F372" s="3" t="e">
        <f t="shared" si="54"/>
        <v>#NUM!</v>
      </c>
      <c r="G372" s="3" t="e">
        <f xml:space="preserve"> IF(Calculations!C372 = DefectTypeString,  IFERROR(Calculations!L372,""), NA())</f>
        <v>#N/A</v>
      </c>
      <c r="H372" s="3" t="e">
        <f t="shared" si="55"/>
        <v>#NUM!</v>
      </c>
      <c r="I372" s="3" t="e">
        <f ca="1" xml:space="preserve"> IF(OR(Calculations!C372 = "",Calculations!C372 &lt;&gt; DefectTypeString),  Calculations!M372, NA())</f>
        <v>#N/A</v>
      </c>
      <c r="J372" s="3" t="e">
        <f xml:space="preserve"> IF(Calculations!C372 = DefectTypeString,  Calculations!M372, NA())</f>
        <v>#N/A</v>
      </c>
      <c r="K372" s="3"/>
      <c r="AL372" s="2" t="str">
        <f t="shared" si="51"/>
        <v/>
      </c>
      <c r="AM372" s="4" t="str">
        <f t="shared" si="52"/>
        <v/>
      </c>
      <c r="AN372" s="4" t="str">
        <f t="shared" si="53"/>
        <v/>
      </c>
    </row>
    <row r="373" spans="1:40" x14ac:dyDescent="0.2">
      <c r="A373" s="9" t="str">
        <f>Calculations!B373</f>
        <v/>
      </c>
      <c r="B373" s="9" t="str">
        <f>Calculations!A373</f>
        <v/>
      </c>
      <c r="C373" s="3" t="str">
        <f t="shared" si="50"/>
        <v/>
      </c>
      <c r="D373" s="3" t="str">
        <f>IFERROR(Calculations!L373,"")</f>
        <v/>
      </c>
      <c r="E373" s="3" t="str">
        <f>IF(OR(FilterValue="",Calculations!C373=FilterValue), IF(Calculations!C373 &lt;&gt;DefectTypeString,  IFERROR(Calculations!L373,""), NA()),NA())</f>
        <v/>
      </c>
      <c r="F373" s="3" t="e">
        <f t="shared" si="54"/>
        <v>#NUM!</v>
      </c>
      <c r="G373" s="3" t="e">
        <f xml:space="preserve"> IF(Calculations!C373 = DefectTypeString,  IFERROR(Calculations!L373,""), NA())</f>
        <v>#N/A</v>
      </c>
      <c r="H373" s="3" t="e">
        <f t="shared" si="55"/>
        <v>#NUM!</v>
      </c>
      <c r="I373" s="3" t="e">
        <f ca="1" xml:space="preserve"> IF(OR(Calculations!C373 = "",Calculations!C373 &lt;&gt; DefectTypeString),  Calculations!M373, NA())</f>
        <v>#N/A</v>
      </c>
      <c r="J373" s="3" t="e">
        <f xml:space="preserve"> IF(Calculations!C373 = DefectTypeString,  Calculations!M373, NA())</f>
        <v>#N/A</v>
      </c>
      <c r="K373" s="3"/>
      <c r="AL373" s="2" t="str">
        <f t="shared" si="51"/>
        <v/>
      </c>
      <c r="AM373" s="4" t="str">
        <f t="shared" si="52"/>
        <v/>
      </c>
      <c r="AN373" s="4" t="str">
        <f t="shared" si="53"/>
        <v/>
      </c>
    </row>
    <row r="374" spans="1:40" x14ac:dyDescent="0.2">
      <c r="A374" s="9" t="str">
        <f>Calculations!B374</f>
        <v/>
      </c>
      <c r="B374" s="9" t="str">
        <f>Calculations!A374</f>
        <v/>
      </c>
      <c r="C374" s="3" t="str">
        <f t="shared" si="50"/>
        <v/>
      </c>
      <c r="D374" s="3" t="str">
        <f>IFERROR(Calculations!L374,"")</f>
        <v/>
      </c>
      <c r="E374" s="3" t="str">
        <f>IF(OR(FilterValue="",Calculations!C374=FilterValue), IF(Calculations!C374 &lt;&gt;DefectTypeString,  IFERROR(Calculations!L374,""), NA()),NA())</f>
        <v/>
      </c>
      <c r="F374" s="3" t="e">
        <f t="shared" si="54"/>
        <v>#NUM!</v>
      </c>
      <c r="G374" s="3" t="e">
        <f xml:space="preserve"> IF(Calculations!C374 = DefectTypeString,  IFERROR(Calculations!L374,""), NA())</f>
        <v>#N/A</v>
      </c>
      <c r="H374" s="3" t="e">
        <f t="shared" si="55"/>
        <v>#NUM!</v>
      </c>
      <c r="I374" s="3" t="e">
        <f ca="1" xml:space="preserve"> IF(OR(Calculations!C374 = "",Calculations!C374 &lt;&gt; DefectTypeString),  Calculations!M374, NA())</f>
        <v>#N/A</v>
      </c>
      <c r="J374" s="3" t="e">
        <f xml:space="preserve"> IF(Calculations!C374 = DefectTypeString,  Calculations!M374, NA())</f>
        <v>#N/A</v>
      </c>
      <c r="K374" s="3"/>
      <c r="AL374" s="2" t="str">
        <f t="shared" si="51"/>
        <v/>
      </c>
      <c r="AM374" s="4" t="str">
        <f t="shared" si="52"/>
        <v/>
      </c>
      <c r="AN374" s="4" t="str">
        <f t="shared" si="53"/>
        <v/>
      </c>
    </row>
    <row r="375" spans="1:40" x14ac:dyDescent="0.2">
      <c r="A375" s="9" t="str">
        <f>Calculations!B375</f>
        <v/>
      </c>
      <c r="B375" s="9" t="str">
        <f>Calculations!A375</f>
        <v/>
      </c>
      <c r="C375" s="3" t="str">
        <f t="shared" si="50"/>
        <v/>
      </c>
      <c r="D375" s="3" t="str">
        <f>IFERROR(Calculations!L375,"")</f>
        <v/>
      </c>
      <c r="E375" s="3" t="str">
        <f>IF(OR(FilterValue="",Calculations!C375=FilterValue), IF(Calculations!C375 &lt;&gt;DefectTypeString,  IFERROR(Calculations!L375,""), NA()),NA())</f>
        <v/>
      </c>
      <c r="F375" s="3" t="e">
        <f t="shared" si="54"/>
        <v>#NUM!</v>
      </c>
      <c r="G375" s="3" t="e">
        <f xml:space="preserve"> IF(Calculations!C375 = DefectTypeString,  IFERROR(Calculations!L375,""), NA())</f>
        <v>#N/A</v>
      </c>
      <c r="H375" s="3" t="e">
        <f t="shared" si="55"/>
        <v>#NUM!</v>
      </c>
      <c r="I375" s="3" t="e">
        <f ca="1" xml:space="preserve"> IF(OR(Calculations!C375 = "",Calculations!C375 &lt;&gt; DefectTypeString),  Calculations!M375, NA())</f>
        <v>#N/A</v>
      </c>
      <c r="J375" s="3" t="e">
        <f xml:space="preserve"> IF(Calculations!C375 = DefectTypeString,  Calculations!M375, NA())</f>
        <v>#N/A</v>
      </c>
      <c r="K375" s="3"/>
      <c r="AL375" s="2" t="str">
        <f t="shared" si="51"/>
        <v/>
      </c>
      <c r="AM375" s="4" t="str">
        <f t="shared" si="52"/>
        <v/>
      </c>
      <c r="AN375" s="4" t="str">
        <f t="shared" si="53"/>
        <v/>
      </c>
    </row>
    <row r="376" spans="1:40" x14ac:dyDescent="0.2">
      <c r="A376" s="9" t="str">
        <f>Calculations!B376</f>
        <v/>
      </c>
      <c r="B376" s="9" t="str">
        <f>Calculations!A376</f>
        <v/>
      </c>
      <c r="C376" s="3" t="str">
        <f t="shared" si="50"/>
        <v/>
      </c>
      <c r="D376" s="3" t="str">
        <f>IFERROR(Calculations!L376,"")</f>
        <v/>
      </c>
      <c r="E376" s="3" t="str">
        <f>IF(OR(FilterValue="",Calculations!C376=FilterValue), IF(Calculations!C376 &lt;&gt;DefectTypeString,  IFERROR(Calculations!L376,""), NA()),NA())</f>
        <v/>
      </c>
      <c r="F376" s="3" t="e">
        <f t="shared" si="54"/>
        <v>#NUM!</v>
      </c>
      <c r="G376" s="3" t="e">
        <f xml:space="preserve"> IF(Calculations!C376 = DefectTypeString,  IFERROR(Calculations!L376,""), NA())</f>
        <v>#N/A</v>
      </c>
      <c r="H376" s="3" t="e">
        <f t="shared" si="55"/>
        <v>#NUM!</v>
      </c>
      <c r="I376" s="3" t="e">
        <f ca="1" xml:space="preserve"> IF(OR(Calculations!C376 = "",Calculations!C376 &lt;&gt; DefectTypeString),  Calculations!M376, NA())</f>
        <v>#N/A</v>
      </c>
      <c r="J376" s="3" t="e">
        <f xml:space="preserve"> IF(Calculations!C376 = DefectTypeString,  Calculations!M376, NA())</f>
        <v>#N/A</v>
      </c>
      <c r="K376" s="3"/>
      <c r="AL376" s="2" t="str">
        <f t="shared" si="51"/>
        <v/>
      </c>
      <c r="AM376" s="4" t="str">
        <f t="shared" si="52"/>
        <v/>
      </c>
      <c r="AN376" s="4" t="str">
        <f t="shared" si="53"/>
        <v/>
      </c>
    </row>
    <row r="377" spans="1:40" x14ac:dyDescent="0.2">
      <c r="A377" s="9" t="str">
        <f>Calculations!B377</f>
        <v/>
      </c>
      <c r="B377" s="9" t="str">
        <f>Calculations!A377</f>
        <v/>
      </c>
      <c r="C377" s="3" t="str">
        <f t="shared" si="50"/>
        <v/>
      </c>
      <c r="D377" s="3" t="str">
        <f>IFERROR(Calculations!L377,"")</f>
        <v/>
      </c>
      <c r="E377" s="3" t="str">
        <f>IF(OR(FilterValue="",Calculations!C377=FilterValue), IF(Calculations!C377 &lt;&gt;DefectTypeString,  IFERROR(Calculations!L377,""), NA()),NA())</f>
        <v/>
      </c>
      <c r="F377" s="3" t="e">
        <f t="shared" si="54"/>
        <v>#NUM!</v>
      </c>
      <c r="G377" s="3" t="e">
        <f xml:space="preserve"> IF(Calculations!C377 = DefectTypeString,  IFERROR(Calculations!L377,""), NA())</f>
        <v>#N/A</v>
      </c>
      <c r="H377" s="3" t="e">
        <f t="shared" si="55"/>
        <v>#NUM!</v>
      </c>
      <c r="I377" s="3" t="e">
        <f ca="1" xml:space="preserve"> IF(OR(Calculations!C377 = "",Calculations!C377 &lt;&gt; DefectTypeString),  Calculations!M377, NA())</f>
        <v>#N/A</v>
      </c>
      <c r="J377" s="3" t="e">
        <f xml:space="preserve"> IF(Calculations!C377 = DefectTypeString,  Calculations!M377, NA())</f>
        <v>#N/A</v>
      </c>
      <c r="K377" s="3"/>
      <c r="AL377" s="2" t="str">
        <f t="shared" si="51"/>
        <v/>
      </c>
      <c r="AM377" s="4" t="str">
        <f t="shared" si="52"/>
        <v/>
      </c>
      <c r="AN377" s="4" t="str">
        <f t="shared" si="53"/>
        <v/>
      </c>
    </row>
    <row r="378" spans="1:40" x14ac:dyDescent="0.2">
      <c r="A378" s="9" t="str">
        <f>Calculations!B378</f>
        <v/>
      </c>
      <c r="B378" s="9" t="str">
        <f>Calculations!A378</f>
        <v/>
      </c>
      <c r="C378" s="3" t="str">
        <f t="shared" si="50"/>
        <v/>
      </c>
      <c r="D378" s="3" t="str">
        <f>IFERROR(Calculations!L378,"")</f>
        <v/>
      </c>
      <c r="E378" s="3" t="str">
        <f>IF(OR(FilterValue="",Calculations!C378=FilterValue), IF(Calculations!C378 &lt;&gt;DefectTypeString,  IFERROR(Calculations!L378,""), NA()),NA())</f>
        <v/>
      </c>
      <c r="F378" s="3" t="e">
        <f t="shared" si="54"/>
        <v>#NUM!</v>
      </c>
      <c r="G378" s="3" t="e">
        <f xml:space="preserve"> IF(Calculations!C378 = DefectTypeString,  IFERROR(Calculations!L378,""), NA())</f>
        <v>#N/A</v>
      </c>
      <c r="H378" s="3" t="e">
        <f t="shared" si="55"/>
        <v>#NUM!</v>
      </c>
      <c r="I378" s="3" t="e">
        <f ca="1" xml:space="preserve"> IF(OR(Calculations!C378 = "",Calculations!C378 &lt;&gt; DefectTypeString),  Calculations!M378, NA())</f>
        <v>#N/A</v>
      </c>
      <c r="J378" s="3" t="e">
        <f xml:space="preserve"> IF(Calculations!C378 = DefectTypeString,  Calculations!M378, NA())</f>
        <v>#N/A</v>
      </c>
      <c r="K378" s="3"/>
      <c r="AL378" s="2" t="str">
        <f t="shared" si="51"/>
        <v/>
      </c>
      <c r="AM378" s="4" t="str">
        <f t="shared" si="52"/>
        <v/>
      </c>
      <c r="AN378" s="4" t="str">
        <f t="shared" si="53"/>
        <v/>
      </c>
    </row>
    <row r="379" spans="1:40" x14ac:dyDescent="0.2">
      <c r="A379" s="9" t="str">
        <f>Calculations!B379</f>
        <v/>
      </c>
      <c r="B379" s="9" t="str">
        <f>Calculations!A379</f>
        <v/>
      </c>
      <c r="C379" s="3" t="str">
        <f t="shared" si="50"/>
        <v/>
      </c>
      <c r="D379" s="3" t="str">
        <f>IFERROR(Calculations!L379,"")</f>
        <v/>
      </c>
      <c r="E379" s="3" t="str">
        <f>IF(OR(FilterValue="",Calculations!C379=FilterValue), IF(Calculations!C379 &lt;&gt;DefectTypeString,  IFERROR(Calculations!L379,""), NA()),NA())</f>
        <v/>
      </c>
      <c r="F379" s="3" t="e">
        <f t="shared" si="54"/>
        <v>#NUM!</v>
      </c>
      <c r="G379" s="3" t="e">
        <f xml:space="preserve"> IF(Calculations!C379 = DefectTypeString,  IFERROR(Calculations!L379,""), NA())</f>
        <v>#N/A</v>
      </c>
      <c r="H379" s="3" t="e">
        <f t="shared" si="55"/>
        <v>#NUM!</v>
      </c>
      <c r="I379" s="3" t="e">
        <f ca="1" xml:space="preserve"> IF(OR(Calculations!C379 = "",Calculations!C379 &lt;&gt; DefectTypeString),  Calculations!M379, NA())</f>
        <v>#N/A</v>
      </c>
      <c r="J379" s="3" t="e">
        <f xml:space="preserve"> IF(Calculations!C379 = DefectTypeString,  Calculations!M379, NA())</f>
        <v>#N/A</v>
      </c>
      <c r="K379" s="3"/>
      <c r="AL379" s="2" t="str">
        <f t="shared" si="51"/>
        <v/>
      </c>
      <c r="AM379" s="4" t="str">
        <f t="shared" si="52"/>
        <v/>
      </c>
      <c r="AN379" s="4" t="str">
        <f t="shared" si="53"/>
        <v/>
      </c>
    </row>
    <row r="380" spans="1:40" x14ac:dyDescent="0.2">
      <c r="A380" s="9" t="str">
        <f>Calculations!B380</f>
        <v/>
      </c>
      <c r="B380" s="9" t="str">
        <f>Calculations!A380</f>
        <v/>
      </c>
      <c r="C380" s="3" t="str">
        <f t="shared" si="50"/>
        <v/>
      </c>
      <c r="D380" s="3" t="str">
        <f>IFERROR(Calculations!L380,"")</f>
        <v/>
      </c>
      <c r="E380" s="3" t="str">
        <f>IF(OR(FilterValue="",Calculations!C380=FilterValue), IF(Calculations!C380 &lt;&gt;DefectTypeString,  IFERROR(Calculations!L380,""), NA()),NA())</f>
        <v/>
      </c>
      <c r="F380" s="3" t="e">
        <f t="shared" si="54"/>
        <v>#NUM!</v>
      </c>
      <c r="G380" s="3" t="e">
        <f xml:space="preserve"> IF(Calculations!C380 = DefectTypeString,  IFERROR(Calculations!L380,""), NA())</f>
        <v>#N/A</v>
      </c>
      <c r="H380" s="3" t="e">
        <f t="shared" si="55"/>
        <v>#NUM!</v>
      </c>
      <c r="I380" s="3" t="e">
        <f ca="1" xml:space="preserve"> IF(OR(Calculations!C380 = "",Calculations!C380 &lt;&gt; DefectTypeString),  Calculations!M380, NA())</f>
        <v>#N/A</v>
      </c>
      <c r="J380" s="3" t="e">
        <f xml:space="preserve"> IF(Calculations!C380 = DefectTypeString,  Calculations!M380, NA())</f>
        <v>#N/A</v>
      </c>
      <c r="K380" s="3"/>
      <c r="AL380" s="2" t="str">
        <f t="shared" si="51"/>
        <v/>
      </c>
      <c r="AM380" s="4" t="str">
        <f t="shared" si="52"/>
        <v/>
      </c>
      <c r="AN380" s="4" t="str">
        <f t="shared" si="53"/>
        <v/>
      </c>
    </row>
    <row r="381" spans="1:40" x14ac:dyDescent="0.2">
      <c r="A381" s="9" t="str">
        <f>Calculations!B381</f>
        <v/>
      </c>
      <c r="B381" s="9" t="str">
        <f>Calculations!A381</f>
        <v/>
      </c>
      <c r="C381" s="3" t="str">
        <f t="shared" si="50"/>
        <v/>
      </c>
      <c r="D381" s="3" t="str">
        <f>IFERROR(Calculations!L381,"")</f>
        <v/>
      </c>
      <c r="E381" s="3" t="str">
        <f>IF(OR(FilterValue="",Calculations!C381=FilterValue), IF(Calculations!C381 &lt;&gt;DefectTypeString,  IFERROR(Calculations!L381,""), NA()),NA())</f>
        <v/>
      </c>
      <c r="F381" s="3" t="e">
        <f t="shared" si="54"/>
        <v>#NUM!</v>
      </c>
      <c r="G381" s="3" t="e">
        <f xml:space="preserve"> IF(Calculations!C381 = DefectTypeString,  IFERROR(Calculations!L381,""), NA())</f>
        <v>#N/A</v>
      </c>
      <c r="H381" s="3" t="e">
        <f t="shared" si="55"/>
        <v>#NUM!</v>
      </c>
      <c r="I381" s="3" t="e">
        <f ca="1" xml:space="preserve"> IF(OR(Calculations!C381 = "",Calculations!C381 &lt;&gt; DefectTypeString),  Calculations!M381, NA())</f>
        <v>#N/A</v>
      </c>
      <c r="J381" s="3" t="e">
        <f xml:space="preserve"> IF(Calculations!C381 = DefectTypeString,  Calculations!M381, NA())</f>
        <v>#N/A</v>
      </c>
      <c r="K381" s="3"/>
      <c r="AL381" s="2" t="str">
        <f t="shared" si="51"/>
        <v/>
      </c>
      <c r="AM381" s="4" t="str">
        <f t="shared" si="52"/>
        <v/>
      </c>
      <c r="AN381" s="4" t="str">
        <f t="shared" si="53"/>
        <v/>
      </c>
    </row>
    <row r="382" spans="1:40" x14ac:dyDescent="0.2">
      <c r="A382" s="9" t="str">
        <f>Calculations!B382</f>
        <v/>
      </c>
      <c r="B382" s="9" t="str">
        <f>Calculations!A382</f>
        <v/>
      </c>
      <c r="C382" s="3" t="str">
        <f t="shared" si="50"/>
        <v/>
      </c>
      <c r="D382" s="3" t="str">
        <f>IFERROR(Calculations!L382,"")</f>
        <v/>
      </c>
      <c r="E382" s="3" t="str">
        <f>IF(OR(FilterValue="",Calculations!C382=FilterValue), IF(Calculations!C382 &lt;&gt;DefectTypeString,  IFERROR(Calculations!L382,""), NA()),NA())</f>
        <v/>
      </c>
      <c r="F382" s="3" t="e">
        <f t="shared" si="54"/>
        <v>#NUM!</v>
      </c>
      <c r="G382" s="3" t="e">
        <f xml:space="preserve"> IF(Calculations!C382 = DefectTypeString,  IFERROR(Calculations!L382,""), NA())</f>
        <v>#N/A</v>
      </c>
      <c r="H382" s="3" t="e">
        <f t="shared" si="55"/>
        <v>#NUM!</v>
      </c>
      <c r="I382" s="3" t="e">
        <f ca="1" xml:space="preserve"> IF(OR(Calculations!C382 = "",Calculations!C382 &lt;&gt; DefectTypeString),  Calculations!M382, NA())</f>
        <v>#N/A</v>
      </c>
      <c r="J382" s="3" t="e">
        <f xml:space="preserve"> IF(Calculations!C382 = DefectTypeString,  Calculations!M382, NA())</f>
        <v>#N/A</v>
      </c>
      <c r="K382" s="3"/>
      <c r="AL382" s="2" t="str">
        <f t="shared" si="51"/>
        <v/>
      </c>
      <c r="AM382" s="4" t="str">
        <f t="shared" si="52"/>
        <v/>
      </c>
      <c r="AN382" s="4" t="str">
        <f t="shared" si="53"/>
        <v/>
      </c>
    </row>
    <row r="383" spans="1:40" x14ac:dyDescent="0.2">
      <c r="A383" s="9" t="str">
        <f>Calculations!B383</f>
        <v/>
      </c>
      <c r="B383" s="9" t="str">
        <f>Calculations!A383</f>
        <v/>
      </c>
      <c r="C383" s="3" t="str">
        <f t="shared" si="50"/>
        <v/>
      </c>
      <c r="D383" s="3" t="str">
        <f>IFERROR(Calculations!L383,"")</f>
        <v/>
      </c>
      <c r="E383" s="3" t="str">
        <f>IF(OR(FilterValue="",Calculations!C383=FilterValue), IF(Calculations!C383 &lt;&gt;DefectTypeString,  IFERROR(Calculations!L383,""), NA()),NA())</f>
        <v/>
      </c>
      <c r="F383" s="3" t="e">
        <f t="shared" si="54"/>
        <v>#NUM!</v>
      </c>
      <c r="G383" s="3" t="e">
        <f xml:space="preserve"> IF(Calculations!C383 = DefectTypeString,  IFERROR(Calculations!L383,""), NA())</f>
        <v>#N/A</v>
      </c>
      <c r="H383" s="3" t="e">
        <f t="shared" si="55"/>
        <v>#NUM!</v>
      </c>
      <c r="I383" s="3" t="e">
        <f ca="1" xml:space="preserve"> IF(OR(Calculations!C383 = "",Calculations!C383 &lt;&gt; DefectTypeString),  Calculations!M383, NA())</f>
        <v>#N/A</v>
      </c>
      <c r="J383" s="3" t="e">
        <f xml:space="preserve"> IF(Calculations!C383 = DefectTypeString,  Calculations!M383, NA())</f>
        <v>#N/A</v>
      </c>
      <c r="K383" s="3"/>
      <c r="AL383" s="2" t="str">
        <f t="shared" si="51"/>
        <v/>
      </c>
      <c r="AM383" s="4" t="str">
        <f t="shared" si="52"/>
        <v/>
      </c>
      <c r="AN383" s="4" t="str">
        <f t="shared" si="53"/>
        <v/>
      </c>
    </row>
    <row r="384" spans="1:40" x14ac:dyDescent="0.2">
      <c r="A384" s="9" t="str">
        <f>Calculations!B384</f>
        <v/>
      </c>
      <c r="B384" s="9" t="str">
        <f>Calculations!A384</f>
        <v/>
      </c>
      <c r="C384" s="3" t="str">
        <f t="shared" si="50"/>
        <v/>
      </c>
      <c r="D384" s="3" t="str">
        <f>IFERROR(Calculations!L384,"")</f>
        <v/>
      </c>
      <c r="E384" s="3" t="str">
        <f>IF(OR(FilterValue="",Calculations!C384=FilterValue), IF(Calculations!C384 &lt;&gt;DefectTypeString,  IFERROR(Calculations!L384,""), NA()),NA())</f>
        <v/>
      </c>
      <c r="F384" s="3" t="e">
        <f t="shared" si="54"/>
        <v>#NUM!</v>
      </c>
      <c r="G384" s="3" t="e">
        <f xml:space="preserve"> IF(Calculations!C384 = DefectTypeString,  IFERROR(Calculations!L384,""), NA())</f>
        <v>#N/A</v>
      </c>
      <c r="H384" s="3" t="e">
        <f t="shared" si="55"/>
        <v>#NUM!</v>
      </c>
      <c r="I384" s="3" t="e">
        <f ca="1" xml:space="preserve"> IF(OR(Calculations!C384 = "",Calculations!C384 &lt;&gt; DefectTypeString),  Calculations!M384, NA())</f>
        <v>#N/A</v>
      </c>
      <c r="J384" s="3" t="e">
        <f xml:space="preserve"> IF(Calculations!C384 = DefectTypeString,  Calculations!M384, NA())</f>
        <v>#N/A</v>
      </c>
      <c r="K384" s="3"/>
      <c r="AL384" s="2" t="str">
        <f t="shared" si="51"/>
        <v/>
      </c>
      <c r="AM384" s="4" t="str">
        <f t="shared" si="52"/>
        <v/>
      </c>
      <c r="AN384" s="4" t="str">
        <f t="shared" si="53"/>
        <v/>
      </c>
    </row>
    <row r="385" spans="1:40" x14ac:dyDescent="0.2">
      <c r="A385" s="9" t="str">
        <f>Calculations!B385</f>
        <v/>
      </c>
      <c r="B385" s="9" t="str">
        <f>Calculations!A385</f>
        <v/>
      </c>
      <c r="C385" s="3" t="str">
        <f t="shared" si="50"/>
        <v/>
      </c>
      <c r="D385" s="3" t="str">
        <f>IFERROR(Calculations!L385,"")</f>
        <v/>
      </c>
      <c r="E385" s="3" t="str">
        <f>IF(OR(FilterValue="",Calculations!C385=FilterValue), IF(Calculations!C385 &lt;&gt;DefectTypeString,  IFERROR(Calculations!L385,""), NA()),NA())</f>
        <v/>
      </c>
      <c r="F385" s="3" t="e">
        <f t="shared" si="54"/>
        <v>#NUM!</v>
      </c>
      <c r="G385" s="3" t="e">
        <f xml:space="preserve"> IF(Calculations!C385 = DefectTypeString,  IFERROR(Calculations!L385,""), NA())</f>
        <v>#N/A</v>
      </c>
      <c r="H385" s="3" t="e">
        <f t="shared" si="55"/>
        <v>#NUM!</v>
      </c>
      <c r="I385" s="3" t="e">
        <f ca="1" xml:space="preserve"> IF(OR(Calculations!C385 = "",Calculations!C385 &lt;&gt; DefectTypeString),  Calculations!M385, NA())</f>
        <v>#N/A</v>
      </c>
      <c r="J385" s="3" t="e">
        <f xml:space="preserve"> IF(Calculations!C385 = DefectTypeString,  Calculations!M385, NA())</f>
        <v>#N/A</v>
      </c>
      <c r="K385" s="3"/>
      <c r="AL385" s="2" t="str">
        <f t="shared" si="51"/>
        <v/>
      </c>
      <c r="AM385" s="4" t="str">
        <f t="shared" si="52"/>
        <v/>
      </c>
      <c r="AN385" s="4" t="str">
        <f t="shared" si="53"/>
        <v/>
      </c>
    </row>
    <row r="386" spans="1:40" x14ac:dyDescent="0.2">
      <c r="A386" s="9" t="str">
        <f>Calculations!B386</f>
        <v/>
      </c>
      <c r="B386" s="9" t="str">
        <f>Calculations!A386</f>
        <v/>
      </c>
      <c r="C386" s="3" t="str">
        <f t="shared" si="50"/>
        <v/>
      </c>
      <c r="D386" s="3" t="str">
        <f>IFERROR(Calculations!L386,"")</f>
        <v/>
      </c>
      <c r="E386" s="3" t="str">
        <f>IF(OR(FilterValue="",Calculations!C386=FilterValue), IF(Calculations!C386 &lt;&gt;DefectTypeString,  IFERROR(Calculations!L386,""), NA()),NA())</f>
        <v/>
      </c>
      <c r="F386" s="3" t="e">
        <f t="shared" si="54"/>
        <v>#NUM!</v>
      </c>
      <c r="G386" s="3" t="e">
        <f xml:space="preserve"> IF(Calculations!C386 = DefectTypeString,  IFERROR(Calculations!L386,""), NA())</f>
        <v>#N/A</v>
      </c>
      <c r="H386" s="3" t="e">
        <f t="shared" si="55"/>
        <v>#NUM!</v>
      </c>
      <c r="I386" s="3" t="e">
        <f ca="1" xml:space="preserve"> IF(OR(Calculations!C386 = "",Calculations!C386 &lt;&gt; DefectTypeString),  Calculations!M386, NA())</f>
        <v>#N/A</v>
      </c>
      <c r="J386" s="3" t="e">
        <f xml:space="preserve"> IF(Calculations!C386 = DefectTypeString,  Calculations!M386, NA())</f>
        <v>#N/A</v>
      </c>
      <c r="K386" s="3"/>
      <c r="AL386" s="2" t="str">
        <f t="shared" si="51"/>
        <v/>
      </c>
      <c r="AM386" s="4" t="str">
        <f t="shared" si="52"/>
        <v/>
      </c>
      <c r="AN386" s="4" t="str">
        <f t="shared" si="53"/>
        <v/>
      </c>
    </row>
    <row r="387" spans="1:40" x14ac:dyDescent="0.2">
      <c r="A387" s="9" t="str">
        <f>Calculations!B387</f>
        <v/>
      </c>
      <c r="B387" s="9" t="str">
        <f>Calculations!A387</f>
        <v/>
      </c>
      <c r="C387" s="3" t="str">
        <f t="shared" ref="C387:C450" si="56">IF(ISNUMBER(B387),YEAR(B387)&amp;"-"&amp;TEXT(WEEKNUM(B387),"00"),"")</f>
        <v/>
      </c>
      <c r="D387" s="3" t="str">
        <f>IFERROR(Calculations!L387,"")</f>
        <v/>
      </c>
      <c r="E387" s="3" t="str">
        <f>IF(OR(FilterValue="",Calculations!C387=FilterValue), IF(Calculations!C387 &lt;&gt;DefectTypeString,  IFERROR(Calculations!L387,""), NA()),NA())</f>
        <v/>
      </c>
      <c r="F387" s="3" t="e">
        <f t="shared" si="54"/>
        <v>#NUM!</v>
      </c>
      <c r="G387" s="3" t="e">
        <f xml:space="preserve"> IF(Calculations!C387 = DefectTypeString,  IFERROR(Calculations!L387,""), NA())</f>
        <v>#N/A</v>
      </c>
      <c r="H387" s="3" t="e">
        <f t="shared" si="55"/>
        <v>#NUM!</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57">IF(AL386&lt;=MAX(B:B), AL386+1,"")</f>
        <v/>
      </c>
      <c r="AM387" s="4" t="str">
        <f t="shared" ref="AM387:AM450" si="58">IF(AL387&lt;&gt;"",$F$2,"")</f>
        <v/>
      </c>
      <c r="AN387" s="4" t="str">
        <f t="shared" ref="AN387:AN450" si="59">IF(AL387&lt;&gt;"",$H$2,"")</f>
        <v/>
      </c>
    </row>
    <row r="388" spans="1:40" x14ac:dyDescent="0.2">
      <c r="A388" s="9" t="str">
        <f>Calculations!B388</f>
        <v/>
      </c>
      <c r="B388" s="9" t="str">
        <f>Calculations!A388</f>
        <v/>
      </c>
      <c r="C388" s="3" t="str">
        <f t="shared" si="56"/>
        <v/>
      </c>
      <c r="D388" s="3" t="str">
        <f>IFERROR(Calculations!L388,"")</f>
        <v/>
      </c>
      <c r="E388" s="3" t="str">
        <f>IF(OR(FilterValue="",Calculations!C388=FilterValue), IF(Calculations!C388 &lt;&gt;DefectTypeString,  IFERROR(Calculations!L388,""), NA()),NA())</f>
        <v/>
      </c>
      <c r="F388" s="3" t="e">
        <f t="shared" ref="F388:F451" si="60">$F$2</f>
        <v>#NUM!</v>
      </c>
      <c r="G388" s="3" t="e">
        <f xml:space="preserve"> IF(Calculations!C388 = DefectTypeString,  IFERROR(Calculations!L388,""), NA())</f>
        <v>#N/A</v>
      </c>
      <c r="H388" s="3" t="e">
        <f t="shared" ref="H388:H451" si="61">$H$2</f>
        <v>#NUM!</v>
      </c>
      <c r="I388" s="3" t="e">
        <f ca="1" xml:space="preserve"> IF(OR(Calculations!C388 = "",Calculations!C388 &lt;&gt; DefectTypeString),  Calculations!M388, NA())</f>
        <v>#N/A</v>
      </c>
      <c r="J388" s="3" t="e">
        <f xml:space="preserve"> IF(Calculations!C388 = DefectTypeString,  Calculations!M388, NA())</f>
        <v>#N/A</v>
      </c>
      <c r="K388" s="3"/>
      <c r="AL388" s="2" t="str">
        <f t="shared" si="57"/>
        <v/>
      </c>
      <c r="AM388" s="4" t="str">
        <f t="shared" si="58"/>
        <v/>
      </c>
      <c r="AN388" s="4" t="str">
        <f t="shared" si="59"/>
        <v/>
      </c>
    </row>
    <row r="389" spans="1:40" x14ac:dyDescent="0.2">
      <c r="A389" s="9" t="str">
        <f>Calculations!B389</f>
        <v/>
      </c>
      <c r="B389" s="9" t="str">
        <f>Calculations!A389</f>
        <v/>
      </c>
      <c r="C389" s="3" t="str">
        <f t="shared" si="56"/>
        <v/>
      </c>
      <c r="D389" s="3" t="str">
        <f>IFERROR(Calculations!L389,"")</f>
        <v/>
      </c>
      <c r="E389" s="3" t="str">
        <f>IF(OR(FilterValue="",Calculations!C389=FilterValue), IF(Calculations!C389 &lt;&gt;DefectTypeString,  IFERROR(Calculations!L389,""), NA()),NA())</f>
        <v/>
      </c>
      <c r="F389" s="3" t="e">
        <f t="shared" si="60"/>
        <v>#NUM!</v>
      </c>
      <c r="G389" s="3" t="e">
        <f xml:space="preserve"> IF(Calculations!C389 = DefectTypeString,  IFERROR(Calculations!L389,""), NA())</f>
        <v>#N/A</v>
      </c>
      <c r="H389" s="3" t="e">
        <f t="shared" si="61"/>
        <v>#NUM!</v>
      </c>
      <c r="I389" s="3" t="e">
        <f ca="1" xml:space="preserve"> IF(OR(Calculations!C389 = "",Calculations!C389 &lt;&gt; DefectTypeString),  Calculations!M389, NA())</f>
        <v>#N/A</v>
      </c>
      <c r="J389" s="3" t="e">
        <f xml:space="preserve"> IF(Calculations!C389 = DefectTypeString,  Calculations!M389, NA())</f>
        <v>#N/A</v>
      </c>
      <c r="K389" s="3"/>
      <c r="AL389" s="2" t="str">
        <f t="shared" si="57"/>
        <v/>
      </c>
      <c r="AM389" s="4" t="str">
        <f t="shared" si="58"/>
        <v/>
      </c>
      <c r="AN389" s="4" t="str">
        <f t="shared" si="59"/>
        <v/>
      </c>
    </row>
    <row r="390" spans="1:40" x14ac:dyDescent="0.2">
      <c r="A390" s="9" t="str">
        <f>Calculations!B390</f>
        <v/>
      </c>
      <c r="B390" s="9" t="str">
        <f>Calculations!A390</f>
        <v/>
      </c>
      <c r="C390" s="3" t="str">
        <f t="shared" si="56"/>
        <v/>
      </c>
      <c r="D390" s="3" t="str">
        <f>IFERROR(Calculations!L390,"")</f>
        <v/>
      </c>
      <c r="E390" s="3" t="str">
        <f>IF(OR(FilterValue="",Calculations!C390=FilterValue), IF(Calculations!C390 &lt;&gt;DefectTypeString,  IFERROR(Calculations!L390,""), NA()),NA())</f>
        <v/>
      </c>
      <c r="F390" s="3" t="e">
        <f t="shared" si="60"/>
        <v>#NUM!</v>
      </c>
      <c r="G390" s="3" t="e">
        <f xml:space="preserve"> IF(Calculations!C390 = DefectTypeString,  IFERROR(Calculations!L390,""), NA())</f>
        <v>#N/A</v>
      </c>
      <c r="H390" s="3" t="e">
        <f t="shared" si="61"/>
        <v>#NUM!</v>
      </c>
      <c r="I390" s="3" t="e">
        <f ca="1" xml:space="preserve"> IF(OR(Calculations!C390 = "",Calculations!C390 &lt;&gt; DefectTypeString),  Calculations!M390, NA())</f>
        <v>#N/A</v>
      </c>
      <c r="J390" s="3" t="e">
        <f xml:space="preserve"> IF(Calculations!C390 = DefectTypeString,  Calculations!M390, NA())</f>
        <v>#N/A</v>
      </c>
      <c r="K390" s="3"/>
      <c r="AL390" s="2" t="str">
        <f t="shared" si="57"/>
        <v/>
      </c>
      <c r="AM390" s="4" t="str">
        <f t="shared" si="58"/>
        <v/>
      </c>
      <c r="AN390" s="4" t="str">
        <f t="shared" si="59"/>
        <v/>
      </c>
    </row>
    <row r="391" spans="1:40" x14ac:dyDescent="0.2">
      <c r="A391" s="9" t="str">
        <f>Calculations!B391</f>
        <v/>
      </c>
      <c r="B391" s="9" t="str">
        <f>Calculations!A391</f>
        <v/>
      </c>
      <c r="C391" s="3" t="str">
        <f t="shared" si="56"/>
        <v/>
      </c>
      <c r="D391" s="3" t="str">
        <f>IFERROR(Calculations!L391,"")</f>
        <v/>
      </c>
      <c r="E391" s="3" t="str">
        <f>IF(OR(FilterValue="",Calculations!C391=FilterValue), IF(Calculations!C391 &lt;&gt;DefectTypeString,  IFERROR(Calculations!L391,""), NA()),NA())</f>
        <v/>
      </c>
      <c r="F391" s="3" t="e">
        <f t="shared" si="60"/>
        <v>#NUM!</v>
      </c>
      <c r="G391" s="3" t="e">
        <f xml:space="preserve"> IF(Calculations!C391 = DefectTypeString,  IFERROR(Calculations!L391,""), NA())</f>
        <v>#N/A</v>
      </c>
      <c r="H391" s="3" t="e">
        <f t="shared" si="61"/>
        <v>#NUM!</v>
      </c>
      <c r="I391" s="3" t="e">
        <f ca="1" xml:space="preserve"> IF(OR(Calculations!C391 = "",Calculations!C391 &lt;&gt; DefectTypeString),  Calculations!M391, NA())</f>
        <v>#N/A</v>
      </c>
      <c r="J391" s="3" t="e">
        <f xml:space="preserve"> IF(Calculations!C391 = DefectTypeString,  Calculations!M391, NA())</f>
        <v>#N/A</v>
      </c>
      <c r="K391" s="3"/>
      <c r="AL391" s="2" t="str">
        <f t="shared" si="57"/>
        <v/>
      </c>
      <c r="AM391" s="4" t="str">
        <f t="shared" si="58"/>
        <v/>
      </c>
      <c r="AN391" s="4" t="str">
        <f t="shared" si="59"/>
        <v/>
      </c>
    </row>
    <row r="392" spans="1:40" x14ac:dyDescent="0.2">
      <c r="A392" s="9" t="str">
        <f>Calculations!B392</f>
        <v/>
      </c>
      <c r="B392" s="9" t="str">
        <f>Calculations!A392</f>
        <v/>
      </c>
      <c r="C392" s="3" t="str">
        <f t="shared" si="56"/>
        <v/>
      </c>
      <c r="D392" s="3" t="str">
        <f>IFERROR(Calculations!L392,"")</f>
        <v/>
      </c>
      <c r="E392" s="3" t="str">
        <f>IF(OR(FilterValue="",Calculations!C392=FilterValue), IF(Calculations!C392 &lt;&gt;DefectTypeString,  IFERROR(Calculations!L392,""), NA()),NA())</f>
        <v/>
      </c>
      <c r="F392" s="3" t="e">
        <f t="shared" si="60"/>
        <v>#NUM!</v>
      </c>
      <c r="G392" s="3" t="e">
        <f xml:space="preserve"> IF(Calculations!C392 = DefectTypeString,  IFERROR(Calculations!L392,""), NA())</f>
        <v>#N/A</v>
      </c>
      <c r="H392" s="3" t="e">
        <f t="shared" si="61"/>
        <v>#NUM!</v>
      </c>
      <c r="I392" s="3" t="e">
        <f ca="1" xml:space="preserve"> IF(OR(Calculations!C392 = "",Calculations!C392 &lt;&gt; DefectTypeString),  Calculations!M392, NA())</f>
        <v>#N/A</v>
      </c>
      <c r="J392" s="3" t="e">
        <f xml:space="preserve"> IF(Calculations!C392 = DefectTypeString,  Calculations!M392, NA())</f>
        <v>#N/A</v>
      </c>
      <c r="K392" s="3"/>
      <c r="AL392" s="2" t="str">
        <f t="shared" si="57"/>
        <v/>
      </c>
      <c r="AM392" s="4" t="str">
        <f t="shared" si="58"/>
        <v/>
      </c>
      <c r="AN392" s="4" t="str">
        <f t="shared" si="59"/>
        <v/>
      </c>
    </row>
    <row r="393" spans="1:40" x14ac:dyDescent="0.2">
      <c r="A393" s="9" t="str">
        <f>Calculations!B393</f>
        <v/>
      </c>
      <c r="B393" s="9" t="str">
        <f>Calculations!A393</f>
        <v/>
      </c>
      <c r="C393" s="3" t="str">
        <f t="shared" si="56"/>
        <v/>
      </c>
      <c r="D393" s="3" t="str">
        <f>IFERROR(Calculations!L393,"")</f>
        <v/>
      </c>
      <c r="E393" s="3" t="str">
        <f>IF(OR(FilterValue="",Calculations!C393=FilterValue), IF(Calculations!C393 &lt;&gt;DefectTypeString,  IFERROR(Calculations!L393,""), NA()),NA())</f>
        <v/>
      </c>
      <c r="F393" s="3" t="e">
        <f t="shared" si="60"/>
        <v>#NUM!</v>
      </c>
      <c r="G393" s="3" t="e">
        <f xml:space="preserve"> IF(Calculations!C393 = DefectTypeString,  IFERROR(Calculations!L393,""), NA())</f>
        <v>#N/A</v>
      </c>
      <c r="H393" s="3" t="e">
        <f t="shared" si="61"/>
        <v>#NUM!</v>
      </c>
      <c r="I393" s="3" t="e">
        <f ca="1" xml:space="preserve"> IF(OR(Calculations!C393 = "",Calculations!C393 &lt;&gt; DefectTypeString),  Calculations!M393, NA())</f>
        <v>#N/A</v>
      </c>
      <c r="J393" s="3" t="e">
        <f xml:space="preserve"> IF(Calculations!C393 = DefectTypeString,  Calculations!M393, NA())</f>
        <v>#N/A</v>
      </c>
      <c r="K393" s="3"/>
      <c r="AL393" s="2" t="str">
        <f t="shared" si="57"/>
        <v/>
      </c>
      <c r="AM393" s="4" t="str">
        <f t="shared" si="58"/>
        <v/>
      </c>
      <c r="AN393" s="4" t="str">
        <f t="shared" si="59"/>
        <v/>
      </c>
    </row>
    <row r="394" spans="1:40" x14ac:dyDescent="0.2">
      <c r="A394" s="9" t="str">
        <f>Calculations!B394</f>
        <v/>
      </c>
      <c r="B394" s="9" t="str">
        <f>Calculations!A394</f>
        <v/>
      </c>
      <c r="C394" s="3" t="str">
        <f t="shared" si="56"/>
        <v/>
      </c>
      <c r="D394" s="3" t="str">
        <f>IFERROR(Calculations!L394,"")</f>
        <v/>
      </c>
      <c r="E394" s="3" t="str">
        <f>IF(OR(FilterValue="",Calculations!C394=FilterValue), IF(Calculations!C394 &lt;&gt;DefectTypeString,  IFERROR(Calculations!L394,""), NA()),NA())</f>
        <v/>
      </c>
      <c r="F394" s="3" t="e">
        <f t="shared" si="60"/>
        <v>#NUM!</v>
      </c>
      <c r="G394" s="3" t="e">
        <f xml:space="preserve"> IF(Calculations!C394 = DefectTypeString,  IFERROR(Calculations!L394,""), NA())</f>
        <v>#N/A</v>
      </c>
      <c r="H394" s="3" t="e">
        <f t="shared" si="61"/>
        <v>#NUM!</v>
      </c>
      <c r="I394" s="3" t="e">
        <f ca="1" xml:space="preserve"> IF(OR(Calculations!C394 = "",Calculations!C394 &lt;&gt; DefectTypeString),  Calculations!M394, NA())</f>
        <v>#N/A</v>
      </c>
      <c r="J394" s="3" t="e">
        <f xml:space="preserve"> IF(Calculations!C394 = DefectTypeString,  Calculations!M394, NA())</f>
        <v>#N/A</v>
      </c>
      <c r="K394" s="3"/>
      <c r="AL394" s="2" t="str">
        <f t="shared" si="57"/>
        <v/>
      </c>
      <c r="AM394" s="4" t="str">
        <f t="shared" si="58"/>
        <v/>
      </c>
      <c r="AN394" s="4" t="str">
        <f t="shared" si="59"/>
        <v/>
      </c>
    </row>
    <row r="395" spans="1:40" x14ac:dyDescent="0.2">
      <c r="A395" s="9" t="str">
        <f>Calculations!B395</f>
        <v/>
      </c>
      <c r="B395" s="9" t="str">
        <f>Calculations!A395</f>
        <v/>
      </c>
      <c r="C395" s="3" t="str">
        <f t="shared" si="56"/>
        <v/>
      </c>
      <c r="D395" s="3" t="str">
        <f>IFERROR(Calculations!L395,"")</f>
        <v/>
      </c>
      <c r="E395" s="3" t="str">
        <f>IF(OR(FilterValue="",Calculations!C395=FilterValue), IF(Calculations!C395 &lt;&gt;DefectTypeString,  IFERROR(Calculations!L395,""), NA()),NA())</f>
        <v/>
      </c>
      <c r="F395" s="3" t="e">
        <f t="shared" si="60"/>
        <v>#NUM!</v>
      </c>
      <c r="G395" s="3" t="e">
        <f xml:space="preserve"> IF(Calculations!C395 = DefectTypeString,  IFERROR(Calculations!L395,""), NA())</f>
        <v>#N/A</v>
      </c>
      <c r="H395" s="3" t="e">
        <f t="shared" si="61"/>
        <v>#NUM!</v>
      </c>
      <c r="I395" s="3" t="e">
        <f ca="1" xml:space="preserve"> IF(OR(Calculations!C395 = "",Calculations!C395 &lt;&gt; DefectTypeString),  Calculations!M395, NA())</f>
        <v>#N/A</v>
      </c>
      <c r="J395" s="3" t="e">
        <f xml:space="preserve"> IF(Calculations!C395 = DefectTypeString,  Calculations!M395, NA())</f>
        <v>#N/A</v>
      </c>
      <c r="K395" s="3"/>
      <c r="AL395" s="2" t="str">
        <f t="shared" si="57"/>
        <v/>
      </c>
      <c r="AM395" s="4" t="str">
        <f t="shared" si="58"/>
        <v/>
      </c>
      <c r="AN395" s="4" t="str">
        <f t="shared" si="59"/>
        <v/>
      </c>
    </row>
    <row r="396" spans="1:40" x14ac:dyDescent="0.2">
      <c r="A396" s="9" t="str">
        <f>Calculations!B396</f>
        <v/>
      </c>
      <c r="B396" s="9" t="str">
        <f>Calculations!A396</f>
        <v/>
      </c>
      <c r="C396" s="3" t="str">
        <f t="shared" si="56"/>
        <v/>
      </c>
      <c r="D396" s="3" t="str">
        <f>IFERROR(Calculations!L396,"")</f>
        <v/>
      </c>
      <c r="E396" s="3" t="str">
        <f>IF(OR(FilterValue="",Calculations!C396=FilterValue), IF(Calculations!C396 &lt;&gt;DefectTypeString,  IFERROR(Calculations!L396,""), NA()),NA())</f>
        <v/>
      </c>
      <c r="F396" s="3" t="e">
        <f t="shared" si="60"/>
        <v>#NUM!</v>
      </c>
      <c r="G396" s="3" t="e">
        <f xml:space="preserve"> IF(Calculations!C396 = DefectTypeString,  IFERROR(Calculations!L396,""), NA())</f>
        <v>#N/A</v>
      </c>
      <c r="H396" s="3" t="e">
        <f t="shared" si="61"/>
        <v>#NUM!</v>
      </c>
      <c r="I396" s="3" t="e">
        <f ca="1" xml:space="preserve"> IF(OR(Calculations!C396 = "",Calculations!C396 &lt;&gt; DefectTypeString),  Calculations!M396, NA())</f>
        <v>#N/A</v>
      </c>
      <c r="J396" s="3" t="e">
        <f xml:space="preserve"> IF(Calculations!C396 = DefectTypeString,  Calculations!M396, NA())</f>
        <v>#N/A</v>
      </c>
      <c r="K396" s="3"/>
      <c r="AL396" s="2" t="str">
        <f t="shared" si="57"/>
        <v/>
      </c>
      <c r="AM396" s="4" t="str">
        <f t="shared" si="58"/>
        <v/>
      </c>
      <c r="AN396" s="4" t="str">
        <f t="shared" si="59"/>
        <v/>
      </c>
    </row>
    <row r="397" spans="1:40" x14ac:dyDescent="0.2">
      <c r="A397" s="9" t="str">
        <f>Calculations!B397</f>
        <v/>
      </c>
      <c r="B397" s="9" t="str">
        <f>Calculations!A397</f>
        <v/>
      </c>
      <c r="C397" s="3" t="str">
        <f t="shared" si="56"/>
        <v/>
      </c>
      <c r="D397" s="3" t="str">
        <f>IFERROR(Calculations!L397,"")</f>
        <v/>
      </c>
      <c r="E397" s="3" t="str">
        <f>IF(OR(FilterValue="",Calculations!C397=FilterValue), IF(Calculations!C397 &lt;&gt;DefectTypeString,  IFERROR(Calculations!L397,""), NA()),NA())</f>
        <v/>
      </c>
      <c r="F397" s="3" t="e">
        <f t="shared" si="60"/>
        <v>#NUM!</v>
      </c>
      <c r="G397" s="3" t="e">
        <f xml:space="preserve"> IF(Calculations!C397 = DefectTypeString,  IFERROR(Calculations!L397,""), NA())</f>
        <v>#N/A</v>
      </c>
      <c r="H397" s="3" t="e">
        <f t="shared" si="61"/>
        <v>#NUM!</v>
      </c>
      <c r="I397" s="3" t="e">
        <f ca="1" xml:space="preserve"> IF(OR(Calculations!C397 = "",Calculations!C397 &lt;&gt; DefectTypeString),  Calculations!M397, NA())</f>
        <v>#N/A</v>
      </c>
      <c r="J397" s="3" t="e">
        <f xml:space="preserve"> IF(Calculations!C397 = DefectTypeString,  Calculations!M397, NA())</f>
        <v>#N/A</v>
      </c>
      <c r="K397" s="3"/>
      <c r="AL397" s="2" t="str">
        <f t="shared" si="57"/>
        <v/>
      </c>
      <c r="AM397" s="4" t="str">
        <f t="shared" si="58"/>
        <v/>
      </c>
      <c r="AN397" s="4" t="str">
        <f t="shared" si="59"/>
        <v/>
      </c>
    </row>
    <row r="398" spans="1:40" x14ac:dyDescent="0.2">
      <c r="A398" s="9" t="str">
        <f>Calculations!B398</f>
        <v/>
      </c>
      <c r="B398" s="9" t="str">
        <f>Calculations!A398</f>
        <v/>
      </c>
      <c r="C398" s="3" t="str">
        <f t="shared" si="56"/>
        <v/>
      </c>
      <c r="D398" s="3" t="str">
        <f>IFERROR(Calculations!L398,"")</f>
        <v/>
      </c>
      <c r="E398" s="3" t="str">
        <f>IF(OR(FilterValue="",Calculations!C398=FilterValue), IF(Calculations!C398 &lt;&gt;DefectTypeString,  IFERROR(Calculations!L398,""), NA()),NA())</f>
        <v/>
      </c>
      <c r="F398" s="3" t="e">
        <f t="shared" si="60"/>
        <v>#NUM!</v>
      </c>
      <c r="G398" s="3" t="e">
        <f xml:space="preserve"> IF(Calculations!C398 = DefectTypeString,  IFERROR(Calculations!L398,""), NA())</f>
        <v>#N/A</v>
      </c>
      <c r="H398" s="3" t="e">
        <f t="shared" si="61"/>
        <v>#NUM!</v>
      </c>
      <c r="I398" s="3" t="e">
        <f ca="1" xml:space="preserve"> IF(OR(Calculations!C398 = "",Calculations!C398 &lt;&gt; DefectTypeString),  Calculations!M398, NA())</f>
        <v>#N/A</v>
      </c>
      <c r="J398" s="3" t="e">
        <f xml:space="preserve"> IF(Calculations!C398 = DefectTypeString,  Calculations!M398, NA())</f>
        <v>#N/A</v>
      </c>
      <c r="K398" s="3"/>
      <c r="AL398" s="2" t="str">
        <f t="shared" si="57"/>
        <v/>
      </c>
      <c r="AM398" s="4" t="str">
        <f t="shared" si="58"/>
        <v/>
      </c>
      <c r="AN398" s="4" t="str">
        <f t="shared" si="59"/>
        <v/>
      </c>
    </row>
    <row r="399" spans="1:40" x14ac:dyDescent="0.2">
      <c r="A399" s="9" t="str">
        <f>Calculations!B399</f>
        <v/>
      </c>
      <c r="B399" s="9" t="str">
        <f>Calculations!A399</f>
        <v/>
      </c>
      <c r="C399" s="3" t="str">
        <f t="shared" si="56"/>
        <v/>
      </c>
      <c r="D399" s="3" t="str">
        <f>IFERROR(Calculations!L399,"")</f>
        <v/>
      </c>
      <c r="E399" s="3" t="str">
        <f>IF(OR(FilterValue="",Calculations!C399=FilterValue), IF(Calculations!C399 &lt;&gt;DefectTypeString,  IFERROR(Calculations!L399,""), NA()),NA())</f>
        <v/>
      </c>
      <c r="F399" s="3" t="e">
        <f t="shared" si="60"/>
        <v>#NUM!</v>
      </c>
      <c r="G399" s="3" t="e">
        <f xml:space="preserve"> IF(Calculations!C399 = DefectTypeString,  IFERROR(Calculations!L399,""), NA())</f>
        <v>#N/A</v>
      </c>
      <c r="H399" s="3" t="e">
        <f t="shared" si="61"/>
        <v>#NUM!</v>
      </c>
      <c r="I399" s="3" t="e">
        <f ca="1" xml:space="preserve"> IF(OR(Calculations!C399 = "",Calculations!C399 &lt;&gt; DefectTypeString),  Calculations!M399, NA())</f>
        <v>#N/A</v>
      </c>
      <c r="J399" s="3" t="e">
        <f xml:space="preserve"> IF(Calculations!C399 = DefectTypeString,  Calculations!M399, NA())</f>
        <v>#N/A</v>
      </c>
      <c r="K399" s="3"/>
      <c r="AL399" s="2" t="str">
        <f t="shared" si="57"/>
        <v/>
      </c>
      <c r="AM399" s="4" t="str">
        <f t="shared" si="58"/>
        <v/>
      </c>
      <c r="AN399" s="4" t="str">
        <f t="shared" si="59"/>
        <v/>
      </c>
    </row>
    <row r="400" spans="1:40" x14ac:dyDescent="0.2">
      <c r="A400" s="9" t="str">
        <f>Calculations!B400</f>
        <v/>
      </c>
      <c r="B400" s="9" t="str">
        <f>Calculations!A400</f>
        <v/>
      </c>
      <c r="C400" s="3" t="str">
        <f t="shared" si="56"/>
        <v/>
      </c>
      <c r="D400" s="3" t="str">
        <f>IFERROR(Calculations!L400,"")</f>
        <v/>
      </c>
      <c r="E400" s="3" t="str">
        <f>IF(OR(FilterValue="",Calculations!C400=FilterValue), IF(Calculations!C400 &lt;&gt;DefectTypeString,  IFERROR(Calculations!L400,""), NA()),NA())</f>
        <v/>
      </c>
      <c r="F400" s="3" t="e">
        <f t="shared" si="60"/>
        <v>#NUM!</v>
      </c>
      <c r="G400" s="3" t="e">
        <f xml:space="preserve"> IF(Calculations!C400 = DefectTypeString,  IFERROR(Calculations!L400,""), NA())</f>
        <v>#N/A</v>
      </c>
      <c r="H400" s="3" t="e">
        <f t="shared" si="61"/>
        <v>#NUM!</v>
      </c>
      <c r="I400" s="3" t="e">
        <f ca="1" xml:space="preserve"> IF(OR(Calculations!C400 = "",Calculations!C400 &lt;&gt; DefectTypeString),  Calculations!M400, NA())</f>
        <v>#N/A</v>
      </c>
      <c r="J400" s="3" t="e">
        <f xml:space="preserve"> IF(Calculations!C400 = DefectTypeString,  Calculations!M400, NA())</f>
        <v>#N/A</v>
      </c>
      <c r="K400" s="3"/>
      <c r="AL400" s="2" t="str">
        <f t="shared" si="57"/>
        <v/>
      </c>
      <c r="AM400" s="4" t="str">
        <f t="shared" si="58"/>
        <v/>
      </c>
      <c r="AN400" s="4" t="str">
        <f t="shared" si="59"/>
        <v/>
      </c>
    </row>
    <row r="401" spans="1:40" x14ac:dyDescent="0.2">
      <c r="A401" s="9" t="str">
        <f>Calculations!B401</f>
        <v/>
      </c>
      <c r="B401" s="9" t="str">
        <f>Calculations!A401</f>
        <v/>
      </c>
      <c r="C401" s="3" t="str">
        <f t="shared" si="56"/>
        <v/>
      </c>
      <c r="D401" s="3" t="str">
        <f>IFERROR(Calculations!L401,"")</f>
        <v/>
      </c>
      <c r="E401" s="3" t="str">
        <f>IF(OR(FilterValue="",Calculations!C401=FilterValue), IF(Calculations!C401 &lt;&gt;DefectTypeString,  IFERROR(Calculations!L401,""), NA()),NA())</f>
        <v/>
      </c>
      <c r="F401" s="3" t="e">
        <f t="shared" si="60"/>
        <v>#NUM!</v>
      </c>
      <c r="G401" s="3" t="e">
        <f xml:space="preserve"> IF(Calculations!C401 = DefectTypeString,  IFERROR(Calculations!L401,""), NA())</f>
        <v>#N/A</v>
      </c>
      <c r="H401" s="3" t="e">
        <f t="shared" si="61"/>
        <v>#NUM!</v>
      </c>
      <c r="I401" s="3" t="e">
        <f ca="1" xml:space="preserve"> IF(OR(Calculations!C401 = "",Calculations!C401 &lt;&gt; DefectTypeString),  Calculations!M401, NA())</f>
        <v>#N/A</v>
      </c>
      <c r="J401" s="3" t="e">
        <f xml:space="preserve"> IF(Calculations!C401 = DefectTypeString,  Calculations!M401, NA())</f>
        <v>#N/A</v>
      </c>
      <c r="K401" s="3"/>
      <c r="AL401" s="2" t="str">
        <f t="shared" si="57"/>
        <v/>
      </c>
      <c r="AM401" s="4" t="str">
        <f t="shared" si="58"/>
        <v/>
      </c>
      <c r="AN401" s="4" t="str">
        <f t="shared" si="59"/>
        <v/>
      </c>
    </row>
    <row r="402" spans="1:40" x14ac:dyDescent="0.2">
      <c r="A402" s="9" t="str">
        <f>Calculations!B402</f>
        <v/>
      </c>
      <c r="B402" s="9" t="str">
        <f>Calculations!A402</f>
        <v/>
      </c>
      <c r="C402" s="3" t="str">
        <f t="shared" si="56"/>
        <v/>
      </c>
      <c r="D402" s="3" t="str">
        <f>IFERROR(Calculations!L402,"")</f>
        <v/>
      </c>
      <c r="E402" s="3" t="str">
        <f>IF(OR(FilterValue="",Calculations!C402=FilterValue), IF(Calculations!C402 &lt;&gt;DefectTypeString,  IFERROR(Calculations!L402,""), NA()),NA())</f>
        <v/>
      </c>
      <c r="F402" s="3" t="e">
        <f t="shared" si="60"/>
        <v>#NUM!</v>
      </c>
      <c r="G402" s="3" t="e">
        <f xml:space="preserve"> IF(Calculations!C402 = DefectTypeString,  IFERROR(Calculations!L402,""), NA())</f>
        <v>#N/A</v>
      </c>
      <c r="H402" s="3" t="e">
        <f t="shared" si="61"/>
        <v>#NUM!</v>
      </c>
      <c r="I402" s="3" t="e">
        <f ca="1" xml:space="preserve"> IF(OR(Calculations!C402 = "",Calculations!C402 &lt;&gt; DefectTypeString),  Calculations!M402, NA())</f>
        <v>#N/A</v>
      </c>
      <c r="J402" s="3" t="e">
        <f xml:space="preserve"> IF(Calculations!C402 = DefectTypeString,  Calculations!M402, NA())</f>
        <v>#N/A</v>
      </c>
      <c r="K402" s="3"/>
      <c r="AL402" s="2" t="str">
        <f t="shared" si="57"/>
        <v/>
      </c>
      <c r="AM402" s="4" t="str">
        <f t="shared" si="58"/>
        <v/>
      </c>
      <c r="AN402" s="4" t="str">
        <f t="shared" si="59"/>
        <v/>
      </c>
    </row>
    <row r="403" spans="1:40" x14ac:dyDescent="0.2">
      <c r="A403" s="9" t="str">
        <f>Calculations!B403</f>
        <v/>
      </c>
      <c r="B403" s="9" t="str">
        <f>Calculations!A403</f>
        <v/>
      </c>
      <c r="C403" s="3" t="str">
        <f t="shared" si="56"/>
        <v/>
      </c>
      <c r="D403" s="3" t="str">
        <f>IFERROR(Calculations!L403,"")</f>
        <v/>
      </c>
      <c r="E403" s="3" t="str">
        <f>IF(OR(FilterValue="",Calculations!C403=FilterValue), IF(Calculations!C403 &lt;&gt;DefectTypeString,  IFERROR(Calculations!L403,""), NA()),NA())</f>
        <v/>
      </c>
      <c r="F403" s="3" t="e">
        <f t="shared" si="60"/>
        <v>#NUM!</v>
      </c>
      <c r="G403" s="3" t="e">
        <f xml:space="preserve"> IF(Calculations!C403 = DefectTypeString,  IFERROR(Calculations!L403,""), NA())</f>
        <v>#N/A</v>
      </c>
      <c r="H403" s="3" t="e">
        <f t="shared" si="61"/>
        <v>#NUM!</v>
      </c>
      <c r="I403" s="3" t="e">
        <f ca="1" xml:space="preserve"> IF(OR(Calculations!C403 = "",Calculations!C403 &lt;&gt; DefectTypeString),  Calculations!M403, NA())</f>
        <v>#N/A</v>
      </c>
      <c r="J403" s="3" t="e">
        <f xml:space="preserve"> IF(Calculations!C403 = DefectTypeString,  Calculations!M403, NA())</f>
        <v>#N/A</v>
      </c>
      <c r="K403" s="3"/>
      <c r="AL403" s="2" t="str">
        <f t="shared" si="57"/>
        <v/>
      </c>
      <c r="AM403" s="4" t="str">
        <f t="shared" si="58"/>
        <v/>
      </c>
      <c r="AN403" s="4" t="str">
        <f t="shared" si="59"/>
        <v/>
      </c>
    </row>
    <row r="404" spans="1:40" x14ac:dyDescent="0.2">
      <c r="A404" s="9" t="str">
        <f>Calculations!B404</f>
        <v/>
      </c>
      <c r="B404" s="9" t="str">
        <f>Calculations!A404</f>
        <v/>
      </c>
      <c r="C404" s="3" t="str">
        <f t="shared" si="56"/>
        <v/>
      </c>
      <c r="D404" s="3" t="str">
        <f>IFERROR(Calculations!L404,"")</f>
        <v/>
      </c>
      <c r="E404" s="3" t="str">
        <f>IF(OR(FilterValue="",Calculations!C404=FilterValue), IF(Calculations!C404 &lt;&gt;DefectTypeString,  IFERROR(Calculations!L404,""), NA()),NA())</f>
        <v/>
      </c>
      <c r="F404" s="3" t="e">
        <f t="shared" si="60"/>
        <v>#NUM!</v>
      </c>
      <c r="G404" s="3" t="e">
        <f xml:space="preserve"> IF(Calculations!C404 = DefectTypeString,  IFERROR(Calculations!L404,""), NA())</f>
        <v>#N/A</v>
      </c>
      <c r="H404" s="3" t="e">
        <f t="shared" si="61"/>
        <v>#NUM!</v>
      </c>
      <c r="I404" s="3" t="e">
        <f ca="1" xml:space="preserve"> IF(OR(Calculations!C404 = "",Calculations!C404 &lt;&gt; DefectTypeString),  Calculations!M404, NA())</f>
        <v>#N/A</v>
      </c>
      <c r="J404" s="3" t="e">
        <f xml:space="preserve"> IF(Calculations!C404 = DefectTypeString,  Calculations!M404, NA())</f>
        <v>#N/A</v>
      </c>
      <c r="K404" s="3"/>
      <c r="AL404" s="2" t="str">
        <f t="shared" si="57"/>
        <v/>
      </c>
      <c r="AM404" s="4" t="str">
        <f t="shared" si="58"/>
        <v/>
      </c>
      <c r="AN404" s="4" t="str">
        <f t="shared" si="59"/>
        <v/>
      </c>
    </row>
    <row r="405" spans="1:40" x14ac:dyDescent="0.2">
      <c r="A405" s="9" t="str">
        <f>Calculations!B405</f>
        <v/>
      </c>
      <c r="B405" s="9" t="str">
        <f>Calculations!A405</f>
        <v/>
      </c>
      <c r="C405" s="3" t="str">
        <f t="shared" si="56"/>
        <v/>
      </c>
      <c r="D405" s="3" t="str">
        <f>IFERROR(Calculations!L405,"")</f>
        <v/>
      </c>
      <c r="E405" s="3" t="str">
        <f>IF(OR(FilterValue="",Calculations!C405=FilterValue), IF(Calculations!C405 &lt;&gt;DefectTypeString,  IFERROR(Calculations!L405,""), NA()),NA())</f>
        <v/>
      </c>
      <c r="F405" s="3" t="e">
        <f t="shared" si="60"/>
        <v>#NUM!</v>
      </c>
      <c r="G405" s="3" t="e">
        <f xml:space="preserve"> IF(Calculations!C405 = DefectTypeString,  IFERROR(Calculations!L405,""), NA())</f>
        <v>#N/A</v>
      </c>
      <c r="H405" s="3" t="e">
        <f t="shared" si="61"/>
        <v>#NUM!</v>
      </c>
      <c r="I405" s="3" t="e">
        <f ca="1" xml:space="preserve"> IF(OR(Calculations!C405 = "",Calculations!C405 &lt;&gt; DefectTypeString),  Calculations!M405, NA())</f>
        <v>#N/A</v>
      </c>
      <c r="J405" s="3" t="e">
        <f xml:space="preserve"> IF(Calculations!C405 = DefectTypeString,  Calculations!M405, NA())</f>
        <v>#N/A</v>
      </c>
      <c r="K405" s="3"/>
      <c r="AL405" s="2" t="str">
        <f t="shared" si="57"/>
        <v/>
      </c>
      <c r="AM405" s="4" t="str">
        <f t="shared" si="58"/>
        <v/>
      </c>
      <c r="AN405" s="4" t="str">
        <f t="shared" si="59"/>
        <v/>
      </c>
    </row>
    <row r="406" spans="1:40" x14ac:dyDescent="0.2">
      <c r="A406" s="9" t="str">
        <f>Calculations!B406</f>
        <v/>
      </c>
      <c r="B406" s="9" t="str">
        <f>Calculations!A406</f>
        <v/>
      </c>
      <c r="C406" s="3" t="str">
        <f t="shared" si="56"/>
        <v/>
      </c>
      <c r="D406" s="3" t="str">
        <f>IFERROR(Calculations!L406,"")</f>
        <v/>
      </c>
      <c r="E406" s="3" t="str">
        <f>IF(OR(FilterValue="",Calculations!C406=FilterValue), IF(Calculations!C406 &lt;&gt;DefectTypeString,  IFERROR(Calculations!L406,""), NA()),NA())</f>
        <v/>
      </c>
      <c r="F406" s="3" t="e">
        <f t="shared" si="60"/>
        <v>#NUM!</v>
      </c>
      <c r="G406" s="3" t="e">
        <f xml:space="preserve"> IF(Calculations!C406 = DefectTypeString,  IFERROR(Calculations!L406,""), NA())</f>
        <v>#N/A</v>
      </c>
      <c r="H406" s="3" t="e">
        <f t="shared" si="61"/>
        <v>#NUM!</v>
      </c>
      <c r="I406" s="3" t="e">
        <f ca="1" xml:space="preserve"> IF(OR(Calculations!C406 = "",Calculations!C406 &lt;&gt; DefectTypeString),  Calculations!M406, NA())</f>
        <v>#N/A</v>
      </c>
      <c r="J406" s="3" t="e">
        <f xml:space="preserve"> IF(Calculations!C406 = DefectTypeString,  Calculations!M406, NA())</f>
        <v>#N/A</v>
      </c>
      <c r="K406" s="3"/>
      <c r="AL406" s="2" t="str">
        <f t="shared" si="57"/>
        <v/>
      </c>
      <c r="AM406" s="4" t="str">
        <f t="shared" si="58"/>
        <v/>
      </c>
      <c r="AN406" s="4" t="str">
        <f t="shared" si="59"/>
        <v/>
      </c>
    </row>
    <row r="407" spans="1:40" x14ac:dyDescent="0.2">
      <c r="A407" s="9" t="str">
        <f>Calculations!B407</f>
        <v/>
      </c>
      <c r="B407" s="9" t="str">
        <f>Calculations!A407</f>
        <v/>
      </c>
      <c r="C407" s="3" t="str">
        <f t="shared" si="56"/>
        <v/>
      </c>
      <c r="D407" s="3" t="str">
        <f>IFERROR(Calculations!L407,"")</f>
        <v/>
      </c>
      <c r="E407" s="3" t="str">
        <f>IF(OR(FilterValue="",Calculations!C407=FilterValue), IF(Calculations!C407 &lt;&gt;DefectTypeString,  IFERROR(Calculations!L407,""), NA()),NA())</f>
        <v/>
      </c>
      <c r="F407" s="3" t="e">
        <f t="shared" si="60"/>
        <v>#NUM!</v>
      </c>
      <c r="G407" s="3" t="e">
        <f xml:space="preserve"> IF(Calculations!C407 = DefectTypeString,  IFERROR(Calculations!L407,""), NA())</f>
        <v>#N/A</v>
      </c>
      <c r="H407" s="3" t="e">
        <f t="shared" si="61"/>
        <v>#NUM!</v>
      </c>
      <c r="I407" s="3" t="e">
        <f ca="1" xml:space="preserve"> IF(OR(Calculations!C407 = "",Calculations!C407 &lt;&gt; DefectTypeString),  Calculations!M407, NA())</f>
        <v>#N/A</v>
      </c>
      <c r="J407" s="3" t="e">
        <f xml:space="preserve"> IF(Calculations!C407 = DefectTypeString,  Calculations!M407, NA())</f>
        <v>#N/A</v>
      </c>
      <c r="K407" s="3"/>
      <c r="AL407" s="2" t="str">
        <f t="shared" si="57"/>
        <v/>
      </c>
      <c r="AM407" s="4" t="str">
        <f t="shared" si="58"/>
        <v/>
      </c>
      <c r="AN407" s="4" t="str">
        <f t="shared" si="59"/>
        <v/>
      </c>
    </row>
    <row r="408" spans="1:40" x14ac:dyDescent="0.2">
      <c r="A408" s="9" t="str">
        <f>Calculations!B408</f>
        <v/>
      </c>
      <c r="B408" s="9" t="str">
        <f>Calculations!A408</f>
        <v/>
      </c>
      <c r="C408" s="3" t="str">
        <f t="shared" si="56"/>
        <v/>
      </c>
      <c r="D408" s="3" t="str">
        <f>IFERROR(Calculations!L408,"")</f>
        <v/>
      </c>
      <c r="E408" s="3" t="str">
        <f>IF(OR(FilterValue="",Calculations!C408=FilterValue), IF(Calculations!C408 &lt;&gt;DefectTypeString,  IFERROR(Calculations!L408,""), NA()),NA())</f>
        <v/>
      </c>
      <c r="F408" s="3" t="e">
        <f t="shared" si="60"/>
        <v>#NUM!</v>
      </c>
      <c r="G408" s="3" t="e">
        <f xml:space="preserve"> IF(Calculations!C408 = DefectTypeString,  IFERROR(Calculations!L408,""), NA())</f>
        <v>#N/A</v>
      </c>
      <c r="H408" s="3" t="e">
        <f t="shared" si="61"/>
        <v>#NUM!</v>
      </c>
      <c r="I408" s="3" t="e">
        <f ca="1" xml:space="preserve"> IF(OR(Calculations!C408 = "",Calculations!C408 &lt;&gt; DefectTypeString),  Calculations!M408, NA())</f>
        <v>#N/A</v>
      </c>
      <c r="J408" s="3" t="e">
        <f xml:space="preserve"> IF(Calculations!C408 = DefectTypeString,  Calculations!M408, NA())</f>
        <v>#N/A</v>
      </c>
      <c r="K408" s="3"/>
      <c r="AL408" s="2" t="str">
        <f t="shared" si="57"/>
        <v/>
      </c>
      <c r="AM408" s="4" t="str">
        <f t="shared" si="58"/>
        <v/>
      </c>
      <c r="AN408" s="4" t="str">
        <f t="shared" si="59"/>
        <v/>
      </c>
    </row>
    <row r="409" spans="1:40" x14ac:dyDescent="0.2">
      <c r="A409" s="9" t="str">
        <f>Calculations!B409</f>
        <v/>
      </c>
      <c r="B409" s="9" t="str">
        <f>Calculations!A409</f>
        <v/>
      </c>
      <c r="C409" s="3" t="str">
        <f t="shared" si="56"/>
        <v/>
      </c>
      <c r="D409" s="3" t="str">
        <f>IFERROR(Calculations!L409,"")</f>
        <v/>
      </c>
      <c r="E409" s="3" t="str">
        <f>IF(OR(FilterValue="",Calculations!C409=FilterValue), IF(Calculations!C409 &lt;&gt;DefectTypeString,  IFERROR(Calculations!L409,""), NA()),NA())</f>
        <v/>
      </c>
      <c r="F409" s="3" t="e">
        <f t="shared" si="60"/>
        <v>#NUM!</v>
      </c>
      <c r="G409" s="3" t="e">
        <f xml:space="preserve"> IF(Calculations!C409 = DefectTypeString,  IFERROR(Calculations!L409,""), NA())</f>
        <v>#N/A</v>
      </c>
      <c r="H409" s="3" t="e">
        <f t="shared" si="61"/>
        <v>#NUM!</v>
      </c>
      <c r="I409" s="3" t="e">
        <f ca="1" xml:space="preserve"> IF(OR(Calculations!C409 = "",Calculations!C409 &lt;&gt; DefectTypeString),  Calculations!M409, NA())</f>
        <v>#N/A</v>
      </c>
      <c r="J409" s="3" t="e">
        <f xml:space="preserve"> IF(Calculations!C409 = DefectTypeString,  Calculations!M409, NA())</f>
        <v>#N/A</v>
      </c>
      <c r="K409" s="3"/>
      <c r="AL409" s="2" t="str">
        <f t="shared" si="57"/>
        <v/>
      </c>
      <c r="AM409" s="4" t="str">
        <f t="shared" si="58"/>
        <v/>
      </c>
      <c r="AN409" s="4" t="str">
        <f t="shared" si="59"/>
        <v/>
      </c>
    </row>
    <row r="410" spans="1:40" x14ac:dyDescent="0.2">
      <c r="A410" s="9" t="str">
        <f>Calculations!B410</f>
        <v/>
      </c>
      <c r="B410" s="9" t="str">
        <f>Calculations!A410</f>
        <v/>
      </c>
      <c r="C410" s="3" t="str">
        <f t="shared" si="56"/>
        <v/>
      </c>
      <c r="D410" s="3" t="str">
        <f>IFERROR(Calculations!L410,"")</f>
        <v/>
      </c>
      <c r="E410" s="3" t="str">
        <f>IF(OR(FilterValue="",Calculations!C410=FilterValue), IF(Calculations!C410 &lt;&gt;DefectTypeString,  IFERROR(Calculations!L410,""), NA()),NA())</f>
        <v/>
      </c>
      <c r="F410" s="3" t="e">
        <f t="shared" si="60"/>
        <v>#NUM!</v>
      </c>
      <c r="G410" s="3" t="e">
        <f xml:space="preserve"> IF(Calculations!C410 = DefectTypeString,  IFERROR(Calculations!L410,""), NA())</f>
        <v>#N/A</v>
      </c>
      <c r="H410" s="3" t="e">
        <f t="shared" si="61"/>
        <v>#NUM!</v>
      </c>
      <c r="I410" s="3" t="e">
        <f ca="1" xml:space="preserve"> IF(OR(Calculations!C410 = "",Calculations!C410 &lt;&gt; DefectTypeString),  Calculations!M410, NA())</f>
        <v>#N/A</v>
      </c>
      <c r="J410" s="3" t="e">
        <f xml:space="preserve"> IF(Calculations!C410 = DefectTypeString,  Calculations!M410, NA())</f>
        <v>#N/A</v>
      </c>
      <c r="K410" s="3"/>
      <c r="AL410" s="2" t="str">
        <f t="shared" si="57"/>
        <v/>
      </c>
      <c r="AM410" s="4" t="str">
        <f t="shared" si="58"/>
        <v/>
      </c>
      <c r="AN410" s="4" t="str">
        <f t="shared" si="59"/>
        <v/>
      </c>
    </row>
    <row r="411" spans="1:40" x14ac:dyDescent="0.2">
      <c r="A411" s="9" t="str">
        <f>Calculations!B411</f>
        <v/>
      </c>
      <c r="B411" s="9" t="str">
        <f>Calculations!A411</f>
        <v/>
      </c>
      <c r="C411" s="3" t="str">
        <f t="shared" si="56"/>
        <v/>
      </c>
      <c r="D411" s="3" t="str">
        <f>IFERROR(Calculations!L411,"")</f>
        <v/>
      </c>
      <c r="E411" s="3" t="str">
        <f>IF(OR(FilterValue="",Calculations!C411=FilterValue), IF(Calculations!C411 &lt;&gt;DefectTypeString,  IFERROR(Calculations!L411,""), NA()),NA())</f>
        <v/>
      </c>
      <c r="F411" s="3" t="e">
        <f t="shared" si="60"/>
        <v>#NUM!</v>
      </c>
      <c r="G411" s="3" t="e">
        <f xml:space="preserve"> IF(Calculations!C411 = DefectTypeString,  IFERROR(Calculations!L411,""), NA())</f>
        <v>#N/A</v>
      </c>
      <c r="H411" s="3" t="e">
        <f t="shared" si="61"/>
        <v>#NUM!</v>
      </c>
      <c r="I411" s="3" t="e">
        <f ca="1" xml:space="preserve"> IF(OR(Calculations!C411 = "",Calculations!C411 &lt;&gt; DefectTypeString),  Calculations!M411, NA())</f>
        <v>#N/A</v>
      </c>
      <c r="J411" s="3" t="e">
        <f xml:space="preserve"> IF(Calculations!C411 = DefectTypeString,  Calculations!M411, NA())</f>
        <v>#N/A</v>
      </c>
      <c r="K411" s="3"/>
      <c r="AL411" s="2" t="str">
        <f t="shared" si="57"/>
        <v/>
      </c>
      <c r="AM411" s="4" t="str">
        <f t="shared" si="58"/>
        <v/>
      </c>
      <c r="AN411" s="4" t="str">
        <f t="shared" si="59"/>
        <v/>
      </c>
    </row>
    <row r="412" spans="1:40" x14ac:dyDescent="0.2">
      <c r="A412" s="9" t="str">
        <f>Calculations!B412</f>
        <v/>
      </c>
      <c r="B412" s="9" t="str">
        <f>Calculations!A412</f>
        <v/>
      </c>
      <c r="C412" s="3" t="str">
        <f t="shared" si="56"/>
        <v/>
      </c>
      <c r="D412" s="3" t="str">
        <f>IFERROR(Calculations!L412,"")</f>
        <v/>
      </c>
      <c r="E412" s="3" t="str">
        <f>IF(OR(FilterValue="",Calculations!C412=FilterValue), IF(Calculations!C412 &lt;&gt;DefectTypeString,  IFERROR(Calculations!L412,""), NA()),NA())</f>
        <v/>
      </c>
      <c r="F412" s="3" t="e">
        <f t="shared" si="60"/>
        <v>#NUM!</v>
      </c>
      <c r="G412" s="3" t="e">
        <f xml:space="preserve"> IF(Calculations!C412 = DefectTypeString,  IFERROR(Calculations!L412,""), NA())</f>
        <v>#N/A</v>
      </c>
      <c r="H412" s="3" t="e">
        <f t="shared" si="61"/>
        <v>#NUM!</v>
      </c>
      <c r="I412" s="3" t="e">
        <f ca="1" xml:space="preserve"> IF(OR(Calculations!C412 = "",Calculations!C412 &lt;&gt; DefectTypeString),  Calculations!M412, NA())</f>
        <v>#N/A</v>
      </c>
      <c r="J412" s="3" t="e">
        <f xml:space="preserve"> IF(Calculations!C412 = DefectTypeString,  Calculations!M412, NA())</f>
        <v>#N/A</v>
      </c>
      <c r="K412" s="3"/>
      <c r="AL412" s="2" t="str">
        <f t="shared" si="57"/>
        <v/>
      </c>
      <c r="AM412" s="4" t="str">
        <f t="shared" si="58"/>
        <v/>
      </c>
      <c r="AN412" s="4" t="str">
        <f t="shared" si="59"/>
        <v/>
      </c>
    </row>
    <row r="413" spans="1:40" x14ac:dyDescent="0.2">
      <c r="A413" s="9" t="str">
        <f>Calculations!B413</f>
        <v/>
      </c>
      <c r="B413" s="9" t="str">
        <f>Calculations!A413</f>
        <v/>
      </c>
      <c r="C413" s="3" t="str">
        <f t="shared" si="56"/>
        <v/>
      </c>
      <c r="D413" s="3" t="str">
        <f>IFERROR(Calculations!L413,"")</f>
        <v/>
      </c>
      <c r="E413" s="3" t="str">
        <f>IF(OR(FilterValue="",Calculations!C413=FilterValue), IF(Calculations!C413 &lt;&gt;DefectTypeString,  IFERROR(Calculations!L413,""), NA()),NA())</f>
        <v/>
      </c>
      <c r="F413" s="3" t="e">
        <f t="shared" si="60"/>
        <v>#NUM!</v>
      </c>
      <c r="G413" s="3" t="e">
        <f xml:space="preserve"> IF(Calculations!C413 = DefectTypeString,  IFERROR(Calculations!L413,""), NA())</f>
        <v>#N/A</v>
      </c>
      <c r="H413" s="3" t="e">
        <f t="shared" si="61"/>
        <v>#NUM!</v>
      </c>
      <c r="I413" s="3" t="e">
        <f ca="1" xml:space="preserve"> IF(OR(Calculations!C413 = "",Calculations!C413 &lt;&gt; DefectTypeString),  Calculations!M413, NA())</f>
        <v>#N/A</v>
      </c>
      <c r="J413" s="3" t="e">
        <f xml:space="preserve"> IF(Calculations!C413 = DefectTypeString,  Calculations!M413, NA())</f>
        <v>#N/A</v>
      </c>
      <c r="K413" s="3"/>
      <c r="AL413" s="2" t="str">
        <f t="shared" si="57"/>
        <v/>
      </c>
      <c r="AM413" s="4" t="str">
        <f t="shared" si="58"/>
        <v/>
      </c>
      <c r="AN413" s="4" t="str">
        <f t="shared" si="59"/>
        <v/>
      </c>
    </row>
    <row r="414" spans="1:40" x14ac:dyDescent="0.2">
      <c r="A414" s="9" t="str">
        <f>Calculations!B414</f>
        <v/>
      </c>
      <c r="B414" s="9" t="str">
        <f>Calculations!A414</f>
        <v/>
      </c>
      <c r="C414" s="3" t="str">
        <f t="shared" si="56"/>
        <v/>
      </c>
      <c r="D414" s="3" t="str">
        <f>IFERROR(Calculations!L414,"")</f>
        <v/>
      </c>
      <c r="E414" s="3" t="str">
        <f>IF(OR(FilterValue="",Calculations!C414=FilterValue), IF(Calculations!C414 &lt;&gt;DefectTypeString,  IFERROR(Calculations!L414,""), NA()),NA())</f>
        <v/>
      </c>
      <c r="F414" s="3" t="e">
        <f t="shared" si="60"/>
        <v>#NUM!</v>
      </c>
      <c r="G414" s="3" t="e">
        <f xml:space="preserve"> IF(Calculations!C414 = DefectTypeString,  IFERROR(Calculations!L414,""), NA())</f>
        <v>#N/A</v>
      </c>
      <c r="H414" s="3" t="e">
        <f t="shared" si="61"/>
        <v>#NUM!</v>
      </c>
      <c r="I414" s="3" t="e">
        <f ca="1" xml:space="preserve"> IF(OR(Calculations!C414 = "",Calculations!C414 &lt;&gt; DefectTypeString),  Calculations!M414, NA())</f>
        <v>#N/A</v>
      </c>
      <c r="J414" s="3" t="e">
        <f xml:space="preserve"> IF(Calculations!C414 = DefectTypeString,  Calculations!M414, NA())</f>
        <v>#N/A</v>
      </c>
      <c r="K414" s="3"/>
      <c r="AL414" s="2" t="str">
        <f t="shared" si="57"/>
        <v/>
      </c>
      <c r="AM414" s="4" t="str">
        <f t="shared" si="58"/>
        <v/>
      </c>
      <c r="AN414" s="4" t="str">
        <f t="shared" si="59"/>
        <v/>
      </c>
    </row>
    <row r="415" spans="1:40" x14ac:dyDescent="0.2">
      <c r="A415" s="9" t="str">
        <f>Calculations!B415</f>
        <v/>
      </c>
      <c r="B415" s="9" t="str">
        <f>Calculations!A415</f>
        <v/>
      </c>
      <c r="C415" s="3" t="str">
        <f t="shared" si="56"/>
        <v/>
      </c>
      <c r="D415" s="3" t="str">
        <f>IFERROR(Calculations!L415,"")</f>
        <v/>
      </c>
      <c r="E415" s="3" t="str">
        <f>IF(OR(FilterValue="",Calculations!C415=FilterValue), IF(Calculations!C415 &lt;&gt;DefectTypeString,  IFERROR(Calculations!L415,""), NA()),NA())</f>
        <v/>
      </c>
      <c r="F415" s="3" t="e">
        <f t="shared" si="60"/>
        <v>#NUM!</v>
      </c>
      <c r="G415" s="3" t="e">
        <f xml:space="preserve"> IF(Calculations!C415 = DefectTypeString,  IFERROR(Calculations!L415,""), NA())</f>
        <v>#N/A</v>
      </c>
      <c r="H415" s="3" t="e">
        <f t="shared" si="61"/>
        <v>#NUM!</v>
      </c>
      <c r="I415" s="3" t="e">
        <f ca="1" xml:space="preserve"> IF(OR(Calculations!C415 = "",Calculations!C415 &lt;&gt; DefectTypeString),  Calculations!M415, NA())</f>
        <v>#N/A</v>
      </c>
      <c r="J415" s="3" t="e">
        <f xml:space="preserve"> IF(Calculations!C415 = DefectTypeString,  Calculations!M415, NA())</f>
        <v>#N/A</v>
      </c>
      <c r="K415" s="3"/>
      <c r="AL415" s="2" t="str">
        <f t="shared" si="57"/>
        <v/>
      </c>
      <c r="AM415" s="4" t="str">
        <f t="shared" si="58"/>
        <v/>
      </c>
      <c r="AN415" s="4" t="str">
        <f t="shared" si="59"/>
        <v/>
      </c>
    </row>
    <row r="416" spans="1:40" x14ac:dyDescent="0.2">
      <c r="A416" s="9" t="str">
        <f>Calculations!B416</f>
        <v/>
      </c>
      <c r="B416" s="9" t="str">
        <f>Calculations!A416</f>
        <v/>
      </c>
      <c r="C416" s="3" t="str">
        <f t="shared" si="56"/>
        <v/>
      </c>
      <c r="D416" s="3" t="str">
        <f>IFERROR(Calculations!L416,"")</f>
        <v/>
      </c>
      <c r="E416" s="3" t="str">
        <f>IF(OR(FilterValue="",Calculations!C416=FilterValue), IF(Calculations!C416 &lt;&gt;DefectTypeString,  IFERROR(Calculations!L416,""), NA()),NA())</f>
        <v/>
      </c>
      <c r="F416" s="3" t="e">
        <f t="shared" si="60"/>
        <v>#NUM!</v>
      </c>
      <c r="G416" s="3" t="e">
        <f xml:space="preserve"> IF(Calculations!C416 = DefectTypeString,  IFERROR(Calculations!L416,""), NA())</f>
        <v>#N/A</v>
      </c>
      <c r="H416" s="3" t="e">
        <f t="shared" si="61"/>
        <v>#NUM!</v>
      </c>
      <c r="I416" s="3" t="e">
        <f ca="1" xml:space="preserve"> IF(OR(Calculations!C416 = "",Calculations!C416 &lt;&gt; DefectTypeString),  Calculations!M416, NA())</f>
        <v>#N/A</v>
      </c>
      <c r="J416" s="3" t="e">
        <f xml:space="preserve"> IF(Calculations!C416 = DefectTypeString,  Calculations!M416, NA())</f>
        <v>#N/A</v>
      </c>
      <c r="K416" s="3"/>
      <c r="AL416" s="2" t="str">
        <f t="shared" si="57"/>
        <v/>
      </c>
      <c r="AM416" s="4" t="str">
        <f t="shared" si="58"/>
        <v/>
      </c>
      <c r="AN416" s="4" t="str">
        <f t="shared" si="59"/>
        <v/>
      </c>
    </row>
    <row r="417" spans="1:40" x14ac:dyDescent="0.2">
      <c r="A417" s="9" t="str">
        <f>Calculations!B417</f>
        <v/>
      </c>
      <c r="B417" s="9" t="str">
        <f>Calculations!A417</f>
        <v/>
      </c>
      <c r="C417" s="3" t="str">
        <f t="shared" si="56"/>
        <v/>
      </c>
      <c r="D417" s="3" t="str">
        <f>IFERROR(Calculations!L417,"")</f>
        <v/>
      </c>
      <c r="E417" s="3" t="str">
        <f>IF(OR(FilterValue="",Calculations!C417=FilterValue), IF(Calculations!C417 &lt;&gt;DefectTypeString,  IFERROR(Calculations!L417,""), NA()),NA())</f>
        <v/>
      </c>
      <c r="F417" s="3" t="e">
        <f t="shared" si="60"/>
        <v>#NUM!</v>
      </c>
      <c r="G417" s="3" t="e">
        <f xml:space="preserve"> IF(Calculations!C417 = DefectTypeString,  IFERROR(Calculations!L417,""), NA())</f>
        <v>#N/A</v>
      </c>
      <c r="H417" s="3" t="e">
        <f t="shared" si="61"/>
        <v>#NUM!</v>
      </c>
      <c r="I417" s="3" t="e">
        <f ca="1" xml:space="preserve"> IF(OR(Calculations!C417 = "",Calculations!C417 &lt;&gt; DefectTypeString),  Calculations!M417, NA())</f>
        <v>#N/A</v>
      </c>
      <c r="J417" s="3" t="e">
        <f xml:space="preserve"> IF(Calculations!C417 = DefectTypeString,  Calculations!M417, NA())</f>
        <v>#N/A</v>
      </c>
      <c r="K417" s="3"/>
      <c r="AL417" s="2" t="str">
        <f t="shared" si="57"/>
        <v/>
      </c>
      <c r="AM417" s="4" t="str">
        <f t="shared" si="58"/>
        <v/>
      </c>
      <c r="AN417" s="4" t="str">
        <f t="shared" si="59"/>
        <v/>
      </c>
    </row>
    <row r="418" spans="1:40" x14ac:dyDescent="0.2">
      <c r="A418" s="9" t="str">
        <f>Calculations!B418</f>
        <v/>
      </c>
      <c r="B418" s="9" t="str">
        <f>Calculations!A418</f>
        <v/>
      </c>
      <c r="C418" s="3" t="str">
        <f t="shared" si="56"/>
        <v/>
      </c>
      <c r="D418" s="3" t="str">
        <f>IFERROR(Calculations!L418,"")</f>
        <v/>
      </c>
      <c r="E418" s="3" t="str">
        <f>IF(OR(FilterValue="",Calculations!C418=FilterValue), IF(Calculations!C418 &lt;&gt;DefectTypeString,  IFERROR(Calculations!L418,""), NA()),NA())</f>
        <v/>
      </c>
      <c r="F418" s="3" t="e">
        <f t="shared" si="60"/>
        <v>#NUM!</v>
      </c>
      <c r="G418" s="3" t="e">
        <f xml:space="preserve"> IF(Calculations!C418 = DefectTypeString,  IFERROR(Calculations!L418,""), NA())</f>
        <v>#N/A</v>
      </c>
      <c r="H418" s="3" t="e">
        <f t="shared" si="61"/>
        <v>#NUM!</v>
      </c>
      <c r="I418" s="3" t="e">
        <f ca="1" xml:space="preserve"> IF(OR(Calculations!C418 = "",Calculations!C418 &lt;&gt; DefectTypeString),  Calculations!M418, NA())</f>
        <v>#N/A</v>
      </c>
      <c r="J418" s="3" t="e">
        <f xml:space="preserve"> IF(Calculations!C418 = DefectTypeString,  Calculations!M418, NA())</f>
        <v>#N/A</v>
      </c>
      <c r="K418" s="3"/>
      <c r="AL418" s="2" t="str">
        <f t="shared" si="57"/>
        <v/>
      </c>
      <c r="AM418" s="4" t="str">
        <f t="shared" si="58"/>
        <v/>
      </c>
      <c r="AN418" s="4" t="str">
        <f t="shared" si="59"/>
        <v/>
      </c>
    </row>
    <row r="419" spans="1:40" x14ac:dyDescent="0.2">
      <c r="A419" s="9" t="str">
        <f>Calculations!B419</f>
        <v/>
      </c>
      <c r="B419" s="9" t="str">
        <f>Calculations!A419</f>
        <v/>
      </c>
      <c r="C419" s="3" t="str">
        <f t="shared" si="56"/>
        <v/>
      </c>
      <c r="D419" s="3" t="str">
        <f>IFERROR(Calculations!L419,"")</f>
        <v/>
      </c>
      <c r="E419" s="3" t="str">
        <f>IF(OR(FilterValue="",Calculations!C419=FilterValue), IF(Calculations!C419 &lt;&gt;DefectTypeString,  IFERROR(Calculations!L419,""), NA()),NA())</f>
        <v/>
      </c>
      <c r="F419" s="3" t="e">
        <f t="shared" si="60"/>
        <v>#NUM!</v>
      </c>
      <c r="G419" s="3" t="e">
        <f xml:space="preserve"> IF(Calculations!C419 = DefectTypeString,  IFERROR(Calculations!L419,""), NA())</f>
        <v>#N/A</v>
      </c>
      <c r="H419" s="3" t="e">
        <f t="shared" si="61"/>
        <v>#NUM!</v>
      </c>
      <c r="I419" s="3" t="e">
        <f ca="1" xml:space="preserve"> IF(OR(Calculations!C419 = "",Calculations!C419 &lt;&gt; DefectTypeString),  Calculations!M419, NA())</f>
        <v>#N/A</v>
      </c>
      <c r="J419" s="3" t="e">
        <f xml:space="preserve"> IF(Calculations!C419 = DefectTypeString,  Calculations!M419, NA())</f>
        <v>#N/A</v>
      </c>
      <c r="K419" s="3"/>
      <c r="AL419" s="2" t="str">
        <f t="shared" si="57"/>
        <v/>
      </c>
      <c r="AM419" s="4" t="str">
        <f t="shared" si="58"/>
        <v/>
      </c>
      <c r="AN419" s="4" t="str">
        <f t="shared" si="59"/>
        <v/>
      </c>
    </row>
    <row r="420" spans="1:40" x14ac:dyDescent="0.2">
      <c r="A420" s="9" t="str">
        <f>Calculations!B420</f>
        <v/>
      </c>
      <c r="B420" s="9" t="str">
        <f>Calculations!A420</f>
        <v/>
      </c>
      <c r="C420" s="3" t="str">
        <f t="shared" si="56"/>
        <v/>
      </c>
      <c r="D420" s="3" t="str">
        <f>IFERROR(Calculations!L420,"")</f>
        <v/>
      </c>
      <c r="E420" s="3" t="str">
        <f>IF(OR(FilterValue="",Calculations!C420=FilterValue), IF(Calculations!C420 &lt;&gt;DefectTypeString,  IFERROR(Calculations!L420,""), NA()),NA())</f>
        <v/>
      </c>
      <c r="F420" s="3" t="e">
        <f t="shared" si="60"/>
        <v>#NUM!</v>
      </c>
      <c r="G420" s="3" t="e">
        <f xml:space="preserve"> IF(Calculations!C420 = DefectTypeString,  IFERROR(Calculations!L420,""), NA())</f>
        <v>#N/A</v>
      </c>
      <c r="H420" s="3" t="e">
        <f t="shared" si="61"/>
        <v>#NUM!</v>
      </c>
      <c r="I420" s="3" t="e">
        <f ca="1" xml:space="preserve"> IF(OR(Calculations!C420 = "",Calculations!C420 &lt;&gt; DefectTypeString),  Calculations!M420, NA())</f>
        <v>#N/A</v>
      </c>
      <c r="J420" s="3" t="e">
        <f xml:space="preserve"> IF(Calculations!C420 = DefectTypeString,  Calculations!M420, NA())</f>
        <v>#N/A</v>
      </c>
      <c r="K420" s="3"/>
      <c r="AL420" s="2" t="str">
        <f t="shared" si="57"/>
        <v/>
      </c>
      <c r="AM420" s="4" t="str">
        <f t="shared" si="58"/>
        <v/>
      </c>
      <c r="AN420" s="4" t="str">
        <f t="shared" si="59"/>
        <v/>
      </c>
    </row>
    <row r="421" spans="1:40" x14ac:dyDescent="0.2">
      <c r="A421" s="9" t="str">
        <f>Calculations!B421</f>
        <v/>
      </c>
      <c r="B421" s="9" t="str">
        <f>Calculations!A421</f>
        <v/>
      </c>
      <c r="C421" s="3" t="str">
        <f t="shared" si="56"/>
        <v/>
      </c>
      <c r="D421" s="3" t="str">
        <f>IFERROR(Calculations!L421,"")</f>
        <v/>
      </c>
      <c r="E421" s="3" t="str">
        <f>IF(OR(FilterValue="",Calculations!C421=FilterValue), IF(Calculations!C421 &lt;&gt;DefectTypeString,  IFERROR(Calculations!L421,""), NA()),NA())</f>
        <v/>
      </c>
      <c r="F421" s="3" t="e">
        <f t="shared" si="60"/>
        <v>#NUM!</v>
      </c>
      <c r="G421" s="3" t="e">
        <f xml:space="preserve"> IF(Calculations!C421 = DefectTypeString,  IFERROR(Calculations!L421,""), NA())</f>
        <v>#N/A</v>
      </c>
      <c r="H421" s="3" t="e">
        <f t="shared" si="61"/>
        <v>#NUM!</v>
      </c>
      <c r="I421" s="3" t="e">
        <f ca="1" xml:space="preserve"> IF(OR(Calculations!C421 = "",Calculations!C421 &lt;&gt; DefectTypeString),  Calculations!M421, NA())</f>
        <v>#N/A</v>
      </c>
      <c r="J421" s="3" t="e">
        <f xml:space="preserve"> IF(Calculations!C421 = DefectTypeString,  Calculations!M421, NA())</f>
        <v>#N/A</v>
      </c>
      <c r="K421" s="3"/>
      <c r="AL421" s="2" t="str">
        <f t="shared" si="57"/>
        <v/>
      </c>
      <c r="AM421" s="4" t="str">
        <f t="shared" si="58"/>
        <v/>
      </c>
      <c r="AN421" s="4" t="str">
        <f t="shared" si="59"/>
        <v/>
      </c>
    </row>
    <row r="422" spans="1:40" x14ac:dyDescent="0.2">
      <c r="A422" s="9" t="str">
        <f>Calculations!B422</f>
        <v/>
      </c>
      <c r="B422" s="9" t="str">
        <f>Calculations!A422</f>
        <v/>
      </c>
      <c r="C422" s="3" t="str">
        <f t="shared" si="56"/>
        <v/>
      </c>
      <c r="D422" s="3" t="str">
        <f>IFERROR(Calculations!L422,"")</f>
        <v/>
      </c>
      <c r="E422" s="3" t="str">
        <f>IF(OR(FilterValue="",Calculations!C422=FilterValue), IF(Calculations!C422 &lt;&gt;DefectTypeString,  IFERROR(Calculations!L422,""), NA()),NA())</f>
        <v/>
      </c>
      <c r="F422" s="3" t="e">
        <f t="shared" si="60"/>
        <v>#NUM!</v>
      </c>
      <c r="G422" s="3" t="e">
        <f xml:space="preserve"> IF(Calculations!C422 = DefectTypeString,  IFERROR(Calculations!L422,""), NA())</f>
        <v>#N/A</v>
      </c>
      <c r="H422" s="3" t="e">
        <f t="shared" si="61"/>
        <v>#NUM!</v>
      </c>
      <c r="I422" s="3" t="e">
        <f ca="1" xml:space="preserve"> IF(OR(Calculations!C422 = "",Calculations!C422 &lt;&gt; DefectTypeString),  Calculations!M422, NA())</f>
        <v>#N/A</v>
      </c>
      <c r="J422" s="3" t="e">
        <f xml:space="preserve"> IF(Calculations!C422 = DefectTypeString,  Calculations!M422, NA())</f>
        <v>#N/A</v>
      </c>
      <c r="K422" s="3"/>
      <c r="AL422" s="2" t="str">
        <f t="shared" si="57"/>
        <v/>
      </c>
      <c r="AM422" s="4" t="str">
        <f t="shared" si="58"/>
        <v/>
      </c>
      <c r="AN422" s="4" t="str">
        <f t="shared" si="59"/>
        <v/>
      </c>
    </row>
    <row r="423" spans="1:40" x14ac:dyDescent="0.2">
      <c r="A423" s="9" t="str">
        <f>Calculations!B423</f>
        <v/>
      </c>
      <c r="B423" s="9" t="str">
        <f>Calculations!A423</f>
        <v/>
      </c>
      <c r="C423" s="3" t="str">
        <f t="shared" si="56"/>
        <v/>
      </c>
      <c r="D423" s="3" t="str">
        <f>IFERROR(Calculations!L423,"")</f>
        <v/>
      </c>
      <c r="E423" s="3" t="str">
        <f>IF(OR(FilterValue="",Calculations!C423=FilterValue), IF(Calculations!C423 &lt;&gt;DefectTypeString,  IFERROR(Calculations!L423,""), NA()),NA())</f>
        <v/>
      </c>
      <c r="F423" s="3" t="e">
        <f t="shared" si="60"/>
        <v>#NUM!</v>
      </c>
      <c r="G423" s="3" t="e">
        <f xml:space="preserve"> IF(Calculations!C423 = DefectTypeString,  IFERROR(Calculations!L423,""), NA())</f>
        <v>#N/A</v>
      </c>
      <c r="H423" s="3" t="e">
        <f t="shared" si="61"/>
        <v>#NUM!</v>
      </c>
      <c r="I423" s="3" t="e">
        <f ca="1" xml:space="preserve"> IF(OR(Calculations!C423 = "",Calculations!C423 &lt;&gt; DefectTypeString),  Calculations!M423, NA())</f>
        <v>#N/A</v>
      </c>
      <c r="J423" s="3" t="e">
        <f xml:space="preserve"> IF(Calculations!C423 = DefectTypeString,  Calculations!M423, NA())</f>
        <v>#N/A</v>
      </c>
      <c r="K423" s="3"/>
      <c r="AL423" s="2" t="str">
        <f t="shared" si="57"/>
        <v/>
      </c>
      <c r="AM423" s="4" t="str">
        <f t="shared" si="58"/>
        <v/>
      </c>
      <c r="AN423" s="4" t="str">
        <f t="shared" si="59"/>
        <v/>
      </c>
    </row>
    <row r="424" spans="1:40" x14ac:dyDescent="0.2">
      <c r="A424" s="9" t="str">
        <f>Calculations!B424</f>
        <v/>
      </c>
      <c r="B424" s="9" t="str">
        <f>Calculations!A424</f>
        <v/>
      </c>
      <c r="C424" s="3" t="str">
        <f t="shared" si="56"/>
        <v/>
      </c>
      <c r="D424" s="3" t="str">
        <f>IFERROR(Calculations!L424,"")</f>
        <v/>
      </c>
      <c r="E424" s="3" t="str">
        <f>IF(OR(FilterValue="",Calculations!C424=FilterValue), IF(Calculations!C424 &lt;&gt;DefectTypeString,  IFERROR(Calculations!L424,""), NA()),NA())</f>
        <v/>
      </c>
      <c r="F424" s="3" t="e">
        <f t="shared" si="60"/>
        <v>#NUM!</v>
      </c>
      <c r="G424" s="3" t="e">
        <f xml:space="preserve"> IF(Calculations!C424 = DefectTypeString,  IFERROR(Calculations!L424,""), NA())</f>
        <v>#N/A</v>
      </c>
      <c r="H424" s="3" t="e">
        <f t="shared" si="61"/>
        <v>#NUM!</v>
      </c>
      <c r="I424" s="3" t="e">
        <f ca="1" xml:space="preserve"> IF(OR(Calculations!C424 = "",Calculations!C424 &lt;&gt; DefectTypeString),  Calculations!M424, NA())</f>
        <v>#N/A</v>
      </c>
      <c r="J424" s="3" t="e">
        <f xml:space="preserve"> IF(Calculations!C424 = DefectTypeString,  Calculations!M424, NA())</f>
        <v>#N/A</v>
      </c>
      <c r="K424" s="3"/>
      <c r="AL424" s="2" t="str">
        <f t="shared" si="57"/>
        <v/>
      </c>
      <c r="AM424" s="4" t="str">
        <f t="shared" si="58"/>
        <v/>
      </c>
      <c r="AN424" s="4" t="str">
        <f t="shared" si="59"/>
        <v/>
      </c>
    </row>
    <row r="425" spans="1:40" x14ac:dyDescent="0.2">
      <c r="A425" s="9" t="str">
        <f>Calculations!B425</f>
        <v/>
      </c>
      <c r="B425" s="9" t="str">
        <f>Calculations!A425</f>
        <v/>
      </c>
      <c r="C425" s="3" t="str">
        <f t="shared" si="56"/>
        <v/>
      </c>
      <c r="D425" s="3" t="str">
        <f>IFERROR(Calculations!L425,"")</f>
        <v/>
      </c>
      <c r="E425" s="3" t="str">
        <f>IF(OR(FilterValue="",Calculations!C425=FilterValue), IF(Calculations!C425 &lt;&gt;DefectTypeString,  IFERROR(Calculations!L425,""), NA()),NA())</f>
        <v/>
      </c>
      <c r="F425" s="3" t="e">
        <f t="shared" si="60"/>
        <v>#NUM!</v>
      </c>
      <c r="G425" s="3" t="e">
        <f xml:space="preserve"> IF(Calculations!C425 = DefectTypeString,  IFERROR(Calculations!L425,""), NA())</f>
        <v>#N/A</v>
      </c>
      <c r="H425" s="3" t="e">
        <f t="shared" si="61"/>
        <v>#NUM!</v>
      </c>
      <c r="I425" s="3" t="e">
        <f ca="1" xml:space="preserve"> IF(OR(Calculations!C425 = "",Calculations!C425 &lt;&gt; DefectTypeString),  Calculations!M425, NA())</f>
        <v>#N/A</v>
      </c>
      <c r="J425" s="3" t="e">
        <f xml:space="preserve"> IF(Calculations!C425 = DefectTypeString,  Calculations!M425, NA())</f>
        <v>#N/A</v>
      </c>
      <c r="K425" s="3"/>
      <c r="AL425" s="2" t="str">
        <f t="shared" si="57"/>
        <v/>
      </c>
      <c r="AM425" s="4" t="str">
        <f t="shared" si="58"/>
        <v/>
      </c>
      <c r="AN425" s="4" t="str">
        <f t="shared" si="59"/>
        <v/>
      </c>
    </row>
    <row r="426" spans="1:40" x14ac:dyDescent="0.2">
      <c r="A426" s="9" t="str">
        <f>Calculations!B426</f>
        <v/>
      </c>
      <c r="B426" s="9" t="str">
        <f>Calculations!A426</f>
        <v/>
      </c>
      <c r="C426" s="3" t="str">
        <f t="shared" si="56"/>
        <v/>
      </c>
      <c r="D426" s="3" t="str">
        <f>IFERROR(Calculations!L426,"")</f>
        <v/>
      </c>
      <c r="E426" s="3" t="str">
        <f>IF(OR(FilterValue="",Calculations!C426=FilterValue), IF(Calculations!C426 &lt;&gt;DefectTypeString,  IFERROR(Calculations!L426,""), NA()),NA())</f>
        <v/>
      </c>
      <c r="F426" s="3" t="e">
        <f t="shared" si="60"/>
        <v>#NUM!</v>
      </c>
      <c r="G426" s="3" t="e">
        <f xml:space="preserve"> IF(Calculations!C426 = DefectTypeString,  IFERROR(Calculations!L426,""), NA())</f>
        <v>#N/A</v>
      </c>
      <c r="H426" s="3" t="e">
        <f t="shared" si="61"/>
        <v>#NUM!</v>
      </c>
      <c r="I426" s="3" t="e">
        <f ca="1" xml:space="preserve"> IF(OR(Calculations!C426 = "",Calculations!C426 &lt;&gt; DefectTypeString),  Calculations!M426, NA())</f>
        <v>#N/A</v>
      </c>
      <c r="J426" s="3" t="e">
        <f xml:space="preserve"> IF(Calculations!C426 = DefectTypeString,  Calculations!M426, NA())</f>
        <v>#N/A</v>
      </c>
      <c r="K426" s="3"/>
      <c r="AL426" s="2" t="str">
        <f t="shared" si="57"/>
        <v/>
      </c>
      <c r="AM426" s="4" t="str">
        <f t="shared" si="58"/>
        <v/>
      </c>
      <c r="AN426" s="4" t="str">
        <f t="shared" si="59"/>
        <v/>
      </c>
    </row>
    <row r="427" spans="1:40" x14ac:dyDescent="0.2">
      <c r="A427" s="9" t="str">
        <f>Calculations!B427</f>
        <v/>
      </c>
      <c r="B427" s="9" t="str">
        <f>Calculations!A427</f>
        <v/>
      </c>
      <c r="C427" s="3" t="str">
        <f t="shared" si="56"/>
        <v/>
      </c>
      <c r="D427" s="3" t="str">
        <f>IFERROR(Calculations!L427,"")</f>
        <v/>
      </c>
      <c r="E427" s="3" t="str">
        <f>IF(OR(FilterValue="",Calculations!C427=FilterValue), IF(Calculations!C427 &lt;&gt;DefectTypeString,  IFERROR(Calculations!L427,""), NA()),NA())</f>
        <v/>
      </c>
      <c r="F427" s="3" t="e">
        <f t="shared" si="60"/>
        <v>#NUM!</v>
      </c>
      <c r="G427" s="3" t="e">
        <f xml:space="preserve"> IF(Calculations!C427 = DefectTypeString,  IFERROR(Calculations!L427,""), NA())</f>
        <v>#N/A</v>
      </c>
      <c r="H427" s="3" t="e">
        <f t="shared" si="61"/>
        <v>#NUM!</v>
      </c>
      <c r="I427" s="3" t="e">
        <f ca="1" xml:space="preserve"> IF(OR(Calculations!C427 = "",Calculations!C427 &lt;&gt; DefectTypeString),  Calculations!M427, NA())</f>
        <v>#N/A</v>
      </c>
      <c r="J427" s="3" t="e">
        <f xml:space="preserve"> IF(Calculations!C427 = DefectTypeString,  Calculations!M427, NA())</f>
        <v>#N/A</v>
      </c>
      <c r="K427" s="3"/>
      <c r="AL427" s="2" t="str">
        <f t="shared" si="57"/>
        <v/>
      </c>
      <c r="AM427" s="4" t="str">
        <f t="shared" si="58"/>
        <v/>
      </c>
      <c r="AN427" s="4" t="str">
        <f t="shared" si="59"/>
        <v/>
      </c>
    </row>
    <row r="428" spans="1:40" x14ac:dyDescent="0.2">
      <c r="A428" s="9" t="str">
        <f>Calculations!B428</f>
        <v/>
      </c>
      <c r="B428" s="9" t="str">
        <f>Calculations!A428</f>
        <v/>
      </c>
      <c r="C428" s="3" t="str">
        <f t="shared" si="56"/>
        <v/>
      </c>
      <c r="D428" s="3" t="str">
        <f>IFERROR(Calculations!L428,"")</f>
        <v/>
      </c>
      <c r="E428" s="3" t="str">
        <f>IF(OR(FilterValue="",Calculations!C428=FilterValue), IF(Calculations!C428 &lt;&gt;DefectTypeString,  IFERROR(Calculations!L428,""), NA()),NA())</f>
        <v/>
      </c>
      <c r="F428" s="3" t="e">
        <f t="shared" si="60"/>
        <v>#NUM!</v>
      </c>
      <c r="G428" s="3" t="e">
        <f xml:space="preserve"> IF(Calculations!C428 = DefectTypeString,  IFERROR(Calculations!L428,""), NA())</f>
        <v>#N/A</v>
      </c>
      <c r="H428" s="3" t="e">
        <f t="shared" si="61"/>
        <v>#NUM!</v>
      </c>
      <c r="I428" s="3" t="e">
        <f ca="1" xml:space="preserve"> IF(OR(Calculations!C428 = "",Calculations!C428 &lt;&gt; DefectTypeString),  Calculations!M428, NA())</f>
        <v>#N/A</v>
      </c>
      <c r="J428" s="3" t="e">
        <f xml:space="preserve"> IF(Calculations!C428 = DefectTypeString,  Calculations!M428, NA())</f>
        <v>#N/A</v>
      </c>
      <c r="K428" s="3"/>
      <c r="AL428" s="2" t="str">
        <f t="shared" si="57"/>
        <v/>
      </c>
      <c r="AM428" s="4" t="str">
        <f t="shared" si="58"/>
        <v/>
      </c>
      <c r="AN428" s="4" t="str">
        <f t="shared" si="59"/>
        <v/>
      </c>
    </row>
    <row r="429" spans="1:40" x14ac:dyDescent="0.2">
      <c r="A429" s="9" t="str">
        <f>Calculations!B429</f>
        <v/>
      </c>
      <c r="B429" s="9" t="str">
        <f>Calculations!A429</f>
        <v/>
      </c>
      <c r="C429" s="3" t="str">
        <f t="shared" si="56"/>
        <v/>
      </c>
      <c r="D429" s="3" t="str">
        <f>IFERROR(Calculations!L429,"")</f>
        <v/>
      </c>
      <c r="E429" s="3" t="str">
        <f>IF(OR(FilterValue="",Calculations!C429=FilterValue), IF(Calculations!C429 &lt;&gt;DefectTypeString,  IFERROR(Calculations!L429,""), NA()),NA())</f>
        <v/>
      </c>
      <c r="F429" s="3" t="e">
        <f t="shared" si="60"/>
        <v>#NUM!</v>
      </c>
      <c r="G429" s="3" t="e">
        <f xml:space="preserve"> IF(Calculations!C429 = DefectTypeString,  IFERROR(Calculations!L429,""), NA())</f>
        <v>#N/A</v>
      </c>
      <c r="H429" s="3" t="e">
        <f t="shared" si="61"/>
        <v>#NUM!</v>
      </c>
      <c r="I429" s="3" t="e">
        <f ca="1" xml:space="preserve"> IF(OR(Calculations!C429 = "",Calculations!C429 &lt;&gt; DefectTypeString),  Calculations!M429, NA())</f>
        <v>#N/A</v>
      </c>
      <c r="J429" s="3" t="e">
        <f xml:space="preserve"> IF(Calculations!C429 = DefectTypeString,  Calculations!M429, NA())</f>
        <v>#N/A</v>
      </c>
      <c r="K429" s="3"/>
      <c r="AL429" s="2" t="str">
        <f t="shared" si="57"/>
        <v/>
      </c>
      <c r="AM429" s="4" t="str">
        <f t="shared" si="58"/>
        <v/>
      </c>
      <c r="AN429" s="4" t="str">
        <f t="shared" si="59"/>
        <v/>
      </c>
    </row>
    <row r="430" spans="1:40" x14ac:dyDescent="0.2">
      <c r="A430" s="9" t="str">
        <f>Calculations!B430</f>
        <v/>
      </c>
      <c r="B430" s="9" t="str">
        <f>Calculations!A430</f>
        <v/>
      </c>
      <c r="C430" s="3" t="str">
        <f t="shared" si="56"/>
        <v/>
      </c>
      <c r="D430" s="3" t="str">
        <f>IFERROR(Calculations!L430,"")</f>
        <v/>
      </c>
      <c r="E430" s="3" t="str">
        <f>IF(OR(FilterValue="",Calculations!C430=FilterValue), IF(Calculations!C430 &lt;&gt;DefectTypeString,  IFERROR(Calculations!L430,""), NA()),NA())</f>
        <v/>
      </c>
      <c r="F430" s="3" t="e">
        <f t="shared" si="60"/>
        <v>#NUM!</v>
      </c>
      <c r="G430" s="3" t="e">
        <f xml:space="preserve"> IF(Calculations!C430 = DefectTypeString,  IFERROR(Calculations!L430,""), NA())</f>
        <v>#N/A</v>
      </c>
      <c r="H430" s="3" t="e">
        <f t="shared" si="61"/>
        <v>#NUM!</v>
      </c>
      <c r="I430" s="3" t="e">
        <f ca="1" xml:space="preserve"> IF(OR(Calculations!C430 = "",Calculations!C430 &lt;&gt; DefectTypeString),  Calculations!M430, NA())</f>
        <v>#N/A</v>
      </c>
      <c r="J430" s="3" t="e">
        <f xml:space="preserve"> IF(Calculations!C430 = DefectTypeString,  Calculations!M430, NA())</f>
        <v>#N/A</v>
      </c>
      <c r="K430" s="3"/>
      <c r="AL430" s="2" t="str">
        <f t="shared" si="57"/>
        <v/>
      </c>
      <c r="AM430" s="4" t="str">
        <f t="shared" si="58"/>
        <v/>
      </c>
      <c r="AN430" s="4" t="str">
        <f t="shared" si="59"/>
        <v/>
      </c>
    </row>
    <row r="431" spans="1:40" x14ac:dyDescent="0.2">
      <c r="A431" s="9" t="str">
        <f>Calculations!B431</f>
        <v/>
      </c>
      <c r="B431" s="9" t="str">
        <f>Calculations!A431</f>
        <v/>
      </c>
      <c r="C431" s="3" t="str">
        <f t="shared" si="56"/>
        <v/>
      </c>
      <c r="D431" s="3" t="str">
        <f>IFERROR(Calculations!L431,"")</f>
        <v/>
      </c>
      <c r="E431" s="3" t="str">
        <f>IF(OR(FilterValue="",Calculations!C431=FilterValue), IF(Calculations!C431 &lt;&gt;DefectTypeString,  IFERROR(Calculations!L431,""), NA()),NA())</f>
        <v/>
      </c>
      <c r="F431" s="3" t="e">
        <f t="shared" si="60"/>
        <v>#NUM!</v>
      </c>
      <c r="G431" s="3" t="e">
        <f xml:space="preserve"> IF(Calculations!C431 = DefectTypeString,  IFERROR(Calculations!L431,""), NA())</f>
        <v>#N/A</v>
      </c>
      <c r="H431" s="3" t="e">
        <f t="shared" si="61"/>
        <v>#NUM!</v>
      </c>
      <c r="I431" s="3" t="e">
        <f ca="1" xml:space="preserve"> IF(OR(Calculations!C431 = "",Calculations!C431 &lt;&gt; DefectTypeString),  Calculations!M431, NA())</f>
        <v>#N/A</v>
      </c>
      <c r="J431" s="3" t="e">
        <f xml:space="preserve"> IF(Calculations!C431 = DefectTypeString,  Calculations!M431, NA())</f>
        <v>#N/A</v>
      </c>
      <c r="K431" s="3"/>
      <c r="AL431" s="2" t="str">
        <f t="shared" si="57"/>
        <v/>
      </c>
      <c r="AM431" s="4" t="str">
        <f t="shared" si="58"/>
        <v/>
      </c>
      <c r="AN431" s="4" t="str">
        <f t="shared" si="59"/>
        <v/>
      </c>
    </row>
    <row r="432" spans="1:40" x14ac:dyDescent="0.2">
      <c r="A432" s="9" t="str">
        <f>Calculations!B432</f>
        <v/>
      </c>
      <c r="B432" s="9" t="str">
        <f>Calculations!A432</f>
        <v/>
      </c>
      <c r="C432" s="3" t="str">
        <f t="shared" si="56"/>
        <v/>
      </c>
      <c r="D432" s="3" t="str">
        <f>IFERROR(Calculations!L432,"")</f>
        <v/>
      </c>
      <c r="E432" s="3" t="str">
        <f>IF(OR(FilterValue="",Calculations!C432=FilterValue), IF(Calculations!C432 &lt;&gt;DefectTypeString,  IFERROR(Calculations!L432,""), NA()),NA())</f>
        <v/>
      </c>
      <c r="F432" s="3" t="e">
        <f t="shared" si="60"/>
        <v>#NUM!</v>
      </c>
      <c r="G432" s="3" t="e">
        <f xml:space="preserve"> IF(Calculations!C432 = DefectTypeString,  IFERROR(Calculations!L432,""), NA())</f>
        <v>#N/A</v>
      </c>
      <c r="H432" s="3" t="e">
        <f t="shared" si="61"/>
        <v>#NUM!</v>
      </c>
      <c r="I432" s="3" t="e">
        <f ca="1" xml:space="preserve"> IF(OR(Calculations!C432 = "",Calculations!C432 &lt;&gt; DefectTypeString),  Calculations!M432, NA())</f>
        <v>#N/A</v>
      </c>
      <c r="J432" s="3" t="e">
        <f xml:space="preserve"> IF(Calculations!C432 = DefectTypeString,  Calculations!M432, NA())</f>
        <v>#N/A</v>
      </c>
      <c r="K432" s="3"/>
      <c r="AL432" s="2" t="str">
        <f t="shared" si="57"/>
        <v/>
      </c>
      <c r="AM432" s="4" t="str">
        <f t="shared" si="58"/>
        <v/>
      </c>
      <c r="AN432" s="4" t="str">
        <f t="shared" si="59"/>
        <v/>
      </c>
    </row>
    <row r="433" spans="1:40" x14ac:dyDescent="0.2">
      <c r="A433" s="9" t="str">
        <f>Calculations!B433</f>
        <v/>
      </c>
      <c r="B433" s="9" t="str">
        <f>Calculations!A433</f>
        <v/>
      </c>
      <c r="C433" s="3" t="str">
        <f t="shared" si="56"/>
        <v/>
      </c>
      <c r="D433" s="3" t="str">
        <f>IFERROR(Calculations!L433,"")</f>
        <v/>
      </c>
      <c r="E433" s="3" t="str">
        <f>IF(OR(FilterValue="",Calculations!C433=FilterValue), IF(Calculations!C433 &lt;&gt;DefectTypeString,  IFERROR(Calculations!L433,""), NA()),NA())</f>
        <v/>
      </c>
      <c r="F433" s="3" t="e">
        <f t="shared" si="60"/>
        <v>#NUM!</v>
      </c>
      <c r="G433" s="3" t="e">
        <f xml:space="preserve"> IF(Calculations!C433 = DefectTypeString,  IFERROR(Calculations!L433,""), NA())</f>
        <v>#N/A</v>
      </c>
      <c r="H433" s="3" t="e">
        <f t="shared" si="61"/>
        <v>#NUM!</v>
      </c>
      <c r="I433" s="3" t="e">
        <f ca="1" xml:space="preserve"> IF(OR(Calculations!C433 = "",Calculations!C433 &lt;&gt; DefectTypeString),  Calculations!M433, NA())</f>
        <v>#N/A</v>
      </c>
      <c r="J433" s="3" t="e">
        <f xml:space="preserve"> IF(Calculations!C433 = DefectTypeString,  Calculations!M433, NA())</f>
        <v>#N/A</v>
      </c>
      <c r="K433" s="3"/>
      <c r="AL433" s="2" t="str">
        <f t="shared" si="57"/>
        <v/>
      </c>
      <c r="AM433" s="4" t="str">
        <f t="shared" si="58"/>
        <v/>
      </c>
      <c r="AN433" s="4" t="str">
        <f t="shared" si="59"/>
        <v/>
      </c>
    </row>
    <row r="434" spans="1:40" x14ac:dyDescent="0.2">
      <c r="A434" s="9" t="str">
        <f>Calculations!B434</f>
        <v/>
      </c>
      <c r="B434" s="9" t="str">
        <f>Calculations!A434</f>
        <v/>
      </c>
      <c r="C434" s="3" t="str">
        <f t="shared" si="56"/>
        <v/>
      </c>
      <c r="D434" s="3" t="str">
        <f>IFERROR(Calculations!L434,"")</f>
        <v/>
      </c>
      <c r="E434" s="3" t="str">
        <f>IF(OR(FilterValue="",Calculations!C434=FilterValue), IF(Calculations!C434 &lt;&gt;DefectTypeString,  IFERROR(Calculations!L434,""), NA()),NA())</f>
        <v/>
      </c>
      <c r="F434" s="3" t="e">
        <f t="shared" si="60"/>
        <v>#NUM!</v>
      </c>
      <c r="G434" s="3" t="e">
        <f xml:space="preserve"> IF(Calculations!C434 = DefectTypeString,  IFERROR(Calculations!L434,""), NA())</f>
        <v>#N/A</v>
      </c>
      <c r="H434" s="3" t="e">
        <f t="shared" si="61"/>
        <v>#NUM!</v>
      </c>
      <c r="I434" s="3" t="e">
        <f ca="1" xml:space="preserve"> IF(OR(Calculations!C434 = "",Calculations!C434 &lt;&gt; DefectTypeString),  Calculations!M434, NA())</f>
        <v>#N/A</v>
      </c>
      <c r="J434" s="3" t="e">
        <f xml:space="preserve"> IF(Calculations!C434 = DefectTypeString,  Calculations!M434, NA())</f>
        <v>#N/A</v>
      </c>
      <c r="K434" s="3"/>
      <c r="AL434" s="2" t="str">
        <f t="shared" si="57"/>
        <v/>
      </c>
      <c r="AM434" s="4" t="str">
        <f t="shared" si="58"/>
        <v/>
      </c>
      <c r="AN434" s="4" t="str">
        <f t="shared" si="59"/>
        <v/>
      </c>
    </row>
    <row r="435" spans="1:40" x14ac:dyDescent="0.2">
      <c r="A435" s="9" t="str">
        <f>Calculations!B435</f>
        <v/>
      </c>
      <c r="B435" s="9" t="str">
        <f>Calculations!A435</f>
        <v/>
      </c>
      <c r="C435" s="3" t="str">
        <f t="shared" si="56"/>
        <v/>
      </c>
      <c r="D435" s="3" t="str">
        <f>IFERROR(Calculations!L435,"")</f>
        <v/>
      </c>
      <c r="E435" s="3" t="str">
        <f>IF(OR(FilterValue="",Calculations!C435=FilterValue), IF(Calculations!C435 &lt;&gt;DefectTypeString,  IFERROR(Calculations!L435,""), NA()),NA())</f>
        <v/>
      </c>
      <c r="F435" s="3" t="e">
        <f t="shared" si="60"/>
        <v>#NUM!</v>
      </c>
      <c r="G435" s="3" t="e">
        <f xml:space="preserve"> IF(Calculations!C435 = DefectTypeString,  IFERROR(Calculations!L435,""), NA())</f>
        <v>#N/A</v>
      </c>
      <c r="H435" s="3" t="e">
        <f t="shared" si="61"/>
        <v>#NUM!</v>
      </c>
      <c r="I435" s="3" t="e">
        <f ca="1" xml:space="preserve"> IF(OR(Calculations!C435 = "",Calculations!C435 &lt;&gt; DefectTypeString),  Calculations!M435, NA())</f>
        <v>#N/A</v>
      </c>
      <c r="J435" s="3" t="e">
        <f xml:space="preserve"> IF(Calculations!C435 = DefectTypeString,  Calculations!M435, NA())</f>
        <v>#N/A</v>
      </c>
      <c r="K435" s="3"/>
      <c r="AL435" s="2" t="str">
        <f t="shared" si="57"/>
        <v/>
      </c>
      <c r="AM435" s="4" t="str">
        <f t="shared" si="58"/>
        <v/>
      </c>
      <c r="AN435" s="4" t="str">
        <f t="shared" si="59"/>
        <v/>
      </c>
    </row>
    <row r="436" spans="1:40" x14ac:dyDescent="0.2">
      <c r="A436" s="9" t="str">
        <f>Calculations!B436</f>
        <v/>
      </c>
      <c r="B436" s="9" t="str">
        <f>Calculations!A436</f>
        <v/>
      </c>
      <c r="C436" s="3" t="str">
        <f t="shared" si="56"/>
        <v/>
      </c>
      <c r="D436" s="3" t="str">
        <f>IFERROR(Calculations!L436,"")</f>
        <v/>
      </c>
      <c r="E436" s="3" t="str">
        <f>IF(OR(FilterValue="",Calculations!C436=FilterValue), IF(Calculations!C436 &lt;&gt;DefectTypeString,  IFERROR(Calculations!L436,""), NA()),NA())</f>
        <v/>
      </c>
      <c r="F436" s="3" t="e">
        <f t="shared" si="60"/>
        <v>#NUM!</v>
      </c>
      <c r="G436" s="3" t="e">
        <f xml:space="preserve"> IF(Calculations!C436 = DefectTypeString,  IFERROR(Calculations!L436,""), NA())</f>
        <v>#N/A</v>
      </c>
      <c r="H436" s="3" t="e">
        <f t="shared" si="61"/>
        <v>#NUM!</v>
      </c>
      <c r="I436" s="3" t="e">
        <f ca="1" xml:space="preserve"> IF(OR(Calculations!C436 = "",Calculations!C436 &lt;&gt; DefectTypeString),  Calculations!M436, NA())</f>
        <v>#N/A</v>
      </c>
      <c r="J436" s="3" t="e">
        <f xml:space="preserve"> IF(Calculations!C436 = DefectTypeString,  Calculations!M436, NA())</f>
        <v>#N/A</v>
      </c>
      <c r="K436" s="3"/>
      <c r="AL436" s="2" t="str">
        <f t="shared" si="57"/>
        <v/>
      </c>
      <c r="AM436" s="4" t="str">
        <f t="shared" si="58"/>
        <v/>
      </c>
      <c r="AN436" s="4" t="str">
        <f t="shared" si="59"/>
        <v/>
      </c>
    </row>
    <row r="437" spans="1:40" x14ac:dyDescent="0.2">
      <c r="A437" s="9" t="str">
        <f>Calculations!B437</f>
        <v/>
      </c>
      <c r="B437" s="9" t="str">
        <f>Calculations!A437</f>
        <v/>
      </c>
      <c r="C437" s="3" t="str">
        <f t="shared" si="56"/>
        <v/>
      </c>
      <c r="D437" s="3" t="str">
        <f>IFERROR(Calculations!L437,"")</f>
        <v/>
      </c>
      <c r="E437" s="3" t="str">
        <f>IF(OR(FilterValue="",Calculations!C437=FilterValue), IF(Calculations!C437 &lt;&gt;DefectTypeString,  IFERROR(Calculations!L437,""), NA()),NA())</f>
        <v/>
      </c>
      <c r="F437" s="3" t="e">
        <f t="shared" si="60"/>
        <v>#NUM!</v>
      </c>
      <c r="G437" s="3" t="e">
        <f xml:space="preserve"> IF(Calculations!C437 = DefectTypeString,  IFERROR(Calculations!L437,""), NA())</f>
        <v>#N/A</v>
      </c>
      <c r="H437" s="3" t="e">
        <f t="shared" si="61"/>
        <v>#NUM!</v>
      </c>
      <c r="I437" s="3" t="e">
        <f ca="1" xml:space="preserve"> IF(OR(Calculations!C437 = "",Calculations!C437 &lt;&gt; DefectTypeString),  Calculations!M437, NA())</f>
        <v>#N/A</v>
      </c>
      <c r="J437" s="3" t="e">
        <f xml:space="preserve"> IF(Calculations!C437 = DefectTypeString,  Calculations!M437, NA())</f>
        <v>#N/A</v>
      </c>
      <c r="K437" s="3"/>
      <c r="AL437" s="2" t="str">
        <f t="shared" si="57"/>
        <v/>
      </c>
      <c r="AM437" s="4" t="str">
        <f t="shared" si="58"/>
        <v/>
      </c>
      <c r="AN437" s="4" t="str">
        <f t="shared" si="59"/>
        <v/>
      </c>
    </row>
    <row r="438" spans="1:40" x14ac:dyDescent="0.2">
      <c r="A438" s="9" t="str">
        <f>Calculations!B438</f>
        <v/>
      </c>
      <c r="B438" s="9" t="str">
        <f>Calculations!A438</f>
        <v/>
      </c>
      <c r="C438" s="3" t="str">
        <f t="shared" si="56"/>
        <v/>
      </c>
      <c r="D438" s="3" t="str">
        <f>IFERROR(Calculations!L438,"")</f>
        <v/>
      </c>
      <c r="E438" s="3" t="str">
        <f>IF(OR(FilterValue="",Calculations!C438=FilterValue), IF(Calculations!C438 &lt;&gt;DefectTypeString,  IFERROR(Calculations!L438,""), NA()),NA())</f>
        <v/>
      </c>
      <c r="F438" s="3" t="e">
        <f t="shared" si="60"/>
        <v>#NUM!</v>
      </c>
      <c r="G438" s="3" t="e">
        <f xml:space="preserve"> IF(Calculations!C438 = DefectTypeString,  IFERROR(Calculations!L438,""), NA())</f>
        <v>#N/A</v>
      </c>
      <c r="H438" s="3" t="e">
        <f t="shared" si="61"/>
        <v>#NUM!</v>
      </c>
      <c r="I438" s="3" t="e">
        <f ca="1" xml:space="preserve"> IF(OR(Calculations!C438 = "",Calculations!C438 &lt;&gt; DefectTypeString),  Calculations!M438, NA())</f>
        <v>#N/A</v>
      </c>
      <c r="J438" s="3" t="e">
        <f xml:space="preserve"> IF(Calculations!C438 = DefectTypeString,  Calculations!M438, NA())</f>
        <v>#N/A</v>
      </c>
      <c r="K438" s="3"/>
      <c r="AL438" s="2" t="str">
        <f t="shared" si="57"/>
        <v/>
      </c>
      <c r="AM438" s="4" t="str">
        <f t="shared" si="58"/>
        <v/>
      </c>
      <c r="AN438" s="4" t="str">
        <f t="shared" si="59"/>
        <v/>
      </c>
    </row>
    <row r="439" spans="1:40" x14ac:dyDescent="0.2">
      <c r="A439" s="9" t="str">
        <f>Calculations!B439</f>
        <v/>
      </c>
      <c r="B439" s="9" t="str">
        <f>Calculations!A439</f>
        <v/>
      </c>
      <c r="C439" s="3" t="str">
        <f t="shared" si="56"/>
        <v/>
      </c>
      <c r="D439" s="3" t="str">
        <f>IFERROR(Calculations!L439,"")</f>
        <v/>
      </c>
      <c r="E439" s="3" t="str">
        <f>IF(OR(FilterValue="",Calculations!C439=FilterValue), IF(Calculations!C439 &lt;&gt;DefectTypeString,  IFERROR(Calculations!L439,""), NA()),NA())</f>
        <v/>
      </c>
      <c r="F439" s="3" t="e">
        <f t="shared" si="60"/>
        <v>#NUM!</v>
      </c>
      <c r="G439" s="3" t="e">
        <f xml:space="preserve"> IF(Calculations!C439 = DefectTypeString,  IFERROR(Calculations!L439,""), NA())</f>
        <v>#N/A</v>
      </c>
      <c r="H439" s="3" t="e">
        <f t="shared" si="61"/>
        <v>#NUM!</v>
      </c>
      <c r="I439" s="3" t="e">
        <f ca="1" xml:space="preserve"> IF(OR(Calculations!C439 = "",Calculations!C439 &lt;&gt; DefectTypeString),  Calculations!M439, NA())</f>
        <v>#N/A</v>
      </c>
      <c r="J439" s="3" t="e">
        <f xml:space="preserve"> IF(Calculations!C439 = DefectTypeString,  Calculations!M439, NA())</f>
        <v>#N/A</v>
      </c>
      <c r="K439" s="3"/>
      <c r="AL439" s="2" t="str">
        <f t="shared" si="57"/>
        <v/>
      </c>
      <c r="AM439" s="4" t="str">
        <f t="shared" si="58"/>
        <v/>
      </c>
      <c r="AN439" s="4" t="str">
        <f t="shared" si="59"/>
        <v/>
      </c>
    </row>
    <row r="440" spans="1:40" x14ac:dyDescent="0.2">
      <c r="A440" s="9" t="str">
        <f>Calculations!B440</f>
        <v/>
      </c>
      <c r="B440" s="9" t="str">
        <f>Calculations!A440</f>
        <v/>
      </c>
      <c r="C440" s="3" t="str">
        <f t="shared" si="56"/>
        <v/>
      </c>
      <c r="D440" s="3" t="str">
        <f>IFERROR(Calculations!L440,"")</f>
        <v/>
      </c>
      <c r="E440" s="3" t="str">
        <f>IF(OR(FilterValue="",Calculations!C440=FilterValue), IF(Calculations!C440 &lt;&gt;DefectTypeString,  IFERROR(Calculations!L440,""), NA()),NA())</f>
        <v/>
      </c>
      <c r="F440" s="3" t="e">
        <f t="shared" si="60"/>
        <v>#NUM!</v>
      </c>
      <c r="G440" s="3" t="e">
        <f xml:space="preserve"> IF(Calculations!C440 = DefectTypeString,  IFERROR(Calculations!L440,""), NA())</f>
        <v>#N/A</v>
      </c>
      <c r="H440" s="3" t="e">
        <f t="shared" si="61"/>
        <v>#NUM!</v>
      </c>
      <c r="I440" s="3" t="e">
        <f ca="1" xml:space="preserve"> IF(OR(Calculations!C440 = "",Calculations!C440 &lt;&gt; DefectTypeString),  Calculations!M440, NA())</f>
        <v>#N/A</v>
      </c>
      <c r="J440" s="3" t="e">
        <f xml:space="preserve"> IF(Calculations!C440 = DefectTypeString,  Calculations!M440, NA())</f>
        <v>#N/A</v>
      </c>
      <c r="K440" s="3"/>
      <c r="AL440" s="2" t="str">
        <f t="shared" si="57"/>
        <v/>
      </c>
      <c r="AM440" s="4" t="str">
        <f t="shared" si="58"/>
        <v/>
      </c>
      <c r="AN440" s="4" t="str">
        <f t="shared" si="59"/>
        <v/>
      </c>
    </row>
    <row r="441" spans="1:40" x14ac:dyDescent="0.2">
      <c r="A441" s="9" t="str">
        <f>Calculations!B441</f>
        <v/>
      </c>
      <c r="B441" s="9" t="str">
        <f>Calculations!A441</f>
        <v/>
      </c>
      <c r="C441" s="3" t="str">
        <f t="shared" si="56"/>
        <v/>
      </c>
      <c r="D441" s="3" t="str">
        <f>IFERROR(Calculations!L441,"")</f>
        <v/>
      </c>
      <c r="E441" s="3" t="str">
        <f>IF(OR(FilterValue="",Calculations!C441=FilterValue), IF(Calculations!C441 &lt;&gt;DefectTypeString,  IFERROR(Calculations!L441,""), NA()),NA())</f>
        <v/>
      </c>
      <c r="F441" s="3" t="e">
        <f t="shared" si="60"/>
        <v>#NUM!</v>
      </c>
      <c r="G441" s="3" t="e">
        <f xml:space="preserve"> IF(Calculations!C441 = DefectTypeString,  IFERROR(Calculations!L441,""), NA())</f>
        <v>#N/A</v>
      </c>
      <c r="H441" s="3" t="e">
        <f t="shared" si="61"/>
        <v>#NUM!</v>
      </c>
      <c r="I441" s="3" t="e">
        <f ca="1" xml:space="preserve"> IF(OR(Calculations!C441 = "",Calculations!C441 &lt;&gt; DefectTypeString),  Calculations!M441, NA())</f>
        <v>#N/A</v>
      </c>
      <c r="J441" s="3" t="e">
        <f xml:space="preserve"> IF(Calculations!C441 = DefectTypeString,  Calculations!M441, NA())</f>
        <v>#N/A</v>
      </c>
      <c r="K441" s="3"/>
      <c r="AL441" s="2" t="str">
        <f t="shared" si="57"/>
        <v/>
      </c>
      <c r="AM441" s="4" t="str">
        <f t="shared" si="58"/>
        <v/>
      </c>
      <c r="AN441" s="4" t="str">
        <f t="shared" si="59"/>
        <v/>
      </c>
    </row>
    <row r="442" spans="1:40" x14ac:dyDescent="0.2">
      <c r="A442" s="9" t="str">
        <f>Calculations!B442</f>
        <v/>
      </c>
      <c r="B442" s="9" t="str">
        <f>Calculations!A442</f>
        <v/>
      </c>
      <c r="C442" s="3" t="str">
        <f t="shared" si="56"/>
        <v/>
      </c>
      <c r="D442" s="3" t="str">
        <f>IFERROR(Calculations!L442,"")</f>
        <v/>
      </c>
      <c r="E442" s="3" t="str">
        <f>IF(OR(FilterValue="",Calculations!C442=FilterValue), IF(Calculations!C442 &lt;&gt;DefectTypeString,  IFERROR(Calculations!L442,""), NA()),NA())</f>
        <v/>
      </c>
      <c r="F442" s="3" t="e">
        <f t="shared" si="60"/>
        <v>#NUM!</v>
      </c>
      <c r="G442" s="3" t="e">
        <f xml:space="preserve"> IF(Calculations!C442 = DefectTypeString,  IFERROR(Calculations!L442,""), NA())</f>
        <v>#N/A</v>
      </c>
      <c r="H442" s="3" t="e">
        <f t="shared" si="61"/>
        <v>#NUM!</v>
      </c>
      <c r="I442" s="3" t="e">
        <f ca="1" xml:space="preserve"> IF(OR(Calculations!C442 = "",Calculations!C442 &lt;&gt; DefectTypeString),  Calculations!M442, NA())</f>
        <v>#N/A</v>
      </c>
      <c r="J442" s="3" t="e">
        <f xml:space="preserve"> IF(Calculations!C442 = DefectTypeString,  Calculations!M442, NA())</f>
        <v>#N/A</v>
      </c>
      <c r="K442" s="3"/>
      <c r="AL442" s="2" t="str">
        <f t="shared" si="57"/>
        <v/>
      </c>
      <c r="AM442" s="4" t="str">
        <f t="shared" si="58"/>
        <v/>
      </c>
      <c r="AN442" s="4" t="str">
        <f t="shared" si="59"/>
        <v/>
      </c>
    </row>
    <row r="443" spans="1:40" x14ac:dyDescent="0.2">
      <c r="A443" s="9" t="str">
        <f>Calculations!B443</f>
        <v/>
      </c>
      <c r="B443" s="9" t="str">
        <f>Calculations!A443</f>
        <v/>
      </c>
      <c r="C443" s="3" t="str">
        <f t="shared" si="56"/>
        <v/>
      </c>
      <c r="D443" s="3" t="str">
        <f>IFERROR(Calculations!L443,"")</f>
        <v/>
      </c>
      <c r="E443" s="3" t="str">
        <f>IF(OR(FilterValue="",Calculations!C443=FilterValue), IF(Calculations!C443 &lt;&gt;DefectTypeString,  IFERROR(Calculations!L443,""), NA()),NA())</f>
        <v/>
      </c>
      <c r="F443" s="3" t="e">
        <f t="shared" si="60"/>
        <v>#NUM!</v>
      </c>
      <c r="G443" s="3" t="e">
        <f xml:space="preserve"> IF(Calculations!C443 = DefectTypeString,  IFERROR(Calculations!L443,""), NA())</f>
        <v>#N/A</v>
      </c>
      <c r="H443" s="3" t="e">
        <f t="shared" si="61"/>
        <v>#NUM!</v>
      </c>
      <c r="I443" s="3" t="e">
        <f ca="1" xml:space="preserve"> IF(OR(Calculations!C443 = "",Calculations!C443 &lt;&gt; DefectTypeString),  Calculations!M443, NA())</f>
        <v>#N/A</v>
      </c>
      <c r="J443" s="3" t="e">
        <f xml:space="preserve"> IF(Calculations!C443 = DefectTypeString,  Calculations!M443, NA())</f>
        <v>#N/A</v>
      </c>
      <c r="K443" s="3"/>
      <c r="AL443" s="2" t="str">
        <f t="shared" si="57"/>
        <v/>
      </c>
      <c r="AM443" s="4" t="str">
        <f t="shared" si="58"/>
        <v/>
      </c>
      <c r="AN443" s="4" t="str">
        <f t="shared" si="59"/>
        <v/>
      </c>
    </row>
    <row r="444" spans="1:40" x14ac:dyDescent="0.2">
      <c r="A444" s="9" t="str">
        <f>Calculations!B444</f>
        <v/>
      </c>
      <c r="B444" s="9" t="str">
        <f>Calculations!A444</f>
        <v/>
      </c>
      <c r="C444" s="3" t="str">
        <f t="shared" si="56"/>
        <v/>
      </c>
      <c r="D444" s="3" t="str">
        <f>IFERROR(Calculations!L444,"")</f>
        <v/>
      </c>
      <c r="E444" s="3" t="str">
        <f>IF(OR(FilterValue="",Calculations!C444=FilterValue), IF(Calculations!C444 &lt;&gt;DefectTypeString,  IFERROR(Calculations!L444,""), NA()),NA())</f>
        <v/>
      </c>
      <c r="F444" s="3" t="e">
        <f t="shared" si="60"/>
        <v>#NUM!</v>
      </c>
      <c r="G444" s="3" t="e">
        <f xml:space="preserve"> IF(Calculations!C444 = DefectTypeString,  IFERROR(Calculations!L444,""), NA())</f>
        <v>#N/A</v>
      </c>
      <c r="H444" s="3" t="e">
        <f t="shared" si="61"/>
        <v>#NUM!</v>
      </c>
      <c r="I444" s="3" t="e">
        <f ca="1" xml:space="preserve"> IF(OR(Calculations!C444 = "",Calculations!C444 &lt;&gt; DefectTypeString),  Calculations!M444, NA())</f>
        <v>#N/A</v>
      </c>
      <c r="J444" s="3" t="e">
        <f xml:space="preserve"> IF(Calculations!C444 = DefectTypeString,  Calculations!M444, NA())</f>
        <v>#N/A</v>
      </c>
      <c r="K444" s="3"/>
      <c r="AL444" s="2" t="str">
        <f t="shared" si="57"/>
        <v/>
      </c>
      <c r="AM444" s="4" t="str">
        <f t="shared" si="58"/>
        <v/>
      </c>
      <c r="AN444" s="4" t="str">
        <f t="shared" si="59"/>
        <v/>
      </c>
    </row>
    <row r="445" spans="1:40" x14ac:dyDescent="0.2">
      <c r="A445" s="9" t="str">
        <f>Calculations!B445</f>
        <v/>
      </c>
      <c r="B445" s="9" t="str">
        <f>Calculations!A445</f>
        <v/>
      </c>
      <c r="C445" s="3" t="str">
        <f t="shared" si="56"/>
        <v/>
      </c>
      <c r="D445" s="3" t="str">
        <f>IFERROR(Calculations!L445,"")</f>
        <v/>
      </c>
      <c r="E445" s="3" t="str">
        <f>IF(OR(FilterValue="",Calculations!C445=FilterValue), IF(Calculations!C445 &lt;&gt;DefectTypeString,  IFERROR(Calculations!L445,""), NA()),NA())</f>
        <v/>
      </c>
      <c r="F445" s="3" t="e">
        <f t="shared" si="60"/>
        <v>#NUM!</v>
      </c>
      <c r="G445" s="3" t="e">
        <f xml:space="preserve"> IF(Calculations!C445 = DefectTypeString,  IFERROR(Calculations!L445,""), NA())</f>
        <v>#N/A</v>
      </c>
      <c r="H445" s="3" t="e">
        <f t="shared" si="61"/>
        <v>#NUM!</v>
      </c>
      <c r="I445" s="3" t="e">
        <f ca="1" xml:space="preserve"> IF(OR(Calculations!C445 = "",Calculations!C445 &lt;&gt; DefectTypeString),  Calculations!M445, NA())</f>
        <v>#N/A</v>
      </c>
      <c r="J445" s="3" t="e">
        <f xml:space="preserve"> IF(Calculations!C445 = DefectTypeString,  Calculations!M445, NA())</f>
        <v>#N/A</v>
      </c>
      <c r="K445" s="3"/>
      <c r="AL445" s="2" t="str">
        <f t="shared" si="57"/>
        <v/>
      </c>
      <c r="AM445" s="4" t="str">
        <f t="shared" si="58"/>
        <v/>
      </c>
      <c r="AN445" s="4" t="str">
        <f t="shared" si="59"/>
        <v/>
      </c>
    </row>
    <row r="446" spans="1:40" x14ac:dyDescent="0.2">
      <c r="A446" s="9" t="str">
        <f>Calculations!B446</f>
        <v/>
      </c>
      <c r="B446" s="9" t="str">
        <f>Calculations!A446</f>
        <v/>
      </c>
      <c r="C446" s="3" t="str">
        <f t="shared" si="56"/>
        <v/>
      </c>
      <c r="D446" s="3" t="str">
        <f>IFERROR(Calculations!L446,"")</f>
        <v/>
      </c>
      <c r="E446" s="3" t="str">
        <f>IF(OR(FilterValue="",Calculations!C446=FilterValue), IF(Calculations!C446 &lt;&gt;DefectTypeString,  IFERROR(Calculations!L446,""), NA()),NA())</f>
        <v/>
      </c>
      <c r="F446" s="3" t="e">
        <f t="shared" si="60"/>
        <v>#NUM!</v>
      </c>
      <c r="G446" s="3" t="e">
        <f xml:space="preserve"> IF(Calculations!C446 = DefectTypeString,  IFERROR(Calculations!L446,""), NA())</f>
        <v>#N/A</v>
      </c>
      <c r="H446" s="3" t="e">
        <f t="shared" si="61"/>
        <v>#NUM!</v>
      </c>
      <c r="I446" s="3" t="e">
        <f ca="1" xml:space="preserve"> IF(OR(Calculations!C446 = "",Calculations!C446 &lt;&gt; DefectTypeString),  Calculations!M446, NA())</f>
        <v>#N/A</v>
      </c>
      <c r="J446" s="3" t="e">
        <f xml:space="preserve"> IF(Calculations!C446 = DefectTypeString,  Calculations!M446, NA())</f>
        <v>#N/A</v>
      </c>
      <c r="K446" s="3"/>
      <c r="AL446" s="2" t="str">
        <f t="shared" si="57"/>
        <v/>
      </c>
      <c r="AM446" s="4" t="str">
        <f t="shared" si="58"/>
        <v/>
      </c>
      <c r="AN446" s="4" t="str">
        <f t="shared" si="59"/>
        <v/>
      </c>
    </row>
    <row r="447" spans="1:40" x14ac:dyDescent="0.2">
      <c r="A447" s="9" t="str">
        <f>Calculations!B447</f>
        <v/>
      </c>
      <c r="B447" s="9" t="str">
        <f>Calculations!A447</f>
        <v/>
      </c>
      <c r="C447" s="3" t="str">
        <f t="shared" si="56"/>
        <v/>
      </c>
      <c r="D447" s="3" t="str">
        <f>IFERROR(Calculations!L447,"")</f>
        <v/>
      </c>
      <c r="E447" s="3" t="str">
        <f>IF(OR(FilterValue="",Calculations!C447=FilterValue), IF(Calculations!C447 &lt;&gt;DefectTypeString,  IFERROR(Calculations!L447,""), NA()),NA())</f>
        <v/>
      </c>
      <c r="F447" s="3" t="e">
        <f t="shared" si="60"/>
        <v>#NUM!</v>
      </c>
      <c r="G447" s="3" t="e">
        <f xml:space="preserve"> IF(Calculations!C447 = DefectTypeString,  IFERROR(Calculations!L447,""), NA())</f>
        <v>#N/A</v>
      </c>
      <c r="H447" s="3" t="e">
        <f t="shared" si="61"/>
        <v>#NUM!</v>
      </c>
      <c r="I447" s="3" t="e">
        <f ca="1" xml:space="preserve"> IF(OR(Calculations!C447 = "",Calculations!C447 &lt;&gt; DefectTypeString),  Calculations!M447, NA())</f>
        <v>#N/A</v>
      </c>
      <c r="J447" s="3" t="e">
        <f xml:space="preserve"> IF(Calculations!C447 = DefectTypeString,  Calculations!M447, NA())</f>
        <v>#N/A</v>
      </c>
      <c r="K447" s="3"/>
      <c r="AL447" s="2" t="str">
        <f t="shared" si="57"/>
        <v/>
      </c>
      <c r="AM447" s="4" t="str">
        <f t="shared" si="58"/>
        <v/>
      </c>
      <c r="AN447" s="4" t="str">
        <f t="shared" si="59"/>
        <v/>
      </c>
    </row>
    <row r="448" spans="1:40" x14ac:dyDescent="0.2">
      <c r="A448" s="9" t="str">
        <f>Calculations!B448</f>
        <v/>
      </c>
      <c r="B448" s="9" t="str">
        <f>Calculations!A448</f>
        <v/>
      </c>
      <c r="C448" s="3" t="str">
        <f t="shared" si="56"/>
        <v/>
      </c>
      <c r="D448" s="3" t="str">
        <f>IFERROR(Calculations!L448,"")</f>
        <v/>
      </c>
      <c r="E448" s="3" t="str">
        <f>IF(OR(FilterValue="",Calculations!C448=FilterValue), IF(Calculations!C448 &lt;&gt;DefectTypeString,  IFERROR(Calculations!L448,""), NA()),NA())</f>
        <v/>
      </c>
      <c r="F448" s="3" t="e">
        <f t="shared" si="60"/>
        <v>#NUM!</v>
      </c>
      <c r="G448" s="3" t="e">
        <f xml:space="preserve"> IF(Calculations!C448 = DefectTypeString,  IFERROR(Calculations!L448,""), NA())</f>
        <v>#N/A</v>
      </c>
      <c r="H448" s="3" t="e">
        <f t="shared" si="61"/>
        <v>#NUM!</v>
      </c>
      <c r="I448" s="3" t="e">
        <f ca="1" xml:space="preserve"> IF(OR(Calculations!C448 = "",Calculations!C448 &lt;&gt; DefectTypeString),  Calculations!M448, NA())</f>
        <v>#N/A</v>
      </c>
      <c r="J448" s="3" t="e">
        <f xml:space="preserve"> IF(Calculations!C448 = DefectTypeString,  Calculations!M448, NA())</f>
        <v>#N/A</v>
      </c>
      <c r="K448" s="3"/>
      <c r="AL448" s="2" t="str">
        <f t="shared" si="57"/>
        <v/>
      </c>
      <c r="AM448" s="4" t="str">
        <f t="shared" si="58"/>
        <v/>
      </c>
      <c r="AN448" s="4" t="str">
        <f t="shared" si="59"/>
        <v/>
      </c>
    </row>
    <row r="449" spans="1:40" x14ac:dyDescent="0.2">
      <c r="A449" s="9" t="str">
        <f>Calculations!B449</f>
        <v/>
      </c>
      <c r="B449" s="9" t="str">
        <f>Calculations!A449</f>
        <v/>
      </c>
      <c r="C449" s="3" t="str">
        <f t="shared" si="56"/>
        <v/>
      </c>
      <c r="D449" s="3" t="str">
        <f>IFERROR(Calculations!L449,"")</f>
        <v/>
      </c>
      <c r="E449" s="3" t="str">
        <f>IF(OR(FilterValue="",Calculations!C449=FilterValue), IF(Calculations!C449 &lt;&gt;DefectTypeString,  IFERROR(Calculations!L449,""), NA()),NA())</f>
        <v/>
      </c>
      <c r="F449" s="3" t="e">
        <f t="shared" si="60"/>
        <v>#NUM!</v>
      </c>
      <c r="G449" s="3" t="e">
        <f xml:space="preserve"> IF(Calculations!C449 = DefectTypeString,  IFERROR(Calculations!L449,""), NA())</f>
        <v>#N/A</v>
      </c>
      <c r="H449" s="3" t="e">
        <f t="shared" si="61"/>
        <v>#NUM!</v>
      </c>
      <c r="I449" s="3" t="e">
        <f ca="1" xml:space="preserve"> IF(OR(Calculations!C449 = "",Calculations!C449 &lt;&gt; DefectTypeString),  Calculations!M449, NA())</f>
        <v>#N/A</v>
      </c>
      <c r="J449" s="3" t="e">
        <f xml:space="preserve"> IF(Calculations!C449 = DefectTypeString,  Calculations!M449, NA())</f>
        <v>#N/A</v>
      </c>
      <c r="K449" s="3"/>
      <c r="AL449" s="2" t="str">
        <f t="shared" si="57"/>
        <v/>
      </c>
      <c r="AM449" s="4" t="str">
        <f t="shared" si="58"/>
        <v/>
      </c>
      <c r="AN449" s="4" t="str">
        <f t="shared" si="59"/>
        <v/>
      </c>
    </row>
    <row r="450" spans="1:40" x14ac:dyDescent="0.2">
      <c r="A450" s="9" t="str">
        <f>Calculations!B450</f>
        <v/>
      </c>
      <c r="B450" s="9" t="str">
        <f>Calculations!A450</f>
        <v/>
      </c>
      <c r="C450" s="3" t="str">
        <f t="shared" si="56"/>
        <v/>
      </c>
      <c r="D450" s="3" t="str">
        <f>IFERROR(Calculations!L450,"")</f>
        <v/>
      </c>
      <c r="E450" s="3" t="str">
        <f>IF(OR(FilterValue="",Calculations!C450=FilterValue), IF(Calculations!C450 &lt;&gt;DefectTypeString,  IFERROR(Calculations!L450,""), NA()),NA())</f>
        <v/>
      </c>
      <c r="F450" s="3" t="e">
        <f t="shared" si="60"/>
        <v>#NUM!</v>
      </c>
      <c r="G450" s="3" t="e">
        <f xml:space="preserve"> IF(Calculations!C450 = DefectTypeString,  IFERROR(Calculations!L450,""), NA())</f>
        <v>#N/A</v>
      </c>
      <c r="H450" s="3" t="e">
        <f t="shared" si="61"/>
        <v>#NUM!</v>
      </c>
      <c r="I450" s="3" t="e">
        <f ca="1" xml:space="preserve"> IF(OR(Calculations!C450 = "",Calculations!C450 &lt;&gt; DefectTypeString),  Calculations!M450, NA())</f>
        <v>#N/A</v>
      </c>
      <c r="J450" s="3" t="e">
        <f xml:space="preserve"> IF(Calculations!C450 = DefectTypeString,  Calculations!M450, NA())</f>
        <v>#N/A</v>
      </c>
      <c r="K450" s="3"/>
      <c r="AL450" s="2" t="str">
        <f t="shared" si="57"/>
        <v/>
      </c>
      <c r="AM450" s="4" t="str">
        <f t="shared" si="58"/>
        <v/>
      </c>
      <c r="AN450" s="4" t="str">
        <f t="shared" si="59"/>
        <v/>
      </c>
    </row>
    <row r="451" spans="1:40" x14ac:dyDescent="0.2">
      <c r="A451" s="9" t="str">
        <f>Calculations!B451</f>
        <v/>
      </c>
      <c r="B451" s="9" t="str">
        <f>Calculations!A451</f>
        <v/>
      </c>
      <c r="C451" s="3" t="str">
        <f t="shared" ref="C451:C514" si="62">IF(ISNUMBER(B451),YEAR(B451)&amp;"-"&amp;TEXT(WEEKNUM(B451),"00"),"")</f>
        <v/>
      </c>
      <c r="D451" s="3" t="str">
        <f>IFERROR(Calculations!L451,"")</f>
        <v/>
      </c>
      <c r="E451" s="3" t="str">
        <f>IF(OR(FilterValue="",Calculations!C451=FilterValue), IF(Calculations!C451 &lt;&gt;DefectTypeString,  IFERROR(Calculations!L451,""), NA()),NA())</f>
        <v/>
      </c>
      <c r="F451" s="3" t="e">
        <f t="shared" si="60"/>
        <v>#NUM!</v>
      </c>
      <c r="G451" s="3" t="e">
        <f xml:space="preserve"> IF(Calculations!C451 = DefectTypeString,  IFERROR(Calculations!L451,""), NA())</f>
        <v>#N/A</v>
      </c>
      <c r="H451" s="3" t="e">
        <f t="shared" si="61"/>
        <v>#NUM!</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63">IF(AL450&lt;=MAX(B:B), AL450+1,"")</f>
        <v/>
      </c>
      <c r="AM451" s="4" t="str">
        <f t="shared" ref="AM451:AM514" si="64">IF(AL451&lt;&gt;"",$F$2,"")</f>
        <v/>
      </c>
      <c r="AN451" s="4" t="str">
        <f t="shared" ref="AN451:AN514" si="65">IF(AL451&lt;&gt;"",$H$2,"")</f>
        <v/>
      </c>
    </row>
    <row r="452" spans="1:40" x14ac:dyDescent="0.2">
      <c r="A452" s="9" t="str">
        <f>Calculations!B452</f>
        <v/>
      </c>
      <c r="B452" s="9" t="str">
        <f>Calculations!A452</f>
        <v/>
      </c>
      <c r="C452" s="3" t="str">
        <f t="shared" si="62"/>
        <v/>
      </c>
      <c r="D452" s="3" t="str">
        <f>IFERROR(Calculations!L452,"")</f>
        <v/>
      </c>
      <c r="E452" s="3" t="str">
        <f>IF(OR(FilterValue="",Calculations!C452=FilterValue), IF(Calculations!C452 &lt;&gt;DefectTypeString,  IFERROR(Calculations!L452,""), NA()),NA())</f>
        <v/>
      </c>
      <c r="F452" s="3" t="e">
        <f t="shared" ref="F452:F515" si="66">$F$2</f>
        <v>#NUM!</v>
      </c>
      <c r="G452" s="3" t="e">
        <f xml:space="preserve"> IF(Calculations!C452 = DefectTypeString,  IFERROR(Calculations!L452,""), NA())</f>
        <v>#N/A</v>
      </c>
      <c r="H452" s="3" t="e">
        <f t="shared" ref="H452:H515" si="67">$H$2</f>
        <v>#NUM!</v>
      </c>
      <c r="I452" s="3" t="e">
        <f ca="1" xml:space="preserve"> IF(OR(Calculations!C452 = "",Calculations!C452 &lt;&gt; DefectTypeString),  Calculations!M452, NA())</f>
        <v>#N/A</v>
      </c>
      <c r="J452" s="3" t="e">
        <f xml:space="preserve"> IF(Calculations!C452 = DefectTypeString,  Calculations!M452, NA())</f>
        <v>#N/A</v>
      </c>
      <c r="K452" s="3"/>
      <c r="AL452" s="2" t="str">
        <f t="shared" si="63"/>
        <v/>
      </c>
      <c r="AM452" s="4" t="str">
        <f t="shared" si="64"/>
        <v/>
      </c>
      <c r="AN452" s="4" t="str">
        <f t="shared" si="65"/>
        <v/>
      </c>
    </row>
    <row r="453" spans="1:40" x14ac:dyDescent="0.2">
      <c r="A453" s="9" t="str">
        <f>Calculations!B453</f>
        <v/>
      </c>
      <c r="B453" s="9" t="str">
        <f>Calculations!A453</f>
        <v/>
      </c>
      <c r="C453" s="3" t="str">
        <f t="shared" si="62"/>
        <v/>
      </c>
      <c r="D453" s="3" t="str">
        <f>IFERROR(Calculations!L453,"")</f>
        <v/>
      </c>
      <c r="E453" s="3" t="str">
        <f>IF(OR(FilterValue="",Calculations!C453=FilterValue), IF(Calculations!C453 &lt;&gt;DefectTypeString,  IFERROR(Calculations!L453,""), NA()),NA())</f>
        <v/>
      </c>
      <c r="F453" s="3" t="e">
        <f t="shared" si="66"/>
        <v>#NUM!</v>
      </c>
      <c r="G453" s="3" t="e">
        <f xml:space="preserve"> IF(Calculations!C453 = DefectTypeString,  IFERROR(Calculations!L453,""), NA())</f>
        <v>#N/A</v>
      </c>
      <c r="H453" s="3" t="e">
        <f t="shared" si="67"/>
        <v>#NUM!</v>
      </c>
      <c r="I453" s="3" t="e">
        <f ca="1" xml:space="preserve"> IF(OR(Calculations!C453 = "",Calculations!C453 &lt;&gt; DefectTypeString),  Calculations!M453, NA())</f>
        <v>#N/A</v>
      </c>
      <c r="J453" s="3" t="e">
        <f xml:space="preserve"> IF(Calculations!C453 = DefectTypeString,  Calculations!M453, NA())</f>
        <v>#N/A</v>
      </c>
      <c r="K453" s="3"/>
      <c r="AL453" s="2" t="str">
        <f t="shared" si="63"/>
        <v/>
      </c>
      <c r="AM453" s="4" t="str">
        <f t="shared" si="64"/>
        <v/>
      </c>
      <c r="AN453" s="4" t="str">
        <f t="shared" si="65"/>
        <v/>
      </c>
    </row>
    <row r="454" spans="1:40" x14ac:dyDescent="0.2">
      <c r="A454" s="9" t="str">
        <f>Calculations!B454</f>
        <v/>
      </c>
      <c r="B454" s="9" t="str">
        <f>Calculations!A454</f>
        <v/>
      </c>
      <c r="C454" s="3" t="str">
        <f t="shared" si="62"/>
        <v/>
      </c>
      <c r="D454" s="3" t="str">
        <f>IFERROR(Calculations!L454,"")</f>
        <v/>
      </c>
      <c r="E454" s="3" t="str">
        <f>IF(OR(FilterValue="",Calculations!C454=FilterValue), IF(Calculations!C454 &lt;&gt;DefectTypeString,  IFERROR(Calculations!L454,""), NA()),NA())</f>
        <v/>
      </c>
      <c r="F454" s="3" t="e">
        <f t="shared" si="66"/>
        <v>#NUM!</v>
      </c>
      <c r="G454" s="3" t="e">
        <f xml:space="preserve"> IF(Calculations!C454 = DefectTypeString,  IFERROR(Calculations!L454,""), NA())</f>
        <v>#N/A</v>
      </c>
      <c r="H454" s="3" t="e">
        <f t="shared" si="67"/>
        <v>#NUM!</v>
      </c>
      <c r="I454" s="3" t="e">
        <f ca="1" xml:space="preserve"> IF(OR(Calculations!C454 = "",Calculations!C454 &lt;&gt; DefectTypeString),  Calculations!M454, NA())</f>
        <v>#N/A</v>
      </c>
      <c r="J454" s="3" t="e">
        <f xml:space="preserve"> IF(Calculations!C454 = DefectTypeString,  Calculations!M454, NA())</f>
        <v>#N/A</v>
      </c>
      <c r="K454" s="3"/>
      <c r="AL454" s="2" t="str">
        <f t="shared" si="63"/>
        <v/>
      </c>
      <c r="AM454" s="4" t="str">
        <f t="shared" si="64"/>
        <v/>
      </c>
      <c r="AN454" s="4" t="str">
        <f t="shared" si="65"/>
        <v/>
      </c>
    </row>
    <row r="455" spans="1:40" x14ac:dyDescent="0.2">
      <c r="A455" s="9" t="str">
        <f>Calculations!B455</f>
        <v/>
      </c>
      <c r="B455" s="9" t="str">
        <f>Calculations!A455</f>
        <v/>
      </c>
      <c r="C455" s="3" t="str">
        <f t="shared" si="62"/>
        <v/>
      </c>
      <c r="D455" s="3" t="str">
        <f>IFERROR(Calculations!L455,"")</f>
        <v/>
      </c>
      <c r="E455" s="3" t="str">
        <f>IF(OR(FilterValue="",Calculations!C455=FilterValue), IF(Calculations!C455 &lt;&gt;DefectTypeString,  IFERROR(Calculations!L455,""), NA()),NA())</f>
        <v/>
      </c>
      <c r="F455" s="3" t="e">
        <f t="shared" si="66"/>
        <v>#NUM!</v>
      </c>
      <c r="G455" s="3" t="e">
        <f xml:space="preserve"> IF(Calculations!C455 = DefectTypeString,  IFERROR(Calculations!L455,""), NA())</f>
        <v>#N/A</v>
      </c>
      <c r="H455" s="3" t="e">
        <f t="shared" si="67"/>
        <v>#NUM!</v>
      </c>
      <c r="I455" s="3" t="e">
        <f ca="1" xml:space="preserve"> IF(OR(Calculations!C455 = "",Calculations!C455 &lt;&gt; DefectTypeString),  Calculations!M455, NA())</f>
        <v>#N/A</v>
      </c>
      <c r="J455" s="3" t="e">
        <f xml:space="preserve"> IF(Calculations!C455 = DefectTypeString,  Calculations!M455, NA())</f>
        <v>#N/A</v>
      </c>
      <c r="K455" s="3"/>
      <c r="AL455" s="2" t="str">
        <f t="shared" si="63"/>
        <v/>
      </c>
      <c r="AM455" s="4" t="str">
        <f t="shared" si="64"/>
        <v/>
      </c>
      <c r="AN455" s="4" t="str">
        <f t="shared" si="65"/>
        <v/>
      </c>
    </row>
    <row r="456" spans="1:40" x14ac:dyDescent="0.2">
      <c r="A456" s="9" t="str">
        <f>Calculations!B456</f>
        <v/>
      </c>
      <c r="B456" s="9" t="str">
        <f>Calculations!A456</f>
        <v/>
      </c>
      <c r="C456" s="3" t="str">
        <f t="shared" si="62"/>
        <v/>
      </c>
      <c r="D456" s="3" t="str">
        <f>IFERROR(Calculations!L456,"")</f>
        <v/>
      </c>
      <c r="E456" s="3" t="str">
        <f>IF(OR(FilterValue="",Calculations!C456=FilterValue), IF(Calculations!C456 &lt;&gt;DefectTypeString,  IFERROR(Calculations!L456,""), NA()),NA())</f>
        <v/>
      </c>
      <c r="F456" s="3" t="e">
        <f t="shared" si="66"/>
        <v>#NUM!</v>
      </c>
      <c r="G456" s="3" t="e">
        <f xml:space="preserve"> IF(Calculations!C456 = DefectTypeString,  IFERROR(Calculations!L456,""), NA())</f>
        <v>#N/A</v>
      </c>
      <c r="H456" s="3" t="e">
        <f t="shared" si="67"/>
        <v>#NUM!</v>
      </c>
      <c r="I456" s="3" t="e">
        <f ca="1" xml:space="preserve"> IF(OR(Calculations!C456 = "",Calculations!C456 &lt;&gt; DefectTypeString),  Calculations!M456, NA())</f>
        <v>#N/A</v>
      </c>
      <c r="J456" s="3" t="e">
        <f xml:space="preserve"> IF(Calculations!C456 = DefectTypeString,  Calculations!M456, NA())</f>
        <v>#N/A</v>
      </c>
      <c r="K456" s="3"/>
      <c r="AL456" s="2" t="str">
        <f t="shared" si="63"/>
        <v/>
      </c>
      <c r="AM456" s="4" t="str">
        <f t="shared" si="64"/>
        <v/>
      </c>
      <c r="AN456" s="4" t="str">
        <f t="shared" si="65"/>
        <v/>
      </c>
    </row>
    <row r="457" spans="1:40" x14ac:dyDescent="0.2">
      <c r="A457" s="9" t="str">
        <f>Calculations!B457</f>
        <v/>
      </c>
      <c r="B457" s="9" t="str">
        <f>Calculations!A457</f>
        <v/>
      </c>
      <c r="C457" s="3" t="str">
        <f t="shared" si="62"/>
        <v/>
      </c>
      <c r="D457" s="3" t="str">
        <f>IFERROR(Calculations!L457,"")</f>
        <v/>
      </c>
      <c r="E457" s="3" t="str">
        <f>IF(OR(FilterValue="",Calculations!C457=FilterValue), IF(Calculations!C457 &lt;&gt;DefectTypeString,  IFERROR(Calculations!L457,""), NA()),NA())</f>
        <v/>
      </c>
      <c r="F457" s="3" t="e">
        <f t="shared" si="66"/>
        <v>#NUM!</v>
      </c>
      <c r="G457" s="3" t="e">
        <f xml:space="preserve"> IF(Calculations!C457 = DefectTypeString,  IFERROR(Calculations!L457,""), NA())</f>
        <v>#N/A</v>
      </c>
      <c r="H457" s="3" t="e">
        <f t="shared" si="67"/>
        <v>#NUM!</v>
      </c>
      <c r="I457" s="3" t="e">
        <f ca="1" xml:space="preserve"> IF(OR(Calculations!C457 = "",Calculations!C457 &lt;&gt; DefectTypeString),  Calculations!M457, NA())</f>
        <v>#N/A</v>
      </c>
      <c r="J457" s="3" t="e">
        <f xml:space="preserve"> IF(Calculations!C457 = DefectTypeString,  Calculations!M457, NA())</f>
        <v>#N/A</v>
      </c>
      <c r="K457" s="3"/>
      <c r="AL457" s="2" t="str">
        <f t="shared" si="63"/>
        <v/>
      </c>
      <c r="AM457" s="4" t="str">
        <f t="shared" si="64"/>
        <v/>
      </c>
      <c r="AN457" s="4" t="str">
        <f t="shared" si="65"/>
        <v/>
      </c>
    </row>
    <row r="458" spans="1:40" x14ac:dyDescent="0.2">
      <c r="A458" s="9" t="str">
        <f>Calculations!B458</f>
        <v/>
      </c>
      <c r="B458" s="9" t="str">
        <f>Calculations!A458</f>
        <v/>
      </c>
      <c r="C458" s="3" t="str">
        <f t="shared" si="62"/>
        <v/>
      </c>
      <c r="D458" s="3" t="str">
        <f>IFERROR(Calculations!L458,"")</f>
        <v/>
      </c>
      <c r="E458" s="3" t="str">
        <f>IF(OR(FilterValue="",Calculations!C458=FilterValue), IF(Calculations!C458 &lt;&gt;DefectTypeString,  IFERROR(Calculations!L458,""), NA()),NA())</f>
        <v/>
      </c>
      <c r="F458" s="3" t="e">
        <f t="shared" si="66"/>
        <v>#NUM!</v>
      </c>
      <c r="G458" s="3" t="e">
        <f xml:space="preserve"> IF(Calculations!C458 = DefectTypeString,  IFERROR(Calculations!L458,""), NA())</f>
        <v>#N/A</v>
      </c>
      <c r="H458" s="3" t="e">
        <f t="shared" si="67"/>
        <v>#NUM!</v>
      </c>
      <c r="I458" s="3" t="e">
        <f ca="1" xml:space="preserve"> IF(OR(Calculations!C458 = "",Calculations!C458 &lt;&gt; DefectTypeString),  Calculations!M458, NA())</f>
        <v>#N/A</v>
      </c>
      <c r="J458" s="3" t="e">
        <f xml:space="preserve"> IF(Calculations!C458 = DefectTypeString,  Calculations!M458, NA())</f>
        <v>#N/A</v>
      </c>
      <c r="K458" s="3"/>
      <c r="AL458" s="2" t="str">
        <f t="shared" si="63"/>
        <v/>
      </c>
      <c r="AM458" s="4" t="str">
        <f t="shared" si="64"/>
        <v/>
      </c>
      <c r="AN458" s="4" t="str">
        <f t="shared" si="65"/>
        <v/>
      </c>
    </row>
    <row r="459" spans="1:40" x14ac:dyDescent="0.2">
      <c r="A459" s="9" t="str">
        <f>Calculations!B459</f>
        <v/>
      </c>
      <c r="B459" s="9" t="str">
        <f>Calculations!A459</f>
        <v/>
      </c>
      <c r="C459" s="3" t="str">
        <f t="shared" si="62"/>
        <v/>
      </c>
      <c r="D459" s="3" t="str">
        <f>IFERROR(Calculations!L459,"")</f>
        <v/>
      </c>
      <c r="E459" s="3" t="str">
        <f>IF(OR(FilterValue="",Calculations!C459=FilterValue), IF(Calculations!C459 &lt;&gt;DefectTypeString,  IFERROR(Calculations!L459,""), NA()),NA())</f>
        <v/>
      </c>
      <c r="F459" s="3" t="e">
        <f t="shared" si="66"/>
        <v>#NUM!</v>
      </c>
      <c r="G459" s="3" t="e">
        <f xml:space="preserve"> IF(Calculations!C459 = DefectTypeString,  IFERROR(Calculations!L459,""), NA())</f>
        <v>#N/A</v>
      </c>
      <c r="H459" s="3" t="e">
        <f t="shared" si="67"/>
        <v>#NUM!</v>
      </c>
      <c r="I459" s="3" t="e">
        <f ca="1" xml:space="preserve"> IF(OR(Calculations!C459 = "",Calculations!C459 &lt;&gt; DefectTypeString),  Calculations!M459, NA())</f>
        <v>#N/A</v>
      </c>
      <c r="J459" s="3" t="e">
        <f xml:space="preserve"> IF(Calculations!C459 = DefectTypeString,  Calculations!M459, NA())</f>
        <v>#N/A</v>
      </c>
      <c r="K459" s="3"/>
      <c r="AL459" s="2" t="str">
        <f t="shared" si="63"/>
        <v/>
      </c>
      <c r="AM459" s="4" t="str">
        <f t="shared" si="64"/>
        <v/>
      </c>
      <c r="AN459" s="4" t="str">
        <f t="shared" si="65"/>
        <v/>
      </c>
    </row>
    <row r="460" spans="1:40" x14ac:dyDescent="0.2">
      <c r="A460" s="9" t="str">
        <f>Calculations!B460</f>
        <v/>
      </c>
      <c r="B460" s="9" t="str">
        <f>Calculations!A460</f>
        <v/>
      </c>
      <c r="C460" s="3" t="str">
        <f t="shared" si="62"/>
        <v/>
      </c>
      <c r="D460" s="3" t="str">
        <f>IFERROR(Calculations!L460,"")</f>
        <v/>
      </c>
      <c r="E460" s="3" t="str">
        <f>IF(OR(FilterValue="",Calculations!C460=FilterValue), IF(Calculations!C460 &lt;&gt;DefectTypeString,  IFERROR(Calculations!L460,""), NA()),NA())</f>
        <v/>
      </c>
      <c r="F460" s="3" t="e">
        <f t="shared" si="66"/>
        <v>#NUM!</v>
      </c>
      <c r="G460" s="3" t="e">
        <f xml:space="preserve"> IF(Calculations!C460 = DefectTypeString,  IFERROR(Calculations!L460,""), NA())</f>
        <v>#N/A</v>
      </c>
      <c r="H460" s="3" t="e">
        <f t="shared" si="67"/>
        <v>#NUM!</v>
      </c>
      <c r="I460" s="3" t="e">
        <f ca="1" xml:space="preserve"> IF(OR(Calculations!C460 = "",Calculations!C460 &lt;&gt; DefectTypeString),  Calculations!M460, NA())</f>
        <v>#N/A</v>
      </c>
      <c r="J460" s="3" t="e">
        <f xml:space="preserve"> IF(Calculations!C460 = DefectTypeString,  Calculations!M460, NA())</f>
        <v>#N/A</v>
      </c>
      <c r="K460" s="3"/>
      <c r="AL460" s="2" t="str">
        <f t="shared" si="63"/>
        <v/>
      </c>
      <c r="AM460" s="4" t="str">
        <f t="shared" si="64"/>
        <v/>
      </c>
      <c r="AN460" s="4" t="str">
        <f t="shared" si="65"/>
        <v/>
      </c>
    </row>
    <row r="461" spans="1:40" x14ac:dyDescent="0.2">
      <c r="A461" s="9" t="str">
        <f>Calculations!B461</f>
        <v/>
      </c>
      <c r="B461" s="9" t="str">
        <f>Calculations!A461</f>
        <v/>
      </c>
      <c r="C461" s="3" t="str">
        <f t="shared" si="62"/>
        <v/>
      </c>
      <c r="D461" s="3" t="str">
        <f>IFERROR(Calculations!L461,"")</f>
        <v/>
      </c>
      <c r="E461" s="3" t="str">
        <f>IF(OR(FilterValue="",Calculations!C461=FilterValue), IF(Calculations!C461 &lt;&gt;DefectTypeString,  IFERROR(Calculations!L461,""), NA()),NA())</f>
        <v/>
      </c>
      <c r="F461" s="3" t="e">
        <f t="shared" si="66"/>
        <v>#NUM!</v>
      </c>
      <c r="G461" s="3" t="e">
        <f xml:space="preserve"> IF(Calculations!C461 = DefectTypeString,  IFERROR(Calculations!L461,""), NA())</f>
        <v>#N/A</v>
      </c>
      <c r="H461" s="3" t="e">
        <f t="shared" si="67"/>
        <v>#NUM!</v>
      </c>
      <c r="I461" s="3" t="e">
        <f ca="1" xml:space="preserve"> IF(OR(Calculations!C461 = "",Calculations!C461 &lt;&gt; DefectTypeString),  Calculations!M461, NA())</f>
        <v>#N/A</v>
      </c>
      <c r="J461" s="3" t="e">
        <f xml:space="preserve"> IF(Calculations!C461 = DefectTypeString,  Calculations!M461, NA())</f>
        <v>#N/A</v>
      </c>
      <c r="K461" s="3"/>
      <c r="AL461" s="2" t="str">
        <f t="shared" si="63"/>
        <v/>
      </c>
      <c r="AM461" s="4" t="str">
        <f t="shared" si="64"/>
        <v/>
      </c>
      <c r="AN461" s="4" t="str">
        <f t="shared" si="65"/>
        <v/>
      </c>
    </row>
    <row r="462" spans="1:40" x14ac:dyDescent="0.2">
      <c r="A462" s="9" t="str">
        <f>Calculations!B462</f>
        <v/>
      </c>
      <c r="B462" s="9" t="str">
        <f>Calculations!A462</f>
        <v/>
      </c>
      <c r="C462" s="3" t="str">
        <f t="shared" si="62"/>
        <v/>
      </c>
      <c r="D462" s="3" t="str">
        <f>IFERROR(Calculations!L462,"")</f>
        <v/>
      </c>
      <c r="E462" s="3" t="str">
        <f>IF(OR(FilterValue="",Calculations!C462=FilterValue), IF(Calculations!C462 &lt;&gt;DefectTypeString,  IFERROR(Calculations!L462,""), NA()),NA())</f>
        <v/>
      </c>
      <c r="F462" s="3" t="e">
        <f t="shared" si="66"/>
        <v>#NUM!</v>
      </c>
      <c r="G462" s="3" t="e">
        <f xml:space="preserve"> IF(Calculations!C462 = DefectTypeString,  IFERROR(Calculations!L462,""), NA())</f>
        <v>#N/A</v>
      </c>
      <c r="H462" s="3" t="e">
        <f t="shared" si="67"/>
        <v>#NUM!</v>
      </c>
      <c r="I462" s="3" t="e">
        <f ca="1" xml:space="preserve"> IF(OR(Calculations!C462 = "",Calculations!C462 &lt;&gt; DefectTypeString),  Calculations!M462, NA())</f>
        <v>#N/A</v>
      </c>
      <c r="J462" s="3" t="e">
        <f xml:space="preserve"> IF(Calculations!C462 = DefectTypeString,  Calculations!M462, NA())</f>
        <v>#N/A</v>
      </c>
      <c r="K462" s="3"/>
      <c r="AL462" s="2" t="str">
        <f t="shared" si="63"/>
        <v/>
      </c>
      <c r="AM462" s="4" t="str">
        <f t="shared" si="64"/>
        <v/>
      </c>
      <c r="AN462" s="4" t="str">
        <f t="shared" si="65"/>
        <v/>
      </c>
    </row>
    <row r="463" spans="1:40" x14ac:dyDescent="0.2">
      <c r="A463" s="9" t="str">
        <f>Calculations!B463</f>
        <v/>
      </c>
      <c r="B463" s="9" t="str">
        <f>Calculations!A463</f>
        <v/>
      </c>
      <c r="C463" s="3" t="str">
        <f t="shared" si="62"/>
        <v/>
      </c>
      <c r="D463" s="3" t="str">
        <f>IFERROR(Calculations!L463,"")</f>
        <v/>
      </c>
      <c r="E463" s="3" t="str">
        <f>IF(OR(FilterValue="",Calculations!C463=FilterValue), IF(Calculations!C463 &lt;&gt;DefectTypeString,  IFERROR(Calculations!L463,""), NA()),NA())</f>
        <v/>
      </c>
      <c r="F463" s="3" t="e">
        <f t="shared" si="66"/>
        <v>#NUM!</v>
      </c>
      <c r="G463" s="3" t="e">
        <f xml:space="preserve"> IF(Calculations!C463 = DefectTypeString,  IFERROR(Calculations!L463,""), NA())</f>
        <v>#N/A</v>
      </c>
      <c r="H463" s="3" t="e">
        <f t="shared" si="67"/>
        <v>#NUM!</v>
      </c>
      <c r="I463" s="3" t="e">
        <f ca="1" xml:space="preserve"> IF(OR(Calculations!C463 = "",Calculations!C463 &lt;&gt; DefectTypeString),  Calculations!M463, NA())</f>
        <v>#N/A</v>
      </c>
      <c r="J463" s="3" t="e">
        <f xml:space="preserve"> IF(Calculations!C463 = DefectTypeString,  Calculations!M463, NA())</f>
        <v>#N/A</v>
      </c>
      <c r="K463" s="3"/>
      <c r="AL463" s="2" t="str">
        <f t="shared" si="63"/>
        <v/>
      </c>
      <c r="AM463" s="4" t="str">
        <f t="shared" si="64"/>
        <v/>
      </c>
      <c r="AN463" s="4" t="str">
        <f t="shared" si="65"/>
        <v/>
      </c>
    </row>
    <row r="464" spans="1:40" x14ac:dyDescent="0.2">
      <c r="A464" s="9" t="str">
        <f>Calculations!B464</f>
        <v/>
      </c>
      <c r="B464" s="9" t="str">
        <f>Calculations!A464</f>
        <v/>
      </c>
      <c r="C464" s="3" t="str">
        <f t="shared" si="62"/>
        <v/>
      </c>
      <c r="D464" s="3" t="str">
        <f>IFERROR(Calculations!L464,"")</f>
        <v/>
      </c>
      <c r="E464" s="3" t="str">
        <f>IF(OR(FilterValue="",Calculations!C464=FilterValue), IF(Calculations!C464 &lt;&gt;DefectTypeString,  IFERROR(Calculations!L464,""), NA()),NA())</f>
        <v/>
      </c>
      <c r="F464" s="3" t="e">
        <f t="shared" si="66"/>
        <v>#NUM!</v>
      </c>
      <c r="G464" s="3" t="e">
        <f xml:space="preserve"> IF(Calculations!C464 = DefectTypeString,  IFERROR(Calculations!L464,""), NA())</f>
        <v>#N/A</v>
      </c>
      <c r="H464" s="3" t="e">
        <f t="shared" si="67"/>
        <v>#NUM!</v>
      </c>
      <c r="I464" s="3" t="e">
        <f ca="1" xml:space="preserve"> IF(OR(Calculations!C464 = "",Calculations!C464 &lt;&gt; DefectTypeString),  Calculations!M464, NA())</f>
        <v>#N/A</v>
      </c>
      <c r="J464" s="3" t="e">
        <f xml:space="preserve"> IF(Calculations!C464 = DefectTypeString,  Calculations!M464, NA())</f>
        <v>#N/A</v>
      </c>
      <c r="K464" s="3"/>
      <c r="AL464" s="2" t="str">
        <f t="shared" si="63"/>
        <v/>
      </c>
      <c r="AM464" s="4" t="str">
        <f t="shared" si="64"/>
        <v/>
      </c>
      <c r="AN464" s="4" t="str">
        <f t="shared" si="65"/>
        <v/>
      </c>
    </row>
    <row r="465" spans="1:40" x14ac:dyDescent="0.2">
      <c r="A465" s="9" t="str">
        <f>Calculations!B465</f>
        <v/>
      </c>
      <c r="B465" s="9" t="str">
        <f>Calculations!A465</f>
        <v/>
      </c>
      <c r="C465" s="3" t="str">
        <f t="shared" si="62"/>
        <v/>
      </c>
      <c r="D465" s="3" t="str">
        <f>IFERROR(Calculations!L465,"")</f>
        <v/>
      </c>
      <c r="E465" s="3" t="str">
        <f>IF(OR(FilterValue="",Calculations!C465=FilterValue), IF(Calculations!C465 &lt;&gt;DefectTypeString,  IFERROR(Calculations!L465,""), NA()),NA())</f>
        <v/>
      </c>
      <c r="F465" s="3" t="e">
        <f t="shared" si="66"/>
        <v>#NUM!</v>
      </c>
      <c r="G465" s="3" t="e">
        <f xml:space="preserve"> IF(Calculations!C465 = DefectTypeString,  IFERROR(Calculations!L465,""), NA())</f>
        <v>#N/A</v>
      </c>
      <c r="H465" s="3" t="e">
        <f t="shared" si="67"/>
        <v>#NUM!</v>
      </c>
      <c r="I465" s="3" t="e">
        <f ca="1" xml:space="preserve"> IF(OR(Calculations!C465 = "",Calculations!C465 &lt;&gt; DefectTypeString),  Calculations!M465, NA())</f>
        <v>#N/A</v>
      </c>
      <c r="J465" s="3" t="e">
        <f xml:space="preserve"> IF(Calculations!C465 = DefectTypeString,  Calculations!M465, NA())</f>
        <v>#N/A</v>
      </c>
      <c r="K465" s="3"/>
      <c r="AL465" s="2" t="str">
        <f t="shared" si="63"/>
        <v/>
      </c>
      <c r="AM465" s="4" t="str">
        <f t="shared" si="64"/>
        <v/>
      </c>
      <c r="AN465" s="4" t="str">
        <f t="shared" si="65"/>
        <v/>
      </c>
    </row>
    <row r="466" spans="1:40" x14ac:dyDescent="0.2">
      <c r="A466" s="9" t="str">
        <f>Calculations!B466</f>
        <v/>
      </c>
      <c r="B466" s="9" t="str">
        <f>Calculations!A466</f>
        <v/>
      </c>
      <c r="C466" s="3" t="str">
        <f t="shared" si="62"/>
        <v/>
      </c>
      <c r="D466" s="3" t="str">
        <f>IFERROR(Calculations!L466,"")</f>
        <v/>
      </c>
      <c r="E466" s="3" t="str">
        <f>IF(OR(FilterValue="",Calculations!C466=FilterValue), IF(Calculations!C466 &lt;&gt;DefectTypeString,  IFERROR(Calculations!L466,""), NA()),NA())</f>
        <v/>
      </c>
      <c r="F466" s="3" t="e">
        <f t="shared" si="66"/>
        <v>#NUM!</v>
      </c>
      <c r="G466" s="3" t="e">
        <f xml:space="preserve"> IF(Calculations!C466 = DefectTypeString,  IFERROR(Calculations!L466,""), NA())</f>
        <v>#N/A</v>
      </c>
      <c r="H466" s="3" t="e">
        <f t="shared" si="67"/>
        <v>#NUM!</v>
      </c>
      <c r="I466" s="3" t="e">
        <f ca="1" xml:space="preserve"> IF(OR(Calculations!C466 = "",Calculations!C466 &lt;&gt; DefectTypeString),  Calculations!M466, NA())</f>
        <v>#N/A</v>
      </c>
      <c r="J466" s="3" t="e">
        <f xml:space="preserve"> IF(Calculations!C466 = DefectTypeString,  Calculations!M466, NA())</f>
        <v>#N/A</v>
      </c>
      <c r="K466" s="3"/>
      <c r="AL466" s="2" t="str">
        <f t="shared" si="63"/>
        <v/>
      </c>
      <c r="AM466" s="4" t="str">
        <f t="shared" si="64"/>
        <v/>
      </c>
      <c r="AN466" s="4" t="str">
        <f t="shared" si="65"/>
        <v/>
      </c>
    </row>
    <row r="467" spans="1:40" x14ac:dyDescent="0.2">
      <c r="A467" s="9" t="str">
        <f>Calculations!B467</f>
        <v/>
      </c>
      <c r="B467" s="9" t="str">
        <f>Calculations!A467</f>
        <v/>
      </c>
      <c r="C467" s="3" t="str">
        <f t="shared" si="62"/>
        <v/>
      </c>
      <c r="D467" s="3" t="str">
        <f>IFERROR(Calculations!L467,"")</f>
        <v/>
      </c>
      <c r="E467" s="3" t="str">
        <f>IF(OR(FilterValue="",Calculations!C467=FilterValue), IF(Calculations!C467 &lt;&gt;DefectTypeString,  IFERROR(Calculations!L467,""), NA()),NA())</f>
        <v/>
      </c>
      <c r="F467" s="3" t="e">
        <f t="shared" si="66"/>
        <v>#NUM!</v>
      </c>
      <c r="G467" s="3" t="e">
        <f xml:space="preserve"> IF(Calculations!C467 = DefectTypeString,  IFERROR(Calculations!L467,""), NA())</f>
        <v>#N/A</v>
      </c>
      <c r="H467" s="3" t="e">
        <f t="shared" si="67"/>
        <v>#NUM!</v>
      </c>
      <c r="I467" s="3" t="e">
        <f ca="1" xml:space="preserve"> IF(OR(Calculations!C467 = "",Calculations!C467 &lt;&gt; DefectTypeString),  Calculations!M467, NA())</f>
        <v>#N/A</v>
      </c>
      <c r="J467" s="3" t="e">
        <f xml:space="preserve"> IF(Calculations!C467 = DefectTypeString,  Calculations!M467, NA())</f>
        <v>#N/A</v>
      </c>
      <c r="K467" s="3"/>
      <c r="AL467" s="2" t="str">
        <f t="shared" si="63"/>
        <v/>
      </c>
      <c r="AM467" s="4" t="str">
        <f t="shared" si="64"/>
        <v/>
      </c>
      <c r="AN467" s="4" t="str">
        <f t="shared" si="65"/>
        <v/>
      </c>
    </row>
    <row r="468" spans="1:40" x14ac:dyDescent="0.2">
      <c r="A468" s="9" t="str">
        <f>Calculations!B468</f>
        <v/>
      </c>
      <c r="B468" s="9" t="str">
        <f>Calculations!A468</f>
        <v/>
      </c>
      <c r="C468" s="3" t="str">
        <f t="shared" si="62"/>
        <v/>
      </c>
      <c r="D468" s="3" t="str">
        <f>IFERROR(Calculations!L468,"")</f>
        <v/>
      </c>
      <c r="E468" s="3" t="str">
        <f>IF(OR(FilterValue="",Calculations!C468=FilterValue), IF(Calculations!C468 &lt;&gt;DefectTypeString,  IFERROR(Calculations!L468,""), NA()),NA())</f>
        <v/>
      </c>
      <c r="F468" s="3" t="e">
        <f t="shared" si="66"/>
        <v>#NUM!</v>
      </c>
      <c r="G468" s="3" t="e">
        <f xml:space="preserve"> IF(Calculations!C468 = DefectTypeString,  IFERROR(Calculations!L468,""), NA())</f>
        <v>#N/A</v>
      </c>
      <c r="H468" s="3" t="e">
        <f t="shared" si="67"/>
        <v>#NUM!</v>
      </c>
      <c r="I468" s="3" t="e">
        <f ca="1" xml:space="preserve"> IF(OR(Calculations!C468 = "",Calculations!C468 &lt;&gt; DefectTypeString),  Calculations!M468, NA())</f>
        <v>#N/A</v>
      </c>
      <c r="J468" s="3" t="e">
        <f xml:space="preserve"> IF(Calculations!C468 = DefectTypeString,  Calculations!M468, NA())</f>
        <v>#N/A</v>
      </c>
      <c r="K468" s="3"/>
      <c r="AL468" s="2" t="str">
        <f t="shared" si="63"/>
        <v/>
      </c>
      <c r="AM468" s="4" t="str">
        <f t="shared" si="64"/>
        <v/>
      </c>
      <c r="AN468" s="4" t="str">
        <f t="shared" si="65"/>
        <v/>
      </c>
    </row>
    <row r="469" spans="1:40" x14ac:dyDescent="0.2">
      <c r="A469" s="9" t="str">
        <f>Calculations!B469</f>
        <v/>
      </c>
      <c r="B469" s="9" t="str">
        <f>Calculations!A469</f>
        <v/>
      </c>
      <c r="C469" s="3" t="str">
        <f t="shared" si="62"/>
        <v/>
      </c>
      <c r="D469" s="3" t="str">
        <f>IFERROR(Calculations!L469,"")</f>
        <v/>
      </c>
      <c r="E469" s="3" t="str">
        <f>IF(OR(FilterValue="",Calculations!C469=FilterValue), IF(Calculations!C469 &lt;&gt;DefectTypeString,  IFERROR(Calculations!L469,""), NA()),NA())</f>
        <v/>
      </c>
      <c r="F469" s="3" t="e">
        <f t="shared" si="66"/>
        <v>#NUM!</v>
      </c>
      <c r="G469" s="3" t="e">
        <f xml:space="preserve"> IF(Calculations!C469 = DefectTypeString,  IFERROR(Calculations!L469,""), NA())</f>
        <v>#N/A</v>
      </c>
      <c r="H469" s="3" t="e">
        <f t="shared" si="67"/>
        <v>#NUM!</v>
      </c>
      <c r="I469" s="3" t="e">
        <f ca="1" xml:space="preserve"> IF(OR(Calculations!C469 = "",Calculations!C469 &lt;&gt; DefectTypeString),  Calculations!M469, NA())</f>
        <v>#N/A</v>
      </c>
      <c r="J469" s="3" t="e">
        <f xml:space="preserve"> IF(Calculations!C469 = DefectTypeString,  Calculations!M469, NA())</f>
        <v>#N/A</v>
      </c>
      <c r="K469" s="3"/>
      <c r="AL469" s="2" t="str">
        <f t="shared" si="63"/>
        <v/>
      </c>
      <c r="AM469" s="4" t="str">
        <f t="shared" si="64"/>
        <v/>
      </c>
      <c r="AN469" s="4" t="str">
        <f t="shared" si="65"/>
        <v/>
      </c>
    </row>
    <row r="470" spans="1:40" x14ac:dyDescent="0.2">
      <c r="A470" s="9" t="str">
        <f>Calculations!B470</f>
        <v/>
      </c>
      <c r="B470" s="9" t="str">
        <f>Calculations!A470</f>
        <v/>
      </c>
      <c r="C470" s="3" t="str">
        <f t="shared" si="62"/>
        <v/>
      </c>
      <c r="D470" s="3" t="str">
        <f>IFERROR(Calculations!L470,"")</f>
        <v/>
      </c>
      <c r="E470" s="3" t="str">
        <f>IF(OR(FilterValue="",Calculations!C470=FilterValue), IF(Calculations!C470 &lt;&gt;DefectTypeString,  IFERROR(Calculations!L470,""), NA()),NA())</f>
        <v/>
      </c>
      <c r="F470" s="3" t="e">
        <f t="shared" si="66"/>
        <v>#NUM!</v>
      </c>
      <c r="G470" s="3" t="e">
        <f xml:space="preserve"> IF(Calculations!C470 = DefectTypeString,  IFERROR(Calculations!L470,""), NA())</f>
        <v>#N/A</v>
      </c>
      <c r="H470" s="3" t="e">
        <f t="shared" si="67"/>
        <v>#NUM!</v>
      </c>
      <c r="I470" s="3" t="e">
        <f ca="1" xml:space="preserve"> IF(OR(Calculations!C470 = "",Calculations!C470 &lt;&gt; DefectTypeString),  Calculations!M470, NA())</f>
        <v>#N/A</v>
      </c>
      <c r="J470" s="3" t="e">
        <f xml:space="preserve"> IF(Calculations!C470 = DefectTypeString,  Calculations!M470, NA())</f>
        <v>#N/A</v>
      </c>
      <c r="K470" s="3"/>
      <c r="AL470" s="2" t="str">
        <f t="shared" si="63"/>
        <v/>
      </c>
      <c r="AM470" s="4" t="str">
        <f t="shared" si="64"/>
        <v/>
      </c>
      <c r="AN470" s="4" t="str">
        <f t="shared" si="65"/>
        <v/>
      </c>
    </row>
    <row r="471" spans="1:40" x14ac:dyDescent="0.2">
      <c r="A471" s="9" t="str">
        <f>Calculations!B471</f>
        <v/>
      </c>
      <c r="B471" s="9" t="str">
        <f>Calculations!A471</f>
        <v/>
      </c>
      <c r="C471" s="3" t="str">
        <f t="shared" si="62"/>
        <v/>
      </c>
      <c r="D471" s="3" t="str">
        <f>IFERROR(Calculations!L471,"")</f>
        <v/>
      </c>
      <c r="E471" s="3" t="str">
        <f>IF(OR(FilterValue="",Calculations!C471=FilterValue), IF(Calculations!C471 &lt;&gt;DefectTypeString,  IFERROR(Calculations!L471,""), NA()),NA())</f>
        <v/>
      </c>
      <c r="F471" s="3" t="e">
        <f t="shared" si="66"/>
        <v>#NUM!</v>
      </c>
      <c r="G471" s="3" t="e">
        <f xml:space="preserve"> IF(Calculations!C471 = DefectTypeString,  IFERROR(Calculations!L471,""), NA())</f>
        <v>#N/A</v>
      </c>
      <c r="H471" s="3" t="e">
        <f t="shared" si="67"/>
        <v>#NUM!</v>
      </c>
      <c r="I471" s="3" t="e">
        <f ca="1" xml:space="preserve"> IF(OR(Calculations!C471 = "",Calculations!C471 &lt;&gt; DefectTypeString),  Calculations!M471, NA())</f>
        <v>#N/A</v>
      </c>
      <c r="J471" s="3" t="e">
        <f xml:space="preserve"> IF(Calculations!C471 = DefectTypeString,  Calculations!M471, NA())</f>
        <v>#N/A</v>
      </c>
      <c r="K471" s="3"/>
      <c r="AL471" s="2" t="str">
        <f t="shared" si="63"/>
        <v/>
      </c>
      <c r="AM471" s="4" t="str">
        <f t="shared" si="64"/>
        <v/>
      </c>
      <c r="AN471" s="4" t="str">
        <f t="shared" si="65"/>
        <v/>
      </c>
    </row>
    <row r="472" spans="1:40" x14ac:dyDescent="0.2">
      <c r="A472" s="9" t="str">
        <f>Calculations!B472</f>
        <v/>
      </c>
      <c r="B472" s="9" t="str">
        <f>Calculations!A472</f>
        <v/>
      </c>
      <c r="C472" s="3" t="str">
        <f t="shared" si="62"/>
        <v/>
      </c>
      <c r="D472" s="3" t="str">
        <f>IFERROR(Calculations!L472,"")</f>
        <v/>
      </c>
      <c r="E472" s="3" t="str">
        <f>IF(OR(FilterValue="",Calculations!C472=FilterValue), IF(Calculations!C472 &lt;&gt;DefectTypeString,  IFERROR(Calculations!L472,""), NA()),NA())</f>
        <v/>
      </c>
      <c r="F472" s="3" t="e">
        <f t="shared" si="66"/>
        <v>#NUM!</v>
      </c>
      <c r="G472" s="3" t="e">
        <f xml:space="preserve"> IF(Calculations!C472 = DefectTypeString,  IFERROR(Calculations!L472,""), NA())</f>
        <v>#N/A</v>
      </c>
      <c r="H472" s="3" t="e">
        <f t="shared" si="67"/>
        <v>#NUM!</v>
      </c>
      <c r="I472" s="3" t="e">
        <f ca="1" xml:space="preserve"> IF(OR(Calculations!C472 = "",Calculations!C472 &lt;&gt; DefectTypeString),  Calculations!M472, NA())</f>
        <v>#N/A</v>
      </c>
      <c r="J472" s="3" t="e">
        <f xml:space="preserve"> IF(Calculations!C472 = DefectTypeString,  Calculations!M472, NA())</f>
        <v>#N/A</v>
      </c>
      <c r="K472" s="3"/>
      <c r="AL472" s="2" t="str">
        <f t="shared" si="63"/>
        <v/>
      </c>
      <c r="AM472" s="4" t="str">
        <f t="shared" si="64"/>
        <v/>
      </c>
      <c r="AN472" s="4" t="str">
        <f t="shared" si="65"/>
        <v/>
      </c>
    </row>
    <row r="473" spans="1:40" x14ac:dyDescent="0.2">
      <c r="A473" s="9" t="str">
        <f>Calculations!B473</f>
        <v/>
      </c>
      <c r="B473" s="9" t="str">
        <f>Calculations!A473</f>
        <v/>
      </c>
      <c r="C473" s="3" t="str">
        <f t="shared" si="62"/>
        <v/>
      </c>
      <c r="D473" s="3" t="str">
        <f>IFERROR(Calculations!L473,"")</f>
        <v/>
      </c>
      <c r="E473" s="3" t="str">
        <f>IF(OR(FilterValue="",Calculations!C473=FilterValue), IF(Calculations!C473 &lt;&gt;DefectTypeString,  IFERROR(Calculations!L473,""), NA()),NA())</f>
        <v/>
      </c>
      <c r="F473" s="3" t="e">
        <f t="shared" si="66"/>
        <v>#NUM!</v>
      </c>
      <c r="G473" s="3" t="e">
        <f xml:space="preserve"> IF(Calculations!C473 = DefectTypeString,  IFERROR(Calculations!L473,""), NA())</f>
        <v>#N/A</v>
      </c>
      <c r="H473" s="3" t="e">
        <f t="shared" si="67"/>
        <v>#NUM!</v>
      </c>
      <c r="I473" s="3" t="e">
        <f ca="1" xml:space="preserve"> IF(OR(Calculations!C473 = "",Calculations!C473 &lt;&gt; DefectTypeString),  Calculations!M473, NA())</f>
        <v>#N/A</v>
      </c>
      <c r="J473" s="3" t="e">
        <f xml:space="preserve"> IF(Calculations!C473 = DefectTypeString,  Calculations!M473, NA())</f>
        <v>#N/A</v>
      </c>
      <c r="K473" s="3"/>
      <c r="AL473" s="2" t="str">
        <f t="shared" si="63"/>
        <v/>
      </c>
      <c r="AM473" s="4" t="str">
        <f t="shared" si="64"/>
        <v/>
      </c>
      <c r="AN473" s="4" t="str">
        <f t="shared" si="65"/>
        <v/>
      </c>
    </row>
    <row r="474" spans="1:40" x14ac:dyDescent="0.2">
      <c r="A474" s="9" t="str">
        <f>Calculations!B474</f>
        <v/>
      </c>
      <c r="B474" s="9" t="str">
        <f>Calculations!A474</f>
        <v/>
      </c>
      <c r="C474" s="3" t="str">
        <f t="shared" si="62"/>
        <v/>
      </c>
      <c r="D474" s="3" t="str">
        <f>IFERROR(Calculations!L474,"")</f>
        <v/>
      </c>
      <c r="E474" s="3" t="str">
        <f>IF(OR(FilterValue="",Calculations!C474=FilterValue), IF(Calculations!C474 &lt;&gt;DefectTypeString,  IFERROR(Calculations!L474,""), NA()),NA())</f>
        <v/>
      </c>
      <c r="F474" s="3" t="e">
        <f t="shared" si="66"/>
        <v>#NUM!</v>
      </c>
      <c r="G474" s="3" t="e">
        <f xml:space="preserve"> IF(Calculations!C474 = DefectTypeString,  IFERROR(Calculations!L474,""), NA())</f>
        <v>#N/A</v>
      </c>
      <c r="H474" s="3" t="e">
        <f t="shared" si="67"/>
        <v>#NUM!</v>
      </c>
      <c r="I474" s="3" t="e">
        <f ca="1" xml:space="preserve"> IF(OR(Calculations!C474 = "",Calculations!C474 &lt;&gt; DefectTypeString),  Calculations!M474, NA())</f>
        <v>#N/A</v>
      </c>
      <c r="J474" s="3" t="e">
        <f xml:space="preserve"> IF(Calculations!C474 = DefectTypeString,  Calculations!M474, NA())</f>
        <v>#N/A</v>
      </c>
      <c r="K474" s="3"/>
      <c r="AL474" s="2" t="str">
        <f t="shared" si="63"/>
        <v/>
      </c>
      <c r="AM474" s="4" t="str">
        <f t="shared" si="64"/>
        <v/>
      </c>
      <c r="AN474" s="4" t="str">
        <f t="shared" si="65"/>
        <v/>
      </c>
    </row>
    <row r="475" spans="1:40" x14ac:dyDescent="0.2">
      <c r="A475" s="9" t="str">
        <f>Calculations!B475</f>
        <v/>
      </c>
      <c r="B475" s="9" t="str">
        <f>Calculations!A475</f>
        <v/>
      </c>
      <c r="C475" s="3" t="str">
        <f t="shared" si="62"/>
        <v/>
      </c>
      <c r="D475" s="3" t="str">
        <f>IFERROR(Calculations!L475,"")</f>
        <v/>
      </c>
      <c r="E475" s="3" t="str">
        <f>IF(OR(FilterValue="",Calculations!C475=FilterValue), IF(Calculations!C475 &lt;&gt;DefectTypeString,  IFERROR(Calculations!L475,""), NA()),NA())</f>
        <v/>
      </c>
      <c r="F475" s="3" t="e">
        <f t="shared" si="66"/>
        <v>#NUM!</v>
      </c>
      <c r="G475" s="3" t="e">
        <f xml:space="preserve"> IF(Calculations!C475 = DefectTypeString,  IFERROR(Calculations!L475,""), NA())</f>
        <v>#N/A</v>
      </c>
      <c r="H475" s="3" t="e">
        <f t="shared" si="67"/>
        <v>#NUM!</v>
      </c>
      <c r="I475" s="3" t="e">
        <f ca="1" xml:space="preserve"> IF(OR(Calculations!C475 = "",Calculations!C475 &lt;&gt; DefectTypeString),  Calculations!M475, NA())</f>
        <v>#N/A</v>
      </c>
      <c r="J475" s="3" t="e">
        <f xml:space="preserve"> IF(Calculations!C475 = DefectTypeString,  Calculations!M475, NA())</f>
        <v>#N/A</v>
      </c>
      <c r="K475" s="3"/>
      <c r="AL475" s="2" t="str">
        <f t="shared" si="63"/>
        <v/>
      </c>
      <c r="AM475" s="4" t="str">
        <f t="shared" si="64"/>
        <v/>
      </c>
      <c r="AN475" s="4" t="str">
        <f t="shared" si="65"/>
        <v/>
      </c>
    </row>
    <row r="476" spans="1:40" x14ac:dyDescent="0.2">
      <c r="A476" s="9" t="str">
        <f>Calculations!B476</f>
        <v/>
      </c>
      <c r="B476" s="9" t="str">
        <f>Calculations!A476</f>
        <v/>
      </c>
      <c r="C476" s="3" t="str">
        <f t="shared" si="62"/>
        <v/>
      </c>
      <c r="D476" s="3" t="str">
        <f>IFERROR(Calculations!L476,"")</f>
        <v/>
      </c>
      <c r="E476" s="3" t="str">
        <f>IF(OR(FilterValue="",Calculations!C476=FilterValue), IF(Calculations!C476 &lt;&gt;DefectTypeString,  IFERROR(Calculations!L476,""), NA()),NA())</f>
        <v/>
      </c>
      <c r="F476" s="3" t="e">
        <f t="shared" si="66"/>
        <v>#NUM!</v>
      </c>
      <c r="G476" s="3" t="e">
        <f xml:space="preserve"> IF(Calculations!C476 = DefectTypeString,  IFERROR(Calculations!L476,""), NA())</f>
        <v>#N/A</v>
      </c>
      <c r="H476" s="3" t="e">
        <f t="shared" si="67"/>
        <v>#NUM!</v>
      </c>
      <c r="I476" s="3" t="e">
        <f ca="1" xml:space="preserve"> IF(OR(Calculations!C476 = "",Calculations!C476 &lt;&gt; DefectTypeString),  Calculations!M476, NA())</f>
        <v>#N/A</v>
      </c>
      <c r="J476" s="3" t="e">
        <f xml:space="preserve"> IF(Calculations!C476 = DefectTypeString,  Calculations!M476, NA())</f>
        <v>#N/A</v>
      </c>
      <c r="K476" s="3"/>
      <c r="AL476" s="2" t="str">
        <f t="shared" si="63"/>
        <v/>
      </c>
      <c r="AM476" s="4" t="str">
        <f t="shared" si="64"/>
        <v/>
      </c>
      <c r="AN476" s="4" t="str">
        <f t="shared" si="65"/>
        <v/>
      </c>
    </row>
    <row r="477" spans="1:40" x14ac:dyDescent="0.2">
      <c r="A477" s="9" t="str">
        <f>Calculations!B477</f>
        <v/>
      </c>
      <c r="B477" s="9" t="str">
        <f>Calculations!A477</f>
        <v/>
      </c>
      <c r="C477" s="3" t="str">
        <f t="shared" si="62"/>
        <v/>
      </c>
      <c r="D477" s="3" t="str">
        <f>IFERROR(Calculations!L477,"")</f>
        <v/>
      </c>
      <c r="E477" s="3" t="str">
        <f>IF(OR(FilterValue="",Calculations!C477=FilterValue), IF(Calculations!C477 &lt;&gt;DefectTypeString,  IFERROR(Calculations!L477,""), NA()),NA())</f>
        <v/>
      </c>
      <c r="F477" s="3" t="e">
        <f t="shared" si="66"/>
        <v>#NUM!</v>
      </c>
      <c r="G477" s="3" t="e">
        <f xml:space="preserve"> IF(Calculations!C477 = DefectTypeString,  IFERROR(Calculations!L477,""), NA())</f>
        <v>#N/A</v>
      </c>
      <c r="H477" s="3" t="e">
        <f t="shared" si="67"/>
        <v>#NUM!</v>
      </c>
      <c r="I477" s="3" t="e">
        <f ca="1" xml:space="preserve"> IF(OR(Calculations!C477 = "",Calculations!C477 &lt;&gt; DefectTypeString),  Calculations!M477, NA())</f>
        <v>#N/A</v>
      </c>
      <c r="J477" s="3" t="e">
        <f xml:space="preserve"> IF(Calculations!C477 = DefectTypeString,  Calculations!M477, NA())</f>
        <v>#N/A</v>
      </c>
      <c r="K477" s="3"/>
      <c r="AL477" s="2" t="str">
        <f t="shared" si="63"/>
        <v/>
      </c>
      <c r="AM477" s="4" t="str">
        <f t="shared" si="64"/>
        <v/>
      </c>
      <c r="AN477" s="4" t="str">
        <f t="shared" si="65"/>
        <v/>
      </c>
    </row>
    <row r="478" spans="1:40" x14ac:dyDescent="0.2">
      <c r="A478" s="9" t="str">
        <f>Calculations!B478</f>
        <v/>
      </c>
      <c r="B478" s="9" t="str">
        <f>Calculations!A478</f>
        <v/>
      </c>
      <c r="C478" s="3" t="str">
        <f t="shared" si="62"/>
        <v/>
      </c>
      <c r="D478" s="3" t="str">
        <f>IFERROR(Calculations!L478,"")</f>
        <v/>
      </c>
      <c r="E478" s="3" t="str">
        <f>IF(OR(FilterValue="",Calculations!C478=FilterValue), IF(Calculations!C478 &lt;&gt;DefectTypeString,  IFERROR(Calculations!L478,""), NA()),NA())</f>
        <v/>
      </c>
      <c r="F478" s="3" t="e">
        <f t="shared" si="66"/>
        <v>#NUM!</v>
      </c>
      <c r="G478" s="3" t="e">
        <f xml:space="preserve"> IF(Calculations!C478 = DefectTypeString,  IFERROR(Calculations!L478,""), NA())</f>
        <v>#N/A</v>
      </c>
      <c r="H478" s="3" t="e">
        <f t="shared" si="67"/>
        <v>#NUM!</v>
      </c>
      <c r="I478" s="3" t="e">
        <f ca="1" xml:space="preserve"> IF(OR(Calculations!C478 = "",Calculations!C478 &lt;&gt; DefectTypeString),  Calculations!M478, NA())</f>
        <v>#N/A</v>
      </c>
      <c r="J478" s="3" t="e">
        <f xml:space="preserve"> IF(Calculations!C478 = DefectTypeString,  Calculations!M478, NA())</f>
        <v>#N/A</v>
      </c>
      <c r="K478" s="3"/>
      <c r="AL478" s="2" t="str">
        <f t="shared" si="63"/>
        <v/>
      </c>
      <c r="AM478" s="4" t="str">
        <f t="shared" si="64"/>
        <v/>
      </c>
      <c r="AN478" s="4" t="str">
        <f t="shared" si="65"/>
        <v/>
      </c>
    </row>
    <row r="479" spans="1:40" x14ac:dyDescent="0.2">
      <c r="A479" s="9" t="str">
        <f>Calculations!B479</f>
        <v/>
      </c>
      <c r="B479" s="9" t="str">
        <f>Calculations!A479</f>
        <v/>
      </c>
      <c r="C479" s="3" t="str">
        <f t="shared" si="62"/>
        <v/>
      </c>
      <c r="D479" s="3" t="str">
        <f>IFERROR(Calculations!L479,"")</f>
        <v/>
      </c>
      <c r="E479" s="3" t="str">
        <f>IF(OR(FilterValue="",Calculations!C479=FilterValue), IF(Calculations!C479 &lt;&gt;DefectTypeString,  IFERROR(Calculations!L479,""), NA()),NA())</f>
        <v/>
      </c>
      <c r="F479" s="3" t="e">
        <f t="shared" si="66"/>
        <v>#NUM!</v>
      </c>
      <c r="G479" s="3" t="e">
        <f xml:space="preserve"> IF(Calculations!C479 = DefectTypeString,  IFERROR(Calculations!L479,""), NA())</f>
        <v>#N/A</v>
      </c>
      <c r="H479" s="3" t="e">
        <f t="shared" si="67"/>
        <v>#NUM!</v>
      </c>
      <c r="I479" s="3" t="e">
        <f ca="1" xml:space="preserve"> IF(OR(Calculations!C479 = "",Calculations!C479 &lt;&gt; DefectTypeString),  Calculations!M479, NA())</f>
        <v>#N/A</v>
      </c>
      <c r="J479" s="3" t="e">
        <f xml:space="preserve"> IF(Calculations!C479 = DefectTypeString,  Calculations!M479, NA())</f>
        <v>#N/A</v>
      </c>
      <c r="K479" s="3"/>
      <c r="AL479" s="2" t="str">
        <f t="shared" si="63"/>
        <v/>
      </c>
      <c r="AM479" s="4" t="str">
        <f t="shared" si="64"/>
        <v/>
      </c>
      <c r="AN479" s="4" t="str">
        <f t="shared" si="65"/>
        <v/>
      </c>
    </row>
    <row r="480" spans="1:40" x14ac:dyDescent="0.2">
      <c r="A480" s="9" t="str">
        <f>Calculations!B480</f>
        <v/>
      </c>
      <c r="B480" s="9" t="str">
        <f>Calculations!A480</f>
        <v/>
      </c>
      <c r="C480" s="3" t="str">
        <f t="shared" si="62"/>
        <v/>
      </c>
      <c r="D480" s="3" t="str">
        <f>IFERROR(Calculations!L480,"")</f>
        <v/>
      </c>
      <c r="E480" s="3" t="str">
        <f>IF(OR(FilterValue="",Calculations!C480=FilterValue), IF(Calculations!C480 &lt;&gt;DefectTypeString,  IFERROR(Calculations!L480,""), NA()),NA())</f>
        <v/>
      </c>
      <c r="F480" s="3" t="e">
        <f t="shared" si="66"/>
        <v>#NUM!</v>
      </c>
      <c r="G480" s="3" t="e">
        <f xml:space="preserve"> IF(Calculations!C480 = DefectTypeString,  IFERROR(Calculations!L480,""), NA())</f>
        <v>#N/A</v>
      </c>
      <c r="H480" s="3" t="e">
        <f t="shared" si="67"/>
        <v>#NUM!</v>
      </c>
      <c r="I480" s="3" t="e">
        <f ca="1" xml:space="preserve"> IF(OR(Calculations!C480 = "",Calculations!C480 &lt;&gt; DefectTypeString),  Calculations!M480, NA())</f>
        <v>#N/A</v>
      </c>
      <c r="J480" s="3" t="e">
        <f xml:space="preserve"> IF(Calculations!C480 = DefectTypeString,  Calculations!M480, NA())</f>
        <v>#N/A</v>
      </c>
      <c r="K480" s="3"/>
      <c r="AL480" s="2" t="str">
        <f t="shared" si="63"/>
        <v/>
      </c>
      <c r="AM480" s="4" t="str">
        <f t="shared" si="64"/>
        <v/>
      </c>
      <c r="AN480" s="4" t="str">
        <f t="shared" si="65"/>
        <v/>
      </c>
    </row>
    <row r="481" spans="1:40" x14ac:dyDescent="0.2">
      <c r="A481" s="9" t="str">
        <f>Calculations!B481</f>
        <v/>
      </c>
      <c r="B481" s="9" t="str">
        <f>Calculations!A481</f>
        <v/>
      </c>
      <c r="C481" s="3" t="str">
        <f t="shared" si="62"/>
        <v/>
      </c>
      <c r="D481" s="3" t="str">
        <f>IFERROR(Calculations!L481,"")</f>
        <v/>
      </c>
      <c r="E481" s="3" t="str">
        <f>IF(OR(FilterValue="",Calculations!C481=FilterValue), IF(Calculations!C481 &lt;&gt;DefectTypeString,  IFERROR(Calculations!L481,""), NA()),NA())</f>
        <v/>
      </c>
      <c r="F481" s="3" t="e">
        <f t="shared" si="66"/>
        <v>#NUM!</v>
      </c>
      <c r="G481" s="3" t="e">
        <f xml:space="preserve"> IF(Calculations!C481 = DefectTypeString,  IFERROR(Calculations!L481,""), NA())</f>
        <v>#N/A</v>
      </c>
      <c r="H481" s="3" t="e">
        <f t="shared" si="67"/>
        <v>#NUM!</v>
      </c>
      <c r="I481" s="3" t="e">
        <f ca="1" xml:space="preserve"> IF(OR(Calculations!C481 = "",Calculations!C481 &lt;&gt; DefectTypeString),  Calculations!M481, NA())</f>
        <v>#N/A</v>
      </c>
      <c r="J481" s="3" t="e">
        <f xml:space="preserve"> IF(Calculations!C481 = DefectTypeString,  Calculations!M481, NA())</f>
        <v>#N/A</v>
      </c>
      <c r="K481" s="3"/>
      <c r="AL481" s="2" t="str">
        <f t="shared" si="63"/>
        <v/>
      </c>
      <c r="AM481" s="4" t="str">
        <f t="shared" si="64"/>
        <v/>
      </c>
      <c r="AN481" s="4" t="str">
        <f t="shared" si="65"/>
        <v/>
      </c>
    </row>
    <row r="482" spans="1:40" x14ac:dyDescent="0.2">
      <c r="A482" s="9" t="str">
        <f>Calculations!B482</f>
        <v/>
      </c>
      <c r="B482" s="9" t="str">
        <f>Calculations!A482</f>
        <v/>
      </c>
      <c r="C482" s="3" t="str">
        <f t="shared" si="62"/>
        <v/>
      </c>
      <c r="D482" s="3" t="str">
        <f>IFERROR(Calculations!L482,"")</f>
        <v/>
      </c>
      <c r="E482" s="3" t="str">
        <f>IF(OR(FilterValue="",Calculations!C482=FilterValue), IF(Calculations!C482 &lt;&gt;DefectTypeString,  IFERROR(Calculations!L482,""), NA()),NA())</f>
        <v/>
      </c>
      <c r="F482" s="3" t="e">
        <f t="shared" si="66"/>
        <v>#NUM!</v>
      </c>
      <c r="G482" s="3" t="e">
        <f xml:space="preserve"> IF(Calculations!C482 = DefectTypeString,  IFERROR(Calculations!L482,""), NA())</f>
        <v>#N/A</v>
      </c>
      <c r="H482" s="3" t="e">
        <f t="shared" si="67"/>
        <v>#NUM!</v>
      </c>
      <c r="I482" s="3" t="e">
        <f ca="1" xml:space="preserve"> IF(OR(Calculations!C482 = "",Calculations!C482 &lt;&gt; DefectTypeString),  Calculations!M482, NA())</f>
        <v>#N/A</v>
      </c>
      <c r="J482" s="3" t="e">
        <f xml:space="preserve"> IF(Calculations!C482 = DefectTypeString,  Calculations!M482, NA())</f>
        <v>#N/A</v>
      </c>
      <c r="K482" s="3"/>
      <c r="AL482" s="2" t="str">
        <f t="shared" si="63"/>
        <v/>
      </c>
      <c r="AM482" s="4" t="str">
        <f t="shared" si="64"/>
        <v/>
      </c>
      <c r="AN482" s="4" t="str">
        <f t="shared" si="65"/>
        <v/>
      </c>
    </row>
    <row r="483" spans="1:40" x14ac:dyDescent="0.2">
      <c r="A483" s="9" t="str">
        <f>Calculations!B483</f>
        <v/>
      </c>
      <c r="B483" s="9" t="str">
        <f>Calculations!A483</f>
        <v/>
      </c>
      <c r="C483" s="3" t="str">
        <f t="shared" si="62"/>
        <v/>
      </c>
      <c r="D483" s="3" t="str">
        <f>IFERROR(Calculations!L483,"")</f>
        <v/>
      </c>
      <c r="E483" s="3" t="str">
        <f>IF(OR(FilterValue="",Calculations!C483=FilterValue), IF(Calculations!C483 &lt;&gt;DefectTypeString,  IFERROR(Calculations!L483,""), NA()),NA())</f>
        <v/>
      </c>
      <c r="F483" s="3" t="e">
        <f t="shared" si="66"/>
        <v>#NUM!</v>
      </c>
      <c r="G483" s="3" t="e">
        <f xml:space="preserve"> IF(Calculations!C483 = DefectTypeString,  IFERROR(Calculations!L483,""), NA())</f>
        <v>#N/A</v>
      </c>
      <c r="H483" s="3" t="e">
        <f t="shared" si="67"/>
        <v>#NUM!</v>
      </c>
      <c r="I483" s="3" t="e">
        <f ca="1" xml:space="preserve"> IF(OR(Calculations!C483 = "",Calculations!C483 &lt;&gt; DefectTypeString),  Calculations!M483, NA())</f>
        <v>#N/A</v>
      </c>
      <c r="J483" s="3" t="e">
        <f xml:space="preserve"> IF(Calculations!C483 = DefectTypeString,  Calculations!M483, NA())</f>
        <v>#N/A</v>
      </c>
      <c r="K483" s="3"/>
      <c r="AL483" s="2" t="str">
        <f t="shared" si="63"/>
        <v/>
      </c>
      <c r="AM483" s="4" t="str">
        <f t="shared" si="64"/>
        <v/>
      </c>
      <c r="AN483" s="4" t="str">
        <f t="shared" si="65"/>
        <v/>
      </c>
    </row>
    <row r="484" spans="1:40" x14ac:dyDescent="0.2">
      <c r="A484" s="9" t="str">
        <f>Calculations!B484</f>
        <v/>
      </c>
      <c r="B484" s="9" t="str">
        <f>Calculations!A484</f>
        <v/>
      </c>
      <c r="C484" s="3" t="str">
        <f t="shared" si="62"/>
        <v/>
      </c>
      <c r="D484" s="3" t="str">
        <f>IFERROR(Calculations!L484,"")</f>
        <v/>
      </c>
      <c r="E484" s="3" t="str">
        <f>IF(OR(FilterValue="",Calculations!C484=FilterValue), IF(Calculations!C484 &lt;&gt;DefectTypeString,  IFERROR(Calculations!L484,""), NA()),NA())</f>
        <v/>
      </c>
      <c r="F484" s="3" t="e">
        <f t="shared" si="66"/>
        <v>#NUM!</v>
      </c>
      <c r="G484" s="3" t="e">
        <f xml:space="preserve"> IF(Calculations!C484 = DefectTypeString,  IFERROR(Calculations!L484,""), NA())</f>
        <v>#N/A</v>
      </c>
      <c r="H484" s="3" t="e">
        <f t="shared" si="67"/>
        <v>#NUM!</v>
      </c>
      <c r="I484" s="3" t="e">
        <f ca="1" xml:space="preserve"> IF(OR(Calculations!C484 = "",Calculations!C484 &lt;&gt; DefectTypeString),  Calculations!M484, NA())</f>
        <v>#N/A</v>
      </c>
      <c r="J484" s="3" t="e">
        <f xml:space="preserve"> IF(Calculations!C484 = DefectTypeString,  Calculations!M484, NA())</f>
        <v>#N/A</v>
      </c>
      <c r="K484" s="3"/>
      <c r="AL484" s="2" t="str">
        <f t="shared" si="63"/>
        <v/>
      </c>
      <c r="AM484" s="4" t="str">
        <f t="shared" si="64"/>
        <v/>
      </c>
      <c r="AN484" s="4" t="str">
        <f t="shared" si="65"/>
        <v/>
      </c>
    </row>
    <row r="485" spans="1:40" x14ac:dyDescent="0.2">
      <c r="A485" s="9" t="str">
        <f>Calculations!B485</f>
        <v/>
      </c>
      <c r="B485" s="9" t="str">
        <f>Calculations!A485</f>
        <v/>
      </c>
      <c r="C485" s="3" t="str">
        <f t="shared" si="62"/>
        <v/>
      </c>
      <c r="D485" s="3" t="str">
        <f>IFERROR(Calculations!L485,"")</f>
        <v/>
      </c>
      <c r="E485" s="3" t="str">
        <f>IF(OR(FilterValue="",Calculations!C485=FilterValue), IF(Calculations!C485 &lt;&gt;DefectTypeString,  IFERROR(Calculations!L485,""), NA()),NA())</f>
        <v/>
      </c>
      <c r="F485" s="3" t="e">
        <f t="shared" si="66"/>
        <v>#NUM!</v>
      </c>
      <c r="G485" s="3" t="e">
        <f xml:space="preserve"> IF(Calculations!C485 = DefectTypeString,  IFERROR(Calculations!L485,""), NA())</f>
        <v>#N/A</v>
      </c>
      <c r="H485" s="3" t="e">
        <f t="shared" si="67"/>
        <v>#NUM!</v>
      </c>
      <c r="I485" s="3" t="e">
        <f ca="1" xml:space="preserve"> IF(OR(Calculations!C485 = "",Calculations!C485 &lt;&gt; DefectTypeString),  Calculations!M485, NA())</f>
        <v>#N/A</v>
      </c>
      <c r="J485" s="3" t="e">
        <f xml:space="preserve"> IF(Calculations!C485 = DefectTypeString,  Calculations!M485, NA())</f>
        <v>#N/A</v>
      </c>
      <c r="K485" s="3"/>
      <c r="AL485" s="2" t="str">
        <f t="shared" si="63"/>
        <v/>
      </c>
      <c r="AM485" s="4" t="str">
        <f t="shared" si="64"/>
        <v/>
      </c>
      <c r="AN485" s="4" t="str">
        <f t="shared" si="65"/>
        <v/>
      </c>
    </row>
    <row r="486" spans="1:40" x14ac:dyDescent="0.2">
      <c r="A486" s="9" t="str">
        <f>Calculations!B486</f>
        <v/>
      </c>
      <c r="B486" s="9" t="str">
        <f>Calculations!A486</f>
        <v/>
      </c>
      <c r="C486" s="3" t="str">
        <f t="shared" si="62"/>
        <v/>
      </c>
      <c r="D486" s="3" t="str">
        <f>IFERROR(Calculations!L486,"")</f>
        <v/>
      </c>
      <c r="E486" s="3" t="str">
        <f>IF(OR(FilterValue="",Calculations!C486=FilterValue), IF(Calculations!C486 &lt;&gt;DefectTypeString,  IFERROR(Calculations!L486,""), NA()),NA())</f>
        <v/>
      </c>
      <c r="F486" s="3" t="e">
        <f t="shared" si="66"/>
        <v>#NUM!</v>
      </c>
      <c r="G486" s="3" t="e">
        <f xml:space="preserve"> IF(Calculations!C486 = DefectTypeString,  IFERROR(Calculations!L486,""), NA())</f>
        <v>#N/A</v>
      </c>
      <c r="H486" s="3" t="e">
        <f t="shared" si="67"/>
        <v>#NUM!</v>
      </c>
      <c r="I486" s="3" t="e">
        <f ca="1" xml:space="preserve"> IF(OR(Calculations!C486 = "",Calculations!C486 &lt;&gt; DefectTypeString),  Calculations!M486, NA())</f>
        <v>#N/A</v>
      </c>
      <c r="J486" s="3" t="e">
        <f xml:space="preserve"> IF(Calculations!C486 = DefectTypeString,  Calculations!M486, NA())</f>
        <v>#N/A</v>
      </c>
      <c r="K486" s="3"/>
      <c r="AL486" s="2" t="str">
        <f t="shared" si="63"/>
        <v/>
      </c>
      <c r="AM486" s="4" t="str">
        <f t="shared" si="64"/>
        <v/>
      </c>
      <c r="AN486" s="4" t="str">
        <f t="shared" si="65"/>
        <v/>
      </c>
    </row>
    <row r="487" spans="1:40" x14ac:dyDescent="0.2">
      <c r="A487" s="9" t="str">
        <f>Calculations!B487</f>
        <v/>
      </c>
      <c r="B487" s="9" t="str">
        <f>Calculations!A487</f>
        <v/>
      </c>
      <c r="C487" s="3" t="str">
        <f t="shared" si="62"/>
        <v/>
      </c>
      <c r="D487" s="3" t="str">
        <f>IFERROR(Calculations!L487,"")</f>
        <v/>
      </c>
      <c r="E487" s="3" t="str">
        <f>IF(OR(FilterValue="",Calculations!C487=FilterValue), IF(Calculations!C487 &lt;&gt;DefectTypeString,  IFERROR(Calculations!L487,""), NA()),NA())</f>
        <v/>
      </c>
      <c r="F487" s="3" t="e">
        <f t="shared" si="66"/>
        <v>#NUM!</v>
      </c>
      <c r="G487" s="3" t="e">
        <f xml:space="preserve"> IF(Calculations!C487 = DefectTypeString,  IFERROR(Calculations!L487,""), NA())</f>
        <v>#N/A</v>
      </c>
      <c r="H487" s="3" t="e">
        <f t="shared" si="67"/>
        <v>#NUM!</v>
      </c>
      <c r="I487" s="3" t="e">
        <f ca="1" xml:space="preserve"> IF(OR(Calculations!C487 = "",Calculations!C487 &lt;&gt; DefectTypeString),  Calculations!M487, NA())</f>
        <v>#N/A</v>
      </c>
      <c r="J487" s="3" t="e">
        <f xml:space="preserve"> IF(Calculations!C487 = DefectTypeString,  Calculations!M487, NA())</f>
        <v>#N/A</v>
      </c>
      <c r="K487" s="3"/>
      <c r="AL487" s="2" t="str">
        <f t="shared" si="63"/>
        <v/>
      </c>
      <c r="AM487" s="4" t="str">
        <f t="shared" si="64"/>
        <v/>
      </c>
      <c r="AN487" s="4" t="str">
        <f t="shared" si="65"/>
        <v/>
      </c>
    </row>
    <row r="488" spans="1:40" x14ac:dyDescent="0.2">
      <c r="A488" s="9" t="str">
        <f>Calculations!B488</f>
        <v/>
      </c>
      <c r="B488" s="9" t="str">
        <f>Calculations!A488</f>
        <v/>
      </c>
      <c r="C488" s="3" t="str">
        <f t="shared" si="62"/>
        <v/>
      </c>
      <c r="D488" s="3" t="str">
        <f>IFERROR(Calculations!L488,"")</f>
        <v/>
      </c>
      <c r="E488" s="3" t="str">
        <f>IF(OR(FilterValue="",Calculations!C488=FilterValue), IF(Calculations!C488 &lt;&gt;DefectTypeString,  IFERROR(Calculations!L488,""), NA()),NA())</f>
        <v/>
      </c>
      <c r="F488" s="3" t="e">
        <f t="shared" si="66"/>
        <v>#NUM!</v>
      </c>
      <c r="G488" s="3" t="e">
        <f xml:space="preserve"> IF(Calculations!C488 = DefectTypeString,  IFERROR(Calculations!L488,""), NA())</f>
        <v>#N/A</v>
      </c>
      <c r="H488" s="3" t="e">
        <f t="shared" si="67"/>
        <v>#NUM!</v>
      </c>
      <c r="I488" s="3" t="e">
        <f ca="1" xml:space="preserve"> IF(OR(Calculations!C488 = "",Calculations!C488 &lt;&gt; DefectTypeString),  Calculations!M488, NA())</f>
        <v>#N/A</v>
      </c>
      <c r="J488" s="3" t="e">
        <f xml:space="preserve"> IF(Calculations!C488 = DefectTypeString,  Calculations!M488, NA())</f>
        <v>#N/A</v>
      </c>
      <c r="K488" s="3"/>
      <c r="AL488" s="2" t="str">
        <f t="shared" si="63"/>
        <v/>
      </c>
      <c r="AM488" s="4" t="str">
        <f t="shared" si="64"/>
        <v/>
      </c>
      <c r="AN488" s="4" t="str">
        <f t="shared" si="65"/>
        <v/>
      </c>
    </row>
    <row r="489" spans="1:40" x14ac:dyDescent="0.2">
      <c r="A489" s="9" t="str">
        <f>Calculations!B489</f>
        <v/>
      </c>
      <c r="B489" s="9" t="str">
        <f>Calculations!A489</f>
        <v/>
      </c>
      <c r="C489" s="3" t="str">
        <f t="shared" si="62"/>
        <v/>
      </c>
      <c r="D489" s="3" t="str">
        <f>IFERROR(Calculations!L489,"")</f>
        <v/>
      </c>
      <c r="E489" s="3" t="str">
        <f>IF(OR(FilterValue="",Calculations!C489=FilterValue), IF(Calculations!C489 &lt;&gt;DefectTypeString,  IFERROR(Calculations!L489,""), NA()),NA())</f>
        <v/>
      </c>
      <c r="F489" s="3" t="e">
        <f t="shared" si="66"/>
        <v>#NUM!</v>
      </c>
      <c r="G489" s="3" t="e">
        <f xml:space="preserve"> IF(Calculations!C489 = DefectTypeString,  IFERROR(Calculations!L489,""), NA())</f>
        <v>#N/A</v>
      </c>
      <c r="H489" s="3" t="e">
        <f t="shared" si="67"/>
        <v>#NUM!</v>
      </c>
      <c r="I489" s="3" t="e">
        <f ca="1" xml:space="preserve"> IF(OR(Calculations!C489 = "",Calculations!C489 &lt;&gt; DefectTypeString),  Calculations!M489, NA())</f>
        <v>#N/A</v>
      </c>
      <c r="J489" s="3" t="e">
        <f xml:space="preserve"> IF(Calculations!C489 = DefectTypeString,  Calculations!M489, NA())</f>
        <v>#N/A</v>
      </c>
      <c r="K489" s="3"/>
      <c r="AL489" s="2" t="str">
        <f t="shared" si="63"/>
        <v/>
      </c>
      <c r="AM489" s="4" t="str">
        <f t="shared" si="64"/>
        <v/>
      </c>
      <c r="AN489" s="4" t="str">
        <f t="shared" si="65"/>
        <v/>
      </c>
    </row>
    <row r="490" spans="1:40" x14ac:dyDescent="0.2">
      <c r="A490" s="9" t="str">
        <f>Calculations!B490</f>
        <v/>
      </c>
      <c r="B490" s="9" t="str">
        <f>Calculations!A490</f>
        <v/>
      </c>
      <c r="C490" s="3" t="str">
        <f t="shared" si="62"/>
        <v/>
      </c>
      <c r="D490" s="3" t="str">
        <f>IFERROR(Calculations!L490,"")</f>
        <v/>
      </c>
      <c r="E490" s="3" t="str">
        <f>IF(OR(FilterValue="",Calculations!C490=FilterValue), IF(Calculations!C490 &lt;&gt;DefectTypeString,  IFERROR(Calculations!L490,""), NA()),NA())</f>
        <v/>
      </c>
      <c r="F490" s="3" t="e">
        <f t="shared" si="66"/>
        <v>#NUM!</v>
      </c>
      <c r="G490" s="3" t="e">
        <f xml:space="preserve"> IF(Calculations!C490 = DefectTypeString,  IFERROR(Calculations!L490,""), NA())</f>
        <v>#N/A</v>
      </c>
      <c r="H490" s="3" t="e">
        <f t="shared" si="67"/>
        <v>#NUM!</v>
      </c>
      <c r="I490" s="3" t="e">
        <f ca="1" xml:space="preserve"> IF(OR(Calculations!C490 = "",Calculations!C490 &lt;&gt; DefectTypeString),  Calculations!M490, NA())</f>
        <v>#N/A</v>
      </c>
      <c r="J490" s="3" t="e">
        <f xml:space="preserve"> IF(Calculations!C490 = DefectTypeString,  Calculations!M490, NA())</f>
        <v>#N/A</v>
      </c>
      <c r="K490" s="3"/>
      <c r="AL490" s="2" t="str">
        <f t="shared" si="63"/>
        <v/>
      </c>
      <c r="AM490" s="4" t="str">
        <f t="shared" si="64"/>
        <v/>
      </c>
      <c r="AN490" s="4" t="str">
        <f t="shared" si="65"/>
        <v/>
      </c>
    </row>
    <row r="491" spans="1:40" x14ac:dyDescent="0.2">
      <c r="A491" s="9" t="str">
        <f>Calculations!B491</f>
        <v/>
      </c>
      <c r="B491" s="9" t="str">
        <f>Calculations!A491</f>
        <v/>
      </c>
      <c r="C491" s="3" t="str">
        <f t="shared" si="62"/>
        <v/>
      </c>
      <c r="D491" s="3" t="str">
        <f>IFERROR(Calculations!L491,"")</f>
        <v/>
      </c>
      <c r="E491" s="3" t="str">
        <f>IF(OR(FilterValue="",Calculations!C491=FilterValue), IF(Calculations!C491 &lt;&gt;DefectTypeString,  IFERROR(Calculations!L491,""), NA()),NA())</f>
        <v/>
      </c>
      <c r="F491" s="3" t="e">
        <f t="shared" si="66"/>
        <v>#NUM!</v>
      </c>
      <c r="G491" s="3" t="e">
        <f xml:space="preserve"> IF(Calculations!C491 = DefectTypeString,  IFERROR(Calculations!L491,""), NA())</f>
        <v>#N/A</v>
      </c>
      <c r="H491" s="3" t="e">
        <f t="shared" si="67"/>
        <v>#NUM!</v>
      </c>
      <c r="I491" s="3" t="e">
        <f ca="1" xml:space="preserve"> IF(OR(Calculations!C491 = "",Calculations!C491 &lt;&gt; DefectTypeString),  Calculations!M491, NA())</f>
        <v>#N/A</v>
      </c>
      <c r="J491" s="3" t="e">
        <f xml:space="preserve"> IF(Calculations!C491 = DefectTypeString,  Calculations!M491, NA())</f>
        <v>#N/A</v>
      </c>
      <c r="K491" s="3"/>
      <c r="AL491" s="2" t="str">
        <f t="shared" si="63"/>
        <v/>
      </c>
      <c r="AM491" s="4" t="str">
        <f t="shared" si="64"/>
        <v/>
      </c>
      <c r="AN491" s="4" t="str">
        <f t="shared" si="65"/>
        <v/>
      </c>
    </row>
    <row r="492" spans="1:40" x14ac:dyDescent="0.2">
      <c r="A492" s="9" t="str">
        <f>Calculations!B492</f>
        <v/>
      </c>
      <c r="B492" s="9" t="str">
        <f>Calculations!A492</f>
        <v/>
      </c>
      <c r="C492" s="3" t="str">
        <f t="shared" si="62"/>
        <v/>
      </c>
      <c r="D492" s="3" t="str">
        <f>IFERROR(Calculations!L492,"")</f>
        <v/>
      </c>
      <c r="E492" s="3" t="str">
        <f>IF(OR(FilterValue="",Calculations!C492=FilterValue), IF(Calculations!C492 &lt;&gt;DefectTypeString,  IFERROR(Calculations!L492,""), NA()),NA())</f>
        <v/>
      </c>
      <c r="F492" s="3" t="e">
        <f t="shared" si="66"/>
        <v>#NUM!</v>
      </c>
      <c r="G492" s="3" t="e">
        <f xml:space="preserve"> IF(Calculations!C492 = DefectTypeString,  IFERROR(Calculations!L492,""), NA())</f>
        <v>#N/A</v>
      </c>
      <c r="H492" s="3" t="e">
        <f t="shared" si="67"/>
        <v>#NUM!</v>
      </c>
      <c r="I492" s="3" t="e">
        <f ca="1" xml:space="preserve"> IF(OR(Calculations!C492 = "",Calculations!C492 &lt;&gt; DefectTypeString),  Calculations!M492, NA())</f>
        <v>#N/A</v>
      </c>
      <c r="J492" s="3" t="e">
        <f xml:space="preserve"> IF(Calculations!C492 = DefectTypeString,  Calculations!M492, NA())</f>
        <v>#N/A</v>
      </c>
      <c r="K492" s="3"/>
      <c r="AL492" s="2" t="str">
        <f t="shared" si="63"/>
        <v/>
      </c>
      <c r="AM492" s="4" t="str">
        <f t="shared" si="64"/>
        <v/>
      </c>
      <c r="AN492" s="4" t="str">
        <f t="shared" si="65"/>
        <v/>
      </c>
    </row>
    <row r="493" spans="1:40" x14ac:dyDescent="0.2">
      <c r="A493" s="9" t="str">
        <f>Calculations!B493</f>
        <v/>
      </c>
      <c r="B493" s="9" t="str">
        <f>Calculations!A493</f>
        <v/>
      </c>
      <c r="C493" s="3" t="str">
        <f t="shared" si="62"/>
        <v/>
      </c>
      <c r="D493" s="3" t="str">
        <f>IFERROR(Calculations!L493,"")</f>
        <v/>
      </c>
      <c r="E493" s="3" t="str">
        <f>IF(OR(FilterValue="",Calculations!C493=FilterValue), IF(Calculations!C493 &lt;&gt;DefectTypeString,  IFERROR(Calculations!L493,""), NA()),NA())</f>
        <v/>
      </c>
      <c r="F493" s="3" t="e">
        <f t="shared" si="66"/>
        <v>#NUM!</v>
      </c>
      <c r="G493" s="3" t="e">
        <f xml:space="preserve"> IF(Calculations!C493 = DefectTypeString,  IFERROR(Calculations!L493,""), NA())</f>
        <v>#N/A</v>
      </c>
      <c r="H493" s="3" t="e">
        <f t="shared" si="67"/>
        <v>#NUM!</v>
      </c>
      <c r="I493" s="3" t="e">
        <f ca="1" xml:space="preserve"> IF(OR(Calculations!C493 = "",Calculations!C493 &lt;&gt; DefectTypeString),  Calculations!M493, NA())</f>
        <v>#N/A</v>
      </c>
      <c r="J493" s="3" t="e">
        <f xml:space="preserve"> IF(Calculations!C493 = DefectTypeString,  Calculations!M493, NA())</f>
        <v>#N/A</v>
      </c>
      <c r="K493" s="3"/>
      <c r="AL493" s="2" t="str">
        <f t="shared" si="63"/>
        <v/>
      </c>
      <c r="AM493" s="4" t="str">
        <f t="shared" si="64"/>
        <v/>
      </c>
      <c r="AN493" s="4" t="str">
        <f t="shared" si="65"/>
        <v/>
      </c>
    </row>
    <row r="494" spans="1:40" x14ac:dyDescent="0.2">
      <c r="A494" s="9" t="str">
        <f>Calculations!B494</f>
        <v/>
      </c>
      <c r="B494" s="9" t="str">
        <f>Calculations!A494</f>
        <v/>
      </c>
      <c r="C494" s="3" t="str">
        <f t="shared" si="62"/>
        <v/>
      </c>
      <c r="D494" s="3" t="str">
        <f>IFERROR(Calculations!L494,"")</f>
        <v/>
      </c>
      <c r="E494" s="3" t="str">
        <f>IF(OR(FilterValue="",Calculations!C494=FilterValue), IF(Calculations!C494 &lt;&gt;DefectTypeString,  IFERROR(Calculations!L494,""), NA()),NA())</f>
        <v/>
      </c>
      <c r="F494" s="3" t="e">
        <f t="shared" si="66"/>
        <v>#NUM!</v>
      </c>
      <c r="G494" s="3" t="e">
        <f xml:space="preserve"> IF(Calculations!C494 = DefectTypeString,  IFERROR(Calculations!L494,""), NA())</f>
        <v>#N/A</v>
      </c>
      <c r="H494" s="3" t="e">
        <f t="shared" si="67"/>
        <v>#NUM!</v>
      </c>
      <c r="I494" s="3" t="e">
        <f ca="1" xml:space="preserve"> IF(OR(Calculations!C494 = "",Calculations!C494 &lt;&gt; DefectTypeString),  Calculations!M494, NA())</f>
        <v>#N/A</v>
      </c>
      <c r="J494" s="3" t="e">
        <f xml:space="preserve"> IF(Calculations!C494 = DefectTypeString,  Calculations!M494, NA())</f>
        <v>#N/A</v>
      </c>
      <c r="K494" s="3"/>
      <c r="AL494" s="2" t="str">
        <f t="shared" si="63"/>
        <v/>
      </c>
      <c r="AM494" s="4" t="str">
        <f t="shared" si="64"/>
        <v/>
      </c>
      <c r="AN494" s="4" t="str">
        <f t="shared" si="65"/>
        <v/>
      </c>
    </row>
    <row r="495" spans="1:40" x14ac:dyDescent="0.2">
      <c r="A495" s="9" t="str">
        <f>Calculations!B495</f>
        <v/>
      </c>
      <c r="B495" s="9" t="str">
        <f>Calculations!A495</f>
        <v/>
      </c>
      <c r="C495" s="3" t="str">
        <f t="shared" si="62"/>
        <v/>
      </c>
      <c r="D495" s="3" t="str">
        <f>IFERROR(Calculations!L495,"")</f>
        <v/>
      </c>
      <c r="E495" s="3" t="str">
        <f>IF(OR(FilterValue="",Calculations!C495=FilterValue), IF(Calculations!C495 &lt;&gt;DefectTypeString,  IFERROR(Calculations!L495,""), NA()),NA())</f>
        <v/>
      </c>
      <c r="F495" s="3" t="e">
        <f t="shared" si="66"/>
        <v>#NUM!</v>
      </c>
      <c r="G495" s="3" t="e">
        <f xml:space="preserve"> IF(Calculations!C495 = DefectTypeString,  IFERROR(Calculations!L495,""), NA())</f>
        <v>#N/A</v>
      </c>
      <c r="H495" s="3" t="e">
        <f t="shared" si="67"/>
        <v>#NUM!</v>
      </c>
      <c r="I495" s="3" t="e">
        <f ca="1" xml:space="preserve"> IF(OR(Calculations!C495 = "",Calculations!C495 &lt;&gt; DefectTypeString),  Calculations!M495, NA())</f>
        <v>#N/A</v>
      </c>
      <c r="J495" s="3" t="e">
        <f xml:space="preserve"> IF(Calculations!C495 = DefectTypeString,  Calculations!M495, NA())</f>
        <v>#N/A</v>
      </c>
      <c r="K495" s="3"/>
      <c r="AL495" s="2" t="str">
        <f t="shared" si="63"/>
        <v/>
      </c>
      <c r="AM495" s="4" t="str">
        <f t="shared" si="64"/>
        <v/>
      </c>
      <c r="AN495" s="4" t="str">
        <f t="shared" si="65"/>
        <v/>
      </c>
    </row>
    <row r="496" spans="1:40" x14ac:dyDescent="0.2">
      <c r="A496" s="9" t="str">
        <f>Calculations!B496</f>
        <v/>
      </c>
      <c r="B496" s="9" t="str">
        <f>Calculations!A496</f>
        <v/>
      </c>
      <c r="C496" s="3" t="str">
        <f t="shared" si="62"/>
        <v/>
      </c>
      <c r="D496" s="3" t="str">
        <f>IFERROR(Calculations!L496,"")</f>
        <v/>
      </c>
      <c r="E496" s="3" t="str">
        <f>IF(OR(FilterValue="",Calculations!C496=FilterValue), IF(Calculations!C496 &lt;&gt;DefectTypeString,  IFERROR(Calculations!L496,""), NA()),NA())</f>
        <v/>
      </c>
      <c r="F496" s="3" t="e">
        <f t="shared" si="66"/>
        <v>#NUM!</v>
      </c>
      <c r="G496" s="3" t="e">
        <f xml:space="preserve"> IF(Calculations!C496 = DefectTypeString,  IFERROR(Calculations!L496,""), NA())</f>
        <v>#N/A</v>
      </c>
      <c r="H496" s="3" t="e">
        <f t="shared" si="67"/>
        <v>#NUM!</v>
      </c>
      <c r="I496" s="3" t="e">
        <f ca="1" xml:space="preserve"> IF(OR(Calculations!C496 = "",Calculations!C496 &lt;&gt; DefectTypeString),  Calculations!M496, NA())</f>
        <v>#N/A</v>
      </c>
      <c r="J496" s="3" t="e">
        <f xml:space="preserve"> IF(Calculations!C496 = DefectTypeString,  Calculations!M496, NA())</f>
        <v>#N/A</v>
      </c>
      <c r="K496" s="3"/>
      <c r="AL496" s="2" t="str">
        <f t="shared" si="63"/>
        <v/>
      </c>
      <c r="AM496" s="4" t="str">
        <f t="shared" si="64"/>
        <v/>
      </c>
      <c r="AN496" s="4" t="str">
        <f t="shared" si="65"/>
        <v/>
      </c>
    </row>
    <row r="497" spans="1:40" x14ac:dyDescent="0.2">
      <c r="A497" s="9" t="str">
        <f>Calculations!B497</f>
        <v/>
      </c>
      <c r="B497" s="9" t="str">
        <f>Calculations!A497</f>
        <v/>
      </c>
      <c r="C497" s="3" t="str">
        <f t="shared" si="62"/>
        <v/>
      </c>
      <c r="D497" s="3" t="str">
        <f>IFERROR(Calculations!L497,"")</f>
        <v/>
      </c>
      <c r="E497" s="3" t="str">
        <f>IF(OR(FilterValue="",Calculations!C497=FilterValue), IF(Calculations!C497 &lt;&gt;DefectTypeString,  IFERROR(Calculations!L497,""), NA()),NA())</f>
        <v/>
      </c>
      <c r="F497" s="3" t="e">
        <f t="shared" si="66"/>
        <v>#NUM!</v>
      </c>
      <c r="G497" s="3" t="e">
        <f xml:space="preserve"> IF(Calculations!C497 = DefectTypeString,  IFERROR(Calculations!L497,""), NA())</f>
        <v>#N/A</v>
      </c>
      <c r="H497" s="3" t="e">
        <f t="shared" si="67"/>
        <v>#NUM!</v>
      </c>
      <c r="I497" s="3" t="e">
        <f ca="1" xml:space="preserve"> IF(OR(Calculations!C497 = "",Calculations!C497 &lt;&gt; DefectTypeString),  Calculations!M497, NA())</f>
        <v>#N/A</v>
      </c>
      <c r="J497" s="3" t="e">
        <f xml:space="preserve"> IF(Calculations!C497 = DefectTypeString,  Calculations!M497, NA())</f>
        <v>#N/A</v>
      </c>
      <c r="K497" s="3"/>
      <c r="AL497" s="2" t="str">
        <f t="shared" si="63"/>
        <v/>
      </c>
      <c r="AM497" s="4" t="str">
        <f t="shared" si="64"/>
        <v/>
      </c>
      <c r="AN497" s="4" t="str">
        <f t="shared" si="65"/>
        <v/>
      </c>
    </row>
    <row r="498" spans="1:40" x14ac:dyDescent="0.2">
      <c r="A498" s="9" t="str">
        <f>Calculations!B498</f>
        <v/>
      </c>
      <c r="B498" s="9" t="str">
        <f>Calculations!A498</f>
        <v/>
      </c>
      <c r="C498" s="3" t="str">
        <f t="shared" si="62"/>
        <v/>
      </c>
      <c r="D498" s="3" t="str">
        <f>IFERROR(Calculations!L498,"")</f>
        <v/>
      </c>
      <c r="E498" s="3" t="str">
        <f>IF(OR(FilterValue="",Calculations!C498=FilterValue), IF(Calculations!C498 &lt;&gt;DefectTypeString,  IFERROR(Calculations!L498,""), NA()),NA())</f>
        <v/>
      </c>
      <c r="F498" s="3" t="e">
        <f t="shared" si="66"/>
        <v>#NUM!</v>
      </c>
      <c r="G498" s="3" t="e">
        <f xml:space="preserve"> IF(Calculations!C498 = DefectTypeString,  IFERROR(Calculations!L498,""), NA())</f>
        <v>#N/A</v>
      </c>
      <c r="H498" s="3" t="e">
        <f t="shared" si="67"/>
        <v>#NUM!</v>
      </c>
      <c r="I498" s="3" t="e">
        <f ca="1" xml:space="preserve"> IF(OR(Calculations!C498 = "",Calculations!C498 &lt;&gt; DefectTypeString),  Calculations!M498, NA())</f>
        <v>#N/A</v>
      </c>
      <c r="J498" s="3" t="e">
        <f xml:space="preserve"> IF(Calculations!C498 = DefectTypeString,  Calculations!M498, NA())</f>
        <v>#N/A</v>
      </c>
      <c r="K498" s="3"/>
      <c r="AL498" s="2" t="str">
        <f t="shared" si="63"/>
        <v/>
      </c>
      <c r="AM498" s="4" t="str">
        <f t="shared" si="64"/>
        <v/>
      </c>
      <c r="AN498" s="4" t="str">
        <f t="shared" si="65"/>
        <v/>
      </c>
    </row>
    <row r="499" spans="1:40" x14ac:dyDescent="0.2">
      <c r="A499" s="9" t="str">
        <f>Calculations!B499</f>
        <v/>
      </c>
      <c r="B499" s="9" t="str">
        <f>Calculations!A499</f>
        <v/>
      </c>
      <c r="C499" s="3" t="str">
        <f t="shared" si="62"/>
        <v/>
      </c>
      <c r="D499" s="3" t="str">
        <f>IFERROR(Calculations!L499,"")</f>
        <v/>
      </c>
      <c r="E499" s="3" t="str">
        <f>IF(OR(FilterValue="",Calculations!C499=FilterValue), IF(Calculations!C499 &lt;&gt;DefectTypeString,  IFERROR(Calculations!L499,""), NA()),NA())</f>
        <v/>
      </c>
      <c r="F499" s="3" t="e">
        <f t="shared" si="66"/>
        <v>#NUM!</v>
      </c>
      <c r="G499" s="3" t="e">
        <f xml:space="preserve"> IF(Calculations!C499 = DefectTypeString,  IFERROR(Calculations!L499,""), NA())</f>
        <v>#N/A</v>
      </c>
      <c r="H499" s="3" t="e">
        <f t="shared" si="67"/>
        <v>#NUM!</v>
      </c>
      <c r="I499" s="3" t="e">
        <f ca="1" xml:space="preserve"> IF(OR(Calculations!C499 = "",Calculations!C499 &lt;&gt; DefectTypeString),  Calculations!M499, NA())</f>
        <v>#N/A</v>
      </c>
      <c r="J499" s="3" t="e">
        <f xml:space="preserve"> IF(Calculations!C499 = DefectTypeString,  Calculations!M499, NA())</f>
        <v>#N/A</v>
      </c>
      <c r="K499" s="3"/>
      <c r="AL499" s="2" t="str">
        <f t="shared" si="63"/>
        <v/>
      </c>
      <c r="AM499" s="4" t="str">
        <f t="shared" si="64"/>
        <v/>
      </c>
      <c r="AN499" s="4" t="str">
        <f t="shared" si="65"/>
        <v/>
      </c>
    </row>
    <row r="500" spans="1:40" x14ac:dyDescent="0.2">
      <c r="A500" s="9" t="str">
        <f>Calculations!B500</f>
        <v/>
      </c>
      <c r="B500" s="9" t="str">
        <f>Calculations!A500</f>
        <v/>
      </c>
      <c r="C500" s="3" t="str">
        <f t="shared" si="62"/>
        <v/>
      </c>
      <c r="D500" s="3" t="str">
        <f>IFERROR(Calculations!L500,"")</f>
        <v/>
      </c>
      <c r="E500" s="3" t="str">
        <f>IF(OR(FilterValue="",Calculations!C500=FilterValue), IF(Calculations!C500 &lt;&gt;DefectTypeString,  IFERROR(Calculations!L500,""), NA()),NA())</f>
        <v/>
      </c>
      <c r="F500" s="3" t="e">
        <f t="shared" si="66"/>
        <v>#NUM!</v>
      </c>
      <c r="G500" s="3" t="e">
        <f xml:space="preserve"> IF(Calculations!C500 = DefectTypeString,  IFERROR(Calculations!L500,""), NA())</f>
        <v>#N/A</v>
      </c>
      <c r="H500" s="3" t="e">
        <f t="shared" si="67"/>
        <v>#NUM!</v>
      </c>
      <c r="I500" s="3" t="e">
        <f ca="1" xml:space="preserve"> IF(OR(Calculations!C500 = "",Calculations!C500 &lt;&gt; DefectTypeString),  Calculations!M500, NA())</f>
        <v>#N/A</v>
      </c>
      <c r="J500" s="3" t="e">
        <f xml:space="preserve"> IF(Calculations!C500 = DefectTypeString,  Calculations!M500, NA())</f>
        <v>#N/A</v>
      </c>
      <c r="K500" s="3"/>
      <c r="AL500" s="2" t="str">
        <f t="shared" si="63"/>
        <v/>
      </c>
      <c r="AM500" s="4" t="str">
        <f t="shared" si="64"/>
        <v/>
      </c>
      <c r="AN500" s="4" t="str">
        <f t="shared" si="65"/>
        <v/>
      </c>
    </row>
    <row r="501" spans="1:40" x14ac:dyDescent="0.2">
      <c r="A501" s="9" t="str">
        <f>Calculations!B501</f>
        <v/>
      </c>
      <c r="B501" s="9" t="str">
        <f>Calculations!A501</f>
        <v/>
      </c>
      <c r="C501" s="3" t="str">
        <f t="shared" si="62"/>
        <v/>
      </c>
      <c r="D501" s="3" t="str">
        <f>IFERROR(Calculations!L501,"")</f>
        <v/>
      </c>
      <c r="E501" s="3" t="str">
        <f>IF(OR(FilterValue="",Calculations!C501=FilterValue), IF(Calculations!C501 &lt;&gt;DefectTypeString,  IFERROR(Calculations!L501,""), NA()),NA())</f>
        <v/>
      </c>
      <c r="F501" s="3" t="e">
        <f t="shared" si="66"/>
        <v>#NUM!</v>
      </c>
      <c r="G501" s="3" t="e">
        <f xml:space="preserve"> IF(Calculations!C501 = DefectTypeString,  IFERROR(Calculations!L501,""), NA())</f>
        <v>#N/A</v>
      </c>
      <c r="H501" s="3" t="e">
        <f t="shared" si="67"/>
        <v>#NUM!</v>
      </c>
      <c r="I501" s="3" t="e">
        <f ca="1" xml:space="preserve"> IF(OR(Calculations!C501 = "",Calculations!C501 &lt;&gt; DefectTypeString),  Calculations!M501, NA())</f>
        <v>#N/A</v>
      </c>
      <c r="J501" s="3" t="e">
        <f xml:space="preserve"> IF(Calculations!C501 = DefectTypeString,  Calculations!M501, NA())</f>
        <v>#N/A</v>
      </c>
      <c r="K501" s="3"/>
      <c r="AL501" s="2" t="str">
        <f t="shared" si="63"/>
        <v/>
      </c>
      <c r="AM501" s="4" t="str">
        <f t="shared" si="64"/>
        <v/>
      </c>
      <c r="AN501" s="4" t="str">
        <f t="shared" si="65"/>
        <v/>
      </c>
    </row>
    <row r="502" spans="1:40" x14ac:dyDescent="0.2">
      <c r="A502" s="9" t="str">
        <f>Calculations!B502</f>
        <v/>
      </c>
      <c r="B502" s="9" t="str">
        <f>Calculations!A502</f>
        <v/>
      </c>
      <c r="C502" s="3" t="str">
        <f t="shared" si="62"/>
        <v/>
      </c>
      <c r="D502" s="3" t="str">
        <f>IFERROR(Calculations!L502,"")</f>
        <v/>
      </c>
      <c r="E502" s="3" t="str">
        <f>IF(OR(FilterValue="",Calculations!C502=FilterValue), IF(Calculations!C502 &lt;&gt;DefectTypeString,  IFERROR(Calculations!L502,""), NA()),NA())</f>
        <v/>
      </c>
      <c r="F502" s="3" t="e">
        <f t="shared" si="66"/>
        <v>#NUM!</v>
      </c>
      <c r="G502" s="3" t="e">
        <f xml:space="preserve"> IF(Calculations!C502 = DefectTypeString,  IFERROR(Calculations!L502,""), NA())</f>
        <v>#N/A</v>
      </c>
      <c r="H502" s="3" t="e">
        <f t="shared" si="67"/>
        <v>#NUM!</v>
      </c>
      <c r="I502" s="3" t="e">
        <f ca="1" xml:space="preserve"> IF(OR(Calculations!C502 = "",Calculations!C502 &lt;&gt; DefectTypeString),  Calculations!M502, NA())</f>
        <v>#N/A</v>
      </c>
      <c r="J502" s="3" t="e">
        <f xml:space="preserve"> IF(Calculations!C502 = DefectTypeString,  Calculations!M502, NA())</f>
        <v>#N/A</v>
      </c>
      <c r="K502" s="3"/>
      <c r="AL502" s="2" t="str">
        <f t="shared" si="63"/>
        <v/>
      </c>
      <c r="AM502" s="4" t="str">
        <f t="shared" si="64"/>
        <v/>
      </c>
      <c r="AN502" s="4" t="str">
        <f t="shared" si="65"/>
        <v/>
      </c>
    </row>
    <row r="503" spans="1:40" x14ac:dyDescent="0.2">
      <c r="A503" s="9" t="str">
        <f>Calculations!B503</f>
        <v/>
      </c>
      <c r="B503" s="9" t="str">
        <f>Calculations!A503</f>
        <v/>
      </c>
      <c r="C503" s="3" t="str">
        <f t="shared" si="62"/>
        <v/>
      </c>
      <c r="D503" s="3" t="str">
        <f>IFERROR(Calculations!L503,"")</f>
        <v/>
      </c>
      <c r="E503" s="3" t="str">
        <f>IF(OR(FilterValue="",Calculations!C503=FilterValue), IF(Calculations!C503 &lt;&gt;DefectTypeString,  IFERROR(Calculations!L503,""), NA()),NA())</f>
        <v/>
      </c>
      <c r="F503" s="3" t="e">
        <f t="shared" si="66"/>
        <v>#NUM!</v>
      </c>
      <c r="G503" s="3" t="e">
        <f xml:space="preserve"> IF(Calculations!C503 = DefectTypeString,  IFERROR(Calculations!L503,""), NA())</f>
        <v>#N/A</v>
      </c>
      <c r="H503" s="3" t="e">
        <f t="shared" si="67"/>
        <v>#NUM!</v>
      </c>
      <c r="I503" s="3" t="e">
        <f ca="1" xml:space="preserve"> IF(OR(Calculations!C503 = "",Calculations!C503 &lt;&gt; DefectTypeString),  Calculations!M503, NA())</f>
        <v>#N/A</v>
      </c>
      <c r="J503" s="3" t="e">
        <f xml:space="preserve"> IF(Calculations!C503 = DefectTypeString,  Calculations!M503, NA())</f>
        <v>#N/A</v>
      </c>
      <c r="K503" s="3"/>
      <c r="AL503" s="2" t="str">
        <f t="shared" si="63"/>
        <v/>
      </c>
      <c r="AM503" s="4" t="str">
        <f t="shared" si="64"/>
        <v/>
      </c>
      <c r="AN503" s="4" t="str">
        <f t="shared" si="65"/>
        <v/>
      </c>
    </row>
    <row r="504" spans="1:40" x14ac:dyDescent="0.2">
      <c r="A504" s="9" t="str">
        <f>Calculations!B504</f>
        <v/>
      </c>
      <c r="B504" s="9" t="str">
        <f>Calculations!A504</f>
        <v/>
      </c>
      <c r="C504" s="3" t="str">
        <f t="shared" si="62"/>
        <v/>
      </c>
      <c r="D504" s="3" t="str">
        <f>IFERROR(Calculations!L504,"")</f>
        <v/>
      </c>
      <c r="E504" s="3" t="str">
        <f>IF(OR(FilterValue="",Calculations!C504=FilterValue), IF(Calculations!C504 &lt;&gt;DefectTypeString,  IFERROR(Calculations!L504,""), NA()),NA())</f>
        <v/>
      </c>
      <c r="F504" s="3" t="e">
        <f t="shared" si="66"/>
        <v>#NUM!</v>
      </c>
      <c r="G504" s="3" t="e">
        <f xml:space="preserve"> IF(Calculations!C504 = DefectTypeString,  IFERROR(Calculations!L504,""), NA())</f>
        <v>#N/A</v>
      </c>
      <c r="H504" s="3" t="e">
        <f t="shared" si="67"/>
        <v>#NUM!</v>
      </c>
      <c r="I504" s="3" t="e">
        <f ca="1" xml:space="preserve"> IF(OR(Calculations!C504 = "",Calculations!C504 &lt;&gt; DefectTypeString),  Calculations!M504, NA())</f>
        <v>#N/A</v>
      </c>
      <c r="J504" s="3" t="e">
        <f xml:space="preserve"> IF(Calculations!C504 = DefectTypeString,  Calculations!M504, NA())</f>
        <v>#N/A</v>
      </c>
      <c r="K504" s="3"/>
      <c r="AL504" s="2" t="str">
        <f t="shared" si="63"/>
        <v/>
      </c>
      <c r="AM504" s="4" t="str">
        <f t="shared" si="64"/>
        <v/>
      </c>
      <c r="AN504" s="4" t="str">
        <f t="shared" si="65"/>
        <v/>
      </c>
    </row>
    <row r="505" spans="1:40" x14ac:dyDescent="0.2">
      <c r="A505" s="9" t="str">
        <f>Calculations!B505</f>
        <v/>
      </c>
      <c r="B505" s="9" t="str">
        <f>Calculations!A505</f>
        <v/>
      </c>
      <c r="C505" s="3" t="str">
        <f t="shared" si="62"/>
        <v/>
      </c>
      <c r="D505" s="3" t="str">
        <f>IFERROR(Calculations!L505,"")</f>
        <v/>
      </c>
      <c r="E505" s="3" t="str">
        <f>IF(OR(FilterValue="",Calculations!C505=FilterValue), IF(Calculations!C505 &lt;&gt;DefectTypeString,  IFERROR(Calculations!L505,""), NA()),NA())</f>
        <v/>
      </c>
      <c r="F505" s="3" t="e">
        <f t="shared" si="66"/>
        <v>#NUM!</v>
      </c>
      <c r="G505" s="3" t="e">
        <f xml:space="preserve"> IF(Calculations!C505 = DefectTypeString,  IFERROR(Calculations!L505,""), NA())</f>
        <v>#N/A</v>
      </c>
      <c r="H505" s="3" t="e">
        <f t="shared" si="67"/>
        <v>#NUM!</v>
      </c>
      <c r="I505" s="3" t="e">
        <f ca="1" xml:space="preserve"> IF(OR(Calculations!C505 = "",Calculations!C505 &lt;&gt; DefectTypeString),  Calculations!M505, NA())</f>
        <v>#N/A</v>
      </c>
      <c r="J505" s="3" t="e">
        <f xml:space="preserve"> IF(Calculations!C505 = DefectTypeString,  Calculations!M505, NA())</f>
        <v>#N/A</v>
      </c>
      <c r="K505" s="3"/>
      <c r="AL505" s="2" t="str">
        <f t="shared" si="63"/>
        <v/>
      </c>
      <c r="AM505" s="4" t="str">
        <f t="shared" si="64"/>
        <v/>
      </c>
      <c r="AN505" s="4" t="str">
        <f t="shared" si="65"/>
        <v/>
      </c>
    </row>
    <row r="506" spans="1:40" x14ac:dyDescent="0.2">
      <c r="A506" s="9" t="str">
        <f>Calculations!B506</f>
        <v/>
      </c>
      <c r="B506" s="9" t="str">
        <f>Calculations!A506</f>
        <v/>
      </c>
      <c r="C506" s="3" t="str">
        <f t="shared" si="62"/>
        <v/>
      </c>
      <c r="D506" s="3" t="str">
        <f>IFERROR(Calculations!L506,"")</f>
        <v/>
      </c>
      <c r="E506" s="3" t="str">
        <f>IF(OR(FilterValue="",Calculations!C506=FilterValue), IF(Calculations!C506 &lt;&gt;DefectTypeString,  IFERROR(Calculations!L506,""), NA()),NA())</f>
        <v/>
      </c>
      <c r="F506" s="3" t="e">
        <f t="shared" si="66"/>
        <v>#NUM!</v>
      </c>
      <c r="G506" s="3" t="e">
        <f xml:space="preserve"> IF(Calculations!C506 = DefectTypeString,  IFERROR(Calculations!L506,""), NA())</f>
        <v>#N/A</v>
      </c>
      <c r="H506" s="3" t="e">
        <f t="shared" si="67"/>
        <v>#NUM!</v>
      </c>
      <c r="I506" s="3" t="e">
        <f ca="1" xml:space="preserve"> IF(OR(Calculations!C506 = "",Calculations!C506 &lt;&gt; DefectTypeString),  Calculations!M506, NA())</f>
        <v>#N/A</v>
      </c>
      <c r="J506" s="3" t="e">
        <f xml:space="preserve"> IF(Calculations!C506 = DefectTypeString,  Calculations!M506, NA())</f>
        <v>#N/A</v>
      </c>
      <c r="K506" s="3"/>
      <c r="AL506" s="2" t="str">
        <f t="shared" si="63"/>
        <v/>
      </c>
      <c r="AM506" s="4" t="str">
        <f t="shared" si="64"/>
        <v/>
      </c>
      <c r="AN506" s="4" t="str">
        <f t="shared" si="65"/>
        <v/>
      </c>
    </row>
    <row r="507" spans="1:40" x14ac:dyDescent="0.2">
      <c r="A507" s="9" t="str">
        <f>Calculations!B507</f>
        <v/>
      </c>
      <c r="B507" s="9" t="str">
        <f>Calculations!A507</f>
        <v/>
      </c>
      <c r="C507" s="3" t="str">
        <f t="shared" si="62"/>
        <v/>
      </c>
      <c r="D507" s="3" t="str">
        <f>IFERROR(Calculations!L507,"")</f>
        <v/>
      </c>
      <c r="E507" s="3" t="str">
        <f>IF(OR(FilterValue="",Calculations!C507=FilterValue), IF(Calculations!C507 &lt;&gt;DefectTypeString,  IFERROR(Calculations!L507,""), NA()),NA())</f>
        <v/>
      </c>
      <c r="F507" s="3" t="e">
        <f t="shared" si="66"/>
        <v>#NUM!</v>
      </c>
      <c r="G507" s="3" t="e">
        <f xml:space="preserve"> IF(Calculations!C507 = DefectTypeString,  IFERROR(Calculations!L507,""), NA())</f>
        <v>#N/A</v>
      </c>
      <c r="H507" s="3" t="e">
        <f t="shared" si="67"/>
        <v>#NUM!</v>
      </c>
      <c r="I507" s="3" t="e">
        <f ca="1" xml:space="preserve"> IF(OR(Calculations!C507 = "",Calculations!C507 &lt;&gt; DefectTypeString),  Calculations!M507, NA())</f>
        <v>#N/A</v>
      </c>
      <c r="J507" s="3" t="e">
        <f xml:space="preserve"> IF(Calculations!C507 = DefectTypeString,  Calculations!M507, NA())</f>
        <v>#N/A</v>
      </c>
      <c r="K507" s="3"/>
      <c r="AL507" s="2" t="str">
        <f t="shared" si="63"/>
        <v/>
      </c>
      <c r="AM507" s="4" t="str">
        <f t="shared" si="64"/>
        <v/>
      </c>
      <c r="AN507" s="4" t="str">
        <f t="shared" si="65"/>
        <v/>
      </c>
    </row>
    <row r="508" spans="1:40" x14ac:dyDescent="0.2">
      <c r="A508" s="9" t="str">
        <f>Calculations!B508</f>
        <v/>
      </c>
      <c r="B508" s="9" t="str">
        <f>Calculations!A508</f>
        <v/>
      </c>
      <c r="C508" s="3" t="str">
        <f t="shared" si="62"/>
        <v/>
      </c>
      <c r="D508" s="3" t="str">
        <f>IFERROR(Calculations!L508,"")</f>
        <v/>
      </c>
      <c r="E508" s="3" t="str">
        <f>IF(OR(FilterValue="",Calculations!C508=FilterValue), IF(Calculations!C508 &lt;&gt;DefectTypeString,  IFERROR(Calculations!L508,""), NA()),NA())</f>
        <v/>
      </c>
      <c r="F508" s="3" t="e">
        <f t="shared" si="66"/>
        <v>#NUM!</v>
      </c>
      <c r="G508" s="3" t="e">
        <f xml:space="preserve"> IF(Calculations!C508 = DefectTypeString,  IFERROR(Calculations!L508,""), NA())</f>
        <v>#N/A</v>
      </c>
      <c r="H508" s="3" t="e">
        <f t="shared" si="67"/>
        <v>#NUM!</v>
      </c>
      <c r="I508" s="3" t="e">
        <f ca="1" xml:space="preserve"> IF(OR(Calculations!C508 = "",Calculations!C508 &lt;&gt; DefectTypeString),  Calculations!M508, NA())</f>
        <v>#N/A</v>
      </c>
      <c r="J508" s="3" t="e">
        <f xml:space="preserve"> IF(Calculations!C508 = DefectTypeString,  Calculations!M508, NA())</f>
        <v>#N/A</v>
      </c>
      <c r="K508" s="3"/>
      <c r="AL508" s="2" t="str">
        <f t="shared" si="63"/>
        <v/>
      </c>
      <c r="AM508" s="4" t="str">
        <f t="shared" si="64"/>
        <v/>
      </c>
      <c r="AN508" s="4" t="str">
        <f t="shared" si="65"/>
        <v/>
      </c>
    </row>
    <row r="509" spans="1:40" x14ac:dyDescent="0.2">
      <c r="A509" s="9" t="str">
        <f>Calculations!B509</f>
        <v/>
      </c>
      <c r="B509" s="9" t="str">
        <f>Calculations!A509</f>
        <v/>
      </c>
      <c r="C509" s="3" t="str">
        <f t="shared" si="62"/>
        <v/>
      </c>
      <c r="D509" s="3" t="str">
        <f>IFERROR(Calculations!L509,"")</f>
        <v/>
      </c>
      <c r="E509" s="3" t="str">
        <f>IF(OR(FilterValue="",Calculations!C509=FilterValue), IF(Calculations!C509 &lt;&gt;DefectTypeString,  IFERROR(Calculations!L509,""), NA()),NA())</f>
        <v/>
      </c>
      <c r="F509" s="3" t="e">
        <f t="shared" si="66"/>
        <v>#NUM!</v>
      </c>
      <c r="G509" s="3" t="e">
        <f xml:space="preserve"> IF(Calculations!C509 = DefectTypeString,  IFERROR(Calculations!L509,""), NA())</f>
        <v>#N/A</v>
      </c>
      <c r="H509" s="3" t="e">
        <f t="shared" si="67"/>
        <v>#NUM!</v>
      </c>
      <c r="I509" s="3" t="e">
        <f ca="1" xml:space="preserve"> IF(OR(Calculations!C509 = "",Calculations!C509 &lt;&gt; DefectTypeString),  Calculations!M509, NA())</f>
        <v>#N/A</v>
      </c>
      <c r="J509" s="3" t="e">
        <f xml:space="preserve"> IF(Calculations!C509 = DefectTypeString,  Calculations!M509, NA())</f>
        <v>#N/A</v>
      </c>
      <c r="K509" s="3"/>
      <c r="AL509" s="2" t="str">
        <f t="shared" si="63"/>
        <v/>
      </c>
      <c r="AM509" s="4" t="str">
        <f t="shared" si="64"/>
        <v/>
      </c>
      <c r="AN509" s="4" t="str">
        <f t="shared" si="65"/>
        <v/>
      </c>
    </row>
    <row r="510" spans="1:40" x14ac:dyDescent="0.2">
      <c r="A510" s="9" t="str">
        <f>Calculations!B510</f>
        <v/>
      </c>
      <c r="B510" s="9" t="str">
        <f>Calculations!A510</f>
        <v/>
      </c>
      <c r="C510" s="3" t="str">
        <f t="shared" si="62"/>
        <v/>
      </c>
      <c r="D510" s="3" t="str">
        <f>IFERROR(Calculations!L510,"")</f>
        <v/>
      </c>
      <c r="E510" s="3" t="str">
        <f>IF(OR(FilterValue="",Calculations!C510=FilterValue), IF(Calculations!C510 &lt;&gt;DefectTypeString,  IFERROR(Calculations!L510,""), NA()),NA())</f>
        <v/>
      </c>
      <c r="F510" s="3" t="e">
        <f t="shared" si="66"/>
        <v>#NUM!</v>
      </c>
      <c r="G510" s="3" t="e">
        <f xml:space="preserve"> IF(Calculations!C510 = DefectTypeString,  IFERROR(Calculations!L510,""), NA())</f>
        <v>#N/A</v>
      </c>
      <c r="H510" s="3" t="e">
        <f t="shared" si="67"/>
        <v>#NUM!</v>
      </c>
      <c r="I510" s="3" t="e">
        <f ca="1" xml:space="preserve"> IF(OR(Calculations!C510 = "",Calculations!C510 &lt;&gt; DefectTypeString),  Calculations!M510, NA())</f>
        <v>#N/A</v>
      </c>
      <c r="J510" s="3" t="e">
        <f xml:space="preserve"> IF(Calculations!C510 = DefectTypeString,  Calculations!M510, NA())</f>
        <v>#N/A</v>
      </c>
      <c r="K510" s="3"/>
      <c r="AL510" s="2" t="str">
        <f t="shared" si="63"/>
        <v/>
      </c>
      <c r="AM510" s="4" t="str">
        <f t="shared" si="64"/>
        <v/>
      </c>
      <c r="AN510" s="4" t="str">
        <f t="shared" si="65"/>
        <v/>
      </c>
    </row>
    <row r="511" spans="1:40" x14ac:dyDescent="0.2">
      <c r="A511" s="9" t="str">
        <f>Calculations!B511</f>
        <v/>
      </c>
      <c r="B511" s="9" t="str">
        <f>Calculations!A511</f>
        <v/>
      </c>
      <c r="C511" s="3" t="str">
        <f t="shared" si="62"/>
        <v/>
      </c>
      <c r="D511" s="3" t="str">
        <f>IFERROR(Calculations!L511,"")</f>
        <v/>
      </c>
      <c r="E511" s="3" t="str">
        <f>IF(OR(FilterValue="",Calculations!C511=FilterValue), IF(Calculations!C511 &lt;&gt;DefectTypeString,  IFERROR(Calculations!L511,""), NA()),NA())</f>
        <v/>
      </c>
      <c r="F511" s="3" t="e">
        <f t="shared" si="66"/>
        <v>#NUM!</v>
      </c>
      <c r="G511" s="3" t="e">
        <f xml:space="preserve"> IF(Calculations!C511 = DefectTypeString,  IFERROR(Calculations!L511,""), NA())</f>
        <v>#N/A</v>
      </c>
      <c r="H511" s="3" t="e">
        <f t="shared" si="67"/>
        <v>#NUM!</v>
      </c>
      <c r="I511" s="3" t="e">
        <f ca="1" xml:space="preserve"> IF(OR(Calculations!C511 = "",Calculations!C511 &lt;&gt; DefectTypeString),  Calculations!M511, NA())</f>
        <v>#N/A</v>
      </c>
      <c r="J511" s="3" t="e">
        <f xml:space="preserve"> IF(Calculations!C511 = DefectTypeString,  Calculations!M511, NA())</f>
        <v>#N/A</v>
      </c>
      <c r="K511" s="3"/>
      <c r="AL511" s="2" t="str">
        <f t="shared" si="63"/>
        <v/>
      </c>
      <c r="AM511" s="4" t="str">
        <f t="shared" si="64"/>
        <v/>
      </c>
      <c r="AN511" s="4" t="str">
        <f t="shared" si="65"/>
        <v/>
      </c>
    </row>
    <row r="512" spans="1:40" x14ac:dyDescent="0.2">
      <c r="A512" s="9" t="str">
        <f>Calculations!B512</f>
        <v/>
      </c>
      <c r="B512" s="9" t="str">
        <f>Calculations!A512</f>
        <v/>
      </c>
      <c r="C512" s="3" t="str">
        <f t="shared" si="62"/>
        <v/>
      </c>
      <c r="D512" s="3" t="str">
        <f>IFERROR(Calculations!L512,"")</f>
        <v/>
      </c>
      <c r="E512" s="3" t="str">
        <f>IF(OR(FilterValue="",Calculations!C512=FilterValue), IF(Calculations!C512 &lt;&gt;DefectTypeString,  IFERROR(Calculations!L512,""), NA()),NA())</f>
        <v/>
      </c>
      <c r="F512" s="3" t="e">
        <f t="shared" si="66"/>
        <v>#NUM!</v>
      </c>
      <c r="G512" s="3" t="e">
        <f xml:space="preserve"> IF(Calculations!C512 = DefectTypeString,  IFERROR(Calculations!L512,""), NA())</f>
        <v>#N/A</v>
      </c>
      <c r="H512" s="3" t="e">
        <f t="shared" si="67"/>
        <v>#NUM!</v>
      </c>
      <c r="I512" s="3" t="e">
        <f ca="1" xml:space="preserve"> IF(OR(Calculations!C512 = "",Calculations!C512 &lt;&gt; DefectTypeString),  Calculations!M512, NA())</f>
        <v>#N/A</v>
      </c>
      <c r="J512" s="3" t="e">
        <f xml:space="preserve"> IF(Calculations!C512 = DefectTypeString,  Calculations!M512, NA())</f>
        <v>#N/A</v>
      </c>
      <c r="K512" s="3"/>
      <c r="AL512" s="2" t="str">
        <f t="shared" si="63"/>
        <v/>
      </c>
      <c r="AM512" s="4" t="str">
        <f t="shared" si="64"/>
        <v/>
      </c>
      <c r="AN512" s="4" t="str">
        <f t="shared" si="65"/>
        <v/>
      </c>
    </row>
    <row r="513" spans="1:40" x14ac:dyDescent="0.2">
      <c r="A513" s="9" t="str">
        <f>Calculations!B513</f>
        <v/>
      </c>
      <c r="B513" s="9" t="str">
        <f>Calculations!A513</f>
        <v/>
      </c>
      <c r="C513" s="3" t="str">
        <f t="shared" si="62"/>
        <v/>
      </c>
      <c r="D513" s="3" t="str">
        <f>IFERROR(Calculations!L513,"")</f>
        <v/>
      </c>
      <c r="E513" s="3" t="str">
        <f>IF(OR(FilterValue="",Calculations!C513=FilterValue), IF(Calculations!C513 &lt;&gt;DefectTypeString,  IFERROR(Calculations!L513,""), NA()),NA())</f>
        <v/>
      </c>
      <c r="F513" s="3" t="e">
        <f t="shared" si="66"/>
        <v>#NUM!</v>
      </c>
      <c r="G513" s="3" t="e">
        <f xml:space="preserve"> IF(Calculations!C513 = DefectTypeString,  IFERROR(Calculations!L513,""), NA())</f>
        <v>#N/A</v>
      </c>
      <c r="H513" s="3" t="e">
        <f t="shared" si="67"/>
        <v>#NUM!</v>
      </c>
      <c r="I513" s="3" t="e">
        <f ca="1" xml:space="preserve"> IF(OR(Calculations!C513 = "",Calculations!C513 &lt;&gt; DefectTypeString),  Calculations!M513, NA())</f>
        <v>#N/A</v>
      </c>
      <c r="J513" s="3" t="e">
        <f xml:space="preserve"> IF(Calculations!C513 = DefectTypeString,  Calculations!M513, NA())</f>
        <v>#N/A</v>
      </c>
      <c r="K513" s="3"/>
      <c r="AL513" s="2" t="str">
        <f t="shared" si="63"/>
        <v/>
      </c>
      <c r="AM513" s="4" t="str">
        <f t="shared" si="64"/>
        <v/>
      </c>
      <c r="AN513" s="4" t="str">
        <f t="shared" si="65"/>
        <v/>
      </c>
    </row>
    <row r="514" spans="1:40" x14ac:dyDescent="0.2">
      <c r="A514" s="9" t="str">
        <f>Calculations!B514</f>
        <v/>
      </c>
      <c r="B514" s="9" t="str">
        <f>Calculations!A514</f>
        <v/>
      </c>
      <c r="C514" s="3" t="str">
        <f t="shared" si="62"/>
        <v/>
      </c>
      <c r="D514" s="3" t="str">
        <f>IFERROR(Calculations!L514,"")</f>
        <v/>
      </c>
      <c r="E514" s="3" t="str">
        <f>IF(OR(FilterValue="",Calculations!C514=FilterValue), IF(Calculations!C514 &lt;&gt;DefectTypeString,  IFERROR(Calculations!L514,""), NA()),NA())</f>
        <v/>
      </c>
      <c r="F514" s="3" t="e">
        <f t="shared" si="66"/>
        <v>#NUM!</v>
      </c>
      <c r="G514" s="3" t="e">
        <f xml:space="preserve"> IF(Calculations!C514 = DefectTypeString,  IFERROR(Calculations!L514,""), NA())</f>
        <v>#N/A</v>
      </c>
      <c r="H514" s="3" t="e">
        <f t="shared" si="67"/>
        <v>#NUM!</v>
      </c>
      <c r="I514" s="3" t="e">
        <f ca="1" xml:space="preserve"> IF(OR(Calculations!C514 = "",Calculations!C514 &lt;&gt; DefectTypeString),  Calculations!M514, NA())</f>
        <v>#N/A</v>
      </c>
      <c r="J514" s="3" t="e">
        <f xml:space="preserve"> IF(Calculations!C514 = DefectTypeString,  Calculations!M514, NA())</f>
        <v>#N/A</v>
      </c>
      <c r="K514" s="3"/>
      <c r="AL514" s="2" t="str">
        <f t="shared" si="63"/>
        <v/>
      </c>
      <c r="AM514" s="4" t="str">
        <f t="shared" si="64"/>
        <v/>
      </c>
      <c r="AN514" s="4" t="str">
        <f t="shared" si="65"/>
        <v/>
      </c>
    </row>
    <row r="515" spans="1:40" x14ac:dyDescent="0.2">
      <c r="A515" s="9" t="str">
        <f>Calculations!B515</f>
        <v/>
      </c>
      <c r="B515" s="9" t="str">
        <f>Calculations!A515</f>
        <v/>
      </c>
      <c r="C515" s="3" t="str">
        <f t="shared" ref="C515:C578" si="68">IF(ISNUMBER(B515),YEAR(B515)&amp;"-"&amp;TEXT(WEEKNUM(B515),"00"),"")</f>
        <v/>
      </c>
      <c r="D515" s="3" t="str">
        <f>IFERROR(Calculations!L515,"")</f>
        <v/>
      </c>
      <c r="E515" s="3" t="str">
        <f>IF(OR(FilterValue="",Calculations!C515=FilterValue), IF(Calculations!C515 &lt;&gt;DefectTypeString,  IFERROR(Calculations!L515,""), NA()),NA())</f>
        <v/>
      </c>
      <c r="F515" s="3" t="e">
        <f t="shared" si="66"/>
        <v>#NUM!</v>
      </c>
      <c r="G515" s="3" t="e">
        <f xml:space="preserve"> IF(Calculations!C515 = DefectTypeString,  IFERROR(Calculations!L515,""), NA())</f>
        <v>#N/A</v>
      </c>
      <c r="H515" s="3" t="e">
        <f t="shared" si="67"/>
        <v>#NUM!</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9">IF(AL514&lt;=MAX(B:B), AL514+1,"")</f>
        <v/>
      </c>
      <c r="AM515" s="4" t="str">
        <f t="shared" ref="AM515:AM578" si="70">IF(AL515&lt;&gt;"",$F$2,"")</f>
        <v/>
      </c>
      <c r="AN515" s="4" t="str">
        <f t="shared" ref="AN515:AN578" si="71">IF(AL515&lt;&gt;"",$H$2,"")</f>
        <v/>
      </c>
    </row>
    <row r="516" spans="1:40" x14ac:dyDescent="0.2">
      <c r="A516" s="9" t="str">
        <f>Calculations!B516</f>
        <v/>
      </c>
      <c r="B516" s="9" t="str">
        <f>Calculations!A516</f>
        <v/>
      </c>
      <c r="C516" s="3" t="str">
        <f t="shared" si="68"/>
        <v/>
      </c>
      <c r="D516" s="3" t="str">
        <f>IFERROR(Calculations!L516,"")</f>
        <v/>
      </c>
      <c r="E516" s="3" t="str">
        <f>IF(OR(FilterValue="",Calculations!C516=FilterValue), IF(Calculations!C516 &lt;&gt;DefectTypeString,  IFERROR(Calculations!L516,""), NA()),NA())</f>
        <v/>
      </c>
      <c r="F516" s="3" t="e">
        <f t="shared" ref="F516:F579" si="72">$F$2</f>
        <v>#NUM!</v>
      </c>
      <c r="G516" s="3" t="e">
        <f xml:space="preserve"> IF(Calculations!C516 = DefectTypeString,  IFERROR(Calculations!L516,""), NA())</f>
        <v>#N/A</v>
      </c>
      <c r="H516" s="3" t="e">
        <f t="shared" ref="H516:H579" si="73">$H$2</f>
        <v>#NUM!</v>
      </c>
      <c r="I516" s="3" t="e">
        <f ca="1" xml:space="preserve"> IF(OR(Calculations!C516 = "",Calculations!C516 &lt;&gt; DefectTypeString),  Calculations!M516, NA())</f>
        <v>#N/A</v>
      </c>
      <c r="J516" s="3" t="e">
        <f xml:space="preserve"> IF(Calculations!C516 = DefectTypeString,  Calculations!M516, NA())</f>
        <v>#N/A</v>
      </c>
      <c r="K516" s="3"/>
      <c r="AL516" s="2" t="str">
        <f t="shared" si="69"/>
        <v/>
      </c>
      <c r="AM516" s="4" t="str">
        <f t="shared" si="70"/>
        <v/>
      </c>
      <c r="AN516" s="4" t="str">
        <f t="shared" si="71"/>
        <v/>
      </c>
    </row>
    <row r="517" spans="1:40" x14ac:dyDescent="0.2">
      <c r="A517" s="9" t="str">
        <f>Calculations!B517</f>
        <v/>
      </c>
      <c r="B517" s="9" t="str">
        <f>Calculations!A517</f>
        <v/>
      </c>
      <c r="C517" s="3" t="str">
        <f t="shared" si="68"/>
        <v/>
      </c>
      <c r="D517" s="3" t="str">
        <f>IFERROR(Calculations!L517,"")</f>
        <v/>
      </c>
      <c r="E517" s="3" t="str">
        <f>IF(OR(FilterValue="",Calculations!C517=FilterValue), IF(Calculations!C517 &lt;&gt;DefectTypeString,  IFERROR(Calculations!L517,""), NA()),NA())</f>
        <v/>
      </c>
      <c r="F517" s="3" t="e">
        <f t="shared" si="72"/>
        <v>#NUM!</v>
      </c>
      <c r="G517" s="3" t="e">
        <f xml:space="preserve"> IF(Calculations!C517 = DefectTypeString,  IFERROR(Calculations!L517,""), NA())</f>
        <v>#N/A</v>
      </c>
      <c r="H517" s="3" t="e">
        <f t="shared" si="73"/>
        <v>#NUM!</v>
      </c>
      <c r="I517" s="3" t="e">
        <f ca="1" xml:space="preserve"> IF(OR(Calculations!C517 = "",Calculations!C517 &lt;&gt; DefectTypeString),  Calculations!M517, NA())</f>
        <v>#N/A</v>
      </c>
      <c r="J517" s="3" t="e">
        <f xml:space="preserve"> IF(Calculations!C517 = DefectTypeString,  Calculations!M517, NA())</f>
        <v>#N/A</v>
      </c>
      <c r="K517" s="3"/>
      <c r="AL517" s="2" t="str">
        <f t="shared" si="69"/>
        <v/>
      </c>
      <c r="AM517" s="4" t="str">
        <f t="shared" si="70"/>
        <v/>
      </c>
      <c r="AN517" s="4" t="str">
        <f t="shared" si="71"/>
        <v/>
      </c>
    </row>
    <row r="518" spans="1:40" x14ac:dyDescent="0.2">
      <c r="A518" s="9" t="str">
        <f>Calculations!B518</f>
        <v/>
      </c>
      <c r="B518" s="9" t="str">
        <f>Calculations!A518</f>
        <v/>
      </c>
      <c r="C518" s="3" t="str">
        <f t="shared" si="68"/>
        <v/>
      </c>
      <c r="D518" s="3" t="str">
        <f>IFERROR(Calculations!L518,"")</f>
        <v/>
      </c>
      <c r="E518" s="3" t="str">
        <f>IF(OR(FilterValue="",Calculations!C518=FilterValue), IF(Calculations!C518 &lt;&gt;DefectTypeString,  IFERROR(Calculations!L518,""), NA()),NA())</f>
        <v/>
      </c>
      <c r="F518" s="3" t="e">
        <f t="shared" si="72"/>
        <v>#NUM!</v>
      </c>
      <c r="G518" s="3" t="e">
        <f xml:space="preserve"> IF(Calculations!C518 = DefectTypeString,  IFERROR(Calculations!L518,""), NA())</f>
        <v>#N/A</v>
      </c>
      <c r="H518" s="3" t="e">
        <f t="shared" si="73"/>
        <v>#NUM!</v>
      </c>
      <c r="I518" s="3" t="e">
        <f ca="1" xml:space="preserve"> IF(OR(Calculations!C518 = "",Calculations!C518 &lt;&gt; DefectTypeString),  Calculations!M518, NA())</f>
        <v>#N/A</v>
      </c>
      <c r="J518" s="3" t="e">
        <f xml:space="preserve"> IF(Calculations!C518 = DefectTypeString,  Calculations!M518, NA())</f>
        <v>#N/A</v>
      </c>
      <c r="K518" s="3"/>
      <c r="AL518" s="2" t="str">
        <f t="shared" si="69"/>
        <v/>
      </c>
      <c r="AM518" s="4" t="str">
        <f t="shared" si="70"/>
        <v/>
      </c>
      <c r="AN518" s="4" t="str">
        <f t="shared" si="71"/>
        <v/>
      </c>
    </row>
    <row r="519" spans="1:40" x14ac:dyDescent="0.2">
      <c r="A519" s="9" t="str">
        <f>Calculations!B519</f>
        <v/>
      </c>
      <c r="B519" s="9" t="str">
        <f>Calculations!A519</f>
        <v/>
      </c>
      <c r="C519" s="3" t="str">
        <f t="shared" si="68"/>
        <v/>
      </c>
      <c r="D519" s="3" t="str">
        <f>IFERROR(Calculations!L519,"")</f>
        <v/>
      </c>
      <c r="E519" s="3" t="str">
        <f>IF(OR(FilterValue="",Calculations!C519=FilterValue), IF(Calculations!C519 &lt;&gt;DefectTypeString,  IFERROR(Calculations!L519,""), NA()),NA())</f>
        <v/>
      </c>
      <c r="F519" s="3" t="e">
        <f t="shared" si="72"/>
        <v>#NUM!</v>
      </c>
      <c r="G519" s="3" t="e">
        <f xml:space="preserve"> IF(Calculations!C519 = DefectTypeString,  IFERROR(Calculations!L519,""), NA())</f>
        <v>#N/A</v>
      </c>
      <c r="H519" s="3" t="e">
        <f t="shared" si="73"/>
        <v>#NUM!</v>
      </c>
      <c r="I519" s="3" t="e">
        <f ca="1" xml:space="preserve"> IF(OR(Calculations!C519 = "",Calculations!C519 &lt;&gt; DefectTypeString),  Calculations!M519, NA())</f>
        <v>#N/A</v>
      </c>
      <c r="J519" s="3" t="e">
        <f xml:space="preserve"> IF(Calculations!C519 = DefectTypeString,  Calculations!M519, NA())</f>
        <v>#N/A</v>
      </c>
      <c r="K519" s="3"/>
      <c r="AL519" s="2" t="str">
        <f t="shared" si="69"/>
        <v/>
      </c>
      <c r="AM519" s="4" t="str">
        <f t="shared" si="70"/>
        <v/>
      </c>
      <c r="AN519" s="4" t="str">
        <f t="shared" si="71"/>
        <v/>
      </c>
    </row>
    <row r="520" spans="1:40" x14ac:dyDescent="0.2">
      <c r="A520" s="9" t="str">
        <f>Calculations!B520</f>
        <v/>
      </c>
      <c r="B520" s="9" t="str">
        <f>Calculations!A520</f>
        <v/>
      </c>
      <c r="C520" s="3" t="str">
        <f t="shared" si="68"/>
        <v/>
      </c>
      <c r="D520" s="3" t="str">
        <f>IFERROR(Calculations!L520,"")</f>
        <v/>
      </c>
      <c r="E520" s="3" t="str">
        <f>IF(OR(FilterValue="",Calculations!C520=FilterValue), IF(Calculations!C520 &lt;&gt;DefectTypeString,  IFERROR(Calculations!L520,""), NA()),NA())</f>
        <v/>
      </c>
      <c r="F520" s="3" t="e">
        <f t="shared" si="72"/>
        <v>#NUM!</v>
      </c>
      <c r="G520" s="3" t="e">
        <f xml:space="preserve"> IF(Calculations!C520 = DefectTypeString,  IFERROR(Calculations!L520,""), NA())</f>
        <v>#N/A</v>
      </c>
      <c r="H520" s="3" t="e">
        <f t="shared" si="73"/>
        <v>#NUM!</v>
      </c>
      <c r="I520" s="3" t="e">
        <f ca="1" xml:space="preserve"> IF(OR(Calculations!C520 = "",Calculations!C520 &lt;&gt; DefectTypeString),  Calculations!M520, NA())</f>
        <v>#N/A</v>
      </c>
      <c r="J520" s="3" t="e">
        <f xml:space="preserve"> IF(Calculations!C520 = DefectTypeString,  Calculations!M520, NA())</f>
        <v>#N/A</v>
      </c>
      <c r="K520" s="3"/>
      <c r="AL520" s="2" t="str">
        <f t="shared" si="69"/>
        <v/>
      </c>
      <c r="AM520" s="4" t="str">
        <f t="shared" si="70"/>
        <v/>
      </c>
      <c r="AN520" s="4" t="str">
        <f t="shared" si="71"/>
        <v/>
      </c>
    </row>
    <row r="521" spans="1:40" x14ac:dyDescent="0.2">
      <c r="A521" s="9" t="str">
        <f>Calculations!B521</f>
        <v/>
      </c>
      <c r="B521" s="9" t="str">
        <f>Calculations!A521</f>
        <v/>
      </c>
      <c r="C521" s="3" t="str">
        <f t="shared" si="68"/>
        <v/>
      </c>
      <c r="D521" s="3" t="str">
        <f>IFERROR(Calculations!L521,"")</f>
        <v/>
      </c>
      <c r="E521" s="3" t="str">
        <f>IF(OR(FilterValue="",Calculations!C521=FilterValue), IF(Calculations!C521 &lt;&gt;DefectTypeString,  IFERROR(Calculations!L521,""), NA()),NA())</f>
        <v/>
      </c>
      <c r="F521" s="3" t="e">
        <f t="shared" si="72"/>
        <v>#NUM!</v>
      </c>
      <c r="G521" s="3" t="e">
        <f xml:space="preserve"> IF(Calculations!C521 = DefectTypeString,  IFERROR(Calculations!L521,""), NA())</f>
        <v>#N/A</v>
      </c>
      <c r="H521" s="3" t="e">
        <f t="shared" si="73"/>
        <v>#NUM!</v>
      </c>
      <c r="I521" s="3" t="e">
        <f ca="1" xml:space="preserve"> IF(OR(Calculations!C521 = "",Calculations!C521 &lt;&gt; DefectTypeString),  Calculations!M521, NA())</f>
        <v>#N/A</v>
      </c>
      <c r="J521" s="3" t="e">
        <f xml:space="preserve"> IF(Calculations!C521 = DefectTypeString,  Calculations!M521, NA())</f>
        <v>#N/A</v>
      </c>
      <c r="K521" s="3"/>
      <c r="AL521" s="2" t="str">
        <f t="shared" si="69"/>
        <v/>
      </c>
      <c r="AM521" s="4" t="str">
        <f t="shared" si="70"/>
        <v/>
      </c>
      <c r="AN521" s="4" t="str">
        <f t="shared" si="71"/>
        <v/>
      </c>
    </row>
    <row r="522" spans="1:40" x14ac:dyDescent="0.2">
      <c r="A522" s="9" t="str">
        <f>Calculations!B522</f>
        <v/>
      </c>
      <c r="B522" s="9" t="str">
        <f>Calculations!A522</f>
        <v/>
      </c>
      <c r="C522" s="3" t="str">
        <f t="shared" si="68"/>
        <v/>
      </c>
      <c r="D522" s="3" t="str">
        <f>IFERROR(Calculations!L522,"")</f>
        <v/>
      </c>
      <c r="E522" s="3" t="str">
        <f>IF(OR(FilterValue="",Calculations!C522=FilterValue), IF(Calculations!C522 &lt;&gt;DefectTypeString,  IFERROR(Calculations!L522,""), NA()),NA())</f>
        <v/>
      </c>
      <c r="F522" s="3" t="e">
        <f t="shared" si="72"/>
        <v>#NUM!</v>
      </c>
      <c r="G522" s="3" t="e">
        <f xml:space="preserve"> IF(Calculations!C522 = DefectTypeString,  IFERROR(Calculations!L522,""), NA())</f>
        <v>#N/A</v>
      </c>
      <c r="H522" s="3" t="e">
        <f t="shared" si="73"/>
        <v>#NUM!</v>
      </c>
      <c r="I522" s="3" t="e">
        <f ca="1" xml:space="preserve"> IF(OR(Calculations!C522 = "",Calculations!C522 &lt;&gt; DefectTypeString),  Calculations!M522, NA())</f>
        <v>#N/A</v>
      </c>
      <c r="J522" s="3" t="e">
        <f xml:space="preserve"> IF(Calculations!C522 = DefectTypeString,  Calculations!M522, NA())</f>
        <v>#N/A</v>
      </c>
      <c r="K522" s="3"/>
      <c r="AL522" s="2" t="str">
        <f t="shared" si="69"/>
        <v/>
      </c>
      <c r="AM522" s="4" t="str">
        <f t="shared" si="70"/>
        <v/>
      </c>
      <c r="AN522" s="4" t="str">
        <f t="shared" si="71"/>
        <v/>
      </c>
    </row>
    <row r="523" spans="1:40" x14ac:dyDescent="0.2">
      <c r="A523" s="9" t="str">
        <f>Calculations!B523</f>
        <v/>
      </c>
      <c r="B523" s="9" t="str">
        <f>Calculations!A523</f>
        <v/>
      </c>
      <c r="C523" s="3" t="str">
        <f t="shared" si="68"/>
        <v/>
      </c>
      <c r="D523" s="3" t="str">
        <f>IFERROR(Calculations!L523,"")</f>
        <v/>
      </c>
      <c r="E523" s="3" t="str">
        <f>IF(OR(FilterValue="",Calculations!C523=FilterValue), IF(Calculations!C523 &lt;&gt;DefectTypeString,  IFERROR(Calculations!L523,""), NA()),NA())</f>
        <v/>
      </c>
      <c r="F523" s="3" t="e">
        <f t="shared" si="72"/>
        <v>#NUM!</v>
      </c>
      <c r="G523" s="3" t="e">
        <f xml:space="preserve"> IF(Calculations!C523 = DefectTypeString,  IFERROR(Calculations!L523,""), NA())</f>
        <v>#N/A</v>
      </c>
      <c r="H523" s="3" t="e">
        <f t="shared" si="73"/>
        <v>#NUM!</v>
      </c>
      <c r="I523" s="3" t="e">
        <f ca="1" xml:space="preserve"> IF(OR(Calculations!C523 = "",Calculations!C523 &lt;&gt; DefectTypeString),  Calculations!M523, NA())</f>
        <v>#N/A</v>
      </c>
      <c r="J523" s="3" t="e">
        <f xml:space="preserve"> IF(Calculations!C523 = DefectTypeString,  Calculations!M523, NA())</f>
        <v>#N/A</v>
      </c>
      <c r="K523" s="3"/>
      <c r="AL523" s="2" t="str">
        <f t="shared" si="69"/>
        <v/>
      </c>
      <c r="AM523" s="4" t="str">
        <f t="shared" si="70"/>
        <v/>
      </c>
      <c r="AN523" s="4" t="str">
        <f t="shared" si="71"/>
        <v/>
      </c>
    </row>
    <row r="524" spans="1:40" x14ac:dyDescent="0.2">
      <c r="A524" s="9" t="str">
        <f>Calculations!B524</f>
        <v/>
      </c>
      <c r="B524" s="9" t="str">
        <f>Calculations!A524</f>
        <v/>
      </c>
      <c r="C524" s="3" t="str">
        <f t="shared" si="68"/>
        <v/>
      </c>
      <c r="D524" s="3" t="str">
        <f>IFERROR(Calculations!L524,"")</f>
        <v/>
      </c>
      <c r="E524" s="3" t="str">
        <f>IF(OR(FilterValue="",Calculations!C524=FilterValue), IF(Calculations!C524 &lt;&gt;DefectTypeString,  IFERROR(Calculations!L524,""), NA()),NA())</f>
        <v/>
      </c>
      <c r="F524" s="3" t="e">
        <f t="shared" si="72"/>
        <v>#NUM!</v>
      </c>
      <c r="G524" s="3" t="e">
        <f xml:space="preserve"> IF(Calculations!C524 = DefectTypeString,  IFERROR(Calculations!L524,""), NA())</f>
        <v>#N/A</v>
      </c>
      <c r="H524" s="3" t="e">
        <f t="shared" si="73"/>
        <v>#NUM!</v>
      </c>
      <c r="I524" s="3" t="e">
        <f ca="1" xml:space="preserve"> IF(OR(Calculations!C524 = "",Calculations!C524 &lt;&gt; DefectTypeString),  Calculations!M524, NA())</f>
        <v>#N/A</v>
      </c>
      <c r="J524" s="3" t="e">
        <f xml:space="preserve"> IF(Calculations!C524 = DefectTypeString,  Calculations!M524, NA())</f>
        <v>#N/A</v>
      </c>
      <c r="K524" s="3"/>
      <c r="AL524" s="2" t="str">
        <f t="shared" si="69"/>
        <v/>
      </c>
      <c r="AM524" s="4" t="str">
        <f t="shared" si="70"/>
        <v/>
      </c>
      <c r="AN524" s="4" t="str">
        <f t="shared" si="71"/>
        <v/>
      </c>
    </row>
    <row r="525" spans="1:40" x14ac:dyDescent="0.2">
      <c r="A525" s="9" t="str">
        <f>Calculations!B525</f>
        <v/>
      </c>
      <c r="B525" s="9" t="str">
        <f>Calculations!A525</f>
        <v/>
      </c>
      <c r="C525" s="3" t="str">
        <f t="shared" si="68"/>
        <v/>
      </c>
      <c r="D525" s="3" t="str">
        <f>IFERROR(Calculations!L525,"")</f>
        <v/>
      </c>
      <c r="E525" s="3" t="str">
        <f>IF(OR(FilterValue="",Calculations!C525=FilterValue), IF(Calculations!C525 &lt;&gt;DefectTypeString,  IFERROR(Calculations!L525,""), NA()),NA())</f>
        <v/>
      </c>
      <c r="F525" s="3" t="e">
        <f t="shared" si="72"/>
        <v>#NUM!</v>
      </c>
      <c r="G525" s="3" t="e">
        <f xml:space="preserve"> IF(Calculations!C525 = DefectTypeString,  IFERROR(Calculations!L525,""), NA())</f>
        <v>#N/A</v>
      </c>
      <c r="H525" s="3" t="e">
        <f t="shared" si="73"/>
        <v>#NUM!</v>
      </c>
      <c r="I525" s="3" t="e">
        <f ca="1" xml:space="preserve"> IF(OR(Calculations!C525 = "",Calculations!C525 &lt;&gt; DefectTypeString),  Calculations!M525, NA())</f>
        <v>#N/A</v>
      </c>
      <c r="J525" s="3" t="e">
        <f xml:space="preserve"> IF(Calculations!C525 = DefectTypeString,  Calculations!M525, NA())</f>
        <v>#N/A</v>
      </c>
      <c r="K525" s="3"/>
      <c r="AL525" s="2" t="str">
        <f t="shared" si="69"/>
        <v/>
      </c>
      <c r="AM525" s="4" t="str">
        <f t="shared" si="70"/>
        <v/>
      </c>
      <c r="AN525" s="4" t="str">
        <f t="shared" si="71"/>
        <v/>
      </c>
    </row>
    <row r="526" spans="1:40" x14ac:dyDescent="0.2">
      <c r="A526" s="9" t="str">
        <f>Calculations!B526</f>
        <v/>
      </c>
      <c r="B526" s="9" t="str">
        <f>Calculations!A526</f>
        <v/>
      </c>
      <c r="C526" s="3" t="str">
        <f t="shared" si="68"/>
        <v/>
      </c>
      <c r="D526" s="3" t="str">
        <f>IFERROR(Calculations!L526,"")</f>
        <v/>
      </c>
      <c r="E526" s="3" t="str">
        <f>IF(OR(FilterValue="",Calculations!C526=FilterValue), IF(Calculations!C526 &lt;&gt;DefectTypeString,  IFERROR(Calculations!L526,""), NA()),NA())</f>
        <v/>
      </c>
      <c r="F526" s="3" t="e">
        <f t="shared" si="72"/>
        <v>#NUM!</v>
      </c>
      <c r="G526" s="3" t="e">
        <f xml:space="preserve"> IF(Calculations!C526 = DefectTypeString,  IFERROR(Calculations!L526,""), NA())</f>
        <v>#N/A</v>
      </c>
      <c r="H526" s="3" t="e">
        <f t="shared" si="73"/>
        <v>#NUM!</v>
      </c>
      <c r="I526" s="3" t="e">
        <f ca="1" xml:space="preserve"> IF(OR(Calculations!C526 = "",Calculations!C526 &lt;&gt; DefectTypeString),  Calculations!M526, NA())</f>
        <v>#N/A</v>
      </c>
      <c r="J526" s="3" t="e">
        <f xml:space="preserve"> IF(Calculations!C526 = DefectTypeString,  Calculations!M526, NA())</f>
        <v>#N/A</v>
      </c>
      <c r="K526" s="3"/>
      <c r="AL526" s="2" t="str">
        <f t="shared" si="69"/>
        <v/>
      </c>
      <c r="AM526" s="4" t="str">
        <f t="shared" si="70"/>
        <v/>
      </c>
      <c r="AN526" s="4" t="str">
        <f t="shared" si="71"/>
        <v/>
      </c>
    </row>
    <row r="527" spans="1:40" x14ac:dyDescent="0.2">
      <c r="A527" s="9" t="str">
        <f>Calculations!B527</f>
        <v/>
      </c>
      <c r="B527" s="9" t="str">
        <f>Calculations!A527</f>
        <v/>
      </c>
      <c r="C527" s="3" t="str">
        <f t="shared" si="68"/>
        <v/>
      </c>
      <c r="D527" s="3" t="str">
        <f>IFERROR(Calculations!L527,"")</f>
        <v/>
      </c>
      <c r="E527" s="3" t="str">
        <f>IF(OR(FilterValue="",Calculations!C527=FilterValue), IF(Calculations!C527 &lt;&gt;DefectTypeString,  IFERROR(Calculations!L527,""), NA()),NA())</f>
        <v/>
      </c>
      <c r="F527" s="3" t="e">
        <f t="shared" si="72"/>
        <v>#NUM!</v>
      </c>
      <c r="G527" s="3" t="e">
        <f xml:space="preserve"> IF(Calculations!C527 = DefectTypeString,  IFERROR(Calculations!L527,""), NA())</f>
        <v>#N/A</v>
      </c>
      <c r="H527" s="3" t="e">
        <f t="shared" si="73"/>
        <v>#NUM!</v>
      </c>
      <c r="I527" s="3" t="e">
        <f ca="1" xml:space="preserve"> IF(OR(Calculations!C527 = "",Calculations!C527 &lt;&gt; DefectTypeString),  Calculations!M527, NA())</f>
        <v>#N/A</v>
      </c>
      <c r="J527" s="3" t="e">
        <f xml:space="preserve"> IF(Calculations!C527 = DefectTypeString,  Calculations!M527, NA())</f>
        <v>#N/A</v>
      </c>
      <c r="K527" s="3"/>
      <c r="AL527" s="2" t="str">
        <f t="shared" si="69"/>
        <v/>
      </c>
      <c r="AM527" s="4" t="str">
        <f t="shared" si="70"/>
        <v/>
      </c>
      <c r="AN527" s="4" t="str">
        <f t="shared" si="71"/>
        <v/>
      </c>
    </row>
    <row r="528" spans="1:40" x14ac:dyDescent="0.2">
      <c r="A528" s="9" t="str">
        <f>Calculations!B528</f>
        <v/>
      </c>
      <c r="B528" s="9" t="str">
        <f>Calculations!A528</f>
        <v/>
      </c>
      <c r="C528" s="3" t="str">
        <f t="shared" si="68"/>
        <v/>
      </c>
      <c r="D528" s="3" t="str">
        <f>IFERROR(Calculations!L528,"")</f>
        <v/>
      </c>
      <c r="E528" s="3" t="str">
        <f>IF(OR(FilterValue="",Calculations!C528=FilterValue), IF(Calculations!C528 &lt;&gt;DefectTypeString,  IFERROR(Calculations!L528,""), NA()),NA())</f>
        <v/>
      </c>
      <c r="F528" s="3" t="e">
        <f t="shared" si="72"/>
        <v>#NUM!</v>
      </c>
      <c r="G528" s="3" t="e">
        <f xml:space="preserve"> IF(Calculations!C528 = DefectTypeString,  IFERROR(Calculations!L528,""), NA())</f>
        <v>#N/A</v>
      </c>
      <c r="H528" s="3" t="e">
        <f t="shared" si="73"/>
        <v>#NUM!</v>
      </c>
      <c r="I528" s="3" t="e">
        <f ca="1" xml:space="preserve"> IF(OR(Calculations!C528 = "",Calculations!C528 &lt;&gt; DefectTypeString),  Calculations!M528, NA())</f>
        <v>#N/A</v>
      </c>
      <c r="J528" s="3" t="e">
        <f xml:space="preserve"> IF(Calculations!C528 = DefectTypeString,  Calculations!M528, NA())</f>
        <v>#N/A</v>
      </c>
      <c r="K528" s="3"/>
      <c r="AL528" s="2" t="str">
        <f t="shared" si="69"/>
        <v/>
      </c>
      <c r="AM528" s="4" t="str">
        <f t="shared" si="70"/>
        <v/>
      </c>
      <c r="AN528" s="4" t="str">
        <f t="shared" si="71"/>
        <v/>
      </c>
    </row>
    <row r="529" spans="1:40" x14ac:dyDescent="0.2">
      <c r="A529" s="9" t="str">
        <f>Calculations!B529</f>
        <v/>
      </c>
      <c r="B529" s="9" t="str">
        <f>Calculations!A529</f>
        <v/>
      </c>
      <c r="C529" s="3" t="str">
        <f t="shared" si="68"/>
        <v/>
      </c>
      <c r="D529" s="3" t="str">
        <f>IFERROR(Calculations!L529,"")</f>
        <v/>
      </c>
      <c r="E529" s="3" t="str">
        <f>IF(OR(FilterValue="",Calculations!C529=FilterValue), IF(Calculations!C529 &lt;&gt;DefectTypeString,  IFERROR(Calculations!L529,""), NA()),NA())</f>
        <v/>
      </c>
      <c r="F529" s="3" t="e">
        <f t="shared" si="72"/>
        <v>#NUM!</v>
      </c>
      <c r="G529" s="3" t="e">
        <f xml:space="preserve"> IF(Calculations!C529 = DefectTypeString,  IFERROR(Calculations!L529,""), NA())</f>
        <v>#N/A</v>
      </c>
      <c r="H529" s="3" t="e">
        <f t="shared" si="73"/>
        <v>#NUM!</v>
      </c>
      <c r="I529" s="3" t="e">
        <f ca="1" xml:space="preserve"> IF(OR(Calculations!C529 = "",Calculations!C529 &lt;&gt; DefectTypeString),  Calculations!M529, NA())</f>
        <v>#N/A</v>
      </c>
      <c r="J529" s="3" t="e">
        <f xml:space="preserve"> IF(Calculations!C529 = DefectTypeString,  Calculations!M529, NA())</f>
        <v>#N/A</v>
      </c>
      <c r="K529" s="3"/>
      <c r="AL529" s="2" t="str">
        <f t="shared" si="69"/>
        <v/>
      </c>
      <c r="AM529" s="4" t="str">
        <f t="shared" si="70"/>
        <v/>
      </c>
      <c r="AN529" s="4" t="str">
        <f t="shared" si="71"/>
        <v/>
      </c>
    </row>
    <row r="530" spans="1:40" x14ac:dyDescent="0.2">
      <c r="A530" s="9" t="str">
        <f>Calculations!B530</f>
        <v/>
      </c>
      <c r="B530" s="9" t="str">
        <f>Calculations!A530</f>
        <v/>
      </c>
      <c r="C530" s="3" t="str">
        <f t="shared" si="68"/>
        <v/>
      </c>
      <c r="D530" s="3" t="str">
        <f>IFERROR(Calculations!L530,"")</f>
        <v/>
      </c>
      <c r="E530" s="3" t="str">
        <f>IF(OR(FilterValue="",Calculations!C530=FilterValue), IF(Calculations!C530 &lt;&gt;DefectTypeString,  IFERROR(Calculations!L530,""), NA()),NA())</f>
        <v/>
      </c>
      <c r="F530" s="3" t="e">
        <f t="shared" si="72"/>
        <v>#NUM!</v>
      </c>
      <c r="G530" s="3" t="e">
        <f xml:space="preserve"> IF(Calculations!C530 = DefectTypeString,  IFERROR(Calculations!L530,""), NA())</f>
        <v>#N/A</v>
      </c>
      <c r="H530" s="3" t="e">
        <f t="shared" si="73"/>
        <v>#NUM!</v>
      </c>
      <c r="I530" s="3" t="e">
        <f ca="1" xml:space="preserve"> IF(OR(Calculations!C530 = "",Calculations!C530 &lt;&gt; DefectTypeString),  Calculations!M530, NA())</f>
        <v>#N/A</v>
      </c>
      <c r="J530" s="3" t="e">
        <f xml:space="preserve"> IF(Calculations!C530 = DefectTypeString,  Calculations!M530, NA())</f>
        <v>#N/A</v>
      </c>
      <c r="K530" s="3"/>
      <c r="AL530" s="2" t="str">
        <f t="shared" si="69"/>
        <v/>
      </c>
      <c r="AM530" s="4" t="str">
        <f t="shared" si="70"/>
        <v/>
      </c>
      <c r="AN530" s="4" t="str">
        <f t="shared" si="71"/>
        <v/>
      </c>
    </row>
    <row r="531" spans="1:40" x14ac:dyDescent="0.2">
      <c r="A531" s="9" t="str">
        <f>Calculations!B531</f>
        <v/>
      </c>
      <c r="B531" s="9" t="str">
        <f>Calculations!A531</f>
        <v/>
      </c>
      <c r="C531" s="3" t="str">
        <f t="shared" si="68"/>
        <v/>
      </c>
      <c r="D531" s="3" t="str">
        <f>IFERROR(Calculations!L531,"")</f>
        <v/>
      </c>
      <c r="E531" s="3" t="str">
        <f>IF(OR(FilterValue="",Calculations!C531=FilterValue), IF(Calculations!C531 &lt;&gt;DefectTypeString,  IFERROR(Calculations!L531,""), NA()),NA())</f>
        <v/>
      </c>
      <c r="F531" s="3" t="e">
        <f t="shared" si="72"/>
        <v>#NUM!</v>
      </c>
      <c r="G531" s="3" t="e">
        <f xml:space="preserve"> IF(Calculations!C531 = DefectTypeString,  IFERROR(Calculations!L531,""), NA())</f>
        <v>#N/A</v>
      </c>
      <c r="H531" s="3" t="e">
        <f t="shared" si="73"/>
        <v>#NUM!</v>
      </c>
      <c r="I531" s="3" t="e">
        <f ca="1" xml:space="preserve"> IF(OR(Calculations!C531 = "",Calculations!C531 &lt;&gt; DefectTypeString),  Calculations!M531, NA())</f>
        <v>#N/A</v>
      </c>
      <c r="J531" s="3" t="e">
        <f xml:space="preserve"> IF(Calculations!C531 = DefectTypeString,  Calculations!M531, NA())</f>
        <v>#N/A</v>
      </c>
      <c r="K531" s="3"/>
      <c r="AL531" s="2" t="str">
        <f t="shared" si="69"/>
        <v/>
      </c>
      <c r="AM531" s="4" t="str">
        <f t="shared" si="70"/>
        <v/>
      </c>
      <c r="AN531" s="4" t="str">
        <f t="shared" si="71"/>
        <v/>
      </c>
    </row>
    <row r="532" spans="1:40" x14ac:dyDescent="0.2">
      <c r="A532" s="9" t="str">
        <f>Calculations!B532</f>
        <v/>
      </c>
      <c r="B532" s="9" t="str">
        <f>Calculations!A532</f>
        <v/>
      </c>
      <c r="C532" s="3" t="str">
        <f t="shared" si="68"/>
        <v/>
      </c>
      <c r="D532" s="3" t="str">
        <f>IFERROR(Calculations!L532,"")</f>
        <v/>
      </c>
      <c r="E532" s="3" t="str">
        <f>IF(OR(FilterValue="",Calculations!C532=FilterValue), IF(Calculations!C532 &lt;&gt;DefectTypeString,  IFERROR(Calculations!L532,""), NA()),NA())</f>
        <v/>
      </c>
      <c r="F532" s="3" t="e">
        <f t="shared" si="72"/>
        <v>#NUM!</v>
      </c>
      <c r="G532" s="3" t="e">
        <f xml:space="preserve"> IF(Calculations!C532 = DefectTypeString,  IFERROR(Calculations!L532,""), NA())</f>
        <v>#N/A</v>
      </c>
      <c r="H532" s="3" t="e">
        <f t="shared" si="73"/>
        <v>#NUM!</v>
      </c>
      <c r="I532" s="3" t="e">
        <f ca="1" xml:space="preserve"> IF(OR(Calculations!C532 = "",Calculations!C532 &lt;&gt; DefectTypeString),  Calculations!M532, NA())</f>
        <v>#N/A</v>
      </c>
      <c r="J532" s="3" t="e">
        <f xml:space="preserve"> IF(Calculations!C532 = DefectTypeString,  Calculations!M532, NA())</f>
        <v>#N/A</v>
      </c>
      <c r="K532" s="3"/>
      <c r="AL532" s="2" t="str">
        <f t="shared" si="69"/>
        <v/>
      </c>
      <c r="AM532" s="4" t="str">
        <f t="shared" si="70"/>
        <v/>
      </c>
      <c r="AN532" s="4" t="str">
        <f t="shared" si="71"/>
        <v/>
      </c>
    </row>
    <row r="533" spans="1:40" x14ac:dyDescent="0.2">
      <c r="A533" s="9" t="str">
        <f>Calculations!B533</f>
        <v/>
      </c>
      <c r="B533" s="9" t="str">
        <f>Calculations!A533</f>
        <v/>
      </c>
      <c r="C533" s="3" t="str">
        <f t="shared" si="68"/>
        <v/>
      </c>
      <c r="D533" s="3" t="str">
        <f>IFERROR(Calculations!L533,"")</f>
        <v/>
      </c>
      <c r="E533" s="3" t="str">
        <f>IF(OR(FilterValue="",Calculations!C533=FilterValue), IF(Calculations!C533 &lt;&gt;DefectTypeString,  IFERROR(Calculations!L533,""), NA()),NA())</f>
        <v/>
      </c>
      <c r="F533" s="3" t="e">
        <f t="shared" si="72"/>
        <v>#NUM!</v>
      </c>
      <c r="G533" s="3" t="e">
        <f xml:space="preserve"> IF(Calculations!C533 = DefectTypeString,  IFERROR(Calculations!L533,""), NA())</f>
        <v>#N/A</v>
      </c>
      <c r="H533" s="3" t="e">
        <f t="shared" si="73"/>
        <v>#NUM!</v>
      </c>
      <c r="I533" s="3" t="e">
        <f ca="1" xml:space="preserve"> IF(OR(Calculations!C533 = "",Calculations!C533 &lt;&gt; DefectTypeString),  Calculations!M533, NA())</f>
        <v>#N/A</v>
      </c>
      <c r="J533" s="3" t="e">
        <f xml:space="preserve"> IF(Calculations!C533 = DefectTypeString,  Calculations!M533, NA())</f>
        <v>#N/A</v>
      </c>
      <c r="K533" s="3"/>
      <c r="AL533" s="2" t="str">
        <f t="shared" si="69"/>
        <v/>
      </c>
      <c r="AM533" s="4" t="str">
        <f t="shared" si="70"/>
        <v/>
      </c>
      <c r="AN533" s="4" t="str">
        <f t="shared" si="71"/>
        <v/>
      </c>
    </row>
    <row r="534" spans="1:40" x14ac:dyDescent="0.2">
      <c r="A534" s="9" t="str">
        <f>Calculations!B534</f>
        <v/>
      </c>
      <c r="B534" s="9" t="str">
        <f>Calculations!A534</f>
        <v/>
      </c>
      <c r="C534" s="3" t="str">
        <f t="shared" si="68"/>
        <v/>
      </c>
      <c r="D534" s="3" t="str">
        <f>IFERROR(Calculations!L534,"")</f>
        <v/>
      </c>
      <c r="E534" s="3" t="str">
        <f>IF(OR(FilterValue="",Calculations!C534=FilterValue), IF(Calculations!C534 &lt;&gt;DefectTypeString,  IFERROR(Calculations!L534,""), NA()),NA())</f>
        <v/>
      </c>
      <c r="F534" s="3" t="e">
        <f t="shared" si="72"/>
        <v>#NUM!</v>
      </c>
      <c r="G534" s="3" t="e">
        <f xml:space="preserve"> IF(Calculations!C534 = DefectTypeString,  IFERROR(Calculations!L534,""), NA())</f>
        <v>#N/A</v>
      </c>
      <c r="H534" s="3" t="e">
        <f t="shared" si="73"/>
        <v>#NUM!</v>
      </c>
      <c r="I534" s="3" t="e">
        <f ca="1" xml:space="preserve"> IF(OR(Calculations!C534 = "",Calculations!C534 &lt;&gt; DefectTypeString),  Calculations!M534, NA())</f>
        <v>#N/A</v>
      </c>
      <c r="J534" s="3" t="e">
        <f xml:space="preserve"> IF(Calculations!C534 = DefectTypeString,  Calculations!M534, NA())</f>
        <v>#N/A</v>
      </c>
      <c r="K534" s="3"/>
      <c r="AL534" s="2" t="str">
        <f t="shared" si="69"/>
        <v/>
      </c>
      <c r="AM534" s="4" t="str">
        <f t="shared" si="70"/>
        <v/>
      </c>
      <c r="AN534" s="4" t="str">
        <f t="shared" si="71"/>
        <v/>
      </c>
    </row>
    <row r="535" spans="1:40" x14ac:dyDescent="0.2">
      <c r="A535" s="9" t="str">
        <f>Calculations!B535</f>
        <v/>
      </c>
      <c r="B535" s="9" t="str">
        <f>Calculations!A535</f>
        <v/>
      </c>
      <c r="C535" s="3" t="str">
        <f t="shared" si="68"/>
        <v/>
      </c>
      <c r="D535" s="3" t="str">
        <f>IFERROR(Calculations!L535,"")</f>
        <v/>
      </c>
      <c r="E535" s="3" t="str">
        <f>IF(OR(FilterValue="",Calculations!C535=FilterValue), IF(Calculations!C535 &lt;&gt;DefectTypeString,  IFERROR(Calculations!L535,""), NA()),NA())</f>
        <v/>
      </c>
      <c r="F535" s="3" t="e">
        <f t="shared" si="72"/>
        <v>#NUM!</v>
      </c>
      <c r="G535" s="3" t="e">
        <f xml:space="preserve"> IF(Calculations!C535 = DefectTypeString,  IFERROR(Calculations!L535,""), NA())</f>
        <v>#N/A</v>
      </c>
      <c r="H535" s="3" t="e">
        <f t="shared" si="73"/>
        <v>#NUM!</v>
      </c>
      <c r="I535" s="3" t="e">
        <f ca="1" xml:space="preserve"> IF(OR(Calculations!C535 = "",Calculations!C535 &lt;&gt; DefectTypeString),  Calculations!M535, NA())</f>
        <v>#N/A</v>
      </c>
      <c r="J535" s="3" t="e">
        <f xml:space="preserve"> IF(Calculations!C535 = DefectTypeString,  Calculations!M535, NA())</f>
        <v>#N/A</v>
      </c>
      <c r="K535" s="3"/>
      <c r="AL535" s="2" t="str">
        <f t="shared" si="69"/>
        <v/>
      </c>
      <c r="AM535" s="4" t="str">
        <f t="shared" si="70"/>
        <v/>
      </c>
      <c r="AN535" s="4" t="str">
        <f t="shared" si="71"/>
        <v/>
      </c>
    </row>
    <row r="536" spans="1:40" x14ac:dyDescent="0.2">
      <c r="A536" s="9" t="str">
        <f>Calculations!B536</f>
        <v/>
      </c>
      <c r="B536" s="9" t="str">
        <f>Calculations!A536</f>
        <v/>
      </c>
      <c r="C536" s="3" t="str">
        <f t="shared" si="68"/>
        <v/>
      </c>
      <c r="D536" s="3" t="str">
        <f>IFERROR(Calculations!L536,"")</f>
        <v/>
      </c>
      <c r="E536" s="3" t="str">
        <f>IF(OR(FilterValue="",Calculations!C536=FilterValue), IF(Calculations!C536 &lt;&gt;DefectTypeString,  IFERROR(Calculations!L536,""), NA()),NA())</f>
        <v/>
      </c>
      <c r="F536" s="3" t="e">
        <f t="shared" si="72"/>
        <v>#NUM!</v>
      </c>
      <c r="G536" s="3" t="e">
        <f xml:space="preserve"> IF(Calculations!C536 = DefectTypeString,  IFERROR(Calculations!L536,""), NA())</f>
        <v>#N/A</v>
      </c>
      <c r="H536" s="3" t="e">
        <f t="shared" si="73"/>
        <v>#NUM!</v>
      </c>
      <c r="I536" s="3" t="e">
        <f ca="1" xml:space="preserve"> IF(OR(Calculations!C536 = "",Calculations!C536 &lt;&gt; DefectTypeString),  Calculations!M536, NA())</f>
        <v>#N/A</v>
      </c>
      <c r="J536" s="3" t="e">
        <f xml:space="preserve"> IF(Calculations!C536 = DefectTypeString,  Calculations!M536, NA())</f>
        <v>#N/A</v>
      </c>
      <c r="K536" s="3"/>
      <c r="AL536" s="2" t="str">
        <f t="shared" si="69"/>
        <v/>
      </c>
      <c r="AM536" s="4" t="str">
        <f t="shared" si="70"/>
        <v/>
      </c>
      <c r="AN536" s="4" t="str">
        <f t="shared" si="71"/>
        <v/>
      </c>
    </row>
    <row r="537" spans="1:40" x14ac:dyDescent="0.2">
      <c r="A537" s="9" t="str">
        <f>Calculations!B537</f>
        <v/>
      </c>
      <c r="B537" s="9" t="str">
        <f>Calculations!A537</f>
        <v/>
      </c>
      <c r="C537" s="3" t="str">
        <f t="shared" si="68"/>
        <v/>
      </c>
      <c r="D537" s="3" t="str">
        <f>IFERROR(Calculations!L537,"")</f>
        <v/>
      </c>
      <c r="E537" s="3" t="str">
        <f>IF(OR(FilterValue="",Calculations!C537=FilterValue), IF(Calculations!C537 &lt;&gt;DefectTypeString,  IFERROR(Calculations!L537,""), NA()),NA())</f>
        <v/>
      </c>
      <c r="F537" s="3" t="e">
        <f t="shared" si="72"/>
        <v>#NUM!</v>
      </c>
      <c r="G537" s="3" t="e">
        <f xml:space="preserve"> IF(Calculations!C537 = DefectTypeString,  IFERROR(Calculations!L537,""), NA())</f>
        <v>#N/A</v>
      </c>
      <c r="H537" s="3" t="e">
        <f t="shared" si="73"/>
        <v>#NUM!</v>
      </c>
      <c r="I537" s="3" t="e">
        <f ca="1" xml:space="preserve"> IF(OR(Calculations!C537 = "",Calculations!C537 &lt;&gt; DefectTypeString),  Calculations!M537, NA())</f>
        <v>#N/A</v>
      </c>
      <c r="J537" s="3" t="e">
        <f xml:space="preserve"> IF(Calculations!C537 = DefectTypeString,  Calculations!M537, NA())</f>
        <v>#N/A</v>
      </c>
      <c r="K537" s="3"/>
      <c r="AL537" s="2" t="str">
        <f t="shared" si="69"/>
        <v/>
      </c>
      <c r="AM537" s="4" t="str">
        <f t="shared" si="70"/>
        <v/>
      </c>
      <c r="AN537" s="4" t="str">
        <f t="shared" si="71"/>
        <v/>
      </c>
    </row>
    <row r="538" spans="1:40" x14ac:dyDescent="0.2">
      <c r="A538" s="9" t="str">
        <f>Calculations!B538</f>
        <v/>
      </c>
      <c r="B538" s="9" t="str">
        <f>Calculations!A538</f>
        <v/>
      </c>
      <c r="C538" s="3" t="str">
        <f t="shared" si="68"/>
        <v/>
      </c>
      <c r="D538" s="3" t="str">
        <f>IFERROR(Calculations!L538,"")</f>
        <v/>
      </c>
      <c r="E538" s="3" t="str">
        <f>IF(OR(FilterValue="",Calculations!C538=FilterValue), IF(Calculations!C538 &lt;&gt;DefectTypeString,  IFERROR(Calculations!L538,""), NA()),NA())</f>
        <v/>
      </c>
      <c r="F538" s="3" t="e">
        <f t="shared" si="72"/>
        <v>#NUM!</v>
      </c>
      <c r="G538" s="3" t="e">
        <f xml:space="preserve"> IF(Calculations!C538 = DefectTypeString,  IFERROR(Calculations!L538,""), NA())</f>
        <v>#N/A</v>
      </c>
      <c r="H538" s="3" t="e">
        <f t="shared" si="73"/>
        <v>#NUM!</v>
      </c>
      <c r="I538" s="3" t="e">
        <f ca="1" xml:space="preserve"> IF(OR(Calculations!C538 = "",Calculations!C538 &lt;&gt; DefectTypeString),  Calculations!M538, NA())</f>
        <v>#N/A</v>
      </c>
      <c r="J538" s="3" t="e">
        <f xml:space="preserve"> IF(Calculations!C538 = DefectTypeString,  Calculations!M538, NA())</f>
        <v>#N/A</v>
      </c>
      <c r="K538" s="3"/>
      <c r="AL538" s="2" t="str">
        <f t="shared" si="69"/>
        <v/>
      </c>
      <c r="AM538" s="4" t="str">
        <f t="shared" si="70"/>
        <v/>
      </c>
      <c r="AN538" s="4" t="str">
        <f t="shared" si="71"/>
        <v/>
      </c>
    </row>
    <row r="539" spans="1:40" x14ac:dyDescent="0.2">
      <c r="A539" s="9" t="str">
        <f>Calculations!B539</f>
        <v/>
      </c>
      <c r="B539" s="9" t="str">
        <f>Calculations!A539</f>
        <v/>
      </c>
      <c r="C539" s="3" t="str">
        <f t="shared" si="68"/>
        <v/>
      </c>
      <c r="D539" s="3" t="str">
        <f>IFERROR(Calculations!L539,"")</f>
        <v/>
      </c>
      <c r="E539" s="3" t="str">
        <f>IF(OR(FilterValue="",Calculations!C539=FilterValue), IF(Calculations!C539 &lt;&gt;DefectTypeString,  IFERROR(Calculations!L539,""), NA()),NA())</f>
        <v/>
      </c>
      <c r="F539" s="3" t="e">
        <f t="shared" si="72"/>
        <v>#NUM!</v>
      </c>
      <c r="G539" s="3" t="e">
        <f xml:space="preserve"> IF(Calculations!C539 = DefectTypeString,  IFERROR(Calculations!L539,""), NA())</f>
        <v>#N/A</v>
      </c>
      <c r="H539" s="3" t="e">
        <f t="shared" si="73"/>
        <v>#NUM!</v>
      </c>
      <c r="I539" s="3" t="e">
        <f ca="1" xml:space="preserve"> IF(OR(Calculations!C539 = "",Calculations!C539 &lt;&gt; DefectTypeString),  Calculations!M539, NA())</f>
        <v>#N/A</v>
      </c>
      <c r="J539" s="3" t="e">
        <f xml:space="preserve"> IF(Calculations!C539 = DefectTypeString,  Calculations!M539, NA())</f>
        <v>#N/A</v>
      </c>
      <c r="K539" s="3"/>
      <c r="AL539" s="2" t="str">
        <f t="shared" si="69"/>
        <v/>
      </c>
      <c r="AM539" s="4" t="str">
        <f t="shared" si="70"/>
        <v/>
      </c>
      <c r="AN539" s="4" t="str">
        <f t="shared" si="71"/>
        <v/>
      </c>
    </row>
    <row r="540" spans="1:40" x14ac:dyDescent="0.2">
      <c r="A540" s="9" t="str">
        <f>Calculations!B540</f>
        <v/>
      </c>
      <c r="B540" s="9" t="str">
        <f>Calculations!A540</f>
        <v/>
      </c>
      <c r="C540" s="3" t="str">
        <f t="shared" si="68"/>
        <v/>
      </c>
      <c r="D540" s="3" t="str">
        <f>IFERROR(Calculations!L540,"")</f>
        <v/>
      </c>
      <c r="E540" s="3" t="str">
        <f>IF(OR(FilterValue="",Calculations!C540=FilterValue), IF(Calculations!C540 &lt;&gt;DefectTypeString,  IFERROR(Calculations!L540,""), NA()),NA())</f>
        <v/>
      </c>
      <c r="F540" s="3" t="e">
        <f t="shared" si="72"/>
        <v>#NUM!</v>
      </c>
      <c r="G540" s="3" t="e">
        <f xml:space="preserve"> IF(Calculations!C540 = DefectTypeString,  IFERROR(Calculations!L540,""), NA())</f>
        <v>#N/A</v>
      </c>
      <c r="H540" s="3" t="e">
        <f t="shared" si="73"/>
        <v>#NUM!</v>
      </c>
      <c r="I540" s="3" t="e">
        <f ca="1" xml:space="preserve"> IF(OR(Calculations!C540 = "",Calculations!C540 &lt;&gt; DefectTypeString),  Calculations!M540, NA())</f>
        <v>#N/A</v>
      </c>
      <c r="J540" s="3" t="e">
        <f xml:space="preserve"> IF(Calculations!C540 = DefectTypeString,  Calculations!M540, NA())</f>
        <v>#N/A</v>
      </c>
      <c r="K540" s="3"/>
      <c r="AL540" s="2" t="str">
        <f t="shared" si="69"/>
        <v/>
      </c>
      <c r="AM540" s="4" t="str">
        <f t="shared" si="70"/>
        <v/>
      </c>
      <c r="AN540" s="4" t="str">
        <f t="shared" si="71"/>
        <v/>
      </c>
    </row>
    <row r="541" spans="1:40" x14ac:dyDescent="0.2">
      <c r="A541" s="9" t="str">
        <f>Calculations!B541</f>
        <v/>
      </c>
      <c r="B541" s="9" t="str">
        <f>Calculations!A541</f>
        <v/>
      </c>
      <c r="C541" s="3" t="str">
        <f t="shared" si="68"/>
        <v/>
      </c>
      <c r="D541" s="3" t="str">
        <f>IFERROR(Calculations!L541,"")</f>
        <v/>
      </c>
      <c r="E541" s="3" t="str">
        <f>IF(OR(FilterValue="",Calculations!C541=FilterValue), IF(Calculations!C541 &lt;&gt;DefectTypeString,  IFERROR(Calculations!L541,""), NA()),NA())</f>
        <v/>
      </c>
      <c r="F541" s="3" t="e">
        <f t="shared" si="72"/>
        <v>#NUM!</v>
      </c>
      <c r="G541" s="3" t="e">
        <f xml:space="preserve"> IF(Calculations!C541 = DefectTypeString,  IFERROR(Calculations!L541,""), NA())</f>
        <v>#N/A</v>
      </c>
      <c r="H541" s="3" t="e">
        <f t="shared" si="73"/>
        <v>#NUM!</v>
      </c>
      <c r="I541" s="3" t="e">
        <f ca="1" xml:space="preserve"> IF(OR(Calculations!C541 = "",Calculations!C541 &lt;&gt; DefectTypeString),  Calculations!M541, NA())</f>
        <v>#N/A</v>
      </c>
      <c r="J541" s="3" t="e">
        <f xml:space="preserve"> IF(Calculations!C541 = DefectTypeString,  Calculations!M541, NA())</f>
        <v>#N/A</v>
      </c>
      <c r="K541" s="3"/>
      <c r="AL541" s="2" t="str">
        <f t="shared" si="69"/>
        <v/>
      </c>
      <c r="AM541" s="4" t="str">
        <f t="shared" si="70"/>
        <v/>
      </c>
      <c r="AN541" s="4" t="str">
        <f t="shared" si="71"/>
        <v/>
      </c>
    </row>
    <row r="542" spans="1:40" x14ac:dyDescent="0.2">
      <c r="A542" s="9" t="str">
        <f>Calculations!B542</f>
        <v/>
      </c>
      <c r="B542" s="9" t="str">
        <f>Calculations!A542</f>
        <v/>
      </c>
      <c r="C542" s="3" t="str">
        <f t="shared" si="68"/>
        <v/>
      </c>
      <c r="D542" s="3" t="str">
        <f>IFERROR(Calculations!L542,"")</f>
        <v/>
      </c>
      <c r="E542" s="3" t="str">
        <f>IF(OR(FilterValue="",Calculations!C542=FilterValue), IF(Calculations!C542 &lt;&gt;DefectTypeString,  IFERROR(Calculations!L542,""), NA()),NA())</f>
        <v/>
      </c>
      <c r="F542" s="3" t="e">
        <f t="shared" si="72"/>
        <v>#NUM!</v>
      </c>
      <c r="G542" s="3" t="e">
        <f xml:space="preserve"> IF(Calculations!C542 = DefectTypeString,  IFERROR(Calculations!L542,""), NA())</f>
        <v>#N/A</v>
      </c>
      <c r="H542" s="3" t="e">
        <f t="shared" si="73"/>
        <v>#NUM!</v>
      </c>
      <c r="I542" s="3" t="e">
        <f ca="1" xml:space="preserve"> IF(OR(Calculations!C542 = "",Calculations!C542 &lt;&gt; DefectTypeString),  Calculations!M542, NA())</f>
        <v>#N/A</v>
      </c>
      <c r="J542" s="3" t="e">
        <f xml:space="preserve"> IF(Calculations!C542 = DefectTypeString,  Calculations!M542, NA())</f>
        <v>#N/A</v>
      </c>
      <c r="K542" s="3"/>
      <c r="AL542" s="2" t="str">
        <f t="shared" si="69"/>
        <v/>
      </c>
      <c r="AM542" s="4" t="str">
        <f t="shared" si="70"/>
        <v/>
      </c>
      <c r="AN542" s="4" t="str">
        <f t="shared" si="71"/>
        <v/>
      </c>
    </row>
    <row r="543" spans="1:40" x14ac:dyDescent="0.2">
      <c r="A543" s="9" t="str">
        <f>Calculations!B543</f>
        <v/>
      </c>
      <c r="B543" s="9" t="str">
        <f>Calculations!A543</f>
        <v/>
      </c>
      <c r="C543" s="3" t="str">
        <f t="shared" si="68"/>
        <v/>
      </c>
      <c r="D543" s="3" t="str">
        <f>IFERROR(Calculations!L543,"")</f>
        <v/>
      </c>
      <c r="E543" s="3" t="str">
        <f>IF(OR(FilterValue="",Calculations!C543=FilterValue), IF(Calculations!C543 &lt;&gt;DefectTypeString,  IFERROR(Calculations!L543,""), NA()),NA())</f>
        <v/>
      </c>
      <c r="F543" s="3" t="e">
        <f t="shared" si="72"/>
        <v>#NUM!</v>
      </c>
      <c r="G543" s="3" t="e">
        <f xml:space="preserve"> IF(Calculations!C543 = DefectTypeString,  IFERROR(Calculations!L543,""), NA())</f>
        <v>#N/A</v>
      </c>
      <c r="H543" s="3" t="e">
        <f t="shared" si="73"/>
        <v>#NUM!</v>
      </c>
      <c r="I543" s="3" t="e">
        <f ca="1" xml:space="preserve"> IF(OR(Calculations!C543 = "",Calculations!C543 &lt;&gt; DefectTypeString),  Calculations!M543, NA())</f>
        <v>#N/A</v>
      </c>
      <c r="J543" s="3" t="e">
        <f xml:space="preserve"> IF(Calculations!C543 = DefectTypeString,  Calculations!M543, NA())</f>
        <v>#N/A</v>
      </c>
      <c r="K543" s="3"/>
      <c r="AL543" s="2" t="str">
        <f t="shared" si="69"/>
        <v/>
      </c>
      <c r="AM543" s="4" t="str">
        <f t="shared" si="70"/>
        <v/>
      </c>
      <c r="AN543" s="4" t="str">
        <f t="shared" si="71"/>
        <v/>
      </c>
    </row>
    <row r="544" spans="1:40" x14ac:dyDescent="0.2">
      <c r="A544" s="9" t="str">
        <f>Calculations!B544</f>
        <v/>
      </c>
      <c r="B544" s="9" t="str">
        <f>Calculations!A544</f>
        <v/>
      </c>
      <c r="C544" s="3" t="str">
        <f t="shared" si="68"/>
        <v/>
      </c>
      <c r="D544" s="3" t="str">
        <f>IFERROR(Calculations!L544,"")</f>
        <v/>
      </c>
      <c r="E544" s="3" t="str">
        <f>IF(OR(FilterValue="",Calculations!C544=FilterValue), IF(Calculations!C544 &lt;&gt;DefectTypeString,  IFERROR(Calculations!L544,""), NA()),NA())</f>
        <v/>
      </c>
      <c r="F544" s="3" t="e">
        <f t="shared" si="72"/>
        <v>#NUM!</v>
      </c>
      <c r="G544" s="3" t="e">
        <f xml:space="preserve"> IF(Calculations!C544 = DefectTypeString,  IFERROR(Calculations!L544,""), NA())</f>
        <v>#N/A</v>
      </c>
      <c r="H544" s="3" t="e">
        <f t="shared" si="73"/>
        <v>#NUM!</v>
      </c>
      <c r="I544" s="3" t="e">
        <f ca="1" xml:space="preserve"> IF(OR(Calculations!C544 = "",Calculations!C544 &lt;&gt; DefectTypeString),  Calculations!M544, NA())</f>
        <v>#N/A</v>
      </c>
      <c r="J544" s="3" t="e">
        <f xml:space="preserve"> IF(Calculations!C544 = DefectTypeString,  Calculations!M544, NA())</f>
        <v>#N/A</v>
      </c>
      <c r="K544" s="3"/>
      <c r="AL544" s="2" t="str">
        <f t="shared" si="69"/>
        <v/>
      </c>
      <c r="AM544" s="4" t="str">
        <f t="shared" si="70"/>
        <v/>
      </c>
      <c r="AN544" s="4" t="str">
        <f t="shared" si="71"/>
        <v/>
      </c>
    </row>
    <row r="545" spans="1:40" x14ac:dyDescent="0.2">
      <c r="A545" s="9" t="str">
        <f>Calculations!B545</f>
        <v/>
      </c>
      <c r="B545" s="9" t="str">
        <f>Calculations!A545</f>
        <v/>
      </c>
      <c r="C545" s="3" t="str">
        <f t="shared" si="68"/>
        <v/>
      </c>
      <c r="D545" s="3" t="str">
        <f>IFERROR(Calculations!L545,"")</f>
        <v/>
      </c>
      <c r="E545" s="3" t="str">
        <f>IF(OR(FilterValue="",Calculations!C545=FilterValue), IF(Calculations!C545 &lt;&gt;DefectTypeString,  IFERROR(Calculations!L545,""), NA()),NA())</f>
        <v/>
      </c>
      <c r="F545" s="3" t="e">
        <f t="shared" si="72"/>
        <v>#NUM!</v>
      </c>
      <c r="G545" s="3" t="e">
        <f xml:space="preserve"> IF(Calculations!C545 = DefectTypeString,  IFERROR(Calculations!L545,""), NA())</f>
        <v>#N/A</v>
      </c>
      <c r="H545" s="3" t="e">
        <f t="shared" si="73"/>
        <v>#NUM!</v>
      </c>
      <c r="I545" s="3" t="e">
        <f ca="1" xml:space="preserve"> IF(OR(Calculations!C545 = "",Calculations!C545 &lt;&gt; DefectTypeString),  Calculations!M545, NA())</f>
        <v>#N/A</v>
      </c>
      <c r="J545" s="3" t="e">
        <f xml:space="preserve"> IF(Calculations!C545 = DefectTypeString,  Calculations!M545, NA())</f>
        <v>#N/A</v>
      </c>
      <c r="K545" s="3"/>
      <c r="AL545" s="2" t="str">
        <f t="shared" si="69"/>
        <v/>
      </c>
      <c r="AM545" s="4" t="str">
        <f t="shared" si="70"/>
        <v/>
      </c>
      <c r="AN545" s="4" t="str">
        <f t="shared" si="71"/>
        <v/>
      </c>
    </row>
    <row r="546" spans="1:40" x14ac:dyDescent="0.2">
      <c r="A546" s="9" t="str">
        <f>Calculations!B546</f>
        <v/>
      </c>
      <c r="B546" s="9" t="str">
        <f>Calculations!A546</f>
        <v/>
      </c>
      <c r="C546" s="3" t="str">
        <f t="shared" si="68"/>
        <v/>
      </c>
      <c r="D546" s="3" t="str">
        <f>IFERROR(Calculations!L546,"")</f>
        <v/>
      </c>
      <c r="E546" s="3" t="str">
        <f>IF(OR(FilterValue="",Calculations!C546=FilterValue), IF(Calculations!C546 &lt;&gt;DefectTypeString,  IFERROR(Calculations!L546,""), NA()),NA())</f>
        <v/>
      </c>
      <c r="F546" s="3" t="e">
        <f t="shared" si="72"/>
        <v>#NUM!</v>
      </c>
      <c r="G546" s="3" t="e">
        <f xml:space="preserve"> IF(Calculations!C546 = DefectTypeString,  IFERROR(Calculations!L546,""), NA())</f>
        <v>#N/A</v>
      </c>
      <c r="H546" s="3" t="e">
        <f t="shared" si="73"/>
        <v>#NUM!</v>
      </c>
      <c r="I546" s="3" t="e">
        <f ca="1" xml:space="preserve"> IF(OR(Calculations!C546 = "",Calculations!C546 &lt;&gt; DefectTypeString),  Calculations!M546, NA())</f>
        <v>#N/A</v>
      </c>
      <c r="J546" s="3" t="e">
        <f xml:space="preserve"> IF(Calculations!C546 = DefectTypeString,  Calculations!M546, NA())</f>
        <v>#N/A</v>
      </c>
      <c r="K546" s="3"/>
      <c r="AL546" s="2" t="str">
        <f t="shared" si="69"/>
        <v/>
      </c>
      <c r="AM546" s="4" t="str">
        <f t="shared" si="70"/>
        <v/>
      </c>
      <c r="AN546" s="4" t="str">
        <f t="shared" si="71"/>
        <v/>
      </c>
    </row>
    <row r="547" spans="1:40" x14ac:dyDescent="0.2">
      <c r="A547" s="9" t="str">
        <f>Calculations!B547</f>
        <v/>
      </c>
      <c r="B547" s="9" t="str">
        <f>Calculations!A547</f>
        <v/>
      </c>
      <c r="C547" s="3" t="str">
        <f t="shared" si="68"/>
        <v/>
      </c>
      <c r="D547" s="3" t="str">
        <f>IFERROR(Calculations!L547,"")</f>
        <v/>
      </c>
      <c r="E547" s="3" t="str">
        <f>IF(OR(FilterValue="",Calculations!C547=FilterValue), IF(Calculations!C547 &lt;&gt;DefectTypeString,  IFERROR(Calculations!L547,""), NA()),NA())</f>
        <v/>
      </c>
      <c r="F547" s="3" t="e">
        <f t="shared" si="72"/>
        <v>#NUM!</v>
      </c>
      <c r="G547" s="3" t="e">
        <f xml:space="preserve"> IF(Calculations!C547 = DefectTypeString,  IFERROR(Calculations!L547,""), NA())</f>
        <v>#N/A</v>
      </c>
      <c r="H547" s="3" t="e">
        <f t="shared" si="73"/>
        <v>#NUM!</v>
      </c>
      <c r="I547" s="3" t="e">
        <f ca="1" xml:space="preserve"> IF(OR(Calculations!C547 = "",Calculations!C547 &lt;&gt; DefectTypeString),  Calculations!M547, NA())</f>
        <v>#N/A</v>
      </c>
      <c r="J547" s="3" t="e">
        <f xml:space="preserve"> IF(Calculations!C547 = DefectTypeString,  Calculations!M547, NA())</f>
        <v>#N/A</v>
      </c>
      <c r="K547" s="3"/>
      <c r="AL547" s="2" t="str">
        <f t="shared" si="69"/>
        <v/>
      </c>
      <c r="AM547" s="4" t="str">
        <f t="shared" si="70"/>
        <v/>
      </c>
      <c r="AN547" s="4" t="str">
        <f t="shared" si="71"/>
        <v/>
      </c>
    </row>
    <row r="548" spans="1:40" x14ac:dyDescent="0.2">
      <c r="A548" s="9" t="str">
        <f>Calculations!B548</f>
        <v/>
      </c>
      <c r="B548" s="9" t="str">
        <f>Calculations!A548</f>
        <v/>
      </c>
      <c r="C548" s="3" t="str">
        <f t="shared" si="68"/>
        <v/>
      </c>
      <c r="D548" s="3" t="str">
        <f>IFERROR(Calculations!L548,"")</f>
        <v/>
      </c>
      <c r="E548" s="3" t="str">
        <f>IF(OR(FilterValue="",Calculations!C548=FilterValue), IF(Calculations!C548 &lt;&gt;DefectTypeString,  IFERROR(Calculations!L548,""), NA()),NA())</f>
        <v/>
      </c>
      <c r="F548" s="3" t="e">
        <f t="shared" si="72"/>
        <v>#NUM!</v>
      </c>
      <c r="G548" s="3" t="e">
        <f xml:space="preserve"> IF(Calculations!C548 = DefectTypeString,  IFERROR(Calculations!L548,""), NA())</f>
        <v>#N/A</v>
      </c>
      <c r="H548" s="3" t="e">
        <f t="shared" si="73"/>
        <v>#NUM!</v>
      </c>
      <c r="I548" s="3" t="e">
        <f ca="1" xml:space="preserve"> IF(OR(Calculations!C548 = "",Calculations!C548 &lt;&gt; DefectTypeString),  Calculations!M548, NA())</f>
        <v>#N/A</v>
      </c>
      <c r="J548" s="3" t="e">
        <f xml:space="preserve"> IF(Calculations!C548 = DefectTypeString,  Calculations!M548, NA())</f>
        <v>#N/A</v>
      </c>
      <c r="K548" s="3"/>
      <c r="AL548" s="2" t="str">
        <f t="shared" si="69"/>
        <v/>
      </c>
      <c r="AM548" s="4" t="str">
        <f t="shared" si="70"/>
        <v/>
      </c>
      <c r="AN548" s="4" t="str">
        <f t="shared" si="71"/>
        <v/>
      </c>
    </row>
    <row r="549" spans="1:40" x14ac:dyDescent="0.2">
      <c r="A549" s="9" t="str">
        <f>Calculations!B549</f>
        <v/>
      </c>
      <c r="B549" s="9" t="str">
        <f>Calculations!A549</f>
        <v/>
      </c>
      <c r="C549" s="3" t="str">
        <f t="shared" si="68"/>
        <v/>
      </c>
      <c r="D549" s="3" t="str">
        <f>IFERROR(Calculations!L549,"")</f>
        <v/>
      </c>
      <c r="E549" s="3" t="str">
        <f>IF(OR(FilterValue="",Calculations!C549=FilterValue), IF(Calculations!C549 &lt;&gt;DefectTypeString,  IFERROR(Calculations!L549,""), NA()),NA())</f>
        <v/>
      </c>
      <c r="F549" s="3" t="e">
        <f t="shared" si="72"/>
        <v>#NUM!</v>
      </c>
      <c r="G549" s="3" t="e">
        <f xml:space="preserve"> IF(Calculations!C549 = DefectTypeString,  IFERROR(Calculations!L549,""), NA())</f>
        <v>#N/A</v>
      </c>
      <c r="H549" s="3" t="e">
        <f t="shared" si="73"/>
        <v>#NUM!</v>
      </c>
      <c r="I549" s="3" t="e">
        <f ca="1" xml:space="preserve"> IF(OR(Calculations!C549 = "",Calculations!C549 &lt;&gt; DefectTypeString),  Calculations!M549, NA())</f>
        <v>#N/A</v>
      </c>
      <c r="J549" s="3" t="e">
        <f xml:space="preserve"> IF(Calculations!C549 = DefectTypeString,  Calculations!M549, NA())</f>
        <v>#N/A</v>
      </c>
      <c r="K549" s="3"/>
      <c r="AL549" s="2" t="str">
        <f t="shared" si="69"/>
        <v/>
      </c>
      <c r="AM549" s="4" t="str">
        <f t="shared" si="70"/>
        <v/>
      </c>
      <c r="AN549" s="4" t="str">
        <f t="shared" si="71"/>
        <v/>
      </c>
    </row>
    <row r="550" spans="1:40" x14ac:dyDescent="0.2">
      <c r="A550" s="9" t="str">
        <f>Calculations!B550</f>
        <v/>
      </c>
      <c r="B550" s="9" t="str">
        <f>Calculations!A550</f>
        <v/>
      </c>
      <c r="C550" s="3" t="str">
        <f t="shared" si="68"/>
        <v/>
      </c>
      <c r="D550" s="3" t="str">
        <f>IFERROR(Calculations!L550,"")</f>
        <v/>
      </c>
      <c r="E550" s="3" t="str">
        <f>IF(OR(FilterValue="",Calculations!C550=FilterValue), IF(Calculations!C550 &lt;&gt;DefectTypeString,  IFERROR(Calculations!L550,""), NA()),NA())</f>
        <v/>
      </c>
      <c r="F550" s="3" t="e">
        <f t="shared" si="72"/>
        <v>#NUM!</v>
      </c>
      <c r="G550" s="3" t="e">
        <f xml:space="preserve"> IF(Calculations!C550 = DefectTypeString,  IFERROR(Calculations!L550,""), NA())</f>
        <v>#N/A</v>
      </c>
      <c r="H550" s="3" t="e">
        <f t="shared" si="73"/>
        <v>#NUM!</v>
      </c>
      <c r="I550" s="3" t="e">
        <f ca="1" xml:space="preserve"> IF(OR(Calculations!C550 = "",Calculations!C550 &lt;&gt; DefectTypeString),  Calculations!M550, NA())</f>
        <v>#N/A</v>
      </c>
      <c r="J550" s="3" t="e">
        <f xml:space="preserve"> IF(Calculations!C550 = DefectTypeString,  Calculations!M550, NA())</f>
        <v>#N/A</v>
      </c>
      <c r="K550" s="3"/>
      <c r="AL550" s="2" t="str">
        <f t="shared" si="69"/>
        <v/>
      </c>
      <c r="AM550" s="4" t="str">
        <f t="shared" si="70"/>
        <v/>
      </c>
      <c r="AN550" s="4" t="str">
        <f t="shared" si="71"/>
        <v/>
      </c>
    </row>
    <row r="551" spans="1:40" x14ac:dyDescent="0.2">
      <c r="A551" s="9" t="str">
        <f>Calculations!B551</f>
        <v/>
      </c>
      <c r="B551" s="9" t="str">
        <f>Calculations!A551</f>
        <v/>
      </c>
      <c r="C551" s="3" t="str">
        <f t="shared" si="68"/>
        <v/>
      </c>
      <c r="D551" s="3" t="str">
        <f>IFERROR(Calculations!L551,"")</f>
        <v/>
      </c>
      <c r="E551" s="3" t="str">
        <f>IF(OR(FilterValue="",Calculations!C551=FilterValue), IF(Calculations!C551 &lt;&gt;DefectTypeString,  IFERROR(Calculations!L551,""), NA()),NA())</f>
        <v/>
      </c>
      <c r="F551" s="3" t="e">
        <f t="shared" si="72"/>
        <v>#NUM!</v>
      </c>
      <c r="G551" s="3" t="e">
        <f xml:space="preserve"> IF(Calculations!C551 = DefectTypeString,  IFERROR(Calculations!L551,""), NA())</f>
        <v>#N/A</v>
      </c>
      <c r="H551" s="3" t="e">
        <f t="shared" si="73"/>
        <v>#NUM!</v>
      </c>
      <c r="I551" s="3" t="e">
        <f ca="1" xml:space="preserve"> IF(OR(Calculations!C551 = "",Calculations!C551 &lt;&gt; DefectTypeString),  Calculations!M551, NA())</f>
        <v>#N/A</v>
      </c>
      <c r="J551" s="3" t="e">
        <f xml:space="preserve"> IF(Calculations!C551 = DefectTypeString,  Calculations!M551, NA())</f>
        <v>#N/A</v>
      </c>
      <c r="K551" s="3"/>
      <c r="AL551" s="2" t="str">
        <f t="shared" si="69"/>
        <v/>
      </c>
      <c r="AM551" s="4" t="str">
        <f t="shared" si="70"/>
        <v/>
      </c>
      <c r="AN551" s="4" t="str">
        <f t="shared" si="71"/>
        <v/>
      </c>
    </row>
    <row r="552" spans="1:40" x14ac:dyDescent="0.2">
      <c r="A552" s="9" t="str">
        <f>Calculations!B552</f>
        <v/>
      </c>
      <c r="B552" s="9" t="str">
        <f>Calculations!A552</f>
        <v/>
      </c>
      <c r="C552" s="3" t="str">
        <f t="shared" si="68"/>
        <v/>
      </c>
      <c r="D552" s="3" t="str">
        <f>IFERROR(Calculations!L552,"")</f>
        <v/>
      </c>
      <c r="E552" s="3" t="str">
        <f>IF(OR(FilterValue="",Calculations!C552=FilterValue), IF(Calculations!C552 &lt;&gt;DefectTypeString,  IFERROR(Calculations!L552,""), NA()),NA())</f>
        <v/>
      </c>
      <c r="F552" s="3" t="e">
        <f t="shared" si="72"/>
        <v>#NUM!</v>
      </c>
      <c r="G552" s="3" t="e">
        <f xml:space="preserve"> IF(Calculations!C552 = DefectTypeString,  IFERROR(Calculations!L552,""), NA())</f>
        <v>#N/A</v>
      </c>
      <c r="H552" s="3" t="e">
        <f t="shared" si="73"/>
        <v>#NUM!</v>
      </c>
      <c r="I552" s="3" t="e">
        <f ca="1" xml:space="preserve"> IF(OR(Calculations!C552 = "",Calculations!C552 &lt;&gt; DefectTypeString),  Calculations!M552, NA())</f>
        <v>#N/A</v>
      </c>
      <c r="J552" s="3" t="e">
        <f xml:space="preserve"> IF(Calculations!C552 = DefectTypeString,  Calculations!M552, NA())</f>
        <v>#N/A</v>
      </c>
      <c r="K552" s="3"/>
      <c r="AL552" s="2" t="str">
        <f t="shared" si="69"/>
        <v/>
      </c>
      <c r="AM552" s="4" t="str">
        <f t="shared" si="70"/>
        <v/>
      </c>
      <c r="AN552" s="4" t="str">
        <f t="shared" si="71"/>
        <v/>
      </c>
    </row>
    <row r="553" spans="1:40" x14ac:dyDescent="0.2">
      <c r="A553" s="9" t="str">
        <f>Calculations!B553</f>
        <v/>
      </c>
      <c r="B553" s="9" t="str">
        <f>Calculations!A553</f>
        <v/>
      </c>
      <c r="C553" s="3" t="str">
        <f t="shared" si="68"/>
        <v/>
      </c>
      <c r="D553" s="3" t="str">
        <f>IFERROR(Calculations!L553,"")</f>
        <v/>
      </c>
      <c r="E553" s="3" t="str">
        <f>IF(OR(FilterValue="",Calculations!C553=FilterValue), IF(Calculations!C553 &lt;&gt;DefectTypeString,  IFERROR(Calculations!L553,""), NA()),NA())</f>
        <v/>
      </c>
      <c r="F553" s="3" t="e">
        <f t="shared" si="72"/>
        <v>#NUM!</v>
      </c>
      <c r="G553" s="3" t="e">
        <f xml:space="preserve"> IF(Calculations!C553 = DefectTypeString,  IFERROR(Calculations!L553,""), NA())</f>
        <v>#N/A</v>
      </c>
      <c r="H553" s="3" t="e">
        <f t="shared" si="73"/>
        <v>#NUM!</v>
      </c>
      <c r="I553" s="3" t="e">
        <f ca="1" xml:space="preserve"> IF(OR(Calculations!C553 = "",Calculations!C553 &lt;&gt; DefectTypeString),  Calculations!M553, NA())</f>
        <v>#N/A</v>
      </c>
      <c r="J553" s="3" t="e">
        <f xml:space="preserve"> IF(Calculations!C553 = DefectTypeString,  Calculations!M553, NA())</f>
        <v>#N/A</v>
      </c>
      <c r="K553" s="3"/>
      <c r="AL553" s="2" t="str">
        <f t="shared" si="69"/>
        <v/>
      </c>
      <c r="AM553" s="4" t="str">
        <f t="shared" si="70"/>
        <v/>
      </c>
      <c r="AN553" s="4" t="str">
        <f t="shared" si="71"/>
        <v/>
      </c>
    </row>
    <row r="554" spans="1:40" x14ac:dyDescent="0.2">
      <c r="A554" s="9" t="str">
        <f>Calculations!B554</f>
        <v/>
      </c>
      <c r="B554" s="9" t="str">
        <f>Calculations!A554</f>
        <v/>
      </c>
      <c r="C554" s="3" t="str">
        <f t="shared" si="68"/>
        <v/>
      </c>
      <c r="D554" s="3" t="str">
        <f>IFERROR(Calculations!L554,"")</f>
        <v/>
      </c>
      <c r="E554" s="3" t="str">
        <f>IF(OR(FilterValue="",Calculations!C554=FilterValue), IF(Calculations!C554 &lt;&gt;DefectTypeString,  IFERROR(Calculations!L554,""), NA()),NA())</f>
        <v/>
      </c>
      <c r="F554" s="3" t="e">
        <f t="shared" si="72"/>
        <v>#NUM!</v>
      </c>
      <c r="G554" s="3" t="e">
        <f xml:space="preserve"> IF(Calculations!C554 = DefectTypeString,  IFERROR(Calculations!L554,""), NA())</f>
        <v>#N/A</v>
      </c>
      <c r="H554" s="3" t="e">
        <f t="shared" si="73"/>
        <v>#NUM!</v>
      </c>
      <c r="I554" s="3" t="e">
        <f ca="1" xml:space="preserve"> IF(OR(Calculations!C554 = "",Calculations!C554 &lt;&gt; DefectTypeString),  Calculations!M554, NA())</f>
        <v>#N/A</v>
      </c>
      <c r="J554" s="3" t="e">
        <f xml:space="preserve"> IF(Calculations!C554 = DefectTypeString,  Calculations!M554, NA())</f>
        <v>#N/A</v>
      </c>
      <c r="K554" s="3"/>
      <c r="AL554" s="2" t="str">
        <f t="shared" si="69"/>
        <v/>
      </c>
      <c r="AM554" s="4" t="str">
        <f t="shared" si="70"/>
        <v/>
      </c>
      <c r="AN554" s="4" t="str">
        <f t="shared" si="71"/>
        <v/>
      </c>
    </row>
    <row r="555" spans="1:40" x14ac:dyDescent="0.2">
      <c r="A555" s="9" t="str">
        <f>Calculations!B555</f>
        <v/>
      </c>
      <c r="B555" s="9" t="str">
        <f>Calculations!A555</f>
        <v/>
      </c>
      <c r="C555" s="3" t="str">
        <f t="shared" si="68"/>
        <v/>
      </c>
      <c r="D555" s="3" t="str">
        <f>IFERROR(Calculations!L555,"")</f>
        <v/>
      </c>
      <c r="E555" s="3" t="str">
        <f>IF(OR(FilterValue="",Calculations!C555=FilterValue), IF(Calculations!C555 &lt;&gt;DefectTypeString,  IFERROR(Calculations!L555,""), NA()),NA())</f>
        <v/>
      </c>
      <c r="F555" s="3" t="e">
        <f t="shared" si="72"/>
        <v>#NUM!</v>
      </c>
      <c r="G555" s="3" t="e">
        <f xml:space="preserve"> IF(Calculations!C555 = DefectTypeString,  IFERROR(Calculations!L555,""), NA())</f>
        <v>#N/A</v>
      </c>
      <c r="H555" s="3" t="e">
        <f t="shared" si="73"/>
        <v>#NUM!</v>
      </c>
      <c r="I555" s="3" t="e">
        <f ca="1" xml:space="preserve"> IF(OR(Calculations!C555 = "",Calculations!C555 &lt;&gt; DefectTypeString),  Calculations!M555, NA())</f>
        <v>#N/A</v>
      </c>
      <c r="J555" s="3" t="e">
        <f xml:space="preserve"> IF(Calculations!C555 = DefectTypeString,  Calculations!M555, NA())</f>
        <v>#N/A</v>
      </c>
      <c r="K555" s="3"/>
      <c r="AL555" s="2" t="str">
        <f t="shared" si="69"/>
        <v/>
      </c>
      <c r="AM555" s="4" t="str">
        <f t="shared" si="70"/>
        <v/>
      </c>
      <c r="AN555" s="4" t="str">
        <f t="shared" si="71"/>
        <v/>
      </c>
    </row>
    <row r="556" spans="1:40" x14ac:dyDescent="0.2">
      <c r="A556" s="9" t="str">
        <f>Calculations!B556</f>
        <v/>
      </c>
      <c r="B556" s="9" t="str">
        <f>Calculations!A556</f>
        <v/>
      </c>
      <c r="C556" s="3" t="str">
        <f t="shared" si="68"/>
        <v/>
      </c>
      <c r="D556" s="3" t="str">
        <f>IFERROR(Calculations!L556,"")</f>
        <v/>
      </c>
      <c r="E556" s="3" t="str">
        <f>IF(OR(FilterValue="",Calculations!C556=FilterValue), IF(Calculations!C556 &lt;&gt;DefectTypeString,  IFERROR(Calculations!L556,""), NA()),NA())</f>
        <v/>
      </c>
      <c r="F556" s="3" t="e">
        <f t="shared" si="72"/>
        <v>#NUM!</v>
      </c>
      <c r="G556" s="3" t="e">
        <f xml:space="preserve"> IF(Calculations!C556 = DefectTypeString,  IFERROR(Calculations!L556,""), NA())</f>
        <v>#N/A</v>
      </c>
      <c r="H556" s="3" t="e">
        <f t="shared" si="73"/>
        <v>#NUM!</v>
      </c>
      <c r="I556" s="3" t="e">
        <f ca="1" xml:space="preserve"> IF(OR(Calculations!C556 = "",Calculations!C556 &lt;&gt; DefectTypeString),  Calculations!M556, NA())</f>
        <v>#N/A</v>
      </c>
      <c r="J556" s="3" t="e">
        <f xml:space="preserve"> IF(Calculations!C556 = DefectTypeString,  Calculations!M556, NA())</f>
        <v>#N/A</v>
      </c>
      <c r="K556" s="3"/>
      <c r="AL556" s="2" t="str">
        <f t="shared" si="69"/>
        <v/>
      </c>
      <c r="AM556" s="4" t="str">
        <f t="shared" si="70"/>
        <v/>
      </c>
      <c r="AN556" s="4" t="str">
        <f t="shared" si="71"/>
        <v/>
      </c>
    </row>
    <row r="557" spans="1:40" x14ac:dyDescent="0.2">
      <c r="A557" s="9" t="str">
        <f>Calculations!B557</f>
        <v/>
      </c>
      <c r="B557" s="9" t="str">
        <f>Calculations!A557</f>
        <v/>
      </c>
      <c r="C557" s="3" t="str">
        <f t="shared" si="68"/>
        <v/>
      </c>
      <c r="D557" s="3" t="str">
        <f>IFERROR(Calculations!L557,"")</f>
        <v/>
      </c>
      <c r="E557" s="3" t="str">
        <f>IF(OR(FilterValue="",Calculations!C557=FilterValue), IF(Calculations!C557 &lt;&gt;DefectTypeString,  IFERROR(Calculations!L557,""), NA()),NA())</f>
        <v/>
      </c>
      <c r="F557" s="3" t="e">
        <f t="shared" si="72"/>
        <v>#NUM!</v>
      </c>
      <c r="G557" s="3" t="e">
        <f xml:space="preserve"> IF(Calculations!C557 = DefectTypeString,  IFERROR(Calculations!L557,""), NA())</f>
        <v>#N/A</v>
      </c>
      <c r="H557" s="3" t="e">
        <f t="shared" si="73"/>
        <v>#NUM!</v>
      </c>
      <c r="I557" s="3" t="e">
        <f ca="1" xml:space="preserve"> IF(OR(Calculations!C557 = "",Calculations!C557 &lt;&gt; DefectTypeString),  Calculations!M557, NA())</f>
        <v>#N/A</v>
      </c>
      <c r="J557" s="3" t="e">
        <f xml:space="preserve"> IF(Calculations!C557 = DefectTypeString,  Calculations!M557, NA())</f>
        <v>#N/A</v>
      </c>
      <c r="K557" s="3"/>
      <c r="AL557" s="2" t="str">
        <f t="shared" si="69"/>
        <v/>
      </c>
      <c r="AM557" s="4" t="str">
        <f t="shared" si="70"/>
        <v/>
      </c>
      <c r="AN557" s="4" t="str">
        <f t="shared" si="71"/>
        <v/>
      </c>
    </row>
    <row r="558" spans="1:40" x14ac:dyDescent="0.2">
      <c r="A558" s="9" t="str">
        <f>Calculations!B558</f>
        <v/>
      </c>
      <c r="B558" s="9" t="str">
        <f>Calculations!A558</f>
        <v/>
      </c>
      <c r="C558" s="3" t="str">
        <f t="shared" si="68"/>
        <v/>
      </c>
      <c r="D558" s="3" t="str">
        <f>IFERROR(Calculations!L558,"")</f>
        <v/>
      </c>
      <c r="E558" s="3" t="str">
        <f>IF(OR(FilterValue="",Calculations!C558=FilterValue), IF(Calculations!C558 &lt;&gt;DefectTypeString,  IFERROR(Calculations!L558,""), NA()),NA())</f>
        <v/>
      </c>
      <c r="F558" s="3" t="e">
        <f t="shared" si="72"/>
        <v>#NUM!</v>
      </c>
      <c r="G558" s="3" t="e">
        <f xml:space="preserve"> IF(Calculations!C558 = DefectTypeString,  IFERROR(Calculations!L558,""), NA())</f>
        <v>#N/A</v>
      </c>
      <c r="H558" s="3" t="e">
        <f t="shared" si="73"/>
        <v>#NUM!</v>
      </c>
      <c r="I558" s="3" t="e">
        <f ca="1" xml:space="preserve"> IF(OR(Calculations!C558 = "",Calculations!C558 &lt;&gt; DefectTypeString),  Calculations!M558, NA())</f>
        <v>#N/A</v>
      </c>
      <c r="J558" s="3" t="e">
        <f xml:space="preserve"> IF(Calculations!C558 = DefectTypeString,  Calculations!M558, NA())</f>
        <v>#N/A</v>
      </c>
      <c r="K558" s="3"/>
      <c r="AL558" s="2" t="str">
        <f t="shared" si="69"/>
        <v/>
      </c>
      <c r="AM558" s="4" t="str">
        <f t="shared" si="70"/>
        <v/>
      </c>
      <c r="AN558" s="4" t="str">
        <f t="shared" si="71"/>
        <v/>
      </c>
    </row>
    <row r="559" spans="1:40" x14ac:dyDescent="0.2">
      <c r="A559" s="9" t="str">
        <f>Calculations!B559</f>
        <v/>
      </c>
      <c r="B559" s="9" t="str">
        <f>Calculations!A559</f>
        <v/>
      </c>
      <c r="C559" s="3" t="str">
        <f t="shared" si="68"/>
        <v/>
      </c>
      <c r="D559" s="3" t="str">
        <f>IFERROR(Calculations!L559,"")</f>
        <v/>
      </c>
      <c r="E559" s="3" t="str">
        <f>IF(OR(FilterValue="",Calculations!C559=FilterValue), IF(Calculations!C559 &lt;&gt;DefectTypeString,  IFERROR(Calculations!L559,""), NA()),NA())</f>
        <v/>
      </c>
      <c r="F559" s="3" t="e">
        <f t="shared" si="72"/>
        <v>#NUM!</v>
      </c>
      <c r="G559" s="3" t="e">
        <f xml:space="preserve"> IF(Calculations!C559 = DefectTypeString,  IFERROR(Calculations!L559,""), NA())</f>
        <v>#N/A</v>
      </c>
      <c r="H559" s="3" t="e">
        <f t="shared" si="73"/>
        <v>#NUM!</v>
      </c>
      <c r="I559" s="3" t="e">
        <f ca="1" xml:space="preserve"> IF(OR(Calculations!C559 = "",Calculations!C559 &lt;&gt; DefectTypeString),  Calculations!M559, NA())</f>
        <v>#N/A</v>
      </c>
      <c r="J559" s="3" t="e">
        <f xml:space="preserve"> IF(Calculations!C559 = DefectTypeString,  Calculations!M559, NA())</f>
        <v>#N/A</v>
      </c>
      <c r="K559" s="3"/>
      <c r="AL559" s="2" t="str">
        <f t="shared" si="69"/>
        <v/>
      </c>
      <c r="AM559" s="4" t="str">
        <f t="shared" si="70"/>
        <v/>
      </c>
      <c r="AN559" s="4" t="str">
        <f t="shared" si="71"/>
        <v/>
      </c>
    </row>
    <row r="560" spans="1:40" x14ac:dyDescent="0.2">
      <c r="A560" s="9" t="str">
        <f>Calculations!B560</f>
        <v/>
      </c>
      <c r="B560" s="9" t="str">
        <f>Calculations!A560</f>
        <v/>
      </c>
      <c r="C560" s="3" t="str">
        <f t="shared" si="68"/>
        <v/>
      </c>
      <c r="D560" s="3" t="str">
        <f>IFERROR(Calculations!L560,"")</f>
        <v/>
      </c>
      <c r="E560" s="3" t="str">
        <f>IF(OR(FilterValue="",Calculations!C560=FilterValue), IF(Calculations!C560 &lt;&gt;DefectTypeString,  IFERROR(Calculations!L560,""), NA()),NA())</f>
        <v/>
      </c>
      <c r="F560" s="3" t="e">
        <f t="shared" si="72"/>
        <v>#NUM!</v>
      </c>
      <c r="G560" s="3" t="e">
        <f xml:space="preserve"> IF(Calculations!C560 = DefectTypeString,  IFERROR(Calculations!L560,""), NA())</f>
        <v>#N/A</v>
      </c>
      <c r="H560" s="3" t="e">
        <f t="shared" si="73"/>
        <v>#NUM!</v>
      </c>
      <c r="I560" s="3" t="e">
        <f ca="1" xml:space="preserve"> IF(OR(Calculations!C560 = "",Calculations!C560 &lt;&gt; DefectTypeString),  Calculations!M560, NA())</f>
        <v>#N/A</v>
      </c>
      <c r="J560" s="3" t="e">
        <f xml:space="preserve"> IF(Calculations!C560 = DefectTypeString,  Calculations!M560, NA())</f>
        <v>#N/A</v>
      </c>
      <c r="K560" s="3"/>
      <c r="AL560" s="2" t="str">
        <f t="shared" si="69"/>
        <v/>
      </c>
      <c r="AM560" s="4" t="str">
        <f t="shared" si="70"/>
        <v/>
      </c>
      <c r="AN560" s="4" t="str">
        <f t="shared" si="71"/>
        <v/>
      </c>
    </row>
    <row r="561" spans="1:40" x14ac:dyDescent="0.2">
      <c r="A561" s="9" t="str">
        <f>Calculations!B561</f>
        <v/>
      </c>
      <c r="B561" s="9" t="str">
        <f>Calculations!A561</f>
        <v/>
      </c>
      <c r="C561" s="3" t="str">
        <f t="shared" si="68"/>
        <v/>
      </c>
      <c r="D561" s="3" t="str">
        <f>IFERROR(Calculations!L561,"")</f>
        <v/>
      </c>
      <c r="E561" s="3" t="str">
        <f>IF(OR(FilterValue="",Calculations!C561=FilterValue), IF(Calculations!C561 &lt;&gt;DefectTypeString,  IFERROR(Calculations!L561,""), NA()),NA())</f>
        <v/>
      </c>
      <c r="F561" s="3" t="e">
        <f t="shared" si="72"/>
        <v>#NUM!</v>
      </c>
      <c r="G561" s="3" t="e">
        <f xml:space="preserve"> IF(Calculations!C561 = DefectTypeString,  IFERROR(Calculations!L561,""), NA())</f>
        <v>#N/A</v>
      </c>
      <c r="H561" s="3" t="e">
        <f t="shared" si="73"/>
        <v>#NUM!</v>
      </c>
      <c r="I561" s="3" t="e">
        <f ca="1" xml:space="preserve"> IF(OR(Calculations!C561 = "",Calculations!C561 &lt;&gt; DefectTypeString),  Calculations!M561, NA())</f>
        <v>#N/A</v>
      </c>
      <c r="J561" s="3" t="e">
        <f xml:space="preserve"> IF(Calculations!C561 = DefectTypeString,  Calculations!M561, NA())</f>
        <v>#N/A</v>
      </c>
      <c r="K561" s="3"/>
      <c r="AL561" s="2" t="str">
        <f t="shared" si="69"/>
        <v/>
      </c>
      <c r="AM561" s="4" t="str">
        <f t="shared" si="70"/>
        <v/>
      </c>
      <c r="AN561" s="4" t="str">
        <f t="shared" si="71"/>
        <v/>
      </c>
    </row>
    <row r="562" spans="1:40" x14ac:dyDescent="0.2">
      <c r="A562" s="9" t="str">
        <f>Calculations!B562</f>
        <v/>
      </c>
      <c r="B562" s="9" t="str">
        <f>Calculations!A562</f>
        <v/>
      </c>
      <c r="C562" s="3" t="str">
        <f t="shared" si="68"/>
        <v/>
      </c>
      <c r="D562" s="3" t="str">
        <f>IFERROR(Calculations!L562,"")</f>
        <v/>
      </c>
      <c r="E562" s="3" t="str">
        <f>IF(OR(FilterValue="",Calculations!C562=FilterValue), IF(Calculations!C562 &lt;&gt;DefectTypeString,  IFERROR(Calculations!L562,""), NA()),NA())</f>
        <v/>
      </c>
      <c r="F562" s="3" t="e">
        <f t="shared" si="72"/>
        <v>#NUM!</v>
      </c>
      <c r="G562" s="3" t="e">
        <f xml:space="preserve"> IF(Calculations!C562 = DefectTypeString,  IFERROR(Calculations!L562,""), NA())</f>
        <v>#N/A</v>
      </c>
      <c r="H562" s="3" t="e">
        <f t="shared" si="73"/>
        <v>#NUM!</v>
      </c>
      <c r="I562" s="3" t="e">
        <f ca="1" xml:space="preserve"> IF(OR(Calculations!C562 = "",Calculations!C562 &lt;&gt; DefectTypeString),  Calculations!M562, NA())</f>
        <v>#N/A</v>
      </c>
      <c r="J562" s="3" t="e">
        <f xml:space="preserve"> IF(Calculations!C562 = DefectTypeString,  Calculations!M562, NA())</f>
        <v>#N/A</v>
      </c>
      <c r="K562" s="3"/>
      <c r="AL562" s="2" t="str">
        <f t="shared" si="69"/>
        <v/>
      </c>
      <c r="AM562" s="4" t="str">
        <f t="shared" si="70"/>
        <v/>
      </c>
      <c r="AN562" s="4" t="str">
        <f t="shared" si="71"/>
        <v/>
      </c>
    </row>
    <row r="563" spans="1:40" x14ac:dyDescent="0.2">
      <c r="A563" s="9" t="str">
        <f>Calculations!B563</f>
        <v/>
      </c>
      <c r="B563" s="9" t="str">
        <f>Calculations!A563</f>
        <v/>
      </c>
      <c r="C563" s="3" t="str">
        <f t="shared" si="68"/>
        <v/>
      </c>
      <c r="D563" s="3" t="str">
        <f>IFERROR(Calculations!L563,"")</f>
        <v/>
      </c>
      <c r="E563" s="3" t="str">
        <f>IF(OR(FilterValue="",Calculations!C563=FilterValue), IF(Calculations!C563 &lt;&gt;DefectTypeString,  IFERROR(Calculations!L563,""), NA()),NA())</f>
        <v/>
      </c>
      <c r="F563" s="3" t="e">
        <f t="shared" si="72"/>
        <v>#NUM!</v>
      </c>
      <c r="G563" s="3" t="e">
        <f xml:space="preserve"> IF(Calculations!C563 = DefectTypeString,  IFERROR(Calculations!L563,""), NA())</f>
        <v>#N/A</v>
      </c>
      <c r="H563" s="3" t="e">
        <f t="shared" si="73"/>
        <v>#NUM!</v>
      </c>
      <c r="I563" s="3" t="e">
        <f ca="1" xml:space="preserve"> IF(OR(Calculations!C563 = "",Calculations!C563 &lt;&gt; DefectTypeString),  Calculations!M563, NA())</f>
        <v>#N/A</v>
      </c>
      <c r="J563" s="3" t="e">
        <f xml:space="preserve"> IF(Calculations!C563 = DefectTypeString,  Calculations!M563, NA())</f>
        <v>#N/A</v>
      </c>
      <c r="K563" s="3"/>
      <c r="AL563" s="2" t="str">
        <f t="shared" si="69"/>
        <v/>
      </c>
      <c r="AM563" s="4" t="str">
        <f t="shared" si="70"/>
        <v/>
      </c>
      <c r="AN563" s="4" t="str">
        <f t="shared" si="71"/>
        <v/>
      </c>
    </row>
    <row r="564" spans="1:40" x14ac:dyDescent="0.2">
      <c r="A564" s="9" t="str">
        <f>Calculations!B564</f>
        <v/>
      </c>
      <c r="B564" s="9" t="str">
        <f>Calculations!A564</f>
        <v/>
      </c>
      <c r="C564" s="3" t="str">
        <f t="shared" si="68"/>
        <v/>
      </c>
      <c r="D564" s="3" t="str">
        <f>IFERROR(Calculations!L564,"")</f>
        <v/>
      </c>
      <c r="E564" s="3" t="str">
        <f>IF(OR(FilterValue="",Calculations!C564=FilterValue), IF(Calculations!C564 &lt;&gt;DefectTypeString,  IFERROR(Calculations!L564,""), NA()),NA())</f>
        <v/>
      </c>
      <c r="F564" s="3" t="e">
        <f t="shared" si="72"/>
        <v>#NUM!</v>
      </c>
      <c r="G564" s="3" t="e">
        <f xml:space="preserve"> IF(Calculations!C564 = DefectTypeString,  IFERROR(Calculations!L564,""), NA())</f>
        <v>#N/A</v>
      </c>
      <c r="H564" s="3" t="e">
        <f t="shared" si="73"/>
        <v>#NUM!</v>
      </c>
      <c r="I564" s="3" t="e">
        <f ca="1" xml:space="preserve"> IF(OR(Calculations!C564 = "",Calculations!C564 &lt;&gt; DefectTypeString),  Calculations!M564, NA())</f>
        <v>#N/A</v>
      </c>
      <c r="J564" s="3" t="e">
        <f xml:space="preserve"> IF(Calculations!C564 = DefectTypeString,  Calculations!M564, NA())</f>
        <v>#N/A</v>
      </c>
      <c r="K564" s="3"/>
      <c r="AL564" s="2" t="str">
        <f t="shared" si="69"/>
        <v/>
      </c>
      <c r="AM564" s="4" t="str">
        <f t="shared" si="70"/>
        <v/>
      </c>
      <c r="AN564" s="4" t="str">
        <f t="shared" si="71"/>
        <v/>
      </c>
    </row>
    <row r="565" spans="1:40" x14ac:dyDescent="0.2">
      <c r="A565" s="9" t="str">
        <f>Calculations!B565</f>
        <v/>
      </c>
      <c r="B565" s="9" t="str">
        <f>Calculations!A565</f>
        <v/>
      </c>
      <c r="C565" s="3" t="str">
        <f t="shared" si="68"/>
        <v/>
      </c>
      <c r="D565" s="3" t="str">
        <f>IFERROR(Calculations!L565,"")</f>
        <v/>
      </c>
      <c r="E565" s="3" t="str">
        <f>IF(OR(FilterValue="",Calculations!C565=FilterValue), IF(Calculations!C565 &lt;&gt;DefectTypeString,  IFERROR(Calculations!L565,""), NA()),NA())</f>
        <v/>
      </c>
      <c r="F565" s="3" t="e">
        <f t="shared" si="72"/>
        <v>#NUM!</v>
      </c>
      <c r="G565" s="3" t="e">
        <f xml:space="preserve"> IF(Calculations!C565 = DefectTypeString,  IFERROR(Calculations!L565,""), NA())</f>
        <v>#N/A</v>
      </c>
      <c r="H565" s="3" t="e">
        <f t="shared" si="73"/>
        <v>#NUM!</v>
      </c>
      <c r="I565" s="3" t="e">
        <f ca="1" xml:space="preserve"> IF(OR(Calculations!C565 = "",Calculations!C565 &lt;&gt; DefectTypeString),  Calculations!M565, NA())</f>
        <v>#N/A</v>
      </c>
      <c r="J565" s="3" t="e">
        <f xml:space="preserve"> IF(Calculations!C565 = DefectTypeString,  Calculations!M565, NA())</f>
        <v>#N/A</v>
      </c>
      <c r="K565" s="3"/>
      <c r="AL565" s="2" t="str">
        <f t="shared" si="69"/>
        <v/>
      </c>
      <c r="AM565" s="4" t="str">
        <f t="shared" si="70"/>
        <v/>
      </c>
      <c r="AN565" s="4" t="str">
        <f t="shared" si="71"/>
        <v/>
      </c>
    </row>
    <row r="566" spans="1:40" x14ac:dyDescent="0.2">
      <c r="A566" s="9" t="str">
        <f>Calculations!B566</f>
        <v/>
      </c>
      <c r="B566" s="9" t="str">
        <f>Calculations!A566</f>
        <v/>
      </c>
      <c r="C566" s="3" t="str">
        <f t="shared" si="68"/>
        <v/>
      </c>
      <c r="D566" s="3" t="str">
        <f>IFERROR(Calculations!L566,"")</f>
        <v/>
      </c>
      <c r="E566" s="3" t="str">
        <f>IF(OR(FilterValue="",Calculations!C566=FilterValue), IF(Calculations!C566 &lt;&gt;DefectTypeString,  IFERROR(Calculations!L566,""), NA()),NA())</f>
        <v/>
      </c>
      <c r="F566" s="3" t="e">
        <f t="shared" si="72"/>
        <v>#NUM!</v>
      </c>
      <c r="G566" s="3" t="e">
        <f xml:space="preserve"> IF(Calculations!C566 = DefectTypeString,  IFERROR(Calculations!L566,""), NA())</f>
        <v>#N/A</v>
      </c>
      <c r="H566" s="3" t="e">
        <f t="shared" si="73"/>
        <v>#NUM!</v>
      </c>
      <c r="I566" s="3" t="e">
        <f ca="1" xml:space="preserve"> IF(OR(Calculations!C566 = "",Calculations!C566 &lt;&gt; DefectTypeString),  Calculations!M566, NA())</f>
        <v>#N/A</v>
      </c>
      <c r="J566" s="3" t="e">
        <f xml:space="preserve"> IF(Calculations!C566 = DefectTypeString,  Calculations!M566, NA())</f>
        <v>#N/A</v>
      </c>
      <c r="K566" s="3"/>
      <c r="AL566" s="2" t="str">
        <f t="shared" si="69"/>
        <v/>
      </c>
      <c r="AM566" s="4" t="str">
        <f t="shared" si="70"/>
        <v/>
      </c>
      <c r="AN566" s="4" t="str">
        <f t="shared" si="71"/>
        <v/>
      </c>
    </row>
    <row r="567" spans="1:40" x14ac:dyDescent="0.2">
      <c r="A567" s="9" t="str">
        <f>Calculations!B567</f>
        <v/>
      </c>
      <c r="B567" s="9" t="str">
        <f>Calculations!A567</f>
        <v/>
      </c>
      <c r="C567" s="3" t="str">
        <f t="shared" si="68"/>
        <v/>
      </c>
      <c r="D567" s="3" t="str">
        <f>IFERROR(Calculations!L567,"")</f>
        <v/>
      </c>
      <c r="E567" s="3" t="str">
        <f>IF(OR(FilterValue="",Calculations!C567=FilterValue), IF(Calculations!C567 &lt;&gt;DefectTypeString,  IFERROR(Calculations!L567,""), NA()),NA())</f>
        <v/>
      </c>
      <c r="F567" s="3" t="e">
        <f t="shared" si="72"/>
        <v>#NUM!</v>
      </c>
      <c r="G567" s="3" t="e">
        <f xml:space="preserve"> IF(Calculations!C567 = DefectTypeString,  IFERROR(Calculations!L567,""), NA())</f>
        <v>#N/A</v>
      </c>
      <c r="H567" s="3" t="e">
        <f t="shared" si="73"/>
        <v>#NUM!</v>
      </c>
      <c r="I567" s="3" t="e">
        <f ca="1" xml:space="preserve"> IF(OR(Calculations!C567 = "",Calculations!C567 &lt;&gt; DefectTypeString),  Calculations!M567, NA())</f>
        <v>#N/A</v>
      </c>
      <c r="J567" s="3" t="e">
        <f xml:space="preserve"> IF(Calculations!C567 = DefectTypeString,  Calculations!M567, NA())</f>
        <v>#N/A</v>
      </c>
      <c r="K567" s="3"/>
      <c r="AL567" s="2" t="str">
        <f t="shared" si="69"/>
        <v/>
      </c>
      <c r="AM567" s="4" t="str">
        <f t="shared" si="70"/>
        <v/>
      </c>
      <c r="AN567" s="4" t="str">
        <f t="shared" si="71"/>
        <v/>
      </c>
    </row>
    <row r="568" spans="1:40" x14ac:dyDescent="0.2">
      <c r="A568" s="9" t="str">
        <f>Calculations!B568</f>
        <v/>
      </c>
      <c r="B568" s="9" t="str">
        <f>Calculations!A568</f>
        <v/>
      </c>
      <c r="C568" s="3" t="str">
        <f t="shared" si="68"/>
        <v/>
      </c>
      <c r="D568" s="3" t="str">
        <f>IFERROR(Calculations!L568,"")</f>
        <v/>
      </c>
      <c r="E568" s="3" t="str">
        <f>IF(OR(FilterValue="",Calculations!C568=FilterValue), IF(Calculations!C568 &lt;&gt;DefectTypeString,  IFERROR(Calculations!L568,""), NA()),NA())</f>
        <v/>
      </c>
      <c r="F568" s="3" t="e">
        <f t="shared" si="72"/>
        <v>#NUM!</v>
      </c>
      <c r="G568" s="3" t="e">
        <f xml:space="preserve"> IF(Calculations!C568 = DefectTypeString,  IFERROR(Calculations!L568,""), NA())</f>
        <v>#N/A</v>
      </c>
      <c r="H568" s="3" t="e">
        <f t="shared" si="73"/>
        <v>#NUM!</v>
      </c>
      <c r="I568" s="3" t="e">
        <f ca="1" xml:space="preserve"> IF(OR(Calculations!C568 = "",Calculations!C568 &lt;&gt; DefectTypeString),  Calculations!M568, NA())</f>
        <v>#N/A</v>
      </c>
      <c r="J568" s="3" t="e">
        <f xml:space="preserve"> IF(Calculations!C568 = DefectTypeString,  Calculations!M568, NA())</f>
        <v>#N/A</v>
      </c>
      <c r="K568" s="3"/>
      <c r="AL568" s="2" t="str">
        <f t="shared" si="69"/>
        <v/>
      </c>
      <c r="AM568" s="4" t="str">
        <f t="shared" si="70"/>
        <v/>
      </c>
      <c r="AN568" s="4" t="str">
        <f t="shared" si="71"/>
        <v/>
      </c>
    </row>
    <row r="569" spans="1:40" x14ac:dyDescent="0.2">
      <c r="A569" s="9" t="str">
        <f>Calculations!B569</f>
        <v/>
      </c>
      <c r="B569" s="9" t="str">
        <f>Calculations!A569</f>
        <v/>
      </c>
      <c r="C569" s="3" t="str">
        <f t="shared" si="68"/>
        <v/>
      </c>
      <c r="D569" s="3" t="str">
        <f>IFERROR(Calculations!L569,"")</f>
        <v/>
      </c>
      <c r="E569" s="3" t="str">
        <f>IF(OR(FilterValue="",Calculations!C569=FilterValue), IF(Calculations!C569 &lt;&gt;DefectTypeString,  IFERROR(Calculations!L569,""), NA()),NA())</f>
        <v/>
      </c>
      <c r="F569" s="3" t="e">
        <f t="shared" si="72"/>
        <v>#NUM!</v>
      </c>
      <c r="G569" s="3" t="e">
        <f xml:space="preserve"> IF(Calculations!C569 = DefectTypeString,  IFERROR(Calculations!L569,""), NA())</f>
        <v>#N/A</v>
      </c>
      <c r="H569" s="3" t="e">
        <f t="shared" si="73"/>
        <v>#NUM!</v>
      </c>
      <c r="I569" s="3" t="e">
        <f ca="1" xml:space="preserve"> IF(OR(Calculations!C569 = "",Calculations!C569 &lt;&gt; DefectTypeString),  Calculations!M569, NA())</f>
        <v>#N/A</v>
      </c>
      <c r="J569" s="3" t="e">
        <f xml:space="preserve"> IF(Calculations!C569 = DefectTypeString,  Calculations!M569, NA())</f>
        <v>#N/A</v>
      </c>
      <c r="K569" s="3"/>
      <c r="AL569" s="2" t="str">
        <f t="shared" si="69"/>
        <v/>
      </c>
      <c r="AM569" s="4" t="str">
        <f t="shared" si="70"/>
        <v/>
      </c>
      <c r="AN569" s="4" t="str">
        <f t="shared" si="71"/>
        <v/>
      </c>
    </row>
    <row r="570" spans="1:40" x14ac:dyDescent="0.2">
      <c r="A570" s="9" t="str">
        <f>Calculations!B570</f>
        <v/>
      </c>
      <c r="B570" s="9" t="str">
        <f>Calculations!A570</f>
        <v/>
      </c>
      <c r="C570" s="3" t="str">
        <f t="shared" si="68"/>
        <v/>
      </c>
      <c r="D570" s="3" t="str">
        <f>IFERROR(Calculations!L570,"")</f>
        <v/>
      </c>
      <c r="E570" s="3" t="str">
        <f>IF(OR(FilterValue="",Calculations!C570=FilterValue), IF(Calculations!C570 &lt;&gt;DefectTypeString,  IFERROR(Calculations!L570,""), NA()),NA())</f>
        <v/>
      </c>
      <c r="F570" s="3" t="e">
        <f t="shared" si="72"/>
        <v>#NUM!</v>
      </c>
      <c r="G570" s="3" t="e">
        <f xml:space="preserve"> IF(Calculations!C570 = DefectTypeString,  IFERROR(Calculations!L570,""), NA())</f>
        <v>#N/A</v>
      </c>
      <c r="H570" s="3" t="e">
        <f t="shared" si="73"/>
        <v>#NUM!</v>
      </c>
      <c r="I570" s="3" t="e">
        <f ca="1" xml:space="preserve"> IF(OR(Calculations!C570 = "",Calculations!C570 &lt;&gt; DefectTypeString),  Calculations!M570, NA())</f>
        <v>#N/A</v>
      </c>
      <c r="J570" s="3" t="e">
        <f xml:space="preserve"> IF(Calculations!C570 = DefectTypeString,  Calculations!M570, NA())</f>
        <v>#N/A</v>
      </c>
      <c r="K570" s="3"/>
      <c r="AL570" s="2" t="str">
        <f t="shared" si="69"/>
        <v/>
      </c>
      <c r="AM570" s="4" t="str">
        <f t="shared" si="70"/>
        <v/>
      </c>
      <c r="AN570" s="4" t="str">
        <f t="shared" si="71"/>
        <v/>
      </c>
    </row>
    <row r="571" spans="1:40" x14ac:dyDescent="0.2">
      <c r="A571" s="9" t="str">
        <f>Calculations!B571</f>
        <v/>
      </c>
      <c r="B571" s="9" t="str">
        <f>Calculations!A571</f>
        <v/>
      </c>
      <c r="C571" s="3" t="str">
        <f t="shared" si="68"/>
        <v/>
      </c>
      <c r="D571" s="3" t="str">
        <f>IFERROR(Calculations!L571,"")</f>
        <v/>
      </c>
      <c r="E571" s="3" t="str">
        <f>IF(OR(FilterValue="",Calculations!C571=FilterValue), IF(Calculations!C571 &lt;&gt;DefectTypeString,  IFERROR(Calculations!L571,""), NA()),NA())</f>
        <v/>
      </c>
      <c r="F571" s="3" t="e">
        <f t="shared" si="72"/>
        <v>#NUM!</v>
      </c>
      <c r="G571" s="3" t="e">
        <f xml:space="preserve"> IF(Calculations!C571 = DefectTypeString,  IFERROR(Calculations!L571,""), NA())</f>
        <v>#N/A</v>
      </c>
      <c r="H571" s="3" t="e">
        <f t="shared" si="73"/>
        <v>#NUM!</v>
      </c>
      <c r="I571" s="3" t="e">
        <f ca="1" xml:space="preserve"> IF(OR(Calculations!C571 = "",Calculations!C571 &lt;&gt; DefectTypeString),  Calculations!M571, NA())</f>
        <v>#N/A</v>
      </c>
      <c r="J571" s="3" t="e">
        <f xml:space="preserve"> IF(Calculations!C571 = DefectTypeString,  Calculations!M571, NA())</f>
        <v>#N/A</v>
      </c>
      <c r="K571" s="3"/>
      <c r="AL571" s="2" t="str">
        <f t="shared" si="69"/>
        <v/>
      </c>
      <c r="AM571" s="4" t="str">
        <f t="shared" si="70"/>
        <v/>
      </c>
      <c r="AN571" s="4" t="str">
        <f t="shared" si="71"/>
        <v/>
      </c>
    </row>
    <row r="572" spans="1:40" x14ac:dyDescent="0.2">
      <c r="A572" s="9" t="str">
        <f>Calculations!B572</f>
        <v/>
      </c>
      <c r="B572" s="9" t="str">
        <f>Calculations!A572</f>
        <v/>
      </c>
      <c r="C572" s="3" t="str">
        <f t="shared" si="68"/>
        <v/>
      </c>
      <c r="D572" s="3" t="str">
        <f>IFERROR(Calculations!L572,"")</f>
        <v/>
      </c>
      <c r="E572" s="3" t="str">
        <f>IF(OR(FilterValue="",Calculations!C572=FilterValue), IF(Calculations!C572 &lt;&gt;DefectTypeString,  IFERROR(Calculations!L572,""), NA()),NA())</f>
        <v/>
      </c>
      <c r="F572" s="3" t="e">
        <f t="shared" si="72"/>
        <v>#NUM!</v>
      </c>
      <c r="G572" s="3" t="e">
        <f xml:space="preserve"> IF(Calculations!C572 = DefectTypeString,  IFERROR(Calculations!L572,""), NA())</f>
        <v>#N/A</v>
      </c>
      <c r="H572" s="3" t="e">
        <f t="shared" si="73"/>
        <v>#NUM!</v>
      </c>
      <c r="I572" s="3" t="e">
        <f ca="1" xml:space="preserve"> IF(OR(Calculations!C572 = "",Calculations!C572 &lt;&gt; DefectTypeString),  Calculations!M572, NA())</f>
        <v>#N/A</v>
      </c>
      <c r="J572" s="3" t="e">
        <f xml:space="preserve"> IF(Calculations!C572 = DefectTypeString,  Calculations!M572, NA())</f>
        <v>#N/A</v>
      </c>
      <c r="K572" s="3"/>
      <c r="AL572" s="2" t="str">
        <f t="shared" si="69"/>
        <v/>
      </c>
      <c r="AM572" s="4" t="str">
        <f t="shared" si="70"/>
        <v/>
      </c>
      <c r="AN572" s="4" t="str">
        <f t="shared" si="71"/>
        <v/>
      </c>
    </row>
    <row r="573" spans="1:40" x14ac:dyDescent="0.2">
      <c r="A573" s="9" t="str">
        <f>Calculations!B573</f>
        <v/>
      </c>
      <c r="B573" s="9" t="str">
        <f>Calculations!A573</f>
        <v/>
      </c>
      <c r="C573" s="3" t="str">
        <f t="shared" si="68"/>
        <v/>
      </c>
      <c r="D573" s="3" t="str">
        <f>IFERROR(Calculations!L573,"")</f>
        <v/>
      </c>
      <c r="E573" s="3" t="str">
        <f>IF(OR(FilterValue="",Calculations!C573=FilterValue), IF(Calculations!C573 &lt;&gt;DefectTypeString,  IFERROR(Calculations!L573,""), NA()),NA())</f>
        <v/>
      </c>
      <c r="F573" s="3" t="e">
        <f t="shared" si="72"/>
        <v>#NUM!</v>
      </c>
      <c r="G573" s="3" t="e">
        <f xml:space="preserve"> IF(Calculations!C573 = DefectTypeString,  IFERROR(Calculations!L573,""), NA())</f>
        <v>#N/A</v>
      </c>
      <c r="H573" s="3" t="e">
        <f t="shared" si="73"/>
        <v>#NUM!</v>
      </c>
      <c r="I573" s="3" t="e">
        <f ca="1" xml:space="preserve"> IF(OR(Calculations!C573 = "",Calculations!C573 &lt;&gt; DefectTypeString),  Calculations!M573, NA())</f>
        <v>#N/A</v>
      </c>
      <c r="J573" s="3" t="e">
        <f xml:space="preserve"> IF(Calculations!C573 = DefectTypeString,  Calculations!M573, NA())</f>
        <v>#N/A</v>
      </c>
      <c r="K573" s="3"/>
      <c r="AL573" s="2" t="str">
        <f t="shared" si="69"/>
        <v/>
      </c>
      <c r="AM573" s="4" t="str">
        <f t="shared" si="70"/>
        <v/>
      </c>
      <c r="AN573" s="4" t="str">
        <f t="shared" si="71"/>
        <v/>
      </c>
    </row>
    <row r="574" spans="1:40" x14ac:dyDescent="0.2">
      <c r="A574" s="9" t="str">
        <f>Calculations!B574</f>
        <v/>
      </c>
      <c r="B574" s="9" t="str">
        <f>Calculations!A574</f>
        <v/>
      </c>
      <c r="C574" s="3" t="str">
        <f t="shared" si="68"/>
        <v/>
      </c>
      <c r="D574" s="3" t="str">
        <f>IFERROR(Calculations!L574,"")</f>
        <v/>
      </c>
      <c r="E574" s="3" t="str">
        <f>IF(OR(FilterValue="",Calculations!C574=FilterValue), IF(Calculations!C574 &lt;&gt;DefectTypeString,  IFERROR(Calculations!L574,""), NA()),NA())</f>
        <v/>
      </c>
      <c r="F574" s="3" t="e">
        <f t="shared" si="72"/>
        <v>#NUM!</v>
      </c>
      <c r="G574" s="3" t="e">
        <f xml:space="preserve"> IF(Calculations!C574 = DefectTypeString,  IFERROR(Calculations!L574,""), NA())</f>
        <v>#N/A</v>
      </c>
      <c r="H574" s="3" t="e">
        <f t="shared" si="73"/>
        <v>#NUM!</v>
      </c>
      <c r="I574" s="3" t="e">
        <f ca="1" xml:space="preserve"> IF(OR(Calculations!C574 = "",Calculations!C574 &lt;&gt; DefectTypeString),  Calculations!M574, NA())</f>
        <v>#N/A</v>
      </c>
      <c r="J574" s="3" t="e">
        <f xml:space="preserve"> IF(Calculations!C574 = DefectTypeString,  Calculations!M574, NA())</f>
        <v>#N/A</v>
      </c>
      <c r="K574" s="3"/>
      <c r="AL574" s="2" t="str">
        <f t="shared" si="69"/>
        <v/>
      </c>
      <c r="AM574" s="4" t="str">
        <f t="shared" si="70"/>
        <v/>
      </c>
      <c r="AN574" s="4" t="str">
        <f t="shared" si="71"/>
        <v/>
      </c>
    </row>
    <row r="575" spans="1:40" x14ac:dyDescent="0.2">
      <c r="A575" s="9" t="str">
        <f>Calculations!B575</f>
        <v/>
      </c>
      <c r="B575" s="9" t="str">
        <f>Calculations!A575</f>
        <v/>
      </c>
      <c r="C575" s="3" t="str">
        <f t="shared" si="68"/>
        <v/>
      </c>
      <c r="D575" s="3" t="str">
        <f>IFERROR(Calculations!L575,"")</f>
        <v/>
      </c>
      <c r="E575" s="3" t="str">
        <f>IF(OR(FilterValue="",Calculations!C575=FilterValue), IF(Calculations!C575 &lt;&gt;DefectTypeString,  IFERROR(Calculations!L575,""), NA()),NA())</f>
        <v/>
      </c>
      <c r="F575" s="3" t="e">
        <f t="shared" si="72"/>
        <v>#NUM!</v>
      </c>
      <c r="G575" s="3" t="e">
        <f xml:space="preserve"> IF(Calculations!C575 = DefectTypeString,  IFERROR(Calculations!L575,""), NA())</f>
        <v>#N/A</v>
      </c>
      <c r="H575" s="3" t="e">
        <f t="shared" si="73"/>
        <v>#NUM!</v>
      </c>
      <c r="I575" s="3" t="e">
        <f ca="1" xml:space="preserve"> IF(OR(Calculations!C575 = "",Calculations!C575 &lt;&gt; DefectTypeString),  Calculations!M575, NA())</f>
        <v>#N/A</v>
      </c>
      <c r="J575" s="3" t="e">
        <f xml:space="preserve"> IF(Calculations!C575 = DefectTypeString,  Calculations!M575, NA())</f>
        <v>#N/A</v>
      </c>
      <c r="K575" s="3"/>
      <c r="AL575" s="2" t="str">
        <f t="shared" si="69"/>
        <v/>
      </c>
      <c r="AM575" s="4" t="str">
        <f t="shared" si="70"/>
        <v/>
      </c>
      <c r="AN575" s="4" t="str">
        <f t="shared" si="71"/>
        <v/>
      </c>
    </row>
    <row r="576" spans="1:40" x14ac:dyDescent="0.2">
      <c r="A576" s="9" t="str">
        <f>Calculations!B576</f>
        <v/>
      </c>
      <c r="B576" s="9" t="str">
        <f>Calculations!A576</f>
        <v/>
      </c>
      <c r="C576" s="3" t="str">
        <f t="shared" si="68"/>
        <v/>
      </c>
      <c r="D576" s="3" t="str">
        <f>IFERROR(Calculations!L576,"")</f>
        <v/>
      </c>
      <c r="E576" s="3" t="str">
        <f>IF(OR(FilterValue="",Calculations!C576=FilterValue), IF(Calculations!C576 &lt;&gt;DefectTypeString,  IFERROR(Calculations!L576,""), NA()),NA())</f>
        <v/>
      </c>
      <c r="F576" s="3" t="e">
        <f t="shared" si="72"/>
        <v>#NUM!</v>
      </c>
      <c r="G576" s="3" t="e">
        <f xml:space="preserve"> IF(Calculations!C576 = DefectTypeString,  IFERROR(Calculations!L576,""), NA())</f>
        <v>#N/A</v>
      </c>
      <c r="H576" s="3" t="e">
        <f t="shared" si="73"/>
        <v>#NUM!</v>
      </c>
      <c r="I576" s="3" t="e">
        <f ca="1" xml:space="preserve"> IF(OR(Calculations!C576 = "",Calculations!C576 &lt;&gt; DefectTypeString),  Calculations!M576, NA())</f>
        <v>#N/A</v>
      </c>
      <c r="J576" s="3" t="e">
        <f xml:space="preserve"> IF(Calculations!C576 = DefectTypeString,  Calculations!M576, NA())</f>
        <v>#N/A</v>
      </c>
      <c r="K576" s="3"/>
      <c r="AL576" s="2" t="str">
        <f t="shared" si="69"/>
        <v/>
      </c>
      <c r="AM576" s="4" t="str">
        <f t="shared" si="70"/>
        <v/>
      </c>
      <c r="AN576" s="4" t="str">
        <f t="shared" si="71"/>
        <v/>
      </c>
    </row>
    <row r="577" spans="1:40" x14ac:dyDescent="0.2">
      <c r="A577" s="9" t="str">
        <f>Calculations!B577</f>
        <v/>
      </c>
      <c r="B577" s="9" t="str">
        <f>Calculations!A577</f>
        <v/>
      </c>
      <c r="C577" s="3" t="str">
        <f t="shared" si="68"/>
        <v/>
      </c>
      <c r="D577" s="3" t="str">
        <f>IFERROR(Calculations!L577,"")</f>
        <v/>
      </c>
      <c r="E577" s="3" t="str">
        <f>IF(OR(FilterValue="",Calculations!C577=FilterValue), IF(Calculations!C577 &lt;&gt;DefectTypeString,  IFERROR(Calculations!L577,""), NA()),NA())</f>
        <v/>
      </c>
      <c r="F577" s="3" t="e">
        <f t="shared" si="72"/>
        <v>#NUM!</v>
      </c>
      <c r="G577" s="3" t="e">
        <f xml:space="preserve"> IF(Calculations!C577 = DefectTypeString,  IFERROR(Calculations!L577,""), NA())</f>
        <v>#N/A</v>
      </c>
      <c r="H577" s="3" t="e">
        <f t="shared" si="73"/>
        <v>#NUM!</v>
      </c>
      <c r="I577" s="3" t="e">
        <f ca="1" xml:space="preserve"> IF(OR(Calculations!C577 = "",Calculations!C577 &lt;&gt; DefectTypeString),  Calculations!M577, NA())</f>
        <v>#N/A</v>
      </c>
      <c r="J577" s="3" t="e">
        <f xml:space="preserve"> IF(Calculations!C577 = DefectTypeString,  Calculations!M577, NA())</f>
        <v>#N/A</v>
      </c>
      <c r="K577" s="3"/>
      <c r="AL577" s="2" t="str">
        <f t="shared" si="69"/>
        <v/>
      </c>
      <c r="AM577" s="4" t="str">
        <f t="shared" si="70"/>
        <v/>
      </c>
      <c r="AN577" s="4" t="str">
        <f t="shared" si="71"/>
        <v/>
      </c>
    </row>
    <row r="578" spans="1:40" x14ac:dyDescent="0.2">
      <c r="A578" s="9" t="str">
        <f>Calculations!B578</f>
        <v/>
      </c>
      <c r="B578" s="9" t="str">
        <f>Calculations!A578</f>
        <v/>
      </c>
      <c r="C578" s="3" t="str">
        <f t="shared" si="68"/>
        <v/>
      </c>
      <c r="D578" s="3" t="str">
        <f>IFERROR(Calculations!L578,"")</f>
        <v/>
      </c>
      <c r="E578" s="3" t="str">
        <f>IF(OR(FilterValue="",Calculations!C578=FilterValue), IF(Calculations!C578 &lt;&gt;DefectTypeString,  IFERROR(Calculations!L578,""), NA()),NA())</f>
        <v/>
      </c>
      <c r="F578" s="3" t="e">
        <f t="shared" si="72"/>
        <v>#NUM!</v>
      </c>
      <c r="G578" s="3" t="e">
        <f xml:space="preserve"> IF(Calculations!C578 = DefectTypeString,  IFERROR(Calculations!L578,""), NA())</f>
        <v>#N/A</v>
      </c>
      <c r="H578" s="3" t="e">
        <f t="shared" si="73"/>
        <v>#NUM!</v>
      </c>
      <c r="I578" s="3" t="e">
        <f ca="1" xml:space="preserve"> IF(OR(Calculations!C578 = "",Calculations!C578 &lt;&gt; DefectTypeString),  Calculations!M578, NA())</f>
        <v>#N/A</v>
      </c>
      <c r="J578" s="3" t="e">
        <f xml:space="preserve"> IF(Calculations!C578 = DefectTypeString,  Calculations!M578, NA())</f>
        <v>#N/A</v>
      </c>
      <c r="K578" s="3"/>
      <c r="AL578" s="2" t="str">
        <f t="shared" si="69"/>
        <v/>
      </c>
      <c r="AM578" s="4" t="str">
        <f t="shared" si="70"/>
        <v/>
      </c>
      <c r="AN578" s="4" t="str">
        <f t="shared" si="71"/>
        <v/>
      </c>
    </row>
    <row r="579" spans="1:40" x14ac:dyDescent="0.2">
      <c r="A579" s="9" t="str">
        <f>Calculations!B579</f>
        <v/>
      </c>
      <c r="B579" s="9" t="str">
        <f>Calculations!A579</f>
        <v/>
      </c>
      <c r="C579" s="3" t="str">
        <f t="shared" ref="C579:C642" si="74">IF(ISNUMBER(B579),YEAR(B579)&amp;"-"&amp;TEXT(WEEKNUM(B579),"00"),"")</f>
        <v/>
      </c>
      <c r="D579" s="3" t="str">
        <f>IFERROR(Calculations!L579,"")</f>
        <v/>
      </c>
      <c r="E579" s="3" t="str">
        <f>IF(OR(FilterValue="",Calculations!C579=FilterValue), IF(Calculations!C579 &lt;&gt;DefectTypeString,  IFERROR(Calculations!L579,""), NA()),NA())</f>
        <v/>
      </c>
      <c r="F579" s="3" t="e">
        <f t="shared" si="72"/>
        <v>#NUM!</v>
      </c>
      <c r="G579" s="3" t="e">
        <f xml:space="preserve"> IF(Calculations!C579 = DefectTypeString,  IFERROR(Calculations!L579,""), NA())</f>
        <v>#N/A</v>
      </c>
      <c r="H579" s="3" t="e">
        <f t="shared" si="73"/>
        <v>#NUM!</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75">IF(AL578&lt;=MAX(B:B), AL578+1,"")</f>
        <v/>
      </c>
      <c r="AM579" s="4" t="str">
        <f t="shared" ref="AM579:AM642" si="76">IF(AL579&lt;&gt;"",$F$2,"")</f>
        <v/>
      </c>
      <c r="AN579" s="4" t="str">
        <f t="shared" ref="AN579:AN642" si="77">IF(AL579&lt;&gt;"",$H$2,"")</f>
        <v/>
      </c>
    </row>
    <row r="580" spans="1:40" x14ac:dyDescent="0.2">
      <c r="A580" s="9" t="str">
        <f>Calculations!B580</f>
        <v/>
      </c>
      <c r="B580" s="9" t="str">
        <f>Calculations!A580</f>
        <v/>
      </c>
      <c r="C580" s="3" t="str">
        <f t="shared" si="74"/>
        <v/>
      </c>
      <c r="D580" s="3" t="str">
        <f>IFERROR(Calculations!L580,"")</f>
        <v/>
      </c>
      <c r="E580" s="3" t="str">
        <f>IF(OR(FilterValue="",Calculations!C580=FilterValue), IF(Calculations!C580 &lt;&gt;DefectTypeString,  IFERROR(Calculations!L580,""), NA()),NA())</f>
        <v/>
      </c>
      <c r="F580" s="3" t="e">
        <f t="shared" ref="F580:F643" si="78">$F$2</f>
        <v>#NUM!</v>
      </c>
      <c r="G580" s="3" t="e">
        <f xml:space="preserve"> IF(Calculations!C580 = DefectTypeString,  IFERROR(Calculations!L580,""), NA())</f>
        <v>#N/A</v>
      </c>
      <c r="H580" s="3" t="e">
        <f t="shared" ref="H580:H643" si="79">$H$2</f>
        <v>#NUM!</v>
      </c>
      <c r="I580" s="3" t="e">
        <f ca="1" xml:space="preserve"> IF(OR(Calculations!C580 = "",Calculations!C580 &lt;&gt; DefectTypeString),  Calculations!M580, NA())</f>
        <v>#N/A</v>
      </c>
      <c r="J580" s="3" t="e">
        <f xml:space="preserve"> IF(Calculations!C580 = DefectTypeString,  Calculations!M580, NA())</f>
        <v>#N/A</v>
      </c>
      <c r="K580" s="3"/>
      <c r="AL580" s="2" t="str">
        <f t="shared" si="75"/>
        <v/>
      </c>
      <c r="AM580" s="4" t="str">
        <f t="shared" si="76"/>
        <v/>
      </c>
      <c r="AN580" s="4" t="str">
        <f t="shared" si="77"/>
        <v/>
      </c>
    </row>
    <row r="581" spans="1:40" x14ac:dyDescent="0.2">
      <c r="A581" s="9" t="str">
        <f>Calculations!B581</f>
        <v/>
      </c>
      <c r="B581" s="9" t="str">
        <f>Calculations!A581</f>
        <v/>
      </c>
      <c r="C581" s="3" t="str">
        <f t="shared" si="74"/>
        <v/>
      </c>
      <c r="D581" s="3" t="str">
        <f>IFERROR(Calculations!L581,"")</f>
        <v/>
      </c>
      <c r="E581" s="3" t="str">
        <f>IF(OR(FilterValue="",Calculations!C581=FilterValue), IF(Calculations!C581 &lt;&gt;DefectTypeString,  IFERROR(Calculations!L581,""), NA()),NA())</f>
        <v/>
      </c>
      <c r="F581" s="3" t="e">
        <f t="shared" si="78"/>
        <v>#NUM!</v>
      </c>
      <c r="G581" s="3" t="e">
        <f xml:space="preserve"> IF(Calculations!C581 = DefectTypeString,  IFERROR(Calculations!L581,""), NA())</f>
        <v>#N/A</v>
      </c>
      <c r="H581" s="3" t="e">
        <f t="shared" si="79"/>
        <v>#NUM!</v>
      </c>
      <c r="I581" s="3" t="e">
        <f ca="1" xml:space="preserve"> IF(OR(Calculations!C581 = "",Calculations!C581 &lt;&gt; DefectTypeString),  Calculations!M581, NA())</f>
        <v>#N/A</v>
      </c>
      <c r="J581" s="3" t="e">
        <f xml:space="preserve"> IF(Calculations!C581 = DefectTypeString,  Calculations!M581, NA())</f>
        <v>#N/A</v>
      </c>
      <c r="K581" s="3"/>
      <c r="AL581" s="2" t="str">
        <f t="shared" si="75"/>
        <v/>
      </c>
      <c r="AM581" s="4" t="str">
        <f t="shared" si="76"/>
        <v/>
      </c>
      <c r="AN581" s="4" t="str">
        <f t="shared" si="77"/>
        <v/>
      </c>
    </row>
    <row r="582" spans="1:40" x14ac:dyDescent="0.2">
      <c r="A582" s="9" t="str">
        <f>Calculations!B582</f>
        <v/>
      </c>
      <c r="B582" s="9" t="str">
        <f>Calculations!A582</f>
        <v/>
      </c>
      <c r="C582" s="3" t="str">
        <f t="shared" si="74"/>
        <v/>
      </c>
      <c r="D582" s="3" t="str">
        <f>IFERROR(Calculations!L582,"")</f>
        <v/>
      </c>
      <c r="E582" s="3" t="str">
        <f>IF(OR(FilterValue="",Calculations!C582=FilterValue), IF(Calculations!C582 &lt;&gt;DefectTypeString,  IFERROR(Calculations!L582,""), NA()),NA())</f>
        <v/>
      </c>
      <c r="F582" s="3" t="e">
        <f t="shared" si="78"/>
        <v>#NUM!</v>
      </c>
      <c r="G582" s="3" t="e">
        <f xml:space="preserve"> IF(Calculations!C582 = DefectTypeString,  IFERROR(Calculations!L582,""), NA())</f>
        <v>#N/A</v>
      </c>
      <c r="H582" s="3" t="e">
        <f t="shared" si="79"/>
        <v>#NUM!</v>
      </c>
      <c r="I582" s="3" t="e">
        <f ca="1" xml:space="preserve"> IF(OR(Calculations!C582 = "",Calculations!C582 &lt;&gt; DefectTypeString),  Calculations!M582, NA())</f>
        <v>#N/A</v>
      </c>
      <c r="J582" s="3" t="e">
        <f xml:space="preserve"> IF(Calculations!C582 = DefectTypeString,  Calculations!M582, NA())</f>
        <v>#N/A</v>
      </c>
      <c r="K582" s="3"/>
      <c r="AL582" s="2" t="str">
        <f t="shared" si="75"/>
        <v/>
      </c>
      <c r="AM582" s="4" t="str">
        <f t="shared" si="76"/>
        <v/>
      </c>
      <c r="AN582" s="4" t="str">
        <f t="shared" si="77"/>
        <v/>
      </c>
    </row>
    <row r="583" spans="1:40" x14ac:dyDescent="0.2">
      <c r="A583" s="9" t="str">
        <f>Calculations!B583</f>
        <v/>
      </c>
      <c r="B583" s="9" t="str">
        <f>Calculations!A583</f>
        <v/>
      </c>
      <c r="C583" s="3" t="str">
        <f t="shared" si="74"/>
        <v/>
      </c>
      <c r="D583" s="3" t="str">
        <f>IFERROR(Calculations!L583,"")</f>
        <v/>
      </c>
      <c r="E583" s="3" t="str">
        <f>IF(OR(FilterValue="",Calculations!C583=FilterValue), IF(Calculations!C583 &lt;&gt;DefectTypeString,  IFERROR(Calculations!L583,""), NA()),NA())</f>
        <v/>
      </c>
      <c r="F583" s="3" t="e">
        <f t="shared" si="78"/>
        <v>#NUM!</v>
      </c>
      <c r="G583" s="3" t="e">
        <f xml:space="preserve"> IF(Calculations!C583 = DefectTypeString,  IFERROR(Calculations!L583,""), NA())</f>
        <v>#N/A</v>
      </c>
      <c r="H583" s="3" t="e">
        <f t="shared" si="79"/>
        <v>#NUM!</v>
      </c>
      <c r="I583" s="3" t="e">
        <f ca="1" xml:space="preserve"> IF(OR(Calculations!C583 = "",Calculations!C583 &lt;&gt; DefectTypeString),  Calculations!M583, NA())</f>
        <v>#N/A</v>
      </c>
      <c r="J583" s="3" t="e">
        <f xml:space="preserve"> IF(Calculations!C583 = DefectTypeString,  Calculations!M583, NA())</f>
        <v>#N/A</v>
      </c>
      <c r="K583" s="3"/>
      <c r="AL583" s="2" t="str">
        <f t="shared" si="75"/>
        <v/>
      </c>
      <c r="AM583" s="4" t="str">
        <f t="shared" si="76"/>
        <v/>
      </c>
      <c r="AN583" s="4" t="str">
        <f t="shared" si="77"/>
        <v/>
      </c>
    </row>
    <row r="584" spans="1:40" x14ac:dyDescent="0.2">
      <c r="A584" s="9" t="str">
        <f>Calculations!B584</f>
        <v/>
      </c>
      <c r="B584" s="9" t="str">
        <f>Calculations!A584</f>
        <v/>
      </c>
      <c r="C584" s="3" t="str">
        <f t="shared" si="74"/>
        <v/>
      </c>
      <c r="D584" s="3" t="str">
        <f>IFERROR(Calculations!L584,"")</f>
        <v/>
      </c>
      <c r="E584" s="3" t="str">
        <f>IF(OR(FilterValue="",Calculations!C584=FilterValue), IF(Calculations!C584 &lt;&gt;DefectTypeString,  IFERROR(Calculations!L584,""), NA()),NA())</f>
        <v/>
      </c>
      <c r="F584" s="3" t="e">
        <f t="shared" si="78"/>
        <v>#NUM!</v>
      </c>
      <c r="G584" s="3" t="e">
        <f xml:space="preserve"> IF(Calculations!C584 = DefectTypeString,  IFERROR(Calculations!L584,""), NA())</f>
        <v>#N/A</v>
      </c>
      <c r="H584" s="3" t="e">
        <f t="shared" si="79"/>
        <v>#NUM!</v>
      </c>
      <c r="I584" s="3" t="e">
        <f ca="1" xml:space="preserve"> IF(OR(Calculations!C584 = "",Calculations!C584 &lt;&gt; DefectTypeString),  Calculations!M584, NA())</f>
        <v>#N/A</v>
      </c>
      <c r="J584" s="3" t="e">
        <f xml:space="preserve"> IF(Calculations!C584 = DefectTypeString,  Calculations!M584, NA())</f>
        <v>#N/A</v>
      </c>
      <c r="K584" s="3"/>
      <c r="AL584" s="2" t="str">
        <f t="shared" si="75"/>
        <v/>
      </c>
      <c r="AM584" s="4" t="str">
        <f t="shared" si="76"/>
        <v/>
      </c>
      <c r="AN584" s="4" t="str">
        <f t="shared" si="77"/>
        <v/>
      </c>
    </row>
    <row r="585" spans="1:40" x14ac:dyDescent="0.2">
      <c r="A585" s="9" t="str">
        <f>Calculations!B585</f>
        <v/>
      </c>
      <c r="B585" s="9" t="str">
        <f>Calculations!A585</f>
        <v/>
      </c>
      <c r="C585" s="3" t="str">
        <f t="shared" si="74"/>
        <v/>
      </c>
      <c r="D585" s="3" t="str">
        <f>IFERROR(Calculations!L585,"")</f>
        <v/>
      </c>
      <c r="E585" s="3" t="str">
        <f>IF(OR(FilterValue="",Calculations!C585=FilterValue), IF(Calculations!C585 &lt;&gt;DefectTypeString,  IFERROR(Calculations!L585,""), NA()),NA())</f>
        <v/>
      </c>
      <c r="F585" s="3" t="e">
        <f t="shared" si="78"/>
        <v>#NUM!</v>
      </c>
      <c r="G585" s="3" t="e">
        <f xml:space="preserve"> IF(Calculations!C585 = DefectTypeString,  IFERROR(Calculations!L585,""), NA())</f>
        <v>#N/A</v>
      </c>
      <c r="H585" s="3" t="e">
        <f t="shared" si="79"/>
        <v>#NUM!</v>
      </c>
      <c r="I585" s="3" t="e">
        <f ca="1" xml:space="preserve"> IF(OR(Calculations!C585 = "",Calculations!C585 &lt;&gt; DefectTypeString),  Calculations!M585, NA())</f>
        <v>#N/A</v>
      </c>
      <c r="J585" s="3" t="e">
        <f xml:space="preserve"> IF(Calculations!C585 = DefectTypeString,  Calculations!M585, NA())</f>
        <v>#N/A</v>
      </c>
      <c r="K585" s="3"/>
      <c r="AL585" s="2" t="str">
        <f t="shared" si="75"/>
        <v/>
      </c>
      <c r="AM585" s="4" t="str">
        <f t="shared" si="76"/>
        <v/>
      </c>
      <c r="AN585" s="4" t="str">
        <f t="shared" si="77"/>
        <v/>
      </c>
    </row>
    <row r="586" spans="1:40" x14ac:dyDescent="0.2">
      <c r="A586" s="9" t="str">
        <f>Calculations!B586</f>
        <v/>
      </c>
      <c r="B586" s="9" t="str">
        <f>Calculations!A586</f>
        <v/>
      </c>
      <c r="C586" s="3" t="str">
        <f t="shared" si="74"/>
        <v/>
      </c>
      <c r="D586" s="3" t="str">
        <f>IFERROR(Calculations!L586,"")</f>
        <v/>
      </c>
      <c r="E586" s="3" t="str">
        <f>IF(OR(FilterValue="",Calculations!C586=FilterValue), IF(Calculations!C586 &lt;&gt;DefectTypeString,  IFERROR(Calculations!L586,""), NA()),NA())</f>
        <v/>
      </c>
      <c r="F586" s="3" t="e">
        <f t="shared" si="78"/>
        <v>#NUM!</v>
      </c>
      <c r="G586" s="3" t="e">
        <f xml:space="preserve"> IF(Calculations!C586 = DefectTypeString,  IFERROR(Calculations!L586,""), NA())</f>
        <v>#N/A</v>
      </c>
      <c r="H586" s="3" t="e">
        <f t="shared" si="79"/>
        <v>#NUM!</v>
      </c>
      <c r="I586" s="3" t="e">
        <f ca="1" xml:space="preserve"> IF(OR(Calculations!C586 = "",Calculations!C586 &lt;&gt; DefectTypeString),  Calculations!M586, NA())</f>
        <v>#N/A</v>
      </c>
      <c r="J586" s="3" t="e">
        <f xml:space="preserve"> IF(Calculations!C586 = DefectTypeString,  Calculations!M586, NA())</f>
        <v>#N/A</v>
      </c>
      <c r="K586" s="3"/>
      <c r="AL586" s="2" t="str">
        <f t="shared" si="75"/>
        <v/>
      </c>
      <c r="AM586" s="4" t="str">
        <f t="shared" si="76"/>
        <v/>
      </c>
      <c r="AN586" s="4" t="str">
        <f t="shared" si="77"/>
        <v/>
      </c>
    </row>
    <row r="587" spans="1:40" x14ac:dyDescent="0.2">
      <c r="A587" s="9" t="str">
        <f>Calculations!B587</f>
        <v/>
      </c>
      <c r="B587" s="9" t="str">
        <f>Calculations!A587</f>
        <v/>
      </c>
      <c r="C587" s="3" t="str">
        <f t="shared" si="74"/>
        <v/>
      </c>
      <c r="D587" s="3" t="str">
        <f>IFERROR(Calculations!L587,"")</f>
        <v/>
      </c>
      <c r="E587" s="3" t="str">
        <f>IF(OR(FilterValue="",Calculations!C587=FilterValue), IF(Calculations!C587 &lt;&gt;DefectTypeString,  IFERROR(Calculations!L587,""), NA()),NA())</f>
        <v/>
      </c>
      <c r="F587" s="3" t="e">
        <f t="shared" si="78"/>
        <v>#NUM!</v>
      </c>
      <c r="G587" s="3" t="e">
        <f xml:space="preserve"> IF(Calculations!C587 = DefectTypeString,  IFERROR(Calculations!L587,""), NA())</f>
        <v>#N/A</v>
      </c>
      <c r="H587" s="3" t="e">
        <f t="shared" si="79"/>
        <v>#NUM!</v>
      </c>
      <c r="I587" s="3" t="e">
        <f ca="1" xml:space="preserve"> IF(OR(Calculations!C587 = "",Calculations!C587 &lt;&gt; DefectTypeString),  Calculations!M587, NA())</f>
        <v>#N/A</v>
      </c>
      <c r="J587" s="3" t="e">
        <f xml:space="preserve"> IF(Calculations!C587 = DefectTypeString,  Calculations!M587, NA())</f>
        <v>#N/A</v>
      </c>
      <c r="K587" s="3"/>
      <c r="AL587" s="2" t="str">
        <f t="shared" si="75"/>
        <v/>
      </c>
      <c r="AM587" s="4" t="str">
        <f t="shared" si="76"/>
        <v/>
      </c>
      <c r="AN587" s="4" t="str">
        <f t="shared" si="77"/>
        <v/>
      </c>
    </row>
    <row r="588" spans="1:40" x14ac:dyDescent="0.2">
      <c r="A588" s="9" t="str">
        <f>Calculations!B588</f>
        <v/>
      </c>
      <c r="B588" s="9" t="str">
        <f>Calculations!A588</f>
        <v/>
      </c>
      <c r="C588" s="3" t="str">
        <f t="shared" si="74"/>
        <v/>
      </c>
      <c r="D588" s="3" t="str">
        <f>IFERROR(Calculations!L588,"")</f>
        <v/>
      </c>
      <c r="E588" s="3" t="str">
        <f>IF(OR(FilterValue="",Calculations!C588=FilterValue), IF(Calculations!C588 &lt;&gt;DefectTypeString,  IFERROR(Calculations!L588,""), NA()),NA())</f>
        <v/>
      </c>
      <c r="F588" s="3" t="e">
        <f t="shared" si="78"/>
        <v>#NUM!</v>
      </c>
      <c r="G588" s="3" t="e">
        <f xml:space="preserve"> IF(Calculations!C588 = DefectTypeString,  IFERROR(Calculations!L588,""), NA())</f>
        <v>#N/A</v>
      </c>
      <c r="H588" s="3" t="e">
        <f t="shared" si="79"/>
        <v>#NUM!</v>
      </c>
      <c r="I588" s="3" t="e">
        <f ca="1" xml:space="preserve"> IF(OR(Calculations!C588 = "",Calculations!C588 &lt;&gt; DefectTypeString),  Calculations!M588, NA())</f>
        <v>#N/A</v>
      </c>
      <c r="J588" s="3" t="e">
        <f xml:space="preserve"> IF(Calculations!C588 = DefectTypeString,  Calculations!M588, NA())</f>
        <v>#N/A</v>
      </c>
      <c r="K588" s="3"/>
      <c r="AL588" s="2" t="str">
        <f t="shared" si="75"/>
        <v/>
      </c>
      <c r="AM588" s="4" t="str">
        <f t="shared" si="76"/>
        <v/>
      </c>
      <c r="AN588" s="4" t="str">
        <f t="shared" si="77"/>
        <v/>
      </c>
    </row>
    <row r="589" spans="1:40" x14ac:dyDescent="0.2">
      <c r="A589" s="9" t="str">
        <f>Calculations!B589</f>
        <v/>
      </c>
      <c r="B589" s="9" t="str">
        <f>Calculations!A589</f>
        <v/>
      </c>
      <c r="C589" s="3" t="str">
        <f t="shared" si="74"/>
        <v/>
      </c>
      <c r="D589" s="3" t="str">
        <f>IFERROR(Calculations!L589,"")</f>
        <v/>
      </c>
      <c r="E589" s="3" t="str">
        <f>IF(OR(FilterValue="",Calculations!C589=FilterValue), IF(Calculations!C589 &lt;&gt;DefectTypeString,  IFERROR(Calculations!L589,""), NA()),NA())</f>
        <v/>
      </c>
      <c r="F589" s="3" t="e">
        <f t="shared" si="78"/>
        <v>#NUM!</v>
      </c>
      <c r="G589" s="3" t="e">
        <f xml:space="preserve"> IF(Calculations!C589 = DefectTypeString,  IFERROR(Calculations!L589,""), NA())</f>
        <v>#N/A</v>
      </c>
      <c r="H589" s="3" t="e">
        <f t="shared" si="79"/>
        <v>#NUM!</v>
      </c>
      <c r="I589" s="3" t="e">
        <f ca="1" xml:space="preserve"> IF(OR(Calculations!C589 = "",Calculations!C589 &lt;&gt; DefectTypeString),  Calculations!M589, NA())</f>
        <v>#N/A</v>
      </c>
      <c r="J589" s="3" t="e">
        <f xml:space="preserve"> IF(Calculations!C589 = DefectTypeString,  Calculations!M589, NA())</f>
        <v>#N/A</v>
      </c>
      <c r="K589" s="3"/>
      <c r="AL589" s="2" t="str">
        <f t="shared" si="75"/>
        <v/>
      </c>
      <c r="AM589" s="4" t="str">
        <f t="shared" si="76"/>
        <v/>
      </c>
      <c r="AN589" s="4" t="str">
        <f t="shared" si="77"/>
        <v/>
      </c>
    </row>
    <row r="590" spans="1:40" x14ac:dyDescent="0.2">
      <c r="A590" s="9" t="str">
        <f>Calculations!B590</f>
        <v/>
      </c>
      <c r="B590" s="9" t="str">
        <f>Calculations!A590</f>
        <v/>
      </c>
      <c r="C590" s="3" t="str">
        <f t="shared" si="74"/>
        <v/>
      </c>
      <c r="D590" s="3" t="str">
        <f>IFERROR(Calculations!L590,"")</f>
        <v/>
      </c>
      <c r="E590" s="3" t="str">
        <f>IF(OR(FilterValue="",Calculations!C590=FilterValue), IF(Calculations!C590 &lt;&gt;DefectTypeString,  IFERROR(Calculations!L590,""), NA()),NA())</f>
        <v/>
      </c>
      <c r="F590" s="3" t="e">
        <f t="shared" si="78"/>
        <v>#NUM!</v>
      </c>
      <c r="G590" s="3" t="e">
        <f xml:space="preserve"> IF(Calculations!C590 = DefectTypeString,  IFERROR(Calculations!L590,""), NA())</f>
        <v>#N/A</v>
      </c>
      <c r="H590" s="3" t="e">
        <f t="shared" si="79"/>
        <v>#NUM!</v>
      </c>
      <c r="I590" s="3" t="e">
        <f ca="1" xml:space="preserve"> IF(OR(Calculations!C590 = "",Calculations!C590 &lt;&gt; DefectTypeString),  Calculations!M590, NA())</f>
        <v>#N/A</v>
      </c>
      <c r="J590" s="3" t="e">
        <f xml:space="preserve"> IF(Calculations!C590 = DefectTypeString,  Calculations!M590, NA())</f>
        <v>#N/A</v>
      </c>
      <c r="K590" s="3"/>
      <c r="AL590" s="2" t="str">
        <f t="shared" si="75"/>
        <v/>
      </c>
      <c r="AM590" s="4" t="str">
        <f t="shared" si="76"/>
        <v/>
      </c>
      <c r="AN590" s="4" t="str">
        <f t="shared" si="77"/>
        <v/>
      </c>
    </row>
    <row r="591" spans="1:40" x14ac:dyDescent="0.2">
      <c r="A591" s="9" t="str">
        <f>Calculations!B591</f>
        <v/>
      </c>
      <c r="B591" s="9" t="str">
        <f>Calculations!A591</f>
        <v/>
      </c>
      <c r="C591" s="3" t="str">
        <f t="shared" si="74"/>
        <v/>
      </c>
      <c r="D591" s="3" t="str">
        <f>IFERROR(Calculations!L591,"")</f>
        <v/>
      </c>
      <c r="E591" s="3" t="str">
        <f>IF(OR(FilterValue="",Calculations!C591=FilterValue), IF(Calculations!C591 &lt;&gt;DefectTypeString,  IFERROR(Calculations!L591,""), NA()),NA())</f>
        <v/>
      </c>
      <c r="F591" s="3" t="e">
        <f t="shared" si="78"/>
        <v>#NUM!</v>
      </c>
      <c r="G591" s="3" t="e">
        <f xml:space="preserve"> IF(Calculations!C591 = DefectTypeString,  IFERROR(Calculations!L591,""), NA())</f>
        <v>#N/A</v>
      </c>
      <c r="H591" s="3" t="e">
        <f t="shared" si="79"/>
        <v>#NUM!</v>
      </c>
      <c r="I591" s="3" t="e">
        <f ca="1" xml:space="preserve"> IF(OR(Calculations!C591 = "",Calculations!C591 &lt;&gt; DefectTypeString),  Calculations!M591, NA())</f>
        <v>#N/A</v>
      </c>
      <c r="J591" s="3" t="e">
        <f xml:space="preserve"> IF(Calculations!C591 = DefectTypeString,  Calculations!M591, NA())</f>
        <v>#N/A</v>
      </c>
      <c r="K591" s="3"/>
      <c r="AL591" s="2" t="str">
        <f t="shared" si="75"/>
        <v/>
      </c>
      <c r="AM591" s="4" t="str">
        <f t="shared" si="76"/>
        <v/>
      </c>
      <c r="AN591" s="4" t="str">
        <f t="shared" si="77"/>
        <v/>
      </c>
    </row>
    <row r="592" spans="1:40" x14ac:dyDescent="0.2">
      <c r="A592" s="9" t="str">
        <f>Calculations!B592</f>
        <v/>
      </c>
      <c r="B592" s="9" t="str">
        <f>Calculations!A592</f>
        <v/>
      </c>
      <c r="C592" s="3" t="str">
        <f t="shared" si="74"/>
        <v/>
      </c>
      <c r="D592" s="3" t="str">
        <f>IFERROR(Calculations!L592,"")</f>
        <v/>
      </c>
      <c r="E592" s="3" t="str">
        <f>IF(OR(FilterValue="",Calculations!C592=FilterValue), IF(Calculations!C592 &lt;&gt;DefectTypeString,  IFERROR(Calculations!L592,""), NA()),NA())</f>
        <v/>
      </c>
      <c r="F592" s="3" t="e">
        <f t="shared" si="78"/>
        <v>#NUM!</v>
      </c>
      <c r="G592" s="3" t="e">
        <f xml:space="preserve"> IF(Calculations!C592 = DefectTypeString,  IFERROR(Calculations!L592,""), NA())</f>
        <v>#N/A</v>
      </c>
      <c r="H592" s="3" t="e">
        <f t="shared" si="79"/>
        <v>#NUM!</v>
      </c>
      <c r="I592" s="3" t="e">
        <f ca="1" xml:space="preserve"> IF(OR(Calculations!C592 = "",Calculations!C592 &lt;&gt; DefectTypeString),  Calculations!M592, NA())</f>
        <v>#N/A</v>
      </c>
      <c r="J592" s="3" t="e">
        <f xml:space="preserve"> IF(Calculations!C592 = DefectTypeString,  Calculations!M592, NA())</f>
        <v>#N/A</v>
      </c>
      <c r="K592" s="3"/>
      <c r="AL592" s="2" t="str">
        <f t="shared" si="75"/>
        <v/>
      </c>
      <c r="AM592" s="4" t="str">
        <f t="shared" si="76"/>
        <v/>
      </c>
      <c r="AN592" s="4" t="str">
        <f t="shared" si="77"/>
        <v/>
      </c>
    </row>
    <row r="593" spans="1:40" x14ac:dyDescent="0.2">
      <c r="A593" s="9" t="str">
        <f>Calculations!B593</f>
        <v/>
      </c>
      <c r="B593" s="9" t="str">
        <f>Calculations!A593</f>
        <v/>
      </c>
      <c r="C593" s="3" t="str">
        <f t="shared" si="74"/>
        <v/>
      </c>
      <c r="D593" s="3" t="str">
        <f>IFERROR(Calculations!L593,"")</f>
        <v/>
      </c>
      <c r="E593" s="3" t="str">
        <f>IF(OR(FilterValue="",Calculations!C593=FilterValue), IF(Calculations!C593 &lt;&gt;DefectTypeString,  IFERROR(Calculations!L593,""), NA()),NA())</f>
        <v/>
      </c>
      <c r="F593" s="3" t="e">
        <f t="shared" si="78"/>
        <v>#NUM!</v>
      </c>
      <c r="G593" s="3" t="e">
        <f xml:space="preserve"> IF(Calculations!C593 = DefectTypeString,  IFERROR(Calculations!L593,""), NA())</f>
        <v>#N/A</v>
      </c>
      <c r="H593" s="3" t="e">
        <f t="shared" si="79"/>
        <v>#NUM!</v>
      </c>
      <c r="I593" s="3" t="e">
        <f ca="1" xml:space="preserve"> IF(OR(Calculations!C593 = "",Calculations!C593 &lt;&gt; DefectTypeString),  Calculations!M593, NA())</f>
        <v>#N/A</v>
      </c>
      <c r="J593" s="3" t="e">
        <f xml:space="preserve"> IF(Calculations!C593 = DefectTypeString,  Calculations!M593, NA())</f>
        <v>#N/A</v>
      </c>
      <c r="K593" s="3"/>
      <c r="AL593" s="2" t="str">
        <f t="shared" si="75"/>
        <v/>
      </c>
      <c r="AM593" s="4" t="str">
        <f t="shared" si="76"/>
        <v/>
      </c>
      <c r="AN593" s="4" t="str">
        <f t="shared" si="77"/>
        <v/>
      </c>
    </row>
    <row r="594" spans="1:40" x14ac:dyDescent="0.2">
      <c r="A594" s="9" t="str">
        <f>Calculations!B594</f>
        <v/>
      </c>
      <c r="B594" s="9" t="str">
        <f>Calculations!A594</f>
        <v/>
      </c>
      <c r="C594" s="3" t="str">
        <f t="shared" si="74"/>
        <v/>
      </c>
      <c r="D594" s="3" t="str">
        <f>IFERROR(Calculations!L594,"")</f>
        <v/>
      </c>
      <c r="E594" s="3" t="str">
        <f>IF(OR(FilterValue="",Calculations!C594=FilterValue), IF(Calculations!C594 &lt;&gt;DefectTypeString,  IFERROR(Calculations!L594,""), NA()),NA())</f>
        <v/>
      </c>
      <c r="F594" s="3" t="e">
        <f t="shared" si="78"/>
        <v>#NUM!</v>
      </c>
      <c r="G594" s="3" t="e">
        <f xml:space="preserve"> IF(Calculations!C594 = DefectTypeString,  IFERROR(Calculations!L594,""), NA())</f>
        <v>#N/A</v>
      </c>
      <c r="H594" s="3" t="e">
        <f t="shared" si="79"/>
        <v>#NUM!</v>
      </c>
      <c r="I594" s="3" t="e">
        <f ca="1" xml:space="preserve"> IF(OR(Calculations!C594 = "",Calculations!C594 &lt;&gt; DefectTypeString),  Calculations!M594, NA())</f>
        <v>#N/A</v>
      </c>
      <c r="J594" s="3" t="e">
        <f xml:space="preserve"> IF(Calculations!C594 = DefectTypeString,  Calculations!M594, NA())</f>
        <v>#N/A</v>
      </c>
      <c r="K594" s="3"/>
      <c r="AL594" s="2" t="str">
        <f t="shared" si="75"/>
        <v/>
      </c>
      <c r="AM594" s="4" t="str">
        <f t="shared" si="76"/>
        <v/>
      </c>
      <c r="AN594" s="4" t="str">
        <f t="shared" si="77"/>
        <v/>
      </c>
    </row>
    <row r="595" spans="1:40" x14ac:dyDescent="0.2">
      <c r="A595" s="9" t="str">
        <f>Calculations!B595</f>
        <v/>
      </c>
      <c r="B595" s="9" t="str">
        <f>Calculations!A595</f>
        <v/>
      </c>
      <c r="C595" s="3" t="str">
        <f t="shared" si="74"/>
        <v/>
      </c>
      <c r="D595" s="3" t="str">
        <f>IFERROR(Calculations!L595,"")</f>
        <v/>
      </c>
      <c r="E595" s="3" t="str">
        <f>IF(OR(FilterValue="",Calculations!C595=FilterValue), IF(Calculations!C595 &lt;&gt;DefectTypeString,  IFERROR(Calculations!L595,""), NA()),NA())</f>
        <v/>
      </c>
      <c r="F595" s="3" t="e">
        <f t="shared" si="78"/>
        <v>#NUM!</v>
      </c>
      <c r="G595" s="3" t="e">
        <f xml:space="preserve"> IF(Calculations!C595 = DefectTypeString,  IFERROR(Calculations!L595,""), NA())</f>
        <v>#N/A</v>
      </c>
      <c r="H595" s="3" t="e">
        <f t="shared" si="79"/>
        <v>#NUM!</v>
      </c>
      <c r="I595" s="3" t="e">
        <f ca="1" xml:space="preserve"> IF(OR(Calculations!C595 = "",Calculations!C595 &lt;&gt; DefectTypeString),  Calculations!M595, NA())</f>
        <v>#N/A</v>
      </c>
      <c r="J595" s="3" t="e">
        <f xml:space="preserve"> IF(Calculations!C595 = DefectTypeString,  Calculations!M595, NA())</f>
        <v>#N/A</v>
      </c>
      <c r="K595" s="3"/>
      <c r="AL595" s="2" t="str">
        <f t="shared" si="75"/>
        <v/>
      </c>
      <c r="AM595" s="4" t="str">
        <f t="shared" si="76"/>
        <v/>
      </c>
      <c r="AN595" s="4" t="str">
        <f t="shared" si="77"/>
        <v/>
      </c>
    </row>
    <row r="596" spans="1:40" x14ac:dyDescent="0.2">
      <c r="A596" s="9" t="str">
        <f>Calculations!B596</f>
        <v/>
      </c>
      <c r="B596" s="9" t="str">
        <f>Calculations!A596</f>
        <v/>
      </c>
      <c r="C596" s="3" t="str">
        <f t="shared" si="74"/>
        <v/>
      </c>
      <c r="D596" s="3" t="str">
        <f>IFERROR(Calculations!L596,"")</f>
        <v/>
      </c>
      <c r="E596" s="3" t="str">
        <f>IF(OR(FilterValue="",Calculations!C596=FilterValue), IF(Calculations!C596 &lt;&gt;DefectTypeString,  IFERROR(Calculations!L596,""), NA()),NA())</f>
        <v/>
      </c>
      <c r="F596" s="3" t="e">
        <f t="shared" si="78"/>
        <v>#NUM!</v>
      </c>
      <c r="G596" s="3" t="e">
        <f xml:space="preserve"> IF(Calculations!C596 = DefectTypeString,  IFERROR(Calculations!L596,""), NA())</f>
        <v>#N/A</v>
      </c>
      <c r="H596" s="3" t="e">
        <f t="shared" si="79"/>
        <v>#NUM!</v>
      </c>
      <c r="I596" s="3" t="e">
        <f ca="1" xml:space="preserve"> IF(OR(Calculations!C596 = "",Calculations!C596 &lt;&gt; DefectTypeString),  Calculations!M596, NA())</f>
        <v>#N/A</v>
      </c>
      <c r="J596" s="3" t="e">
        <f xml:space="preserve"> IF(Calculations!C596 = DefectTypeString,  Calculations!M596, NA())</f>
        <v>#N/A</v>
      </c>
      <c r="K596" s="3"/>
      <c r="AL596" s="2" t="str">
        <f t="shared" si="75"/>
        <v/>
      </c>
      <c r="AM596" s="4" t="str">
        <f t="shared" si="76"/>
        <v/>
      </c>
      <c r="AN596" s="4" t="str">
        <f t="shared" si="77"/>
        <v/>
      </c>
    </row>
    <row r="597" spans="1:40" x14ac:dyDescent="0.2">
      <c r="A597" s="9" t="str">
        <f>Calculations!B597</f>
        <v/>
      </c>
      <c r="B597" s="9" t="str">
        <f>Calculations!A597</f>
        <v/>
      </c>
      <c r="C597" s="3" t="str">
        <f t="shared" si="74"/>
        <v/>
      </c>
      <c r="D597" s="3" t="str">
        <f>IFERROR(Calculations!L597,"")</f>
        <v/>
      </c>
      <c r="E597" s="3" t="str">
        <f>IF(OR(FilterValue="",Calculations!C597=FilterValue), IF(Calculations!C597 &lt;&gt;DefectTypeString,  IFERROR(Calculations!L597,""), NA()),NA())</f>
        <v/>
      </c>
      <c r="F597" s="3" t="e">
        <f t="shared" si="78"/>
        <v>#NUM!</v>
      </c>
      <c r="G597" s="3" t="e">
        <f xml:space="preserve"> IF(Calculations!C597 = DefectTypeString,  IFERROR(Calculations!L597,""), NA())</f>
        <v>#N/A</v>
      </c>
      <c r="H597" s="3" t="e">
        <f t="shared" si="79"/>
        <v>#NUM!</v>
      </c>
      <c r="I597" s="3" t="e">
        <f ca="1" xml:space="preserve"> IF(OR(Calculations!C597 = "",Calculations!C597 &lt;&gt; DefectTypeString),  Calculations!M597, NA())</f>
        <v>#N/A</v>
      </c>
      <c r="J597" s="3" t="e">
        <f xml:space="preserve"> IF(Calculations!C597 = DefectTypeString,  Calculations!M597, NA())</f>
        <v>#N/A</v>
      </c>
      <c r="K597" s="3"/>
      <c r="AL597" s="2" t="str">
        <f t="shared" si="75"/>
        <v/>
      </c>
      <c r="AM597" s="4" t="str">
        <f t="shared" si="76"/>
        <v/>
      </c>
      <c r="AN597" s="4" t="str">
        <f t="shared" si="77"/>
        <v/>
      </c>
    </row>
    <row r="598" spans="1:40" x14ac:dyDescent="0.2">
      <c r="A598" s="9" t="str">
        <f>Calculations!B598</f>
        <v/>
      </c>
      <c r="B598" s="9" t="str">
        <f>Calculations!A598</f>
        <v/>
      </c>
      <c r="C598" s="3" t="str">
        <f t="shared" si="74"/>
        <v/>
      </c>
      <c r="D598" s="3" t="str">
        <f>IFERROR(Calculations!L598,"")</f>
        <v/>
      </c>
      <c r="E598" s="3" t="str">
        <f>IF(OR(FilterValue="",Calculations!C598=FilterValue), IF(Calculations!C598 &lt;&gt;DefectTypeString,  IFERROR(Calculations!L598,""), NA()),NA())</f>
        <v/>
      </c>
      <c r="F598" s="3" t="e">
        <f t="shared" si="78"/>
        <v>#NUM!</v>
      </c>
      <c r="G598" s="3" t="e">
        <f xml:space="preserve"> IF(Calculations!C598 = DefectTypeString,  IFERROR(Calculations!L598,""), NA())</f>
        <v>#N/A</v>
      </c>
      <c r="H598" s="3" t="e">
        <f t="shared" si="79"/>
        <v>#NUM!</v>
      </c>
      <c r="I598" s="3" t="e">
        <f ca="1" xml:space="preserve"> IF(OR(Calculations!C598 = "",Calculations!C598 &lt;&gt; DefectTypeString),  Calculations!M598, NA())</f>
        <v>#N/A</v>
      </c>
      <c r="J598" s="3" t="e">
        <f xml:space="preserve"> IF(Calculations!C598 = DefectTypeString,  Calculations!M598, NA())</f>
        <v>#N/A</v>
      </c>
      <c r="K598" s="3"/>
      <c r="AL598" s="2" t="str">
        <f t="shared" si="75"/>
        <v/>
      </c>
      <c r="AM598" s="4" t="str">
        <f t="shared" si="76"/>
        <v/>
      </c>
      <c r="AN598" s="4" t="str">
        <f t="shared" si="77"/>
        <v/>
      </c>
    </row>
    <row r="599" spans="1:40" x14ac:dyDescent="0.2">
      <c r="A599" s="9" t="str">
        <f>Calculations!B599</f>
        <v/>
      </c>
      <c r="B599" s="9" t="str">
        <f>Calculations!A599</f>
        <v/>
      </c>
      <c r="C599" s="3" t="str">
        <f t="shared" si="74"/>
        <v/>
      </c>
      <c r="D599" s="3" t="str">
        <f>IFERROR(Calculations!L599,"")</f>
        <v/>
      </c>
      <c r="E599" s="3" t="str">
        <f>IF(OR(FilterValue="",Calculations!C599=FilterValue), IF(Calculations!C599 &lt;&gt;DefectTypeString,  IFERROR(Calculations!L599,""), NA()),NA())</f>
        <v/>
      </c>
      <c r="F599" s="3" t="e">
        <f t="shared" si="78"/>
        <v>#NUM!</v>
      </c>
      <c r="G599" s="3" t="e">
        <f xml:space="preserve"> IF(Calculations!C599 = DefectTypeString,  IFERROR(Calculations!L599,""), NA())</f>
        <v>#N/A</v>
      </c>
      <c r="H599" s="3" t="e">
        <f t="shared" si="79"/>
        <v>#NUM!</v>
      </c>
      <c r="I599" s="3" t="e">
        <f ca="1" xml:space="preserve"> IF(OR(Calculations!C599 = "",Calculations!C599 &lt;&gt; DefectTypeString),  Calculations!M599, NA())</f>
        <v>#N/A</v>
      </c>
      <c r="J599" s="3" t="e">
        <f xml:space="preserve"> IF(Calculations!C599 = DefectTypeString,  Calculations!M599, NA())</f>
        <v>#N/A</v>
      </c>
      <c r="K599" s="3"/>
      <c r="AL599" s="2" t="str">
        <f t="shared" si="75"/>
        <v/>
      </c>
      <c r="AM599" s="4" t="str">
        <f t="shared" si="76"/>
        <v/>
      </c>
      <c r="AN599" s="4" t="str">
        <f t="shared" si="77"/>
        <v/>
      </c>
    </row>
    <row r="600" spans="1:40" x14ac:dyDescent="0.2">
      <c r="A600" s="9" t="str">
        <f>Calculations!B600</f>
        <v/>
      </c>
      <c r="B600" s="9" t="str">
        <f>Calculations!A600</f>
        <v/>
      </c>
      <c r="C600" s="3" t="str">
        <f t="shared" si="74"/>
        <v/>
      </c>
      <c r="D600" s="3" t="str">
        <f>IFERROR(Calculations!L600,"")</f>
        <v/>
      </c>
      <c r="E600" s="3" t="str">
        <f>IF(OR(FilterValue="",Calculations!C600=FilterValue), IF(Calculations!C600 &lt;&gt;DefectTypeString,  IFERROR(Calculations!L600,""), NA()),NA())</f>
        <v/>
      </c>
      <c r="F600" s="3" t="e">
        <f t="shared" si="78"/>
        <v>#NUM!</v>
      </c>
      <c r="G600" s="3" t="e">
        <f xml:space="preserve"> IF(Calculations!C600 = DefectTypeString,  IFERROR(Calculations!L600,""), NA())</f>
        <v>#N/A</v>
      </c>
      <c r="H600" s="3" t="e">
        <f t="shared" si="79"/>
        <v>#NUM!</v>
      </c>
      <c r="I600" s="3" t="e">
        <f ca="1" xml:space="preserve"> IF(OR(Calculations!C600 = "",Calculations!C600 &lt;&gt; DefectTypeString),  Calculations!M600, NA())</f>
        <v>#N/A</v>
      </c>
      <c r="J600" s="3" t="e">
        <f xml:space="preserve"> IF(Calculations!C600 = DefectTypeString,  Calculations!M600, NA())</f>
        <v>#N/A</v>
      </c>
      <c r="K600" s="3"/>
      <c r="AL600" s="2" t="str">
        <f t="shared" si="75"/>
        <v/>
      </c>
      <c r="AM600" s="4" t="str">
        <f t="shared" si="76"/>
        <v/>
      </c>
      <c r="AN600" s="4" t="str">
        <f t="shared" si="77"/>
        <v/>
      </c>
    </row>
    <row r="601" spans="1:40" x14ac:dyDescent="0.2">
      <c r="A601" s="9" t="str">
        <f>Calculations!B601</f>
        <v/>
      </c>
      <c r="B601" s="9" t="str">
        <f>Calculations!A601</f>
        <v/>
      </c>
      <c r="C601" s="3" t="str">
        <f t="shared" si="74"/>
        <v/>
      </c>
      <c r="D601" s="3" t="str">
        <f>IFERROR(Calculations!L601,"")</f>
        <v/>
      </c>
      <c r="E601" s="3" t="str">
        <f>IF(OR(FilterValue="",Calculations!C601=FilterValue), IF(Calculations!C601 &lt;&gt;DefectTypeString,  IFERROR(Calculations!L601,""), NA()),NA())</f>
        <v/>
      </c>
      <c r="F601" s="3" t="e">
        <f t="shared" si="78"/>
        <v>#NUM!</v>
      </c>
      <c r="G601" s="3" t="e">
        <f xml:space="preserve"> IF(Calculations!C601 = DefectTypeString,  IFERROR(Calculations!L601,""), NA())</f>
        <v>#N/A</v>
      </c>
      <c r="H601" s="3" t="e">
        <f t="shared" si="79"/>
        <v>#NUM!</v>
      </c>
      <c r="I601" s="3" t="e">
        <f ca="1" xml:space="preserve"> IF(OR(Calculations!C601 = "",Calculations!C601 &lt;&gt; DefectTypeString),  Calculations!M601, NA())</f>
        <v>#N/A</v>
      </c>
      <c r="J601" s="3" t="e">
        <f xml:space="preserve"> IF(Calculations!C601 = DefectTypeString,  Calculations!M601, NA())</f>
        <v>#N/A</v>
      </c>
      <c r="K601" s="3"/>
      <c r="AL601" s="2" t="str">
        <f t="shared" si="75"/>
        <v/>
      </c>
      <c r="AM601" s="4" t="str">
        <f t="shared" si="76"/>
        <v/>
      </c>
      <c r="AN601" s="4" t="str">
        <f t="shared" si="77"/>
        <v/>
      </c>
    </row>
    <row r="602" spans="1:40" x14ac:dyDescent="0.2">
      <c r="A602" s="9" t="str">
        <f>Calculations!B602</f>
        <v/>
      </c>
      <c r="B602" s="9" t="str">
        <f>Calculations!A602</f>
        <v/>
      </c>
      <c r="C602" s="3" t="str">
        <f t="shared" si="74"/>
        <v/>
      </c>
      <c r="D602" s="3" t="str">
        <f>IFERROR(Calculations!L602,"")</f>
        <v/>
      </c>
      <c r="E602" s="3" t="str">
        <f>IF(OR(FilterValue="",Calculations!C602=FilterValue), IF(Calculations!C602 &lt;&gt;DefectTypeString,  IFERROR(Calculations!L602,""), NA()),NA())</f>
        <v/>
      </c>
      <c r="F602" s="3" t="e">
        <f t="shared" si="78"/>
        <v>#NUM!</v>
      </c>
      <c r="G602" s="3" t="e">
        <f xml:space="preserve"> IF(Calculations!C602 = DefectTypeString,  IFERROR(Calculations!L602,""), NA())</f>
        <v>#N/A</v>
      </c>
      <c r="H602" s="3" t="e">
        <f t="shared" si="79"/>
        <v>#NUM!</v>
      </c>
      <c r="I602" s="3" t="e">
        <f ca="1" xml:space="preserve"> IF(OR(Calculations!C602 = "",Calculations!C602 &lt;&gt; DefectTypeString),  Calculations!M602, NA())</f>
        <v>#N/A</v>
      </c>
      <c r="J602" s="3" t="e">
        <f xml:space="preserve"> IF(Calculations!C602 = DefectTypeString,  Calculations!M602, NA())</f>
        <v>#N/A</v>
      </c>
      <c r="K602" s="3"/>
      <c r="AL602" s="2" t="str">
        <f t="shared" si="75"/>
        <v/>
      </c>
      <c r="AM602" s="4" t="str">
        <f t="shared" si="76"/>
        <v/>
      </c>
      <c r="AN602" s="4" t="str">
        <f t="shared" si="77"/>
        <v/>
      </c>
    </row>
    <row r="603" spans="1:40" x14ac:dyDescent="0.2">
      <c r="A603" s="9" t="str">
        <f>Calculations!B603</f>
        <v/>
      </c>
      <c r="B603" s="9" t="str">
        <f>Calculations!A603</f>
        <v/>
      </c>
      <c r="C603" s="3" t="str">
        <f t="shared" si="74"/>
        <v/>
      </c>
      <c r="D603" s="3" t="str">
        <f>IFERROR(Calculations!L603,"")</f>
        <v/>
      </c>
      <c r="E603" s="3" t="str">
        <f>IF(OR(FilterValue="",Calculations!C603=FilterValue), IF(Calculations!C603 &lt;&gt;DefectTypeString,  IFERROR(Calculations!L603,""), NA()),NA())</f>
        <v/>
      </c>
      <c r="F603" s="3" t="e">
        <f t="shared" si="78"/>
        <v>#NUM!</v>
      </c>
      <c r="G603" s="3" t="e">
        <f xml:space="preserve"> IF(Calculations!C603 = DefectTypeString,  IFERROR(Calculations!L603,""), NA())</f>
        <v>#N/A</v>
      </c>
      <c r="H603" s="3" t="e">
        <f t="shared" si="79"/>
        <v>#NUM!</v>
      </c>
      <c r="I603" s="3" t="e">
        <f ca="1" xml:space="preserve"> IF(OR(Calculations!C603 = "",Calculations!C603 &lt;&gt; DefectTypeString),  Calculations!M603, NA())</f>
        <v>#N/A</v>
      </c>
      <c r="J603" s="3" t="e">
        <f xml:space="preserve"> IF(Calculations!C603 = DefectTypeString,  Calculations!M603, NA())</f>
        <v>#N/A</v>
      </c>
      <c r="K603" s="3"/>
      <c r="AL603" s="2" t="str">
        <f t="shared" si="75"/>
        <v/>
      </c>
      <c r="AM603" s="4" t="str">
        <f t="shared" si="76"/>
        <v/>
      </c>
      <c r="AN603" s="4" t="str">
        <f t="shared" si="77"/>
        <v/>
      </c>
    </row>
    <row r="604" spans="1:40" x14ac:dyDescent="0.2">
      <c r="A604" s="9" t="str">
        <f>Calculations!B604</f>
        <v/>
      </c>
      <c r="B604" s="9" t="str">
        <f>Calculations!A604</f>
        <v/>
      </c>
      <c r="C604" s="3" t="str">
        <f t="shared" si="74"/>
        <v/>
      </c>
      <c r="D604" s="3" t="str">
        <f>IFERROR(Calculations!L604,"")</f>
        <v/>
      </c>
      <c r="E604" s="3" t="str">
        <f>IF(OR(FilterValue="",Calculations!C604=FilterValue), IF(Calculations!C604 &lt;&gt;DefectTypeString,  IFERROR(Calculations!L604,""), NA()),NA())</f>
        <v/>
      </c>
      <c r="F604" s="3" t="e">
        <f t="shared" si="78"/>
        <v>#NUM!</v>
      </c>
      <c r="G604" s="3" t="e">
        <f xml:space="preserve"> IF(Calculations!C604 = DefectTypeString,  IFERROR(Calculations!L604,""), NA())</f>
        <v>#N/A</v>
      </c>
      <c r="H604" s="3" t="e">
        <f t="shared" si="79"/>
        <v>#NUM!</v>
      </c>
      <c r="I604" s="3" t="e">
        <f ca="1" xml:space="preserve"> IF(OR(Calculations!C604 = "",Calculations!C604 &lt;&gt; DefectTypeString),  Calculations!M604, NA())</f>
        <v>#N/A</v>
      </c>
      <c r="J604" s="3" t="e">
        <f xml:space="preserve"> IF(Calculations!C604 = DefectTypeString,  Calculations!M604, NA())</f>
        <v>#N/A</v>
      </c>
      <c r="K604" s="3"/>
      <c r="AL604" s="2" t="str">
        <f t="shared" si="75"/>
        <v/>
      </c>
      <c r="AM604" s="4" t="str">
        <f t="shared" si="76"/>
        <v/>
      </c>
      <c r="AN604" s="4" t="str">
        <f t="shared" si="77"/>
        <v/>
      </c>
    </row>
    <row r="605" spans="1:40" x14ac:dyDescent="0.2">
      <c r="A605" s="9" t="str">
        <f>Calculations!B605</f>
        <v/>
      </c>
      <c r="B605" s="9" t="str">
        <f>Calculations!A605</f>
        <v/>
      </c>
      <c r="C605" s="3" t="str">
        <f t="shared" si="74"/>
        <v/>
      </c>
      <c r="D605" s="3" t="str">
        <f>IFERROR(Calculations!L605,"")</f>
        <v/>
      </c>
      <c r="E605" s="3" t="str">
        <f>IF(OR(FilterValue="",Calculations!C605=FilterValue), IF(Calculations!C605 &lt;&gt;DefectTypeString,  IFERROR(Calculations!L605,""), NA()),NA())</f>
        <v/>
      </c>
      <c r="F605" s="3" t="e">
        <f t="shared" si="78"/>
        <v>#NUM!</v>
      </c>
      <c r="G605" s="3" t="e">
        <f xml:space="preserve"> IF(Calculations!C605 = DefectTypeString,  IFERROR(Calculations!L605,""), NA())</f>
        <v>#N/A</v>
      </c>
      <c r="H605" s="3" t="e">
        <f t="shared" si="79"/>
        <v>#NUM!</v>
      </c>
      <c r="I605" s="3" t="e">
        <f ca="1" xml:space="preserve"> IF(OR(Calculations!C605 = "",Calculations!C605 &lt;&gt; DefectTypeString),  Calculations!M605, NA())</f>
        <v>#N/A</v>
      </c>
      <c r="J605" s="3" t="e">
        <f xml:space="preserve"> IF(Calculations!C605 = DefectTypeString,  Calculations!M605, NA())</f>
        <v>#N/A</v>
      </c>
      <c r="K605" s="3"/>
      <c r="AL605" s="2" t="str">
        <f t="shared" si="75"/>
        <v/>
      </c>
      <c r="AM605" s="4" t="str">
        <f t="shared" si="76"/>
        <v/>
      </c>
      <c r="AN605" s="4" t="str">
        <f t="shared" si="77"/>
        <v/>
      </c>
    </row>
    <row r="606" spans="1:40" x14ac:dyDescent="0.2">
      <c r="A606" s="9" t="str">
        <f>Calculations!B606</f>
        <v/>
      </c>
      <c r="B606" s="9" t="str">
        <f>Calculations!A606</f>
        <v/>
      </c>
      <c r="C606" s="3" t="str">
        <f t="shared" si="74"/>
        <v/>
      </c>
      <c r="D606" s="3" t="str">
        <f>IFERROR(Calculations!L606,"")</f>
        <v/>
      </c>
      <c r="E606" s="3" t="str">
        <f>IF(OR(FilterValue="",Calculations!C606=FilterValue), IF(Calculations!C606 &lt;&gt;DefectTypeString,  IFERROR(Calculations!L606,""), NA()),NA())</f>
        <v/>
      </c>
      <c r="F606" s="3" t="e">
        <f t="shared" si="78"/>
        <v>#NUM!</v>
      </c>
      <c r="G606" s="3" t="e">
        <f xml:space="preserve"> IF(Calculations!C606 = DefectTypeString,  IFERROR(Calculations!L606,""), NA())</f>
        <v>#N/A</v>
      </c>
      <c r="H606" s="3" t="e">
        <f t="shared" si="79"/>
        <v>#NUM!</v>
      </c>
      <c r="I606" s="3" t="e">
        <f ca="1" xml:space="preserve"> IF(OR(Calculations!C606 = "",Calculations!C606 &lt;&gt; DefectTypeString),  Calculations!M606, NA())</f>
        <v>#N/A</v>
      </c>
      <c r="J606" s="3" t="e">
        <f xml:space="preserve"> IF(Calculations!C606 = DefectTypeString,  Calculations!M606, NA())</f>
        <v>#N/A</v>
      </c>
      <c r="K606" s="3"/>
      <c r="AL606" s="2" t="str">
        <f t="shared" si="75"/>
        <v/>
      </c>
      <c r="AM606" s="4" t="str">
        <f t="shared" si="76"/>
        <v/>
      </c>
      <c r="AN606" s="4" t="str">
        <f t="shared" si="77"/>
        <v/>
      </c>
    </row>
    <row r="607" spans="1:40" x14ac:dyDescent="0.2">
      <c r="A607" s="9" t="str">
        <f>Calculations!B607</f>
        <v/>
      </c>
      <c r="B607" s="9" t="str">
        <f>Calculations!A607</f>
        <v/>
      </c>
      <c r="C607" s="3" t="str">
        <f t="shared" si="74"/>
        <v/>
      </c>
      <c r="D607" s="3" t="str">
        <f>IFERROR(Calculations!L607,"")</f>
        <v/>
      </c>
      <c r="E607" s="3" t="str">
        <f>IF(OR(FilterValue="",Calculations!C607=FilterValue), IF(Calculations!C607 &lt;&gt;DefectTypeString,  IFERROR(Calculations!L607,""), NA()),NA())</f>
        <v/>
      </c>
      <c r="F607" s="3" t="e">
        <f t="shared" si="78"/>
        <v>#NUM!</v>
      </c>
      <c r="G607" s="3" t="e">
        <f xml:space="preserve"> IF(Calculations!C607 = DefectTypeString,  IFERROR(Calculations!L607,""), NA())</f>
        <v>#N/A</v>
      </c>
      <c r="H607" s="3" t="e">
        <f t="shared" si="79"/>
        <v>#NUM!</v>
      </c>
      <c r="I607" s="3" t="e">
        <f ca="1" xml:space="preserve"> IF(OR(Calculations!C607 = "",Calculations!C607 &lt;&gt; DefectTypeString),  Calculations!M607, NA())</f>
        <v>#N/A</v>
      </c>
      <c r="J607" s="3" t="e">
        <f xml:space="preserve"> IF(Calculations!C607 = DefectTypeString,  Calculations!M607, NA())</f>
        <v>#N/A</v>
      </c>
      <c r="K607" s="3"/>
      <c r="AL607" s="2" t="str">
        <f t="shared" si="75"/>
        <v/>
      </c>
      <c r="AM607" s="4" t="str">
        <f t="shared" si="76"/>
        <v/>
      </c>
      <c r="AN607" s="4" t="str">
        <f t="shared" si="77"/>
        <v/>
      </c>
    </row>
    <row r="608" spans="1:40" x14ac:dyDescent="0.2">
      <c r="A608" s="9" t="str">
        <f>Calculations!B608</f>
        <v/>
      </c>
      <c r="B608" s="9" t="str">
        <f>Calculations!A608</f>
        <v/>
      </c>
      <c r="C608" s="3" t="str">
        <f t="shared" si="74"/>
        <v/>
      </c>
      <c r="D608" s="3" t="str">
        <f>IFERROR(Calculations!L608,"")</f>
        <v/>
      </c>
      <c r="E608" s="3" t="str">
        <f>IF(OR(FilterValue="",Calculations!C608=FilterValue), IF(Calculations!C608 &lt;&gt;DefectTypeString,  IFERROR(Calculations!L608,""), NA()),NA())</f>
        <v/>
      </c>
      <c r="F608" s="3" t="e">
        <f t="shared" si="78"/>
        <v>#NUM!</v>
      </c>
      <c r="G608" s="3" t="e">
        <f xml:space="preserve"> IF(Calculations!C608 = DefectTypeString,  IFERROR(Calculations!L608,""), NA())</f>
        <v>#N/A</v>
      </c>
      <c r="H608" s="3" t="e">
        <f t="shared" si="79"/>
        <v>#NUM!</v>
      </c>
      <c r="I608" s="3" t="e">
        <f ca="1" xml:space="preserve"> IF(OR(Calculations!C608 = "",Calculations!C608 &lt;&gt; DefectTypeString),  Calculations!M608, NA())</f>
        <v>#N/A</v>
      </c>
      <c r="J608" s="3" t="e">
        <f xml:space="preserve"> IF(Calculations!C608 = DefectTypeString,  Calculations!M608, NA())</f>
        <v>#N/A</v>
      </c>
      <c r="K608" s="3"/>
      <c r="AL608" s="2" t="str">
        <f t="shared" si="75"/>
        <v/>
      </c>
      <c r="AM608" s="4" t="str">
        <f t="shared" si="76"/>
        <v/>
      </c>
      <c r="AN608" s="4" t="str">
        <f t="shared" si="77"/>
        <v/>
      </c>
    </row>
    <row r="609" spans="1:40" x14ac:dyDescent="0.2">
      <c r="A609" s="9" t="str">
        <f>Calculations!B609</f>
        <v/>
      </c>
      <c r="B609" s="9" t="str">
        <f>Calculations!A609</f>
        <v/>
      </c>
      <c r="C609" s="3" t="str">
        <f t="shared" si="74"/>
        <v/>
      </c>
      <c r="D609" s="3" t="str">
        <f>IFERROR(Calculations!L609,"")</f>
        <v/>
      </c>
      <c r="E609" s="3" t="str">
        <f>IF(OR(FilterValue="",Calculations!C609=FilterValue), IF(Calculations!C609 &lt;&gt;DefectTypeString,  IFERROR(Calculations!L609,""), NA()),NA())</f>
        <v/>
      </c>
      <c r="F609" s="3" t="e">
        <f t="shared" si="78"/>
        <v>#NUM!</v>
      </c>
      <c r="G609" s="3" t="e">
        <f xml:space="preserve"> IF(Calculations!C609 = DefectTypeString,  IFERROR(Calculations!L609,""), NA())</f>
        <v>#N/A</v>
      </c>
      <c r="H609" s="3" t="e">
        <f t="shared" si="79"/>
        <v>#NUM!</v>
      </c>
      <c r="I609" s="3" t="e">
        <f ca="1" xml:space="preserve"> IF(OR(Calculations!C609 = "",Calculations!C609 &lt;&gt; DefectTypeString),  Calculations!M609, NA())</f>
        <v>#N/A</v>
      </c>
      <c r="J609" s="3" t="e">
        <f xml:space="preserve"> IF(Calculations!C609 = DefectTypeString,  Calculations!M609, NA())</f>
        <v>#N/A</v>
      </c>
      <c r="K609" s="3"/>
      <c r="AL609" s="2" t="str">
        <f t="shared" si="75"/>
        <v/>
      </c>
      <c r="AM609" s="4" t="str">
        <f t="shared" si="76"/>
        <v/>
      </c>
      <c r="AN609" s="4" t="str">
        <f t="shared" si="77"/>
        <v/>
      </c>
    </row>
    <row r="610" spans="1:40" x14ac:dyDescent="0.2">
      <c r="A610" s="9" t="str">
        <f>Calculations!B610</f>
        <v/>
      </c>
      <c r="B610" s="9" t="str">
        <f>Calculations!A610</f>
        <v/>
      </c>
      <c r="C610" s="3" t="str">
        <f t="shared" si="74"/>
        <v/>
      </c>
      <c r="D610" s="3" t="str">
        <f>IFERROR(Calculations!L610,"")</f>
        <v/>
      </c>
      <c r="E610" s="3" t="str">
        <f>IF(OR(FilterValue="",Calculations!C610=FilterValue), IF(Calculations!C610 &lt;&gt;DefectTypeString,  IFERROR(Calculations!L610,""), NA()),NA())</f>
        <v/>
      </c>
      <c r="F610" s="3" t="e">
        <f t="shared" si="78"/>
        <v>#NUM!</v>
      </c>
      <c r="G610" s="3" t="e">
        <f xml:space="preserve"> IF(Calculations!C610 = DefectTypeString,  IFERROR(Calculations!L610,""), NA())</f>
        <v>#N/A</v>
      </c>
      <c r="H610" s="3" t="e">
        <f t="shared" si="79"/>
        <v>#NUM!</v>
      </c>
      <c r="I610" s="3" t="e">
        <f ca="1" xml:space="preserve"> IF(OR(Calculations!C610 = "",Calculations!C610 &lt;&gt; DefectTypeString),  Calculations!M610, NA())</f>
        <v>#N/A</v>
      </c>
      <c r="J610" s="3" t="e">
        <f xml:space="preserve"> IF(Calculations!C610 = DefectTypeString,  Calculations!M610, NA())</f>
        <v>#N/A</v>
      </c>
      <c r="K610" s="3"/>
      <c r="AL610" s="2" t="str">
        <f t="shared" si="75"/>
        <v/>
      </c>
      <c r="AM610" s="4" t="str">
        <f t="shared" si="76"/>
        <v/>
      </c>
      <c r="AN610" s="4" t="str">
        <f t="shared" si="77"/>
        <v/>
      </c>
    </row>
    <row r="611" spans="1:40" x14ac:dyDescent="0.2">
      <c r="A611" s="9" t="str">
        <f>Calculations!B611</f>
        <v/>
      </c>
      <c r="B611" s="9" t="str">
        <f>Calculations!A611</f>
        <v/>
      </c>
      <c r="C611" s="3" t="str">
        <f t="shared" si="74"/>
        <v/>
      </c>
      <c r="D611" s="3" t="str">
        <f>IFERROR(Calculations!L611,"")</f>
        <v/>
      </c>
      <c r="E611" s="3" t="str">
        <f>IF(OR(FilterValue="",Calculations!C611=FilterValue), IF(Calculations!C611 &lt;&gt;DefectTypeString,  IFERROR(Calculations!L611,""), NA()),NA())</f>
        <v/>
      </c>
      <c r="F611" s="3" t="e">
        <f t="shared" si="78"/>
        <v>#NUM!</v>
      </c>
      <c r="G611" s="3" t="e">
        <f xml:space="preserve"> IF(Calculations!C611 = DefectTypeString,  IFERROR(Calculations!L611,""), NA())</f>
        <v>#N/A</v>
      </c>
      <c r="H611" s="3" t="e">
        <f t="shared" si="79"/>
        <v>#NUM!</v>
      </c>
      <c r="I611" s="3" t="e">
        <f ca="1" xml:space="preserve"> IF(OR(Calculations!C611 = "",Calculations!C611 &lt;&gt; DefectTypeString),  Calculations!M611, NA())</f>
        <v>#N/A</v>
      </c>
      <c r="J611" s="3" t="e">
        <f xml:space="preserve"> IF(Calculations!C611 = DefectTypeString,  Calculations!M611, NA())</f>
        <v>#N/A</v>
      </c>
      <c r="K611" s="3"/>
      <c r="AL611" s="2" t="str">
        <f t="shared" si="75"/>
        <v/>
      </c>
      <c r="AM611" s="4" t="str">
        <f t="shared" si="76"/>
        <v/>
      </c>
      <c r="AN611" s="4" t="str">
        <f t="shared" si="77"/>
        <v/>
      </c>
    </row>
    <row r="612" spans="1:40" x14ac:dyDescent="0.2">
      <c r="A612" s="9" t="str">
        <f>Calculations!B612</f>
        <v/>
      </c>
      <c r="B612" s="9" t="str">
        <f>Calculations!A612</f>
        <v/>
      </c>
      <c r="C612" s="3" t="str">
        <f t="shared" si="74"/>
        <v/>
      </c>
      <c r="D612" s="3" t="str">
        <f>IFERROR(Calculations!L612,"")</f>
        <v/>
      </c>
      <c r="E612" s="3" t="str">
        <f>IF(OR(FilterValue="",Calculations!C612=FilterValue), IF(Calculations!C612 &lt;&gt;DefectTypeString,  IFERROR(Calculations!L612,""), NA()),NA())</f>
        <v/>
      </c>
      <c r="F612" s="3" t="e">
        <f t="shared" si="78"/>
        <v>#NUM!</v>
      </c>
      <c r="G612" s="3" t="e">
        <f xml:space="preserve"> IF(Calculations!C612 = DefectTypeString,  IFERROR(Calculations!L612,""), NA())</f>
        <v>#N/A</v>
      </c>
      <c r="H612" s="3" t="e">
        <f t="shared" si="79"/>
        <v>#NUM!</v>
      </c>
      <c r="I612" s="3" t="e">
        <f ca="1" xml:space="preserve"> IF(OR(Calculations!C612 = "",Calculations!C612 &lt;&gt; DefectTypeString),  Calculations!M612, NA())</f>
        <v>#N/A</v>
      </c>
      <c r="J612" s="3" t="e">
        <f xml:space="preserve"> IF(Calculations!C612 = DefectTypeString,  Calculations!M612, NA())</f>
        <v>#N/A</v>
      </c>
      <c r="K612" s="3"/>
      <c r="AL612" s="2" t="str">
        <f t="shared" si="75"/>
        <v/>
      </c>
      <c r="AM612" s="4" t="str">
        <f t="shared" si="76"/>
        <v/>
      </c>
      <c r="AN612" s="4" t="str">
        <f t="shared" si="77"/>
        <v/>
      </c>
    </row>
    <row r="613" spans="1:40" x14ac:dyDescent="0.2">
      <c r="A613" s="9" t="str">
        <f>Calculations!B613</f>
        <v/>
      </c>
      <c r="B613" s="9" t="str">
        <f>Calculations!A613</f>
        <v/>
      </c>
      <c r="C613" s="3" t="str">
        <f t="shared" si="74"/>
        <v/>
      </c>
      <c r="D613" s="3" t="str">
        <f>IFERROR(Calculations!L613,"")</f>
        <v/>
      </c>
      <c r="E613" s="3" t="str">
        <f>IF(OR(FilterValue="",Calculations!C613=FilterValue), IF(Calculations!C613 &lt;&gt;DefectTypeString,  IFERROR(Calculations!L613,""), NA()),NA())</f>
        <v/>
      </c>
      <c r="F613" s="3" t="e">
        <f t="shared" si="78"/>
        <v>#NUM!</v>
      </c>
      <c r="G613" s="3" t="e">
        <f xml:space="preserve"> IF(Calculations!C613 = DefectTypeString,  IFERROR(Calculations!L613,""), NA())</f>
        <v>#N/A</v>
      </c>
      <c r="H613" s="3" t="e">
        <f t="shared" si="79"/>
        <v>#NUM!</v>
      </c>
      <c r="I613" s="3" t="e">
        <f ca="1" xml:space="preserve"> IF(OR(Calculations!C613 = "",Calculations!C613 &lt;&gt; DefectTypeString),  Calculations!M613, NA())</f>
        <v>#N/A</v>
      </c>
      <c r="J613" s="3" t="e">
        <f xml:space="preserve"> IF(Calculations!C613 = DefectTypeString,  Calculations!M613, NA())</f>
        <v>#N/A</v>
      </c>
      <c r="K613" s="3"/>
      <c r="AL613" s="2" t="str">
        <f t="shared" si="75"/>
        <v/>
      </c>
      <c r="AM613" s="4" t="str">
        <f t="shared" si="76"/>
        <v/>
      </c>
      <c r="AN613" s="4" t="str">
        <f t="shared" si="77"/>
        <v/>
      </c>
    </row>
    <row r="614" spans="1:40" x14ac:dyDescent="0.2">
      <c r="A614" s="9" t="str">
        <f>Calculations!B614</f>
        <v/>
      </c>
      <c r="B614" s="9" t="str">
        <f>Calculations!A614</f>
        <v/>
      </c>
      <c r="C614" s="3" t="str">
        <f t="shared" si="74"/>
        <v/>
      </c>
      <c r="D614" s="3" t="str">
        <f>IFERROR(Calculations!L614,"")</f>
        <v/>
      </c>
      <c r="E614" s="3" t="str">
        <f>IF(OR(FilterValue="",Calculations!C614=FilterValue), IF(Calculations!C614 &lt;&gt;DefectTypeString,  IFERROR(Calculations!L614,""), NA()),NA())</f>
        <v/>
      </c>
      <c r="F614" s="3" t="e">
        <f t="shared" si="78"/>
        <v>#NUM!</v>
      </c>
      <c r="G614" s="3" t="e">
        <f xml:space="preserve"> IF(Calculations!C614 = DefectTypeString,  IFERROR(Calculations!L614,""), NA())</f>
        <v>#N/A</v>
      </c>
      <c r="H614" s="3" t="e">
        <f t="shared" si="79"/>
        <v>#NUM!</v>
      </c>
      <c r="I614" s="3" t="e">
        <f ca="1" xml:space="preserve"> IF(OR(Calculations!C614 = "",Calculations!C614 &lt;&gt; DefectTypeString),  Calculations!M614, NA())</f>
        <v>#N/A</v>
      </c>
      <c r="J614" s="3" t="e">
        <f xml:space="preserve"> IF(Calculations!C614 = DefectTypeString,  Calculations!M614, NA())</f>
        <v>#N/A</v>
      </c>
      <c r="K614" s="3"/>
      <c r="AL614" s="2" t="str">
        <f t="shared" si="75"/>
        <v/>
      </c>
      <c r="AM614" s="4" t="str">
        <f t="shared" si="76"/>
        <v/>
      </c>
      <c r="AN614" s="4" t="str">
        <f t="shared" si="77"/>
        <v/>
      </c>
    </row>
    <row r="615" spans="1:40" x14ac:dyDescent="0.2">
      <c r="A615" s="9" t="str">
        <f>Calculations!B615</f>
        <v/>
      </c>
      <c r="B615" s="9" t="str">
        <f>Calculations!A615</f>
        <v/>
      </c>
      <c r="C615" s="3" t="str">
        <f t="shared" si="74"/>
        <v/>
      </c>
      <c r="D615" s="3" t="str">
        <f>IFERROR(Calculations!L615,"")</f>
        <v/>
      </c>
      <c r="E615" s="3" t="str">
        <f>IF(OR(FilterValue="",Calculations!C615=FilterValue), IF(Calculations!C615 &lt;&gt;DefectTypeString,  IFERROR(Calculations!L615,""), NA()),NA())</f>
        <v/>
      </c>
      <c r="F615" s="3" t="e">
        <f t="shared" si="78"/>
        <v>#NUM!</v>
      </c>
      <c r="G615" s="3" t="e">
        <f xml:space="preserve"> IF(Calculations!C615 = DefectTypeString,  IFERROR(Calculations!L615,""), NA())</f>
        <v>#N/A</v>
      </c>
      <c r="H615" s="3" t="e">
        <f t="shared" si="79"/>
        <v>#NUM!</v>
      </c>
      <c r="I615" s="3" t="e">
        <f ca="1" xml:space="preserve"> IF(OR(Calculations!C615 = "",Calculations!C615 &lt;&gt; DefectTypeString),  Calculations!M615, NA())</f>
        <v>#N/A</v>
      </c>
      <c r="J615" s="3" t="e">
        <f xml:space="preserve"> IF(Calculations!C615 = DefectTypeString,  Calculations!M615, NA())</f>
        <v>#N/A</v>
      </c>
      <c r="K615" s="3"/>
      <c r="AL615" s="2" t="str">
        <f t="shared" si="75"/>
        <v/>
      </c>
      <c r="AM615" s="4" t="str">
        <f t="shared" si="76"/>
        <v/>
      </c>
      <c r="AN615" s="4" t="str">
        <f t="shared" si="77"/>
        <v/>
      </c>
    </row>
    <row r="616" spans="1:40" x14ac:dyDescent="0.2">
      <c r="A616" s="9" t="str">
        <f>Calculations!B616</f>
        <v/>
      </c>
      <c r="B616" s="9" t="str">
        <f>Calculations!A616</f>
        <v/>
      </c>
      <c r="C616" s="3" t="str">
        <f t="shared" si="74"/>
        <v/>
      </c>
      <c r="D616" s="3" t="str">
        <f>IFERROR(Calculations!L616,"")</f>
        <v/>
      </c>
      <c r="E616" s="3" t="str">
        <f>IF(OR(FilterValue="",Calculations!C616=FilterValue), IF(Calculations!C616 &lt;&gt;DefectTypeString,  IFERROR(Calculations!L616,""), NA()),NA())</f>
        <v/>
      </c>
      <c r="F616" s="3" t="e">
        <f t="shared" si="78"/>
        <v>#NUM!</v>
      </c>
      <c r="G616" s="3" t="e">
        <f xml:space="preserve"> IF(Calculations!C616 = DefectTypeString,  IFERROR(Calculations!L616,""), NA())</f>
        <v>#N/A</v>
      </c>
      <c r="H616" s="3" t="e">
        <f t="shared" si="79"/>
        <v>#NUM!</v>
      </c>
      <c r="I616" s="3" t="e">
        <f ca="1" xml:space="preserve"> IF(OR(Calculations!C616 = "",Calculations!C616 &lt;&gt; DefectTypeString),  Calculations!M616, NA())</f>
        <v>#N/A</v>
      </c>
      <c r="J616" s="3" t="e">
        <f xml:space="preserve"> IF(Calculations!C616 = DefectTypeString,  Calculations!M616, NA())</f>
        <v>#N/A</v>
      </c>
      <c r="K616" s="3"/>
      <c r="AL616" s="2" t="str">
        <f t="shared" si="75"/>
        <v/>
      </c>
      <c r="AM616" s="4" t="str">
        <f t="shared" si="76"/>
        <v/>
      </c>
      <c r="AN616" s="4" t="str">
        <f t="shared" si="77"/>
        <v/>
      </c>
    </row>
    <row r="617" spans="1:40" x14ac:dyDescent="0.2">
      <c r="A617" s="9" t="str">
        <f>Calculations!B617</f>
        <v/>
      </c>
      <c r="B617" s="9" t="str">
        <f>Calculations!A617</f>
        <v/>
      </c>
      <c r="C617" s="3" t="str">
        <f t="shared" si="74"/>
        <v/>
      </c>
      <c r="D617" s="3" t="str">
        <f>IFERROR(Calculations!L617,"")</f>
        <v/>
      </c>
      <c r="E617" s="3" t="str">
        <f>IF(OR(FilterValue="",Calculations!C617=FilterValue), IF(Calculations!C617 &lt;&gt;DefectTypeString,  IFERROR(Calculations!L617,""), NA()),NA())</f>
        <v/>
      </c>
      <c r="F617" s="3" t="e">
        <f t="shared" si="78"/>
        <v>#NUM!</v>
      </c>
      <c r="G617" s="3" t="e">
        <f xml:space="preserve"> IF(Calculations!C617 = DefectTypeString,  IFERROR(Calculations!L617,""), NA())</f>
        <v>#N/A</v>
      </c>
      <c r="H617" s="3" t="e">
        <f t="shared" si="79"/>
        <v>#NUM!</v>
      </c>
      <c r="I617" s="3" t="e">
        <f ca="1" xml:space="preserve"> IF(OR(Calculations!C617 = "",Calculations!C617 &lt;&gt; DefectTypeString),  Calculations!M617, NA())</f>
        <v>#N/A</v>
      </c>
      <c r="J617" s="3" t="e">
        <f xml:space="preserve"> IF(Calculations!C617 = DefectTypeString,  Calculations!M617, NA())</f>
        <v>#N/A</v>
      </c>
      <c r="K617" s="3"/>
      <c r="AL617" s="2" t="str">
        <f t="shared" si="75"/>
        <v/>
      </c>
      <c r="AM617" s="4" t="str">
        <f t="shared" si="76"/>
        <v/>
      </c>
      <c r="AN617" s="4" t="str">
        <f t="shared" si="77"/>
        <v/>
      </c>
    </row>
    <row r="618" spans="1:40" x14ac:dyDescent="0.2">
      <c r="A618" s="9" t="str">
        <f>Calculations!B618</f>
        <v/>
      </c>
      <c r="B618" s="9" t="str">
        <f>Calculations!A618</f>
        <v/>
      </c>
      <c r="C618" s="3" t="str">
        <f t="shared" si="74"/>
        <v/>
      </c>
      <c r="D618" s="3" t="str">
        <f>IFERROR(Calculations!L618,"")</f>
        <v/>
      </c>
      <c r="E618" s="3" t="str">
        <f>IF(OR(FilterValue="",Calculations!C618=FilterValue), IF(Calculations!C618 &lt;&gt;DefectTypeString,  IFERROR(Calculations!L618,""), NA()),NA())</f>
        <v/>
      </c>
      <c r="F618" s="3" t="e">
        <f t="shared" si="78"/>
        <v>#NUM!</v>
      </c>
      <c r="G618" s="3" t="e">
        <f xml:space="preserve"> IF(Calculations!C618 = DefectTypeString,  IFERROR(Calculations!L618,""), NA())</f>
        <v>#N/A</v>
      </c>
      <c r="H618" s="3" t="e">
        <f t="shared" si="79"/>
        <v>#NUM!</v>
      </c>
      <c r="I618" s="3" t="e">
        <f ca="1" xml:space="preserve"> IF(OR(Calculations!C618 = "",Calculations!C618 &lt;&gt; DefectTypeString),  Calculations!M618, NA())</f>
        <v>#N/A</v>
      </c>
      <c r="J618" s="3" t="e">
        <f xml:space="preserve"> IF(Calculations!C618 = DefectTypeString,  Calculations!M618, NA())</f>
        <v>#N/A</v>
      </c>
      <c r="K618" s="3"/>
      <c r="AL618" s="2" t="str">
        <f t="shared" si="75"/>
        <v/>
      </c>
      <c r="AM618" s="4" t="str">
        <f t="shared" si="76"/>
        <v/>
      </c>
      <c r="AN618" s="4" t="str">
        <f t="shared" si="77"/>
        <v/>
      </c>
    </row>
    <row r="619" spans="1:40" x14ac:dyDescent="0.2">
      <c r="A619" s="9" t="str">
        <f>Calculations!B619</f>
        <v/>
      </c>
      <c r="B619" s="9" t="str">
        <f>Calculations!A619</f>
        <v/>
      </c>
      <c r="C619" s="3" t="str">
        <f t="shared" si="74"/>
        <v/>
      </c>
      <c r="D619" s="3" t="str">
        <f>IFERROR(Calculations!L619,"")</f>
        <v/>
      </c>
      <c r="E619" s="3" t="str">
        <f>IF(OR(FilterValue="",Calculations!C619=FilterValue), IF(Calculations!C619 &lt;&gt;DefectTypeString,  IFERROR(Calculations!L619,""), NA()),NA())</f>
        <v/>
      </c>
      <c r="F619" s="3" t="e">
        <f t="shared" si="78"/>
        <v>#NUM!</v>
      </c>
      <c r="G619" s="3" t="e">
        <f xml:space="preserve"> IF(Calculations!C619 = DefectTypeString,  IFERROR(Calculations!L619,""), NA())</f>
        <v>#N/A</v>
      </c>
      <c r="H619" s="3" t="e">
        <f t="shared" si="79"/>
        <v>#NUM!</v>
      </c>
      <c r="I619" s="3" t="e">
        <f ca="1" xml:space="preserve"> IF(OR(Calculations!C619 = "",Calculations!C619 &lt;&gt; DefectTypeString),  Calculations!M619, NA())</f>
        <v>#N/A</v>
      </c>
      <c r="J619" s="3" t="e">
        <f xml:space="preserve"> IF(Calculations!C619 = DefectTypeString,  Calculations!M619, NA())</f>
        <v>#N/A</v>
      </c>
      <c r="K619" s="3"/>
      <c r="AL619" s="2" t="str">
        <f t="shared" si="75"/>
        <v/>
      </c>
      <c r="AM619" s="4" t="str">
        <f t="shared" si="76"/>
        <v/>
      </c>
      <c r="AN619" s="4" t="str">
        <f t="shared" si="77"/>
        <v/>
      </c>
    </row>
    <row r="620" spans="1:40" x14ac:dyDescent="0.2">
      <c r="A620" s="9" t="str">
        <f>Calculations!B620</f>
        <v/>
      </c>
      <c r="B620" s="9" t="str">
        <f>Calculations!A620</f>
        <v/>
      </c>
      <c r="C620" s="3" t="str">
        <f t="shared" si="74"/>
        <v/>
      </c>
      <c r="D620" s="3" t="str">
        <f>IFERROR(Calculations!L620,"")</f>
        <v/>
      </c>
      <c r="E620" s="3" t="str">
        <f>IF(OR(FilterValue="",Calculations!C620=FilterValue), IF(Calculations!C620 &lt;&gt;DefectTypeString,  IFERROR(Calculations!L620,""), NA()),NA())</f>
        <v/>
      </c>
      <c r="F620" s="3" t="e">
        <f t="shared" si="78"/>
        <v>#NUM!</v>
      </c>
      <c r="G620" s="3" t="e">
        <f xml:space="preserve"> IF(Calculations!C620 = DefectTypeString,  IFERROR(Calculations!L620,""), NA())</f>
        <v>#N/A</v>
      </c>
      <c r="H620" s="3" t="e">
        <f t="shared" si="79"/>
        <v>#NUM!</v>
      </c>
      <c r="I620" s="3" t="e">
        <f ca="1" xml:space="preserve"> IF(OR(Calculations!C620 = "",Calculations!C620 &lt;&gt; DefectTypeString),  Calculations!M620, NA())</f>
        <v>#N/A</v>
      </c>
      <c r="J620" s="3" t="e">
        <f xml:space="preserve"> IF(Calculations!C620 = DefectTypeString,  Calculations!M620, NA())</f>
        <v>#N/A</v>
      </c>
      <c r="K620" s="3"/>
      <c r="AL620" s="2" t="str">
        <f t="shared" si="75"/>
        <v/>
      </c>
      <c r="AM620" s="4" t="str">
        <f t="shared" si="76"/>
        <v/>
      </c>
      <c r="AN620" s="4" t="str">
        <f t="shared" si="77"/>
        <v/>
      </c>
    </row>
    <row r="621" spans="1:40" x14ac:dyDescent="0.2">
      <c r="A621" s="9" t="str">
        <f>Calculations!B621</f>
        <v/>
      </c>
      <c r="B621" s="9" t="str">
        <f>Calculations!A621</f>
        <v/>
      </c>
      <c r="C621" s="3" t="str">
        <f t="shared" si="74"/>
        <v/>
      </c>
      <c r="D621" s="3" t="str">
        <f>IFERROR(Calculations!L621,"")</f>
        <v/>
      </c>
      <c r="E621" s="3" t="str">
        <f>IF(OR(FilterValue="",Calculations!C621=FilterValue), IF(Calculations!C621 &lt;&gt;DefectTypeString,  IFERROR(Calculations!L621,""), NA()),NA())</f>
        <v/>
      </c>
      <c r="F621" s="3" t="e">
        <f t="shared" si="78"/>
        <v>#NUM!</v>
      </c>
      <c r="G621" s="3" t="e">
        <f xml:space="preserve"> IF(Calculations!C621 = DefectTypeString,  IFERROR(Calculations!L621,""), NA())</f>
        <v>#N/A</v>
      </c>
      <c r="H621" s="3" t="e">
        <f t="shared" si="79"/>
        <v>#NUM!</v>
      </c>
      <c r="I621" s="3" t="e">
        <f ca="1" xml:space="preserve"> IF(OR(Calculations!C621 = "",Calculations!C621 &lt;&gt; DefectTypeString),  Calculations!M621, NA())</f>
        <v>#N/A</v>
      </c>
      <c r="J621" s="3" t="e">
        <f xml:space="preserve"> IF(Calculations!C621 = DefectTypeString,  Calculations!M621, NA())</f>
        <v>#N/A</v>
      </c>
      <c r="K621" s="3"/>
      <c r="AL621" s="2" t="str">
        <f t="shared" si="75"/>
        <v/>
      </c>
      <c r="AM621" s="4" t="str">
        <f t="shared" si="76"/>
        <v/>
      </c>
      <c r="AN621" s="4" t="str">
        <f t="shared" si="77"/>
        <v/>
      </c>
    </row>
    <row r="622" spans="1:40" x14ac:dyDescent="0.2">
      <c r="A622" s="9" t="str">
        <f>Calculations!B622</f>
        <v/>
      </c>
      <c r="B622" s="9" t="str">
        <f>Calculations!A622</f>
        <v/>
      </c>
      <c r="C622" s="3" t="str">
        <f t="shared" si="74"/>
        <v/>
      </c>
      <c r="D622" s="3" t="str">
        <f>IFERROR(Calculations!L622,"")</f>
        <v/>
      </c>
      <c r="E622" s="3" t="str">
        <f>IF(OR(FilterValue="",Calculations!C622=FilterValue), IF(Calculations!C622 &lt;&gt;DefectTypeString,  IFERROR(Calculations!L622,""), NA()),NA())</f>
        <v/>
      </c>
      <c r="F622" s="3" t="e">
        <f t="shared" si="78"/>
        <v>#NUM!</v>
      </c>
      <c r="G622" s="3" t="e">
        <f xml:space="preserve"> IF(Calculations!C622 = DefectTypeString,  IFERROR(Calculations!L622,""), NA())</f>
        <v>#N/A</v>
      </c>
      <c r="H622" s="3" t="e">
        <f t="shared" si="79"/>
        <v>#NUM!</v>
      </c>
      <c r="I622" s="3" t="e">
        <f ca="1" xml:space="preserve"> IF(OR(Calculations!C622 = "",Calculations!C622 &lt;&gt; DefectTypeString),  Calculations!M622, NA())</f>
        <v>#N/A</v>
      </c>
      <c r="J622" s="3" t="e">
        <f xml:space="preserve"> IF(Calculations!C622 = DefectTypeString,  Calculations!M622, NA())</f>
        <v>#N/A</v>
      </c>
      <c r="K622" s="3"/>
      <c r="AL622" s="2" t="str">
        <f t="shared" si="75"/>
        <v/>
      </c>
      <c r="AM622" s="4" t="str">
        <f t="shared" si="76"/>
        <v/>
      </c>
      <c r="AN622" s="4" t="str">
        <f t="shared" si="77"/>
        <v/>
      </c>
    </row>
    <row r="623" spans="1:40" x14ac:dyDescent="0.2">
      <c r="A623" s="9" t="str">
        <f>Calculations!B623</f>
        <v/>
      </c>
      <c r="B623" s="9" t="str">
        <f>Calculations!A623</f>
        <v/>
      </c>
      <c r="C623" s="3" t="str">
        <f t="shared" si="74"/>
        <v/>
      </c>
      <c r="D623" s="3" t="str">
        <f>IFERROR(Calculations!L623,"")</f>
        <v/>
      </c>
      <c r="E623" s="3" t="str">
        <f>IF(OR(FilterValue="",Calculations!C623=FilterValue), IF(Calculations!C623 &lt;&gt;DefectTypeString,  IFERROR(Calculations!L623,""), NA()),NA())</f>
        <v/>
      </c>
      <c r="F623" s="3" t="e">
        <f t="shared" si="78"/>
        <v>#NUM!</v>
      </c>
      <c r="G623" s="3" t="e">
        <f xml:space="preserve"> IF(Calculations!C623 = DefectTypeString,  IFERROR(Calculations!L623,""), NA())</f>
        <v>#N/A</v>
      </c>
      <c r="H623" s="3" t="e">
        <f t="shared" si="79"/>
        <v>#NUM!</v>
      </c>
      <c r="I623" s="3" t="e">
        <f ca="1" xml:space="preserve"> IF(OR(Calculations!C623 = "",Calculations!C623 &lt;&gt; DefectTypeString),  Calculations!M623, NA())</f>
        <v>#N/A</v>
      </c>
      <c r="J623" s="3" t="e">
        <f xml:space="preserve"> IF(Calculations!C623 = DefectTypeString,  Calculations!M623, NA())</f>
        <v>#N/A</v>
      </c>
      <c r="K623" s="3"/>
      <c r="AL623" s="2" t="str">
        <f t="shared" si="75"/>
        <v/>
      </c>
      <c r="AM623" s="4" t="str">
        <f t="shared" si="76"/>
        <v/>
      </c>
      <c r="AN623" s="4" t="str">
        <f t="shared" si="77"/>
        <v/>
      </c>
    </row>
    <row r="624" spans="1:40" x14ac:dyDescent="0.2">
      <c r="A624" s="9" t="str">
        <f>Calculations!B624</f>
        <v/>
      </c>
      <c r="B624" s="9" t="str">
        <f>Calculations!A624</f>
        <v/>
      </c>
      <c r="C624" s="3" t="str">
        <f t="shared" si="74"/>
        <v/>
      </c>
      <c r="D624" s="3" t="str">
        <f>IFERROR(Calculations!L624,"")</f>
        <v/>
      </c>
      <c r="E624" s="3" t="str">
        <f>IF(OR(FilterValue="",Calculations!C624=FilterValue), IF(Calculations!C624 &lt;&gt;DefectTypeString,  IFERROR(Calculations!L624,""), NA()),NA())</f>
        <v/>
      </c>
      <c r="F624" s="3" t="e">
        <f t="shared" si="78"/>
        <v>#NUM!</v>
      </c>
      <c r="G624" s="3" t="e">
        <f xml:space="preserve"> IF(Calculations!C624 = DefectTypeString,  IFERROR(Calculations!L624,""), NA())</f>
        <v>#N/A</v>
      </c>
      <c r="H624" s="3" t="e">
        <f t="shared" si="79"/>
        <v>#NUM!</v>
      </c>
      <c r="I624" s="3" t="e">
        <f ca="1" xml:space="preserve"> IF(OR(Calculations!C624 = "",Calculations!C624 &lt;&gt; DefectTypeString),  Calculations!M624, NA())</f>
        <v>#N/A</v>
      </c>
      <c r="J624" s="3" t="e">
        <f xml:space="preserve"> IF(Calculations!C624 = DefectTypeString,  Calculations!M624, NA())</f>
        <v>#N/A</v>
      </c>
      <c r="K624" s="3"/>
      <c r="AL624" s="2" t="str">
        <f t="shared" si="75"/>
        <v/>
      </c>
      <c r="AM624" s="4" t="str">
        <f t="shared" si="76"/>
        <v/>
      </c>
      <c r="AN624" s="4" t="str">
        <f t="shared" si="77"/>
        <v/>
      </c>
    </row>
    <row r="625" spans="1:40" x14ac:dyDescent="0.2">
      <c r="A625" s="9" t="str">
        <f>Calculations!B625</f>
        <v/>
      </c>
      <c r="B625" s="9" t="str">
        <f>Calculations!A625</f>
        <v/>
      </c>
      <c r="C625" s="3" t="str">
        <f t="shared" si="74"/>
        <v/>
      </c>
      <c r="D625" s="3" t="str">
        <f>IFERROR(Calculations!L625,"")</f>
        <v/>
      </c>
      <c r="E625" s="3" t="str">
        <f>IF(OR(FilterValue="",Calculations!C625=FilterValue), IF(Calculations!C625 &lt;&gt;DefectTypeString,  IFERROR(Calculations!L625,""), NA()),NA())</f>
        <v/>
      </c>
      <c r="F625" s="3" t="e">
        <f t="shared" si="78"/>
        <v>#NUM!</v>
      </c>
      <c r="G625" s="3" t="e">
        <f xml:space="preserve"> IF(Calculations!C625 = DefectTypeString,  IFERROR(Calculations!L625,""), NA())</f>
        <v>#N/A</v>
      </c>
      <c r="H625" s="3" t="e">
        <f t="shared" si="79"/>
        <v>#NUM!</v>
      </c>
      <c r="I625" s="3" t="e">
        <f ca="1" xml:space="preserve"> IF(OR(Calculations!C625 = "",Calculations!C625 &lt;&gt; DefectTypeString),  Calculations!M625, NA())</f>
        <v>#N/A</v>
      </c>
      <c r="J625" s="3" t="e">
        <f xml:space="preserve"> IF(Calculations!C625 = DefectTypeString,  Calculations!M625, NA())</f>
        <v>#N/A</v>
      </c>
      <c r="K625" s="3"/>
      <c r="AL625" s="2" t="str">
        <f t="shared" si="75"/>
        <v/>
      </c>
      <c r="AM625" s="4" t="str">
        <f t="shared" si="76"/>
        <v/>
      </c>
      <c r="AN625" s="4" t="str">
        <f t="shared" si="77"/>
        <v/>
      </c>
    </row>
    <row r="626" spans="1:40" x14ac:dyDescent="0.2">
      <c r="A626" s="9" t="str">
        <f>Calculations!B626</f>
        <v/>
      </c>
      <c r="B626" s="9" t="str">
        <f>Calculations!A626</f>
        <v/>
      </c>
      <c r="C626" s="3" t="str">
        <f t="shared" si="74"/>
        <v/>
      </c>
      <c r="D626" s="3" t="str">
        <f>IFERROR(Calculations!L626,"")</f>
        <v/>
      </c>
      <c r="E626" s="3" t="str">
        <f>IF(OR(FilterValue="",Calculations!C626=FilterValue), IF(Calculations!C626 &lt;&gt;DefectTypeString,  IFERROR(Calculations!L626,""), NA()),NA())</f>
        <v/>
      </c>
      <c r="F626" s="3" t="e">
        <f t="shared" si="78"/>
        <v>#NUM!</v>
      </c>
      <c r="G626" s="3" t="e">
        <f xml:space="preserve"> IF(Calculations!C626 = DefectTypeString,  IFERROR(Calculations!L626,""), NA())</f>
        <v>#N/A</v>
      </c>
      <c r="H626" s="3" t="e">
        <f t="shared" si="79"/>
        <v>#NUM!</v>
      </c>
      <c r="I626" s="3" t="e">
        <f ca="1" xml:space="preserve"> IF(OR(Calculations!C626 = "",Calculations!C626 &lt;&gt; DefectTypeString),  Calculations!M626, NA())</f>
        <v>#N/A</v>
      </c>
      <c r="J626" s="3" t="e">
        <f xml:space="preserve"> IF(Calculations!C626 = DefectTypeString,  Calculations!M626, NA())</f>
        <v>#N/A</v>
      </c>
      <c r="K626" s="3"/>
      <c r="AL626" s="2" t="str">
        <f t="shared" si="75"/>
        <v/>
      </c>
      <c r="AM626" s="4" t="str">
        <f t="shared" si="76"/>
        <v/>
      </c>
      <c r="AN626" s="4" t="str">
        <f t="shared" si="77"/>
        <v/>
      </c>
    </row>
    <row r="627" spans="1:40" x14ac:dyDescent="0.2">
      <c r="A627" s="9" t="str">
        <f>Calculations!B627</f>
        <v/>
      </c>
      <c r="B627" s="9" t="str">
        <f>Calculations!A627</f>
        <v/>
      </c>
      <c r="C627" s="3" t="str">
        <f t="shared" si="74"/>
        <v/>
      </c>
      <c r="D627" s="3" t="str">
        <f>IFERROR(Calculations!L627,"")</f>
        <v/>
      </c>
      <c r="E627" s="3" t="str">
        <f>IF(OR(FilterValue="",Calculations!C627=FilterValue), IF(Calculations!C627 &lt;&gt;DefectTypeString,  IFERROR(Calculations!L627,""), NA()),NA())</f>
        <v/>
      </c>
      <c r="F627" s="3" t="e">
        <f t="shared" si="78"/>
        <v>#NUM!</v>
      </c>
      <c r="G627" s="3" t="e">
        <f xml:space="preserve"> IF(Calculations!C627 = DefectTypeString,  IFERROR(Calculations!L627,""), NA())</f>
        <v>#N/A</v>
      </c>
      <c r="H627" s="3" t="e">
        <f t="shared" si="79"/>
        <v>#NUM!</v>
      </c>
      <c r="I627" s="3" t="e">
        <f ca="1" xml:space="preserve"> IF(OR(Calculations!C627 = "",Calculations!C627 &lt;&gt; DefectTypeString),  Calculations!M627, NA())</f>
        <v>#N/A</v>
      </c>
      <c r="J627" s="3" t="e">
        <f xml:space="preserve"> IF(Calculations!C627 = DefectTypeString,  Calculations!M627, NA())</f>
        <v>#N/A</v>
      </c>
      <c r="K627" s="3"/>
      <c r="AL627" s="2" t="str">
        <f t="shared" si="75"/>
        <v/>
      </c>
      <c r="AM627" s="4" t="str">
        <f t="shared" si="76"/>
        <v/>
      </c>
      <c r="AN627" s="4" t="str">
        <f t="shared" si="77"/>
        <v/>
      </c>
    </row>
    <row r="628" spans="1:40" x14ac:dyDescent="0.2">
      <c r="A628" s="9" t="str">
        <f>Calculations!B628</f>
        <v/>
      </c>
      <c r="B628" s="9" t="str">
        <f>Calculations!A628</f>
        <v/>
      </c>
      <c r="C628" s="3" t="str">
        <f t="shared" si="74"/>
        <v/>
      </c>
      <c r="D628" s="3" t="str">
        <f>IFERROR(Calculations!L628,"")</f>
        <v/>
      </c>
      <c r="E628" s="3" t="str">
        <f>IF(OR(FilterValue="",Calculations!C628=FilterValue), IF(Calculations!C628 &lt;&gt;DefectTypeString,  IFERROR(Calculations!L628,""), NA()),NA())</f>
        <v/>
      </c>
      <c r="F628" s="3" t="e">
        <f t="shared" si="78"/>
        <v>#NUM!</v>
      </c>
      <c r="G628" s="3" t="e">
        <f xml:space="preserve"> IF(Calculations!C628 = DefectTypeString,  IFERROR(Calculations!L628,""), NA())</f>
        <v>#N/A</v>
      </c>
      <c r="H628" s="3" t="e">
        <f t="shared" si="79"/>
        <v>#NUM!</v>
      </c>
      <c r="I628" s="3" t="e">
        <f ca="1" xml:space="preserve"> IF(OR(Calculations!C628 = "",Calculations!C628 &lt;&gt; DefectTypeString),  Calculations!M628, NA())</f>
        <v>#N/A</v>
      </c>
      <c r="J628" s="3" t="e">
        <f xml:space="preserve"> IF(Calculations!C628 = DefectTypeString,  Calculations!M628, NA())</f>
        <v>#N/A</v>
      </c>
      <c r="K628" s="3"/>
      <c r="AL628" s="2" t="str">
        <f t="shared" si="75"/>
        <v/>
      </c>
      <c r="AM628" s="4" t="str">
        <f t="shared" si="76"/>
        <v/>
      </c>
      <c r="AN628" s="4" t="str">
        <f t="shared" si="77"/>
        <v/>
      </c>
    </row>
    <row r="629" spans="1:40" x14ac:dyDescent="0.2">
      <c r="A629" s="9" t="str">
        <f>Calculations!B629</f>
        <v/>
      </c>
      <c r="B629" s="9" t="str">
        <f>Calculations!A629</f>
        <v/>
      </c>
      <c r="C629" s="3" t="str">
        <f t="shared" si="74"/>
        <v/>
      </c>
      <c r="D629" s="3" t="str">
        <f>IFERROR(Calculations!L629,"")</f>
        <v/>
      </c>
      <c r="E629" s="3" t="str">
        <f>IF(OR(FilterValue="",Calculations!C629=FilterValue), IF(Calculations!C629 &lt;&gt;DefectTypeString,  IFERROR(Calculations!L629,""), NA()),NA())</f>
        <v/>
      </c>
      <c r="F629" s="3" t="e">
        <f t="shared" si="78"/>
        <v>#NUM!</v>
      </c>
      <c r="G629" s="3" t="e">
        <f xml:space="preserve"> IF(Calculations!C629 = DefectTypeString,  IFERROR(Calculations!L629,""), NA())</f>
        <v>#N/A</v>
      </c>
      <c r="H629" s="3" t="e">
        <f t="shared" si="79"/>
        <v>#NUM!</v>
      </c>
      <c r="I629" s="3" t="e">
        <f ca="1" xml:space="preserve"> IF(OR(Calculations!C629 = "",Calculations!C629 &lt;&gt; DefectTypeString),  Calculations!M629, NA())</f>
        <v>#N/A</v>
      </c>
      <c r="J629" s="3" t="e">
        <f xml:space="preserve"> IF(Calculations!C629 = DefectTypeString,  Calculations!M629, NA())</f>
        <v>#N/A</v>
      </c>
      <c r="K629" s="3"/>
      <c r="AL629" s="2" t="str">
        <f t="shared" si="75"/>
        <v/>
      </c>
      <c r="AM629" s="4" t="str">
        <f t="shared" si="76"/>
        <v/>
      </c>
      <c r="AN629" s="4" t="str">
        <f t="shared" si="77"/>
        <v/>
      </c>
    </row>
    <row r="630" spans="1:40" x14ac:dyDescent="0.2">
      <c r="A630" s="9" t="str">
        <f>Calculations!B630</f>
        <v/>
      </c>
      <c r="B630" s="9" t="str">
        <f>Calculations!A630</f>
        <v/>
      </c>
      <c r="C630" s="3" t="str">
        <f t="shared" si="74"/>
        <v/>
      </c>
      <c r="D630" s="3" t="str">
        <f>IFERROR(Calculations!L630,"")</f>
        <v/>
      </c>
      <c r="E630" s="3" t="str">
        <f>IF(OR(FilterValue="",Calculations!C630=FilterValue), IF(Calculations!C630 &lt;&gt;DefectTypeString,  IFERROR(Calculations!L630,""), NA()),NA())</f>
        <v/>
      </c>
      <c r="F630" s="3" t="e">
        <f t="shared" si="78"/>
        <v>#NUM!</v>
      </c>
      <c r="G630" s="3" t="e">
        <f xml:space="preserve"> IF(Calculations!C630 = DefectTypeString,  IFERROR(Calculations!L630,""), NA())</f>
        <v>#N/A</v>
      </c>
      <c r="H630" s="3" t="e">
        <f t="shared" si="79"/>
        <v>#NUM!</v>
      </c>
      <c r="I630" s="3" t="e">
        <f ca="1" xml:space="preserve"> IF(OR(Calculations!C630 = "",Calculations!C630 &lt;&gt; DefectTypeString),  Calculations!M630, NA())</f>
        <v>#N/A</v>
      </c>
      <c r="J630" s="3" t="e">
        <f xml:space="preserve"> IF(Calculations!C630 = DefectTypeString,  Calculations!M630, NA())</f>
        <v>#N/A</v>
      </c>
      <c r="K630" s="3"/>
      <c r="AL630" s="2" t="str">
        <f t="shared" si="75"/>
        <v/>
      </c>
      <c r="AM630" s="4" t="str">
        <f t="shared" si="76"/>
        <v/>
      </c>
      <c r="AN630" s="4" t="str">
        <f t="shared" si="77"/>
        <v/>
      </c>
    </row>
    <row r="631" spans="1:40" x14ac:dyDescent="0.2">
      <c r="A631" s="9" t="str">
        <f>Calculations!B631</f>
        <v/>
      </c>
      <c r="B631" s="9" t="str">
        <f>Calculations!A631</f>
        <v/>
      </c>
      <c r="C631" s="3" t="str">
        <f t="shared" si="74"/>
        <v/>
      </c>
      <c r="D631" s="3" t="str">
        <f>IFERROR(Calculations!L631,"")</f>
        <v/>
      </c>
      <c r="E631" s="3" t="str">
        <f>IF(OR(FilterValue="",Calculations!C631=FilterValue), IF(Calculations!C631 &lt;&gt;DefectTypeString,  IFERROR(Calculations!L631,""), NA()),NA())</f>
        <v/>
      </c>
      <c r="F631" s="3" t="e">
        <f t="shared" si="78"/>
        <v>#NUM!</v>
      </c>
      <c r="G631" s="3" t="e">
        <f xml:space="preserve"> IF(Calculations!C631 = DefectTypeString,  IFERROR(Calculations!L631,""), NA())</f>
        <v>#N/A</v>
      </c>
      <c r="H631" s="3" t="e">
        <f t="shared" si="79"/>
        <v>#NUM!</v>
      </c>
      <c r="I631" s="3" t="e">
        <f ca="1" xml:space="preserve"> IF(OR(Calculations!C631 = "",Calculations!C631 &lt;&gt; DefectTypeString),  Calculations!M631, NA())</f>
        <v>#N/A</v>
      </c>
      <c r="J631" s="3" t="e">
        <f xml:space="preserve"> IF(Calculations!C631 = DefectTypeString,  Calculations!M631, NA())</f>
        <v>#N/A</v>
      </c>
      <c r="K631" s="3"/>
      <c r="AL631" s="2" t="str">
        <f t="shared" si="75"/>
        <v/>
      </c>
      <c r="AM631" s="4" t="str">
        <f t="shared" si="76"/>
        <v/>
      </c>
      <c r="AN631" s="4" t="str">
        <f t="shared" si="77"/>
        <v/>
      </c>
    </row>
    <row r="632" spans="1:40" x14ac:dyDescent="0.2">
      <c r="A632" s="9" t="str">
        <f>Calculations!B632</f>
        <v/>
      </c>
      <c r="B632" s="9" t="str">
        <f>Calculations!A632</f>
        <v/>
      </c>
      <c r="C632" s="3" t="str">
        <f t="shared" si="74"/>
        <v/>
      </c>
      <c r="D632" s="3" t="str">
        <f>IFERROR(Calculations!L632,"")</f>
        <v/>
      </c>
      <c r="E632" s="3" t="str">
        <f>IF(OR(FilterValue="",Calculations!C632=FilterValue), IF(Calculations!C632 &lt;&gt;DefectTypeString,  IFERROR(Calculations!L632,""), NA()),NA())</f>
        <v/>
      </c>
      <c r="F632" s="3" t="e">
        <f t="shared" si="78"/>
        <v>#NUM!</v>
      </c>
      <c r="G632" s="3" t="e">
        <f xml:space="preserve"> IF(Calculations!C632 = DefectTypeString,  IFERROR(Calculations!L632,""), NA())</f>
        <v>#N/A</v>
      </c>
      <c r="H632" s="3" t="e">
        <f t="shared" si="79"/>
        <v>#NUM!</v>
      </c>
      <c r="I632" s="3" t="e">
        <f ca="1" xml:space="preserve"> IF(OR(Calculations!C632 = "",Calculations!C632 &lt;&gt; DefectTypeString),  Calculations!M632, NA())</f>
        <v>#N/A</v>
      </c>
      <c r="J632" s="3" t="e">
        <f xml:space="preserve"> IF(Calculations!C632 = DefectTypeString,  Calculations!M632, NA())</f>
        <v>#N/A</v>
      </c>
      <c r="K632" s="3"/>
      <c r="AL632" s="2" t="str">
        <f t="shared" si="75"/>
        <v/>
      </c>
      <c r="AM632" s="4" t="str">
        <f t="shared" si="76"/>
        <v/>
      </c>
      <c r="AN632" s="4" t="str">
        <f t="shared" si="77"/>
        <v/>
      </c>
    </row>
    <row r="633" spans="1:40" x14ac:dyDescent="0.2">
      <c r="A633" s="9" t="str">
        <f>Calculations!B633</f>
        <v/>
      </c>
      <c r="B633" s="9" t="str">
        <f>Calculations!A633</f>
        <v/>
      </c>
      <c r="C633" s="3" t="str">
        <f t="shared" si="74"/>
        <v/>
      </c>
      <c r="D633" s="3" t="str">
        <f>IFERROR(Calculations!L633,"")</f>
        <v/>
      </c>
      <c r="E633" s="3" t="str">
        <f>IF(OR(FilterValue="",Calculations!C633=FilterValue), IF(Calculations!C633 &lt;&gt;DefectTypeString,  IFERROR(Calculations!L633,""), NA()),NA())</f>
        <v/>
      </c>
      <c r="F633" s="3" t="e">
        <f t="shared" si="78"/>
        <v>#NUM!</v>
      </c>
      <c r="G633" s="3" t="e">
        <f xml:space="preserve"> IF(Calculations!C633 = DefectTypeString,  IFERROR(Calculations!L633,""), NA())</f>
        <v>#N/A</v>
      </c>
      <c r="H633" s="3" t="e">
        <f t="shared" si="79"/>
        <v>#NUM!</v>
      </c>
      <c r="I633" s="3" t="e">
        <f ca="1" xml:space="preserve"> IF(OR(Calculations!C633 = "",Calculations!C633 &lt;&gt; DefectTypeString),  Calculations!M633, NA())</f>
        <v>#N/A</v>
      </c>
      <c r="J633" s="3" t="e">
        <f xml:space="preserve"> IF(Calculations!C633 = DefectTypeString,  Calculations!M633, NA())</f>
        <v>#N/A</v>
      </c>
      <c r="K633" s="3"/>
      <c r="AL633" s="2" t="str">
        <f t="shared" si="75"/>
        <v/>
      </c>
      <c r="AM633" s="4" t="str">
        <f t="shared" si="76"/>
        <v/>
      </c>
      <c r="AN633" s="4" t="str">
        <f t="shared" si="77"/>
        <v/>
      </c>
    </row>
    <row r="634" spans="1:40" x14ac:dyDescent="0.2">
      <c r="A634" s="9" t="str">
        <f>Calculations!B634</f>
        <v/>
      </c>
      <c r="B634" s="9" t="str">
        <f>Calculations!A634</f>
        <v/>
      </c>
      <c r="C634" s="3" t="str">
        <f t="shared" si="74"/>
        <v/>
      </c>
      <c r="D634" s="3" t="str">
        <f>IFERROR(Calculations!L634,"")</f>
        <v/>
      </c>
      <c r="E634" s="3" t="str">
        <f>IF(OR(FilterValue="",Calculations!C634=FilterValue), IF(Calculations!C634 &lt;&gt;DefectTypeString,  IFERROR(Calculations!L634,""), NA()),NA())</f>
        <v/>
      </c>
      <c r="F634" s="3" t="e">
        <f t="shared" si="78"/>
        <v>#NUM!</v>
      </c>
      <c r="G634" s="3" t="e">
        <f xml:space="preserve"> IF(Calculations!C634 = DefectTypeString,  IFERROR(Calculations!L634,""), NA())</f>
        <v>#N/A</v>
      </c>
      <c r="H634" s="3" t="e">
        <f t="shared" si="79"/>
        <v>#NUM!</v>
      </c>
      <c r="I634" s="3" t="e">
        <f ca="1" xml:space="preserve"> IF(OR(Calculations!C634 = "",Calculations!C634 &lt;&gt; DefectTypeString),  Calculations!M634, NA())</f>
        <v>#N/A</v>
      </c>
      <c r="J634" s="3" t="e">
        <f xml:space="preserve"> IF(Calculations!C634 = DefectTypeString,  Calculations!M634, NA())</f>
        <v>#N/A</v>
      </c>
      <c r="K634" s="3"/>
      <c r="AL634" s="2" t="str">
        <f t="shared" si="75"/>
        <v/>
      </c>
      <c r="AM634" s="4" t="str">
        <f t="shared" si="76"/>
        <v/>
      </c>
      <c r="AN634" s="4" t="str">
        <f t="shared" si="77"/>
        <v/>
      </c>
    </row>
    <row r="635" spans="1:40" x14ac:dyDescent="0.2">
      <c r="A635" s="9" t="str">
        <f>Calculations!B635</f>
        <v/>
      </c>
      <c r="B635" s="9" t="str">
        <f>Calculations!A635</f>
        <v/>
      </c>
      <c r="C635" s="3" t="str">
        <f t="shared" si="74"/>
        <v/>
      </c>
      <c r="D635" s="3" t="str">
        <f>IFERROR(Calculations!L635,"")</f>
        <v/>
      </c>
      <c r="E635" s="3" t="str">
        <f>IF(OR(FilterValue="",Calculations!C635=FilterValue), IF(Calculations!C635 &lt;&gt;DefectTypeString,  IFERROR(Calculations!L635,""), NA()),NA())</f>
        <v/>
      </c>
      <c r="F635" s="3" t="e">
        <f t="shared" si="78"/>
        <v>#NUM!</v>
      </c>
      <c r="G635" s="3" t="e">
        <f xml:space="preserve"> IF(Calculations!C635 = DefectTypeString,  IFERROR(Calculations!L635,""), NA())</f>
        <v>#N/A</v>
      </c>
      <c r="H635" s="3" t="e">
        <f t="shared" si="79"/>
        <v>#NUM!</v>
      </c>
      <c r="I635" s="3" t="e">
        <f ca="1" xml:space="preserve"> IF(OR(Calculations!C635 = "",Calculations!C635 &lt;&gt; DefectTypeString),  Calculations!M635, NA())</f>
        <v>#N/A</v>
      </c>
      <c r="J635" s="3" t="e">
        <f xml:space="preserve"> IF(Calculations!C635 = DefectTypeString,  Calculations!M635, NA())</f>
        <v>#N/A</v>
      </c>
      <c r="K635" s="3"/>
      <c r="AL635" s="2" t="str">
        <f t="shared" si="75"/>
        <v/>
      </c>
      <c r="AM635" s="4" t="str">
        <f t="shared" si="76"/>
        <v/>
      </c>
      <c r="AN635" s="4" t="str">
        <f t="shared" si="77"/>
        <v/>
      </c>
    </row>
    <row r="636" spans="1:40" x14ac:dyDescent="0.2">
      <c r="A636" s="9" t="str">
        <f>Calculations!B636</f>
        <v/>
      </c>
      <c r="B636" s="9" t="str">
        <f>Calculations!A636</f>
        <v/>
      </c>
      <c r="C636" s="3" t="str">
        <f t="shared" si="74"/>
        <v/>
      </c>
      <c r="D636" s="3" t="str">
        <f>IFERROR(Calculations!L636,"")</f>
        <v/>
      </c>
      <c r="E636" s="3" t="str">
        <f>IF(OR(FilterValue="",Calculations!C636=FilterValue), IF(Calculations!C636 &lt;&gt;DefectTypeString,  IFERROR(Calculations!L636,""), NA()),NA())</f>
        <v/>
      </c>
      <c r="F636" s="3" t="e">
        <f t="shared" si="78"/>
        <v>#NUM!</v>
      </c>
      <c r="G636" s="3" t="e">
        <f xml:space="preserve"> IF(Calculations!C636 = DefectTypeString,  IFERROR(Calculations!L636,""), NA())</f>
        <v>#N/A</v>
      </c>
      <c r="H636" s="3" t="e">
        <f t="shared" si="79"/>
        <v>#NUM!</v>
      </c>
      <c r="I636" s="3" t="e">
        <f ca="1" xml:space="preserve"> IF(OR(Calculations!C636 = "",Calculations!C636 &lt;&gt; DefectTypeString),  Calculations!M636, NA())</f>
        <v>#N/A</v>
      </c>
      <c r="J636" s="3" t="e">
        <f xml:space="preserve"> IF(Calculations!C636 = DefectTypeString,  Calculations!M636, NA())</f>
        <v>#N/A</v>
      </c>
      <c r="K636" s="3"/>
      <c r="AL636" s="2" t="str">
        <f t="shared" si="75"/>
        <v/>
      </c>
      <c r="AM636" s="4" t="str">
        <f t="shared" si="76"/>
        <v/>
      </c>
      <c r="AN636" s="4" t="str">
        <f t="shared" si="77"/>
        <v/>
      </c>
    </row>
    <row r="637" spans="1:40" x14ac:dyDescent="0.2">
      <c r="A637" s="9" t="str">
        <f>Calculations!B637</f>
        <v/>
      </c>
      <c r="B637" s="9" t="str">
        <f>Calculations!A637</f>
        <v/>
      </c>
      <c r="C637" s="3" t="str">
        <f t="shared" si="74"/>
        <v/>
      </c>
      <c r="D637" s="3" t="str">
        <f>IFERROR(Calculations!L637,"")</f>
        <v/>
      </c>
      <c r="E637" s="3" t="str">
        <f>IF(OR(FilterValue="",Calculations!C637=FilterValue), IF(Calculations!C637 &lt;&gt;DefectTypeString,  IFERROR(Calculations!L637,""), NA()),NA())</f>
        <v/>
      </c>
      <c r="F637" s="3" t="e">
        <f t="shared" si="78"/>
        <v>#NUM!</v>
      </c>
      <c r="G637" s="3" t="e">
        <f xml:space="preserve"> IF(Calculations!C637 = DefectTypeString,  IFERROR(Calculations!L637,""), NA())</f>
        <v>#N/A</v>
      </c>
      <c r="H637" s="3" t="e">
        <f t="shared" si="79"/>
        <v>#NUM!</v>
      </c>
      <c r="I637" s="3" t="e">
        <f ca="1" xml:space="preserve"> IF(OR(Calculations!C637 = "",Calculations!C637 &lt;&gt; DefectTypeString),  Calculations!M637, NA())</f>
        <v>#N/A</v>
      </c>
      <c r="J637" s="3" t="e">
        <f xml:space="preserve"> IF(Calculations!C637 = DefectTypeString,  Calculations!M637, NA())</f>
        <v>#N/A</v>
      </c>
      <c r="K637" s="3"/>
      <c r="AL637" s="2" t="str">
        <f t="shared" si="75"/>
        <v/>
      </c>
      <c r="AM637" s="4" t="str">
        <f t="shared" si="76"/>
        <v/>
      </c>
      <c r="AN637" s="4" t="str">
        <f t="shared" si="77"/>
        <v/>
      </c>
    </row>
    <row r="638" spans="1:40" x14ac:dyDescent="0.2">
      <c r="A638" s="9" t="str">
        <f>Calculations!B638</f>
        <v/>
      </c>
      <c r="B638" s="9" t="str">
        <f>Calculations!A638</f>
        <v/>
      </c>
      <c r="C638" s="3" t="str">
        <f t="shared" si="74"/>
        <v/>
      </c>
      <c r="D638" s="3" t="str">
        <f>IFERROR(Calculations!L638,"")</f>
        <v/>
      </c>
      <c r="E638" s="3" t="str">
        <f>IF(OR(FilterValue="",Calculations!C638=FilterValue), IF(Calculations!C638 &lt;&gt;DefectTypeString,  IFERROR(Calculations!L638,""), NA()),NA())</f>
        <v/>
      </c>
      <c r="F638" s="3" t="e">
        <f t="shared" si="78"/>
        <v>#NUM!</v>
      </c>
      <c r="G638" s="3" t="e">
        <f xml:space="preserve"> IF(Calculations!C638 = DefectTypeString,  IFERROR(Calculations!L638,""), NA())</f>
        <v>#N/A</v>
      </c>
      <c r="H638" s="3" t="e">
        <f t="shared" si="79"/>
        <v>#NUM!</v>
      </c>
      <c r="I638" s="3" t="e">
        <f ca="1" xml:space="preserve"> IF(OR(Calculations!C638 = "",Calculations!C638 &lt;&gt; DefectTypeString),  Calculations!M638, NA())</f>
        <v>#N/A</v>
      </c>
      <c r="J638" s="3" t="e">
        <f xml:space="preserve"> IF(Calculations!C638 = DefectTypeString,  Calculations!M638, NA())</f>
        <v>#N/A</v>
      </c>
      <c r="K638" s="3"/>
      <c r="AL638" s="2" t="str">
        <f t="shared" si="75"/>
        <v/>
      </c>
      <c r="AM638" s="4" t="str">
        <f t="shared" si="76"/>
        <v/>
      </c>
      <c r="AN638" s="4" t="str">
        <f t="shared" si="77"/>
        <v/>
      </c>
    </row>
    <row r="639" spans="1:40" x14ac:dyDescent="0.2">
      <c r="A639" s="9" t="str">
        <f>Calculations!B639</f>
        <v/>
      </c>
      <c r="B639" s="9" t="str">
        <f>Calculations!A639</f>
        <v/>
      </c>
      <c r="C639" s="3" t="str">
        <f t="shared" si="74"/>
        <v/>
      </c>
      <c r="D639" s="3" t="str">
        <f>IFERROR(Calculations!L639,"")</f>
        <v/>
      </c>
      <c r="E639" s="3" t="str">
        <f>IF(OR(FilterValue="",Calculations!C639=FilterValue), IF(Calculations!C639 &lt;&gt;DefectTypeString,  IFERROR(Calculations!L639,""), NA()),NA())</f>
        <v/>
      </c>
      <c r="F639" s="3" t="e">
        <f t="shared" si="78"/>
        <v>#NUM!</v>
      </c>
      <c r="G639" s="3" t="e">
        <f xml:space="preserve"> IF(Calculations!C639 = DefectTypeString,  IFERROR(Calculations!L639,""), NA())</f>
        <v>#N/A</v>
      </c>
      <c r="H639" s="3" t="e">
        <f t="shared" si="79"/>
        <v>#NUM!</v>
      </c>
      <c r="I639" s="3" t="e">
        <f ca="1" xml:space="preserve"> IF(OR(Calculations!C639 = "",Calculations!C639 &lt;&gt; DefectTypeString),  Calculations!M639, NA())</f>
        <v>#N/A</v>
      </c>
      <c r="J639" s="3" t="e">
        <f xml:space="preserve"> IF(Calculations!C639 = DefectTypeString,  Calculations!M639, NA())</f>
        <v>#N/A</v>
      </c>
      <c r="K639" s="3"/>
      <c r="AL639" s="2" t="str">
        <f t="shared" si="75"/>
        <v/>
      </c>
      <c r="AM639" s="4" t="str">
        <f t="shared" si="76"/>
        <v/>
      </c>
      <c r="AN639" s="4" t="str">
        <f t="shared" si="77"/>
        <v/>
      </c>
    </row>
    <row r="640" spans="1:40" x14ac:dyDescent="0.2">
      <c r="A640" s="9" t="str">
        <f>Calculations!B640</f>
        <v/>
      </c>
      <c r="B640" s="9" t="str">
        <f>Calculations!A640</f>
        <v/>
      </c>
      <c r="C640" s="3" t="str">
        <f t="shared" si="74"/>
        <v/>
      </c>
      <c r="D640" s="3" t="str">
        <f>IFERROR(Calculations!L640,"")</f>
        <v/>
      </c>
      <c r="E640" s="3" t="str">
        <f>IF(OR(FilterValue="",Calculations!C640=FilterValue), IF(Calculations!C640 &lt;&gt;DefectTypeString,  IFERROR(Calculations!L640,""), NA()),NA())</f>
        <v/>
      </c>
      <c r="F640" s="3" t="e">
        <f t="shared" si="78"/>
        <v>#NUM!</v>
      </c>
      <c r="G640" s="3" t="e">
        <f xml:space="preserve"> IF(Calculations!C640 = DefectTypeString,  IFERROR(Calculations!L640,""), NA())</f>
        <v>#N/A</v>
      </c>
      <c r="H640" s="3" t="e">
        <f t="shared" si="79"/>
        <v>#NUM!</v>
      </c>
      <c r="I640" s="3" t="e">
        <f ca="1" xml:space="preserve"> IF(OR(Calculations!C640 = "",Calculations!C640 &lt;&gt; DefectTypeString),  Calculations!M640, NA())</f>
        <v>#N/A</v>
      </c>
      <c r="J640" s="3" t="e">
        <f xml:space="preserve"> IF(Calculations!C640 = DefectTypeString,  Calculations!M640, NA())</f>
        <v>#N/A</v>
      </c>
      <c r="K640" s="3"/>
      <c r="AL640" s="2" t="str">
        <f t="shared" si="75"/>
        <v/>
      </c>
      <c r="AM640" s="4" t="str">
        <f t="shared" si="76"/>
        <v/>
      </c>
      <c r="AN640" s="4" t="str">
        <f t="shared" si="77"/>
        <v/>
      </c>
    </row>
    <row r="641" spans="1:40" x14ac:dyDescent="0.2">
      <c r="A641" s="9" t="str">
        <f>Calculations!B641</f>
        <v/>
      </c>
      <c r="B641" s="9" t="str">
        <f>Calculations!A641</f>
        <v/>
      </c>
      <c r="C641" s="3" t="str">
        <f t="shared" si="74"/>
        <v/>
      </c>
      <c r="D641" s="3" t="str">
        <f>IFERROR(Calculations!L641,"")</f>
        <v/>
      </c>
      <c r="E641" s="3" t="str">
        <f>IF(OR(FilterValue="",Calculations!C641=FilterValue), IF(Calculations!C641 &lt;&gt;DefectTypeString,  IFERROR(Calculations!L641,""), NA()),NA())</f>
        <v/>
      </c>
      <c r="F641" s="3" t="e">
        <f t="shared" si="78"/>
        <v>#NUM!</v>
      </c>
      <c r="G641" s="3" t="e">
        <f xml:space="preserve"> IF(Calculations!C641 = DefectTypeString,  IFERROR(Calculations!L641,""), NA())</f>
        <v>#N/A</v>
      </c>
      <c r="H641" s="3" t="e">
        <f t="shared" si="79"/>
        <v>#NUM!</v>
      </c>
      <c r="I641" s="3" t="e">
        <f ca="1" xml:space="preserve"> IF(OR(Calculations!C641 = "",Calculations!C641 &lt;&gt; DefectTypeString),  Calculations!M641, NA())</f>
        <v>#N/A</v>
      </c>
      <c r="J641" s="3" t="e">
        <f xml:space="preserve"> IF(Calculations!C641 = DefectTypeString,  Calculations!M641, NA())</f>
        <v>#N/A</v>
      </c>
      <c r="K641" s="3"/>
      <c r="AL641" s="2" t="str">
        <f t="shared" si="75"/>
        <v/>
      </c>
      <c r="AM641" s="4" t="str">
        <f t="shared" si="76"/>
        <v/>
      </c>
      <c r="AN641" s="4" t="str">
        <f t="shared" si="77"/>
        <v/>
      </c>
    </row>
    <row r="642" spans="1:40" x14ac:dyDescent="0.2">
      <c r="A642" s="9" t="str">
        <f>Calculations!B642</f>
        <v/>
      </c>
      <c r="B642" s="9" t="str">
        <f>Calculations!A642</f>
        <v/>
      </c>
      <c r="C642" s="3" t="str">
        <f t="shared" si="74"/>
        <v/>
      </c>
      <c r="D642" s="3" t="str">
        <f>IFERROR(Calculations!L642,"")</f>
        <v/>
      </c>
      <c r="E642" s="3" t="str">
        <f>IF(OR(FilterValue="",Calculations!C642=FilterValue), IF(Calculations!C642 &lt;&gt;DefectTypeString,  IFERROR(Calculations!L642,""), NA()),NA())</f>
        <v/>
      </c>
      <c r="F642" s="3" t="e">
        <f t="shared" si="78"/>
        <v>#NUM!</v>
      </c>
      <c r="G642" s="3" t="e">
        <f xml:space="preserve"> IF(Calculations!C642 = DefectTypeString,  IFERROR(Calculations!L642,""), NA())</f>
        <v>#N/A</v>
      </c>
      <c r="H642" s="3" t="e">
        <f t="shared" si="79"/>
        <v>#NUM!</v>
      </c>
      <c r="I642" s="3" t="e">
        <f ca="1" xml:space="preserve"> IF(OR(Calculations!C642 = "",Calculations!C642 &lt;&gt; DefectTypeString),  Calculations!M642, NA())</f>
        <v>#N/A</v>
      </c>
      <c r="J642" s="3" t="e">
        <f xml:space="preserve"> IF(Calculations!C642 = DefectTypeString,  Calculations!M642, NA())</f>
        <v>#N/A</v>
      </c>
      <c r="K642" s="3"/>
      <c r="AL642" s="2" t="str">
        <f t="shared" si="75"/>
        <v/>
      </c>
      <c r="AM642" s="4" t="str">
        <f t="shared" si="76"/>
        <v/>
      </c>
      <c r="AN642" s="4" t="str">
        <f t="shared" si="77"/>
        <v/>
      </c>
    </row>
    <row r="643" spans="1:40" x14ac:dyDescent="0.2">
      <c r="A643" s="9" t="str">
        <f>Calculations!B643</f>
        <v/>
      </c>
      <c r="B643" s="9" t="str">
        <f>Calculations!A643</f>
        <v/>
      </c>
      <c r="C643" s="3" t="str">
        <f t="shared" ref="C643:C706" si="80">IF(ISNUMBER(B643),YEAR(B643)&amp;"-"&amp;TEXT(WEEKNUM(B643),"00"),"")</f>
        <v/>
      </c>
      <c r="D643" s="3" t="str">
        <f>IFERROR(Calculations!L643,"")</f>
        <v/>
      </c>
      <c r="E643" s="3" t="str">
        <f>IF(OR(FilterValue="",Calculations!C643=FilterValue), IF(Calculations!C643 &lt;&gt;DefectTypeString,  IFERROR(Calculations!L643,""), NA()),NA())</f>
        <v/>
      </c>
      <c r="F643" s="3" t="e">
        <f t="shared" si="78"/>
        <v>#NUM!</v>
      </c>
      <c r="G643" s="3" t="e">
        <f xml:space="preserve"> IF(Calculations!C643 = DefectTypeString,  IFERROR(Calculations!L643,""), NA())</f>
        <v>#N/A</v>
      </c>
      <c r="H643" s="3" t="e">
        <f t="shared" si="79"/>
        <v>#NUM!</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81">IF(AL642&lt;=MAX(B:B), AL642+1,"")</f>
        <v/>
      </c>
      <c r="AM643" s="4" t="str">
        <f t="shared" ref="AM643:AM706" si="82">IF(AL643&lt;&gt;"",$F$2,"")</f>
        <v/>
      </c>
      <c r="AN643" s="4" t="str">
        <f t="shared" ref="AN643:AN706" si="83">IF(AL643&lt;&gt;"",$H$2,"")</f>
        <v/>
      </c>
    </row>
    <row r="644" spans="1:40" x14ac:dyDescent="0.2">
      <c r="A644" s="9" t="str">
        <f>Calculations!B644</f>
        <v/>
      </c>
      <c r="B644" s="9" t="str">
        <f>Calculations!A644</f>
        <v/>
      </c>
      <c r="C644" s="3" t="str">
        <f t="shared" si="80"/>
        <v/>
      </c>
      <c r="D644" s="3" t="str">
        <f>IFERROR(Calculations!L644,"")</f>
        <v/>
      </c>
      <c r="E644" s="3" t="str">
        <f>IF(OR(FilterValue="",Calculations!C644=FilterValue), IF(Calculations!C644 &lt;&gt;DefectTypeString,  IFERROR(Calculations!L644,""), NA()),NA())</f>
        <v/>
      </c>
      <c r="F644" s="3" t="e">
        <f t="shared" ref="F644:F707" si="84">$F$2</f>
        <v>#NUM!</v>
      </c>
      <c r="G644" s="3" t="e">
        <f xml:space="preserve"> IF(Calculations!C644 = DefectTypeString,  IFERROR(Calculations!L644,""), NA())</f>
        <v>#N/A</v>
      </c>
      <c r="H644" s="3" t="e">
        <f t="shared" ref="H644:H707" si="85">$H$2</f>
        <v>#NUM!</v>
      </c>
      <c r="I644" s="3" t="e">
        <f ca="1" xml:space="preserve"> IF(OR(Calculations!C644 = "",Calculations!C644 &lt;&gt; DefectTypeString),  Calculations!M644, NA())</f>
        <v>#N/A</v>
      </c>
      <c r="J644" s="3" t="e">
        <f xml:space="preserve"> IF(Calculations!C644 = DefectTypeString,  Calculations!M644, NA())</f>
        <v>#N/A</v>
      </c>
      <c r="K644" s="3"/>
      <c r="AL644" s="2" t="str">
        <f t="shared" si="81"/>
        <v/>
      </c>
      <c r="AM644" s="4" t="str">
        <f t="shared" si="82"/>
        <v/>
      </c>
      <c r="AN644" s="4" t="str">
        <f t="shared" si="83"/>
        <v/>
      </c>
    </row>
    <row r="645" spans="1:40" x14ac:dyDescent="0.2">
      <c r="A645" s="9" t="str">
        <f>Calculations!B645</f>
        <v/>
      </c>
      <c r="B645" s="9" t="str">
        <f>Calculations!A645</f>
        <v/>
      </c>
      <c r="C645" s="3" t="str">
        <f t="shared" si="80"/>
        <v/>
      </c>
      <c r="D645" s="3" t="str">
        <f>IFERROR(Calculations!L645,"")</f>
        <v/>
      </c>
      <c r="E645" s="3" t="str">
        <f>IF(OR(FilterValue="",Calculations!C645=FilterValue), IF(Calculations!C645 &lt;&gt;DefectTypeString,  IFERROR(Calculations!L645,""), NA()),NA())</f>
        <v/>
      </c>
      <c r="F645" s="3" t="e">
        <f t="shared" si="84"/>
        <v>#NUM!</v>
      </c>
      <c r="G645" s="3" t="e">
        <f xml:space="preserve"> IF(Calculations!C645 = DefectTypeString,  IFERROR(Calculations!L645,""), NA())</f>
        <v>#N/A</v>
      </c>
      <c r="H645" s="3" t="e">
        <f t="shared" si="85"/>
        <v>#NUM!</v>
      </c>
      <c r="I645" s="3" t="e">
        <f ca="1" xml:space="preserve"> IF(OR(Calculations!C645 = "",Calculations!C645 &lt;&gt; DefectTypeString),  Calculations!M645, NA())</f>
        <v>#N/A</v>
      </c>
      <c r="J645" s="3" t="e">
        <f xml:space="preserve"> IF(Calculations!C645 = DefectTypeString,  Calculations!M645, NA())</f>
        <v>#N/A</v>
      </c>
      <c r="K645" s="3"/>
      <c r="AL645" s="2" t="str">
        <f t="shared" si="81"/>
        <v/>
      </c>
      <c r="AM645" s="4" t="str">
        <f t="shared" si="82"/>
        <v/>
      </c>
      <c r="AN645" s="4" t="str">
        <f t="shared" si="83"/>
        <v/>
      </c>
    </row>
    <row r="646" spans="1:40" x14ac:dyDescent="0.2">
      <c r="A646" s="9" t="str">
        <f>Calculations!B646</f>
        <v/>
      </c>
      <c r="B646" s="9" t="str">
        <f>Calculations!A646</f>
        <v/>
      </c>
      <c r="C646" s="3" t="str">
        <f t="shared" si="80"/>
        <v/>
      </c>
      <c r="D646" s="3" t="str">
        <f>IFERROR(Calculations!L646,"")</f>
        <v/>
      </c>
      <c r="E646" s="3" t="str">
        <f>IF(OR(FilterValue="",Calculations!C646=FilterValue), IF(Calculations!C646 &lt;&gt;DefectTypeString,  IFERROR(Calculations!L646,""), NA()),NA())</f>
        <v/>
      </c>
      <c r="F646" s="3" t="e">
        <f t="shared" si="84"/>
        <v>#NUM!</v>
      </c>
      <c r="G646" s="3" t="e">
        <f xml:space="preserve"> IF(Calculations!C646 = DefectTypeString,  IFERROR(Calculations!L646,""), NA())</f>
        <v>#N/A</v>
      </c>
      <c r="H646" s="3" t="e">
        <f t="shared" si="85"/>
        <v>#NUM!</v>
      </c>
      <c r="I646" s="3" t="e">
        <f ca="1" xml:space="preserve"> IF(OR(Calculations!C646 = "",Calculations!C646 &lt;&gt; DefectTypeString),  Calculations!M646, NA())</f>
        <v>#N/A</v>
      </c>
      <c r="J646" s="3" t="e">
        <f xml:space="preserve"> IF(Calculations!C646 = DefectTypeString,  Calculations!M646, NA())</f>
        <v>#N/A</v>
      </c>
      <c r="K646" s="3"/>
      <c r="AL646" s="2" t="str">
        <f t="shared" si="81"/>
        <v/>
      </c>
      <c r="AM646" s="4" t="str">
        <f t="shared" si="82"/>
        <v/>
      </c>
      <c r="AN646" s="4" t="str">
        <f t="shared" si="83"/>
        <v/>
      </c>
    </row>
    <row r="647" spans="1:40" x14ac:dyDescent="0.2">
      <c r="A647" s="9" t="str">
        <f>Calculations!B647</f>
        <v/>
      </c>
      <c r="B647" s="9" t="str">
        <f>Calculations!A647</f>
        <v/>
      </c>
      <c r="C647" s="3" t="str">
        <f t="shared" si="80"/>
        <v/>
      </c>
      <c r="D647" s="3" t="str">
        <f>IFERROR(Calculations!L647,"")</f>
        <v/>
      </c>
      <c r="E647" s="3" t="str">
        <f>IF(OR(FilterValue="",Calculations!C647=FilterValue), IF(Calculations!C647 &lt;&gt;DefectTypeString,  IFERROR(Calculations!L647,""), NA()),NA())</f>
        <v/>
      </c>
      <c r="F647" s="3" t="e">
        <f t="shared" si="84"/>
        <v>#NUM!</v>
      </c>
      <c r="G647" s="3" t="e">
        <f xml:space="preserve"> IF(Calculations!C647 = DefectTypeString,  IFERROR(Calculations!L647,""), NA())</f>
        <v>#N/A</v>
      </c>
      <c r="H647" s="3" t="e">
        <f t="shared" si="85"/>
        <v>#NUM!</v>
      </c>
      <c r="I647" s="3" t="e">
        <f ca="1" xml:space="preserve"> IF(OR(Calculations!C647 = "",Calculations!C647 &lt;&gt; DefectTypeString),  Calculations!M647, NA())</f>
        <v>#N/A</v>
      </c>
      <c r="J647" s="3" t="e">
        <f xml:space="preserve"> IF(Calculations!C647 = DefectTypeString,  Calculations!M647, NA())</f>
        <v>#N/A</v>
      </c>
      <c r="K647" s="3"/>
      <c r="AL647" s="2" t="str">
        <f t="shared" si="81"/>
        <v/>
      </c>
      <c r="AM647" s="4" t="str">
        <f t="shared" si="82"/>
        <v/>
      </c>
      <c r="AN647" s="4" t="str">
        <f t="shared" si="83"/>
        <v/>
      </c>
    </row>
    <row r="648" spans="1:40" x14ac:dyDescent="0.2">
      <c r="A648" s="9" t="str">
        <f>Calculations!B648</f>
        <v/>
      </c>
      <c r="B648" s="9" t="str">
        <f>Calculations!A648</f>
        <v/>
      </c>
      <c r="C648" s="3" t="str">
        <f t="shared" si="80"/>
        <v/>
      </c>
      <c r="D648" s="3" t="str">
        <f>IFERROR(Calculations!L648,"")</f>
        <v/>
      </c>
      <c r="E648" s="3" t="str">
        <f>IF(OR(FilterValue="",Calculations!C648=FilterValue), IF(Calculations!C648 &lt;&gt;DefectTypeString,  IFERROR(Calculations!L648,""), NA()),NA())</f>
        <v/>
      </c>
      <c r="F648" s="3" t="e">
        <f t="shared" si="84"/>
        <v>#NUM!</v>
      </c>
      <c r="G648" s="3" t="e">
        <f xml:space="preserve"> IF(Calculations!C648 = DefectTypeString,  IFERROR(Calculations!L648,""), NA())</f>
        <v>#N/A</v>
      </c>
      <c r="H648" s="3" t="e">
        <f t="shared" si="85"/>
        <v>#NUM!</v>
      </c>
      <c r="I648" s="3" t="e">
        <f ca="1" xml:space="preserve"> IF(OR(Calculations!C648 = "",Calculations!C648 &lt;&gt; DefectTypeString),  Calculations!M648, NA())</f>
        <v>#N/A</v>
      </c>
      <c r="J648" s="3" t="e">
        <f xml:space="preserve"> IF(Calculations!C648 = DefectTypeString,  Calculations!M648, NA())</f>
        <v>#N/A</v>
      </c>
      <c r="K648" s="3"/>
      <c r="AL648" s="2" t="str">
        <f t="shared" si="81"/>
        <v/>
      </c>
      <c r="AM648" s="4" t="str">
        <f t="shared" si="82"/>
        <v/>
      </c>
      <c r="AN648" s="4" t="str">
        <f t="shared" si="83"/>
        <v/>
      </c>
    </row>
    <row r="649" spans="1:40" x14ac:dyDescent="0.2">
      <c r="A649" s="9" t="str">
        <f>Calculations!B649</f>
        <v/>
      </c>
      <c r="B649" s="9" t="str">
        <f>Calculations!A649</f>
        <v/>
      </c>
      <c r="C649" s="3" t="str">
        <f t="shared" si="80"/>
        <v/>
      </c>
      <c r="D649" s="3" t="str">
        <f>IFERROR(Calculations!L649,"")</f>
        <v/>
      </c>
      <c r="E649" s="3" t="str">
        <f>IF(OR(FilterValue="",Calculations!C649=FilterValue), IF(Calculations!C649 &lt;&gt;DefectTypeString,  IFERROR(Calculations!L649,""), NA()),NA())</f>
        <v/>
      </c>
      <c r="F649" s="3" t="e">
        <f t="shared" si="84"/>
        <v>#NUM!</v>
      </c>
      <c r="G649" s="3" t="e">
        <f xml:space="preserve"> IF(Calculations!C649 = DefectTypeString,  IFERROR(Calculations!L649,""), NA())</f>
        <v>#N/A</v>
      </c>
      <c r="H649" s="3" t="e">
        <f t="shared" si="85"/>
        <v>#NUM!</v>
      </c>
      <c r="I649" s="3" t="e">
        <f ca="1" xml:space="preserve"> IF(OR(Calculations!C649 = "",Calculations!C649 &lt;&gt; DefectTypeString),  Calculations!M649, NA())</f>
        <v>#N/A</v>
      </c>
      <c r="J649" s="3" t="e">
        <f xml:space="preserve"> IF(Calculations!C649 = DefectTypeString,  Calculations!M649, NA())</f>
        <v>#N/A</v>
      </c>
      <c r="K649" s="3"/>
      <c r="AL649" s="2" t="str">
        <f t="shared" si="81"/>
        <v/>
      </c>
      <c r="AM649" s="4" t="str">
        <f t="shared" si="82"/>
        <v/>
      </c>
      <c r="AN649" s="4" t="str">
        <f t="shared" si="83"/>
        <v/>
      </c>
    </row>
    <row r="650" spans="1:40" x14ac:dyDescent="0.2">
      <c r="A650" s="9" t="str">
        <f>Calculations!B650</f>
        <v/>
      </c>
      <c r="B650" s="9" t="str">
        <f>Calculations!A650</f>
        <v/>
      </c>
      <c r="C650" s="3" t="str">
        <f t="shared" si="80"/>
        <v/>
      </c>
      <c r="D650" s="3" t="str">
        <f>IFERROR(Calculations!L650,"")</f>
        <v/>
      </c>
      <c r="E650" s="3" t="str">
        <f>IF(OR(FilterValue="",Calculations!C650=FilterValue), IF(Calculations!C650 &lt;&gt;DefectTypeString,  IFERROR(Calculations!L650,""), NA()),NA())</f>
        <v/>
      </c>
      <c r="F650" s="3" t="e">
        <f t="shared" si="84"/>
        <v>#NUM!</v>
      </c>
      <c r="G650" s="3" t="e">
        <f xml:space="preserve"> IF(Calculations!C650 = DefectTypeString,  IFERROR(Calculations!L650,""), NA())</f>
        <v>#N/A</v>
      </c>
      <c r="H650" s="3" t="e">
        <f t="shared" si="85"/>
        <v>#NUM!</v>
      </c>
      <c r="I650" s="3" t="e">
        <f ca="1" xml:space="preserve"> IF(OR(Calculations!C650 = "",Calculations!C650 &lt;&gt; DefectTypeString),  Calculations!M650, NA())</f>
        <v>#N/A</v>
      </c>
      <c r="J650" s="3" t="e">
        <f xml:space="preserve"> IF(Calculations!C650 = DefectTypeString,  Calculations!M650, NA())</f>
        <v>#N/A</v>
      </c>
      <c r="K650" s="3"/>
      <c r="AL650" s="2" t="str">
        <f t="shared" si="81"/>
        <v/>
      </c>
      <c r="AM650" s="4" t="str">
        <f t="shared" si="82"/>
        <v/>
      </c>
      <c r="AN650" s="4" t="str">
        <f t="shared" si="83"/>
        <v/>
      </c>
    </row>
    <row r="651" spans="1:40" x14ac:dyDescent="0.2">
      <c r="A651" s="9" t="str">
        <f>Calculations!B651</f>
        <v/>
      </c>
      <c r="B651" s="9" t="str">
        <f>Calculations!A651</f>
        <v/>
      </c>
      <c r="C651" s="3" t="str">
        <f t="shared" si="80"/>
        <v/>
      </c>
      <c r="D651" s="3" t="str">
        <f>IFERROR(Calculations!L651,"")</f>
        <v/>
      </c>
      <c r="E651" s="3" t="str">
        <f>IF(OR(FilterValue="",Calculations!C651=FilterValue), IF(Calculations!C651 &lt;&gt;DefectTypeString,  IFERROR(Calculations!L651,""), NA()),NA())</f>
        <v/>
      </c>
      <c r="F651" s="3" t="e">
        <f t="shared" si="84"/>
        <v>#NUM!</v>
      </c>
      <c r="G651" s="3" t="e">
        <f xml:space="preserve"> IF(Calculations!C651 = DefectTypeString,  IFERROR(Calculations!L651,""), NA())</f>
        <v>#N/A</v>
      </c>
      <c r="H651" s="3" t="e">
        <f t="shared" si="85"/>
        <v>#NUM!</v>
      </c>
      <c r="I651" s="3" t="e">
        <f ca="1" xml:space="preserve"> IF(OR(Calculations!C651 = "",Calculations!C651 &lt;&gt; DefectTypeString),  Calculations!M651, NA())</f>
        <v>#N/A</v>
      </c>
      <c r="J651" s="3" t="e">
        <f xml:space="preserve"> IF(Calculations!C651 = DefectTypeString,  Calculations!M651, NA())</f>
        <v>#N/A</v>
      </c>
      <c r="K651" s="3"/>
      <c r="AL651" s="2" t="str">
        <f t="shared" si="81"/>
        <v/>
      </c>
      <c r="AM651" s="4" t="str">
        <f t="shared" si="82"/>
        <v/>
      </c>
      <c r="AN651" s="4" t="str">
        <f t="shared" si="83"/>
        <v/>
      </c>
    </row>
    <row r="652" spans="1:40" x14ac:dyDescent="0.2">
      <c r="A652" s="9" t="str">
        <f>Calculations!B652</f>
        <v/>
      </c>
      <c r="B652" s="9" t="str">
        <f>Calculations!A652</f>
        <v/>
      </c>
      <c r="C652" s="3" t="str">
        <f t="shared" si="80"/>
        <v/>
      </c>
      <c r="D652" s="3" t="str">
        <f>IFERROR(Calculations!L652,"")</f>
        <v/>
      </c>
      <c r="E652" s="3" t="str">
        <f>IF(OR(FilterValue="",Calculations!C652=FilterValue), IF(Calculations!C652 &lt;&gt;DefectTypeString,  IFERROR(Calculations!L652,""), NA()),NA())</f>
        <v/>
      </c>
      <c r="F652" s="3" t="e">
        <f t="shared" si="84"/>
        <v>#NUM!</v>
      </c>
      <c r="G652" s="3" t="e">
        <f xml:space="preserve"> IF(Calculations!C652 = DefectTypeString,  IFERROR(Calculations!L652,""), NA())</f>
        <v>#N/A</v>
      </c>
      <c r="H652" s="3" t="e">
        <f t="shared" si="85"/>
        <v>#NUM!</v>
      </c>
      <c r="I652" s="3" t="e">
        <f ca="1" xml:space="preserve"> IF(OR(Calculations!C652 = "",Calculations!C652 &lt;&gt; DefectTypeString),  Calculations!M652, NA())</f>
        <v>#N/A</v>
      </c>
      <c r="J652" s="3" t="e">
        <f xml:space="preserve"> IF(Calculations!C652 = DefectTypeString,  Calculations!M652, NA())</f>
        <v>#N/A</v>
      </c>
      <c r="K652" s="3"/>
      <c r="AL652" s="2" t="str">
        <f t="shared" si="81"/>
        <v/>
      </c>
      <c r="AM652" s="4" t="str">
        <f t="shared" si="82"/>
        <v/>
      </c>
      <c r="AN652" s="4" t="str">
        <f t="shared" si="83"/>
        <v/>
      </c>
    </row>
    <row r="653" spans="1:40" x14ac:dyDescent="0.2">
      <c r="A653" s="9" t="str">
        <f>Calculations!B653</f>
        <v/>
      </c>
      <c r="B653" s="9" t="str">
        <f>Calculations!A653</f>
        <v/>
      </c>
      <c r="C653" s="3" t="str">
        <f t="shared" si="80"/>
        <v/>
      </c>
      <c r="D653" s="3" t="str">
        <f>IFERROR(Calculations!L653,"")</f>
        <v/>
      </c>
      <c r="E653" s="3" t="str">
        <f>IF(OR(FilterValue="",Calculations!C653=FilterValue), IF(Calculations!C653 &lt;&gt;DefectTypeString,  IFERROR(Calculations!L653,""), NA()),NA())</f>
        <v/>
      </c>
      <c r="F653" s="3" t="e">
        <f t="shared" si="84"/>
        <v>#NUM!</v>
      </c>
      <c r="G653" s="3" t="e">
        <f xml:space="preserve"> IF(Calculations!C653 = DefectTypeString,  IFERROR(Calculations!L653,""), NA())</f>
        <v>#N/A</v>
      </c>
      <c r="H653" s="3" t="e">
        <f t="shared" si="85"/>
        <v>#NUM!</v>
      </c>
      <c r="I653" s="3" t="e">
        <f ca="1" xml:space="preserve"> IF(OR(Calculations!C653 = "",Calculations!C653 &lt;&gt; DefectTypeString),  Calculations!M653, NA())</f>
        <v>#N/A</v>
      </c>
      <c r="J653" s="3" t="e">
        <f xml:space="preserve"> IF(Calculations!C653 = DefectTypeString,  Calculations!M653, NA())</f>
        <v>#N/A</v>
      </c>
      <c r="K653" s="3"/>
      <c r="AL653" s="2" t="str">
        <f t="shared" si="81"/>
        <v/>
      </c>
      <c r="AM653" s="4" t="str">
        <f t="shared" si="82"/>
        <v/>
      </c>
      <c r="AN653" s="4" t="str">
        <f t="shared" si="83"/>
        <v/>
      </c>
    </row>
    <row r="654" spans="1:40" x14ac:dyDescent="0.2">
      <c r="A654" s="9" t="str">
        <f>Calculations!B654</f>
        <v/>
      </c>
      <c r="B654" s="9" t="str">
        <f>Calculations!A654</f>
        <v/>
      </c>
      <c r="C654" s="3" t="str">
        <f t="shared" si="80"/>
        <v/>
      </c>
      <c r="D654" s="3" t="str">
        <f>IFERROR(Calculations!L654,"")</f>
        <v/>
      </c>
      <c r="E654" s="3" t="str">
        <f>IF(OR(FilterValue="",Calculations!C654=FilterValue), IF(Calculations!C654 &lt;&gt;DefectTypeString,  IFERROR(Calculations!L654,""), NA()),NA())</f>
        <v/>
      </c>
      <c r="F654" s="3" t="e">
        <f t="shared" si="84"/>
        <v>#NUM!</v>
      </c>
      <c r="G654" s="3" t="e">
        <f xml:space="preserve"> IF(Calculations!C654 = DefectTypeString,  IFERROR(Calculations!L654,""), NA())</f>
        <v>#N/A</v>
      </c>
      <c r="H654" s="3" t="e">
        <f t="shared" si="85"/>
        <v>#NUM!</v>
      </c>
      <c r="I654" s="3" t="e">
        <f ca="1" xml:space="preserve"> IF(OR(Calculations!C654 = "",Calculations!C654 &lt;&gt; DefectTypeString),  Calculations!M654, NA())</f>
        <v>#N/A</v>
      </c>
      <c r="J654" s="3" t="e">
        <f xml:space="preserve"> IF(Calculations!C654 = DefectTypeString,  Calculations!M654, NA())</f>
        <v>#N/A</v>
      </c>
      <c r="K654" s="3"/>
      <c r="AL654" s="2" t="str">
        <f t="shared" si="81"/>
        <v/>
      </c>
      <c r="AM654" s="4" t="str">
        <f t="shared" si="82"/>
        <v/>
      </c>
      <c r="AN654" s="4" t="str">
        <f t="shared" si="83"/>
        <v/>
      </c>
    </row>
    <row r="655" spans="1:40" x14ac:dyDescent="0.2">
      <c r="A655" s="9" t="str">
        <f>Calculations!B655</f>
        <v/>
      </c>
      <c r="B655" s="9" t="str">
        <f>Calculations!A655</f>
        <v/>
      </c>
      <c r="C655" s="3" t="str">
        <f t="shared" si="80"/>
        <v/>
      </c>
      <c r="D655" s="3" t="str">
        <f>IFERROR(Calculations!L655,"")</f>
        <v/>
      </c>
      <c r="E655" s="3" t="str">
        <f>IF(OR(FilterValue="",Calculations!C655=FilterValue), IF(Calculations!C655 &lt;&gt;DefectTypeString,  IFERROR(Calculations!L655,""), NA()),NA())</f>
        <v/>
      </c>
      <c r="F655" s="3" t="e">
        <f t="shared" si="84"/>
        <v>#NUM!</v>
      </c>
      <c r="G655" s="3" t="e">
        <f xml:space="preserve"> IF(Calculations!C655 = DefectTypeString,  IFERROR(Calculations!L655,""), NA())</f>
        <v>#N/A</v>
      </c>
      <c r="H655" s="3" t="e">
        <f t="shared" si="85"/>
        <v>#NUM!</v>
      </c>
      <c r="I655" s="3" t="e">
        <f ca="1" xml:space="preserve"> IF(OR(Calculations!C655 = "",Calculations!C655 &lt;&gt; DefectTypeString),  Calculations!M655, NA())</f>
        <v>#N/A</v>
      </c>
      <c r="J655" s="3" t="e">
        <f xml:space="preserve"> IF(Calculations!C655 = DefectTypeString,  Calculations!M655, NA())</f>
        <v>#N/A</v>
      </c>
      <c r="K655" s="3"/>
      <c r="AL655" s="2" t="str">
        <f t="shared" si="81"/>
        <v/>
      </c>
      <c r="AM655" s="4" t="str">
        <f t="shared" si="82"/>
        <v/>
      </c>
      <c r="AN655" s="4" t="str">
        <f t="shared" si="83"/>
        <v/>
      </c>
    </row>
    <row r="656" spans="1:40" x14ac:dyDescent="0.2">
      <c r="A656" s="9" t="str">
        <f>Calculations!B656</f>
        <v/>
      </c>
      <c r="B656" s="9" t="str">
        <f>Calculations!A656</f>
        <v/>
      </c>
      <c r="C656" s="3" t="str">
        <f t="shared" si="80"/>
        <v/>
      </c>
      <c r="D656" s="3" t="str">
        <f>IFERROR(Calculations!L656,"")</f>
        <v/>
      </c>
      <c r="E656" s="3" t="str">
        <f>IF(OR(FilterValue="",Calculations!C656=FilterValue), IF(Calculations!C656 &lt;&gt;DefectTypeString,  IFERROR(Calculations!L656,""), NA()),NA())</f>
        <v/>
      </c>
      <c r="F656" s="3" t="e">
        <f t="shared" si="84"/>
        <v>#NUM!</v>
      </c>
      <c r="G656" s="3" t="e">
        <f xml:space="preserve"> IF(Calculations!C656 = DefectTypeString,  IFERROR(Calculations!L656,""), NA())</f>
        <v>#N/A</v>
      </c>
      <c r="H656" s="3" t="e">
        <f t="shared" si="85"/>
        <v>#NUM!</v>
      </c>
      <c r="I656" s="3" t="e">
        <f ca="1" xml:space="preserve"> IF(OR(Calculations!C656 = "",Calculations!C656 &lt;&gt; DefectTypeString),  Calculations!M656, NA())</f>
        <v>#N/A</v>
      </c>
      <c r="J656" s="3" t="e">
        <f xml:space="preserve"> IF(Calculations!C656 = DefectTypeString,  Calculations!M656, NA())</f>
        <v>#N/A</v>
      </c>
      <c r="K656" s="3"/>
      <c r="AL656" s="2" t="str">
        <f t="shared" si="81"/>
        <v/>
      </c>
      <c r="AM656" s="4" t="str">
        <f t="shared" si="82"/>
        <v/>
      </c>
      <c r="AN656" s="4" t="str">
        <f t="shared" si="83"/>
        <v/>
      </c>
    </row>
    <row r="657" spans="1:40" x14ac:dyDescent="0.2">
      <c r="A657" s="9" t="str">
        <f>Calculations!B657</f>
        <v/>
      </c>
      <c r="B657" s="9" t="str">
        <f>Calculations!A657</f>
        <v/>
      </c>
      <c r="C657" s="3" t="str">
        <f t="shared" si="80"/>
        <v/>
      </c>
      <c r="D657" s="3" t="str">
        <f>IFERROR(Calculations!L657,"")</f>
        <v/>
      </c>
      <c r="E657" s="3" t="str">
        <f>IF(OR(FilterValue="",Calculations!C657=FilterValue), IF(Calculations!C657 &lt;&gt;DefectTypeString,  IFERROR(Calculations!L657,""), NA()),NA())</f>
        <v/>
      </c>
      <c r="F657" s="3" t="e">
        <f t="shared" si="84"/>
        <v>#NUM!</v>
      </c>
      <c r="G657" s="3" t="e">
        <f xml:space="preserve"> IF(Calculations!C657 = DefectTypeString,  IFERROR(Calculations!L657,""), NA())</f>
        <v>#N/A</v>
      </c>
      <c r="H657" s="3" t="e">
        <f t="shared" si="85"/>
        <v>#NUM!</v>
      </c>
      <c r="I657" s="3" t="e">
        <f ca="1" xml:space="preserve"> IF(OR(Calculations!C657 = "",Calculations!C657 &lt;&gt; DefectTypeString),  Calculations!M657, NA())</f>
        <v>#N/A</v>
      </c>
      <c r="J657" s="3" t="e">
        <f xml:space="preserve"> IF(Calculations!C657 = DefectTypeString,  Calculations!M657, NA())</f>
        <v>#N/A</v>
      </c>
      <c r="K657" s="3"/>
      <c r="AL657" s="2" t="str">
        <f t="shared" si="81"/>
        <v/>
      </c>
      <c r="AM657" s="4" t="str">
        <f t="shared" si="82"/>
        <v/>
      </c>
      <c r="AN657" s="4" t="str">
        <f t="shared" si="83"/>
        <v/>
      </c>
    </row>
    <row r="658" spans="1:40" x14ac:dyDescent="0.2">
      <c r="A658" s="9" t="str">
        <f>Calculations!B658</f>
        <v/>
      </c>
      <c r="B658" s="9" t="str">
        <f>Calculations!A658</f>
        <v/>
      </c>
      <c r="C658" s="3" t="str">
        <f t="shared" si="80"/>
        <v/>
      </c>
      <c r="D658" s="3" t="str">
        <f>IFERROR(Calculations!L658,"")</f>
        <v/>
      </c>
      <c r="E658" s="3" t="str">
        <f>IF(OR(FilterValue="",Calculations!C658=FilterValue), IF(Calculations!C658 &lt;&gt;DefectTypeString,  IFERROR(Calculations!L658,""), NA()),NA())</f>
        <v/>
      </c>
      <c r="F658" s="3" t="e">
        <f t="shared" si="84"/>
        <v>#NUM!</v>
      </c>
      <c r="G658" s="3" t="e">
        <f xml:space="preserve"> IF(Calculations!C658 = DefectTypeString,  IFERROR(Calculations!L658,""), NA())</f>
        <v>#N/A</v>
      </c>
      <c r="H658" s="3" t="e">
        <f t="shared" si="85"/>
        <v>#NUM!</v>
      </c>
      <c r="I658" s="3" t="e">
        <f ca="1" xml:space="preserve"> IF(OR(Calculations!C658 = "",Calculations!C658 &lt;&gt; DefectTypeString),  Calculations!M658, NA())</f>
        <v>#N/A</v>
      </c>
      <c r="J658" s="3" t="e">
        <f xml:space="preserve"> IF(Calculations!C658 = DefectTypeString,  Calculations!M658, NA())</f>
        <v>#N/A</v>
      </c>
      <c r="K658" s="3"/>
      <c r="AL658" s="2" t="str">
        <f t="shared" si="81"/>
        <v/>
      </c>
      <c r="AM658" s="4" t="str">
        <f t="shared" si="82"/>
        <v/>
      </c>
      <c r="AN658" s="4" t="str">
        <f t="shared" si="83"/>
        <v/>
      </c>
    </row>
    <row r="659" spans="1:40" x14ac:dyDescent="0.2">
      <c r="A659" s="9" t="str">
        <f>Calculations!B659</f>
        <v/>
      </c>
      <c r="B659" s="9" t="str">
        <f>Calculations!A659</f>
        <v/>
      </c>
      <c r="C659" s="3" t="str">
        <f t="shared" si="80"/>
        <v/>
      </c>
      <c r="D659" s="3" t="str">
        <f>IFERROR(Calculations!L659,"")</f>
        <v/>
      </c>
      <c r="E659" s="3" t="str">
        <f>IF(OR(FilterValue="",Calculations!C659=FilterValue), IF(Calculations!C659 &lt;&gt;DefectTypeString,  IFERROR(Calculations!L659,""), NA()),NA())</f>
        <v/>
      </c>
      <c r="F659" s="3" t="e">
        <f t="shared" si="84"/>
        <v>#NUM!</v>
      </c>
      <c r="G659" s="3" t="e">
        <f xml:space="preserve"> IF(Calculations!C659 = DefectTypeString,  IFERROR(Calculations!L659,""), NA())</f>
        <v>#N/A</v>
      </c>
      <c r="H659" s="3" t="e">
        <f t="shared" si="85"/>
        <v>#NUM!</v>
      </c>
      <c r="I659" s="3" t="e">
        <f ca="1" xml:space="preserve"> IF(OR(Calculations!C659 = "",Calculations!C659 &lt;&gt; DefectTypeString),  Calculations!M659, NA())</f>
        <v>#N/A</v>
      </c>
      <c r="J659" s="3" t="e">
        <f xml:space="preserve"> IF(Calculations!C659 = DefectTypeString,  Calculations!M659, NA())</f>
        <v>#N/A</v>
      </c>
      <c r="K659" s="3"/>
      <c r="AL659" s="2" t="str">
        <f t="shared" si="81"/>
        <v/>
      </c>
      <c r="AM659" s="4" t="str">
        <f t="shared" si="82"/>
        <v/>
      </c>
      <c r="AN659" s="4" t="str">
        <f t="shared" si="83"/>
        <v/>
      </c>
    </row>
    <row r="660" spans="1:40" x14ac:dyDescent="0.2">
      <c r="A660" s="9" t="str">
        <f>Calculations!B660</f>
        <v/>
      </c>
      <c r="B660" s="9" t="str">
        <f>Calculations!A660</f>
        <v/>
      </c>
      <c r="C660" s="3" t="str">
        <f t="shared" si="80"/>
        <v/>
      </c>
      <c r="D660" s="3" t="str">
        <f>IFERROR(Calculations!L660,"")</f>
        <v/>
      </c>
      <c r="E660" s="3" t="str">
        <f>IF(OR(FilterValue="",Calculations!C660=FilterValue), IF(Calculations!C660 &lt;&gt;DefectTypeString,  IFERROR(Calculations!L660,""), NA()),NA())</f>
        <v/>
      </c>
      <c r="F660" s="3" t="e">
        <f t="shared" si="84"/>
        <v>#NUM!</v>
      </c>
      <c r="G660" s="3" t="e">
        <f xml:space="preserve"> IF(Calculations!C660 = DefectTypeString,  IFERROR(Calculations!L660,""), NA())</f>
        <v>#N/A</v>
      </c>
      <c r="H660" s="3" t="e">
        <f t="shared" si="85"/>
        <v>#NUM!</v>
      </c>
      <c r="I660" s="3" t="e">
        <f ca="1" xml:space="preserve"> IF(OR(Calculations!C660 = "",Calculations!C660 &lt;&gt; DefectTypeString),  Calculations!M660, NA())</f>
        <v>#N/A</v>
      </c>
      <c r="J660" s="3" t="e">
        <f xml:space="preserve"> IF(Calculations!C660 = DefectTypeString,  Calculations!M660, NA())</f>
        <v>#N/A</v>
      </c>
      <c r="K660" s="3"/>
      <c r="AL660" s="2" t="str">
        <f t="shared" si="81"/>
        <v/>
      </c>
      <c r="AM660" s="4" t="str">
        <f t="shared" si="82"/>
        <v/>
      </c>
      <c r="AN660" s="4" t="str">
        <f t="shared" si="83"/>
        <v/>
      </c>
    </row>
    <row r="661" spans="1:40" x14ac:dyDescent="0.2">
      <c r="A661" s="9" t="str">
        <f>Calculations!B661</f>
        <v/>
      </c>
      <c r="B661" s="9" t="str">
        <f>Calculations!A661</f>
        <v/>
      </c>
      <c r="C661" s="3" t="str">
        <f t="shared" si="80"/>
        <v/>
      </c>
      <c r="D661" s="3" t="str">
        <f>IFERROR(Calculations!L661,"")</f>
        <v/>
      </c>
      <c r="E661" s="3" t="str">
        <f>IF(OR(FilterValue="",Calculations!C661=FilterValue), IF(Calculations!C661 &lt;&gt;DefectTypeString,  IFERROR(Calculations!L661,""), NA()),NA())</f>
        <v/>
      </c>
      <c r="F661" s="3" t="e">
        <f t="shared" si="84"/>
        <v>#NUM!</v>
      </c>
      <c r="G661" s="3" t="e">
        <f xml:space="preserve"> IF(Calculations!C661 = DefectTypeString,  IFERROR(Calculations!L661,""), NA())</f>
        <v>#N/A</v>
      </c>
      <c r="H661" s="3" t="e">
        <f t="shared" si="85"/>
        <v>#NUM!</v>
      </c>
      <c r="I661" s="3" t="e">
        <f ca="1" xml:space="preserve"> IF(OR(Calculations!C661 = "",Calculations!C661 &lt;&gt; DefectTypeString),  Calculations!M661, NA())</f>
        <v>#N/A</v>
      </c>
      <c r="J661" s="3" t="e">
        <f xml:space="preserve"> IF(Calculations!C661 = DefectTypeString,  Calculations!M661, NA())</f>
        <v>#N/A</v>
      </c>
      <c r="K661" s="3"/>
      <c r="AL661" s="2" t="str">
        <f t="shared" si="81"/>
        <v/>
      </c>
      <c r="AM661" s="4" t="str">
        <f t="shared" si="82"/>
        <v/>
      </c>
      <c r="AN661" s="4" t="str">
        <f t="shared" si="83"/>
        <v/>
      </c>
    </row>
    <row r="662" spans="1:40" x14ac:dyDescent="0.2">
      <c r="A662" s="9" t="str">
        <f>Calculations!B662</f>
        <v/>
      </c>
      <c r="B662" s="9" t="str">
        <f>Calculations!A662</f>
        <v/>
      </c>
      <c r="C662" s="3" t="str">
        <f t="shared" si="80"/>
        <v/>
      </c>
      <c r="D662" s="3" t="str">
        <f>IFERROR(Calculations!L662,"")</f>
        <v/>
      </c>
      <c r="E662" s="3" t="str">
        <f>IF(OR(FilterValue="",Calculations!C662=FilterValue), IF(Calculations!C662 &lt;&gt;DefectTypeString,  IFERROR(Calculations!L662,""), NA()),NA())</f>
        <v/>
      </c>
      <c r="F662" s="3" t="e">
        <f t="shared" si="84"/>
        <v>#NUM!</v>
      </c>
      <c r="G662" s="3" t="e">
        <f xml:space="preserve"> IF(Calculations!C662 = DefectTypeString,  IFERROR(Calculations!L662,""), NA())</f>
        <v>#N/A</v>
      </c>
      <c r="H662" s="3" t="e">
        <f t="shared" si="85"/>
        <v>#NUM!</v>
      </c>
      <c r="I662" s="3" t="e">
        <f ca="1" xml:space="preserve"> IF(OR(Calculations!C662 = "",Calculations!C662 &lt;&gt; DefectTypeString),  Calculations!M662, NA())</f>
        <v>#N/A</v>
      </c>
      <c r="J662" s="3" t="e">
        <f xml:space="preserve"> IF(Calculations!C662 = DefectTypeString,  Calculations!M662, NA())</f>
        <v>#N/A</v>
      </c>
      <c r="K662" s="3"/>
      <c r="AL662" s="2" t="str">
        <f t="shared" si="81"/>
        <v/>
      </c>
      <c r="AM662" s="4" t="str">
        <f t="shared" si="82"/>
        <v/>
      </c>
      <c r="AN662" s="4" t="str">
        <f t="shared" si="83"/>
        <v/>
      </c>
    </row>
    <row r="663" spans="1:40" x14ac:dyDescent="0.2">
      <c r="A663" s="9" t="str">
        <f>Calculations!B663</f>
        <v/>
      </c>
      <c r="B663" s="9" t="str">
        <f>Calculations!A663</f>
        <v/>
      </c>
      <c r="C663" s="3" t="str">
        <f t="shared" si="80"/>
        <v/>
      </c>
      <c r="D663" s="3" t="str">
        <f>IFERROR(Calculations!L663,"")</f>
        <v/>
      </c>
      <c r="E663" s="3" t="str">
        <f>IF(OR(FilterValue="",Calculations!C663=FilterValue), IF(Calculations!C663 &lt;&gt;DefectTypeString,  IFERROR(Calculations!L663,""), NA()),NA())</f>
        <v/>
      </c>
      <c r="F663" s="3" t="e">
        <f t="shared" si="84"/>
        <v>#NUM!</v>
      </c>
      <c r="G663" s="3" t="e">
        <f xml:space="preserve"> IF(Calculations!C663 = DefectTypeString,  IFERROR(Calculations!L663,""), NA())</f>
        <v>#N/A</v>
      </c>
      <c r="H663" s="3" t="e">
        <f t="shared" si="85"/>
        <v>#NUM!</v>
      </c>
      <c r="I663" s="3" t="e">
        <f ca="1" xml:space="preserve"> IF(OR(Calculations!C663 = "",Calculations!C663 &lt;&gt; DefectTypeString),  Calculations!M663, NA())</f>
        <v>#N/A</v>
      </c>
      <c r="J663" s="3" t="e">
        <f xml:space="preserve"> IF(Calculations!C663 = DefectTypeString,  Calculations!M663, NA())</f>
        <v>#N/A</v>
      </c>
      <c r="K663" s="3"/>
      <c r="AL663" s="2" t="str">
        <f t="shared" si="81"/>
        <v/>
      </c>
      <c r="AM663" s="4" t="str">
        <f t="shared" si="82"/>
        <v/>
      </c>
      <c r="AN663" s="4" t="str">
        <f t="shared" si="83"/>
        <v/>
      </c>
    </row>
    <row r="664" spans="1:40" x14ac:dyDescent="0.2">
      <c r="A664" s="9" t="str">
        <f>Calculations!B664</f>
        <v/>
      </c>
      <c r="B664" s="9" t="str">
        <f>Calculations!A664</f>
        <v/>
      </c>
      <c r="C664" s="3" t="str">
        <f t="shared" si="80"/>
        <v/>
      </c>
      <c r="D664" s="3" t="str">
        <f>IFERROR(Calculations!L664,"")</f>
        <v/>
      </c>
      <c r="E664" s="3" t="str">
        <f>IF(OR(FilterValue="",Calculations!C664=FilterValue), IF(Calculations!C664 &lt;&gt;DefectTypeString,  IFERROR(Calculations!L664,""), NA()),NA())</f>
        <v/>
      </c>
      <c r="F664" s="3" t="e">
        <f t="shared" si="84"/>
        <v>#NUM!</v>
      </c>
      <c r="G664" s="3" t="e">
        <f xml:space="preserve"> IF(Calculations!C664 = DefectTypeString,  IFERROR(Calculations!L664,""), NA())</f>
        <v>#N/A</v>
      </c>
      <c r="H664" s="3" t="e">
        <f t="shared" si="85"/>
        <v>#NUM!</v>
      </c>
      <c r="I664" s="3" t="e">
        <f ca="1" xml:space="preserve"> IF(OR(Calculations!C664 = "",Calculations!C664 &lt;&gt; DefectTypeString),  Calculations!M664, NA())</f>
        <v>#N/A</v>
      </c>
      <c r="J664" s="3" t="e">
        <f xml:space="preserve"> IF(Calculations!C664 = DefectTypeString,  Calculations!M664, NA())</f>
        <v>#N/A</v>
      </c>
      <c r="K664" s="3"/>
      <c r="AL664" s="2" t="str">
        <f t="shared" si="81"/>
        <v/>
      </c>
      <c r="AM664" s="4" t="str">
        <f t="shared" si="82"/>
        <v/>
      </c>
      <c r="AN664" s="4" t="str">
        <f t="shared" si="83"/>
        <v/>
      </c>
    </row>
    <row r="665" spans="1:40" x14ac:dyDescent="0.2">
      <c r="A665" s="9" t="str">
        <f>Calculations!B665</f>
        <v/>
      </c>
      <c r="B665" s="9" t="str">
        <f>Calculations!A665</f>
        <v/>
      </c>
      <c r="C665" s="3" t="str">
        <f t="shared" si="80"/>
        <v/>
      </c>
      <c r="D665" s="3" t="str">
        <f>IFERROR(Calculations!L665,"")</f>
        <v/>
      </c>
      <c r="E665" s="3" t="str">
        <f>IF(OR(FilterValue="",Calculations!C665=FilterValue), IF(Calculations!C665 &lt;&gt;DefectTypeString,  IFERROR(Calculations!L665,""), NA()),NA())</f>
        <v/>
      </c>
      <c r="F665" s="3" t="e">
        <f t="shared" si="84"/>
        <v>#NUM!</v>
      </c>
      <c r="G665" s="3" t="e">
        <f xml:space="preserve"> IF(Calculations!C665 = DefectTypeString,  IFERROR(Calculations!L665,""), NA())</f>
        <v>#N/A</v>
      </c>
      <c r="H665" s="3" t="e">
        <f t="shared" si="85"/>
        <v>#NUM!</v>
      </c>
      <c r="I665" s="3" t="e">
        <f ca="1" xml:space="preserve"> IF(OR(Calculations!C665 = "",Calculations!C665 &lt;&gt; DefectTypeString),  Calculations!M665, NA())</f>
        <v>#N/A</v>
      </c>
      <c r="J665" s="3" t="e">
        <f xml:space="preserve"> IF(Calculations!C665 = DefectTypeString,  Calculations!M665, NA())</f>
        <v>#N/A</v>
      </c>
      <c r="K665" s="3"/>
      <c r="AL665" s="2" t="str">
        <f t="shared" si="81"/>
        <v/>
      </c>
      <c r="AM665" s="4" t="str">
        <f t="shared" si="82"/>
        <v/>
      </c>
      <c r="AN665" s="4" t="str">
        <f t="shared" si="83"/>
        <v/>
      </c>
    </row>
    <row r="666" spans="1:40" x14ac:dyDescent="0.2">
      <c r="A666" s="9" t="str">
        <f>Calculations!B666</f>
        <v/>
      </c>
      <c r="B666" s="9" t="str">
        <f>Calculations!A666</f>
        <v/>
      </c>
      <c r="C666" s="3" t="str">
        <f t="shared" si="80"/>
        <v/>
      </c>
      <c r="D666" s="3" t="str">
        <f>IFERROR(Calculations!L666,"")</f>
        <v/>
      </c>
      <c r="E666" s="3" t="str">
        <f>IF(OR(FilterValue="",Calculations!C666=FilterValue), IF(Calculations!C666 &lt;&gt;DefectTypeString,  IFERROR(Calculations!L666,""), NA()),NA())</f>
        <v/>
      </c>
      <c r="F666" s="3" t="e">
        <f t="shared" si="84"/>
        <v>#NUM!</v>
      </c>
      <c r="G666" s="3" t="e">
        <f xml:space="preserve"> IF(Calculations!C666 = DefectTypeString,  IFERROR(Calculations!L666,""), NA())</f>
        <v>#N/A</v>
      </c>
      <c r="H666" s="3" t="e">
        <f t="shared" si="85"/>
        <v>#NUM!</v>
      </c>
      <c r="I666" s="3" t="e">
        <f ca="1" xml:space="preserve"> IF(OR(Calculations!C666 = "",Calculations!C666 &lt;&gt; DefectTypeString),  Calculations!M666, NA())</f>
        <v>#N/A</v>
      </c>
      <c r="J666" s="3" t="e">
        <f xml:space="preserve"> IF(Calculations!C666 = DefectTypeString,  Calculations!M666, NA())</f>
        <v>#N/A</v>
      </c>
      <c r="K666" s="3"/>
      <c r="AL666" s="2" t="str">
        <f t="shared" si="81"/>
        <v/>
      </c>
      <c r="AM666" s="4" t="str">
        <f t="shared" si="82"/>
        <v/>
      </c>
      <c r="AN666" s="4" t="str">
        <f t="shared" si="83"/>
        <v/>
      </c>
    </row>
    <row r="667" spans="1:40" x14ac:dyDescent="0.2">
      <c r="A667" s="9" t="str">
        <f>Calculations!B667</f>
        <v/>
      </c>
      <c r="B667" s="9" t="str">
        <f>Calculations!A667</f>
        <v/>
      </c>
      <c r="C667" s="3" t="str">
        <f t="shared" si="80"/>
        <v/>
      </c>
      <c r="D667" s="3" t="str">
        <f>IFERROR(Calculations!L667,"")</f>
        <v/>
      </c>
      <c r="E667" s="3" t="str">
        <f>IF(OR(FilterValue="",Calculations!C667=FilterValue), IF(Calculations!C667 &lt;&gt;DefectTypeString,  IFERROR(Calculations!L667,""), NA()),NA())</f>
        <v/>
      </c>
      <c r="F667" s="3" t="e">
        <f t="shared" si="84"/>
        <v>#NUM!</v>
      </c>
      <c r="G667" s="3" t="e">
        <f xml:space="preserve"> IF(Calculations!C667 = DefectTypeString,  IFERROR(Calculations!L667,""), NA())</f>
        <v>#N/A</v>
      </c>
      <c r="H667" s="3" t="e">
        <f t="shared" si="85"/>
        <v>#NUM!</v>
      </c>
      <c r="I667" s="3" t="e">
        <f ca="1" xml:space="preserve"> IF(OR(Calculations!C667 = "",Calculations!C667 &lt;&gt; DefectTypeString),  Calculations!M667, NA())</f>
        <v>#N/A</v>
      </c>
      <c r="J667" s="3" t="e">
        <f xml:space="preserve"> IF(Calculations!C667 = DefectTypeString,  Calculations!M667, NA())</f>
        <v>#N/A</v>
      </c>
      <c r="K667" s="3"/>
      <c r="AL667" s="2" t="str">
        <f t="shared" si="81"/>
        <v/>
      </c>
      <c r="AM667" s="4" t="str">
        <f t="shared" si="82"/>
        <v/>
      </c>
      <c r="AN667" s="4" t="str">
        <f t="shared" si="83"/>
        <v/>
      </c>
    </row>
    <row r="668" spans="1:40" x14ac:dyDescent="0.2">
      <c r="A668" s="9" t="str">
        <f>Calculations!B668</f>
        <v/>
      </c>
      <c r="B668" s="9" t="str">
        <f>Calculations!A668</f>
        <v/>
      </c>
      <c r="C668" s="3" t="str">
        <f t="shared" si="80"/>
        <v/>
      </c>
      <c r="D668" s="3" t="str">
        <f>IFERROR(Calculations!L668,"")</f>
        <v/>
      </c>
      <c r="E668" s="3" t="str">
        <f>IF(OR(FilterValue="",Calculations!C668=FilterValue), IF(Calculations!C668 &lt;&gt;DefectTypeString,  IFERROR(Calculations!L668,""), NA()),NA())</f>
        <v/>
      </c>
      <c r="F668" s="3" t="e">
        <f t="shared" si="84"/>
        <v>#NUM!</v>
      </c>
      <c r="G668" s="3" t="e">
        <f xml:space="preserve"> IF(Calculations!C668 = DefectTypeString,  IFERROR(Calculations!L668,""), NA())</f>
        <v>#N/A</v>
      </c>
      <c r="H668" s="3" t="e">
        <f t="shared" si="85"/>
        <v>#NUM!</v>
      </c>
      <c r="I668" s="3" t="e">
        <f ca="1" xml:space="preserve"> IF(OR(Calculations!C668 = "",Calculations!C668 &lt;&gt; DefectTypeString),  Calculations!M668, NA())</f>
        <v>#N/A</v>
      </c>
      <c r="J668" s="3" t="e">
        <f xml:space="preserve"> IF(Calculations!C668 = DefectTypeString,  Calculations!M668, NA())</f>
        <v>#N/A</v>
      </c>
      <c r="K668" s="3"/>
      <c r="AL668" s="2" t="str">
        <f t="shared" si="81"/>
        <v/>
      </c>
      <c r="AM668" s="4" t="str">
        <f t="shared" si="82"/>
        <v/>
      </c>
      <c r="AN668" s="4" t="str">
        <f t="shared" si="83"/>
        <v/>
      </c>
    </row>
    <row r="669" spans="1:40" x14ac:dyDescent="0.2">
      <c r="A669" s="9" t="str">
        <f>Calculations!B669</f>
        <v/>
      </c>
      <c r="B669" s="9" t="str">
        <f>Calculations!A669</f>
        <v/>
      </c>
      <c r="C669" s="3" t="str">
        <f t="shared" si="80"/>
        <v/>
      </c>
      <c r="D669" s="3" t="str">
        <f>IFERROR(Calculations!L669,"")</f>
        <v/>
      </c>
      <c r="E669" s="3" t="str">
        <f>IF(OR(FilterValue="",Calculations!C669=FilterValue), IF(Calculations!C669 &lt;&gt;DefectTypeString,  IFERROR(Calculations!L669,""), NA()),NA())</f>
        <v/>
      </c>
      <c r="F669" s="3" t="e">
        <f t="shared" si="84"/>
        <v>#NUM!</v>
      </c>
      <c r="G669" s="3" t="e">
        <f xml:space="preserve"> IF(Calculations!C669 = DefectTypeString,  IFERROR(Calculations!L669,""), NA())</f>
        <v>#N/A</v>
      </c>
      <c r="H669" s="3" t="e">
        <f t="shared" si="85"/>
        <v>#NUM!</v>
      </c>
      <c r="I669" s="3" t="e">
        <f ca="1" xml:space="preserve"> IF(OR(Calculations!C669 = "",Calculations!C669 &lt;&gt; DefectTypeString),  Calculations!M669, NA())</f>
        <v>#N/A</v>
      </c>
      <c r="J669" s="3" t="e">
        <f xml:space="preserve"> IF(Calculations!C669 = DefectTypeString,  Calculations!M669, NA())</f>
        <v>#N/A</v>
      </c>
      <c r="K669" s="3"/>
      <c r="AL669" s="2" t="str">
        <f t="shared" si="81"/>
        <v/>
      </c>
      <c r="AM669" s="4" t="str">
        <f t="shared" si="82"/>
        <v/>
      </c>
      <c r="AN669" s="4" t="str">
        <f t="shared" si="83"/>
        <v/>
      </c>
    </row>
    <row r="670" spans="1:40" x14ac:dyDescent="0.2">
      <c r="A670" s="9" t="str">
        <f>Calculations!B670</f>
        <v/>
      </c>
      <c r="B670" s="9" t="str">
        <f>Calculations!A670</f>
        <v/>
      </c>
      <c r="C670" s="3" t="str">
        <f t="shared" si="80"/>
        <v/>
      </c>
      <c r="D670" s="3" t="str">
        <f>IFERROR(Calculations!L670,"")</f>
        <v/>
      </c>
      <c r="E670" s="3" t="str">
        <f>IF(OR(FilterValue="",Calculations!C670=FilterValue), IF(Calculations!C670 &lt;&gt;DefectTypeString,  IFERROR(Calculations!L670,""), NA()),NA())</f>
        <v/>
      </c>
      <c r="F670" s="3" t="e">
        <f t="shared" si="84"/>
        <v>#NUM!</v>
      </c>
      <c r="G670" s="3" t="e">
        <f xml:space="preserve"> IF(Calculations!C670 = DefectTypeString,  IFERROR(Calculations!L670,""), NA())</f>
        <v>#N/A</v>
      </c>
      <c r="H670" s="3" t="e">
        <f t="shared" si="85"/>
        <v>#NUM!</v>
      </c>
      <c r="I670" s="3" t="e">
        <f ca="1" xml:space="preserve"> IF(OR(Calculations!C670 = "",Calculations!C670 &lt;&gt; DefectTypeString),  Calculations!M670, NA())</f>
        <v>#N/A</v>
      </c>
      <c r="J670" s="3" t="e">
        <f xml:space="preserve"> IF(Calculations!C670 = DefectTypeString,  Calculations!M670, NA())</f>
        <v>#N/A</v>
      </c>
      <c r="K670" s="3"/>
      <c r="AL670" s="2" t="str">
        <f t="shared" si="81"/>
        <v/>
      </c>
      <c r="AM670" s="4" t="str">
        <f t="shared" si="82"/>
        <v/>
      </c>
      <c r="AN670" s="4" t="str">
        <f t="shared" si="83"/>
        <v/>
      </c>
    </row>
    <row r="671" spans="1:40" x14ac:dyDescent="0.2">
      <c r="A671" s="9" t="str">
        <f>Calculations!B671</f>
        <v/>
      </c>
      <c r="B671" s="9" t="str">
        <f>Calculations!A671</f>
        <v/>
      </c>
      <c r="C671" s="3" t="str">
        <f t="shared" si="80"/>
        <v/>
      </c>
      <c r="D671" s="3" t="str">
        <f>IFERROR(Calculations!L671,"")</f>
        <v/>
      </c>
      <c r="E671" s="3" t="str">
        <f>IF(OR(FilterValue="",Calculations!C671=FilterValue), IF(Calculations!C671 &lt;&gt;DefectTypeString,  IFERROR(Calculations!L671,""), NA()),NA())</f>
        <v/>
      </c>
      <c r="F671" s="3" t="e">
        <f t="shared" si="84"/>
        <v>#NUM!</v>
      </c>
      <c r="G671" s="3" t="e">
        <f xml:space="preserve"> IF(Calculations!C671 = DefectTypeString,  IFERROR(Calculations!L671,""), NA())</f>
        <v>#N/A</v>
      </c>
      <c r="H671" s="3" t="e">
        <f t="shared" si="85"/>
        <v>#NUM!</v>
      </c>
      <c r="I671" s="3" t="e">
        <f ca="1" xml:space="preserve"> IF(OR(Calculations!C671 = "",Calculations!C671 &lt;&gt; DefectTypeString),  Calculations!M671, NA())</f>
        <v>#N/A</v>
      </c>
      <c r="J671" s="3" t="e">
        <f xml:space="preserve"> IF(Calculations!C671 = DefectTypeString,  Calculations!M671, NA())</f>
        <v>#N/A</v>
      </c>
      <c r="K671" s="3"/>
      <c r="AL671" s="2" t="str">
        <f t="shared" si="81"/>
        <v/>
      </c>
      <c r="AM671" s="4" t="str">
        <f t="shared" si="82"/>
        <v/>
      </c>
      <c r="AN671" s="4" t="str">
        <f t="shared" si="83"/>
        <v/>
      </c>
    </row>
    <row r="672" spans="1:40" x14ac:dyDescent="0.2">
      <c r="A672" s="9" t="str">
        <f>Calculations!B672</f>
        <v/>
      </c>
      <c r="B672" s="9" t="str">
        <f>Calculations!A672</f>
        <v/>
      </c>
      <c r="C672" s="3" t="str">
        <f t="shared" si="80"/>
        <v/>
      </c>
      <c r="D672" s="3" t="str">
        <f>IFERROR(Calculations!L672,"")</f>
        <v/>
      </c>
      <c r="E672" s="3" t="str">
        <f>IF(OR(FilterValue="",Calculations!C672=FilterValue), IF(Calculations!C672 &lt;&gt;DefectTypeString,  IFERROR(Calculations!L672,""), NA()),NA())</f>
        <v/>
      </c>
      <c r="F672" s="3" t="e">
        <f t="shared" si="84"/>
        <v>#NUM!</v>
      </c>
      <c r="G672" s="3" t="e">
        <f xml:space="preserve"> IF(Calculations!C672 = DefectTypeString,  IFERROR(Calculations!L672,""), NA())</f>
        <v>#N/A</v>
      </c>
      <c r="H672" s="3" t="e">
        <f t="shared" si="85"/>
        <v>#NUM!</v>
      </c>
      <c r="I672" s="3" t="e">
        <f ca="1" xml:space="preserve"> IF(OR(Calculations!C672 = "",Calculations!C672 &lt;&gt; DefectTypeString),  Calculations!M672, NA())</f>
        <v>#N/A</v>
      </c>
      <c r="J672" s="3" t="e">
        <f xml:space="preserve"> IF(Calculations!C672 = DefectTypeString,  Calculations!M672, NA())</f>
        <v>#N/A</v>
      </c>
      <c r="K672" s="3"/>
      <c r="AL672" s="2" t="str">
        <f t="shared" si="81"/>
        <v/>
      </c>
      <c r="AM672" s="4" t="str">
        <f t="shared" si="82"/>
        <v/>
      </c>
      <c r="AN672" s="4" t="str">
        <f t="shared" si="83"/>
        <v/>
      </c>
    </row>
    <row r="673" spans="1:40" x14ac:dyDescent="0.2">
      <c r="A673" s="9" t="str">
        <f>Calculations!B673</f>
        <v/>
      </c>
      <c r="B673" s="9" t="str">
        <f>Calculations!A673</f>
        <v/>
      </c>
      <c r="C673" s="3" t="str">
        <f t="shared" si="80"/>
        <v/>
      </c>
      <c r="D673" s="3" t="str">
        <f>IFERROR(Calculations!L673,"")</f>
        <v/>
      </c>
      <c r="E673" s="3" t="str">
        <f>IF(OR(FilterValue="",Calculations!C673=FilterValue), IF(Calculations!C673 &lt;&gt;DefectTypeString,  IFERROR(Calculations!L673,""), NA()),NA())</f>
        <v/>
      </c>
      <c r="F673" s="3" t="e">
        <f t="shared" si="84"/>
        <v>#NUM!</v>
      </c>
      <c r="G673" s="3" t="e">
        <f xml:space="preserve"> IF(Calculations!C673 = DefectTypeString,  IFERROR(Calculations!L673,""), NA())</f>
        <v>#N/A</v>
      </c>
      <c r="H673" s="3" t="e">
        <f t="shared" si="85"/>
        <v>#NUM!</v>
      </c>
      <c r="I673" s="3" t="e">
        <f ca="1" xml:space="preserve"> IF(OR(Calculations!C673 = "",Calculations!C673 &lt;&gt; DefectTypeString),  Calculations!M673, NA())</f>
        <v>#N/A</v>
      </c>
      <c r="J673" s="3" t="e">
        <f xml:space="preserve"> IF(Calculations!C673 = DefectTypeString,  Calculations!M673, NA())</f>
        <v>#N/A</v>
      </c>
      <c r="K673" s="3"/>
      <c r="AL673" s="2" t="str">
        <f t="shared" si="81"/>
        <v/>
      </c>
      <c r="AM673" s="4" t="str">
        <f t="shared" si="82"/>
        <v/>
      </c>
      <c r="AN673" s="4" t="str">
        <f t="shared" si="83"/>
        <v/>
      </c>
    </row>
    <row r="674" spans="1:40" x14ac:dyDescent="0.2">
      <c r="A674" s="9" t="str">
        <f>Calculations!B674</f>
        <v/>
      </c>
      <c r="B674" s="9" t="str">
        <f>Calculations!A674</f>
        <v/>
      </c>
      <c r="C674" s="3" t="str">
        <f t="shared" si="80"/>
        <v/>
      </c>
      <c r="D674" s="3" t="str">
        <f>IFERROR(Calculations!L674,"")</f>
        <v/>
      </c>
      <c r="E674" s="3" t="str">
        <f>IF(OR(FilterValue="",Calculations!C674=FilterValue), IF(Calculations!C674 &lt;&gt;DefectTypeString,  IFERROR(Calculations!L674,""), NA()),NA())</f>
        <v/>
      </c>
      <c r="F674" s="3" t="e">
        <f t="shared" si="84"/>
        <v>#NUM!</v>
      </c>
      <c r="G674" s="3" t="e">
        <f xml:space="preserve"> IF(Calculations!C674 = DefectTypeString,  IFERROR(Calculations!L674,""), NA())</f>
        <v>#N/A</v>
      </c>
      <c r="H674" s="3" t="e">
        <f t="shared" si="85"/>
        <v>#NUM!</v>
      </c>
      <c r="I674" s="3" t="e">
        <f ca="1" xml:space="preserve"> IF(OR(Calculations!C674 = "",Calculations!C674 &lt;&gt; DefectTypeString),  Calculations!M674, NA())</f>
        <v>#N/A</v>
      </c>
      <c r="J674" s="3" t="e">
        <f xml:space="preserve"> IF(Calculations!C674 = DefectTypeString,  Calculations!M674, NA())</f>
        <v>#N/A</v>
      </c>
      <c r="K674" s="3"/>
      <c r="AL674" s="2" t="str">
        <f t="shared" si="81"/>
        <v/>
      </c>
      <c r="AM674" s="4" t="str">
        <f t="shared" si="82"/>
        <v/>
      </c>
      <c r="AN674" s="4" t="str">
        <f t="shared" si="83"/>
        <v/>
      </c>
    </row>
    <row r="675" spans="1:40" x14ac:dyDescent="0.2">
      <c r="A675" s="9" t="str">
        <f>Calculations!B675</f>
        <v/>
      </c>
      <c r="B675" s="9" t="str">
        <f>Calculations!A675</f>
        <v/>
      </c>
      <c r="C675" s="3" t="str">
        <f t="shared" si="80"/>
        <v/>
      </c>
      <c r="D675" s="3" t="str">
        <f>IFERROR(Calculations!L675,"")</f>
        <v/>
      </c>
      <c r="E675" s="3" t="str">
        <f>IF(OR(FilterValue="",Calculations!C675=FilterValue), IF(Calculations!C675 &lt;&gt;DefectTypeString,  IFERROR(Calculations!L675,""), NA()),NA())</f>
        <v/>
      </c>
      <c r="F675" s="3" t="e">
        <f t="shared" si="84"/>
        <v>#NUM!</v>
      </c>
      <c r="G675" s="3" t="e">
        <f xml:space="preserve"> IF(Calculations!C675 = DefectTypeString,  IFERROR(Calculations!L675,""), NA())</f>
        <v>#N/A</v>
      </c>
      <c r="H675" s="3" t="e">
        <f t="shared" si="85"/>
        <v>#NUM!</v>
      </c>
      <c r="I675" s="3" t="e">
        <f ca="1" xml:space="preserve"> IF(OR(Calculations!C675 = "",Calculations!C675 &lt;&gt; DefectTypeString),  Calculations!M675, NA())</f>
        <v>#N/A</v>
      </c>
      <c r="J675" s="3" t="e">
        <f xml:space="preserve"> IF(Calculations!C675 = DefectTypeString,  Calculations!M675, NA())</f>
        <v>#N/A</v>
      </c>
      <c r="K675" s="3"/>
      <c r="AL675" s="2" t="str">
        <f t="shared" si="81"/>
        <v/>
      </c>
      <c r="AM675" s="4" t="str">
        <f t="shared" si="82"/>
        <v/>
      </c>
      <c r="AN675" s="4" t="str">
        <f t="shared" si="83"/>
        <v/>
      </c>
    </row>
    <row r="676" spans="1:40" x14ac:dyDescent="0.2">
      <c r="A676" s="9" t="str">
        <f>Calculations!B676</f>
        <v/>
      </c>
      <c r="B676" s="9" t="str">
        <f>Calculations!A676</f>
        <v/>
      </c>
      <c r="C676" s="3" t="str">
        <f t="shared" si="80"/>
        <v/>
      </c>
      <c r="D676" s="3" t="str">
        <f>IFERROR(Calculations!L676,"")</f>
        <v/>
      </c>
      <c r="E676" s="3" t="str">
        <f>IF(OR(FilterValue="",Calculations!C676=FilterValue), IF(Calculations!C676 &lt;&gt;DefectTypeString,  IFERROR(Calculations!L676,""), NA()),NA())</f>
        <v/>
      </c>
      <c r="F676" s="3" t="e">
        <f t="shared" si="84"/>
        <v>#NUM!</v>
      </c>
      <c r="G676" s="3" t="e">
        <f xml:space="preserve"> IF(Calculations!C676 = DefectTypeString,  IFERROR(Calculations!L676,""), NA())</f>
        <v>#N/A</v>
      </c>
      <c r="H676" s="3" t="e">
        <f t="shared" si="85"/>
        <v>#NUM!</v>
      </c>
      <c r="I676" s="3" t="e">
        <f ca="1" xml:space="preserve"> IF(OR(Calculations!C676 = "",Calculations!C676 &lt;&gt; DefectTypeString),  Calculations!M676, NA())</f>
        <v>#N/A</v>
      </c>
      <c r="J676" s="3" t="e">
        <f xml:space="preserve"> IF(Calculations!C676 = DefectTypeString,  Calculations!M676, NA())</f>
        <v>#N/A</v>
      </c>
      <c r="K676" s="3"/>
      <c r="AL676" s="2" t="str">
        <f t="shared" si="81"/>
        <v/>
      </c>
      <c r="AM676" s="4" t="str">
        <f t="shared" si="82"/>
        <v/>
      </c>
      <c r="AN676" s="4" t="str">
        <f t="shared" si="83"/>
        <v/>
      </c>
    </row>
    <row r="677" spans="1:40" x14ac:dyDescent="0.2">
      <c r="A677" s="9" t="str">
        <f>Calculations!B677</f>
        <v/>
      </c>
      <c r="B677" s="9" t="str">
        <f>Calculations!A677</f>
        <v/>
      </c>
      <c r="C677" s="3" t="str">
        <f t="shared" si="80"/>
        <v/>
      </c>
      <c r="D677" s="3" t="str">
        <f>IFERROR(Calculations!L677,"")</f>
        <v/>
      </c>
      <c r="E677" s="3" t="str">
        <f>IF(OR(FilterValue="",Calculations!C677=FilterValue), IF(Calculations!C677 &lt;&gt;DefectTypeString,  IFERROR(Calculations!L677,""), NA()),NA())</f>
        <v/>
      </c>
      <c r="F677" s="3" t="e">
        <f t="shared" si="84"/>
        <v>#NUM!</v>
      </c>
      <c r="G677" s="3" t="e">
        <f xml:space="preserve"> IF(Calculations!C677 = DefectTypeString,  IFERROR(Calculations!L677,""), NA())</f>
        <v>#N/A</v>
      </c>
      <c r="H677" s="3" t="e">
        <f t="shared" si="85"/>
        <v>#NUM!</v>
      </c>
      <c r="I677" s="3" t="e">
        <f ca="1" xml:space="preserve"> IF(OR(Calculations!C677 = "",Calculations!C677 &lt;&gt; DefectTypeString),  Calculations!M677, NA())</f>
        <v>#N/A</v>
      </c>
      <c r="J677" s="3" t="e">
        <f xml:space="preserve"> IF(Calculations!C677 = DefectTypeString,  Calculations!M677, NA())</f>
        <v>#N/A</v>
      </c>
      <c r="K677" s="3"/>
      <c r="AL677" s="2" t="str">
        <f t="shared" si="81"/>
        <v/>
      </c>
      <c r="AM677" s="4" t="str">
        <f t="shared" si="82"/>
        <v/>
      </c>
      <c r="AN677" s="4" t="str">
        <f t="shared" si="83"/>
        <v/>
      </c>
    </row>
    <row r="678" spans="1:40" x14ac:dyDescent="0.2">
      <c r="A678" s="9" t="str">
        <f>Calculations!B678</f>
        <v/>
      </c>
      <c r="B678" s="9" t="str">
        <f>Calculations!A678</f>
        <v/>
      </c>
      <c r="C678" s="3" t="str">
        <f t="shared" si="80"/>
        <v/>
      </c>
      <c r="D678" s="3" t="str">
        <f>IFERROR(Calculations!L678,"")</f>
        <v/>
      </c>
      <c r="E678" s="3" t="str">
        <f>IF(OR(FilterValue="",Calculations!C678=FilterValue), IF(Calculations!C678 &lt;&gt;DefectTypeString,  IFERROR(Calculations!L678,""), NA()),NA())</f>
        <v/>
      </c>
      <c r="F678" s="3" t="e">
        <f t="shared" si="84"/>
        <v>#NUM!</v>
      </c>
      <c r="G678" s="3" t="e">
        <f xml:space="preserve"> IF(Calculations!C678 = DefectTypeString,  IFERROR(Calculations!L678,""), NA())</f>
        <v>#N/A</v>
      </c>
      <c r="H678" s="3" t="e">
        <f t="shared" si="85"/>
        <v>#NUM!</v>
      </c>
      <c r="I678" s="3" t="e">
        <f ca="1" xml:space="preserve"> IF(OR(Calculations!C678 = "",Calculations!C678 &lt;&gt; DefectTypeString),  Calculations!M678, NA())</f>
        <v>#N/A</v>
      </c>
      <c r="J678" s="3" t="e">
        <f xml:space="preserve"> IF(Calculations!C678 = DefectTypeString,  Calculations!M678, NA())</f>
        <v>#N/A</v>
      </c>
      <c r="K678" s="3"/>
      <c r="AL678" s="2" t="str">
        <f t="shared" si="81"/>
        <v/>
      </c>
      <c r="AM678" s="4" t="str">
        <f t="shared" si="82"/>
        <v/>
      </c>
      <c r="AN678" s="4" t="str">
        <f t="shared" si="83"/>
        <v/>
      </c>
    </row>
    <row r="679" spans="1:40" x14ac:dyDescent="0.2">
      <c r="A679" s="9" t="str">
        <f>Calculations!B679</f>
        <v/>
      </c>
      <c r="B679" s="9" t="str">
        <f>Calculations!A679</f>
        <v/>
      </c>
      <c r="C679" s="3" t="str">
        <f t="shared" si="80"/>
        <v/>
      </c>
      <c r="D679" s="3" t="str">
        <f>IFERROR(Calculations!L679,"")</f>
        <v/>
      </c>
      <c r="E679" s="3" t="str">
        <f>IF(OR(FilterValue="",Calculations!C679=FilterValue), IF(Calculations!C679 &lt;&gt;DefectTypeString,  IFERROR(Calculations!L679,""), NA()),NA())</f>
        <v/>
      </c>
      <c r="F679" s="3" t="e">
        <f t="shared" si="84"/>
        <v>#NUM!</v>
      </c>
      <c r="G679" s="3" t="e">
        <f xml:space="preserve"> IF(Calculations!C679 = DefectTypeString,  IFERROR(Calculations!L679,""), NA())</f>
        <v>#N/A</v>
      </c>
      <c r="H679" s="3" t="e">
        <f t="shared" si="85"/>
        <v>#NUM!</v>
      </c>
      <c r="I679" s="3" t="e">
        <f ca="1" xml:space="preserve"> IF(OR(Calculations!C679 = "",Calculations!C679 &lt;&gt; DefectTypeString),  Calculations!M679, NA())</f>
        <v>#N/A</v>
      </c>
      <c r="J679" s="3" t="e">
        <f xml:space="preserve"> IF(Calculations!C679 = DefectTypeString,  Calculations!M679, NA())</f>
        <v>#N/A</v>
      </c>
      <c r="K679" s="3"/>
      <c r="AL679" s="2" t="str">
        <f t="shared" si="81"/>
        <v/>
      </c>
      <c r="AM679" s="4" t="str">
        <f t="shared" si="82"/>
        <v/>
      </c>
      <c r="AN679" s="4" t="str">
        <f t="shared" si="83"/>
        <v/>
      </c>
    </row>
    <row r="680" spans="1:40" x14ac:dyDescent="0.2">
      <c r="A680" s="9" t="str">
        <f>Calculations!B680</f>
        <v/>
      </c>
      <c r="B680" s="9" t="str">
        <f>Calculations!A680</f>
        <v/>
      </c>
      <c r="C680" s="3" t="str">
        <f t="shared" si="80"/>
        <v/>
      </c>
      <c r="D680" s="3" t="str">
        <f>IFERROR(Calculations!L680,"")</f>
        <v/>
      </c>
      <c r="E680" s="3" t="str">
        <f>IF(OR(FilterValue="",Calculations!C680=FilterValue), IF(Calculations!C680 &lt;&gt;DefectTypeString,  IFERROR(Calculations!L680,""), NA()),NA())</f>
        <v/>
      </c>
      <c r="F680" s="3" t="e">
        <f t="shared" si="84"/>
        <v>#NUM!</v>
      </c>
      <c r="G680" s="3" t="e">
        <f xml:space="preserve"> IF(Calculations!C680 = DefectTypeString,  IFERROR(Calculations!L680,""), NA())</f>
        <v>#N/A</v>
      </c>
      <c r="H680" s="3" t="e">
        <f t="shared" si="85"/>
        <v>#NUM!</v>
      </c>
      <c r="I680" s="3" t="e">
        <f ca="1" xml:space="preserve"> IF(OR(Calculations!C680 = "",Calculations!C680 &lt;&gt; DefectTypeString),  Calculations!M680, NA())</f>
        <v>#N/A</v>
      </c>
      <c r="J680" s="3" t="e">
        <f xml:space="preserve"> IF(Calculations!C680 = DefectTypeString,  Calculations!M680, NA())</f>
        <v>#N/A</v>
      </c>
      <c r="K680" s="3"/>
      <c r="AL680" s="2" t="str">
        <f t="shared" si="81"/>
        <v/>
      </c>
      <c r="AM680" s="4" t="str">
        <f t="shared" si="82"/>
        <v/>
      </c>
      <c r="AN680" s="4" t="str">
        <f t="shared" si="83"/>
        <v/>
      </c>
    </row>
    <row r="681" spans="1:40" x14ac:dyDescent="0.2">
      <c r="A681" s="9" t="str">
        <f>Calculations!B681</f>
        <v/>
      </c>
      <c r="B681" s="9" t="str">
        <f>Calculations!A681</f>
        <v/>
      </c>
      <c r="C681" s="3" t="str">
        <f t="shared" si="80"/>
        <v/>
      </c>
      <c r="D681" s="3" t="str">
        <f>IFERROR(Calculations!L681,"")</f>
        <v/>
      </c>
      <c r="E681" s="3" t="str">
        <f>IF(OR(FilterValue="",Calculations!C681=FilterValue), IF(Calculations!C681 &lt;&gt;DefectTypeString,  IFERROR(Calculations!L681,""), NA()),NA())</f>
        <v/>
      </c>
      <c r="F681" s="3" t="e">
        <f t="shared" si="84"/>
        <v>#NUM!</v>
      </c>
      <c r="G681" s="3" t="e">
        <f xml:space="preserve"> IF(Calculations!C681 = DefectTypeString,  IFERROR(Calculations!L681,""), NA())</f>
        <v>#N/A</v>
      </c>
      <c r="H681" s="3" t="e">
        <f t="shared" si="85"/>
        <v>#NUM!</v>
      </c>
      <c r="I681" s="3" t="e">
        <f ca="1" xml:space="preserve"> IF(OR(Calculations!C681 = "",Calculations!C681 &lt;&gt; DefectTypeString),  Calculations!M681, NA())</f>
        <v>#N/A</v>
      </c>
      <c r="J681" s="3" t="e">
        <f xml:space="preserve"> IF(Calculations!C681 = DefectTypeString,  Calculations!M681, NA())</f>
        <v>#N/A</v>
      </c>
      <c r="K681" s="3"/>
      <c r="AL681" s="2" t="str">
        <f t="shared" si="81"/>
        <v/>
      </c>
      <c r="AM681" s="4" t="str">
        <f t="shared" si="82"/>
        <v/>
      </c>
      <c r="AN681" s="4" t="str">
        <f t="shared" si="83"/>
        <v/>
      </c>
    </row>
    <row r="682" spans="1:40" x14ac:dyDescent="0.2">
      <c r="A682" s="9" t="str">
        <f>Calculations!B682</f>
        <v/>
      </c>
      <c r="B682" s="9" t="str">
        <f>Calculations!A682</f>
        <v/>
      </c>
      <c r="C682" s="3" t="str">
        <f t="shared" si="80"/>
        <v/>
      </c>
      <c r="D682" s="3" t="str">
        <f>IFERROR(Calculations!L682,"")</f>
        <v/>
      </c>
      <c r="E682" s="3" t="str">
        <f>IF(OR(FilterValue="",Calculations!C682=FilterValue), IF(Calculations!C682 &lt;&gt;DefectTypeString,  IFERROR(Calculations!L682,""), NA()),NA())</f>
        <v/>
      </c>
      <c r="F682" s="3" t="e">
        <f t="shared" si="84"/>
        <v>#NUM!</v>
      </c>
      <c r="G682" s="3" t="e">
        <f xml:space="preserve"> IF(Calculations!C682 = DefectTypeString,  IFERROR(Calculations!L682,""), NA())</f>
        <v>#N/A</v>
      </c>
      <c r="H682" s="3" t="e">
        <f t="shared" si="85"/>
        <v>#NUM!</v>
      </c>
      <c r="I682" s="3" t="e">
        <f ca="1" xml:space="preserve"> IF(OR(Calculations!C682 = "",Calculations!C682 &lt;&gt; DefectTypeString),  Calculations!M682, NA())</f>
        <v>#N/A</v>
      </c>
      <c r="J682" s="3" t="e">
        <f xml:space="preserve"> IF(Calculations!C682 = DefectTypeString,  Calculations!M682, NA())</f>
        <v>#N/A</v>
      </c>
      <c r="K682" s="3"/>
      <c r="AL682" s="2" t="str">
        <f t="shared" si="81"/>
        <v/>
      </c>
      <c r="AM682" s="4" t="str">
        <f t="shared" si="82"/>
        <v/>
      </c>
      <c r="AN682" s="4" t="str">
        <f t="shared" si="83"/>
        <v/>
      </c>
    </row>
    <row r="683" spans="1:40" x14ac:dyDescent="0.2">
      <c r="A683" s="9" t="str">
        <f>Calculations!B683</f>
        <v/>
      </c>
      <c r="B683" s="9" t="str">
        <f>Calculations!A683</f>
        <v/>
      </c>
      <c r="C683" s="3" t="str">
        <f t="shared" si="80"/>
        <v/>
      </c>
      <c r="D683" s="3" t="str">
        <f>IFERROR(Calculations!L683,"")</f>
        <v/>
      </c>
      <c r="E683" s="3" t="str">
        <f>IF(OR(FilterValue="",Calculations!C683=FilterValue), IF(Calculations!C683 &lt;&gt;DefectTypeString,  IFERROR(Calculations!L683,""), NA()),NA())</f>
        <v/>
      </c>
      <c r="F683" s="3" t="e">
        <f t="shared" si="84"/>
        <v>#NUM!</v>
      </c>
      <c r="G683" s="3" t="e">
        <f xml:space="preserve"> IF(Calculations!C683 = DefectTypeString,  IFERROR(Calculations!L683,""), NA())</f>
        <v>#N/A</v>
      </c>
      <c r="H683" s="3" t="e">
        <f t="shared" si="85"/>
        <v>#NUM!</v>
      </c>
      <c r="I683" s="3" t="e">
        <f ca="1" xml:space="preserve"> IF(OR(Calculations!C683 = "",Calculations!C683 &lt;&gt; DefectTypeString),  Calculations!M683, NA())</f>
        <v>#N/A</v>
      </c>
      <c r="J683" s="3" t="e">
        <f xml:space="preserve"> IF(Calculations!C683 = DefectTypeString,  Calculations!M683, NA())</f>
        <v>#N/A</v>
      </c>
      <c r="K683" s="3"/>
      <c r="AL683" s="2" t="str">
        <f t="shared" si="81"/>
        <v/>
      </c>
      <c r="AM683" s="4" t="str">
        <f t="shared" si="82"/>
        <v/>
      </c>
      <c r="AN683" s="4" t="str">
        <f t="shared" si="83"/>
        <v/>
      </c>
    </row>
    <row r="684" spans="1:40" x14ac:dyDescent="0.2">
      <c r="A684" s="9" t="str">
        <f>Calculations!B684</f>
        <v/>
      </c>
      <c r="B684" s="9" t="str">
        <f>Calculations!A684</f>
        <v/>
      </c>
      <c r="C684" s="3" t="str">
        <f t="shared" si="80"/>
        <v/>
      </c>
      <c r="D684" s="3" t="str">
        <f>IFERROR(Calculations!L684,"")</f>
        <v/>
      </c>
      <c r="E684" s="3" t="str">
        <f>IF(OR(FilterValue="",Calculations!C684=FilterValue), IF(Calculations!C684 &lt;&gt;DefectTypeString,  IFERROR(Calculations!L684,""), NA()),NA())</f>
        <v/>
      </c>
      <c r="F684" s="3" t="e">
        <f t="shared" si="84"/>
        <v>#NUM!</v>
      </c>
      <c r="G684" s="3" t="e">
        <f xml:space="preserve"> IF(Calculations!C684 = DefectTypeString,  IFERROR(Calculations!L684,""), NA())</f>
        <v>#N/A</v>
      </c>
      <c r="H684" s="3" t="e">
        <f t="shared" si="85"/>
        <v>#NUM!</v>
      </c>
      <c r="I684" s="3" t="e">
        <f ca="1" xml:space="preserve"> IF(OR(Calculations!C684 = "",Calculations!C684 &lt;&gt; DefectTypeString),  Calculations!M684, NA())</f>
        <v>#N/A</v>
      </c>
      <c r="J684" s="3" t="e">
        <f xml:space="preserve"> IF(Calculations!C684 = DefectTypeString,  Calculations!M684, NA())</f>
        <v>#N/A</v>
      </c>
      <c r="K684" s="3"/>
      <c r="AL684" s="2" t="str">
        <f t="shared" si="81"/>
        <v/>
      </c>
      <c r="AM684" s="4" t="str">
        <f t="shared" si="82"/>
        <v/>
      </c>
      <c r="AN684" s="4" t="str">
        <f t="shared" si="83"/>
        <v/>
      </c>
    </row>
    <row r="685" spans="1:40" x14ac:dyDescent="0.2">
      <c r="A685" s="9" t="str">
        <f>Calculations!B685</f>
        <v/>
      </c>
      <c r="B685" s="9" t="str">
        <f>Calculations!A685</f>
        <v/>
      </c>
      <c r="C685" s="3" t="str">
        <f t="shared" si="80"/>
        <v/>
      </c>
      <c r="D685" s="3" t="str">
        <f>IFERROR(Calculations!L685,"")</f>
        <v/>
      </c>
      <c r="E685" s="3" t="str">
        <f>IF(OR(FilterValue="",Calculations!C685=FilterValue), IF(Calculations!C685 &lt;&gt;DefectTypeString,  IFERROR(Calculations!L685,""), NA()),NA())</f>
        <v/>
      </c>
      <c r="F685" s="3" t="e">
        <f t="shared" si="84"/>
        <v>#NUM!</v>
      </c>
      <c r="G685" s="3" t="e">
        <f xml:space="preserve"> IF(Calculations!C685 = DefectTypeString,  IFERROR(Calculations!L685,""), NA())</f>
        <v>#N/A</v>
      </c>
      <c r="H685" s="3" t="e">
        <f t="shared" si="85"/>
        <v>#NUM!</v>
      </c>
      <c r="I685" s="3" t="e">
        <f ca="1" xml:space="preserve"> IF(OR(Calculations!C685 = "",Calculations!C685 &lt;&gt; DefectTypeString),  Calculations!M685, NA())</f>
        <v>#N/A</v>
      </c>
      <c r="J685" s="3" t="e">
        <f xml:space="preserve"> IF(Calculations!C685 = DefectTypeString,  Calculations!M685, NA())</f>
        <v>#N/A</v>
      </c>
      <c r="K685" s="3"/>
      <c r="AL685" s="2" t="str">
        <f t="shared" si="81"/>
        <v/>
      </c>
      <c r="AM685" s="4" t="str">
        <f t="shared" si="82"/>
        <v/>
      </c>
      <c r="AN685" s="4" t="str">
        <f t="shared" si="83"/>
        <v/>
      </c>
    </row>
    <row r="686" spans="1:40" x14ac:dyDescent="0.2">
      <c r="A686" s="9" t="str">
        <f>Calculations!B686</f>
        <v/>
      </c>
      <c r="B686" s="9" t="str">
        <f>Calculations!A686</f>
        <v/>
      </c>
      <c r="C686" s="3" t="str">
        <f t="shared" si="80"/>
        <v/>
      </c>
      <c r="D686" s="3" t="str">
        <f>IFERROR(Calculations!L686,"")</f>
        <v/>
      </c>
      <c r="E686" s="3" t="str">
        <f>IF(OR(FilterValue="",Calculations!C686=FilterValue), IF(Calculations!C686 &lt;&gt;DefectTypeString,  IFERROR(Calculations!L686,""), NA()),NA())</f>
        <v/>
      </c>
      <c r="F686" s="3" t="e">
        <f t="shared" si="84"/>
        <v>#NUM!</v>
      </c>
      <c r="G686" s="3" t="e">
        <f xml:space="preserve"> IF(Calculations!C686 = DefectTypeString,  IFERROR(Calculations!L686,""), NA())</f>
        <v>#N/A</v>
      </c>
      <c r="H686" s="3" t="e">
        <f t="shared" si="85"/>
        <v>#NUM!</v>
      </c>
      <c r="I686" s="3" t="e">
        <f ca="1" xml:space="preserve"> IF(OR(Calculations!C686 = "",Calculations!C686 &lt;&gt; DefectTypeString),  Calculations!M686, NA())</f>
        <v>#N/A</v>
      </c>
      <c r="J686" s="3" t="e">
        <f xml:space="preserve"> IF(Calculations!C686 = DefectTypeString,  Calculations!M686, NA())</f>
        <v>#N/A</v>
      </c>
      <c r="K686" s="3"/>
      <c r="AL686" s="2" t="str">
        <f t="shared" si="81"/>
        <v/>
      </c>
      <c r="AM686" s="4" t="str">
        <f t="shared" si="82"/>
        <v/>
      </c>
      <c r="AN686" s="4" t="str">
        <f t="shared" si="83"/>
        <v/>
      </c>
    </row>
    <row r="687" spans="1:40" x14ac:dyDescent="0.2">
      <c r="A687" s="9" t="str">
        <f>Calculations!B687</f>
        <v/>
      </c>
      <c r="B687" s="9" t="str">
        <f>Calculations!A687</f>
        <v/>
      </c>
      <c r="C687" s="3" t="str">
        <f t="shared" si="80"/>
        <v/>
      </c>
      <c r="D687" s="3" t="str">
        <f>IFERROR(Calculations!L687,"")</f>
        <v/>
      </c>
      <c r="E687" s="3" t="str">
        <f>IF(OR(FilterValue="",Calculations!C687=FilterValue), IF(Calculations!C687 &lt;&gt;DefectTypeString,  IFERROR(Calculations!L687,""), NA()),NA())</f>
        <v/>
      </c>
      <c r="F687" s="3" t="e">
        <f t="shared" si="84"/>
        <v>#NUM!</v>
      </c>
      <c r="G687" s="3" t="e">
        <f xml:space="preserve"> IF(Calculations!C687 = DefectTypeString,  IFERROR(Calculations!L687,""), NA())</f>
        <v>#N/A</v>
      </c>
      <c r="H687" s="3" t="e">
        <f t="shared" si="85"/>
        <v>#NUM!</v>
      </c>
      <c r="I687" s="3" t="e">
        <f ca="1" xml:space="preserve"> IF(OR(Calculations!C687 = "",Calculations!C687 &lt;&gt; DefectTypeString),  Calculations!M687, NA())</f>
        <v>#N/A</v>
      </c>
      <c r="J687" s="3" t="e">
        <f xml:space="preserve"> IF(Calculations!C687 = DefectTypeString,  Calculations!M687, NA())</f>
        <v>#N/A</v>
      </c>
      <c r="K687" s="3"/>
      <c r="AL687" s="2" t="str">
        <f t="shared" si="81"/>
        <v/>
      </c>
      <c r="AM687" s="4" t="str">
        <f t="shared" si="82"/>
        <v/>
      </c>
      <c r="AN687" s="4" t="str">
        <f t="shared" si="83"/>
        <v/>
      </c>
    </row>
    <row r="688" spans="1:40" x14ac:dyDescent="0.2">
      <c r="A688" s="9" t="str">
        <f>Calculations!B688</f>
        <v/>
      </c>
      <c r="B688" s="9" t="str">
        <f>Calculations!A688</f>
        <v/>
      </c>
      <c r="C688" s="3" t="str">
        <f t="shared" si="80"/>
        <v/>
      </c>
      <c r="D688" s="3" t="str">
        <f>IFERROR(Calculations!L688,"")</f>
        <v/>
      </c>
      <c r="E688" s="3" t="str">
        <f>IF(OR(FilterValue="",Calculations!C688=FilterValue), IF(Calculations!C688 &lt;&gt;DefectTypeString,  IFERROR(Calculations!L688,""), NA()),NA())</f>
        <v/>
      </c>
      <c r="F688" s="3" t="e">
        <f t="shared" si="84"/>
        <v>#NUM!</v>
      </c>
      <c r="G688" s="3" t="e">
        <f xml:space="preserve"> IF(Calculations!C688 = DefectTypeString,  IFERROR(Calculations!L688,""), NA())</f>
        <v>#N/A</v>
      </c>
      <c r="H688" s="3" t="e">
        <f t="shared" si="85"/>
        <v>#NUM!</v>
      </c>
      <c r="I688" s="3" t="e">
        <f ca="1" xml:space="preserve"> IF(OR(Calculations!C688 = "",Calculations!C688 &lt;&gt; DefectTypeString),  Calculations!M688, NA())</f>
        <v>#N/A</v>
      </c>
      <c r="J688" s="3" t="e">
        <f xml:space="preserve"> IF(Calculations!C688 = DefectTypeString,  Calculations!M688, NA())</f>
        <v>#N/A</v>
      </c>
      <c r="K688" s="3"/>
      <c r="AL688" s="2" t="str">
        <f t="shared" si="81"/>
        <v/>
      </c>
      <c r="AM688" s="4" t="str">
        <f t="shared" si="82"/>
        <v/>
      </c>
      <c r="AN688" s="4" t="str">
        <f t="shared" si="83"/>
        <v/>
      </c>
    </row>
    <row r="689" spans="1:40" x14ac:dyDescent="0.2">
      <c r="A689" s="9" t="str">
        <f>Calculations!B689</f>
        <v/>
      </c>
      <c r="B689" s="9" t="str">
        <f>Calculations!A689</f>
        <v/>
      </c>
      <c r="C689" s="3" t="str">
        <f t="shared" si="80"/>
        <v/>
      </c>
      <c r="D689" s="3" t="str">
        <f>IFERROR(Calculations!L689,"")</f>
        <v/>
      </c>
      <c r="E689" s="3" t="str">
        <f>IF(OR(FilterValue="",Calculations!C689=FilterValue), IF(Calculations!C689 &lt;&gt;DefectTypeString,  IFERROR(Calculations!L689,""), NA()),NA())</f>
        <v/>
      </c>
      <c r="F689" s="3" t="e">
        <f t="shared" si="84"/>
        <v>#NUM!</v>
      </c>
      <c r="G689" s="3" t="e">
        <f xml:space="preserve"> IF(Calculations!C689 = DefectTypeString,  IFERROR(Calculations!L689,""), NA())</f>
        <v>#N/A</v>
      </c>
      <c r="H689" s="3" t="e">
        <f t="shared" si="85"/>
        <v>#NUM!</v>
      </c>
      <c r="I689" s="3" t="e">
        <f ca="1" xml:space="preserve"> IF(OR(Calculations!C689 = "",Calculations!C689 &lt;&gt; DefectTypeString),  Calculations!M689, NA())</f>
        <v>#N/A</v>
      </c>
      <c r="J689" s="3" t="e">
        <f xml:space="preserve"> IF(Calculations!C689 = DefectTypeString,  Calculations!M689, NA())</f>
        <v>#N/A</v>
      </c>
      <c r="K689" s="3"/>
      <c r="AL689" s="2" t="str">
        <f t="shared" si="81"/>
        <v/>
      </c>
      <c r="AM689" s="4" t="str">
        <f t="shared" si="82"/>
        <v/>
      </c>
      <c r="AN689" s="4" t="str">
        <f t="shared" si="83"/>
        <v/>
      </c>
    </row>
    <row r="690" spans="1:40" x14ac:dyDescent="0.2">
      <c r="A690" s="9" t="str">
        <f>Calculations!B690</f>
        <v/>
      </c>
      <c r="B690" s="9" t="str">
        <f>Calculations!A690</f>
        <v/>
      </c>
      <c r="C690" s="3" t="str">
        <f t="shared" si="80"/>
        <v/>
      </c>
      <c r="D690" s="3" t="str">
        <f>IFERROR(Calculations!L690,"")</f>
        <v/>
      </c>
      <c r="E690" s="3" t="str">
        <f>IF(OR(FilterValue="",Calculations!C690=FilterValue), IF(Calculations!C690 &lt;&gt;DefectTypeString,  IFERROR(Calculations!L690,""), NA()),NA())</f>
        <v/>
      </c>
      <c r="F690" s="3" t="e">
        <f t="shared" si="84"/>
        <v>#NUM!</v>
      </c>
      <c r="G690" s="3" t="e">
        <f xml:space="preserve"> IF(Calculations!C690 = DefectTypeString,  IFERROR(Calculations!L690,""), NA())</f>
        <v>#N/A</v>
      </c>
      <c r="H690" s="3" t="e">
        <f t="shared" si="85"/>
        <v>#NUM!</v>
      </c>
      <c r="I690" s="3" t="e">
        <f ca="1" xml:space="preserve"> IF(OR(Calculations!C690 = "",Calculations!C690 &lt;&gt; DefectTypeString),  Calculations!M690, NA())</f>
        <v>#N/A</v>
      </c>
      <c r="J690" s="3" t="e">
        <f xml:space="preserve"> IF(Calculations!C690 = DefectTypeString,  Calculations!M690, NA())</f>
        <v>#N/A</v>
      </c>
      <c r="K690" s="3"/>
      <c r="AL690" s="2" t="str">
        <f t="shared" si="81"/>
        <v/>
      </c>
      <c r="AM690" s="4" t="str">
        <f t="shared" si="82"/>
        <v/>
      </c>
      <c r="AN690" s="4" t="str">
        <f t="shared" si="83"/>
        <v/>
      </c>
    </row>
    <row r="691" spans="1:40" x14ac:dyDescent="0.2">
      <c r="A691" s="9" t="str">
        <f>Calculations!B691</f>
        <v/>
      </c>
      <c r="B691" s="9" t="str">
        <f>Calculations!A691</f>
        <v/>
      </c>
      <c r="C691" s="3" t="str">
        <f t="shared" si="80"/>
        <v/>
      </c>
      <c r="D691" s="3" t="str">
        <f>IFERROR(Calculations!L691,"")</f>
        <v/>
      </c>
      <c r="E691" s="3" t="str">
        <f>IF(OR(FilterValue="",Calculations!C691=FilterValue), IF(Calculations!C691 &lt;&gt;DefectTypeString,  IFERROR(Calculations!L691,""), NA()),NA())</f>
        <v/>
      </c>
      <c r="F691" s="3" t="e">
        <f t="shared" si="84"/>
        <v>#NUM!</v>
      </c>
      <c r="G691" s="3" t="e">
        <f xml:space="preserve"> IF(Calculations!C691 = DefectTypeString,  IFERROR(Calculations!L691,""), NA())</f>
        <v>#N/A</v>
      </c>
      <c r="H691" s="3" t="e">
        <f t="shared" si="85"/>
        <v>#NUM!</v>
      </c>
      <c r="I691" s="3" t="e">
        <f ca="1" xml:space="preserve"> IF(OR(Calculations!C691 = "",Calculations!C691 &lt;&gt; DefectTypeString),  Calculations!M691, NA())</f>
        <v>#N/A</v>
      </c>
      <c r="J691" s="3" t="e">
        <f xml:space="preserve"> IF(Calculations!C691 = DefectTypeString,  Calculations!M691, NA())</f>
        <v>#N/A</v>
      </c>
      <c r="K691" s="3"/>
      <c r="AL691" s="2" t="str">
        <f t="shared" si="81"/>
        <v/>
      </c>
      <c r="AM691" s="4" t="str">
        <f t="shared" si="82"/>
        <v/>
      </c>
      <c r="AN691" s="4" t="str">
        <f t="shared" si="83"/>
        <v/>
      </c>
    </row>
    <row r="692" spans="1:40" x14ac:dyDescent="0.2">
      <c r="A692" s="9" t="str">
        <f>Calculations!B692</f>
        <v/>
      </c>
      <c r="B692" s="9" t="str">
        <f>Calculations!A692</f>
        <v/>
      </c>
      <c r="C692" s="3" t="str">
        <f t="shared" si="80"/>
        <v/>
      </c>
      <c r="D692" s="3" t="str">
        <f>IFERROR(Calculations!L692,"")</f>
        <v/>
      </c>
      <c r="E692" s="3" t="str">
        <f>IF(OR(FilterValue="",Calculations!C692=FilterValue), IF(Calculations!C692 &lt;&gt;DefectTypeString,  IFERROR(Calculations!L692,""), NA()),NA())</f>
        <v/>
      </c>
      <c r="F692" s="3" t="e">
        <f t="shared" si="84"/>
        <v>#NUM!</v>
      </c>
      <c r="G692" s="3" t="e">
        <f xml:space="preserve"> IF(Calculations!C692 = DefectTypeString,  IFERROR(Calculations!L692,""), NA())</f>
        <v>#N/A</v>
      </c>
      <c r="H692" s="3" t="e">
        <f t="shared" si="85"/>
        <v>#NUM!</v>
      </c>
      <c r="I692" s="3" t="e">
        <f ca="1" xml:space="preserve"> IF(OR(Calculations!C692 = "",Calculations!C692 &lt;&gt; DefectTypeString),  Calculations!M692, NA())</f>
        <v>#N/A</v>
      </c>
      <c r="J692" s="3" t="e">
        <f xml:space="preserve"> IF(Calculations!C692 = DefectTypeString,  Calculations!M692, NA())</f>
        <v>#N/A</v>
      </c>
      <c r="K692" s="3"/>
      <c r="AL692" s="2" t="str">
        <f t="shared" si="81"/>
        <v/>
      </c>
      <c r="AM692" s="4" t="str">
        <f t="shared" si="82"/>
        <v/>
      </c>
      <c r="AN692" s="4" t="str">
        <f t="shared" si="83"/>
        <v/>
      </c>
    </row>
    <row r="693" spans="1:40" x14ac:dyDescent="0.2">
      <c r="A693" s="9" t="str">
        <f>Calculations!B693</f>
        <v/>
      </c>
      <c r="B693" s="9" t="str">
        <f>Calculations!A693</f>
        <v/>
      </c>
      <c r="C693" s="3" t="str">
        <f t="shared" si="80"/>
        <v/>
      </c>
      <c r="D693" s="3" t="str">
        <f>IFERROR(Calculations!L693,"")</f>
        <v/>
      </c>
      <c r="E693" s="3" t="str">
        <f>IF(OR(FilterValue="",Calculations!C693=FilterValue), IF(Calculations!C693 &lt;&gt;DefectTypeString,  IFERROR(Calculations!L693,""), NA()),NA())</f>
        <v/>
      </c>
      <c r="F693" s="3" t="e">
        <f t="shared" si="84"/>
        <v>#NUM!</v>
      </c>
      <c r="G693" s="3" t="e">
        <f xml:space="preserve"> IF(Calculations!C693 = DefectTypeString,  IFERROR(Calculations!L693,""), NA())</f>
        <v>#N/A</v>
      </c>
      <c r="H693" s="3" t="e">
        <f t="shared" si="85"/>
        <v>#NUM!</v>
      </c>
      <c r="I693" s="3" t="e">
        <f ca="1" xml:space="preserve"> IF(OR(Calculations!C693 = "",Calculations!C693 &lt;&gt; DefectTypeString),  Calculations!M693, NA())</f>
        <v>#N/A</v>
      </c>
      <c r="J693" s="3" t="e">
        <f xml:space="preserve"> IF(Calculations!C693 = DefectTypeString,  Calculations!M693, NA())</f>
        <v>#N/A</v>
      </c>
      <c r="K693" s="3"/>
      <c r="AL693" s="2" t="str">
        <f t="shared" si="81"/>
        <v/>
      </c>
      <c r="AM693" s="4" t="str">
        <f t="shared" si="82"/>
        <v/>
      </c>
      <c r="AN693" s="4" t="str">
        <f t="shared" si="83"/>
        <v/>
      </c>
    </row>
    <row r="694" spans="1:40" x14ac:dyDescent="0.2">
      <c r="A694" s="9" t="str">
        <f>Calculations!B694</f>
        <v/>
      </c>
      <c r="B694" s="9" t="str">
        <f>Calculations!A694</f>
        <v/>
      </c>
      <c r="C694" s="3" t="str">
        <f t="shared" si="80"/>
        <v/>
      </c>
      <c r="D694" s="3" t="str">
        <f>IFERROR(Calculations!L694,"")</f>
        <v/>
      </c>
      <c r="E694" s="3" t="str">
        <f>IF(OR(FilterValue="",Calculations!C694=FilterValue), IF(Calculations!C694 &lt;&gt;DefectTypeString,  IFERROR(Calculations!L694,""), NA()),NA())</f>
        <v/>
      </c>
      <c r="F694" s="3" t="e">
        <f t="shared" si="84"/>
        <v>#NUM!</v>
      </c>
      <c r="G694" s="3" t="e">
        <f xml:space="preserve"> IF(Calculations!C694 = DefectTypeString,  IFERROR(Calculations!L694,""), NA())</f>
        <v>#N/A</v>
      </c>
      <c r="H694" s="3" t="e">
        <f t="shared" si="85"/>
        <v>#NUM!</v>
      </c>
      <c r="I694" s="3" t="e">
        <f ca="1" xml:space="preserve"> IF(OR(Calculations!C694 = "",Calculations!C694 &lt;&gt; DefectTypeString),  Calculations!M694, NA())</f>
        <v>#N/A</v>
      </c>
      <c r="J694" s="3" t="e">
        <f xml:space="preserve"> IF(Calculations!C694 = DefectTypeString,  Calculations!M694, NA())</f>
        <v>#N/A</v>
      </c>
      <c r="K694" s="3"/>
      <c r="AL694" s="2" t="str">
        <f t="shared" si="81"/>
        <v/>
      </c>
      <c r="AM694" s="4" t="str">
        <f t="shared" si="82"/>
        <v/>
      </c>
      <c r="AN694" s="4" t="str">
        <f t="shared" si="83"/>
        <v/>
      </c>
    </row>
    <row r="695" spans="1:40" x14ac:dyDescent="0.2">
      <c r="A695" s="9" t="str">
        <f>Calculations!B695</f>
        <v/>
      </c>
      <c r="B695" s="9" t="str">
        <f>Calculations!A695</f>
        <v/>
      </c>
      <c r="C695" s="3" t="str">
        <f t="shared" si="80"/>
        <v/>
      </c>
      <c r="D695" s="3" t="str">
        <f>IFERROR(Calculations!L695,"")</f>
        <v/>
      </c>
      <c r="E695" s="3" t="str">
        <f>IF(OR(FilterValue="",Calculations!C695=FilterValue), IF(Calculations!C695 &lt;&gt;DefectTypeString,  IFERROR(Calculations!L695,""), NA()),NA())</f>
        <v/>
      </c>
      <c r="F695" s="3" t="e">
        <f t="shared" si="84"/>
        <v>#NUM!</v>
      </c>
      <c r="G695" s="3" t="e">
        <f xml:space="preserve"> IF(Calculations!C695 = DefectTypeString,  IFERROR(Calculations!L695,""), NA())</f>
        <v>#N/A</v>
      </c>
      <c r="H695" s="3" t="e">
        <f t="shared" si="85"/>
        <v>#NUM!</v>
      </c>
      <c r="I695" s="3" t="e">
        <f ca="1" xml:space="preserve"> IF(OR(Calculations!C695 = "",Calculations!C695 &lt;&gt; DefectTypeString),  Calculations!M695, NA())</f>
        <v>#N/A</v>
      </c>
      <c r="J695" s="3" t="e">
        <f xml:space="preserve"> IF(Calculations!C695 = DefectTypeString,  Calculations!M695, NA())</f>
        <v>#N/A</v>
      </c>
      <c r="K695" s="3"/>
      <c r="AL695" s="2" t="str">
        <f t="shared" si="81"/>
        <v/>
      </c>
      <c r="AM695" s="4" t="str">
        <f t="shared" si="82"/>
        <v/>
      </c>
      <c r="AN695" s="4" t="str">
        <f t="shared" si="83"/>
        <v/>
      </c>
    </row>
    <row r="696" spans="1:40" x14ac:dyDescent="0.2">
      <c r="A696" s="9" t="str">
        <f>Calculations!B696</f>
        <v/>
      </c>
      <c r="B696" s="9" t="str">
        <f>Calculations!A696</f>
        <v/>
      </c>
      <c r="C696" s="3" t="str">
        <f t="shared" si="80"/>
        <v/>
      </c>
      <c r="D696" s="3" t="str">
        <f>IFERROR(Calculations!L696,"")</f>
        <v/>
      </c>
      <c r="E696" s="3" t="str">
        <f>IF(OR(FilterValue="",Calculations!C696=FilterValue), IF(Calculations!C696 &lt;&gt;DefectTypeString,  IFERROR(Calculations!L696,""), NA()),NA())</f>
        <v/>
      </c>
      <c r="F696" s="3" t="e">
        <f t="shared" si="84"/>
        <v>#NUM!</v>
      </c>
      <c r="G696" s="3" t="e">
        <f xml:space="preserve"> IF(Calculations!C696 = DefectTypeString,  IFERROR(Calculations!L696,""), NA())</f>
        <v>#N/A</v>
      </c>
      <c r="H696" s="3" t="e">
        <f t="shared" si="85"/>
        <v>#NUM!</v>
      </c>
      <c r="I696" s="3" t="e">
        <f ca="1" xml:space="preserve"> IF(OR(Calculations!C696 = "",Calculations!C696 &lt;&gt; DefectTypeString),  Calculations!M696, NA())</f>
        <v>#N/A</v>
      </c>
      <c r="J696" s="3" t="e">
        <f xml:space="preserve"> IF(Calculations!C696 = DefectTypeString,  Calculations!M696, NA())</f>
        <v>#N/A</v>
      </c>
      <c r="K696" s="3"/>
      <c r="AL696" s="2" t="str">
        <f t="shared" si="81"/>
        <v/>
      </c>
      <c r="AM696" s="4" t="str">
        <f t="shared" si="82"/>
        <v/>
      </c>
      <c r="AN696" s="4" t="str">
        <f t="shared" si="83"/>
        <v/>
      </c>
    </row>
    <row r="697" spans="1:40" x14ac:dyDescent="0.2">
      <c r="A697" s="9" t="str">
        <f>Calculations!B697</f>
        <v/>
      </c>
      <c r="B697" s="9" t="str">
        <f>Calculations!A697</f>
        <v/>
      </c>
      <c r="C697" s="3" t="str">
        <f t="shared" si="80"/>
        <v/>
      </c>
      <c r="D697" s="3" t="str">
        <f>IFERROR(Calculations!L697,"")</f>
        <v/>
      </c>
      <c r="E697" s="3" t="str">
        <f>IF(OR(FilterValue="",Calculations!C697=FilterValue), IF(Calculations!C697 &lt;&gt;DefectTypeString,  IFERROR(Calculations!L697,""), NA()),NA())</f>
        <v/>
      </c>
      <c r="F697" s="3" t="e">
        <f t="shared" si="84"/>
        <v>#NUM!</v>
      </c>
      <c r="G697" s="3" t="e">
        <f xml:space="preserve"> IF(Calculations!C697 = DefectTypeString,  IFERROR(Calculations!L697,""), NA())</f>
        <v>#N/A</v>
      </c>
      <c r="H697" s="3" t="e">
        <f t="shared" si="85"/>
        <v>#NUM!</v>
      </c>
      <c r="I697" s="3" t="e">
        <f ca="1" xml:space="preserve"> IF(OR(Calculations!C697 = "",Calculations!C697 &lt;&gt; DefectTypeString),  Calculations!M697, NA())</f>
        <v>#N/A</v>
      </c>
      <c r="J697" s="3" t="e">
        <f xml:space="preserve"> IF(Calculations!C697 = DefectTypeString,  Calculations!M697, NA())</f>
        <v>#N/A</v>
      </c>
      <c r="K697" s="3"/>
      <c r="AL697" s="2" t="str">
        <f t="shared" si="81"/>
        <v/>
      </c>
      <c r="AM697" s="4" t="str">
        <f t="shared" si="82"/>
        <v/>
      </c>
      <c r="AN697" s="4" t="str">
        <f t="shared" si="83"/>
        <v/>
      </c>
    </row>
    <row r="698" spans="1:40" x14ac:dyDescent="0.2">
      <c r="A698" s="9" t="str">
        <f>Calculations!B698</f>
        <v/>
      </c>
      <c r="B698" s="9" t="str">
        <f>Calculations!A698</f>
        <v/>
      </c>
      <c r="C698" s="3" t="str">
        <f t="shared" si="80"/>
        <v/>
      </c>
      <c r="D698" s="3" t="str">
        <f>IFERROR(Calculations!L698,"")</f>
        <v/>
      </c>
      <c r="E698" s="3" t="str">
        <f>IF(OR(FilterValue="",Calculations!C698=FilterValue), IF(Calculations!C698 &lt;&gt;DefectTypeString,  IFERROR(Calculations!L698,""), NA()),NA())</f>
        <v/>
      </c>
      <c r="F698" s="3" t="e">
        <f t="shared" si="84"/>
        <v>#NUM!</v>
      </c>
      <c r="G698" s="3" t="e">
        <f xml:space="preserve"> IF(Calculations!C698 = DefectTypeString,  IFERROR(Calculations!L698,""), NA())</f>
        <v>#N/A</v>
      </c>
      <c r="H698" s="3" t="e">
        <f t="shared" si="85"/>
        <v>#NUM!</v>
      </c>
      <c r="I698" s="3" t="e">
        <f ca="1" xml:space="preserve"> IF(OR(Calculations!C698 = "",Calculations!C698 &lt;&gt; DefectTypeString),  Calculations!M698, NA())</f>
        <v>#N/A</v>
      </c>
      <c r="J698" s="3" t="e">
        <f xml:space="preserve"> IF(Calculations!C698 = DefectTypeString,  Calculations!M698, NA())</f>
        <v>#N/A</v>
      </c>
      <c r="K698" s="3"/>
      <c r="AL698" s="2" t="str">
        <f t="shared" si="81"/>
        <v/>
      </c>
      <c r="AM698" s="4" t="str">
        <f t="shared" si="82"/>
        <v/>
      </c>
      <c r="AN698" s="4" t="str">
        <f t="shared" si="83"/>
        <v/>
      </c>
    </row>
    <row r="699" spans="1:40" x14ac:dyDescent="0.2">
      <c r="A699" s="9" t="str">
        <f>Calculations!B699</f>
        <v/>
      </c>
      <c r="B699" s="9" t="str">
        <f>Calculations!A699</f>
        <v/>
      </c>
      <c r="C699" s="3" t="str">
        <f t="shared" si="80"/>
        <v/>
      </c>
      <c r="D699" s="3" t="str">
        <f>IFERROR(Calculations!L699,"")</f>
        <v/>
      </c>
      <c r="E699" s="3" t="str">
        <f>IF(OR(FilterValue="",Calculations!C699=FilterValue), IF(Calculations!C699 &lt;&gt;DefectTypeString,  IFERROR(Calculations!L699,""), NA()),NA())</f>
        <v/>
      </c>
      <c r="F699" s="3" t="e">
        <f t="shared" si="84"/>
        <v>#NUM!</v>
      </c>
      <c r="G699" s="3" t="e">
        <f xml:space="preserve"> IF(Calculations!C699 = DefectTypeString,  IFERROR(Calculations!L699,""), NA())</f>
        <v>#N/A</v>
      </c>
      <c r="H699" s="3" t="e">
        <f t="shared" si="85"/>
        <v>#NUM!</v>
      </c>
      <c r="I699" s="3" t="e">
        <f ca="1" xml:space="preserve"> IF(OR(Calculations!C699 = "",Calculations!C699 &lt;&gt; DefectTypeString),  Calculations!M699, NA())</f>
        <v>#N/A</v>
      </c>
      <c r="J699" s="3" t="e">
        <f xml:space="preserve"> IF(Calculations!C699 = DefectTypeString,  Calculations!M699, NA())</f>
        <v>#N/A</v>
      </c>
      <c r="K699" s="3"/>
      <c r="AL699" s="2" t="str">
        <f t="shared" si="81"/>
        <v/>
      </c>
      <c r="AM699" s="4" t="str">
        <f t="shared" si="82"/>
        <v/>
      </c>
      <c r="AN699" s="4" t="str">
        <f t="shared" si="83"/>
        <v/>
      </c>
    </row>
    <row r="700" spans="1:40" x14ac:dyDescent="0.2">
      <c r="A700" s="9" t="str">
        <f>Calculations!B700</f>
        <v/>
      </c>
      <c r="B700" s="9" t="str">
        <f>Calculations!A700</f>
        <v/>
      </c>
      <c r="C700" s="3" t="str">
        <f t="shared" si="80"/>
        <v/>
      </c>
      <c r="D700" s="3" t="str">
        <f>IFERROR(Calculations!L700,"")</f>
        <v/>
      </c>
      <c r="E700" s="3" t="str">
        <f>IF(OR(FilterValue="",Calculations!C700=FilterValue), IF(Calculations!C700 &lt;&gt;DefectTypeString,  IFERROR(Calculations!L700,""), NA()),NA())</f>
        <v/>
      </c>
      <c r="F700" s="3" t="e">
        <f t="shared" si="84"/>
        <v>#NUM!</v>
      </c>
      <c r="G700" s="3" t="e">
        <f xml:space="preserve"> IF(Calculations!C700 = DefectTypeString,  IFERROR(Calculations!L700,""), NA())</f>
        <v>#N/A</v>
      </c>
      <c r="H700" s="3" t="e">
        <f t="shared" si="85"/>
        <v>#NUM!</v>
      </c>
      <c r="I700" s="3" t="e">
        <f ca="1" xml:space="preserve"> IF(OR(Calculations!C700 = "",Calculations!C700 &lt;&gt; DefectTypeString),  Calculations!M700, NA())</f>
        <v>#N/A</v>
      </c>
      <c r="J700" s="3" t="e">
        <f xml:space="preserve"> IF(Calculations!C700 = DefectTypeString,  Calculations!M700, NA())</f>
        <v>#N/A</v>
      </c>
      <c r="K700" s="3"/>
      <c r="AL700" s="2" t="str">
        <f t="shared" si="81"/>
        <v/>
      </c>
      <c r="AM700" s="4" t="str">
        <f t="shared" si="82"/>
        <v/>
      </c>
      <c r="AN700" s="4" t="str">
        <f t="shared" si="83"/>
        <v/>
      </c>
    </row>
    <row r="701" spans="1:40" x14ac:dyDescent="0.2">
      <c r="A701" s="9" t="str">
        <f>Calculations!B701</f>
        <v/>
      </c>
      <c r="B701" s="9" t="str">
        <f>Calculations!A701</f>
        <v/>
      </c>
      <c r="C701" s="3" t="str">
        <f t="shared" si="80"/>
        <v/>
      </c>
      <c r="D701" s="3" t="str">
        <f>IFERROR(Calculations!L701,"")</f>
        <v/>
      </c>
      <c r="E701" s="3" t="str">
        <f>IF(OR(FilterValue="",Calculations!C701=FilterValue), IF(Calculations!C701 &lt;&gt;DefectTypeString,  IFERROR(Calculations!L701,""), NA()),NA())</f>
        <v/>
      </c>
      <c r="F701" s="3" t="e">
        <f t="shared" si="84"/>
        <v>#NUM!</v>
      </c>
      <c r="G701" s="3" t="e">
        <f xml:space="preserve"> IF(Calculations!C701 = DefectTypeString,  IFERROR(Calculations!L701,""), NA())</f>
        <v>#N/A</v>
      </c>
      <c r="H701" s="3" t="e">
        <f t="shared" si="85"/>
        <v>#NUM!</v>
      </c>
      <c r="I701" s="3" t="e">
        <f ca="1" xml:space="preserve"> IF(OR(Calculations!C701 = "",Calculations!C701 &lt;&gt; DefectTypeString),  Calculations!M701, NA())</f>
        <v>#N/A</v>
      </c>
      <c r="J701" s="3" t="e">
        <f xml:space="preserve"> IF(Calculations!C701 = DefectTypeString,  Calculations!M701, NA())</f>
        <v>#N/A</v>
      </c>
      <c r="K701" s="3"/>
      <c r="AL701" s="2" t="str">
        <f t="shared" si="81"/>
        <v/>
      </c>
      <c r="AM701" s="4" t="str">
        <f t="shared" si="82"/>
        <v/>
      </c>
      <c r="AN701" s="4" t="str">
        <f t="shared" si="83"/>
        <v/>
      </c>
    </row>
    <row r="702" spans="1:40" x14ac:dyDescent="0.2">
      <c r="A702" s="9" t="str">
        <f>Calculations!B702</f>
        <v/>
      </c>
      <c r="B702" s="9" t="str">
        <f>Calculations!A702</f>
        <v/>
      </c>
      <c r="C702" s="3" t="str">
        <f t="shared" si="80"/>
        <v/>
      </c>
      <c r="D702" s="3" t="str">
        <f>IFERROR(Calculations!L702,"")</f>
        <v/>
      </c>
      <c r="E702" s="3" t="str">
        <f>IF(OR(FilterValue="",Calculations!C702=FilterValue), IF(Calculations!C702 &lt;&gt;DefectTypeString,  IFERROR(Calculations!L702,""), NA()),NA())</f>
        <v/>
      </c>
      <c r="F702" s="3" t="e">
        <f t="shared" si="84"/>
        <v>#NUM!</v>
      </c>
      <c r="G702" s="3" t="e">
        <f xml:space="preserve"> IF(Calculations!C702 = DefectTypeString,  IFERROR(Calculations!L702,""), NA())</f>
        <v>#N/A</v>
      </c>
      <c r="H702" s="3" t="e">
        <f t="shared" si="85"/>
        <v>#NUM!</v>
      </c>
      <c r="I702" s="3" t="e">
        <f ca="1" xml:space="preserve"> IF(OR(Calculations!C702 = "",Calculations!C702 &lt;&gt; DefectTypeString),  Calculations!M702, NA())</f>
        <v>#N/A</v>
      </c>
      <c r="J702" s="3" t="e">
        <f xml:space="preserve"> IF(Calculations!C702 = DefectTypeString,  Calculations!M702, NA())</f>
        <v>#N/A</v>
      </c>
      <c r="K702" s="3"/>
      <c r="AL702" s="2" t="str">
        <f t="shared" si="81"/>
        <v/>
      </c>
      <c r="AM702" s="4" t="str">
        <f t="shared" si="82"/>
        <v/>
      </c>
      <c r="AN702" s="4" t="str">
        <f t="shared" si="83"/>
        <v/>
      </c>
    </row>
    <row r="703" spans="1:40" x14ac:dyDescent="0.2">
      <c r="A703" s="9" t="str">
        <f>Calculations!B703</f>
        <v/>
      </c>
      <c r="B703" s="9" t="str">
        <f>Calculations!A703</f>
        <v/>
      </c>
      <c r="C703" s="3" t="str">
        <f t="shared" si="80"/>
        <v/>
      </c>
      <c r="D703" s="3" t="str">
        <f>IFERROR(Calculations!L703,"")</f>
        <v/>
      </c>
      <c r="E703" s="3" t="str">
        <f>IF(OR(FilterValue="",Calculations!C703=FilterValue), IF(Calculations!C703 &lt;&gt;DefectTypeString,  IFERROR(Calculations!L703,""), NA()),NA())</f>
        <v/>
      </c>
      <c r="F703" s="3" t="e">
        <f t="shared" si="84"/>
        <v>#NUM!</v>
      </c>
      <c r="G703" s="3" t="e">
        <f xml:space="preserve"> IF(Calculations!C703 = DefectTypeString,  IFERROR(Calculations!L703,""), NA())</f>
        <v>#N/A</v>
      </c>
      <c r="H703" s="3" t="e">
        <f t="shared" si="85"/>
        <v>#NUM!</v>
      </c>
      <c r="I703" s="3" t="e">
        <f ca="1" xml:space="preserve"> IF(OR(Calculations!C703 = "",Calculations!C703 &lt;&gt; DefectTypeString),  Calculations!M703, NA())</f>
        <v>#N/A</v>
      </c>
      <c r="J703" s="3" t="e">
        <f xml:space="preserve"> IF(Calculations!C703 = DefectTypeString,  Calculations!M703, NA())</f>
        <v>#N/A</v>
      </c>
      <c r="K703" s="3"/>
      <c r="AL703" s="2" t="str">
        <f t="shared" si="81"/>
        <v/>
      </c>
      <c r="AM703" s="4" t="str">
        <f t="shared" si="82"/>
        <v/>
      </c>
      <c r="AN703" s="4" t="str">
        <f t="shared" si="83"/>
        <v/>
      </c>
    </row>
    <row r="704" spans="1:40" x14ac:dyDescent="0.2">
      <c r="A704" s="9" t="str">
        <f>Calculations!B704</f>
        <v/>
      </c>
      <c r="B704" s="9" t="str">
        <f>Calculations!A704</f>
        <v/>
      </c>
      <c r="C704" s="3" t="str">
        <f t="shared" si="80"/>
        <v/>
      </c>
      <c r="D704" s="3" t="str">
        <f>IFERROR(Calculations!L704,"")</f>
        <v/>
      </c>
      <c r="E704" s="3" t="str">
        <f>IF(OR(FilterValue="",Calculations!C704=FilterValue), IF(Calculations!C704 &lt;&gt;DefectTypeString,  IFERROR(Calculations!L704,""), NA()),NA())</f>
        <v/>
      </c>
      <c r="F704" s="3" t="e">
        <f t="shared" si="84"/>
        <v>#NUM!</v>
      </c>
      <c r="G704" s="3" t="e">
        <f xml:space="preserve"> IF(Calculations!C704 = DefectTypeString,  IFERROR(Calculations!L704,""), NA())</f>
        <v>#N/A</v>
      </c>
      <c r="H704" s="3" t="e">
        <f t="shared" si="85"/>
        <v>#NUM!</v>
      </c>
      <c r="I704" s="3" t="e">
        <f ca="1" xml:space="preserve"> IF(OR(Calculations!C704 = "",Calculations!C704 &lt;&gt; DefectTypeString),  Calculations!M704, NA())</f>
        <v>#N/A</v>
      </c>
      <c r="J704" s="3" t="e">
        <f xml:space="preserve"> IF(Calculations!C704 = DefectTypeString,  Calculations!M704, NA())</f>
        <v>#N/A</v>
      </c>
      <c r="K704" s="3"/>
      <c r="AL704" s="2" t="str">
        <f t="shared" si="81"/>
        <v/>
      </c>
      <c r="AM704" s="4" t="str">
        <f t="shared" si="82"/>
        <v/>
      </c>
      <c r="AN704" s="4" t="str">
        <f t="shared" si="83"/>
        <v/>
      </c>
    </row>
    <row r="705" spans="1:40" x14ac:dyDescent="0.2">
      <c r="A705" s="9" t="str">
        <f>Calculations!B705</f>
        <v/>
      </c>
      <c r="B705" s="9" t="str">
        <f>Calculations!A705</f>
        <v/>
      </c>
      <c r="C705" s="3" t="str">
        <f t="shared" si="80"/>
        <v/>
      </c>
      <c r="D705" s="3" t="str">
        <f>IFERROR(Calculations!L705,"")</f>
        <v/>
      </c>
      <c r="E705" s="3" t="str">
        <f>IF(OR(FilterValue="",Calculations!C705=FilterValue), IF(Calculations!C705 &lt;&gt;DefectTypeString,  IFERROR(Calculations!L705,""), NA()),NA())</f>
        <v/>
      </c>
      <c r="F705" s="3" t="e">
        <f t="shared" si="84"/>
        <v>#NUM!</v>
      </c>
      <c r="G705" s="3" t="e">
        <f xml:space="preserve"> IF(Calculations!C705 = DefectTypeString,  IFERROR(Calculations!L705,""), NA())</f>
        <v>#N/A</v>
      </c>
      <c r="H705" s="3" t="e">
        <f t="shared" si="85"/>
        <v>#NUM!</v>
      </c>
      <c r="I705" s="3" t="e">
        <f ca="1" xml:space="preserve"> IF(OR(Calculations!C705 = "",Calculations!C705 &lt;&gt; DefectTypeString),  Calculations!M705, NA())</f>
        <v>#N/A</v>
      </c>
      <c r="J705" s="3" t="e">
        <f xml:space="preserve"> IF(Calculations!C705 = DefectTypeString,  Calculations!M705, NA())</f>
        <v>#N/A</v>
      </c>
      <c r="K705" s="3"/>
      <c r="AL705" s="2" t="str">
        <f t="shared" si="81"/>
        <v/>
      </c>
      <c r="AM705" s="4" t="str">
        <f t="shared" si="82"/>
        <v/>
      </c>
      <c r="AN705" s="4" t="str">
        <f t="shared" si="83"/>
        <v/>
      </c>
    </row>
    <row r="706" spans="1:40" x14ac:dyDescent="0.2">
      <c r="A706" s="9" t="str">
        <f>Calculations!B706</f>
        <v/>
      </c>
      <c r="B706" s="9" t="str">
        <f>Calculations!A706</f>
        <v/>
      </c>
      <c r="C706" s="3" t="str">
        <f t="shared" si="80"/>
        <v/>
      </c>
      <c r="D706" s="3" t="str">
        <f>IFERROR(Calculations!L706,"")</f>
        <v/>
      </c>
      <c r="E706" s="3" t="str">
        <f>IF(OR(FilterValue="",Calculations!C706=FilterValue), IF(Calculations!C706 &lt;&gt;DefectTypeString,  IFERROR(Calculations!L706,""), NA()),NA())</f>
        <v/>
      </c>
      <c r="F706" s="3" t="e">
        <f t="shared" si="84"/>
        <v>#NUM!</v>
      </c>
      <c r="G706" s="3" t="e">
        <f xml:space="preserve"> IF(Calculations!C706 = DefectTypeString,  IFERROR(Calculations!L706,""), NA())</f>
        <v>#N/A</v>
      </c>
      <c r="H706" s="3" t="e">
        <f t="shared" si="85"/>
        <v>#NUM!</v>
      </c>
      <c r="I706" s="3" t="e">
        <f ca="1" xml:space="preserve"> IF(OR(Calculations!C706 = "",Calculations!C706 &lt;&gt; DefectTypeString),  Calculations!M706, NA())</f>
        <v>#N/A</v>
      </c>
      <c r="J706" s="3" t="e">
        <f xml:space="preserve"> IF(Calculations!C706 = DefectTypeString,  Calculations!M706, NA())</f>
        <v>#N/A</v>
      </c>
      <c r="K706" s="3"/>
      <c r="AL706" s="2" t="str">
        <f t="shared" si="81"/>
        <v/>
      </c>
      <c r="AM706" s="4" t="str">
        <f t="shared" si="82"/>
        <v/>
      </c>
      <c r="AN706" s="4" t="str">
        <f t="shared" si="83"/>
        <v/>
      </c>
    </row>
    <row r="707" spans="1:40" x14ac:dyDescent="0.2">
      <c r="A707" s="9" t="str">
        <f>Calculations!B707</f>
        <v/>
      </c>
      <c r="B707" s="9" t="str">
        <f>Calculations!A707</f>
        <v/>
      </c>
      <c r="C707" s="3" t="str">
        <f t="shared" ref="C707:C770" si="86">IF(ISNUMBER(B707),YEAR(B707)&amp;"-"&amp;TEXT(WEEKNUM(B707),"00"),"")</f>
        <v/>
      </c>
      <c r="D707" s="3" t="str">
        <f>IFERROR(Calculations!L707,"")</f>
        <v/>
      </c>
      <c r="E707" s="3" t="str">
        <f>IF(OR(FilterValue="",Calculations!C707=FilterValue), IF(Calculations!C707 &lt;&gt;DefectTypeString,  IFERROR(Calculations!L707,""), NA()),NA())</f>
        <v/>
      </c>
      <c r="F707" s="3" t="e">
        <f t="shared" si="84"/>
        <v>#NUM!</v>
      </c>
      <c r="G707" s="3" t="e">
        <f xml:space="preserve"> IF(Calculations!C707 = DefectTypeString,  IFERROR(Calculations!L707,""), NA())</f>
        <v>#N/A</v>
      </c>
      <c r="H707" s="3" t="e">
        <f t="shared" si="85"/>
        <v>#NUM!</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87">IF(AL706&lt;=MAX(B:B), AL706+1,"")</f>
        <v/>
      </c>
      <c r="AM707" s="4" t="str">
        <f t="shared" ref="AM707:AM770" si="88">IF(AL707&lt;&gt;"",$F$2,"")</f>
        <v/>
      </c>
      <c r="AN707" s="4" t="str">
        <f t="shared" ref="AN707:AN770" si="89">IF(AL707&lt;&gt;"",$H$2,"")</f>
        <v/>
      </c>
    </row>
    <row r="708" spans="1:40" x14ac:dyDescent="0.2">
      <c r="A708" s="9" t="str">
        <f>Calculations!B708</f>
        <v/>
      </c>
      <c r="B708" s="9" t="str">
        <f>Calculations!A708</f>
        <v/>
      </c>
      <c r="C708" s="3" t="str">
        <f t="shared" si="86"/>
        <v/>
      </c>
      <c r="D708" s="3" t="str">
        <f>IFERROR(Calculations!L708,"")</f>
        <v/>
      </c>
      <c r="E708" s="3" t="str">
        <f>IF(OR(FilterValue="",Calculations!C708=FilterValue), IF(Calculations!C708 &lt;&gt;DefectTypeString,  IFERROR(Calculations!L708,""), NA()),NA())</f>
        <v/>
      </c>
      <c r="F708" s="3" t="e">
        <f t="shared" ref="F708:F771" si="90">$F$2</f>
        <v>#NUM!</v>
      </c>
      <c r="G708" s="3" t="e">
        <f xml:space="preserve"> IF(Calculations!C708 = DefectTypeString,  IFERROR(Calculations!L708,""), NA())</f>
        <v>#N/A</v>
      </c>
      <c r="H708" s="3" t="e">
        <f t="shared" ref="H708:H771" si="91">$H$2</f>
        <v>#NUM!</v>
      </c>
      <c r="I708" s="3" t="e">
        <f ca="1" xml:space="preserve"> IF(OR(Calculations!C708 = "",Calculations!C708 &lt;&gt; DefectTypeString),  Calculations!M708, NA())</f>
        <v>#N/A</v>
      </c>
      <c r="J708" s="3" t="e">
        <f xml:space="preserve"> IF(Calculations!C708 = DefectTypeString,  Calculations!M708, NA())</f>
        <v>#N/A</v>
      </c>
      <c r="K708" s="3"/>
      <c r="AL708" s="2" t="str">
        <f t="shared" si="87"/>
        <v/>
      </c>
      <c r="AM708" s="4" t="str">
        <f t="shared" si="88"/>
        <v/>
      </c>
      <c r="AN708" s="4" t="str">
        <f t="shared" si="89"/>
        <v/>
      </c>
    </row>
    <row r="709" spans="1:40" x14ac:dyDescent="0.2">
      <c r="A709" s="9" t="str">
        <f>Calculations!B709</f>
        <v/>
      </c>
      <c r="B709" s="9" t="str">
        <f>Calculations!A709</f>
        <v/>
      </c>
      <c r="C709" s="3" t="str">
        <f t="shared" si="86"/>
        <v/>
      </c>
      <c r="D709" s="3" t="str">
        <f>IFERROR(Calculations!L709,"")</f>
        <v/>
      </c>
      <c r="E709" s="3" t="str">
        <f>IF(OR(FilterValue="",Calculations!C709=FilterValue), IF(Calculations!C709 &lt;&gt;DefectTypeString,  IFERROR(Calculations!L709,""), NA()),NA())</f>
        <v/>
      </c>
      <c r="F709" s="3" t="e">
        <f t="shared" si="90"/>
        <v>#NUM!</v>
      </c>
      <c r="G709" s="3" t="e">
        <f xml:space="preserve"> IF(Calculations!C709 = DefectTypeString,  IFERROR(Calculations!L709,""), NA())</f>
        <v>#N/A</v>
      </c>
      <c r="H709" s="3" t="e">
        <f t="shared" si="91"/>
        <v>#NUM!</v>
      </c>
      <c r="I709" s="3" t="e">
        <f ca="1" xml:space="preserve"> IF(OR(Calculations!C709 = "",Calculations!C709 &lt;&gt; DefectTypeString),  Calculations!M709, NA())</f>
        <v>#N/A</v>
      </c>
      <c r="J709" s="3" t="e">
        <f xml:space="preserve"> IF(Calculations!C709 = DefectTypeString,  Calculations!M709, NA())</f>
        <v>#N/A</v>
      </c>
      <c r="K709" s="3"/>
      <c r="AL709" s="2" t="str">
        <f t="shared" si="87"/>
        <v/>
      </c>
      <c r="AM709" s="4" t="str">
        <f t="shared" si="88"/>
        <v/>
      </c>
      <c r="AN709" s="4" t="str">
        <f t="shared" si="89"/>
        <v/>
      </c>
    </row>
    <row r="710" spans="1:40" x14ac:dyDescent="0.2">
      <c r="A710" s="9" t="str">
        <f>Calculations!B710</f>
        <v/>
      </c>
      <c r="B710" s="9" t="str">
        <f>Calculations!A710</f>
        <v/>
      </c>
      <c r="C710" s="3" t="str">
        <f t="shared" si="86"/>
        <v/>
      </c>
      <c r="D710" s="3" t="str">
        <f>IFERROR(Calculations!L710,"")</f>
        <v/>
      </c>
      <c r="E710" s="3" t="str">
        <f>IF(OR(FilterValue="",Calculations!C710=FilterValue), IF(Calculations!C710 &lt;&gt;DefectTypeString,  IFERROR(Calculations!L710,""), NA()),NA())</f>
        <v/>
      </c>
      <c r="F710" s="3" t="e">
        <f t="shared" si="90"/>
        <v>#NUM!</v>
      </c>
      <c r="G710" s="3" t="e">
        <f xml:space="preserve"> IF(Calculations!C710 = DefectTypeString,  IFERROR(Calculations!L710,""), NA())</f>
        <v>#N/A</v>
      </c>
      <c r="H710" s="3" t="e">
        <f t="shared" si="91"/>
        <v>#NUM!</v>
      </c>
      <c r="I710" s="3" t="e">
        <f ca="1" xml:space="preserve"> IF(OR(Calculations!C710 = "",Calculations!C710 &lt;&gt; DefectTypeString),  Calculations!M710, NA())</f>
        <v>#N/A</v>
      </c>
      <c r="J710" s="3" t="e">
        <f xml:space="preserve"> IF(Calculations!C710 = DefectTypeString,  Calculations!M710, NA())</f>
        <v>#N/A</v>
      </c>
      <c r="K710" s="3"/>
      <c r="AL710" s="2" t="str">
        <f t="shared" si="87"/>
        <v/>
      </c>
      <c r="AM710" s="4" t="str">
        <f t="shared" si="88"/>
        <v/>
      </c>
      <c r="AN710" s="4" t="str">
        <f t="shared" si="89"/>
        <v/>
      </c>
    </row>
    <row r="711" spans="1:40" x14ac:dyDescent="0.2">
      <c r="A711" s="9" t="str">
        <f>Calculations!B711</f>
        <v/>
      </c>
      <c r="B711" s="9" t="str">
        <f>Calculations!A711</f>
        <v/>
      </c>
      <c r="C711" s="3" t="str">
        <f t="shared" si="86"/>
        <v/>
      </c>
      <c r="D711" s="3" t="str">
        <f>IFERROR(Calculations!L711,"")</f>
        <v/>
      </c>
      <c r="E711" s="3" t="str">
        <f>IF(OR(FilterValue="",Calculations!C711=FilterValue), IF(Calculations!C711 &lt;&gt;DefectTypeString,  IFERROR(Calculations!L711,""), NA()),NA())</f>
        <v/>
      </c>
      <c r="F711" s="3" t="e">
        <f t="shared" si="90"/>
        <v>#NUM!</v>
      </c>
      <c r="G711" s="3" t="e">
        <f xml:space="preserve"> IF(Calculations!C711 = DefectTypeString,  IFERROR(Calculations!L711,""), NA())</f>
        <v>#N/A</v>
      </c>
      <c r="H711" s="3" t="e">
        <f t="shared" si="91"/>
        <v>#NUM!</v>
      </c>
      <c r="I711" s="3" t="e">
        <f ca="1" xml:space="preserve"> IF(OR(Calculations!C711 = "",Calculations!C711 &lt;&gt; DefectTypeString),  Calculations!M711, NA())</f>
        <v>#N/A</v>
      </c>
      <c r="J711" s="3" t="e">
        <f xml:space="preserve"> IF(Calculations!C711 = DefectTypeString,  Calculations!M711, NA())</f>
        <v>#N/A</v>
      </c>
      <c r="K711" s="3"/>
      <c r="AL711" s="2" t="str">
        <f t="shared" si="87"/>
        <v/>
      </c>
      <c r="AM711" s="4" t="str">
        <f t="shared" si="88"/>
        <v/>
      </c>
      <c r="AN711" s="4" t="str">
        <f t="shared" si="89"/>
        <v/>
      </c>
    </row>
    <row r="712" spans="1:40" x14ac:dyDescent="0.2">
      <c r="A712" s="9" t="str">
        <f>Calculations!B712</f>
        <v/>
      </c>
      <c r="B712" s="9" t="str">
        <f>Calculations!A712</f>
        <v/>
      </c>
      <c r="C712" s="3" t="str">
        <f t="shared" si="86"/>
        <v/>
      </c>
      <c r="D712" s="3" t="str">
        <f>IFERROR(Calculations!L712,"")</f>
        <v/>
      </c>
      <c r="E712" s="3" t="str">
        <f>IF(OR(FilterValue="",Calculations!C712=FilterValue), IF(Calculations!C712 &lt;&gt;DefectTypeString,  IFERROR(Calculations!L712,""), NA()),NA())</f>
        <v/>
      </c>
      <c r="F712" s="3" t="e">
        <f t="shared" si="90"/>
        <v>#NUM!</v>
      </c>
      <c r="G712" s="3" t="e">
        <f xml:space="preserve"> IF(Calculations!C712 = DefectTypeString,  IFERROR(Calculations!L712,""), NA())</f>
        <v>#N/A</v>
      </c>
      <c r="H712" s="3" t="e">
        <f t="shared" si="91"/>
        <v>#NUM!</v>
      </c>
      <c r="I712" s="3" t="e">
        <f ca="1" xml:space="preserve"> IF(OR(Calculations!C712 = "",Calculations!C712 &lt;&gt; DefectTypeString),  Calculations!M712, NA())</f>
        <v>#N/A</v>
      </c>
      <c r="J712" s="3" t="e">
        <f xml:space="preserve"> IF(Calculations!C712 = DefectTypeString,  Calculations!M712, NA())</f>
        <v>#N/A</v>
      </c>
      <c r="K712" s="3"/>
      <c r="AL712" s="2" t="str">
        <f t="shared" si="87"/>
        <v/>
      </c>
      <c r="AM712" s="4" t="str">
        <f t="shared" si="88"/>
        <v/>
      </c>
      <c r="AN712" s="4" t="str">
        <f t="shared" si="89"/>
        <v/>
      </c>
    </row>
    <row r="713" spans="1:40" x14ac:dyDescent="0.2">
      <c r="A713" s="9" t="str">
        <f>Calculations!B713</f>
        <v/>
      </c>
      <c r="B713" s="9" t="str">
        <f>Calculations!A713</f>
        <v/>
      </c>
      <c r="C713" s="3" t="str">
        <f t="shared" si="86"/>
        <v/>
      </c>
      <c r="D713" s="3" t="str">
        <f>IFERROR(Calculations!L713,"")</f>
        <v/>
      </c>
      <c r="E713" s="3" t="str">
        <f>IF(OR(FilterValue="",Calculations!C713=FilterValue), IF(Calculations!C713 &lt;&gt;DefectTypeString,  IFERROR(Calculations!L713,""), NA()),NA())</f>
        <v/>
      </c>
      <c r="F713" s="3" t="e">
        <f t="shared" si="90"/>
        <v>#NUM!</v>
      </c>
      <c r="G713" s="3" t="e">
        <f xml:space="preserve"> IF(Calculations!C713 = DefectTypeString,  IFERROR(Calculations!L713,""), NA())</f>
        <v>#N/A</v>
      </c>
      <c r="H713" s="3" t="e">
        <f t="shared" si="91"/>
        <v>#NUM!</v>
      </c>
      <c r="I713" s="3" t="e">
        <f ca="1" xml:space="preserve"> IF(OR(Calculations!C713 = "",Calculations!C713 &lt;&gt; DefectTypeString),  Calculations!M713, NA())</f>
        <v>#N/A</v>
      </c>
      <c r="J713" s="3" t="e">
        <f xml:space="preserve"> IF(Calculations!C713 = DefectTypeString,  Calculations!M713, NA())</f>
        <v>#N/A</v>
      </c>
      <c r="K713" s="3"/>
      <c r="AL713" s="2" t="str">
        <f t="shared" si="87"/>
        <v/>
      </c>
      <c r="AM713" s="4" t="str">
        <f t="shared" si="88"/>
        <v/>
      </c>
      <c r="AN713" s="4" t="str">
        <f t="shared" si="89"/>
        <v/>
      </c>
    </row>
    <row r="714" spans="1:40" x14ac:dyDescent="0.2">
      <c r="A714" s="9" t="str">
        <f>Calculations!B714</f>
        <v/>
      </c>
      <c r="B714" s="9" t="str">
        <f>Calculations!A714</f>
        <v/>
      </c>
      <c r="C714" s="3" t="str">
        <f t="shared" si="86"/>
        <v/>
      </c>
      <c r="D714" s="3" t="str">
        <f>IFERROR(Calculations!L714,"")</f>
        <v/>
      </c>
      <c r="E714" s="3" t="str">
        <f>IF(OR(FilterValue="",Calculations!C714=FilterValue), IF(Calculations!C714 &lt;&gt;DefectTypeString,  IFERROR(Calculations!L714,""), NA()),NA())</f>
        <v/>
      </c>
      <c r="F714" s="3" t="e">
        <f t="shared" si="90"/>
        <v>#NUM!</v>
      </c>
      <c r="G714" s="3" t="e">
        <f xml:space="preserve"> IF(Calculations!C714 = DefectTypeString,  IFERROR(Calculations!L714,""), NA())</f>
        <v>#N/A</v>
      </c>
      <c r="H714" s="3" t="e">
        <f t="shared" si="91"/>
        <v>#NUM!</v>
      </c>
      <c r="I714" s="3" t="e">
        <f ca="1" xml:space="preserve"> IF(OR(Calculations!C714 = "",Calculations!C714 &lt;&gt; DefectTypeString),  Calculations!M714, NA())</f>
        <v>#N/A</v>
      </c>
      <c r="J714" s="3" t="e">
        <f xml:space="preserve"> IF(Calculations!C714 = DefectTypeString,  Calculations!M714, NA())</f>
        <v>#N/A</v>
      </c>
      <c r="K714" s="3"/>
      <c r="AL714" s="2" t="str">
        <f t="shared" si="87"/>
        <v/>
      </c>
      <c r="AM714" s="4" t="str">
        <f t="shared" si="88"/>
        <v/>
      </c>
      <c r="AN714" s="4" t="str">
        <f t="shared" si="89"/>
        <v/>
      </c>
    </row>
    <row r="715" spans="1:40" x14ac:dyDescent="0.2">
      <c r="A715" s="9" t="str">
        <f>Calculations!B715</f>
        <v/>
      </c>
      <c r="B715" s="9" t="str">
        <f>Calculations!A715</f>
        <v/>
      </c>
      <c r="C715" s="3" t="str">
        <f t="shared" si="86"/>
        <v/>
      </c>
      <c r="D715" s="3" t="str">
        <f>IFERROR(Calculations!L715,"")</f>
        <v/>
      </c>
      <c r="E715" s="3" t="str">
        <f>IF(OR(FilterValue="",Calculations!C715=FilterValue), IF(Calculations!C715 &lt;&gt;DefectTypeString,  IFERROR(Calculations!L715,""), NA()),NA())</f>
        <v/>
      </c>
      <c r="F715" s="3" t="e">
        <f t="shared" si="90"/>
        <v>#NUM!</v>
      </c>
      <c r="G715" s="3" t="e">
        <f xml:space="preserve"> IF(Calculations!C715 = DefectTypeString,  IFERROR(Calculations!L715,""), NA())</f>
        <v>#N/A</v>
      </c>
      <c r="H715" s="3" t="e">
        <f t="shared" si="91"/>
        <v>#NUM!</v>
      </c>
      <c r="I715" s="3" t="e">
        <f ca="1" xml:space="preserve"> IF(OR(Calculations!C715 = "",Calculations!C715 &lt;&gt; DefectTypeString),  Calculations!M715, NA())</f>
        <v>#N/A</v>
      </c>
      <c r="J715" s="3" t="e">
        <f xml:space="preserve"> IF(Calculations!C715 = DefectTypeString,  Calculations!M715, NA())</f>
        <v>#N/A</v>
      </c>
      <c r="K715" s="3"/>
      <c r="AL715" s="2" t="str">
        <f t="shared" si="87"/>
        <v/>
      </c>
      <c r="AM715" s="4" t="str">
        <f t="shared" si="88"/>
        <v/>
      </c>
      <c r="AN715" s="4" t="str">
        <f t="shared" si="89"/>
        <v/>
      </c>
    </row>
    <row r="716" spans="1:40" x14ac:dyDescent="0.2">
      <c r="A716" s="9" t="str">
        <f>Calculations!B716</f>
        <v/>
      </c>
      <c r="B716" s="9" t="str">
        <f>Calculations!A716</f>
        <v/>
      </c>
      <c r="C716" s="3" t="str">
        <f t="shared" si="86"/>
        <v/>
      </c>
      <c r="D716" s="3" t="str">
        <f>IFERROR(Calculations!L716,"")</f>
        <v/>
      </c>
      <c r="E716" s="3" t="str">
        <f>IF(OR(FilterValue="",Calculations!C716=FilterValue), IF(Calculations!C716 &lt;&gt;DefectTypeString,  IFERROR(Calculations!L716,""), NA()),NA())</f>
        <v/>
      </c>
      <c r="F716" s="3" t="e">
        <f t="shared" si="90"/>
        <v>#NUM!</v>
      </c>
      <c r="G716" s="3" t="e">
        <f xml:space="preserve"> IF(Calculations!C716 = DefectTypeString,  IFERROR(Calculations!L716,""), NA())</f>
        <v>#N/A</v>
      </c>
      <c r="H716" s="3" t="e">
        <f t="shared" si="91"/>
        <v>#NUM!</v>
      </c>
      <c r="I716" s="3" t="e">
        <f ca="1" xml:space="preserve"> IF(OR(Calculations!C716 = "",Calculations!C716 &lt;&gt; DefectTypeString),  Calculations!M716, NA())</f>
        <v>#N/A</v>
      </c>
      <c r="J716" s="3" t="e">
        <f xml:space="preserve"> IF(Calculations!C716 = DefectTypeString,  Calculations!M716, NA())</f>
        <v>#N/A</v>
      </c>
      <c r="K716" s="3"/>
      <c r="AL716" s="2" t="str">
        <f t="shared" si="87"/>
        <v/>
      </c>
      <c r="AM716" s="4" t="str">
        <f t="shared" si="88"/>
        <v/>
      </c>
      <c r="AN716" s="4" t="str">
        <f t="shared" si="89"/>
        <v/>
      </c>
    </row>
    <row r="717" spans="1:40" x14ac:dyDescent="0.2">
      <c r="A717" s="9" t="str">
        <f>Calculations!B717</f>
        <v/>
      </c>
      <c r="B717" s="9" t="str">
        <f>Calculations!A717</f>
        <v/>
      </c>
      <c r="C717" s="3" t="str">
        <f t="shared" si="86"/>
        <v/>
      </c>
      <c r="D717" s="3" t="str">
        <f>IFERROR(Calculations!L717,"")</f>
        <v/>
      </c>
      <c r="E717" s="3" t="str">
        <f>IF(OR(FilterValue="",Calculations!C717=FilterValue), IF(Calculations!C717 &lt;&gt;DefectTypeString,  IFERROR(Calculations!L717,""), NA()),NA())</f>
        <v/>
      </c>
      <c r="F717" s="3" t="e">
        <f t="shared" si="90"/>
        <v>#NUM!</v>
      </c>
      <c r="G717" s="3" t="e">
        <f xml:space="preserve"> IF(Calculations!C717 = DefectTypeString,  IFERROR(Calculations!L717,""), NA())</f>
        <v>#N/A</v>
      </c>
      <c r="H717" s="3" t="e">
        <f t="shared" si="91"/>
        <v>#NUM!</v>
      </c>
      <c r="I717" s="3" t="e">
        <f ca="1" xml:space="preserve"> IF(OR(Calculations!C717 = "",Calculations!C717 &lt;&gt; DefectTypeString),  Calculations!M717, NA())</f>
        <v>#N/A</v>
      </c>
      <c r="J717" s="3" t="e">
        <f xml:space="preserve"> IF(Calculations!C717 = DefectTypeString,  Calculations!M717, NA())</f>
        <v>#N/A</v>
      </c>
      <c r="K717" s="3"/>
      <c r="AL717" s="2" t="str">
        <f t="shared" si="87"/>
        <v/>
      </c>
      <c r="AM717" s="4" t="str">
        <f t="shared" si="88"/>
        <v/>
      </c>
      <c r="AN717" s="4" t="str">
        <f t="shared" si="89"/>
        <v/>
      </c>
    </row>
    <row r="718" spans="1:40" x14ac:dyDescent="0.2">
      <c r="A718" s="9" t="str">
        <f>Calculations!B718</f>
        <v/>
      </c>
      <c r="B718" s="9" t="str">
        <f>Calculations!A718</f>
        <v/>
      </c>
      <c r="C718" s="3" t="str">
        <f t="shared" si="86"/>
        <v/>
      </c>
      <c r="D718" s="3" t="str">
        <f>IFERROR(Calculations!L718,"")</f>
        <v/>
      </c>
      <c r="E718" s="3" t="str">
        <f>IF(OR(FilterValue="",Calculations!C718=FilterValue), IF(Calculations!C718 &lt;&gt;DefectTypeString,  IFERROR(Calculations!L718,""), NA()),NA())</f>
        <v/>
      </c>
      <c r="F718" s="3" t="e">
        <f t="shared" si="90"/>
        <v>#NUM!</v>
      </c>
      <c r="G718" s="3" t="e">
        <f xml:space="preserve"> IF(Calculations!C718 = DefectTypeString,  IFERROR(Calculations!L718,""), NA())</f>
        <v>#N/A</v>
      </c>
      <c r="H718" s="3" t="e">
        <f t="shared" si="91"/>
        <v>#NUM!</v>
      </c>
      <c r="I718" s="3" t="e">
        <f ca="1" xml:space="preserve"> IF(OR(Calculations!C718 = "",Calculations!C718 &lt;&gt; DefectTypeString),  Calculations!M718, NA())</f>
        <v>#N/A</v>
      </c>
      <c r="J718" s="3" t="e">
        <f xml:space="preserve"> IF(Calculations!C718 = DefectTypeString,  Calculations!M718, NA())</f>
        <v>#N/A</v>
      </c>
      <c r="K718" s="3"/>
      <c r="AL718" s="2" t="str">
        <f t="shared" si="87"/>
        <v/>
      </c>
      <c r="AM718" s="4" t="str">
        <f t="shared" si="88"/>
        <v/>
      </c>
      <c r="AN718" s="4" t="str">
        <f t="shared" si="89"/>
        <v/>
      </c>
    </row>
    <row r="719" spans="1:40" x14ac:dyDescent="0.2">
      <c r="A719" s="9" t="str">
        <f>Calculations!B719</f>
        <v/>
      </c>
      <c r="B719" s="9" t="str">
        <f>Calculations!A719</f>
        <v/>
      </c>
      <c r="C719" s="3" t="str">
        <f t="shared" si="86"/>
        <v/>
      </c>
      <c r="D719" s="3" t="str">
        <f>IFERROR(Calculations!L719,"")</f>
        <v/>
      </c>
      <c r="E719" s="3" t="str">
        <f>IF(OR(FilterValue="",Calculations!C719=FilterValue), IF(Calculations!C719 &lt;&gt;DefectTypeString,  IFERROR(Calculations!L719,""), NA()),NA())</f>
        <v/>
      </c>
      <c r="F719" s="3" t="e">
        <f t="shared" si="90"/>
        <v>#NUM!</v>
      </c>
      <c r="G719" s="3" t="e">
        <f xml:space="preserve"> IF(Calculations!C719 = DefectTypeString,  IFERROR(Calculations!L719,""), NA())</f>
        <v>#N/A</v>
      </c>
      <c r="H719" s="3" t="e">
        <f t="shared" si="91"/>
        <v>#NUM!</v>
      </c>
      <c r="I719" s="3" t="e">
        <f ca="1" xml:space="preserve"> IF(OR(Calculations!C719 = "",Calculations!C719 &lt;&gt; DefectTypeString),  Calculations!M719, NA())</f>
        <v>#N/A</v>
      </c>
      <c r="J719" s="3" t="e">
        <f xml:space="preserve"> IF(Calculations!C719 = DefectTypeString,  Calculations!M719, NA())</f>
        <v>#N/A</v>
      </c>
      <c r="K719" s="3"/>
      <c r="AL719" s="2" t="str">
        <f t="shared" si="87"/>
        <v/>
      </c>
      <c r="AM719" s="4" t="str">
        <f t="shared" si="88"/>
        <v/>
      </c>
      <c r="AN719" s="4" t="str">
        <f t="shared" si="89"/>
        <v/>
      </c>
    </row>
    <row r="720" spans="1:40" x14ac:dyDescent="0.2">
      <c r="A720" s="9" t="str">
        <f>Calculations!B720</f>
        <v/>
      </c>
      <c r="B720" s="9" t="str">
        <f>Calculations!A720</f>
        <v/>
      </c>
      <c r="C720" s="3" t="str">
        <f t="shared" si="86"/>
        <v/>
      </c>
      <c r="D720" s="3" t="str">
        <f>IFERROR(Calculations!L720,"")</f>
        <v/>
      </c>
      <c r="E720" s="3" t="str">
        <f>IF(OR(FilterValue="",Calculations!C720=FilterValue), IF(Calculations!C720 &lt;&gt;DefectTypeString,  IFERROR(Calculations!L720,""), NA()),NA())</f>
        <v/>
      </c>
      <c r="F720" s="3" t="e">
        <f t="shared" si="90"/>
        <v>#NUM!</v>
      </c>
      <c r="G720" s="3" t="e">
        <f xml:space="preserve"> IF(Calculations!C720 = DefectTypeString,  IFERROR(Calculations!L720,""), NA())</f>
        <v>#N/A</v>
      </c>
      <c r="H720" s="3" t="e">
        <f t="shared" si="91"/>
        <v>#NUM!</v>
      </c>
      <c r="I720" s="3" t="e">
        <f ca="1" xml:space="preserve"> IF(OR(Calculations!C720 = "",Calculations!C720 &lt;&gt; DefectTypeString),  Calculations!M720, NA())</f>
        <v>#N/A</v>
      </c>
      <c r="J720" s="3" t="e">
        <f xml:space="preserve"> IF(Calculations!C720 = DefectTypeString,  Calculations!M720, NA())</f>
        <v>#N/A</v>
      </c>
      <c r="K720" s="3"/>
      <c r="AL720" s="2" t="str">
        <f t="shared" si="87"/>
        <v/>
      </c>
      <c r="AM720" s="4" t="str">
        <f t="shared" si="88"/>
        <v/>
      </c>
      <c r="AN720" s="4" t="str">
        <f t="shared" si="89"/>
        <v/>
      </c>
    </row>
    <row r="721" spans="1:40" x14ac:dyDescent="0.2">
      <c r="A721" s="9" t="str">
        <f>Calculations!B721</f>
        <v/>
      </c>
      <c r="B721" s="9" t="str">
        <f>Calculations!A721</f>
        <v/>
      </c>
      <c r="C721" s="3" t="str">
        <f t="shared" si="86"/>
        <v/>
      </c>
      <c r="D721" s="3" t="str">
        <f>IFERROR(Calculations!L721,"")</f>
        <v/>
      </c>
      <c r="E721" s="3" t="str">
        <f>IF(OR(FilterValue="",Calculations!C721=FilterValue), IF(Calculations!C721 &lt;&gt;DefectTypeString,  IFERROR(Calculations!L721,""), NA()),NA())</f>
        <v/>
      </c>
      <c r="F721" s="3" t="e">
        <f t="shared" si="90"/>
        <v>#NUM!</v>
      </c>
      <c r="G721" s="3" t="e">
        <f xml:space="preserve"> IF(Calculations!C721 = DefectTypeString,  IFERROR(Calculations!L721,""), NA())</f>
        <v>#N/A</v>
      </c>
      <c r="H721" s="3" t="e">
        <f t="shared" si="91"/>
        <v>#NUM!</v>
      </c>
      <c r="I721" s="3" t="e">
        <f ca="1" xml:space="preserve"> IF(OR(Calculations!C721 = "",Calculations!C721 &lt;&gt; DefectTypeString),  Calculations!M721, NA())</f>
        <v>#N/A</v>
      </c>
      <c r="J721" s="3" t="e">
        <f xml:space="preserve"> IF(Calculations!C721 = DefectTypeString,  Calculations!M721, NA())</f>
        <v>#N/A</v>
      </c>
      <c r="K721" s="3"/>
      <c r="AL721" s="2" t="str">
        <f t="shared" si="87"/>
        <v/>
      </c>
      <c r="AM721" s="4" t="str">
        <f t="shared" si="88"/>
        <v/>
      </c>
      <c r="AN721" s="4" t="str">
        <f t="shared" si="89"/>
        <v/>
      </c>
    </row>
    <row r="722" spans="1:40" x14ac:dyDescent="0.2">
      <c r="A722" s="9" t="str">
        <f>Calculations!B722</f>
        <v/>
      </c>
      <c r="B722" s="9" t="str">
        <f>Calculations!A722</f>
        <v/>
      </c>
      <c r="C722" s="3" t="str">
        <f t="shared" si="86"/>
        <v/>
      </c>
      <c r="D722" s="3" t="str">
        <f>IFERROR(Calculations!L722,"")</f>
        <v/>
      </c>
      <c r="E722" s="3" t="str">
        <f>IF(OR(FilterValue="",Calculations!C722=FilterValue), IF(Calculations!C722 &lt;&gt;DefectTypeString,  IFERROR(Calculations!L722,""), NA()),NA())</f>
        <v/>
      </c>
      <c r="F722" s="3" t="e">
        <f t="shared" si="90"/>
        <v>#NUM!</v>
      </c>
      <c r="G722" s="3" t="e">
        <f xml:space="preserve"> IF(Calculations!C722 = DefectTypeString,  IFERROR(Calculations!L722,""), NA())</f>
        <v>#N/A</v>
      </c>
      <c r="H722" s="3" t="e">
        <f t="shared" si="91"/>
        <v>#NUM!</v>
      </c>
      <c r="I722" s="3" t="e">
        <f ca="1" xml:space="preserve"> IF(OR(Calculations!C722 = "",Calculations!C722 &lt;&gt; DefectTypeString),  Calculations!M722, NA())</f>
        <v>#N/A</v>
      </c>
      <c r="J722" s="3" t="e">
        <f xml:space="preserve"> IF(Calculations!C722 = DefectTypeString,  Calculations!M722, NA())</f>
        <v>#N/A</v>
      </c>
      <c r="K722" s="3"/>
      <c r="AL722" s="2" t="str">
        <f t="shared" si="87"/>
        <v/>
      </c>
      <c r="AM722" s="4" t="str">
        <f t="shared" si="88"/>
        <v/>
      </c>
      <c r="AN722" s="4" t="str">
        <f t="shared" si="89"/>
        <v/>
      </c>
    </row>
    <row r="723" spans="1:40" x14ac:dyDescent="0.2">
      <c r="A723" s="9" t="str">
        <f>Calculations!B723</f>
        <v/>
      </c>
      <c r="B723" s="9" t="str">
        <f>Calculations!A723</f>
        <v/>
      </c>
      <c r="C723" s="3" t="str">
        <f t="shared" si="86"/>
        <v/>
      </c>
      <c r="D723" s="3" t="str">
        <f>IFERROR(Calculations!L723,"")</f>
        <v/>
      </c>
      <c r="E723" s="3" t="str">
        <f>IF(OR(FilterValue="",Calculations!C723=FilterValue), IF(Calculations!C723 &lt;&gt;DefectTypeString,  IFERROR(Calculations!L723,""), NA()),NA())</f>
        <v/>
      </c>
      <c r="F723" s="3" t="e">
        <f t="shared" si="90"/>
        <v>#NUM!</v>
      </c>
      <c r="G723" s="3" t="e">
        <f xml:space="preserve"> IF(Calculations!C723 = DefectTypeString,  IFERROR(Calculations!L723,""), NA())</f>
        <v>#N/A</v>
      </c>
      <c r="H723" s="3" t="e">
        <f t="shared" si="91"/>
        <v>#NUM!</v>
      </c>
      <c r="I723" s="3" t="e">
        <f ca="1" xml:space="preserve"> IF(OR(Calculations!C723 = "",Calculations!C723 &lt;&gt; DefectTypeString),  Calculations!M723, NA())</f>
        <v>#N/A</v>
      </c>
      <c r="J723" s="3" t="e">
        <f xml:space="preserve"> IF(Calculations!C723 = DefectTypeString,  Calculations!M723, NA())</f>
        <v>#N/A</v>
      </c>
      <c r="K723" s="3"/>
      <c r="AL723" s="2" t="str">
        <f t="shared" si="87"/>
        <v/>
      </c>
      <c r="AM723" s="4" t="str">
        <f t="shared" si="88"/>
        <v/>
      </c>
      <c r="AN723" s="4" t="str">
        <f t="shared" si="89"/>
        <v/>
      </c>
    </row>
    <row r="724" spans="1:40" x14ac:dyDescent="0.2">
      <c r="A724" s="9" t="str">
        <f>Calculations!B724</f>
        <v/>
      </c>
      <c r="B724" s="9" t="str">
        <f>Calculations!A724</f>
        <v/>
      </c>
      <c r="C724" s="3" t="str">
        <f t="shared" si="86"/>
        <v/>
      </c>
      <c r="D724" s="3" t="str">
        <f>IFERROR(Calculations!L724,"")</f>
        <v/>
      </c>
      <c r="E724" s="3" t="str">
        <f>IF(OR(FilterValue="",Calculations!C724=FilterValue), IF(Calculations!C724 &lt;&gt;DefectTypeString,  IFERROR(Calculations!L724,""), NA()),NA())</f>
        <v/>
      </c>
      <c r="F724" s="3" t="e">
        <f t="shared" si="90"/>
        <v>#NUM!</v>
      </c>
      <c r="G724" s="3" t="e">
        <f xml:space="preserve"> IF(Calculations!C724 = DefectTypeString,  IFERROR(Calculations!L724,""), NA())</f>
        <v>#N/A</v>
      </c>
      <c r="H724" s="3" t="e">
        <f t="shared" si="91"/>
        <v>#NUM!</v>
      </c>
      <c r="I724" s="3" t="e">
        <f ca="1" xml:space="preserve"> IF(OR(Calculations!C724 = "",Calculations!C724 &lt;&gt; DefectTypeString),  Calculations!M724, NA())</f>
        <v>#N/A</v>
      </c>
      <c r="J724" s="3" t="e">
        <f xml:space="preserve"> IF(Calculations!C724 = DefectTypeString,  Calculations!M724, NA())</f>
        <v>#N/A</v>
      </c>
      <c r="K724" s="3"/>
      <c r="AL724" s="2" t="str">
        <f t="shared" si="87"/>
        <v/>
      </c>
      <c r="AM724" s="4" t="str">
        <f t="shared" si="88"/>
        <v/>
      </c>
      <c r="AN724" s="4" t="str">
        <f t="shared" si="89"/>
        <v/>
      </c>
    </row>
    <row r="725" spans="1:40" x14ac:dyDescent="0.2">
      <c r="A725" s="9" t="str">
        <f>Calculations!B725</f>
        <v/>
      </c>
      <c r="B725" s="9" t="str">
        <f>Calculations!A725</f>
        <v/>
      </c>
      <c r="C725" s="3" t="str">
        <f t="shared" si="86"/>
        <v/>
      </c>
      <c r="D725" s="3" t="str">
        <f>IFERROR(Calculations!L725,"")</f>
        <v/>
      </c>
      <c r="E725" s="3" t="str">
        <f>IF(OR(FilterValue="",Calculations!C725=FilterValue), IF(Calculations!C725 &lt;&gt;DefectTypeString,  IFERROR(Calculations!L725,""), NA()),NA())</f>
        <v/>
      </c>
      <c r="F725" s="3" t="e">
        <f t="shared" si="90"/>
        <v>#NUM!</v>
      </c>
      <c r="G725" s="3" t="e">
        <f xml:space="preserve"> IF(Calculations!C725 = DefectTypeString,  IFERROR(Calculations!L725,""), NA())</f>
        <v>#N/A</v>
      </c>
      <c r="H725" s="3" t="e">
        <f t="shared" si="91"/>
        <v>#NUM!</v>
      </c>
      <c r="I725" s="3" t="e">
        <f ca="1" xml:space="preserve"> IF(OR(Calculations!C725 = "",Calculations!C725 &lt;&gt; DefectTypeString),  Calculations!M725, NA())</f>
        <v>#N/A</v>
      </c>
      <c r="J725" s="3" t="e">
        <f xml:space="preserve"> IF(Calculations!C725 = DefectTypeString,  Calculations!M725, NA())</f>
        <v>#N/A</v>
      </c>
      <c r="K725" s="3"/>
      <c r="AL725" s="2" t="str">
        <f t="shared" si="87"/>
        <v/>
      </c>
      <c r="AM725" s="4" t="str">
        <f t="shared" si="88"/>
        <v/>
      </c>
      <c r="AN725" s="4" t="str">
        <f t="shared" si="89"/>
        <v/>
      </c>
    </row>
    <row r="726" spans="1:40" x14ac:dyDescent="0.2">
      <c r="A726" s="9" t="str">
        <f>Calculations!B726</f>
        <v/>
      </c>
      <c r="B726" s="9" t="str">
        <f>Calculations!A726</f>
        <v/>
      </c>
      <c r="C726" s="3" t="str">
        <f t="shared" si="86"/>
        <v/>
      </c>
      <c r="D726" s="3" t="str">
        <f>IFERROR(Calculations!L726,"")</f>
        <v/>
      </c>
      <c r="E726" s="3" t="str">
        <f>IF(OR(FilterValue="",Calculations!C726=FilterValue), IF(Calculations!C726 &lt;&gt;DefectTypeString,  IFERROR(Calculations!L726,""), NA()),NA())</f>
        <v/>
      </c>
      <c r="F726" s="3" t="e">
        <f t="shared" si="90"/>
        <v>#NUM!</v>
      </c>
      <c r="G726" s="3" t="e">
        <f xml:space="preserve"> IF(Calculations!C726 = DefectTypeString,  IFERROR(Calculations!L726,""), NA())</f>
        <v>#N/A</v>
      </c>
      <c r="H726" s="3" t="e">
        <f t="shared" si="91"/>
        <v>#NUM!</v>
      </c>
      <c r="I726" s="3" t="e">
        <f ca="1" xml:space="preserve"> IF(OR(Calculations!C726 = "",Calculations!C726 &lt;&gt; DefectTypeString),  Calculations!M726, NA())</f>
        <v>#N/A</v>
      </c>
      <c r="J726" s="3" t="e">
        <f xml:space="preserve"> IF(Calculations!C726 = DefectTypeString,  Calculations!M726, NA())</f>
        <v>#N/A</v>
      </c>
      <c r="K726" s="3"/>
      <c r="AL726" s="2" t="str">
        <f t="shared" si="87"/>
        <v/>
      </c>
      <c r="AM726" s="4" t="str">
        <f t="shared" si="88"/>
        <v/>
      </c>
      <c r="AN726" s="4" t="str">
        <f t="shared" si="89"/>
        <v/>
      </c>
    </row>
    <row r="727" spans="1:40" x14ac:dyDescent="0.2">
      <c r="A727" s="9" t="str">
        <f>Calculations!B727</f>
        <v/>
      </c>
      <c r="B727" s="9" t="str">
        <f>Calculations!A727</f>
        <v/>
      </c>
      <c r="C727" s="3" t="str">
        <f t="shared" si="86"/>
        <v/>
      </c>
      <c r="D727" s="3" t="str">
        <f>IFERROR(Calculations!L727,"")</f>
        <v/>
      </c>
      <c r="E727" s="3" t="str">
        <f>IF(OR(FilterValue="",Calculations!C727=FilterValue), IF(Calculations!C727 &lt;&gt;DefectTypeString,  IFERROR(Calculations!L727,""), NA()),NA())</f>
        <v/>
      </c>
      <c r="F727" s="3" t="e">
        <f t="shared" si="90"/>
        <v>#NUM!</v>
      </c>
      <c r="G727" s="3" t="e">
        <f xml:space="preserve"> IF(Calculations!C727 = DefectTypeString,  IFERROR(Calculations!L727,""), NA())</f>
        <v>#N/A</v>
      </c>
      <c r="H727" s="3" t="e">
        <f t="shared" si="91"/>
        <v>#NUM!</v>
      </c>
      <c r="I727" s="3" t="e">
        <f ca="1" xml:space="preserve"> IF(OR(Calculations!C727 = "",Calculations!C727 &lt;&gt; DefectTypeString),  Calculations!M727, NA())</f>
        <v>#N/A</v>
      </c>
      <c r="J727" s="3" t="e">
        <f xml:space="preserve"> IF(Calculations!C727 = DefectTypeString,  Calculations!M727, NA())</f>
        <v>#N/A</v>
      </c>
      <c r="K727" s="3"/>
      <c r="AL727" s="2" t="str">
        <f t="shared" si="87"/>
        <v/>
      </c>
      <c r="AM727" s="4" t="str">
        <f t="shared" si="88"/>
        <v/>
      </c>
      <c r="AN727" s="4" t="str">
        <f t="shared" si="89"/>
        <v/>
      </c>
    </row>
    <row r="728" spans="1:40" x14ac:dyDescent="0.2">
      <c r="A728" s="9" t="str">
        <f>Calculations!B728</f>
        <v/>
      </c>
      <c r="B728" s="9" t="str">
        <f>Calculations!A728</f>
        <v/>
      </c>
      <c r="C728" s="3" t="str">
        <f t="shared" si="86"/>
        <v/>
      </c>
      <c r="D728" s="3" t="str">
        <f>IFERROR(Calculations!L728,"")</f>
        <v/>
      </c>
      <c r="E728" s="3" t="str">
        <f>IF(OR(FilterValue="",Calculations!C728=FilterValue), IF(Calculations!C728 &lt;&gt;DefectTypeString,  IFERROR(Calculations!L728,""), NA()),NA())</f>
        <v/>
      </c>
      <c r="F728" s="3" t="e">
        <f t="shared" si="90"/>
        <v>#NUM!</v>
      </c>
      <c r="G728" s="3" t="e">
        <f xml:space="preserve"> IF(Calculations!C728 = DefectTypeString,  IFERROR(Calculations!L728,""), NA())</f>
        <v>#N/A</v>
      </c>
      <c r="H728" s="3" t="e">
        <f t="shared" si="91"/>
        <v>#NUM!</v>
      </c>
      <c r="I728" s="3" t="e">
        <f ca="1" xml:space="preserve"> IF(OR(Calculations!C728 = "",Calculations!C728 &lt;&gt; DefectTypeString),  Calculations!M728, NA())</f>
        <v>#N/A</v>
      </c>
      <c r="J728" s="3" t="e">
        <f xml:space="preserve"> IF(Calculations!C728 = DefectTypeString,  Calculations!M728, NA())</f>
        <v>#N/A</v>
      </c>
      <c r="K728" s="3"/>
      <c r="AL728" s="2" t="str">
        <f t="shared" si="87"/>
        <v/>
      </c>
      <c r="AM728" s="4" t="str">
        <f t="shared" si="88"/>
        <v/>
      </c>
      <c r="AN728" s="4" t="str">
        <f t="shared" si="89"/>
        <v/>
      </c>
    </row>
    <row r="729" spans="1:40" x14ac:dyDescent="0.2">
      <c r="A729" s="9" t="str">
        <f>Calculations!B729</f>
        <v/>
      </c>
      <c r="B729" s="9" t="str">
        <f>Calculations!A729</f>
        <v/>
      </c>
      <c r="C729" s="3" t="str">
        <f t="shared" si="86"/>
        <v/>
      </c>
      <c r="D729" s="3" t="str">
        <f>IFERROR(Calculations!L729,"")</f>
        <v/>
      </c>
      <c r="E729" s="3" t="str">
        <f>IF(OR(FilterValue="",Calculations!C729=FilterValue), IF(Calculations!C729 &lt;&gt;DefectTypeString,  IFERROR(Calculations!L729,""), NA()),NA())</f>
        <v/>
      </c>
      <c r="F729" s="3" t="e">
        <f t="shared" si="90"/>
        <v>#NUM!</v>
      </c>
      <c r="G729" s="3" t="e">
        <f xml:space="preserve"> IF(Calculations!C729 = DefectTypeString,  IFERROR(Calculations!L729,""), NA())</f>
        <v>#N/A</v>
      </c>
      <c r="H729" s="3" t="e">
        <f t="shared" si="91"/>
        <v>#NUM!</v>
      </c>
      <c r="I729" s="3" t="e">
        <f ca="1" xml:space="preserve"> IF(OR(Calculations!C729 = "",Calculations!C729 &lt;&gt; DefectTypeString),  Calculations!M729, NA())</f>
        <v>#N/A</v>
      </c>
      <c r="J729" s="3" t="e">
        <f xml:space="preserve"> IF(Calculations!C729 = DefectTypeString,  Calculations!M729, NA())</f>
        <v>#N/A</v>
      </c>
      <c r="K729" s="3"/>
      <c r="AL729" s="2" t="str">
        <f t="shared" si="87"/>
        <v/>
      </c>
      <c r="AM729" s="4" t="str">
        <f t="shared" si="88"/>
        <v/>
      </c>
      <c r="AN729" s="4" t="str">
        <f t="shared" si="89"/>
        <v/>
      </c>
    </row>
    <row r="730" spans="1:40" x14ac:dyDescent="0.2">
      <c r="A730" s="9" t="str">
        <f>Calculations!B730</f>
        <v/>
      </c>
      <c r="B730" s="9" t="str">
        <f>Calculations!A730</f>
        <v/>
      </c>
      <c r="C730" s="3" t="str">
        <f t="shared" si="86"/>
        <v/>
      </c>
      <c r="D730" s="3" t="str">
        <f>IFERROR(Calculations!L730,"")</f>
        <v/>
      </c>
      <c r="E730" s="3" t="str">
        <f>IF(OR(FilterValue="",Calculations!C730=FilterValue), IF(Calculations!C730 &lt;&gt;DefectTypeString,  IFERROR(Calculations!L730,""), NA()),NA())</f>
        <v/>
      </c>
      <c r="F730" s="3" t="e">
        <f t="shared" si="90"/>
        <v>#NUM!</v>
      </c>
      <c r="G730" s="3" t="e">
        <f xml:space="preserve"> IF(Calculations!C730 = DefectTypeString,  IFERROR(Calculations!L730,""), NA())</f>
        <v>#N/A</v>
      </c>
      <c r="H730" s="3" t="e">
        <f t="shared" si="91"/>
        <v>#NUM!</v>
      </c>
      <c r="I730" s="3" t="e">
        <f ca="1" xml:space="preserve"> IF(OR(Calculations!C730 = "",Calculations!C730 &lt;&gt; DefectTypeString),  Calculations!M730, NA())</f>
        <v>#N/A</v>
      </c>
      <c r="J730" s="3" t="e">
        <f xml:space="preserve"> IF(Calculations!C730 = DefectTypeString,  Calculations!M730, NA())</f>
        <v>#N/A</v>
      </c>
      <c r="K730" s="3"/>
      <c r="AL730" s="2" t="str">
        <f t="shared" si="87"/>
        <v/>
      </c>
      <c r="AM730" s="4" t="str">
        <f t="shared" si="88"/>
        <v/>
      </c>
      <c r="AN730" s="4" t="str">
        <f t="shared" si="89"/>
        <v/>
      </c>
    </row>
    <row r="731" spans="1:40" x14ac:dyDescent="0.2">
      <c r="A731" s="9" t="str">
        <f>Calculations!B731</f>
        <v/>
      </c>
      <c r="B731" s="9" t="str">
        <f>Calculations!A731</f>
        <v/>
      </c>
      <c r="C731" s="3" t="str">
        <f t="shared" si="86"/>
        <v/>
      </c>
      <c r="D731" s="3" t="str">
        <f>IFERROR(Calculations!L731,"")</f>
        <v/>
      </c>
      <c r="E731" s="3" t="str">
        <f>IF(OR(FilterValue="",Calculations!C731=FilterValue), IF(Calculations!C731 &lt;&gt;DefectTypeString,  IFERROR(Calculations!L731,""), NA()),NA())</f>
        <v/>
      </c>
      <c r="F731" s="3" t="e">
        <f t="shared" si="90"/>
        <v>#NUM!</v>
      </c>
      <c r="G731" s="3" t="e">
        <f xml:space="preserve"> IF(Calculations!C731 = DefectTypeString,  IFERROR(Calculations!L731,""), NA())</f>
        <v>#N/A</v>
      </c>
      <c r="H731" s="3" t="e">
        <f t="shared" si="91"/>
        <v>#NUM!</v>
      </c>
      <c r="I731" s="3" t="e">
        <f ca="1" xml:space="preserve"> IF(OR(Calculations!C731 = "",Calculations!C731 &lt;&gt; DefectTypeString),  Calculations!M731, NA())</f>
        <v>#N/A</v>
      </c>
      <c r="J731" s="3" t="e">
        <f xml:space="preserve"> IF(Calculations!C731 = DefectTypeString,  Calculations!M731, NA())</f>
        <v>#N/A</v>
      </c>
      <c r="K731" s="3"/>
      <c r="AL731" s="2" t="str">
        <f t="shared" si="87"/>
        <v/>
      </c>
      <c r="AM731" s="4" t="str">
        <f t="shared" si="88"/>
        <v/>
      </c>
      <c r="AN731" s="4" t="str">
        <f t="shared" si="89"/>
        <v/>
      </c>
    </row>
    <row r="732" spans="1:40" x14ac:dyDescent="0.2">
      <c r="A732" s="9" t="str">
        <f>Calculations!B732</f>
        <v/>
      </c>
      <c r="B732" s="9" t="str">
        <f>Calculations!A732</f>
        <v/>
      </c>
      <c r="C732" s="3" t="str">
        <f t="shared" si="86"/>
        <v/>
      </c>
      <c r="D732" s="3" t="str">
        <f>IFERROR(Calculations!L732,"")</f>
        <v/>
      </c>
      <c r="E732" s="3" t="str">
        <f>IF(OR(FilterValue="",Calculations!C732=FilterValue), IF(Calculations!C732 &lt;&gt;DefectTypeString,  IFERROR(Calculations!L732,""), NA()),NA())</f>
        <v/>
      </c>
      <c r="F732" s="3" t="e">
        <f t="shared" si="90"/>
        <v>#NUM!</v>
      </c>
      <c r="G732" s="3" t="e">
        <f xml:space="preserve"> IF(Calculations!C732 = DefectTypeString,  IFERROR(Calculations!L732,""), NA())</f>
        <v>#N/A</v>
      </c>
      <c r="H732" s="3" t="e">
        <f t="shared" si="91"/>
        <v>#NUM!</v>
      </c>
      <c r="I732" s="3" t="e">
        <f ca="1" xml:space="preserve"> IF(OR(Calculations!C732 = "",Calculations!C732 &lt;&gt; DefectTypeString),  Calculations!M732, NA())</f>
        <v>#N/A</v>
      </c>
      <c r="J732" s="3" t="e">
        <f xml:space="preserve"> IF(Calculations!C732 = DefectTypeString,  Calculations!M732, NA())</f>
        <v>#N/A</v>
      </c>
      <c r="K732" s="3"/>
      <c r="AL732" s="2" t="str">
        <f t="shared" si="87"/>
        <v/>
      </c>
      <c r="AM732" s="4" t="str">
        <f t="shared" si="88"/>
        <v/>
      </c>
      <c r="AN732" s="4" t="str">
        <f t="shared" si="89"/>
        <v/>
      </c>
    </row>
    <row r="733" spans="1:40" x14ac:dyDescent="0.2">
      <c r="A733" s="9" t="str">
        <f>Calculations!B733</f>
        <v/>
      </c>
      <c r="B733" s="9" t="str">
        <f>Calculations!A733</f>
        <v/>
      </c>
      <c r="C733" s="3" t="str">
        <f t="shared" si="86"/>
        <v/>
      </c>
      <c r="D733" s="3" t="str">
        <f>IFERROR(Calculations!L733,"")</f>
        <v/>
      </c>
      <c r="E733" s="3" t="str">
        <f>IF(OR(FilterValue="",Calculations!C733=FilterValue), IF(Calculations!C733 &lt;&gt;DefectTypeString,  IFERROR(Calculations!L733,""), NA()),NA())</f>
        <v/>
      </c>
      <c r="F733" s="3" t="e">
        <f t="shared" si="90"/>
        <v>#NUM!</v>
      </c>
      <c r="G733" s="3" t="e">
        <f xml:space="preserve"> IF(Calculations!C733 = DefectTypeString,  IFERROR(Calculations!L733,""), NA())</f>
        <v>#N/A</v>
      </c>
      <c r="H733" s="3" t="e">
        <f t="shared" si="91"/>
        <v>#NUM!</v>
      </c>
      <c r="I733" s="3" t="e">
        <f ca="1" xml:space="preserve"> IF(OR(Calculations!C733 = "",Calculations!C733 &lt;&gt; DefectTypeString),  Calculations!M733, NA())</f>
        <v>#N/A</v>
      </c>
      <c r="J733" s="3" t="e">
        <f xml:space="preserve"> IF(Calculations!C733 = DefectTypeString,  Calculations!M733, NA())</f>
        <v>#N/A</v>
      </c>
      <c r="K733" s="3"/>
      <c r="AL733" s="2" t="str">
        <f t="shared" si="87"/>
        <v/>
      </c>
      <c r="AM733" s="4" t="str">
        <f t="shared" si="88"/>
        <v/>
      </c>
      <c r="AN733" s="4" t="str">
        <f t="shared" si="89"/>
        <v/>
      </c>
    </row>
    <row r="734" spans="1:40" x14ac:dyDescent="0.2">
      <c r="A734" s="9" t="str">
        <f>Calculations!B734</f>
        <v/>
      </c>
      <c r="B734" s="9" t="str">
        <f>Calculations!A734</f>
        <v/>
      </c>
      <c r="C734" s="3" t="str">
        <f t="shared" si="86"/>
        <v/>
      </c>
      <c r="D734" s="3" t="str">
        <f>IFERROR(Calculations!L734,"")</f>
        <v/>
      </c>
      <c r="E734" s="3" t="str">
        <f>IF(OR(FilterValue="",Calculations!C734=FilterValue), IF(Calculations!C734 &lt;&gt;DefectTypeString,  IFERROR(Calculations!L734,""), NA()),NA())</f>
        <v/>
      </c>
      <c r="F734" s="3" t="e">
        <f t="shared" si="90"/>
        <v>#NUM!</v>
      </c>
      <c r="G734" s="3" t="e">
        <f xml:space="preserve"> IF(Calculations!C734 = DefectTypeString,  IFERROR(Calculations!L734,""), NA())</f>
        <v>#N/A</v>
      </c>
      <c r="H734" s="3" t="e">
        <f t="shared" si="91"/>
        <v>#NUM!</v>
      </c>
      <c r="I734" s="3" t="e">
        <f ca="1" xml:space="preserve"> IF(OR(Calculations!C734 = "",Calculations!C734 &lt;&gt; DefectTypeString),  Calculations!M734, NA())</f>
        <v>#N/A</v>
      </c>
      <c r="J734" s="3" t="e">
        <f xml:space="preserve"> IF(Calculations!C734 = DefectTypeString,  Calculations!M734, NA())</f>
        <v>#N/A</v>
      </c>
      <c r="K734" s="3"/>
      <c r="AL734" s="2" t="str">
        <f t="shared" si="87"/>
        <v/>
      </c>
      <c r="AM734" s="4" t="str">
        <f t="shared" si="88"/>
        <v/>
      </c>
      <c r="AN734" s="4" t="str">
        <f t="shared" si="89"/>
        <v/>
      </c>
    </row>
    <row r="735" spans="1:40" x14ac:dyDescent="0.2">
      <c r="A735" s="9" t="str">
        <f>Calculations!B735</f>
        <v/>
      </c>
      <c r="B735" s="9" t="str">
        <f>Calculations!A735</f>
        <v/>
      </c>
      <c r="C735" s="3" t="str">
        <f t="shared" si="86"/>
        <v/>
      </c>
      <c r="D735" s="3" t="str">
        <f>IFERROR(Calculations!L735,"")</f>
        <v/>
      </c>
      <c r="E735" s="3" t="str">
        <f>IF(OR(FilterValue="",Calculations!C735=FilterValue), IF(Calculations!C735 &lt;&gt;DefectTypeString,  IFERROR(Calculations!L735,""), NA()),NA())</f>
        <v/>
      </c>
      <c r="F735" s="3" t="e">
        <f t="shared" si="90"/>
        <v>#NUM!</v>
      </c>
      <c r="G735" s="3" t="e">
        <f xml:space="preserve"> IF(Calculations!C735 = DefectTypeString,  IFERROR(Calculations!L735,""), NA())</f>
        <v>#N/A</v>
      </c>
      <c r="H735" s="3" t="e">
        <f t="shared" si="91"/>
        <v>#NUM!</v>
      </c>
      <c r="I735" s="3" t="e">
        <f ca="1" xml:space="preserve"> IF(OR(Calculations!C735 = "",Calculations!C735 &lt;&gt; DefectTypeString),  Calculations!M735, NA())</f>
        <v>#N/A</v>
      </c>
      <c r="J735" s="3" t="e">
        <f xml:space="preserve"> IF(Calculations!C735 = DefectTypeString,  Calculations!M735, NA())</f>
        <v>#N/A</v>
      </c>
      <c r="K735" s="3"/>
      <c r="AL735" s="2" t="str">
        <f t="shared" si="87"/>
        <v/>
      </c>
      <c r="AM735" s="4" t="str">
        <f t="shared" si="88"/>
        <v/>
      </c>
      <c r="AN735" s="4" t="str">
        <f t="shared" si="89"/>
        <v/>
      </c>
    </row>
    <row r="736" spans="1:40" x14ac:dyDescent="0.2">
      <c r="A736" s="9" t="str">
        <f>Calculations!B736</f>
        <v/>
      </c>
      <c r="B736" s="9" t="str">
        <f>Calculations!A736</f>
        <v/>
      </c>
      <c r="C736" s="3" t="str">
        <f t="shared" si="86"/>
        <v/>
      </c>
      <c r="D736" s="3" t="str">
        <f>IFERROR(Calculations!L736,"")</f>
        <v/>
      </c>
      <c r="E736" s="3" t="str">
        <f>IF(OR(FilterValue="",Calculations!C736=FilterValue), IF(Calculations!C736 &lt;&gt;DefectTypeString,  IFERROR(Calculations!L736,""), NA()),NA())</f>
        <v/>
      </c>
      <c r="F736" s="3" t="e">
        <f t="shared" si="90"/>
        <v>#NUM!</v>
      </c>
      <c r="G736" s="3" t="e">
        <f xml:space="preserve"> IF(Calculations!C736 = DefectTypeString,  IFERROR(Calculations!L736,""), NA())</f>
        <v>#N/A</v>
      </c>
      <c r="H736" s="3" t="e">
        <f t="shared" si="91"/>
        <v>#NUM!</v>
      </c>
      <c r="I736" s="3" t="e">
        <f ca="1" xml:space="preserve"> IF(OR(Calculations!C736 = "",Calculations!C736 &lt;&gt; DefectTypeString),  Calculations!M736, NA())</f>
        <v>#N/A</v>
      </c>
      <c r="J736" s="3" t="e">
        <f xml:space="preserve"> IF(Calculations!C736 = DefectTypeString,  Calculations!M736, NA())</f>
        <v>#N/A</v>
      </c>
      <c r="K736" s="3"/>
      <c r="AL736" s="2" t="str">
        <f t="shared" si="87"/>
        <v/>
      </c>
      <c r="AM736" s="4" t="str">
        <f t="shared" si="88"/>
        <v/>
      </c>
      <c r="AN736" s="4" t="str">
        <f t="shared" si="89"/>
        <v/>
      </c>
    </row>
    <row r="737" spans="1:40" x14ac:dyDescent="0.2">
      <c r="A737" s="9" t="str">
        <f>Calculations!B737</f>
        <v/>
      </c>
      <c r="B737" s="9" t="str">
        <f>Calculations!A737</f>
        <v/>
      </c>
      <c r="C737" s="3" t="str">
        <f t="shared" si="86"/>
        <v/>
      </c>
      <c r="D737" s="3" t="str">
        <f>IFERROR(Calculations!L737,"")</f>
        <v/>
      </c>
      <c r="E737" s="3" t="str">
        <f>IF(OR(FilterValue="",Calculations!C737=FilterValue), IF(Calculations!C737 &lt;&gt;DefectTypeString,  IFERROR(Calculations!L737,""), NA()),NA())</f>
        <v/>
      </c>
      <c r="F737" s="3" t="e">
        <f t="shared" si="90"/>
        <v>#NUM!</v>
      </c>
      <c r="G737" s="3" t="e">
        <f xml:space="preserve"> IF(Calculations!C737 = DefectTypeString,  IFERROR(Calculations!L737,""), NA())</f>
        <v>#N/A</v>
      </c>
      <c r="H737" s="3" t="e">
        <f t="shared" si="91"/>
        <v>#NUM!</v>
      </c>
      <c r="I737" s="3" t="e">
        <f ca="1" xml:space="preserve"> IF(OR(Calculations!C737 = "",Calculations!C737 &lt;&gt; DefectTypeString),  Calculations!M737, NA())</f>
        <v>#N/A</v>
      </c>
      <c r="J737" s="3" t="e">
        <f xml:space="preserve"> IF(Calculations!C737 = DefectTypeString,  Calculations!M737, NA())</f>
        <v>#N/A</v>
      </c>
      <c r="K737" s="3"/>
      <c r="AL737" s="2" t="str">
        <f t="shared" si="87"/>
        <v/>
      </c>
      <c r="AM737" s="4" t="str">
        <f t="shared" si="88"/>
        <v/>
      </c>
      <c r="AN737" s="4" t="str">
        <f t="shared" si="89"/>
        <v/>
      </c>
    </row>
    <row r="738" spans="1:40" x14ac:dyDescent="0.2">
      <c r="A738" s="9" t="str">
        <f>Calculations!B738</f>
        <v/>
      </c>
      <c r="B738" s="9" t="str">
        <f>Calculations!A738</f>
        <v/>
      </c>
      <c r="C738" s="3" t="str">
        <f t="shared" si="86"/>
        <v/>
      </c>
      <c r="D738" s="3" t="str">
        <f>IFERROR(Calculations!L738,"")</f>
        <v/>
      </c>
      <c r="E738" s="3" t="str">
        <f>IF(OR(FilterValue="",Calculations!C738=FilterValue), IF(Calculations!C738 &lt;&gt;DefectTypeString,  IFERROR(Calculations!L738,""), NA()),NA())</f>
        <v/>
      </c>
      <c r="F738" s="3" t="e">
        <f t="shared" si="90"/>
        <v>#NUM!</v>
      </c>
      <c r="G738" s="3" t="e">
        <f xml:space="preserve"> IF(Calculations!C738 = DefectTypeString,  IFERROR(Calculations!L738,""), NA())</f>
        <v>#N/A</v>
      </c>
      <c r="H738" s="3" t="e">
        <f t="shared" si="91"/>
        <v>#NUM!</v>
      </c>
      <c r="I738" s="3" t="e">
        <f ca="1" xml:space="preserve"> IF(OR(Calculations!C738 = "",Calculations!C738 &lt;&gt; DefectTypeString),  Calculations!M738, NA())</f>
        <v>#N/A</v>
      </c>
      <c r="J738" s="3" t="e">
        <f xml:space="preserve"> IF(Calculations!C738 = DefectTypeString,  Calculations!M738, NA())</f>
        <v>#N/A</v>
      </c>
      <c r="K738" s="3"/>
      <c r="AL738" s="2" t="str">
        <f t="shared" si="87"/>
        <v/>
      </c>
      <c r="AM738" s="4" t="str">
        <f t="shared" si="88"/>
        <v/>
      </c>
      <c r="AN738" s="4" t="str">
        <f t="shared" si="89"/>
        <v/>
      </c>
    </row>
    <row r="739" spans="1:40" x14ac:dyDescent="0.2">
      <c r="A739" s="9" t="str">
        <f>Calculations!B739</f>
        <v/>
      </c>
      <c r="B739" s="9" t="str">
        <f>Calculations!A739</f>
        <v/>
      </c>
      <c r="C739" s="3" t="str">
        <f t="shared" si="86"/>
        <v/>
      </c>
      <c r="D739" s="3" t="str">
        <f>IFERROR(Calculations!L739,"")</f>
        <v/>
      </c>
      <c r="E739" s="3" t="str">
        <f>IF(OR(FilterValue="",Calculations!C739=FilterValue), IF(Calculations!C739 &lt;&gt;DefectTypeString,  IFERROR(Calculations!L739,""), NA()),NA())</f>
        <v/>
      </c>
      <c r="F739" s="3" t="e">
        <f t="shared" si="90"/>
        <v>#NUM!</v>
      </c>
      <c r="G739" s="3" t="e">
        <f xml:space="preserve"> IF(Calculations!C739 = DefectTypeString,  IFERROR(Calculations!L739,""), NA())</f>
        <v>#N/A</v>
      </c>
      <c r="H739" s="3" t="e">
        <f t="shared" si="91"/>
        <v>#NUM!</v>
      </c>
      <c r="I739" s="3" t="e">
        <f ca="1" xml:space="preserve"> IF(OR(Calculations!C739 = "",Calculations!C739 &lt;&gt; DefectTypeString),  Calculations!M739, NA())</f>
        <v>#N/A</v>
      </c>
      <c r="J739" s="3" t="e">
        <f xml:space="preserve"> IF(Calculations!C739 = DefectTypeString,  Calculations!M739, NA())</f>
        <v>#N/A</v>
      </c>
      <c r="K739" s="3"/>
      <c r="AL739" s="2" t="str">
        <f t="shared" si="87"/>
        <v/>
      </c>
      <c r="AM739" s="4" t="str">
        <f t="shared" si="88"/>
        <v/>
      </c>
      <c r="AN739" s="4" t="str">
        <f t="shared" si="89"/>
        <v/>
      </c>
    </row>
    <row r="740" spans="1:40" x14ac:dyDescent="0.2">
      <c r="A740" s="9" t="str">
        <f>Calculations!B740</f>
        <v/>
      </c>
      <c r="B740" s="9" t="str">
        <f>Calculations!A740</f>
        <v/>
      </c>
      <c r="C740" s="3" t="str">
        <f t="shared" si="86"/>
        <v/>
      </c>
      <c r="D740" s="3" t="str">
        <f>IFERROR(Calculations!L740,"")</f>
        <v/>
      </c>
      <c r="E740" s="3" t="str">
        <f>IF(OR(FilterValue="",Calculations!C740=FilterValue), IF(Calculations!C740 &lt;&gt;DefectTypeString,  IFERROR(Calculations!L740,""), NA()),NA())</f>
        <v/>
      </c>
      <c r="F740" s="3" t="e">
        <f t="shared" si="90"/>
        <v>#NUM!</v>
      </c>
      <c r="G740" s="3" t="e">
        <f xml:space="preserve"> IF(Calculations!C740 = DefectTypeString,  IFERROR(Calculations!L740,""), NA())</f>
        <v>#N/A</v>
      </c>
      <c r="H740" s="3" t="e">
        <f t="shared" si="91"/>
        <v>#NUM!</v>
      </c>
      <c r="I740" s="3" t="e">
        <f ca="1" xml:space="preserve"> IF(OR(Calculations!C740 = "",Calculations!C740 &lt;&gt; DefectTypeString),  Calculations!M740, NA())</f>
        <v>#N/A</v>
      </c>
      <c r="J740" s="3" t="e">
        <f xml:space="preserve"> IF(Calculations!C740 = DefectTypeString,  Calculations!M740, NA())</f>
        <v>#N/A</v>
      </c>
      <c r="K740" s="3"/>
      <c r="AL740" s="2" t="str">
        <f t="shared" si="87"/>
        <v/>
      </c>
      <c r="AM740" s="4" t="str">
        <f t="shared" si="88"/>
        <v/>
      </c>
      <c r="AN740" s="4" t="str">
        <f t="shared" si="89"/>
        <v/>
      </c>
    </row>
    <row r="741" spans="1:40" x14ac:dyDescent="0.2">
      <c r="A741" s="9" t="str">
        <f>Calculations!B741</f>
        <v/>
      </c>
      <c r="B741" s="9" t="str">
        <f>Calculations!A741</f>
        <v/>
      </c>
      <c r="C741" s="3" t="str">
        <f t="shared" si="86"/>
        <v/>
      </c>
      <c r="D741" s="3" t="str">
        <f>IFERROR(Calculations!L741,"")</f>
        <v/>
      </c>
      <c r="E741" s="3" t="str">
        <f>IF(OR(FilterValue="",Calculations!C741=FilterValue), IF(Calculations!C741 &lt;&gt;DefectTypeString,  IFERROR(Calculations!L741,""), NA()),NA())</f>
        <v/>
      </c>
      <c r="F741" s="3" t="e">
        <f t="shared" si="90"/>
        <v>#NUM!</v>
      </c>
      <c r="G741" s="3" t="e">
        <f xml:space="preserve"> IF(Calculations!C741 = DefectTypeString,  IFERROR(Calculations!L741,""), NA())</f>
        <v>#N/A</v>
      </c>
      <c r="H741" s="3" t="e">
        <f t="shared" si="91"/>
        <v>#NUM!</v>
      </c>
      <c r="I741" s="3" t="e">
        <f ca="1" xml:space="preserve"> IF(OR(Calculations!C741 = "",Calculations!C741 &lt;&gt; DefectTypeString),  Calculations!M741, NA())</f>
        <v>#N/A</v>
      </c>
      <c r="J741" s="3" t="e">
        <f xml:space="preserve"> IF(Calculations!C741 = DefectTypeString,  Calculations!M741, NA())</f>
        <v>#N/A</v>
      </c>
      <c r="K741" s="3"/>
      <c r="AL741" s="2" t="str">
        <f t="shared" si="87"/>
        <v/>
      </c>
      <c r="AM741" s="4" t="str">
        <f t="shared" si="88"/>
        <v/>
      </c>
      <c r="AN741" s="4" t="str">
        <f t="shared" si="89"/>
        <v/>
      </c>
    </row>
    <row r="742" spans="1:40" x14ac:dyDescent="0.2">
      <c r="A742" s="9" t="str">
        <f>Calculations!B742</f>
        <v/>
      </c>
      <c r="B742" s="9" t="str">
        <f>Calculations!A742</f>
        <v/>
      </c>
      <c r="C742" s="3" t="str">
        <f t="shared" si="86"/>
        <v/>
      </c>
      <c r="D742" s="3" t="str">
        <f>IFERROR(Calculations!L742,"")</f>
        <v/>
      </c>
      <c r="E742" s="3" t="str">
        <f>IF(OR(FilterValue="",Calculations!C742=FilterValue), IF(Calculations!C742 &lt;&gt;DefectTypeString,  IFERROR(Calculations!L742,""), NA()),NA())</f>
        <v/>
      </c>
      <c r="F742" s="3" t="e">
        <f t="shared" si="90"/>
        <v>#NUM!</v>
      </c>
      <c r="G742" s="3" t="e">
        <f xml:space="preserve"> IF(Calculations!C742 = DefectTypeString,  IFERROR(Calculations!L742,""), NA())</f>
        <v>#N/A</v>
      </c>
      <c r="H742" s="3" t="e">
        <f t="shared" si="91"/>
        <v>#NUM!</v>
      </c>
      <c r="I742" s="3" t="e">
        <f ca="1" xml:space="preserve"> IF(OR(Calculations!C742 = "",Calculations!C742 &lt;&gt; DefectTypeString),  Calculations!M742, NA())</f>
        <v>#N/A</v>
      </c>
      <c r="J742" s="3" t="e">
        <f xml:space="preserve"> IF(Calculations!C742 = DefectTypeString,  Calculations!M742, NA())</f>
        <v>#N/A</v>
      </c>
      <c r="K742" s="3"/>
      <c r="AL742" s="2" t="str">
        <f t="shared" si="87"/>
        <v/>
      </c>
      <c r="AM742" s="4" t="str">
        <f t="shared" si="88"/>
        <v/>
      </c>
      <c r="AN742" s="4" t="str">
        <f t="shared" si="89"/>
        <v/>
      </c>
    </row>
    <row r="743" spans="1:40" x14ac:dyDescent="0.2">
      <c r="A743" s="9" t="str">
        <f>Calculations!B743</f>
        <v/>
      </c>
      <c r="B743" s="9" t="str">
        <f>Calculations!A743</f>
        <v/>
      </c>
      <c r="C743" s="3" t="str">
        <f t="shared" si="86"/>
        <v/>
      </c>
      <c r="D743" s="3" t="str">
        <f>IFERROR(Calculations!L743,"")</f>
        <v/>
      </c>
      <c r="E743" s="3" t="str">
        <f>IF(OR(FilterValue="",Calculations!C743=FilterValue), IF(Calculations!C743 &lt;&gt;DefectTypeString,  IFERROR(Calculations!L743,""), NA()),NA())</f>
        <v/>
      </c>
      <c r="F743" s="3" t="e">
        <f t="shared" si="90"/>
        <v>#NUM!</v>
      </c>
      <c r="G743" s="3" t="e">
        <f xml:space="preserve"> IF(Calculations!C743 = DefectTypeString,  IFERROR(Calculations!L743,""), NA())</f>
        <v>#N/A</v>
      </c>
      <c r="H743" s="3" t="e">
        <f t="shared" si="91"/>
        <v>#NUM!</v>
      </c>
      <c r="I743" s="3" t="e">
        <f ca="1" xml:space="preserve"> IF(OR(Calculations!C743 = "",Calculations!C743 &lt;&gt; DefectTypeString),  Calculations!M743, NA())</f>
        <v>#N/A</v>
      </c>
      <c r="J743" s="3" t="e">
        <f xml:space="preserve"> IF(Calculations!C743 = DefectTypeString,  Calculations!M743, NA())</f>
        <v>#N/A</v>
      </c>
      <c r="K743" s="3"/>
      <c r="AL743" s="2" t="str">
        <f t="shared" si="87"/>
        <v/>
      </c>
      <c r="AM743" s="4" t="str">
        <f t="shared" si="88"/>
        <v/>
      </c>
      <c r="AN743" s="4" t="str">
        <f t="shared" si="89"/>
        <v/>
      </c>
    </row>
    <row r="744" spans="1:40" x14ac:dyDescent="0.2">
      <c r="A744" s="9" t="str">
        <f>Calculations!B744</f>
        <v/>
      </c>
      <c r="B744" s="9" t="str">
        <f>Calculations!A744</f>
        <v/>
      </c>
      <c r="C744" s="3" t="str">
        <f t="shared" si="86"/>
        <v/>
      </c>
      <c r="D744" s="3" t="str">
        <f>IFERROR(Calculations!L744,"")</f>
        <v/>
      </c>
      <c r="E744" s="3" t="str">
        <f>IF(OR(FilterValue="",Calculations!C744=FilterValue), IF(Calculations!C744 &lt;&gt;DefectTypeString,  IFERROR(Calculations!L744,""), NA()),NA())</f>
        <v/>
      </c>
      <c r="F744" s="3" t="e">
        <f t="shared" si="90"/>
        <v>#NUM!</v>
      </c>
      <c r="G744" s="3" t="e">
        <f xml:space="preserve"> IF(Calculations!C744 = DefectTypeString,  IFERROR(Calculations!L744,""), NA())</f>
        <v>#N/A</v>
      </c>
      <c r="H744" s="3" t="e">
        <f t="shared" si="91"/>
        <v>#NUM!</v>
      </c>
      <c r="I744" s="3" t="e">
        <f ca="1" xml:space="preserve"> IF(OR(Calculations!C744 = "",Calculations!C744 &lt;&gt; DefectTypeString),  Calculations!M744, NA())</f>
        <v>#N/A</v>
      </c>
      <c r="J744" s="3" t="e">
        <f xml:space="preserve"> IF(Calculations!C744 = DefectTypeString,  Calculations!M744, NA())</f>
        <v>#N/A</v>
      </c>
      <c r="K744" s="3"/>
      <c r="AL744" s="2" t="str">
        <f t="shared" si="87"/>
        <v/>
      </c>
      <c r="AM744" s="4" t="str">
        <f t="shared" si="88"/>
        <v/>
      </c>
      <c r="AN744" s="4" t="str">
        <f t="shared" si="89"/>
        <v/>
      </c>
    </row>
    <row r="745" spans="1:40" x14ac:dyDescent="0.2">
      <c r="A745" s="9" t="str">
        <f>Calculations!B745</f>
        <v/>
      </c>
      <c r="B745" s="9" t="str">
        <f>Calculations!A745</f>
        <v/>
      </c>
      <c r="C745" s="3" t="str">
        <f t="shared" si="86"/>
        <v/>
      </c>
      <c r="D745" s="3" t="str">
        <f>IFERROR(Calculations!L745,"")</f>
        <v/>
      </c>
      <c r="E745" s="3" t="str">
        <f>IF(OR(FilterValue="",Calculations!C745=FilterValue), IF(Calculations!C745 &lt;&gt;DefectTypeString,  IFERROR(Calculations!L745,""), NA()),NA())</f>
        <v/>
      </c>
      <c r="F745" s="3" t="e">
        <f t="shared" si="90"/>
        <v>#NUM!</v>
      </c>
      <c r="G745" s="3" t="e">
        <f xml:space="preserve"> IF(Calculations!C745 = DefectTypeString,  IFERROR(Calculations!L745,""), NA())</f>
        <v>#N/A</v>
      </c>
      <c r="H745" s="3" t="e">
        <f t="shared" si="91"/>
        <v>#NUM!</v>
      </c>
      <c r="I745" s="3" t="e">
        <f ca="1" xml:space="preserve"> IF(OR(Calculations!C745 = "",Calculations!C745 &lt;&gt; DefectTypeString),  Calculations!M745, NA())</f>
        <v>#N/A</v>
      </c>
      <c r="J745" s="3" t="e">
        <f xml:space="preserve"> IF(Calculations!C745 = DefectTypeString,  Calculations!M745, NA())</f>
        <v>#N/A</v>
      </c>
      <c r="K745" s="3"/>
      <c r="AL745" s="2" t="str">
        <f t="shared" si="87"/>
        <v/>
      </c>
      <c r="AM745" s="4" t="str">
        <f t="shared" si="88"/>
        <v/>
      </c>
      <c r="AN745" s="4" t="str">
        <f t="shared" si="89"/>
        <v/>
      </c>
    </row>
    <row r="746" spans="1:40" x14ac:dyDescent="0.2">
      <c r="A746" s="9" t="str">
        <f>Calculations!B746</f>
        <v/>
      </c>
      <c r="B746" s="9" t="str">
        <f>Calculations!A746</f>
        <v/>
      </c>
      <c r="C746" s="3" t="str">
        <f t="shared" si="86"/>
        <v/>
      </c>
      <c r="D746" s="3" t="str">
        <f>IFERROR(Calculations!L746,"")</f>
        <v/>
      </c>
      <c r="E746" s="3" t="str">
        <f>IF(OR(FilterValue="",Calculations!C746=FilterValue), IF(Calculations!C746 &lt;&gt;DefectTypeString,  IFERROR(Calculations!L746,""), NA()),NA())</f>
        <v/>
      </c>
      <c r="F746" s="3" t="e">
        <f t="shared" si="90"/>
        <v>#NUM!</v>
      </c>
      <c r="G746" s="3" t="e">
        <f xml:space="preserve"> IF(Calculations!C746 = DefectTypeString,  IFERROR(Calculations!L746,""), NA())</f>
        <v>#N/A</v>
      </c>
      <c r="H746" s="3" t="e">
        <f t="shared" si="91"/>
        <v>#NUM!</v>
      </c>
      <c r="I746" s="3" t="e">
        <f ca="1" xml:space="preserve"> IF(OR(Calculations!C746 = "",Calculations!C746 &lt;&gt; DefectTypeString),  Calculations!M746, NA())</f>
        <v>#N/A</v>
      </c>
      <c r="J746" s="3" t="e">
        <f xml:space="preserve"> IF(Calculations!C746 = DefectTypeString,  Calculations!M746, NA())</f>
        <v>#N/A</v>
      </c>
      <c r="K746" s="3"/>
      <c r="AL746" s="2" t="str">
        <f t="shared" si="87"/>
        <v/>
      </c>
      <c r="AM746" s="4" t="str">
        <f t="shared" si="88"/>
        <v/>
      </c>
      <c r="AN746" s="4" t="str">
        <f t="shared" si="89"/>
        <v/>
      </c>
    </row>
    <row r="747" spans="1:40" x14ac:dyDescent="0.2">
      <c r="A747" s="9" t="str">
        <f>Calculations!B747</f>
        <v/>
      </c>
      <c r="B747" s="9" t="str">
        <f>Calculations!A747</f>
        <v/>
      </c>
      <c r="C747" s="3" t="str">
        <f t="shared" si="86"/>
        <v/>
      </c>
      <c r="D747" s="3" t="str">
        <f>IFERROR(Calculations!L747,"")</f>
        <v/>
      </c>
      <c r="E747" s="3" t="str">
        <f>IF(OR(FilterValue="",Calculations!C747=FilterValue), IF(Calculations!C747 &lt;&gt;DefectTypeString,  IFERROR(Calculations!L747,""), NA()),NA())</f>
        <v/>
      </c>
      <c r="F747" s="3" t="e">
        <f t="shared" si="90"/>
        <v>#NUM!</v>
      </c>
      <c r="G747" s="3" t="e">
        <f xml:space="preserve"> IF(Calculations!C747 = DefectTypeString,  IFERROR(Calculations!L747,""), NA())</f>
        <v>#N/A</v>
      </c>
      <c r="H747" s="3" t="e">
        <f t="shared" si="91"/>
        <v>#NUM!</v>
      </c>
      <c r="I747" s="3" t="e">
        <f ca="1" xml:space="preserve"> IF(OR(Calculations!C747 = "",Calculations!C747 &lt;&gt; DefectTypeString),  Calculations!M747, NA())</f>
        <v>#N/A</v>
      </c>
      <c r="J747" s="3" t="e">
        <f xml:space="preserve"> IF(Calculations!C747 = DefectTypeString,  Calculations!M747, NA())</f>
        <v>#N/A</v>
      </c>
      <c r="K747" s="3"/>
      <c r="AL747" s="2" t="str">
        <f t="shared" si="87"/>
        <v/>
      </c>
      <c r="AM747" s="4" t="str">
        <f t="shared" si="88"/>
        <v/>
      </c>
      <c r="AN747" s="4" t="str">
        <f t="shared" si="89"/>
        <v/>
      </c>
    </row>
    <row r="748" spans="1:40" x14ac:dyDescent="0.2">
      <c r="A748" s="9" t="str">
        <f>Calculations!B748</f>
        <v/>
      </c>
      <c r="B748" s="9" t="str">
        <f>Calculations!A748</f>
        <v/>
      </c>
      <c r="C748" s="3" t="str">
        <f t="shared" si="86"/>
        <v/>
      </c>
      <c r="D748" s="3" t="str">
        <f>IFERROR(Calculations!L748,"")</f>
        <v/>
      </c>
      <c r="E748" s="3" t="str">
        <f>IF(OR(FilterValue="",Calculations!C748=FilterValue), IF(Calculations!C748 &lt;&gt;DefectTypeString,  IFERROR(Calculations!L748,""), NA()),NA())</f>
        <v/>
      </c>
      <c r="F748" s="3" t="e">
        <f t="shared" si="90"/>
        <v>#NUM!</v>
      </c>
      <c r="G748" s="3" t="e">
        <f xml:space="preserve"> IF(Calculations!C748 = DefectTypeString,  IFERROR(Calculations!L748,""), NA())</f>
        <v>#N/A</v>
      </c>
      <c r="H748" s="3" t="e">
        <f t="shared" si="91"/>
        <v>#NUM!</v>
      </c>
      <c r="I748" s="3" t="e">
        <f ca="1" xml:space="preserve"> IF(OR(Calculations!C748 = "",Calculations!C748 &lt;&gt; DefectTypeString),  Calculations!M748, NA())</f>
        <v>#N/A</v>
      </c>
      <c r="J748" s="3" t="e">
        <f xml:space="preserve"> IF(Calculations!C748 = DefectTypeString,  Calculations!M748, NA())</f>
        <v>#N/A</v>
      </c>
      <c r="K748" s="3"/>
      <c r="AL748" s="2" t="str">
        <f t="shared" si="87"/>
        <v/>
      </c>
      <c r="AM748" s="4" t="str">
        <f t="shared" si="88"/>
        <v/>
      </c>
      <c r="AN748" s="4" t="str">
        <f t="shared" si="89"/>
        <v/>
      </c>
    </row>
    <row r="749" spans="1:40" x14ac:dyDescent="0.2">
      <c r="A749" s="9" t="str">
        <f>Calculations!B749</f>
        <v/>
      </c>
      <c r="B749" s="9" t="str">
        <f>Calculations!A749</f>
        <v/>
      </c>
      <c r="C749" s="3" t="str">
        <f t="shared" si="86"/>
        <v/>
      </c>
      <c r="D749" s="3" t="str">
        <f>IFERROR(Calculations!L749,"")</f>
        <v/>
      </c>
      <c r="E749" s="3" t="str">
        <f>IF(OR(FilterValue="",Calculations!C749=FilterValue), IF(Calculations!C749 &lt;&gt;DefectTypeString,  IFERROR(Calculations!L749,""), NA()),NA())</f>
        <v/>
      </c>
      <c r="F749" s="3" t="e">
        <f t="shared" si="90"/>
        <v>#NUM!</v>
      </c>
      <c r="G749" s="3" t="e">
        <f xml:space="preserve"> IF(Calculations!C749 = DefectTypeString,  IFERROR(Calculations!L749,""), NA())</f>
        <v>#N/A</v>
      </c>
      <c r="H749" s="3" t="e">
        <f t="shared" si="91"/>
        <v>#NUM!</v>
      </c>
      <c r="I749" s="3" t="e">
        <f ca="1" xml:space="preserve"> IF(OR(Calculations!C749 = "",Calculations!C749 &lt;&gt; DefectTypeString),  Calculations!M749, NA())</f>
        <v>#N/A</v>
      </c>
      <c r="J749" s="3" t="e">
        <f xml:space="preserve"> IF(Calculations!C749 = DefectTypeString,  Calculations!M749, NA())</f>
        <v>#N/A</v>
      </c>
      <c r="K749" s="3"/>
      <c r="AL749" s="2" t="str">
        <f t="shared" si="87"/>
        <v/>
      </c>
      <c r="AM749" s="4" t="str">
        <f t="shared" si="88"/>
        <v/>
      </c>
      <c r="AN749" s="4" t="str">
        <f t="shared" si="89"/>
        <v/>
      </c>
    </row>
    <row r="750" spans="1:40" x14ac:dyDescent="0.2">
      <c r="A750" s="9" t="str">
        <f>Calculations!B750</f>
        <v/>
      </c>
      <c r="B750" s="9" t="str">
        <f>Calculations!A750</f>
        <v/>
      </c>
      <c r="C750" s="3" t="str">
        <f t="shared" si="86"/>
        <v/>
      </c>
      <c r="D750" s="3" t="str">
        <f>IFERROR(Calculations!L750,"")</f>
        <v/>
      </c>
      <c r="E750" s="3" t="str">
        <f>IF(OR(FilterValue="",Calculations!C750=FilterValue), IF(Calculations!C750 &lt;&gt;DefectTypeString,  IFERROR(Calculations!L750,""), NA()),NA())</f>
        <v/>
      </c>
      <c r="F750" s="3" t="e">
        <f t="shared" si="90"/>
        <v>#NUM!</v>
      </c>
      <c r="G750" s="3" t="e">
        <f xml:space="preserve"> IF(Calculations!C750 = DefectTypeString,  IFERROR(Calculations!L750,""), NA())</f>
        <v>#N/A</v>
      </c>
      <c r="H750" s="3" t="e">
        <f t="shared" si="91"/>
        <v>#NUM!</v>
      </c>
      <c r="I750" s="3" t="e">
        <f ca="1" xml:space="preserve"> IF(OR(Calculations!C750 = "",Calculations!C750 &lt;&gt; DefectTypeString),  Calculations!M750, NA())</f>
        <v>#N/A</v>
      </c>
      <c r="J750" s="3" t="e">
        <f xml:space="preserve"> IF(Calculations!C750 = DefectTypeString,  Calculations!M750, NA())</f>
        <v>#N/A</v>
      </c>
      <c r="K750" s="3"/>
      <c r="AL750" s="2" t="str">
        <f t="shared" si="87"/>
        <v/>
      </c>
      <c r="AM750" s="4" t="str">
        <f t="shared" si="88"/>
        <v/>
      </c>
      <c r="AN750" s="4" t="str">
        <f t="shared" si="89"/>
        <v/>
      </c>
    </row>
    <row r="751" spans="1:40" x14ac:dyDescent="0.2">
      <c r="A751" s="9" t="str">
        <f>Calculations!B751</f>
        <v/>
      </c>
      <c r="B751" s="9" t="str">
        <f>Calculations!A751</f>
        <v/>
      </c>
      <c r="C751" s="3" t="str">
        <f t="shared" si="86"/>
        <v/>
      </c>
      <c r="D751" s="3" t="str">
        <f>IFERROR(Calculations!L751,"")</f>
        <v/>
      </c>
      <c r="E751" s="3" t="str">
        <f>IF(OR(FilterValue="",Calculations!C751=FilterValue), IF(Calculations!C751 &lt;&gt;DefectTypeString,  IFERROR(Calculations!L751,""), NA()),NA())</f>
        <v/>
      </c>
      <c r="F751" s="3" t="e">
        <f t="shared" si="90"/>
        <v>#NUM!</v>
      </c>
      <c r="G751" s="3" t="e">
        <f xml:space="preserve"> IF(Calculations!C751 = DefectTypeString,  IFERROR(Calculations!L751,""), NA())</f>
        <v>#N/A</v>
      </c>
      <c r="H751" s="3" t="e">
        <f t="shared" si="91"/>
        <v>#NUM!</v>
      </c>
      <c r="I751" s="3" t="e">
        <f ca="1" xml:space="preserve"> IF(OR(Calculations!C751 = "",Calculations!C751 &lt;&gt; DefectTypeString),  Calculations!M751, NA())</f>
        <v>#N/A</v>
      </c>
      <c r="J751" s="3" t="e">
        <f xml:space="preserve"> IF(Calculations!C751 = DefectTypeString,  Calculations!M751, NA())</f>
        <v>#N/A</v>
      </c>
      <c r="K751" s="3"/>
      <c r="AL751" s="2" t="str">
        <f t="shared" si="87"/>
        <v/>
      </c>
      <c r="AM751" s="4" t="str">
        <f t="shared" si="88"/>
        <v/>
      </c>
      <c r="AN751" s="4" t="str">
        <f t="shared" si="89"/>
        <v/>
      </c>
    </row>
    <row r="752" spans="1:40" x14ac:dyDescent="0.2">
      <c r="A752" s="9" t="str">
        <f>Calculations!B752</f>
        <v/>
      </c>
      <c r="B752" s="9" t="str">
        <f>Calculations!A752</f>
        <v/>
      </c>
      <c r="C752" s="3" t="str">
        <f t="shared" si="86"/>
        <v/>
      </c>
      <c r="D752" s="3" t="str">
        <f>IFERROR(Calculations!L752,"")</f>
        <v/>
      </c>
      <c r="E752" s="3" t="str">
        <f>IF(OR(FilterValue="",Calculations!C752=FilterValue), IF(Calculations!C752 &lt;&gt;DefectTypeString,  IFERROR(Calculations!L752,""), NA()),NA())</f>
        <v/>
      </c>
      <c r="F752" s="3" t="e">
        <f t="shared" si="90"/>
        <v>#NUM!</v>
      </c>
      <c r="G752" s="3" t="e">
        <f xml:space="preserve"> IF(Calculations!C752 = DefectTypeString,  IFERROR(Calculations!L752,""), NA())</f>
        <v>#N/A</v>
      </c>
      <c r="H752" s="3" t="e">
        <f t="shared" si="91"/>
        <v>#NUM!</v>
      </c>
      <c r="I752" s="3" t="e">
        <f ca="1" xml:space="preserve"> IF(OR(Calculations!C752 = "",Calculations!C752 &lt;&gt; DefectTypeString),  Calculations!M752, NA())</f>
        <v>#N/A</v>
      </c>
      <c r="J752" s="3" t="e">
        <f xml:space="preserve"> IF(Calculations!C752 = DefectTypeString,  Calculations!M752, NA())</f>
        <v>#N/A</v>
      </c>
      <c r="K752" s="3"/>
      <c r="AL752" s="2" t="str">
        <f t="shared" si="87"/>
        <v/>
      </c>
      <c r="AM752" s="4" t="str">
        <f t="shared" si="88"/>
        <v/>
      </c>
      <c r="AN752" s="4" t="str">
        <f t="shared" si="89"/>
        <v/>
      </c>
    </row>
    <row r="753" spans="1:40" x14ac:dyDescent="0.2">
      <c r="A753" s="9" t="str">
        <f>Calculations!B753</f>
        <v/>
      </c>
      <c r="B753" s="9" t="str">
        <f>Calculations!A753</f>
        <v/>
      </c>
      <c r="C753" s="3" t="str">
        <f t="shared" si="86"/>
        <v/>
      </c>
      <c r="D753" s="3" t="str">
        <f>IFERROR(Calculations!L753,"")</f>
        <v/>
      </c>
      <c r="E753" s="3" t="str">
        <f>IF(OR(FilterValue="",Calculations!C753=FilterValue), IF(Calculations!C753 &lt;&gt;DefectTypeString,  IFERROR(Calculations!L753,""), NA()),NA())</f>
        <v/>
      </c>
      <c r="F753" s="3" t="e">
        <f t="shared" si="90"/>
        <v>#NUM!</v>
      </c>
      <c r="G753" s="3" t="e">
        <f xml:space="preserve"> IF(Calculations!C753 = DefectTypeString,  IFERROR(Calculations!L753,""), NA())</f>
        <v>#N/A</v>
      </c>
      <c r="H753" s="3" t="e">
        <f t="shared" si="91"/>
        <v>#NUM!</v>
      </c>
      <c r="I753" s="3" t="e">
        <f ca="1" xml:space="preserve"> IF(OR(Calculations!C753 = "",Calculations!C753 &lt;&gt; DefectTypeString),  Calculations!M753, NA())</f>
        <v>#N/A</v>
      </c>
      <c r="J753" s="3" t="e">
        <f xml:space="preserve"> IF(Calculations!C753 = DefectTypeString,  Calculations!M753, NA())</f>
        <v>#N/A</v>
      </c>
      <c r="K753" s="3"/>
      <c r="AL753" s="2" t="str">
        <f t="shared" si="87"/>
        <v/>
      </c>
      <c r="AM753" s="4" t="str">
        <f t="shared" si="88"/>
        <v/>
      </c>
      <c r="AN753" s="4" t="str">
        <f t="shared" si="89"/>
        <v/>
      </c>
    </row>
    <row r="754" spans="1:40" x14ac:dyDescent="0.2">
      <c r="A754" s="9" t="str">
        <f>Calculations!B754</f>
        <v/>
      </c>
      <c r="B754" s="9" t="str">
        <f>Calculations!A754</f>
        <v/>
      </c>
      <c r="C754" s="3" t="str">
        <f t="shared" si="86"/>
        <v/>
      </c>
      <c r="D754" s="3" t="str">
        <f>IFERROR(Calculations!L754,"")</f>
        <v/>
      </c>
      <c r="E754" s="3" t="str">
        <f>IF(OR(FilterValue="",Calculations!C754=FilterValue), IF(Calculations!C754 &lt;&gt;DefectTypeString,  IFERROR(Calculations!L754,""), NA()),NA())</f>
        <v/>
      </c>
      <c r="F754" s="3" t="e">
        <f t="shared" si="90"/>
        <v>#NUM!</v>
      </c>
      <c r="G754" s="3" t="e">
        <f xml:space="preserve"> IF(Calculations!C754 = DefectTypeString,  IFERROR(Calculations!L754,""), NA())</f>
        <v>#N/A</v>
      </c>
      <c r="H754" s="3" t="e">
        <f t="shared" si="91"/>
        <v>#NUM!</v>
      </c>
      <c r="I754" s="3" t="e">
        <f ca="1" xml:space="preserve"> IF(OR(Calculations!C754 = "",Calculations!C754 &lt;&gt; DefectTypeString),  Calculations!M754, NA())</f>
        <v>#N/A</v>
      </c>
      <c r="J754" s="3" t="e">
        <f xml:space="preserve"> IF(Calculations!C754 = DefectTypeString,  Calculations!M754, NA())</f>
        <v>#N/A</v>
      </c>
      <c r="K754" s="3"/>
      <c r="AL754" s="2" t="str">
        <f t="shared" si="87"/>
        <v/>
      </c>
      <c r="AM754" s="4" t="str">
        <f t="shared" si="88"/>
        <v/>
      </c>
      <c r="AN754" s="4" t="str">
        <f t="shared" si="89"/>
        <v/>
      </c>
    </row>
    <row r="755" spans="1:40" x14ac:dyDescent="0.2">
      <c r="A755" s="9" t="str">
        <f>Calculations!B755</f>
        <v/>
      </c>
      <c r="B755" s="9" t="str">
        <f>Calculations!A755</f>
        <v/>
      </c>
      <c r="C755" s="3" t="str">
        <f t="shared" si="86"/>
        <v/>
      </c>
      <c r="D755" s="3" t="str">
        <f>IFERROR(Calculations!L755,"")</f>
        <v/>
      </c>
      <c r="E755" s="3" t="str">
        <f>IF(OR(FilterValue="",Calculations!C755=FilterValue), IF(Calculations!C755 &lt;&gt;DefectTypeString,  IFERROR(Calculations!L755,""), NA()),NA())</f>
        <v/>
      </c>
      <c r="F755" s="3" t="e">
        <f t="shared" si="90"/>
        <v>#NUM!</v>
      </c>
      <c r="G755" s="3" t="e">
        <f xml:space="preserve"> IF(Calculations!C755 = DefectTypeString,  IFERROR(Calculations!L755,""), NA())</f>
        <v>#N/A</v>
      </c>
      <c r="H755" s="3" t="e">
        <f t="shared" si="91"/>
        <v>#NUM!</v>
      </c>
      <c r="I755" s="3" t="e">
        <f ca="1" xml:space="preserve"> IF(OR(Calculations!C755 = "",Calculations!C755 &lt;&gt; DefectTypeString),  Calculations!M755, NA())</f>
        <v>#N/A</v>
      </c>
      <c r="J755" s="3" t="e">
        <f xml:space="preserve"> IF(Calculations!C755 = DefectTypeString,  Calculations!M755, NA())</f>
        <v>#N/A</v>
      </c>
      <c r="K755" s="3"/>
      <c r="AL755" s="2" t="str">
        <f t="shared" si="87"/>
        <v/>
      </c>
      <c r="AM755" s="4" t="str">
        <f t="shared" si="88"/>
        <v/>
      </c>
      <c r="AN755" s="4" t="str">
        <f t="shared" si="89"/>
        <v/>
      </c>
    </row>
    <row r="756" spans="1:40" x14ac:dyDescent="0.2">
      <c r="A756" s="9" t="str">
        <f>Calculations!B756</f>
        <v/>
      </c>
      <c r="B756" s="9" t="str">
        <f>Calculations!A756</f>
        <v/>
      </c>
      <c r="C756" s="3" t="str">
        <f t="shared" si="86"/>
        <v/>
      </c>
      <c r="D756" s="3" t="str">
        <f>IFERROR(Calculations!L756,"")</f>
        <v/>
      </c>
      <c r="E756" s="3" t="str">
        <f>IF(OR(FilterValue="",Calculations!C756=FilterValue), IF(Calculations!C756 &lt;&gt;DefectTypeString,  IFERROR(Calculations!L756,""), NA()),NA())</f>
        <v/>
      </c>
      <c r="F756" s="3" t="e">
        <f t="shared" si="90"/>
        <v>#NUM!</v>
      </c>
      <c r="G756" s="3" t="e">
        <f xml:space="preserve"> IF(Calculations!C756 = DefectTypeString,  IFERROR(Calculations!L756,""), NA())</f>
        <v>#N/A</v>
      </c>
      <c r="H756" s="3" t="e">
        <f t="shared" si="91"/>
        <v>#NUM!</v>
      </c>
      <c r="I756" s="3" t="e">
        <f ca="1" xml:space="preserve"> IF(OR(Calculations!C756 = "",Calculations!C756 &lt;&gt; DefectTypeString),  Calculations!M756, NA())</f>
        <v>#N/A</v>
      </c>
      <c r="J756" s="3" t="e">
        <f xml:space="preserve"> IF(Calculations!C756 = DefectTypeString,  Calculations!M756, NA())</f>
        <v>#N/A</v>
      </c>
      <c r="K756" s="3"/>
      <c r="AL756" s="2" t="str">
        <f t="shared" si="87"/>
        <v/>
      </c>
      <c r="AM756" s="4" t="str">
        <f t="shared" si="88"/>
        <v/>
      </c>
      <c r="AN756" s="4" t="str">
        <f t="shared" si="89"/>
        <v/>
      </c>
    </row>
    <row r="757" spans="1:40" x14ac:dyDescent="0.2">
      <c r="A757" s="9" t="str">
        <f>Calculations!B757</f>
        <v/>
      </c>
      <c r="B757" s="9" t="str">
        <f>Calculations!A757</f>
        <v/>
      </c>
      <c r="C757" s="3" t="str">
        <f t="shared" si="86"/>
        <v/>
      </c>
      <c r="D757" s="3" t="str">
        <f>IFERROR(Calculations!L757,"")</f>
        <v/>
      </c>
      <c r="E757" s="3" t="str">
        <f>IF(OR(FilterValue="",Calculations!C757=FilterValue), IF(Calculations!C757 &lt;&gt;DefectTypeString,  IFERROR(Calculations!L757,""), NA()),NA())</f>
        <v/>
      </c>
      <c r="F757" s="3" t="e">
        <f t="shared" si="90"/>
        <v>#NUM!</v>
      </c>
      <c r="G757" s="3" t="e">
        <f xml:space="preserve"> IF(Calculations!C757 = DefectTypeString,  IFERROR(Calculations!L757,""), NA())</f>
        <v>#N/A</v>
      </c>
      <c r="H757" s="3" t="e">
        <f t="shared" si="91"/>
        <v>#NUM!</v>
      </c>
      <c r="I757" s="3" t="e">
        <f ca="1" xml:space="preserve"> IF(OR(Calculations!C757 = "",Calculations!C757 &lt;&gt; DefectTypeString),  Calculations!M757, NA())</f>
        <v>#N/A</v>
      </c>
      <c r="J757" s="3" t="e">
        <f xml:space="preserve"> IF(Calculations!C757 = DefectTypeString,  Calculations!M757, NA())</f>
        <v>#N/A</v>
      </c>
      <c r="K757" s="3"/>
      <c r="AL757" s="2" t="str">
        <f t="shared" si="87"/>
        <v/>
      </c>
      <c r="AM757" s="4" t="str">
        <f t="shared" si="88"/>
        <v/>
      </c>
      <c r="AN757" s="4" t="str">
        <f t="shared" si="89"/>
        <v/>
      </c>
    </row>
    <row r="758" spans="1:40" x14ac:dyDescent="0.2">
      <c r="A758" s="9" t="str">
        <f>Calculations!B758</f>
        <v/>
      </c>
      <c r="B758" s="9" t="str">
        <f>Calculations!A758</f>
        <v/>
      </c>
      <c r="C758" s="3" t="str">
        <f t="shared" si="86"/>
        <v/>
      </c>
      <c r="D758" s="3" t="str">
        <f>IFERROR(Calculations!L758,"")</f>
        <v/>
      </c>
      <c r="E758" s="3" t="str">
        <f>IF(OR(FilterValue="",Calculations!C758=FilterValue), IF(Calculations!C758 &lt;&gt;DefectTypeString,  IFERROR(Calculations!L758,""), NA()),NA())</f>
        <v/>
      </c>
      <c r="F758" s="3" t="e">
        <f t="shared" si="90"/>
        <v>#NUM!</v>
      </c>
      <c r="G758" s="3" t="e">
        <f xml:space="preserve"> IF(Calculations!C758 = DefectTypeString,  IFERROR(Calculations!L758,""), NA())</f>
        <v>#N/A</v>
      </c>
      <c r="H758" s="3" t="e">
        <f t="shared" si="91"/>
        <v>#NUM!</v>
      </c>
      <c r="I758" s="3" t="e">
        <f ca="1" xml:space="preserve"> IF(OR(Calculations!C758 = "",Calculations!C758 &lt;&gt; DefectTypeString),  Calculations!M758, NA())</f>
        <v>#N/A</v>
      </c>
      <c r="J758" s="3" t="e">
        <f xml:space="preserve"> IF(Calculations!C758 = DefectTypeString,  Calculations!M758, NA())</f>
        <v>#N/A</v>
      </c>
      <c r="K758" s="3"/>
      <c r="AL758" s="2" t="str">
        <f t="shared" si="87"/>
        <v/>
      </c>
      <c r="AM758" s="4" t="str">
        <f t="shared" si="88"/>
        <v/>
      </c>
      <c r="AN758" s="4" t="str">
        <f t="shared" si="89"/>
        <v/>
      </c>
    </row>
    <row r="759" spans="1:40" x14ac:dyDescent="0.2">
      <c r="A759" s="9" t="str">
        <f>Calculations!B759</f>
        <v/>
      </c>
      <c r="B759" s="9" t="str">
        <f>Calculations!A759</f>
        <v/>
      </c>
      <c r="C759" s="3" t="str">
        <f t="shared" si="86"/>
        <v/>
      </c>
      <c r="D759" s="3" t="str">
        <f>IFERROR(Calculations!L759,"")</f>
        <v/>
      </c>
      <c r="E759" s="3" t="str">
        <f>IF(OR(FilterValue="",Calculations!C759=FilterValue), IF(Calculations!C759 &lt;&gt;DefectTypeString,  IFERROR(Calculations!L759,""), NA()),NA())</f>
        <v/>
      </c>
      <c r="F759" s="3" t="e">
        <f t="shared" si="90"/>
        <v>#NUM!</v>
      </c>
      <c r="G759" s="3" t="e">
        <f xml:space="preserve"> IF(Calculations!C759 = DefectTypeString,  IFERROR(Calculations!L759,""), NA())</f>
        <v>#N/A</v>
      </c>
      <c r="H759" s="3" t="e">
        <f t="shared" si="91"/>
        <v>#NUM!</v>
      </c>
      <c r="I759" s="3" t="e">
        <f ca="1" xml:space="preserve"> IF(OR(Calculations!C759 = "",Calculations!C759 &lt;&gt; DefectTypeString),  Calculations!M759, NA())</f>
        <v>#N/A</v>
      </c>
      <c r="J759" s="3" t="e">
        <f xml:space="preserve"> IF(Calculations!C759 = DefectTypeString,  Calculations!M759, NA())</f>
        <v>#N/A</v>
      </c>
      <c r="K759" s="3"/>
      <c r="AL759" s="2" t="str">
        <f t="shared" si="87"/>
        <v/>
      </c>
      <c r="AM759" s="4" t="str">
        <f t="shared" si="88"/>
        <v/>
      </c>
      <c r="AN759" s="4" t="str">
        <f t="shared" si="89"/>
        <v/>
      </c>
    </row>
    <row r="760" spans="1:40" x14ac:dyDescent="0.2">
      <c r="A760" s="9" t="str">
        <f>Calculations!B760</f>
        <v/>
      </c>
      <c r="B760" s="9" t="str">
        <f>Calculations!A760</f>
        <v/>
      </c>
      <c r="C760" s="3" t="str">
        <f t="shared" si="86"/>
        <v/>
      </c>
      <c r="D760" s="3" t="str">
        <f>IFERROR(Calculations!L760,"")</f>
        <v/>
      </c>
      <c r="E760" s="3" t="str">
        <f>IF(OR(FilterValue="",Calculations!C760=FilterValue), IF(Calculations!C760 &lt;&gt;DefectTypeString,  IFERROR(Calculations!L760,""), NA()),NA())</f>
        <v/>
      </c>
      <c r="F760" s="3" t="e">
        <f t="shared" si="90"/>
        <v>#NUM!</v>
      </c>
      <c r="G760" s="3" t="e">
        <f xml:space="preserve"> IF(Calculations!C760 = DefectTypeString,  IFERROR(Calculations!L760,""), NA())</f>
        <v>#N/A</v>
      </c>
      <c r="H760" s="3" t="e">
        <f t="shared" si="91"/>
        <v>#NUM!</v>
      </c>
      <c r="I760" s="3" t="e">
        <f ca="1" xml:space="preserve"> IF(OR(Calculations!C760 = "",Calculations!C760 &lt;&gt; DefectTypeString),  Calculations!M760, NA())</f>
        <v>#N/A</v>
      </c>
      <c r="J760" s="3" t="e">
        <f xml:space="preserve"> IF(Calculations!C760 = DefectTypeString,  Calculations!M760, NA())</f>
        <v>#N/A</v>
      </c>
      <c r="K760" s="3"/>
      <c r="AL760" s="2" t="str">
        <f t="shared" si="87"/>
        <v/>
      </c>
      <c r="AM760" s="4" t="str">
        <f t="shared" si="88"/>
        <v/>
      </c>
      <c r="AN760" s="4" t="str">
        <f t="shared" si="89"/>
        <v/>
      </c>
    </row>
    <row r="761" spans="1:40" x14ac:dyDescent="0.2">
      <c r="A761" s="9" t="str">
        <f>Calculations!B761</f>
        <v/>
      </c>
      <c r="B761" s="9" t="str">
        <f>Calculations!A761</f>
        <v/>
      </c>
      <c r="C761" s="3" t="str">
        <f t="shared" si="86"/>
        <v/>
      </c>
      <c r="D761" s="3" t="str">
        <f>IFERROR(Calculations!L761,"")</f>
        <v/>
      </c>
      <c r="E761" s="3" t="str">
        <f>IF(OR(FilterValue="",Calculations!C761=FilterValue), IF(Calculations!C761 &lt;&gt;DefectTypeString,  IFERROR(Calculations!L761,""), NA()),NA())</f>
        <v/>
      </c>
      <c r="F761" s="3" t="e">
        <f t="shared" si="90"/>
        <v>#NUM!</v>
      </c>
      <c r="G761" s="3" t="e">
        <f xml:space="preserve"> IF(Calculations!C761 = DefectTypeString,  IFERROR(Calculations!L761,""), NA())</f>
        <v>#N/A</v>
      </c>
      <c r="H761" s="3" t="e">
        <f t="shared" si="91"/>
        <v>#NUM!</v>
      </c>
      <c r="I761" s="3" t="e">
        <f ca="1" xml:space="preserve"> IF(OR(Calculations!C761 = "",Calculations!C761 &lt;&gt; DefectTypeString),  Calculations!M761, NA())</f>
        <v>#N/A</v>
      </c>
      <c r="J761" s="3" t="e">
        <f xml:space="preserve"> IF(Calculations!C761 = DefectTypeString,  Calculations!M761, NA())</f>
        <v>#N/A</v>
      </c>
      <c r="K761" s="3"/>
      <c r="AL761" s="2" t="str">
        <f t="shared" si="87"/>
        <v/>
      </c>
      <c r="AM761" s="4" t="str">
        <f t="shared" si="88"/>
        <v/>
      </c>
      <c r="AN761" s="4" t="str">
        <f t="shared" si="89"/>
        <v/>
      </c>
    </row>
    <row r="762" spans="1:40" x14ac:dyDescent="0.2">
      <c r="A762" s="9" t="str">
        <f>Calculations!B762</f>
        <v/>
      </c>
      <c r="B762" s="9" t="str">
        <f>Calculations!A762</f>
        <v/>
      </c>
      <c r="C762" s="3" t="str">
        <f t="shared" si="86"/>
        <v/>
      </c>
      <c r="D762" s="3" t="str">
        <f>IFERROR(Calculations!L762,"")</f>
        <v/>
      </c>
      <c r="E762" s="3" t="str">
        <f>IF(OR(FilterValue="",Calculations!C762=FilterValue), IF(Calculations!C762 &lt;&gt;DefectTypeString,  IFERROR(Calculations!L762,""), NA()),NA())</f>
        <v/>
      </c>
      <c r="F762" s="3" t="e">
        <f t="shared" si="90"/>
        <v>#NUM!</v>
      </c>
      <c r="G762" s="3" t="e">
        <f xml:space="preserve"> IF(Calculations!C762 = DefectTypeString,  IFERROR(Calculations!L762,""), NA())</f>
        <v>#N/A</v>
      </c>
      <c r="H762" s="3" t="e">
        <f t="shared" si="91"/>
        <v>#NUM!</v>
      </c>
      <c r="I762" s="3" t="e">
        <f ca="1" xml:space="preserve"> IF(OR(Calculations!C762 = "",Calculations!C762 &lt;&gt; DefectTypeString),  Calculations!M762, NA())</f>
        <v>#N/A</v>
      </c>
      <c r="J762" s="3" t="e">
        <f xml:space="preserve"> IF(Calculations!C762 = DefectTypeString,  Calculations!M762, NA())</f>
        <v>#N/A</v>
      </c>
      <c r="K762" s="3"/>
      <c r="AL762" s="2" t="str">
        <f t="shared" si="87"/>
        <v/>
      </c>
      <c r="AM762" s="4" t="str">
        <f t="shared" si="88"/>
        <v/>
      </c>
      <c r="AN762" s="4" t="str">
        <f t="shared" si="89"/>
        <v/>
      </c>
    </row>
    <row r="763" spans="1:40" x14ac:dyDescent="0.2">
      <c r="A763" s="9" t="str">
        <f>Calculations!B763</f>
        <v/>
      </c>
      <c r="B763" s="9" t="str">
        <f>Calculations!A763</f>
        <v/>
      </c>
      <c r="C763" s="3" t="str">
        <f t="shared" si="86"/>
        <v/>
      </c>
      <c r="D763" s="3" t="str">
        <f>IFERROR(Calculations!L763,"")</f>
        <v/>
      </c>
      <c r="E763" s="3" t="str">
        <f>IF(OR(FilterValue="",Calculations!C763=FilterValue), IF(Calculations!C763 &lt;&gt;DefectTypeString,  IFERROR(Calculations!L763,""), NA()),NA())</f>
        <v/>
      </c>
      <c r="F763" s="3" t="e">
        <f t="shared" si="90"/>
        <v>#NUM!</v>
      </c>
      <c r="G763" s="3" t="e">
        <f xml:space="preserve"> IF(Calculations!C763 = DefectTypeString,  IFERROR(Calculations!L763,""), NA())</f>
        <v>#N/A</v>
      </c>
      <c r="H763" s="3" t="e">
        <f t="shared" si="91"/>
        <v>#NUM!</v>
      </c>
      <c r="I763" s="3" t="e">
        <f ca="1" xml:space="preserve"> IF(OR(Calculations!C763 = "",Calculations!C763 &lt;&gt; DefectTypeString),  Calculations!M763, NA())</f>
        <v>#N/A</v>
      </c>
      <c r="J763" s="3" t="e">
        <f xml:space="preserve"> IF(Calculations!C763 = DefectTypeString,  Calculations!M763, NA())</f>
        <v>#N/A</v>
      </c>
      <c r="K763" s="3"/>
      <c r="AL763" s="2" t="str">
        <f t="shared" si="87"/>
        <v/>
      </c>
      <c r="AM763" s="4" t="str">
        <f t="shared" si="88"/>
        <v/>
      </c>
      <c r="AN763" s="4" t="str">
        <f t="shared" si="89"/>
        <v/>
      </c>
    </row>
    <row r="764" spans="1:40" x14ac:dyDescent="0.2">
      <c r="A764" s="9" t="str">
        <f>Calculations!B764</f>
        <v/>
      </c>
      <c r="B764" s="9" t="str">
        <f>Calculations!A764</f>
        <v/>
      </c>
      <c r="C764" s="3" t="str">
        <f t="shared" si="86"/>
        <v/>
      </c>
      <c r="D764" s="3" t="str">
        <f>IFERROR(Calculations!L764,"")</f>
        <v/>
      </c>
      <c r="E764" s="3" t="str">
        <f>IF(OR(FilterValue="",Calculations!C764=FilterValue), IF(Calculations!C764 &lt;&gt;DefectTypeString,  IFERROR(Calculations!L764,""), NA()),NA())</f>
        <v/>
      </c>
      <c r="F764" s="3" t="e">
        <f t="shared" si="90"/>
        <v>#NUM!</v>
      </c>
      <c r="G764" s="3" t="e">
        <f xml:space="preserve"> IF(Calculations!C764 = DefectTypeString,  IFERROR(Calculations!L764,""), NA())</f>
        <v>#N/A</v>
      </c>
      <c r="H764" s="3" t="e">
        <f t="shared" si="91"/>
        <v>#NUM!</v>
      </c>
      <c r="I764" s="3" t="e">
        <f ca="1" xml:space="preserve"> IF(OR(Calculations!C764 = "",Calculations!C764 &lt;&gt; DefectTypeString),  Calculations!M764, NA())</f>
        <v>#N/A</v>
      </c>
      <c r="J764" s="3" t="e">
        <f xml:space="preserve"> IF(Calculations!C764 = DefectTypeString,  Calculations!M764, NA())</f>
        <v>#N/A</v>
      </c>
      <c r="K764" s="3"/>
      <c r="AL764" s="2" t="str">
        <f t="shared" si="87"/>
        <v/>
      </c>
      <c r="AM764" s="4" t="str">
        <f t="shared" si="88"/>
        <v/>
      </c>
      <c r="AN764" s="4" t="str">
        <f t="shared" si="89"/>
        <v/>
      </c>
    </row>
    <row r="765" spans="1:40" x14ac:dyDescent="0.2">
      <c r="A765" s="9" t="str">
        <f>Calculations!B765</f>
        <v/>
      </c>
      <c r="B765" s="9" t="str">
        <f>Calculations!A765</f>
        <v/>
      </c>
      <c r="C765" s="3" t="str">
        <f t="shared" si="86"/>
        <v/>
      </c>
      <c r="D765" s="3" t="str">
        <f>IFERROR(Calculations!L765,"")</f>
        <v/>
      </c>
      <c r="E765" s="3" t="str">
        <f>IF(OR(FilterValue="",Calculations!C765=FilterValue), IF(Calculations!C765 &lt;&gt;DefectTypeString,  IFERROR(Calculations!L765,""), NA()),NA())</f>
        <v/>
      </c>
      <c r="F765" s="3" t="e">
        <f t="shared" si="90"/>
        <v>#NUM!</v>
      </c>
      <c r="G765" s="3" t="e">
        <f xml:space="preserve"> IF(Calculations!C765 = DefectTypeString,  IFERROR(Calculations!L765,""), NA())</f>
        <v>#N/A</v>
      </c>
      <c r="H765" s="3" t="e">
        <f t="shared" si="91"/>
        <v>#NUM!</v>
      </c>
      <c r="I765" s="3" t="e">
        <f ca="1" xml:space="preserve"> IF(OR(Calculations!C765 = "",Calculations!C765 &lt;&gt; DefectTypeString),  Calculations!M765, NA())</f>
        <v>#N/A</v>
      </c>
      <c r="J765" s="3" t="e">
        <f xml:space="preserve"> IF(Calculations!C765 = DefectTypeString,  Calculations!M765, NA())</f>
        <v>#N/A</v>
      </c>
      <c r="K765" s="3"/>
      <c r="AL765" s="2" t="str">
        <f t="shared" si="87"/>
        <v/>
      </c>
      <c r="AM765" s="4" t="str">
        <f t="shared" si="88"/>
        <v/>
      </c>
      <c r="AN765" s="4" t="str">
        <f t="shared" si="89"/>
        <v/>
      </c>
    </row>
    <row r="766" spans="1:40" x14ac:dyDescent="0.2">
      <c r="A766" s="9" t="str">
        <f>Calculations!B766</f>
        <v/>
      </c>
      <c r="B766" s="9" t="str">
        <f>Calculations!A766</f>
        <v/>
      </c>
      <c r="C766" s="3" t="str">
        <f t="shared" si="86"/>
        <v/>
      </c>
      <c r="D766" s="3" t="str">
        <f>IFERROR(Calculations!L766,"")</f>
        <v/>
      </c>
      <c r="E766" s="3" t="str">
        <f>IF(OR(FilterValue="",Calculations!C766=FilterValue), IF(Calculations!C766 &lt;&gt;DefectTypeString,  IFERROR(Calculations!L766,""), NA()),NA())</f>
        <v/>
      </c>
      <c r="F766" s="3" t="e">
        <f t="shared" si="90"/>
        <v>#NUM!</v>
      </c>
      <c r="G766" s="3" t="e">
        <f xml:space="preserve"> IF(Calculations!C766 = DefectTypeString,  IFERROR(Calculations!L766,""), NA())</f>
        <v>#N/A</v>
      </c>
      <c r="H766" s="3" t="e">
        <f t="shared" si="91"/>
        <v>#NUM!</v>
      </c>
      <c r="I766" s="3" t="e">
        <f ca="1" xml:space="preserve"> IF(OR(Calculations!C766 = "",Calculations!C766 &lt;&gt; DefectTypeString),  Calculations!M766, NA())</f>
        <v>#N/A</v>
      </c>
      <c r="J766" s="3" t="e">
        <f xml:space="preserve"> IF(Calculations!C766 = DefectTypeString,  Calculations!M766, NA())</f>
        <v>#N/A</v>
      </c>
      <c r="K766" s="3"/>
      <c r="AL766" s="2" t="str">
        <f t="shared" si="87"/>
        <v/>
      </c>
      <c r="AM766" s="4" t="str">
        <f t="shared" si="88"/>
        <v/>
      </c>
      <c r="AN766" s="4" t="str">
        <f t="shared" si="89"/>
        <v/>
      </c>
    </row>
    <row r="767" spans="1:40" x14ac:dyDescent="0.2">
      <c r="A767" s="9" t="str">
        <f>Calculations!B767</f>
        <v/>
      </c>
      <c r="B767" s="9" t="str">
        <f>Calculations!A767</f>
        <v/>
      </c>
      <c r="C767" s="3" t="str">
        <f t="shared" si="86"/>
        <v/>
      </c>
      <c r="D767" s="3" t="str">
        <f>IFERROR(Calculations!L767,"")</f>
        <v/>
      </c>
      <c r="E767" s="3" t="str">
        <f>IF(OR(FilterValue="",Calculations!C767=FilterValue), IF(Calculations!C767 &lt;&gt;DefectTypeString,  IFERROR(Calculations!L767,""), NA()),NA())</f>
        <v/>
      </c>
      <c r="F767" s="3" t="e">
        <f t="shared" si="90"/>
        <v>#NUM!</v>
      </c>
      <c r="G767" s="3" t="e">
        <f xml:space="preserve"> IF(Calculations!C767 = DefectTypeString,  IFERROR(Calculations!L767,""), NA())</f>
        <v>#N/A</v>
      </c>
      <c r="H767" s="3" t="e">
        <f t="shared" si="91"/>
        <v>#NUM!</v>
      </c>
      <c r="I767" s="3" t="e">
        <f ca="1" xml:space="preserve"> IF(OR(Calculations!C767 = "",Calculations!C767 &lt;&gt; DefectTypeString),  Calculations!M767, NA())</f>
        <v>#N/A</v>
      </c>
      <c r="J767" s="3" t="e">
        <f xml:space="preserve"> IF(Calculations!C767 = DefectTypeString,  Calculations!M767, NA())</f>
        <v>#N/A</v>
      </c>
      <c r="K767" s="3"/>
      <c r="AL767" s="2" t="str">
        <f t="shared" si="87"/>
        <v/>
      </c>
      <c r="AM767" s="4" t="str">
        <f t="shared" si="88"/>
        <v/>
      </c>
      <c r="AN767" s="4" t="str">
        <f t="shared" si="89"/>
        <v/>
      </c>
    </row>
    <row r="768" spans="1:40" x14ac:dyDescent="0.2">
      <c r="A768" s="9" t="str">
        <f>Calculations!B768</f>
        <v/>
      </c>
      <c r="B768" s="9" t="str">
        <f>Calculations!A768</f>
        <v/>
      </c>
      <c r="C768" s="3" t="str">
        <f t="shared" si="86"/>
        <v/>
      </c>
      <c r="D768" s="3" t="str">
        <f>IFERROR(Calculations!L768,"")</f>
        <v/>
      </c>
      <c r="E768" s="3" t="str">
        <f>IF(OR(FilterValue="",Calculations!C768=FilterValue), IF(Calculations!C768 &lt;&gt;DefectTypeString,  IFERROR(Calculations!L768,""), NA()),NA())</f>
        <v/>
      </c>
      <c r="F768" s="3" t="e">
        <f t="shared" si="90"/>
        <v>#NUM!</v>
      </c>
      <c r="G768" s="3" t="e">
        <f xml:space="preserve"> IF(Calculations!C768 = DefectTypeString,  IFERROR(Calculations!L768,""), NA())</f>
        <v>#N/A</v>
      </c>
      <c r="H768" s="3" t="e">
        <f t="shared" si="91"/>
        <v>#NUM!</v>
      </c>
      <c r="I768" s="3" t="e">
        <f ca="1" xml:space="preserve"> IF(OR(Calculations!C768 = "",Calculations!C768 &lt;&gt; DefectTypeString),  Calculations!M768, NA())</f>
        <v>#N/A</v>
      </c>
      <c r="J768" s="3" t="e">
        <f xml:space="preserve"> IF(Calculations!C768 = DefectTypeString,  Calculations!M768, NA())</f>
        <v>#N/A</v>
      </c>
      <c r="K768" s="3"/>
      <c r="AL768" s="2" t="str">
        <f t="shared" si="87"/>
        <v/>
      </c>
      <c r="AM768" s="4" t="str">
        <f t="shared" si="88"/>
        <v/>
      </c>
      <c r="AN768" s="4" t="str">
        <f t="shared" si="89"/>
        <v/>
      </c>
    </row>
    <row r="769" spans="1:40" x14ac:dyDescent="0.2">
      <c r="A769" s="9" t="str">
        <f>Calculations!B769</f>
        <v/>
      </c>
      <c r="B769" s="9" t="str">
        <f>Calculations!A769</f>
        <v/>
      </c>
      <c r="C769" s="3" t="str">
        <f t="shared" si="86"/>
        <v/>
      </c>
      <c r="D769" s="3" t="str">
        <f>IFERROR(Calculations!L769,"")</f>
        <v/>
      </c>
      <c r="E769" s="3" t="str">
        <f>IF(OR(FilterValue="",Calculations!C769=FilterValue), IF(Calculations!C769 &lt;&gt;DefectTypeString,  IFERROR(Calculations!L769,""), NA()),NA())</f>
        <v/>
      </c>
      <c r="F769" s="3" t="e">
        <f t="shared" si="90"/>
        <v>#NUM!</v>
      </c>
      <c r="G769" s="3" t="e">
        <f xml:space="preserve"> IF(Calculations!C769 = DefectTypeString,  IFERROR(Calculations!L769,""), NA())</f>
        <v>#N/A</v>
      </c>
      <c r="H769" s="3" t="e">
        <f t="shared" si="91"/>
        <v>#NUM!</v>
      </c>
      <c r="I769" s="3" t="e">
        <f ca="1" xml:space="preserve"> IF(OR(Calculations!C769 = "",Calculations!C769 &lt;&gt; DefectTypeString),  Calculations!M769, NA())</f>
        <v>#N/A</v>
      </c>
      <c r="J769" s="3" t="e">
        <f xml:space="preserve"> IF(Calculations!C769 = DefectTypeString,  Calculations!M769, NA())</f>
        <v>#N/A</v>
      </c>
      <c r="K769" s="3"/>
      <c r="AL769" s="2" t="str">
        <f t="shared" si="87"/>
        <v/>
      </c>
      <c r="AM769" s="4" t="str">
        <f t="shared" si="88"/>
        <v/>
      </c>
      <c r="AN769" s="4" t="str">
        <f t="shared" si="89"/>
        <v/>
      </c>
    </row>
    <row r="770" spans="1:40" x14ac:dyDescent="0.2">
      <c r="A770" s="9" t="str">
        <f>Calculations!B770</f>
        <v/>
      </c>
      <c r="B770" s="9" t="str">
        <f>Calculations!A770</f>
        <v/>
      </c>
      <c r="C770" s="3" t="str">
        <f t="shared" si="86"/>
        <v/>
      </c>
      <c r="D770" s="3" t="str">
        <f>IFERROR(Calculations!L770,"")</f>
        <v/>
      </c>
      <c r="E770" s="3" t="str">
        <f>IF(OR(FilterValue="",Calculations!C770=FilterValue), IF(Calculations!C770 &lt;&gt;DefectTypeString,  IFERROR(Calculations!L770,""), NA()),NA())</f>
        <v/>
      </c>
      <c r="F770" s="3" t="e">
        <f t="shared" si="90"/>
        <v>#NUM!</v>
      </c>
      <c r="G770" s="3" t="e">
        <f xml:space="preserve"> IF(Calculations!C770 = DefectTypeString,  IFERROR(Calculations!L770,""), NA())</f>
        <v>#N/A</v>
      </c>
      <c r="H770" s="3" t="e">
        <f t="shared" si="91"/>
        <v>#NUM!</v>
      </c>
      <c r="I770" s="3" t="e">
        <f ca="1" xml:space="preserve"> IF(OR(Calculations!C770 = "",Calculations!C770 &lt;&gt; DefectTypeString),  Calculations!M770, NA())</f>
        <v>#N/A</v>
      </c>
      <c r="J770" s="3" t="e">
        <f xml:space="preserve"> IF(Calculations!C770 = DefectTypeString,  Calculations!M770, NA())</f>
        <v>#N/A</v>
      </c>
      <c r="K770" s="3"/>
      <c r="AL770" s="2" t="str">
        <f t="shared" si="87"/>
        <v/>
      </c>
      <c r="AM770" s="4" t="str">
        <f t="shared" si="88"/>
        <v/>
      </c>
      <c r="AN770" s="4" t="str">
        <f t="shared" si="89"/>
        <v/>
      </c>
    </row>
    <row r="771" spans="1:40" x14ac:dyDescent="0.2">
      <c r="A771" s="9" t="str">
        <f>Calculations!B771</f>
        <v/>
      </c>
      <c r="B771" s="9" t="str">
        <f>Calculations!A771</f>
        <v/>
      </c>
      <c r="C771" s="3" t="str">
        <f t="shared" ref="C771:C834" si="92">IF(ISNUMBER(B771),YEAR(B771)&amp;"-"&amp;TEXT(WEEKNUM(B771),"00"),"")</f>
        <v/>
      </c>
      <c r="D771" s="3" t="str">
        <f>IFERROR(Calculations!L771,"")</f>
        <v/>
      </c>
      <c r="E771" s="3" t="str">
        <f>IF(OR(FilterValue="",Calculations!C771=FilterValue), IF(Calculations!C771 &lt;&gt;DefectTypeString,  IFERROR(Calculations!L771,""), NA()),NA())</f>
        <v/>
      </c>
      <c r="F771" s="3" t="e">
        <f t="shared" si="90"/>
        <v>#NUM!</v>
      </c>
      <c r="G771" s="3" t="e">
        <f xml:space="preserve"> IF(Calculations!C771 = DefectTypeString,  IFERROR(Calculations!L771,""), NA())</f>
        <v>#N/A</v>
      </c>
      <c r="H771" s="3" t="e">
        <f t="shared" si="91"/>
        <v>#NUM!</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93">IF(AL770&lt;=MAX(B:B), AL770+1,"")</f>
        <v/>
      </c>
      <c r="AM771" s="4" t="str">
        <f t="shared" ref="AM771:AM834" si="94">IF(AL771&lt;&gt;"",$F$2,"")</f>
        <v/>
      </c>
      <c r="AN771" s="4" t="str">
        <f t="shared" ref="AN771:AN834" si="95">IF(AL771&lt;&gt;"",$H$2,"")</f>
        <v/>
      </c>
    </row>
    <row r="772" spans="1:40" x14ac:dyDescent="0.2">
      <c r="A772" s="9" t="str">
        <f>Calculations!B772</f>
        <v/>
      </c>
      <c r="B772" s="9" t="str">
        <f>Calculations!A772</f>
        <v/>
      </c>
      <c r="C772" s="3" t="str">
        <f t="shared" si="92"/>
        <v/>
      </c>
      <c r="D772" s="3" t="str">
        <f>IFERROR(Calculations!L772,"")</f>
        <v/>
      </c>
      <c r="E772" s="3" t="str">
        <f>IF(OR(FilterValue="",Calculations!C772=FilterValue), IF(Calculations!C772 &lt;&gt;DefectTypeString,  IFERROR(Calculations!L772,""), NA()),NA())</f>
        <v/>
      </c>
      <c r="F772" s="3" t="e">
        <f t="shared" ref="F772:F835" si="96">$F$2</f>
        <v>#NUM!</v>
      </c>
      <c r="G772" s="3" t="e">
        <f xml:space="preserve"> IF(Calculations!C772 = DefectTypeString,  IFERROR(Calculations!L772,""), NA())</f>
        <v>#N/A</v>
      </c>
      <c r="H772" s="3" t="e">
        <f t="shared" ref="H772:H835" si="97">$H$2</f>
        <v>#NUM!</v>
      </c>
      <c r="I772" s="3" t="e">
        <f ca="1" xml:space="preserve"> IF(OR(Calculations!C772 = "",Calculations!C772 &lt;&gt; DefectTypeString),  Calculations!M772, NA())</f>
        <v>#N/A</v>
      </c>
      <c r="J772" s="3" t="e">
        <f xml:space="preserve"> IF(Calculations!C772 = DefectTypeString,  Calculations!M772, NA())</f>
        <v>#N/A</v>
      </c>
      <c r="K772" s="3"/>
      <c r="AL772" s="2" t="str">
        <f t="shared" si="93"/>
        <v/>
      </c>
      <c r="AM772" s="4" t="str">
        <f t="shared" si="94"/>
        <v/>
      </c>
      <c r="AN772" s="4" t="str">
        <f t="shared" si="95"/>
        <v/>
      </c>
    </row>
    <row r="773" spans="1:40" x14ac:dyDescent="0.2">
      <c r="A773" s="9" t="str">
        <f>Calculations!B773</f>
        <v/>
      </c>
      <c r="B773" s="9" t="str">
        <f>Calculations!A773</f>
        <v/>
      </c>
      <c r="C773" s="3" t="str">
        <f t="shared" si="92"/>
        <v/>
      </c>
      <c r="D773" s="3" t="str">
        <f>IFERROR(Calculations!L773,"")</f>
        <v/>
      </c>
      <c r="E773" s="3" t="str">
        <f>IF(OR(FilterValue="",Calculations!C773=FilterValue), IF(Calculations!C773 &lt;&gt;DefectTypeString,  IFERROR(Calculations!L773,""), NA()),NA())</f>
        <v/>
      </c>
      <c r="F773" s="3" t="e">
        <f t="shared" si="96"/>
        <v>#NUM!</v>
      </c>
      <c r="G773" s="3" t="e">
        <f xml:space="preserve"> IF(Calculations!C773 = DefectTypeString,  IFERROR(Calculations!L773,""), NA())</f>
        <v>#N/A</v>
      </c>
      <c r="H773" s="3" t="e">
        <f t="shared" si="97"/>
        <v>#NUM!</v>
      </c>
      <c r="I773" s="3" t="e">
        <f ca="1" xml:space="preserve"> IF(OR(Calculations!C773 = "",Calculations!C773 &lt;&gt; DefectTypeString),  Calculations!M773, NA())</f>
        <v>#N/A</v>
      </c>
      <c r="J773" s="3" t="e">
        <f xml:space="preserve"> IF(Calculations!C773 = DefectTypeString,  Calculations!M773, NA())</f>
        <v>#N/A</v>
      </c>
      <c r="K773" s="3"/>
      <c r="AL773" s="2" t="str">
        <f t="shared" si="93"/>
        <v/>
      </c>
      <c r="AM773" s="4" t="str">
        <f t="shared" si="94"/>
        <v/>
      </c>
      <c r="AN773" s="4" t="str">
        <f t="shared" si="95"/>
        <v/>
      </c>
    </row>
    <row r="774" spans="1:40" x14ac:dyDescent="0.2">
      <c r="A774" s="9" t="str">
        <f>Calculations!B774</f>
        <v/>
      </c>
      <c r="B774" s="9" t="str">
        <f>Calculations!A774</f>
        <v/>
      </c>
      <c r="C774" s="3" t="str">
        <f t="shared" si="92"/>
        <v/>
      </c>
      <c r="D774" s="3" t="str">
        <f>IFERROR(Calculations!L774,"")</f>
        <v/>
      </c>
      <c r="E774" s="3" t="str">
        <f>IF(OR(FilterValue="",Calculations!C774=FilterValue), IF(Calculations!C774 &lt;&gt;DefectTypeString,  IFERROR(Calculations!L774,""), NA()),NA())</f>
        <v/>
      </c>
      <c r="F774" s="3" t="e">
        <f t="shared" si="96"/>
        <v>#NUM!</v>
      </c>
      <c r="G774" s="3" t="e">
        <f xml:space="preserve"> IF(Calculations!C774 = DefectTypeString,  IFERROR(Calculations!L774,""), NA())</f>
        <v>#N/A</v>
      </c>
      <c r="H774" s="3" t="e">
        <f t="shared" si="97"/>
        <v>#NUM!</v>
      </c>
      <c r="I774" s="3" t="e">
        <f ca="1" xml:space="preserve"> IF(OR(Calculations!C774 = "",Calculations!C774 &lt;&gt; DefectTypeString),  Calculations!M774, NA())</f>
        <v>#N/A</v>
      </c>
      <c r="J774" s="3" t="e">
        <f xml:space="preserve"> IF(Calculations!C774 = DefectTypeString,  Calculations!M774, NA())</f>
        <v>#N/A</v>
      </c>
      <c r="K774" s="3"/>
      <c r="AL774" s="2" t="str">
        <f t="shared" si="93"/>
        <v/>
      </c>
      <c r="AM774" s="4" t="str">
        <f t="shared" si="94"/>
        <v/>
      </c>
      <c r="AN774" s="4" t="str">
        <f t="shared" si="95"/>
        <v/>
      </c>
    </row>
    <row r="775" spans="1:40" x14ac:dyDescent="0.2">
      <c r="A775" s="9" t="str">
        <f>Calculations!B775</f>
        <v/>
      </c>
      <c r="B775" s="9" t="str">
        <f>Calculations!A775</f>
        <v/>
      </c>
      <c r="C775" s="3" t="str">
        <f t="shared" si="92"/>
        <v/>
      </c>
      <c r="D775" s="3" t="str">
        <f>IFERROR(Calculations!L775,"")</f>
        <v/>
      </c>
      <c r="E775" s="3" t="str">
        <f>IF(OR(FilterValue="",Calculations!C775=FilterValue), IF(Calculations!C775 &lt;&gt;DefectTypeString,  IFERROR(Calculations!L775,""), NA()),NA())</f>
        <v/>
      </c>
      <c r="F775" s="3" t="e">
        <f t="shared" si="96"/>
        <v>#NUM!</v>
      </c>
      <c r="G775" s="3" t="e">
        <f xml:space="preserve"> IF(Calculations!C775 = DefectTypeString,  IFERROR(Calculations!L775,""), NA())</f>
        <v>#N/A</v>
      </c>
      <c r="H775" s="3" t="e">
        <f t="shared" si="97"/>
        <v>#NUM!</v>
      </c>
      <c r="I775" s="3" t="e">
        <f ca="1" xml:space="preserve"> IF(OR(Calculations!C775 = "",Calculations!C775 &lt;&gt; DefectTypeString),  Calculations!M775, NA())</f>
        <v>#N/A</v>
      </c>
      <c r="J775" s="3" t="e">
        <f xml:space="preserve"> IF(Calculations!C775 = DefectTypeString,  Calculations!M775, NA())</f>
        <v>#N/A</v>
      </c>
      <c r="K775" s="3"/>
      <c r="AL775" s="2" t="str">
        <f t="shared" si="93"/>
        <v/>
      </c>
      <c r="AM775" s="4" t="str">
        <f t="shared" si="94"/>
        <v/>
      </c>
      <c r="AN775" s="4" t="str">
        <f t="shared" si="95"/>
        <v/>
      </c>
    </row>
    <row r="776" spans="1:40" x14ac:dyDescent="0.2">
      <c r="A776" s="9" t="str">
        <f>Calculations!B776</f>
        <v/>
      </c>
      <c r="B776" s="9" t="str">
        <f>Calculations!A776</f>
        <v/>
      </c>
      <c r="C776" s="3" t="str">
        <f t="shared" si="92"/>
        <v/>
      </c>
      <c r="D776" s="3" t="str">
        <f>IFERROR(Calculations!L776,"")</f>
        <v/>
      </c>
      <c r="E776" s="3" t="str">
        <f>IF(OR(FilterValue="",Calculations!C776=FilterValue), IF(Calculations!C776 &lt;&gt;DefectTypeString,  IFERROR(Calculations!L776,""), NA()),NA())</f>
        <v/>
      </c>
      <c r="F776" s="3" t="e">
        <f t="shared" si="96"/>
        <v>#NUM!</v>
      </c>
      <c r="G776" s="3" t="e">
        <f xml:space="preserve"> IF(Calculations!C776 = DefectTypeString,  IFERROR(Calculations!L776,""), NA())</f>
        <v>#N/A</v>
      </c>
      <c r="H776" s="3" t="e">
        <f t="shared" si="97"/>
        <v>#NUM!</v>
      </c>
      <c r="I776" s="3" t="e">
        <f ca="1" xml:space="preserve"> IF(OR(Calculations!C776 = "",Calculations!C776 &lt;&gt; DefectTypeString),  Calculations!M776, NA())</f>
        <v>#N/A</v>
      </c>
      <c r="J776" s="3" t="e">
        <f xml:space="preserve"> IF(Calculations!C776 = DefectTypeString,  Calculations!M776, NA())</f>
        <v>#N/A</v>
      </c>
      <c r="K776" s="3"/>
      <c r="AL776" s="2" t="str">
        <f t="shared" si="93"/>
        <v/>
      </c>
      <c r="AM776" s="4" t="str">
        <f t="shared" si="94"/>
        <v/>
      </c>
      <c r="AN776" s="4" t="str">
        <f t="shared" si="95"/>
        <v/>
      </c>
    </row>
    <row r="777" spans="1:40" x14ac:dyDescent="0.2">
      <c r="A777" s="9" t="str">
        <f>Calculations!B777</f>
        <v/>
      </c>
      <c r="B777" s="9" t="str">
        <f>Calculations!A777</f>
        <v/>
      </c>
      <c r="C777" s="3" t="str">
        <f t="shared" si="92"/>
        <v/>
      </c>
      <c r="D777" s="3" t="str">
        <f>IFERROR(Calculations!L777,"")</f>
        <v/>
      </c>
      <c r="E777" s="3" t="str">
        <f>IF(OR(FilterValue="",Calculations!C777=FilterValue), IF(Calculations!C777 &lt;&gt;DefectTypeString,  IFERROR(Calculations!L777,""), NA()),NA())</f>
        <v/>
      </c>
      <c r="F777" s="3" t="e">
        <f t="shared" si="96"/>
        <v>#NUM!</v>
      </c>
      <c r="G777" s="3" t="e">
        <f xml:space="preserve"> IF(Calculations!C777 = DefectTypeString,  IFERROR(Calculations!L777,""), NA())</f>
        <v>#N/A</v>
      </c>
      <c r="H777" s="3" t="e">
        <f t="shared" si="97"/>
        <v>#NUM!</v>
      </c>
      <c r="I777" s="3" t="e">
        <f ca="1" xml:space="preserve"> IF(OR(Calculations!C777 = "",Calculations!C777 &lt;&gt; DefectTypeString),  Calculations!M777, NA())</f>
        <v>#N/A</v>
      </c>
      <c r="J777" s="3" t="e">
        <f xml:space="preserve"> IF(Calculations!C777 = DefectTypeString,  Calculations!M777, NA())</f>
        <v>#N/A</v>
      </c>
      <c r="K777" s="3"/>
      <c r="AL777" s="2" t="str">
        <f t="shared" si="93"/>
        <v/>
      </c>
      <c r="AM777" s="4" t="str">
        <f t="shared" si="94"/>
        <v/>
      </c>
      <c r="AN777" s="4" t="str">
        <f t="shared" si="95"/>
        <v/>
      </c>
    </row>
    <row r="778" spans="1:40" x14ac:dyDescent="0.2">
      <c r="A778" s="9" t="str">
        <f>Calculations!B778</f>
        <v/>
      </c>
      <c r="B778" s="9" t="str">
        <f>Calculations!A778</f>
        <v/>
      </c>
      <c r="C778" s="3" t="str">
        <f t="shared" si="92"/>
        <v/>
      </c>
      <c r="D778" s="3" t="str">
        <f>IFERROR(Calculations!L778,"")</f>
        <v/>
      </c>
      <c r="E778" s="3" t="str">
        <f>IF(OR(FilterValue="",Calculations!C778=FilterValue), IF(Calculations!C778 &lt;&gt;DefectTypeString,  IFERROR(Calculations!L778,""), NA()),NA())</f>
        <v/>
      </c>
      <c r="F778" s="3" t="e">
        <f t="shared" si="96"/>
        <v>#NUM!</v>
      </c>
      <c r="G778" s="3" t="e">
        <f xml:space="preserve"> IF(Calculations!C778 = DefectTypeString,  IFERROR(Calculations!L778,""), NA())</f>
        <v>#N/A</v>
      </c>
      <c r="H778" s="3" t="e">
        <f t="shared" si="97"/>
        <v>#NUM!</v>
      </c>
      <c r="I778" s="3" t="e">
        <f ca="1" xml:space="preserve"> IF(OR(Calculations!C778 = "",Calculations!C778 &lt;&gt; DefectTypeString),  Calculations!M778, NA())</f>
        <v>#N/A</v>
      </c>
      <c r="J778" s="3" t="e">
        <f xml:space="preserve"> IF(Calculations!C778 = DefectTypeString,  Calculations!M778, NA())</f>
        <v>#N/A</v>
      </c>
      <c r="K778" s="3"/>
      <c r="AL778" s="2" t="str">
        <f t="shared" si="93"/>
        <v/>
      </c>
      <c r="AM778" s="4" t="str">
        <f t="shared" si="94"/>
        <v/>
      </c>
      <c r="AN778" s="4" t="str">
        <f t="shared" si="95"/>
        <v/>
      </c>
    </row>
    <row r="779" spans="1:40" x14ac:dyDescent="0.2">
      <c r="A779" s="9" t="str">
        <f>Calculations!B779</f>
        <v/>
      </c>
      <c r="B779" s="9" t="str">
        <f>Calculations!A779</f>
        <v/>
      </c>
      <c r="C779" s="3" t="str">
        <f t="shared" si="92"/>
        <v/>
      </c>
      <c r="D779" s="3" t="str">
        <f>IFERROR(Calculations!L779,"")</f>
        <v/>
      </c>
      <c r="E779" s="3" t="str">
        <f>IF(OR(FilterValue="",Calculations!C779=FilterValue), IF(Calculations!C779 &lt;&gt;DefectTypeString,  IFERROR(Calculations!L779,""), NA()),NA())</f>
        <v/>
      </c>
      <c r="F779" s="3" t="e">
        <f t="shared" si="96"/>
        <v>#NUM!</v>
      </c>
      <c r="G779" s="3" t="e">
        <f xml:space="preserve"> IF(Calculations!C779 = DefectTypeString,  IFERROR(Calculations!L779,""), NA())</f>
        <v>#N/A</v>
      </c>
      <c r="H779" s="3" t="e">
        <f t="shared" si="97"/>
        <v>#NUM!</v>
      </c>
      <c r="I779" s="3" t="e">
        <f ca="1" xml:space="preserve"> IF(OR(Calculations!C779 = "",Calculations!C779 &lt;&gt; DefectTypeString),  Calculations!M779, NA())</f>
        <v>#N/A</v>
      </c>
      <c r="J779" s="3" t="e">
        <f xml:space="preserve"> IF(Calculations!C779 = DefectTypeString,  Calculations!M779, NA())</f>
        <v>#N/A</v>
      </c>
      <c r="K779" s="3"/>
      <c r="AL779" s="2" t="str">
        <f t="shared" si="93"/>
        <v/>
      </c>
      <c r="AM779" s="4" t="str">
        <f t="shared" si="94"/>
        <v/>
      </c>
      <c r="AN779" s="4" t="str">
        <f t="shared" si="95"/>
        <v/>
      </c>
    </row>
    <row r="780" spans="1:40" x14ac:dyDescent="0.2">
      <c r="A780" s="9" t="str">
        <f>Calculations!B780</f>
        <v/>
      </c>
      <c r="B780" s="9" t="str">
        <f>Calculations!A780</f>
        <v/>
      </c>
      <c r="C780" s="3" t="str">
        <f t="shared" si="92"/>
        <v/>
      </c>
      <c r="D780" s="3" t="str">
        <f>IFERROR(Calculations!L780,"")</f>
        <v/>
      </c>
      <c r="E780" s="3" t="str">
        <f>IF(OR(FilterValue="",Calculations!C780=FilterValue), IF(Calculations!C780 &lt;&gt;DefectTypeString,  IFERROR(Calculations!L780,""), NA()),NA())</f>
        <v/>
      </c>
      <c r="F780" s="3" t="e">
        <f t="shared" si="96"/>
        <v>#NUM!</v>
      </c>
      <c r="G780" s="3" t="e">
        <f xml:space="preserve"> IF(Calculations!C780 = DefectTypeString,  IFERROR(Calculations!L780,""), NA())</f>
        <v>#N/A</v>
      </c>
      <c r="H780" s="3" t="e">
        <f t="shared" si="97"/>
        <v>#NUM!</v>
      </c>
      <c r="I780" s="3" t="e">
        <f ca="1" xml:space="preserve"> IF(OR(Calculations!C780 = "",Calculations!C780 &lt;&gt; DefectTypeString),  Calculations!M780, NA())</f>
        <v>#N/A</v>
      </c>
      <c r="J780" s="3" t="e">
        <f xml:space="preserve"> IF(Calculations!C780 = DefectTypeString,  Calculations!M780, NA())</f>
        <v>#N/A</v>
      </c>
      <c r="K780" s="3"/>
      <c r="AL780" s="2" t="str">
        <f t="shared" si="93"/>
        <v/>
      </c>
      <c r="AM780" s="4" t="str">
        <f t="shared" si="94"/>
        <v/>
      </c>
      <c r="AN780" s="4" t="str">
        <f t="shared" si="95"/>
        <v/>
      </c>
    </row>
    <row r="781" spans="1:40" x14ac:dyDescent="0.2">
      <c r="A781" s="9" t="str">
        <f>Calculations!B781</f>
        <v/>
      </c>
      <c r="B781" s="9" t="str">
        <f>Calculations!A781</f>
        <v/>
      </c>
      <c r="C781" s="3" t="str">
        <f t="shared" si="92"/>
        <v/>
      </c>
      <c r="D781" s="3" t="str">
        <f>IFERROR(Calculations!L781,"")</f>
        <v/>
      </c>
      <c r="E781" s="3" t="str">
        <f>IF(OR(FilterValue="",Calculations!C781=FilterValue), IF(Calculations!C781 &lt;&gt;DefectTypeString,  IFERROR(Calculations!L781,""), NA()),NA())</f>
        <v/>
      </c>
      <c r="F781" s="3" t="e">
        <f t="shared" si="96"/>
        <v>#NUM!</v>
      </c>
      <c r="G781" s="3" t="e">
        <f xml:space="preserve"> IF(Calculations!C781 = DefectTypeString,  IFERROR(Calculations!L781,""), NA())</f>
        <v>#N/A</v>
      </c>
      <c r="H781" s="3" t="e">
        <f t="shared" si="97"/>
        <v>#NUM!</v>
      </c>
      <c r="I781" s="3" t="e">
        <f ca="1" xml:space="preserve"> IF(OR(Calculations!C781 = "",Calculations!C781 &lt;&gt; DefectTypeString),  Calculations!M781, NA())</f>
        <v>#N/A</v>
      </c>
      <c r="J781" s="3" t="e">
        <f xml:space="preserve"> IF(Calculations!C781 = DefectTypeString,  Calculations!M781, NA())</f>
        <v>#N/A</v>
      </c>
      <c r="K781" s="3"/>
      <c r="AL781" s="2" t="str">
        <f t="shared" si="93"/>
        <v/>
      </c>
      <c r="AM781" s="4" t="str">
        <f t="shared" si="94"/>
        <v/>
      </c>
      <c r="AN781" s="4" t="str">
        <f t="shared" si="95"/>
        <v/>
      </c>
    </row>
    <row r="782" spans="1:40" x14ac:dyDescent="0.2">
      <c r="A782" s="9" t="str">
        <f>Calculations!B782</f>
        <v/>
      </c>
      <c r="B782" s="9" t="str">
        <f>Calculations!A782</f>
        <v/>
      </c>
      <c r="C782" s="3" t="str">
        <f t="shared" si="92"/>
        <v/>
      </c>
      <c r="D782" s="3" t="str">
        <f>IFERROR(Calculations!L782,"")</f>
        <v/>
      </c>
      <c r="E782" s="3" t="str">
        <f>IF(OR(FilterValue="",Calculations!C782=FilterValue), IF(Calculations!C782 &lt;&gt;DefectTypeString,  IFERROR(Calculations!L782,""), NA()),NA())</f>
        <v/>
      </c>
      <c r="F782" s="3" t="e">
        <f t="shared" si="96"/>
        <v>#NUM!</v>
      </c>
      <c r="G782" s="3" t="e">
        <f xml:space="preserve"> IF(Calculations!C782 = DefectTypeString,  IFERROR(Calculations!L782,""), NA())</f>
        <v>#N/A</v>
      </c>
      <c r="H782" s="3" t="e">
        <f t="shared" si="97"/>
        <v>#NUM!</v>
      </c>
      <c r="I782" s="3" t="e">
        <f ca="1" xml:space="preserve"> IF(OR(Calculations!C782 = "",Calculations!C782 &lt;&gt; DefectTypeString),  Calculations!M782, NA())</f>
        <v>#N/A</v>
      </c>
      <c r="J782" s="3" t="e">
        <f xml:space="preserve"> IF(Calculations!C782 = DefectTypeString,  Calculations!M782, NA())</f>
        <v>#N/A</v>
      </c>
      <c r="K782" s="3"/>
      <c r="AL782" s="2" t="str">
        <f t="shared" si="93"/>
        <v/>
      </c>
      <c r="AM782" s="4" t="str">
        <f t="shared" si="94"/>
        <v/>
      </c>
      <c r="AN782" s="4" t="str">
        <f t="shared" si="95"/>
        <v/>
      </c>
    </row>
    <row r="783" spans="1:40" x14ac:dyDescent="0.2">
      <c r="A783" s="9" t="str">
        <f>Calculations!B783</f>
        <v/>
      </c>
      <c r="B783" s="9" t="str">
        <f>Calculations!A783</f>
        <v/>
      </c>
      <c r="C783" s="3" t="str">
        <f t="shared" si="92"/>
        <v/>
      </c>
      <c r="D783" s="3" t="str">
        <f>IFERROR(Calculations!L783,"")</f>
        <v/>
      </c>
      <c r="E783" s="3" t="str">
        <f>IF(OR(FilterValue="",Calculations!C783=FilterValue), IF(Calculations!C783 &lt;&gt;DefectTypeString,  IFERROR(Calculations!L783,""), NA()),NA())</f>
        <v/>
      </c>
      <c r="F783" s="3" t="e">
        <f t="shared" si="96"/>
        <v>#NUM!</v>
      </c>
      <c r="G783" s="3" t="e">
        <f xml:space="preserve"> IF(Calculations!C783 = DefectTypeString,  IFERROR(Calculations!L783,""), NA())</f>
        <v>#N/A</v>
      </c>
      <c r="H783" s="3" t="e">
        <f t="shared" si="97"/>
        <v>#NUM!</v>
      </c>
      <c r="I783" s="3" t="e">
        <f ca="1" xml:space="preserve"> IF(OR(Calculations!C783 = "",Calculations!C783 &lt;&gt; DefectTypeString),  Calculations!M783, NA())</f>
        <v>#N/A</v>
      </c>
      <c r="J783" s="3" t="e">
        <f xml:space="preserve"> IF(Calculations!C783 = DefectTypeString,  Calculations!M783, NA())</f>
        <v>#N/A</v>
      </c>
      <c r="K783" s="3"/>
      <c r="AL783" s="2" t="str">
        <f t="shared" si="93"/>
        <v/>
      </c>
      <c r="AM783" s="4" t="str">
        <f t="shared" si="94"/>
        <v/>
      </c>
      <c r="AN783" s="4" t="str">
        <f t="shared" si="95"/>
        <v/>
      </c>
    </row>
    <row r="784" spans="1:40" x14ac:dyDescent="0.2">
      <c r="A784" s="9" t="str">
        <f>Calculations!B784</f>
        <v/>
      </c>
      <c r="B784" s="9" t="str">
        <f>Calculations!A784</f>
        <v/>
      </c>
      <c r="C784" s="3" t="str">
        <f t="shared" si="92"/>
        <v/>
      </c>
      <c r="D784" s="3" t="str">
        <f>IFERROR(Calculations!L784,"")</f>
        <v/>
      </c>
      <c r="E784" s="3" t="str">
        <f>IF(OR(FilterValue="",Calculations!C784=FilterValue), IF(Calculations!C784 &lt;&gt;DefectTypeString,  IFERROR(Calculations!L784,""), NA()),NA())</f>
        <v/>
      </c>
      <c r="F784" s="3" t="e">
        <f t="shared" si="96"/>
        <v>#NUM!</v>
      </c>
      <c r="G784" s="3" t="e">
        <f xml:space="preserve"> IF(Calculations!C784 = DefectTypeString,  IFERROR(Calculations!L784,""), NA())</f>
        <v>#N/A</v>
      </c>
      <c r="H784" s="3" t="e">
        <f t="shared" si="97"/>
        <v>#NUM!</v>
      </c>
      <c r="I784" s="3" t="e">
        <f ca="1" xml:space="preserve"> IF(OR(Calculations!C784 = "",Calculations!C784 &lt;&gt; DefectTypeString),  Calculations!M784, NA())</f>
        <v>#N/A</v>
      </c>
      <c r="J784" s="3" t="e">
        <f xml:space="preserve"> IF(Calculations!C784 = DefectTypeString,  Calculations!M784, NA())</f>
        <v>#N/A</v>
      </c>
      <c r="K784" s="3"/>
      <c r="AL784" s="2" t="str">
        <f t="shared" si="93"/>
        <v/>
      </c>
      <c r="AM784" s="4" t="str">
        <f t="shared" si="94"/>
        <v/>
      </c>
      <c r="AN784" s="4" t="str">
        <f t="shared" si="95"/>
        <v/>
      </c>
    </row>
    <row r="785" spans="1:40" x14ac:dyDescent="0.2">
      <c r="A785" s="9" t="str">
        <f>Calculations!B785</f>
        <v/>
      </c>
      <c r="B785" s="9" t="str">
        <f>Calculations!A785</f>
        <v/>
      </c>
      <c r="C785" s="3" t="str">
        <f t="shared" si="92"/>
        <v/>
      </c>
      <c r="D785" s="3" t="str">
        <f>IFERROR(Calculations!L785,"")</f>
        <v/>
      </c>
      <c r="E785" s="3" t="str">
        <f>IF(OR(FilterValue="",Calculations!C785=FilterValue), IF(Calculations!C785 &lt;&gt;DefectTypeString,  IFERROR(Calculations!L785,""), NA()),NA())</f>
        <v/>
      </c>
      <c r="F785" s="3" t="e">
        <f t="shared" si="96"/>
        <v>#NUM!</v>
      </c>
      <c r="G785" s="3" t="e">
        <f xml:space="preserve"> IF(Calculations!C785 = DefectTypeString,  IFERROR(Calculations!L785,""), NA())</f>
        <v>#N/A</v>
      </c>
      <c r="H785" s="3" t="e">
        <f t="shared" si="97"/>
        <v>#NUM!</v>
      </c>
      <c r="I785" s="3" t="e">
        <f ca="1" xml:space="preserve"> IF(OR(Calculations!C785 = "",Calculations!C785 &lt;&gt; DefectTypeString),  Calculations!M785, NA())</f>
        <v>#N/A</v>
      </c>
      <c r="J785" s="3" t="e">
        <f xml:space="preserve"> IF(Calculations!C785 = DefectTypeString,  Calculations!M785, NA())</f>
        <v>#N/A</v>
      </c>
      <c r="K785" s="3"/>
      <c r="AL785" s="2" t="str">
        <f t="shared" si="93"/>
        <v/>
      </c>
      <c r="AM785" s="4" t="str">
        <f t="shared" si="94"/>
        <v/>
      </c>
      <c r="AN785" s="4" t="str">
        <f t="shared" si="95"/>
        <v/>
      </c>
    </row>
    <row r="786" spans="1:40" x14ac:dyDescent="0.2">
      <c r="A786" s="9" t="str">
        <f>Calculations!B786</f>
        <v/>
      </c>
      <c r="B786" s="9" t="str">
        <f>Calculations!A786</f>
        <v/>
      </c>
      <c r="C786" s="3" t="str">
        <f t="shared" si="92"/>
        <v/>
      </c>
      <c r="D786" s="3" t="str">
        <f>IFERROR(Calculations!L786,"")</f>
        <v/>
      </c>
      <c r="E786" s="3" t="str">
        <f>IF(OR(FilterValue="",Calculations!C786=FilterValue), IF(Calculations!C786 &lt;&gt;DefectTypeString,  IFERROR(Calculations!L786,""), NA()),NA())</f>
        <v/>
      </c>
      <c r="F786" s="3" t="e">
        <f t="shared" si="96"/>
        <v>#NUM!</v>
      </c>
      <c r="G786" s="3" t="e">
        <f xml:space="preserve"> IF(Calculations!C786 = DefectTypeString,  IFERROR(Calculations!L786,""), NA())</f>
        <v>#N/A</v>
      </c>
      <c r="H786" s="3" t="e">
        <f t="shared" si="97"/>
        <v>#NUM!</v>
      </c>
      <c r="I786" s="3" t="e">
        <f ca="1" xml:space="preserve"> IF(OR(Calculations!C786 = "",Calculations!C786 &lt;&gt; DefectTypeString),  Calculations!M786, NA())</f>
        <v>#N/A</v>
      </c>
      <c r="J786" s="3" t="e">
        <f xml:space="preserve"> IF(Calculations!C786 = DefectTypeString,  Calculations!M786, NA())</f>
        <v>#N/A</v>
      </c>
      <c r="K786" s="3"/>
      <c r="AL786" s="2" t="str">
        <f t="shared" si="93"/>
        <v/>
      </c>
      <c r="AM786" s="4" t="str">
        <f t="shared" si="94"/>
        <v/>
      </c>
      <c r="AN786" s="4" t="str">
        <f t="shared" si="95"/>
        <v/>
      </c>
    </row>
    <row r="787" spans="1:40" x14ac:dyDescent="0.2">
      <c r="A787" s="9" t="str">
        <f>Calculations!B787</f>
        <v/>
      </c>
      <c r="B787" s="9" t="str">
        <f>Calculations!A787</f>
        <v/>
      </c>
      <c r="C787" s="3" t="str">
        <f t="shared" si="92"/>
        <v/>
      </c>
      <c r="D787" s="3" t="str">
        <f>IFERROR(Calculations!L787,"")</f>
        <v/>
      </c>
      <c r="E787" s="3" t="str">
        <f>IF(OR(FilterValue="",Calculations!C787=FilterValue), IF(Calculations!C787 &lt;&gt;DefectTypeString,  IFERROR(Calculations!L787,""), NA()),NA())</f>
        <v/>
      </c>
      <c r="F787" s="3" t="e">
        <f t="shared" si="96"/>
        <v>#NUM!</v>
      </c>
      <c r="G787" s="3" t="e">
        <f xml:space="preserve"> IF(Calculations!C787 = DefectTypeString,  IFERROR(Calculations!L787,""), NA())</f>
        <v>#N/A</v>
      </c>
      <c r="H787" s="3" t="e">
        <f t="shared" si="97"/>
        <v>#NUM!</v>
      </c>
      <c r="I787" s="3" t="e">
        <f ca="1" xml:space="preserve"> IF(OR(Calculations!C787 = "",Calculations!C787 &lt;&gt; DefectTypeString),  Calculations!M787, NA())</f>
        <v>#N/A</v>
      </c>
      <c r="J787" s="3" t="e">
        <f xml:space="preserve"> IF(Calculations!C787 = DefectTypeString,  Calculations!M787, NA())</f>
        <v>#N/A</v>
      </c>
      <c r="K787" s="3"/>
      <c r="AL787" s="2" t="str">
        <f t="shared" si="93"/>
        <v/>
      </c>
      <c r="AM787" s="4" t="str">
        <f t="shared" si="94"/>
        <v/>
      </c>
      <c r="AN787" s="4" t="str">
        <f t="shared" si="95"/>
        <v/>
      </c>
    </row>
    <row r="788" spans="1:40" x14ac:dyDescent="0.2">
      <c r="A788" s="9" t="str">
        <f>Calculations!B788</f>
        <v/>
      </c>
      <c r="B788" s="9" t="str">
        <f>Calculations!A788</f>
        <v/>
      </c>
      <c r="C788" s="3" t="str">
        <f t="shared" si="92"/>
        <v/>
      </c>
      <c r="D788" s="3" t="str">
        <f>IFERROR(Calculations!L788,"")</f>
        <v/>
      </c>
      <c r="E788" s="3" t="str">
        <f>IF(OR(FilterValue="",Calculations!C788=FilterValue), IF(Calculations!C788 &lt;&gt;DefectTypeString,  IFERROR(Calculations!L788,""), NA()),NA())</f>
        <v/>
      </c>
      <c r="F788" s="3" t="e">
        <f t="shared" si="96"/>
        <v>#NUM!</v>
      </c>
      <c r="G788" s="3" t="e">
        <f xml:space="preserve"> IF(Calculations!C788 = DefectTypeString,  IFERROR(Calculations!L788,""), NA())</f>
        <v>#N/A</v>
      </c>
      <c r="H788" s="3" t="e">
        <f t="shared" si="97"/>
        <v>#NUM!</v>
      </c>
      <c r="I788" s="3" t="e">
        <f ca="1" xml:space="preserve"> IF(OR(Calculations!C788 = "",Calculations!C788 &lt;&gt; DefectTypeString),  Calculations!M788, NA())</f>
        <v>#N/A</v>
      </c>
      <c r="J788" s="3" t="e">
        <f xml:space="preserve"> IF(Calculations!C788 = DefectTypeString,  Calculations!M788, NA())</f>
        <v>#N/A</v>
      </c>
      <c r="K788" s="3"/>
      <c r="AL788" s="2" t="str">
        <f t="shared" si="93"/>
        <v/>
      </c>
      <c r="AM788" s="4" t="str">
        <f t="shared" si="94"/>
        <v/>
      </c>
      <c r="AN788" s="4" t="str">
        <f t="shared" si="95"/>
        <v/>
      </c>
    </row>
    <row r="789" spans="1:40" x14ac:dyDescent="0.2">
      <c r="A789" s="9" t="str">
        <f>Calculations!B789</f>
        <v/>
      </c>
      <c r="B789" s="9" t="str">
        <f>Calculations!A789</f>
        <v/>
      </c>
      <c r="C789" s="3" t="str">
        <f t="shared" si="92"/>
        <v/>
      </c>
      <c r="D789" s="3" t="str">
        <f>IFERROR(Calculations!L789,"")</f>
        <v/>
      </c>
      <c r="E789" s="3" t="str">
        <f>IF(OR(FilterValue="",Calculations!C789=FilterValue), IF(Calculations!C789 &lt;&gt;DefectTypeString,  IFERROR(Calculations!L789,""), NA()),NA())</f>
        <v/>
      </c>
      <c r="F789" s="3" t="e">
        <f t="shared" si="96"/>
        <v>#NUM!</v>
      </c>
      <c r="G789" s="3" t="e">
        <f xml:space="preserve"> IF(Calculations!C789 = DefectTypeString,  IFERROR(Calculations!L789,""), NA())</f>
        <v>#N/A</v>
      </c>
      <c r="H789" s="3" t="e">
        <f t="shared" si="97"/>
        <v>#NUM!</v>
      </c>
      <c r="I789" s="3" t="e">
        <f ca="1" xml:space="preserve"> IF(OR(Calculations!C789 = "",Calculations!C789 &lt;&gt; DefectTypeString),  Calculations!M789, NA())</f>
        <v>#N/A</v>
      </c>
      <c r="J789" s="3" t="e">
        <f xml:space="preserve"> IF(Calculations!C789 = DefectTypeString,  Calculations!M789, NA())</f>
        <v>#N/A</v>
      </c>
      <c r="K789" s="3"/>
      <c r="AL789" s="2" t="str">
        <f t="shared" si="93"/>
        <v/>
      </c>
      <c r="AM789" s="4" t="str">
        <f t="shared" si="94"/>
        <v/>
      </c>
      <c r="AN789" s="4" t="str">
        <f t="shared" si="95"/>
        <v/>
      </c>
    </row>
    <row r="790" spans="1:40" x14ac:dyDescent="0.2">
      <c r="A790" s="9" t="str">
        <f>Calculations!B790</f>
        <v/>
      </c>
      <c r="B790" s="9" t="str">
        <f>Calculations!A790</f>
        <v/>
      </c>
      <c r="C790" s="3" t="str">
        <f t="shared" si="92"/>
        <v/>
      </c>
      <c r="D790" s="3" t="str">
        <f>IFERROR(Calculations!L790,"")</f>
        <v/>
      </c>
      <c r="E790" s="3" t="str">
        <f>IF(OR(FilterValue="",Calculations!C790=FilterValue), IF(Calculations!C790 &lt;&gt;DefectTypeString,  IFERROR(Calculations!L790,""), NA()),NA())</f>
        <v/>
      </c>
      <c r="F790" s="3" t="e">
        <f t="shared" si="96"/>
        <v>#NUM!</v>
      </c>
      <c r="G790" s="3" t="e">
        <f xml:space="preserve"> IF(Calculations!C790 = DefectTypeString,  IFERROR(Calculations!L790,""), NA())</f>
        <v>#N/A</v>
      </c>
      <c r="H790" s="3" t="e">
        <f t="shared" si="97"/>
        <v>#NUM!</v>
      </c>
      <c r="I790" s="3" t="e">
        <f ca="1" xml:space="preserve"> IF(OR(Calculations!C790 = "",Calculations!C790 &lt;&gt; DefectTypeString),  Calculations!M790, NA())</f>
        <v>#N/A</v>
      </c>
      <c r="J790" s="3" t="e">
        <f xml:space="preserve"> IF(Calculations!C790 = DefectTypeString,  Calculations!M790, NA())</f>
        <v>#N/A</v>
      </c>
      <c r="K790" s="3"/>
      <c r="AL790" s="2" t="str">
        <f t="shared" si="93"/>
        <v/>
      </c>
      <c r="AM790" s="4" t="str">
        <f t="shared" si="94"/>
        <v/>
      </c>
      <c r="AN790" s="4" t="str">
        <f t="shared" si="95"/>
        <v/>
      </c>
    </row>
    <row r="791" spans="1:40" x14ac:dyDescent="0.2">
      <c r="A791" s="9" t="str">
        <f>Calculations!B791</f>
        <v/>
      </c>
      <c r="B791" s="9" t="str">
        <f>Calculations!A791</f>
        <v/>
      </c>
      <c r="C791" s="3" t="str">
        <f t="shared" si="92"/>
        <v/>
      </c>
      <c r="D791" s="3" t="str">
        <f>IFERROR(Calculations!L791,"")</f>
        <v/>
      </c>
      <c r="E791" s="3" t="str">
        <f>IF(OR(FilterValue="",Calculations!C791=FilterValue), IF(Calculations!C791 &lt;&gt;DefectTypeString,  IFERROR(Calculations!L791,""), NA()),NA())</f>
        <v/>
      </c>
      <c r="F791" s="3" t="e">
        <f t="shared" si="96"/>
        <v>#NUM!</v>
      </c>
      <c r="G791" s="3" t="e">
        <f xml:space="preserve"> IF(Calculations!C791 = DefectTypeString,  IFERROR(Calculations!L791,""), NA())</f>
        <v>#N/A</v>
      </c>
      <c r="H791" s="3" t="e">
        <f t="shared" si="97"/>
        <v>#NUM!</v>
      </c>
      <c r="I791" s="3" t="e">
        <f ca="1" xml:space="preserve"> IF(OR(Calculations!C791 = "",Calculations!C791 &lt;&gt; DefectTypeString),  Calculations!M791, NA())</f>
        <v>#N/A</v>
      </c>
      <c r="J791" s="3" t="e">
        <f xml:space="preserve"> IF(Calculations!C791 = DefectTypeString,  Calculations!M791, NA())</f>
        <v>#N/A</v>
      </c>
      <c r="K791" s="3"/>
      <c r="AL791" s="2" t="str">
        <f t="shared" si="93"/>
        <v/>
      </c>
      <c r="AM791" s="4" t="str">
        <f t="shared" si="94"/>
        <v/>
      </c>
      <c r="AN791" s="4" t="str">
        <f t="shared" si="95"/>
        <v/>
      </c>
    </row>
    <row r="792" spans="1:40" x14ac:dyDescent="0.2">
      <c r="A792" s="9" t="str">
        <f>Calculations!B792</f>
        <v/>
      </c>
      <c r="B792" s="9" t="str">
        <f>Calculations!A792</f>
        <v/>
      </c>
      <c r="C792" s="3" t="str">
        <f t="shared" si="92"/>
        <v/>
      </c>
      <c r="D792" s="3" t="str">
        <f>IFERROR(Calculations!L792,"")</f>
        <v/>
      </c>
      <c r="E792" s="3" t="str">
        <f>IF(OR(FilterValue="",Calculations!C792=FilterValue), IF(Calculations!C792 &lt;&gt;DefectTypeString,  IFERROR(Calculations!L792,""), NA()),NA())</f>
        <v/>
      </c>
      <c r="F792" s="3" t="e">
        <f t="shared" si="96"/>
        <v>#NUM!</v>
      </c>
      <c r="G792" s="3" t="e">
        <f xml:space="preserve"> IF(Calculations!C792 = DefectTypeString,  IFERROR(Calculations!L792,""), NA())</f>
        <v>#N/A</v>
      </c>
      <c r="H792" s="3" t="e">
        <f t="shared" si="97"/>
        <v>#NUM!</v>
      </c>
      <c r="I792" s="3" t="e">
        <f ca="1" xml:space="preserve"> IF(OR(Calculations!C792 = "",Calculations!C792 &lt;&gt; DefectTypeString),  Calculations!M792, NA())</f>
        <v>#N/A</v>
      </c>
      <c r="J792" s="3" t="e">
        <f xml:space="preserve"> IF(Calculations!C792 = DefectTypeString,  Calculations!M792, NA())</f>
        <v>#N/A</v>
      </c>
      <c r="K792" s="3"/>
      <c r="AL792" s="2" t="str">
        <f t="shared" si="93"/>
        <v/>
      </c>
      <c r="AM792" s="4" t="str">
        <f t="shared" si="94"/>
        <v/>
      </c>
      <c r="AN792" s="4" t="str">
        <f t="shared" si="95"/>
        <v/>
      </c>
    </row>
    <row r="793" spans="1:40" x14ac:dyDescent="0.2">
      <c r="A793" s="9" t="str">
        <f>Calculations!B793</f>
        <v/>
      </c>
      <c r="B793" s="9" t="str">
        <f>Calculations!A793</f>
        <v/>
      </c>
      <c r="C793" s="3" t="str">
        <f t="shared" si="92"/>
        <v/>
      </c>
      <c r="D793" s="3" t="str">
        <f>IFERROR(Calculations!L793,"")</f>
        <v/>
      </c>
      <c r="E793" s="3" t="str">
        <f>IF(OR(FilterValue="",Calculations!C793=FilterValue), IF(Calculations!C793 &lt;&gt;DefectTypeString,  IFERROR(Calculations!L793,""), NA()),NA())</f>
        <v/>
      </c>
      <c r="F793" s="3" t="e">
        <f t="shared" si="96"/>
        <v>#NUM!</v>
      </c>
      <c r="G793" s="3" t="e">
        <f xml:space="preserve"> IF(Calculations!C793 = DefectTypeString,  IFERROR(Calculations!L793,""), NA())</f>
        <v>#N/A</v>
      </c>
      <c r="H793" s="3" t="e">
        <f t="shared" si="97"/>
        <v>#NUM!</v>
      </c>
      <c r="I793" s="3" t="e">
        <f ca="1" xml:space="preserve"> IF(OR(Calculations!C793 = "",Calculations!C793 &lt;&gt; DefectTypeString),  Calculations!M793, NA())</f>
        <v>#N/A</v>
      </c>
      <c r="J793" s="3" t="e">
        <f xml:space="preserve"> IF(Calculations!C793 = DefectTypeString,  Calculations!M793, NA())</f>
        <v>#N/A</v>
      </c>
      <c r="K793" s="3"/>
      <c r="AL793" s="2" t="str">
        <f t="shared" si="93"/>
        <v/>
      </c>
      <c r="AM793" s="4" t="str">
        <f t="shared" si="94"/>
        <v/>
      </c>
      <c r="AN793" s="4" t="str">
        <f t="shared" si="95"/>
        <v/>
      </c>
    </row>
    <row r="794" spans="1:40" x14ac:dyDescent="0.2">
      <c r="A794" s="9" t="str">
        <f>Calculations!B794</f>
        <v/>
      </c>
      <c r="B794" s="9" t="str">
        <f>Calculations!A794</f>
        <v/>
      </c>
      <c r="C794" s="3" t="str">
        <f t="shared" si="92"/>
        <v/>
      </c>
      <c r="D794" s="3" t="str">
        <f>IFERROR(Calculations!L794,"")</f>
        <v/>
      </c>
      <c r="E794" s="3" t="str">
        <f>IF(OR(FilterValue="",Calculations!C794=FilterValue), IF(Calculations!C794 &lt;&gt;DefectTypeString,  IFERROR(Calculations!L794,""), NA()),NA())</f>
        <v/>
      </c>
      <c r="F794" s="3" t="e">
        <f t="shared" si="96"/>
        <v>#NUM!</v>
      </c>
      <c r="G794" s="3" t="e">
        <f xml:space="preserve"> IF(Calculations!C794 = DefectTypeString,  IFERROR(Calculations!L794,""), NA())</f>
        <v>#N/A</v>
      </c>
      <c r="H794" s="3" t="e">
        <f t="shared" si="97"/>
        <v>#NUM!</v>
      </c>
      <c r="I794" s="3" t="e">
        <f ca="1" xml:space="preserve"> IF(OR(Calculations!C794 = "",Calculations!C794 &lt;&gt; DefectTypeString),  Calculations!M794, NA())</f>
        <v>#N/A</v>
      </c>
      <c r="J794" s="3" t="e">
        <f xml:space="preserve"> IF(Calculations!C794 = DefectTypeString,  Calculations!M794, NA())</f>
        <v>#N/A</v>
      </c>
      <c r="K794" s="3"/>
      <c r="AL794" s="2" t="str">
        <f t="shared" si="93"/>
        <v/>
      </c>
      <c r="AM794" s="4" t="str">
        <f t="shared" si="94"/>
        <v/>
      </c>
      <c r="AN794" s="4" t="str">
        <f t="shared" si="95"/>
        <v/>
      </c>
    </row>
    <row r="795" spans="1:40" x14ac:dyDescent="0.2">
      <c r="A795" s="9" t="str">
        <f>Calculations!B795</f>
        <v/>
      </c>
      <c r="B795" s="9" t="str">
        <f>Calculations!A795</f>
        <v/>
      </c>
      <c r="C795" s="3" t="str">
        <f t="shared" si="92"/>
        <v/>
      </c>
      <c r="D795" s="3" t="str">
        <f>IFERROR(Calculations!L795,"")</f>
        <v/>
      </c>
      <c r="E795" s="3" t="str">
        <f>IF(OR(FilterValue="",Calculations!C795=FilterValue), IF(Calculations!C795 &lt;&gt;DefectTypeString,  IFERROR(Calculations!L795,""), NA()),NA())</f>
        <v/>
      </c>
      <c r="F795" s="3" t="e">
        <f t="shared" si="96"/>
        <v>#NUM!</v>
      </c>
      <c r="G795" s="3" t="e">
        <f xml:space="preserve"> IF(Calculations!C795 = DefectTypeString,  IFERROR(Calculations!L795,""), NA())</f>
        <v>#N/A</v>
      </c>
      <c r="H795" s="3" t="e">
        <f t="shared" si="97"/>
        <v>#NUM!</v>
      </c>
      <c r="I795" s="3" t="e">
        <f ca="1" xml:space="preserve"> IF(OR(Calculations!C795 = "",Calculations!C795 &lt;&gt; DefectTypeString),  Calculations!M795, NA())</f>
        <v>#N/A</v>
      </c>
      <c r="J795" s="3" t="e">
        <f xml:space="preserve"> IF(Calculations!C795 = DefectTypeString,  Calculations!M795, NA())</f>
        <v>#N/A</v>
      </c>
      <c r="K795" s="3"/>
      <c r="AL795" s="2" t="str">
        <f t="shared" si="93"/>
        <v/>
      </c>
      <c r="AM795" s="4" t="str">
        <f t="shared" si="94"/>
        <v/>
      </c>
      <c r="AN795" s="4" t="str">
        <f t="shared" si="95"/>
        <v/>
      </c>
    </row>
    <row r="796" spans="1:40" x14ac:dyDescent="0.2">
      <c r="A796" s="9" t="str">
        <f>Calculations!B796</f>
        <v/>
      </c>
      <c r="B796" s="9" t="str">
        <f>Calculations!A796</f>
        <v/>
      </c>
      <c r="C796" s="3" t="str">
        <f t="shared" si="92"/>
        <v/>
      </c>
      <c r="D796" s="3" t="str">
        <f>IFERROR(Calculations!L796,"")</f>
        <v/>
      </c>
      <c r="E796" s="3" t="str">
        <f>IF(OR(FilterValue="",Calculations!C796=FilterValue), IF(Calculations!C796 &lt;&gt;DefectTypeString,  IFERROR(Calculations!L796,""), NA()),NA())</f>
        <v/>
      </c>
      <c r="F796" s="3" t="e">
        <f t="shared" si="96"/>
        <v>#NUM!</v>
      </c>
      <c r="G796" s="3" t="e">
        <f xml:space="preserve"> IF(Calculations!C796 = DefectTypeString,  IFERROR(Calculations!L796,""), NA())</f>
        <v>#N/A</v>
      </c>
      <c r="H796" s="3" t="e">
        <f t="shared" si="97"/>
        <v>#NUM!</v>
      </c>
      <c r="I796" s="3" t="e">
        <f ca="1" xml:space="preserve"> IF(OR(Calculations!C796 = "",Calculations!C796 &lt;&gt; DefectTypeString),  Calculations!M796, NA())</f>
        <v>#N/A</v>
      </c>
      <c r="J796" s="3" t="e">
        <f xml:space="preserve"> IF(Calculations!C796 = DefectTypeString,  Calculations!M796, NA())</f>
        <v>#N/A</v>
      </c>
      <c r="K796" s="3"/>
      <c r="AL796" s="2" t="str">
        <f t="shared" si="93"/>
        <v/>
      </c>
      <c r="AM796" s="4" t="str">
        <f t="shared" si="94"/>
        <v/>
      </c>
      <c r="AN796" s="4" t="str">
        <f t="shared" si="95"/>
        <v/>
      </c>
    </row>
    <row r="797" spans="1:40" x14ac:dyDescent="0.2">
      <c r="A797" s="9" t="str">
        <f>Calculations!B797</f>
        <v/>
      </c>
      <c r="B797" s="9" t="str">
        <f>Calculations!A797</f>
        <v/>
      </c>
      <c r="C797" s="3" t="str">
        <f t="shared" si="92"/>
        <v/>
      </c>
      <c r="D797" s="3" t="str">
        <f>IFERROR(Calculations!L797,"")</f>
        <v/>
      </c>
      <c r="E797" s="3" t="str">
        <f>IF(OR(FilterValue="",Calculations!C797=FilterValue), IF(Calculations!C797 &lt;&gt;DefectTypeString,  IFERROR(Calculations!L797,""), NA()),NA())</f>
        <v/>
      </c>
      <c r="F797" s="3" t="e">
        <f t="shared" si="96"/>
        <v>#NUM!</v>
      </c>
      <c r="G797" s="3" t="e">
        <f xml:space="preserve"> IF(Calculations!C797 = DefectTypeString,  IFERROR(Calculations!L797,""), NA())</f>
        <v>#N/A</v>
      </c>
      <c r="H797" s="3" t="e">
        <f t="shared" si="97"/>
        <v>#NUM!</v>
      </c>
      <c r="I797" s="3" t="e">
        <f ca="1" xml:space="preserve"> IF(OR(Calculations!C797 = "",Calculations!C797 &lt;&gt; DefectTypeString),  Calculations!M797, NA())</f>
        <v>#N/A</v>
      </c>
      <c r="J797" s="3" t="e">
        <f xml:space="preserve"> IF(Calculations!C797 = DefectTypeString,  Calculations!M797, NA())</f>
        <v>#N/A</v>
      </c>
      <c r="K797" s="3"/>
      <c r="AL797" s="2" t="str">
        <f t="shared" si="93"/>
        <v/>
      </c>
      <c r="AM797" s="4" t="str">
        <f t="shared" si="94"/>
        <v/>
      </c>
      <c r="AN797" s="4" t="str">
        <f t="shared" si="95"/>
        <v/>
      </c>
    </row>
    <row r="798" spans="1:40" x14ac:dyDescent="0.2">
      <c r="A798" s="9" t="str">
        <f>Calculations!B798</f>
        <v/>
      </c>
      <c r="B798" s="9" t="str">
        <f>Calculations!A798</f>
        <v/>
      </c>
      <c r="C798" s="3" t="str">
        <f t="shared" si="92"/>
        <v/>
      </c>
      <c r="D798" s="3" t="str">
        <f>IFERROR(Calculations!L798,"")</f>
        <v/>
      </c>
      <c r="E798" s="3" t="str">
        <f>IF(OR(FilterValue="",Calculations!C798=FilterValue), IF(Calculations!C798 &lt;&gt;DefectTypeString,  IFERROR(Calculations!L798,""), NA()),NA())</f>
        <v/>
      </c>
      <c r="F798" s="3" t="e">
        <f t="shared" si="96"/>
        <v>#NUM!</v>
      </c>
      <c r="G798" s="3" t="e">
        <f xml:space="preserve"> IF(Calculations!C798 = DefectTypeString,  IFERROR(Calculations!L798,""), NA())</f>
        <v>#N/A</v>
      </c>
      <c r="H798" s="3" t="e">
        <f t="shared" si="97"/>
        <v>#NUM!</v>
      </c>
      <c r="I798" s="3" t="e">
        <f ca="1" xml:space="preserve"> IF(OR(Calculations!C798 = "",Calculations!C798 &lt;&gt; DefectTypeString),  Calculations!M798, NA())</f>
        <v>#N/A</v>
      </c>
      <c r="J798" s="3" t="e">
        <f xml:space="preserve"> IF(Calculations!C798 = DefectTypeString,  Calculations!M798, NA())</f>
        <v>#N/A</v>
      </c>
      <c r="K798" s="3"/>
      <c r="AL798" s="2" t="str">
        <f t="shared" si="93"/>
        <v/>
      </c>
      <c r="AM798" s="4" t="str">
        <f t="shared" si="94"/>
        <v/>
      </c>
      <c r="AN798" s="4" t="str">
        <f t="shared" si="95"/>
        <v/>
      </c>
    </row>
    <row r="799" spans="1:40" x14ac:dyDescent="0.2">
      <c r="A799" s="9" t="str">
        <f>Calculations!B799</f>
        <v/>
      </c>
      <c r="B799" s="9" t="str">
        <f>Calculations!A799</f>
        <v/>
      </c>
      <c r="C799" s="3" t="str">
        <f t="shared" si="92"/>
        <v/>
      </c>
      <c r="D799" s="3" t="str">
        <f>IFERROR(Calculations!L799,"")</f>
        <v/>
      </c>
      <c r="E799" s="3" t="str">
        <f>IF(OR(FilterValue="",Calculations!C799=FilterValue), IF(Calculations!C799 &lt;&gt;DefectTypeString,  IFERROR(Calculations!L799,""), NA()),NA())</f>
        <v/>
      </c>
      <c r="F799" s="3" t="e">
        <f t="shared" si="96"/>
        <v>#NUM!</v>
      </c>
      <c r="G799" s="3" t="e">
        <f xml:space="preserve"> IF(Calculations!C799 = DefectTypeString,  IFERROR(Calculations!L799,""), NA())</f>
        <v>#N/A</v>
      </c>
      <c r="H799" s="3" t="e">
        <f t="shared" si="97"/>
        <v>#NUM!</v>
      </c>
      <c r="I799" s="3" t="e">
        <f ca="1" xml:space="preserve"> IF(OR(Calculations!C799 = "",Calculations!C799 &lt;&gt; DefectTypeString),  Calculations!M799, NA())</f>
        <v>#N/A</v>
      </c>
      <c r="J799" s="3" t="e">
        <f xml:space="preserve"> IF(Calculations!C799 = DefectTypeString,  Calculations!M799, NA())</f>
        <v>#N/A</v>
      </c>
      <c r="K799" s="3"/>
      <c r="AL799" s="2" t="str">
        <f t="shared" si="93"/>
        <v/>
      </c>
      <c r="AM799" s="4" t="str">
        <f t="shared" si="94"/>
        <v/>
      </c>
      <c r="AN799" s="4" t="str">
        <f t="shared" si="95"/>
        <v/>
      </c>
    </row>
    <row r="800" spans="1:40" x14ac:dyDescent="0.2">
      <c r="A800" s="9" t="str">
        <f>Calculations!B800</f>
        <v/>
      </c>
      <c r="B800" s="9" t="str">
        <f>Calculations!A800</f>
        <v/>
      </c>
      <c r="C800" s="3" t="str">
        <f t="shared" si="92"/>
        <v/>
      </c>
      <c r="D800" s="3" t="str">
        <f>IFERROR(Calculations!L800,"")</f>
        <v/>
      </c>
      <c r="E800" s="3" t="str">
        <f>IF(OR(FilterValue="",Calculations!C800=FilterValue), IF(Calculations!C800 &lt;&gt;DefectTypeString,  IFERROR(Calculations!L800,""), NA()),NA())</f>
        <v/>
      </c>
      <c r="F800" s="3" t="e">
        <f t="shared" si="96"/>
        <v>#NUM!</v>
      </c>
      <c r="G800" s="3" t="e">
        <f xml:space="preserve"> IF(Calculations!C800 = DefectTypeString,  IFERROR(Calculations!L800,""), NA())</f>
        <v>#N/A</v>
      </c>
      <c r="H800" s="3" t="e">
        <f t="shared" si="97"/>
        <v>#NUM!</v>
      </c>
      <c r="I800" s="3" t="e">
        <f ca="1" xml:space="preserve"> IF(OR(Calculations!C800 = "",Calculations!C800 &lt;&gt; DefectTypeString),  Calculations!M800, NA())</f>
        <v>#N/A</v>
      </c>
      <c r="J800" s="3" t="e">
        <f xml:space="preserve"> IF(Calculations!C800 = DefectTypeString,  Calculations!M800, NA())</f>
        <v>#N/A</v>
      </c>
      <c r="K800" s="3"/>
      <c r="AL800" s="2" t="str">
        <f t="shared" si="93"/>
        <v/>
      </c>
      <c r="AM800" s="4" t="str">
        <f t="shared" si="94"/>
        <v/>
      </c>
      <c r="AN800" s="4" t="str">
        <f t="shared" si="95"/>
        <v/>
      </c>
    </row>
    <row r="801" spans="1:40" x14ac:dyDescent="0.2">
      <c r="A801" s="9" t="str">
        <f>Calculations!B801</f>
        <v/>
      </c>
      <c r="B801" s="9" t="str">
        <f>Calculations!A801</f>
        <v/>
      </c>
      <c r="C801" s="3" t="str">
        <f t="shared" si="92"/>
        <v/>
      </c>
      <c r="D801" s="3" t="str">
        <f>IFERROR(Calculations!L801,"")</f>
        <v/>
      </c>
      <c r="E801" s="3" t="str">
        <f>IF(OR(FilterValue="",Calculations!C801=FilterValue), IF(Calculations!C801 &lt;&gt;DefectTypeString,  IFERROR(Calculations!L801,""), NA()),NA())</f>
        <v/>
      </c>
      <c r="F801" s="3" t="e">
        <f t="shared" si="96"/>
        <v>#NUM!</v>
      </c>
      <c r="G801" s="3" t="e">
        <f xml:space="preserve"> IF(Calculations!C801 = DefectTypeString,  IFERROR(Calculations!L801,""), NA())</f>
        <v>#N/A</v>
      </c>
      <c r="H801" s="3" t="e">
        <f t="shared" si="97"/>
        <v>#NUM!</v>
      </c>
      <c r="I801" s="3" t="e">
        <f ca="1" xml:space="preserve"> IF(OR(Calculations!C801 = "",Calculations!C801 &lt;&gt; DefectTypeString),  Calculations!M801, NA())</f>
        <v>#N/A</v>
      </c>
      <c r="J801" s="3" t="e">
        <f xml:space="preserve"> IF(Calculations!C801 = DefectTypeString,  Calculations!M801, NA())</f>
        <v>#N/A</v>
      </c>
      <c r="K801" s="3"/>
      <c r="AL801" s="2" t="str">
        <f t="shared" si="93"/>
        <v/>
      </c>
      <c r="AM801" s="4" t="str">
        <f t="shared" si="94"/>
        <v/>
      </c>
      <c r="AN801" s="4" t="str">
        <f t="shared" si="95"/>
        <v/>
      </c>
    </row>
    <row r="802" spans="1:40" x14ac:dyDescent="0.2">
      <c r="A802" s="9" t="str">
        <f>Calculations!B802</f>
        <v/>
      </c>
      <c r="B802" s="9" t="str">
        <f>Calculations!A802</f>
        <v/>
      </c>
      <c r="C802" s="3" t="str">
        <f t="shared" si="92"/>
        <v/>
      </c>
      <c r="D802" s="3" t="str">
        <f>IFERROR(Calculations!L802,"")</f>
        <v/>
      </c>
      <c r="E802" s="3" t="str">
        <f>IF(OR(FilterValue="",Calculations!C802=FilterValue), IF(Calculations!C802 &lt;&gt;DefectTypeString,  IFERROR(Calculations!L802,""), NA()),NA())</f>
        <v/>
      </c>
      <c r="F802" s="3" t="e">
        <f t="shared" si="96"/>
        <v>#NUM!</v>
      </c>
      <c r="G802" s="3" t="e">
        <f xml:space="preserve"> IF(Calculations!C802 = DefectTypeString,  IFERROR(Calculations!L802,""), NA())</f>
        <v>#N/A</v>
      </c>
      <c r="H802" s="3" t="e">
        <f t="shared" si="97"/>
        <v>#NUM!</v>
      </c>
      <c r="I802" s="3" t="e">
        <f ca="1" xml:space="preserve"> IF(OR(Calculations!C802 = "",Calculations!C802 &lt;&gt; DefectTypeString),  Calculations!M802, NA())</f>
        <v>#N/A</v>
      </c>
      <c r="J802" s="3" t="e">
        <f xml:space="preserve"> IF(Calculations!C802 = DefectTypeString,  Calculations!M802, NA())</f>
        <v>#N/A</v>
      </c>
      <c r="K802" s="3"/>
      <c r="AL802" s="2" t="str">
        <f t="shared" si="93"/>
        <v/>
      </c>
      <c r="AM802" s="4" t="str">
        <f t="shared" si="94"/>
        <v/>
      </c>
      <c r="AN802" s="4" t="str">
        <f t="shared" si="95"/>
        <v/>
      </c>
    </row>
    <row r="803" spans="1:40" x14ac:dyDescent="0.2">
      <c r="A803" s="9" t="str">
        <f>Calculations!B803</f>
        <v/>
      </c>
      <c r="B803" s="9" t="str">
        <f>Calculations!A803</f>
        <v/>
      </c>
      <c r="C803" s="3" t="str">
        <f t="shared" si="92"/>
        <v/>
      </c>
      <c r="D803" s="3" t="str">
        <f>IFERROR(Calculations!L803,"")</f>
        <v/>
      </c>
      <c r="E803" s="3" t="str">
        <f>IF(OR(FilterValue="",Calculations!C803=FilterValue), IF(Calculations!C803 &lt;&gt;DefectTypeString,  IFERROR(Calculations!L803,""), NA()),NA())</f>
        <v/>
      </c>
      <c r="F803" s="3" t="e">
        <f t="shared" si="96"/>
        <v>#NUM!</v>
      </c>
      <c r="G803" s="3" t="e">
        <f xml:space="preserve"> IF(Calculations!C803 = DefectTypeString,  IFERROR(Calculations!L803,""), NA())</f>
        <v>#N/A</v>
      </c>
      <c r="H803" s="3" t="e">
        <f t="shared" si="97"/>
        <v>#NUM!</v>
      </c>
      <c r="I803" s="3" t="e">
        <f ca="1" xml:space="preserve"> IF(OR(Calculations!C803 = "",Calculations!C803 &lt;&gt; DefectTypeString),  Calculations!M803, NA())</f>
        <v>#N/A</v>
      </c>
      <c r="J803" s="3" t="e">
        <f xml:space="preserve"> IF(Calculations!C803 = DefectTypeString,  Calculations!M803, NA())</f>
        <v>#N/A</v>
      </c>
      <c r="K803" s="3"/>
      <c r="AL803" s="2" t="str">
        <f t="shared" si="93"/>
        <v/>
      </c>
      <c r="AM803" s="4" t="str">
        <f t="shared" si="94"/>
        <v/>
      </c>
      <c r="AN803" s="4" t="str">
        <f t="shared" si="95"/>
        <v/>
      </c>
    </row>
    <row r="804" spans="1:40" x14ac:dyDescent="0.2">
      <c r="A804" s="9" t="str">
        <f>Calculations!B804</f>
        <v/>
      </c>
      <c r="B804" s="9" t="str">
        <f>Calculations!A804</f>
        <v/>
      </c>
      <c r="C804" s="3" t="str">
        <f t="shared" si="92"/>
        <v/>
      </c>
      <c r="D804" s="3" t="str">
        <f>IFERROR(Calculations!L804,"")</f>
        <v/>
      </c>
      <c r="E804" s="3" t="str">
        <f>IF(OR(FilterValue="",Calculations!C804=FilterValue), IF(Calculations!C804 &lt;&gt;DefectTypeString,  IFERROR(Calculations!L804,""), NA()),NA())</f>
        <v/>
      </c>
      <c r="F804" s="3" t="e">
        <f t="shared" si="96"/>
        <v>#NUM!</v>
      </c>
      <c r="G804" s="3" t="e">
        <f xml:space="preserve"> IF(Calculations!C804 = DefectTypeString,  IFERROR(Calculations!L804,""), NA())</f>
        <v>#N/A</v>
      </c>
      <c r="H804" s="3" t="e">
        <f t="shared" si="97"/>
        <v>#NUM!</v>
      </c>
      <c r="I804" s="3" t="e">
        <f ca="1" xml:space="preserve"> IF(OR(Calculations!C804 = "",Calculations!C804 &lt;&gt; DefectTypeString),  Calculations!M804, NA())</f>
        <v>#N/A</v>
      </c>
      <c r="J804" s="3" t="e">
        <f xml:space="preserve"> IF(Calculations!C804 = DefectTypeString,  Calculations!M804, NA())</f>
        <v>#N/A</v>
      </c>
      <c r="K804" s="3"/>
      <c r="AL804" s="2" t="str">
        <f t="shared" si="93"/>
        <v/>
      </c>
      <c r="AM804" s="4" t="str">
        <f t="shared" si="94"/>
        <v/>
      </c>
      <c r="AN804" s="4" t="str">
        <f t="shared" si="95"/>
        <v/>
      </c>
    </row>
    <row r="805" spans="1:40" x14ac:dyDescent="0.2">
      <c r="A805" s="9" t="str">
        <f>Calculations!B805</f>
        <v/>
      </c>
      <c r="B805" s="9" t="str">
        <f>Calculations!A805</f>
        <v/>
      </c>
      <c r="C805" s="3" t="str">
        <f t="shared" si="92"/>
        <v/>
      </c>
      <c r="D805" s="3" t="str">
        <f>IFERROR(Calculations!L805,"")</f>
        <v/>
      </c>
      <c r="E805" s="3" t="str">
        <f>IF(OR(FilterValue="",Calculations!C805=FilterValue), IF(Calculations!C805 &lt;&gt;DefectTypeString,  IFERROR(Calculations!L805,""), NA()),NA())</f>
        <v/>
      </c>
      <c r="F805" s="3" t="e">
        <f t="shared" si="96"/>
        <v>#NUM!</v>
      </c>
      <c r="G805" s="3" t="e">
        <f xml:space="preserve"> IF(Calculations!C805 = DefectTypeString,  IFERROR(Calculations!L805,""), NA())</f>
        <v>#N/A</v>
      </c>
      <c r="H805" s="3" t="e">
        <f t="shared" si="97"/>
        <v>#NUM!</v>
      </c>
      <c r="I805" s="3" t="e">
        <f ca="1" xml:space="preserve"> IF(OR(Calculations!C805 = "",Calculations!C805 &lt;&gt; DefectTypeString),  Calculations!M805, NA())</f>
        <v>#N/A</v>
      </c>
      <c r="J805" s="3" t="e">
        <f xml:space="preserve"> IF(Calculations!C805 = DefectTypeString,  Calculations!M805, NA())</f>
        <v>#N/A</v>
      </c>
      <c r="K805" s="3"/>
      <c r="AL805" s="2" t="str">
        <f t="shared" si="93"/>
        <v/>
      </c>
      <c r="AM805" s="4" t="str">
        <f t="shared" si="94"/>
        <v/>
      </c>
      <c r="AN805" s="4" t="str">
        <f t="shared" si="95"/>
        <v/>
      </c>
    </row>
    <row r="806" spans="1:40" x14ac:dyDescent="0.2">
      <c r="A806" s="9" t="str">
        <f>Calculations!B806</f>
        <v/>
      </c>
      <c r="B806" s="9" t="str">
        <f>Calculations!A806</f>
        <v/>
      </c>
      <c r="C806" s="3" t="str">
        <f t="shared" si="92"/>
        <v/>
      </c>
      <c r="D806" s="3" t="str">
        <f>IFERROR(Calculations!L806,"")</f>
        <v/>
      </c>
      <c r="E806" s="3" t="str">
        <f>IF(OR(FilterValue="",Calculations!C806=FilterValue), IF(Calculations!C806 &lt;&gt;DefectTypeString,  IFERROR(Calculations!L806,""), NA()),NA())</f>
        <v/>
      </c>
      <c r="F806" s="3" t="e">
        <f t="shared" si="96"/>
        <v>#NUM!</v>
      </c>
      <c r="G806" s="3" t="e">
        <f xml:space="preserve"> IF(Calculations!C806 = DefectTypeString,  IFERROR(Calculations!L806,""), NA())</f>
        <v>#N/A</v>
      </c>
      <c r="H806" s="3" t="e">
        <f t="shared" si="97"/>
        <v>#NUM!</v>
      </c>
      <c r="I806" s="3" t="e">
        <f ca="1" xml:space="preserve"> IF(OR(Calculations!C806 = "",Calculations!C806 &lt;&gt; DefectTypeString),  Calculations!M806, NA())</f>
        <v>#N/A</v>
      </c>
      <c r="J806" s="3" t="e">
        <f xml:space="preserve"> IF(Calculations!C806 = DefectTypeString,  Calculations!M806, NA())</f>
        <v>#N/A</v>
      </c>
      <c r="K806" s="3"/>
      <c r="AL806" s="2" t="str">
        <f t="shared" si="93"/>
        <v/>
      </c>
      <c r="AM806" s="4" t="str">
        <f t="shared" si="94"/>
        <v/>
      </c>
      <c r="AN806" s="4" t="str">
        <f t="shared" si="95"/>
        <v/>
      </c>
    </row>
    <row r="807" spans="1:40" x14ac:dyDescent="0.2">
      <c r="A807" s="9" t="str">
        <f>Calculations!B807</f>
        <v/>
      </c>
      <c r="B807" s="9" t="str">
        <f>Calculations!A807</f>
        <v/>
      </c>
      <c r="C807" s="3" t="str">
        <f t="shared" si="92"/>
        <v/>
      </c>
      <c r="D807" s="3" t="str">
        <f>IFERROR(Calculations!L807,"")</f>
        <v/>
      </c>
      <c r="E807" s="3" t="str">
        <f>IF(OR(FilterValue="",Calculations!C807=FilterValue), IF(Calculations!C807 &lt;&gt;DefectTypeString,  IFERROR(Calculations!L807,""), NA()),NA())</f>
        <v/>
      </c>
      <c r="F807" s="3" t="e">
        <f t="shared" si="96"/>
        <v>#NUM!</v>
      </c>
      <c r="G807" s="3" t="e">
        <f xml:space="preserve"> IF(Calculations!C807 = DefectTypeString,  IFERROR(Calculations!L807,""), NA())</f>
        <v>#N/A</v>
      </c>
      <c r="H807" s="3" t="e">
        <f t="shared" si="97"/>
        <v>#NUM!</v>
      </c>
      <c r="I807" s="3" t="e">
        <f ca="1" xml:space="preserve"> IF(OR(Calculations!C807 = "",Calculations!C807 &lt;&gt; DefectTypeString),  Calculations!M807, NA())</f>
        <v>#N/A</v>
      </c>
      <c r="J807" s="3" t="e">
        <f xml:space="preserve"> IF(Calculations!C807 = DefectTypeString,  Calculations!M807, NA())</f>
        <v>#N/A</v>
      </c>
      <c r="K807" s="3"/>
      <c r="AL807" s="2" t="str">
        <f t="shared" si="93"/>
        <v/>
      </c>
      <c r="AM807" s="4" t="str">
        <f t="shared" si="94"/>
        <v/>
      </c>
      <c r="AN807" s="4" t="str">
        <f t="shared" si="95"/>
        <v/>
      </c>
    </row>
    <row r="808" spans="1:40" x14ac:dyDescent="0.2">
      <c r="A808" s="9" t="str">
        <f>Calculations!B808</f>
        <v/>
      </c>
      <c r="B808" s="9" t="str">
        <f>Calculations!A808</f>
        <v/>
      </c>
      <c r="C808" s="3" t="str">
        <f t="shared" si="92"/>
        <v/>
      </c>
      <c r="D808" s="3" t="str">
        <f>IFERROR(Calculations!L808,"")</f>
        <v/>
      </c>
      <c r="E808" s="3" t="str">
        <f>IF(OR(FilterValue="",Calculations!C808=FilterValue), IF(Calculations!C808 &lt;&gt;DefectTypeString,  IFERROR(Calculations!L808,""), NA()),NA())</f>
        <v/>
      </c>
      <c r="F808" s="3" t="e">
        <f t="shared" si="96"/>
        <v>#NUM!</v>
      </c>
      <c r="G808" s="3" t="e">
        <f xml:space="preserve"> IF(Calculations!C808 = DefectTypeString,  IFERROR(Calculations!L808,""), NA())</f>
        <v>#N/A</v>
      </c>
      <c r="H808" s="3" t="e">
        <f t="shared" si="97"/>
        <v>#NUM!</v>
      </c>
      <c r="I808" s="3" t="e">
        <f ca="1" xml:space="preserve"> IF(OR(Calculations!C808 = "",Calculations!C808 &lt;&gt; DefectTypeString),  Calculations!M808, NA())</f>
        <v>#N/A</v>
      </c>
      <c r="J808" s="3" t="e">
        <f xml:space="preserve"> IF(Calculations!C808 = DefectTypeString,  Calculations!M808, NA())</f>
        <v>#N/A</v>
      </c>
      <c r="K808" s="3"/>
      <c r="AL808" s="2" t="str">
        <f t="shared" si="93"/>
        <v/>
      </c>
      <c r="AM808" s="4" t="str">
        <f t="shared" si="94"/>
        <v/>
      </c>
      <c r="AN808" s="4" t="str">
        <f t="shared" si="95"/>
        <v/>
      </c>
    </row>
    <row r="809" spans="1:40" x14ac:dyDescent="0.2">
      <c r="A809" s="9" t="str">
        <f>Calculations!B809</f>
        <v/>
      </c>
      <c r="B809" s="9" t="str">
        <f>Calculations!A809</f>
        <v/>
      </c>
      <c r="C809" s="3" t="str">
        <f t="shared" si="92"/>
        <v/>
      </c>
      <c r="D809" s="3" t="str">
        <f>IFERROR(Calculations!L809,"")</f>
        <v/>
      </c>
      <c r="E809" s="3" t="str">
        <f>IF(OR(FilterValue="",Calculations!C809=FilterValue), IF(Calculations!C809 &lt;&gt;DefectTypeString,  IFERROR(Calculations!L809,""), NA()),NA())</f>
        <v/>
      </c>
      <c r="F809" s="3" t="e">
        <f t="shared" si="96"/>
        <v>#NUM!</v>
      </c>
      <c r="G809" s="3" t="e">
        <f xml:space="preserve"> IF(Calculations!C809 = DefectTypeString,  IFERROR(Calculations!L809,""), NA())</f>
        <v>#N/A</v>
      </c>
      <c r="H809" s="3" t="e">
        <f t="shared" si="97"/>
        <v>#NUM!</v>
      </c>
      <c r="I809" s="3" t="e">
        <f ca="1" xml:space="preserve"> IF(OR(Calculations!C809 = "",Calculations!C809 &lt;&gt; DefectTypeString),  Calculations!M809, NA())</f>
        <v>#N/A</v>
      </c>
      <c r="J809" s="3" t="e">
        <f xml:space="preserve"> IF(Calculations!C809 = DefectTypeString,  Calculations!M809, NA())</f>
        <v>#N/A</v>
      </c>
      <c r="K809" s="3"/>
      <c r="AL809" s="2" t="str">
        <f t="shared" si="93"/>
        <v/>
      </c>
      <c r="AM809" s="4" t="str">
        <f t="shared" si="94"/>
        <v/>
      </c>
      <c r="AN809" s="4" t="str">
        <f t="shared" si="95"/>
        <v/>
      </c>
    </row>
    <row r="810" spans="1:40" x14ac:dyDescent="0.2">
      <c r="A810" s="9" t="str">
        <f>Calculations!B810</f>
        <v/>
      </c>
      <c r="B810" s="9" t="str">
        <f>Calculations!A810</f>
        <v/>
      </c>
      <c r="C810" s="3" t="str">
        <f t="shared" si="92"/>
        <v/>
      </c>
      <c r="D810" s="3" t="str">
        <f>IFERROR(Calculations!L810,"")</f>
        <v/>
      </c>
      <c r="E810" s="3" t="str">
        <f>IF(OR(FilterValue="",Calculations!C810=FilterValue), IF(Calculations!C810 &lt;&gt;DefectTypeString,  IFERROR(Calculations!L810,""), NA()),NA())</f>
        <v/>
      </c>
      <c r="F810" s="3" t="e">
        <f t="shared" si="96"/>
        <v>#NUM!</v>
      </c>
      <c r="G810" s="3" t="e">
        <f xml:space="preserve"> IF(Calculations!C810 = DefectTypeString,  IFERROR(Calculations!L810,""), NA())</f>
        <v>#N/A</v>
      </c>
      <c r="H810" s="3" t="e">
        <f t="shared" si="97"/>
        <v>#NUM!</v>
      </c>
      <c r="I810" s="3" t="e">
        <f ca="1" xml:space="preserve"> IF(OR(Calculations!C810 = "",Calculations!C810 &lt;&gt; DefectTypeString),  Calculations!M810, NA())</f>
        <v>#N/A</v>
      </c>
      <c r="J810" s="3" t="e">
        <f xml:space="preserve"> IF(Calculations!C810 = DefectTypeString,  Calculations!M810, NA())</f>
        <v>#N/A</v>
      </c>
      <c r="K810" s="3"/>
      <c r="AL810" s="2" t="str">
        <f t="shared" si="93"/>
        <v/>
      </c>
      <c r="AM810" s="4" t="str">
        <f t="shared" si="94"/>
        <v/>
      </c>
      <c r="AN810" s="4" t="str">
        <f t="shared" si="95"/>
        <v/>
      </c>
    </row>
    <row r="811" spans="1:40" x14ac:dyDescent="0.2">
      <c r="A811" s="9" t="str">
        <f>Calculations!B811</f>
        <v/>
      </c>
      <c r="B811" s="9" t="str">
        <f>Calculations!A811</f>
        <v/>
      </c>
      <c r="C811" s="3" t="str">
        <f t="shared" si="92"/>
        <v/>
      </c>
      <c r="D811" s="3" t="str">
        <f>IFERROR(Calculations!L811,"")</f>
        <v/>
      </c>
      <c r="E811" s="3" t="str">
        <f>IF(OR(FilterValue="",Calculations!C811=FilterValue), IF(Calculations!C811 &lt;&gt;DefectTypeString,  IFERROR(Calculations!L811,""), NA()),NA())</f>
        <v/>
      </c>
      <c r="F811" s="3" t="e">
        <f t="shared" si="96"/>
        <v>#NUM!</v>
      </c>
      <c r="G811" s="3" t="e">
        <f xml:space="preserve"> IF(Calculations!C811 = DefectTypeString,  IFERROR(Calculations!L811,""), NA())</f>
        <v>#N/A</v>
      </c>
      <c r="H811" s="3" t="e">
        <f t="shared" si="97"/>
        <v>#NUM!</v>
      </c>
      <c r="I811" s="3" t="e">
        <f ca="1" xml:space="preserve"> IF(OR(Calculations!C811 = "",Calculations!C811 &lt;&gt; DefectTypeString),  Calculations!M811, NA())</f>
        <v>#N/A</v>
      </c>
      <c r="J811" s="3" t="e">
        <f xml:space="preserve"> IF(Calculations!C811 = DefectTypeString,  Calculations!M811, NA())</f>
        <v>#N/A</v>
      </c>
      <c r="K811" s="3"/>
      <c r="AL811" s="2" t="str">
        <f t="shared" si="93"/>
        <v/>
      </c>
      <c r="AM811" s="4" t="str">
        <f t="shared" si="94"/>
        <v/>
      </c>
      <c r="AN811" s="4" t="str">
        <f t="shared" si="95"/>
        <v/>
      </c>
    </row>
    <row r="812" spans="1:40" x14ac:dyDescent="0.2">
      <c r="A812" s="9" t="str">
        <f>Calculations!B812</f>
        <v/>
      </c>
      <c r="B812" s="9" t="str">
        <f>Calculations!A812</f>
        <v/>
      </c>
      <c r="C812" s="3" t="str">
        <f t="shared" si="92"/>
        <v/>
      </c>
      <c r="D812" s="3" t="str">
        <f>IFERROR(Calculations!L812,"")</f>
        <v/>
      </c>
      <c r="E812" s="3" t="str">
        <f>IF(OR(FilterValue="",Calculations!C812=FilterValue), IF(Calculations!C812 &lt;&gt;DefectTypeString,  IFERROR(Calculations!L812,""), NA()),NA())</f>
        <v/>
      </c>
      <c r="F812" s="3" t="e">
        <f t="shared" si="96"/>
        <v>#NUM!</v>
      </c>
      <c r="G812" s="3" t="e">
        <f xml:space="preserve"> IF(Calculations!C812 = DefectTypeString,  IFERROR(Calculations!L812,""), NA())</f>
        <v>#N/A</v>
      </c>
      <c r="H812" s="3" t="e">
        <f t="shared" si="97"/>
        <v>#NUM!</v>
      </c>
      <c r="I812" s="3" t="e">
        <f ca="1" xml:space="preserve"> IF(OR(Calculations!C812 = "",Calculations!C812 &lt;&gt; DefectTypeString),  Calculations!M812, NA())</f>
        <v>#N/A</v>
      </c>
      <c r="J812" s="3" t="e">
        <f xml:space="preserve"> IF(Calculations!C812 = DefectTypeString,  Calculations!M812, NA())</f>
        <v>#N/A</v>
      </c>
      <c r="K812" s="3"/>
      <c r="AL812" s="2" t="str">
        <f t="shared" si="93"/>
        <v/>
      </c>
      <c r="AM812" s="4" t="str">
        <f t="shared" si="94"/>
        <v/>
      </c>
      <c r="AN812" s="4" t="str">
        <f t="shared" si="95"/>
        <v/>
      </c>
    </row>
    <row r="813" spans="1:40" x14ac:dyDescent="0.2">
      <c r="A813" s="9" t="str">
        <f>Calculations!B813</f>
        <v/>
      </c>
      <c r="B813" s="9" t="str">
        <f>Calculations!A813</f>
        <v/>
      </c>
      <c r="C813" s="3" t="str">
        <f t="shared" si="92"/>
        <v/>
      </c>
      <c r="D813" s="3" t="str">
        <f>IFERROR(Calculations!L813,"")</f>
        <v/>
      </c>
      <c r="E813" s="3" t="str">
        <f>IF(OR(FilterValue="",Calculations!C813=FilterValue), IF(Calculations!C813 &lt;&gt;DefectTypeString,  IFERROR(Calculations!L813,""), NA()),NA())</f>
        <v/>
      </c>
      <c r="F813" s="3" t="e">
        <f t="shared" si="96"/>
        <v>#NUM!</v>
      </c>
      <c r="G813" s="3" t="e">
        <f xml:space="preserve"> IF(Calculations!C813 = DefectTypeString,  IFERROR(Calculations!L813,""), NA())</f>
        <v>#N/A</v>
      </c>
      <c r="H813" s="3" t="e">
        <f t="shared" si="97"/>
        <v>#NUM!</v>
      </c>
      <c r="I813" s="3" t="e">
        <f ca="1" xml:space="preserve"> IF(OR(Calculations!C813 = "",Calculations!C813 &lt;&gt; DefectTypeString),  Calculations!M813, NA())</f>
        <v>#N/A</v>
      </c>
      <c r="J813" s="3" t="e">
        <f xml:space="preserve"> IF(Calculations!C813 = DefectTypeString,  Calculations!M813, NA())</f>
        <v>#N/A</v>
      </c>
      <c r="K813" s="3"/>
      <c r="AL813" s="2" t="str">
        <f t="shared" si="93"/>
        <v/>
      </c>
      <c r="AM813" s="4" t="str">
        <f t="shared" si="94"/>
        <v/>
      </c>
      <c r="AN813" s="4" t="str">
        <f t="shared" si="95"/>
        <v/>
      </c>
    </row>
    <row r="814" spans="1:40" x14ac:dyDescent="0.2">
      <c r="A814" s="9" t="str">
        <f>Calculations!B814</f>
        <v/>
      </c>
      <c r="B814" s="9" t="str">
        <f>Calculations!A814</f>
        <v/>
      </c>
      <c r="C814" s="3" t="str">
        <f t="shared" si="92"/>
        <v/>
      </c>
      <c r="D814" s="3" t="str">
        <f>IFERROR(Calculations!L814,"")</f>
        <v/>
      </c>
      <c r="E814" s="3" t="str">
        <f>IF(OR(FilterValue="",Calculations!C814=FilterValue), IF(Calculations!C814 &lt;&gt;DefectTypeString,  IFERROR(Calculations!L814,""), NA()),NA())</f>
        <v/>
      </c>
      <c r="F814" s="3" t="e">
        <f t="shared" si="96"/>
        <v>#NUM!</v>
      </c>
      <c r="G814" s="3" t="e">
        <f xml:space="preserve"> IF(Calculations!C814 = DefectTypeString,  IFERROR(Calculations!L814,""), NA())</f>
        <v>#N/A</v>
      </c>
      <c r="H814" s="3" t="e">
        <f t="shared" si="97"/>
        <v>#NUM!</v>
      </c>
      <c r="I814" s="3" t="e">
        <f ca="1" xml:space="preserve"> IF(OR(Calculations!C814 = "",Calculations!C814 &lt;&gt; DefectTypeString),  Calculations!M814, NA())</f>
        <v>#N/A</v>
      </c>
      <c r="J814" s="3" t="e">
        <f xml:space="preserve"> IF(Calculations!C814 = DefectTypeString,  Calculations!M814, NA())</f>
        <v>#N/A</v>
      </c>
      <c r="K814" s="3"/>
      <c r="AL814" s="2" t="str">
        <f t="shared" si="93"/>
        <v/>
      </c>
      <c r="AM814" s="4" t="str">
        <f t="shared" si="94"/>
        <v/>
      </c>
      <c r="AN814" s="4" t="str">
        <f t="shared" si="95"/>
        <v/>
      </c>
    </row>
    <row r="815" spans="1:40" x14ac:dyDescent="0.2">
      <c r="A815" s="9" t="str">
        <f>Calculations!B815</f>
        <v/>
      </c>
      <c r="B815" s="9" t="str">
        <f>Calculations!A815</f>
        <v/>
      </c>
      <c r="C815" s="3" t="str">
        <f t="shared" si="92"/>
        <v/>
      </c>
      <c r="D815" s="3" t="str">
        <f>IFERROR(Calculations!L815,"")</f>
        <v/>
      </c>
      <c r="E815" s="3" t="str">
        <f>IF(OR(FilterValue="",Calculations!C815=FilterValue), IF(Calculations!C815 &lt;&gt;DefectTypeString,  IFERROR(Calculations!L815,""), NA()),NA())</f>
        <v/>
      </c>
      <c r="F815" s="3" t="e">
        <f t="shared" si="96"/>
        <v>#NUM!</v>
      </c>
      <c r="G815" s="3" t="e">
        <f xml:space="preserve"> IF(Calculations!C815 = DefectTypeString,  IFERROR(Calculations!L815,""), NA())</f>
        <v>#N/A</v>
      </c>
      <c r="H815" s="3" t="e">
        <f t="shared" si="97"/>
        <v>#NUM!</v>
      </c>
      <c r="I815" s="3" t="e">
        <f ca="1" xml:space="preserve"> IF(OR(Calculations!C815 = "",Calculations!C815 &lt;&gt; DefectTypeString),  Calculations!M815, NA())</f>
        <v>#N/A</v>
      </c>
      <c r="J815" s="3" t="e">
        <f xml:space="preserve"> IF(Calculations!C815 = DefectTypeString,  Calculations!M815, NA())</f>
        <v>#N/A</v>
      </c>
      <c r="K815" s="3"/>
      <c r="AL815" s="2" t="str">
        <f t="shared" si="93"/>
        <v/>
      </c>
      <c r="AM815" s="4" t="str">
        <f t="shared" si="94"/>
        <v/>
      </c>
      <c r="AN815" s="4" t="str">
        <f t="shared" si="95"/>
        <v/>
      </c>
    </row>
    <row r="816" spans="1:40" x14ac:dyDescent="0.2">
      <c r="A816" s="9" t="str">
        <f>Calculations!B816</f>
        <v/>
      </c>
      <c r="B816" s="9" t="str">
        <f>Calculations!A816</f>
        <v/>
      </c>
      <c r="C816" s="3" t="str">
        <f t="shared" si="92"/>
        <v/>
      </c>
      <c r="D816" s="3" t="str">
        <f>IFERROR(Calculations!L816,"")</f>
        <v/>
      </c>
      <c r="E816" s="3" t="str">
        <f>IF(OR(FilterValue="",Calculations!C816=FilterValue), IF(Calculations!C816 &lt;&gt;DefectTypeString,  IFERROR(Calculations!L816,""), NA()),NA())</f>
        <v/>
      </c>
      <c r="F816" s="3" t="e">
        <f t="shared" si="96"/>
        <v>#NUM!</v>
      </c>
      <c r="G816" s="3" t="e">
        <f xml:space="preserve"> IF(Calculations!C816 = DefectTypeString,  IFERROR(Calculations!L816,""), NA())</f>
        <v>#N/A</v>
      </c>
      <c r="H816" s="3" t="e">
        <f t="shared" si="97"/>
        <v>#NUM!</v>
      </c>
      <c r="I816" s="3" t="e">
        <f ca="1" xml:space="preserve"> IF(OR(Calculations!C816 = "",Calculations!C816 &lt;&gt; DefectTypeString),  Calculations!M816, NA())</f>
        <v>#N/A</v>
      </c>
      <c r="J816" s="3" t="e">
        <f xml:space="preserve"> IF(Calculations!C816 = DefectTypeString,  Calculations!M816, NA())</f>
        <v>#N/A</v>
      </c>
      <c r="K816" s="3"/>
      <c r="AL816" s="2" t="str">
        <f t="shared" si="93"/>
        <v/>
      </c>
      <c r="AM816" s="4" t="str">
        <f t="shared" si="94"/>
        <v/>
      </c>
      <c r="AN816" s="4" t="str">
        <f t="shared" si="95"/>
        <v/>
      </c>
    </row>
    <row r="817" spans="1:40" x14ac:dyDescent="0.2">
      <c r="A817" s="9" t="str">
        <f>Calculations!B817</f>
        <v/>
      </c>
      <c r="B817" s="9" t="str">
        <f>Calculations!A817</f>
        <v/>
      </c>
      <c r="C817" s="3" t="str">
        <f t="shared" si="92"/>
        <v/>
      </c>
      <c r="D817" s="3" t="str">
        <f>IFERROR(Calculations!L817,"")</f>
        <v/>
      </c>
      <c r="E817" s="3" t="str">
        <f>IF(OR(FilterValue="",Calculations!C817=FilterValue), IF(Calculations!C817 &lt;&gt;DefectTypeString,  IFERROR(Calculations!L817,""), NA()),NA())</f>
        <v/>
      </c>
      <c r="F817" s="3" t="e">
        <f t="shared" si="96"/>
        <v>#NUM!</v>
      </c>
      <c r="G817" s="3" t="e">
        <f xml:space="preserve"> IF(Calculations!C817 = DefectTypeString,  IFERROR(Calculations!L817,""), NA())</f>
        <v>#N/A</v>
      </c>
      <c r="H817" s="3" t="e">
        <f t="shared" si="97"/>
        <v>#NUM!</v>
      </c>
      <c r="I817" s="3" t="e">
        <f ca="1" xml:space="preserve"> IF(OR(Calculations!C817 = "",Calculations!C817 &lt;&gt; DefectTypeString),  Calculations!M817, NA())</f>
        <v>#N/A</v>
      </c>
      <c r="J817" s="3" t="e">
        <f xml:space="preserve"> IF(Calculations!C817 = DefectTypeString,  Calculations!M817, NA())</f>
        <v>#N/A</v>
      </c>
      <c r="K817" s="3"/>
      <c r="AL817" s="2" t="str">
        <f t="shared" si="93"/>
        <v/>
      </c>
      <c r="AM817" s="4" t="str">
        <f t="shared" si="94"/>
        <v/>
      </c>
      <c r="AN817" s="4" t="str">
        <f t="shared" si="95"/>
        <v/>
      </c>
    </row>
    <row r="818" spans="1:40" x14ac:dyDescent="0.2">
      <c r="A818" s="9" t="str">
        <f>Calculations!B818</f>
        <v/>
      </c>
      <c r="B818" s="9" t="str">
        <f>Calculations!A818</f>
        <v/>
      </c>
      <c r="C818" s="3" t="str">
        <f t="shared" si="92"/>
        <v/>
      </c>
      <c r="D818" s="3" t="str">
        <f>IFERROR(Calculations!L818,"")</f>
        <v/>
      </c>
      <c r="E818" s="3" t="str">
        <f>IF(OR(FilterValue="",Calculations!C818=FilterValue), IF(Calculations!C818 &lt;&gt;DefectTypeString,  IFERROR(Calculations!L818,""), NA()),NA())</f>
        <v/>
      </c>
      <c r="F818" s="3" t="e">
        <f t="shared" si="96"/>
        <v>#NUM!</v>
      </c>
      <c r="G818" s="3" t="e">
        <f xml:space="preserve"> IF(Calculations!C818 = DefectTypeString,  IFERROR(Calculations!L818,""), NA())</f>
        <v>#N/A</v>
      </c>
      <c r="H818" s="3" t="e">
        <f t="shared" si="97"/>
        <v>#NUM!</v>
      </c>
      <c r="I818" s="3" t="e">
        <f ca="1" xml:space="preserve"> IF(OR(Calculations!C818 = "",Calculations!C818 &lt;&gt; DefectTypeString),  Calculations!M818, NA())</f>
        <v>#N/A</v>
      </c>
      <c r="J818" s="3" t="e">
        <f xml:space="preserve"> IF(Calculations!C818 = DefectTypeString,  Calculations!M818, NA())</f>
        <v>#N/A</v>
      </c>
      <c r="K818" s="3"/>
      <c r="AL818" s="2" t="str">
        <f t="shared" si="93"/>
        <v/>
      </c>
      <c r="AM818" s="4" t="str">
        <f t="shared" si="94"/>
        <v/>
      </c>
      <c r="AN818" s="4" t="str">
        <f t="shared" si="95"/>
        <v/>
      </c>
    </row>
    <row r="819" spans="1:40" x14ac:dyDescent="0.2">
      <c r="A819" s="9" t="str">
        <f>Calculations!B819</f>
        <v/>
      </c>
      <c r="B819" s="9" t="str">
        <f>Calculations!A819</f>
        <v/>
      </c>
      <c r="C819" s="3" t="str">
        <f t="shared" si="92"/>
        <v/>
      </c>
      <c r="D819" s="3" t="str">
        <f>IFERROR(Calculations!L819,"")</f>
        <v/>
      </c>
      <c r="E819" s="3" t="str">
        <f>IF(OR(FilterValue="",Calculations!C819=FilterValue), IF(Calculations!C819 &lt;&gt;DefectTypeString,  IFERROR(Calculations!L819,""), NA()),NA())</f>
        <v/>
      </c>
      <c r="F819" s="3" t="e">
        <f t="shared" si="96"/>
        <v>#NUM!</v>
      </c>
      <c r="G819" s="3" t="e">
        <f xml:space="preserve"> IF(Calculations!C819 = DefectTypeString,  IFERROR(Calculations!L819,""), NA())</f>
        <v>#N/A</v>
      </c>
      <c r="H819" s="3" t="e">
        <f t="shared" si="97"/>
        <v>#NUM!</v>
      </c>
      <c r="I819" s="3" t="e">
        <f ca="1" xml:space="preserve"> IF(OR(Calculations!C819 = "",Calculations!C819 &lt;&gt; DefectTypeString),  Calculations!M819, NA())</f>
        <v>#N/A</v>
      </c>
      <c r="J819" s="3" t="e">
        <f xml:space="preserve"> IF(Calculations!C819 = DefectTypeString,  Calculations!M819, NA())</f>
        <v>#N/A</v>
      </c>
      <c r="K819" s="3"/>
      <c r="AL819" s="2" t="str">
        <f t="shared" si="93"/>
        <v/>
      </c>
      <c r="AM819" s="4" t="str">
        <f t="shared" si="94"/>
        <v/>
      </c>
      <c r="AN819" s="4" t="str">
        <f t="shared" si="95"/>
        <v/>
      </c>
    </row>
    <row r="820" spans="1:40" x14ac:dyDescent="0.2">
      <c r="A820" s="9" t="str">
        <f>Calculations!B820</f>
        <v/>
      </c>
      <c r="B820" s="9" t="str">
        <f>Calculations!A820</f>
        <v/>
      </c>
      <c r="C820" s="3" t="str">
        <f t="shared" si="92"/>
        <v/>
      </c>
      <c r="D820" s="3" t="str">
        <f>IFERROR(Calculations!L820,"")</f>
        <v/>
      </c>
      <c r="E820" s="3" t="str">
        <f>IF(OR(FilterValue="",Calculations!C820=FilterValue), IF(Calculations!C820 &lt;&gt;DefectTypeString,  IFERROR(Calculations!L820,""), NA()),NA())</f>
        <v/>
      </c>
      <c r="F820" s="3" t="e">
        <f t="shared" si="96"/>
        <v>#NUM!</v>
      </c>
      <c r="G820" s="3" t="e">
        <f xml:space="preserve"> IF(Calculations!C820 = DefectTypeString,  IFERROR(Calculations!L820,""), NA())</f>
        <v>#N/A</v>
      </c>
      <c r="H820" s="3" t="e">
        <f t="shared" si="97"/>
        <v>#NUM!</v>
      </c>
      <c r="I820" s="3" t="e">
        <f ca="1" xml:space="preserve"> IF(OR(Calculations!C820 = "",Calculations!C820 &lt;&gt; DefectTypeString),  Calculations!M820, NA())</f>
        <v>#N/A</v>
      </c>
      <c r="J820" s="3" t="e">
        <f xml:space="preserve"> IF(Calculations!C820 = DefectTypeString,  Calculations!M820, NA())</f>
        <v>#N/A</v>
      </c>
      <c r="K820" s="3"/>
      <c r="AL820" s="2" t="str">
        <f t="shared" si="93"/>
        <v/>
      </c>
      <c r="AM820" s="4" t="str">
        <f t="shared" si="94"/>
        <v/>
      </c>
      <c r="AN820" s="4" t="str">
        <f t="shared" si="95"/>
        <v/>
      </c>
    </row>
    <row r="821" spans="1:40" x14ac:dyDescent="0.2">
      <c r="A821" s="9" t="str">
        <f>Calculations!B821</f>
        <v/>
      </c>
      <c r="B821" s="9" t="str">
        <f>Calculations!A821</f>
        <v/>
      </c>
      <c r="C821" s="3" t="str">
        <f t="shared" si="92"/>
        <v/>
      </c>
      <c r="D821" s="3" t="str">
        <f>IFERROR(Calculations!L821,"")</f>
        <v/>
      </c>
      <c r="E821" s="3" t="str">
        <f>IF(OR(FilterValue="",Calculations!C821=FilterValue), IF(Calculations!C821 &lt;&gt;DefectTypeString,  IFERROR(Calculations!L821,""), NA()),NA())</f>
        <v/>
      </c>
      <c r="F821" s="3" t="e">
        <f t="shared" si="96"/>
        <v>#NUM!</v>
      </c>
      <c r="G821" s="3" t="e">
        <f xml:space="preserve"> IF(Calculations!C821 = DefectTypeString,  IFERROR(Calculations!L821,""), NA())</f>
        <v>#N/A</v>
      </c>
      <c r="H821" s="3" t="e">
        <f t="shared" si="97"/>
        <v>#NUM!</v>
      </c>
      <c r="I821" s="3" t="e">
        <f ca="1" xml:space="preserve"> IF(OR(Calculations!C821 = "",Calculations!C821 &lt;&gt; DefectTypeString),  Calculations!M821, NA())</f>
        <v>#N/A</v>
      </c>
      <c r="J821" s="3" t="e">
        <f xml:space="preserve"> IF(Calculations!C821 = DefectTypeString,  Calculations!M821, NA())</f>
        <v>#N/A</v>
      </c>
      <c r="K821" s="3"/>
      <c r="AL821" s="2" t="str">
        <f t="shared" si="93"/>
        <v/>
      </c>
      <c r="AM821" s="4" t="str">
        <f t="shared" si="94"/>
        <v/>
      </c>
      <c r="AN821" s="4" t="str">
        <f t="shared" si="95"/>
        <v/>
      </c>
    </row>
    <row r="822" spans="1:40" x14ac:dyDescent="0.2">
      <c r="A822" s="9" t="str">
        <f>Calculations!B822</f>
        <v/>
      </c>
      <c r="B822" s="9" t="str">
        <f>Calculations!A822</f>
        <v/>
      </c>
      <c r="C822" s="3" t="str">
        <f t="shared" si="92"/>
        <v/>
      </c>
      <c r="D822" s="3" t="str">
        <f>IFERROR(Calculations!L822,"")</f>
        <v/>
      </c>
      <c r="E822" s="3" t="str">
        <f>IF(OR(FilterValue="",Calculations!C822=FilterValue), IF(Calculations!C822 &lt;&gt;DefectTypeString,  IFERROR(Calculations!L822,""), NA()),NA())</f>
        <v/>
      </c>
      <c r="F822" s="3" t="e">
        <f t="shared" si="96"/>
        <v>#NUM!</v>
      </c>
      <c r="G822" s="3" t="e">
        <f xml:space="preserve"> IF(Calculations!C822 = DefectTypeString,  IFERROR(Calculations!L822,""), NA())</f>
        <v>#N/A</v>
      </c>
      <c r="H822" s="3" t="e">
        <f t="shared" si="97"/>
        <v>#NUM!</v>
      </c>
      <c r="I822" s="3" t="e">
        <f ca="1" xml:space="preserve"> IF(OR(Calculations!C822 = "",Calculations!C822 &lt;&gt; DefectTypeString),  Calculations!M822, NA())</f>
        <v>#N/A</v>
      </c>
      <c r="J822" s="3" t="e">
        <f xml:space="preserve"> IF(Calculations!C822 = DefectTypeString,  Calculations!M822, NA())</f>
        <v>#N/A</v>
      </c>
      <c r="K822" s="3"/>
      <c r="AL822" s="2" t="str">
        <f t="shared" si="93"/>
        <v/>
      </c>
      <c r="AM822" s="4" t="str">
        <f t="shared" si="94"/>
        <v/>
      </c>
      <c r="AN822" s="4" t="str">
        <f t="shared" si="95"/>
        <v/>
      </c>
    </row>
    <row r="823" spans="1:40" x14ac:dyDescent="0.2">
      <c r="A823" s="9" t="str">
        <f>Calculations!B823</f>
        <v/>
      </c>
      <c r="B823" s="9" t="str">
        <f>Calculations!A823</f>
        <v/>
      </c>
      <c r="C823" s="3" t="str">
        <f t="shared" si="92"/>
        <v/>
      </c>
      <c r="D823" s="3" t="str">
        <f>IFERROR(Calculations!L823,"")</f>
        <v/>
      </c>
      <c r="E823" s="3" t="str">
        <f>IF(OR(FilterValue="",Calculations!C823=FilterValue), IF(Calculations!C823 &lt;&gt;DefectTypeString,  IFERROR(Calculations!L823,""), NA()),NA())</f>
        <v/>
      </c>
      <c r="F823" s="3" t="e">
        <f t="shared" si="96"/>
        <v>#NUM!</v>
      </c>
      <c r="G823" s="3" t="e">
        <f xml:space="preserve"> IF(Calculations!C823 = DefectTypeString,  IFERROR(Calculations!L823,""), NA())</f>
        <v>#N/A</v>
      </c>
      <c r="H823" s="3" t="e">
        <f t="shared" si="97"/>
        <v>#NUM!</v>
      </c>
      <c r="I823" s="3" t="e">
        <f ca="1" xml:space="preserve"> IF(OR(Calculations!C823 = "",Calculations!C823 &lt;&gt; DefectTypeString),  Calculations!M823, NA())</f>
        <v>#N/A</v>
      </c>
      <c r="J823" s="3" t="e">
        <f xml:space="preserve"> IF(Calculations!C823 = DefectTypeString,  Calculations!M823, NA())</f>
        <v>#N/A</v>
      </c>
      <c r="K823" s="3"/>
      <c r="AL823" s="2" t="str">
        <f t="shared" si="93"/>
        <v/>
      </c>
      <c r="AM823" s="4" t="str">
        <f t="shared" si="94"/>
        <v/>
      </c>
      <c r="AN823" s="4" t="str">
        <f t="shared" si="95"/>
        <v/>
      </c>
    </row>
    <row r="824" spans="1:40" x14ac:dyDescent="0.2">
      <c r="A824" s="9" t="str">
        <f>Calculations!B824</f>
        <v/>
      </c>
      <c r="B824" s="9" t="str">
        <f>Calculations!A824</f>
        <v/>
      </c>
      <c r="C824" s="3" t="str">
        <f t="shared" si="92"/>
        <v/>
      </c>
      <c r="D824" s="3" t="str">
        <f>IFERROR(Calculations!L824,"")</f>
        <v/>
      </c>
      <c r="E824" s="3" t="str">
        <f>IF(OR(FilterValue="",Calculations!C824=FilterValue), IF(Calculations!C824 &lt;&gt;DefectTypeString,  IFERROR(Calculations!L824,""), NA()),NA())</f>
        <v/>
      </c>
      <c r="F824" s="3" t="e">
        <f t="shared" si="96"/>
        <v>#NUM!</v>
      </c>
      <c r="G824" s="3" t="e">
        <f xml:space="preserve"> IF(Calculations!C824 = DefectTypeString,  IFERROR(Calculations!L824,""), NA())</f>
        <v>#N/A</v>
      </c>
      <c r="H824" s="3" t="e">
        <f t="shared" si="97"/>
        <v>#NUM!</v>
      </c>
      <c r="I824" s="3" t="e">
        <f ca="1" xml:space="preserve"> IF(OR(Calculations!C824 = "",Calculations!C824 &lt;&gt; DefectTypeString),  Calculations!M824, NA())</f>
        <v>#N/A</v>
      </c>
      <c r="J824" s="3" t="e">
        <f xml:space="preserve"> IF(Calculations!C824 = DefectTypeString,  Calculations!M824, NA())</f>
        <v>#N/A</v>
      </c>
      <c r="K824" s="3"/>
      <c r="AL824" s="2" t="str">
        <f t="shared" si="93"/>
        <v/>
      </c>
      <c r="AM824" s="4" t="str">
        <f t="shared" si="94"/>
        <v/>
      </c>
      <c r="AN824" s="4" t="str">
        <f t="shared" si="95"/>
        <v/>
      </c>
    </row>
    <row r="825" spans="1:40" x14ac:dyDescent="0.2">
      <c r="A825" s="9" t="str">
        <f>Calculations!B825</f>
        <v/>
      </c>
      <c r="B825" s="9" t="str">
        <f>Calculations!A825</f>
        <v/>
      </c>
      <c r="C825" s="3" t="str">
        <f t="shared" si="92"/>
        <v/>
      </c>
      <c r="D825" s="3" t="str">
        <f>IFERROR(Calculations!L825,"")</f>
        <v/>
      </c>
      <c r="E825" s="3" t="str">
        <f>IF(OR(FilterValue="",Calculations!C825=FilterValue), IF(Calculations!C825 &lt;&gt;DefectTypeString,  IFERROR(Calculations!L825,""), NA()),NA())</f>
        <v/>
      </c>
      <c r="F825" s="3" t="e">
        <f t="shared" si="96"/>
        <v>#NUM!</v>
      </c>
      <c r="G825" s="3" t="e">
        <f xml:space="preserve"> IF(Calculations!C825 = DefectTypeString,  IFERROR(Calculations!L825,""), NA())</f>
        <v>#N/A</v>
      </c>
      <c r="H825" s="3" t="e">
        <f t="shared" si="97"/>
        <v>#NUM!</v>
      </c>
      <c r="I825" s="3" t="e">
        <f ca="1" xml:space="preserve"> IF(OR(Calculations!C825 = "",Calculations!C825 &lt;&gt; DefectTypeString),  Calculations!M825, NA())</f>
        <v>#N/A</v>
      </c>
      <c r="J825" s="3" t="e">
        <f xml:space="preserve"> IF(Calculations!C825 = DefectTypeString,  Calculations!M825, NA())</f>
        <v>#N/A</v>
      </c>
      <c r="K825" s="3"/>
      <c r="AL825" s="2" t="str">
        <f t="shared" si="93"/>
        <v/>
      </c>
      <c r="AM825" s="4" t="str">
        <f t="shared" si="94"/>
        <v/>
      </c>
      <c r="AN825" s="4" t="str">
        <f t="shared" si="95"/>
        <v/>
      </c>
    </row>
    <row r="826" spans="1:40" x14ac:dyDescent="0.2">
      <c r="A826" s="9" t="str">
        <f>Calculations!B826</f>
        <v/>
      </c>
      <c r="B826" s="9" t="str">
        <f>Calculations!A826</f>
        <v/>
      </c>
      <c r="C826" s="3" t="str">
        <f t="shared" si="92"/>
        <v/>
      </c>
      <c r="D826" s="3" t="str">
        <f>IFERROR(Calculations!L826,"")</f>
        <v/>
      </c>
      <c r="E826" s="3" t="str">
        <f>IF(OR(FilterValue="",Calculations!C826=FilterValue), IF(Calculations!C826 &lt;&gt;DefectTypeString,  IFERROR(Calculations!L826,""), NA()),NA())</f>
        <v/>
      </c>
      <c r="F826" s="3" t="e">
        <f t="shared" si="96"/>
        <v>#NUM!</v>
      </c>
      <c r="G826" s="3" t="e">
        <f xml:space="preserve"> IF(Calculations!C826 = DefectTypeString,  IFERROR(Calculations!L826,""), NA())</f>
        <v>#N/A</v>
      </c>
      <c r="H826" s="3" t="e">
        <f t="shared" si="97"/>
        <v>#NUM!</v>
      </c>
      <c r="I826" s="3" t="e">
        <f ca="1" xml:space="preserve"> IF(OR(Calculations!C826 = "",Calculations!C826 &lt;&gt; DefectTypeString),  Calculations!M826, NA())</f>
        <v>#N/A</v>
      </c>
      <c r="J826" s="3" t="e">
        <f xml:space="preserve"> IF(Calculations!C826 = DefectTypeString,  Calculations!M826, NA())</f>
        <v>#N/A</v>
      </c>
      <c r="K826" s="3"/>
      <c r="AL826" s="2" t="str">
        <f t="shared" si="93"/>
        <v/>
      </c>
      <c r="AM826" s="4" t="str">
        <f t="shared" si="94"/>
        <v/>
      </c>
      <c r="AN826" s="4" t="str">
        <f t="shared" si="95"/>
        <v/>
      </c>
    </row>
    <row r="827" spans="1:40" x14ac:dyDescent="0.2">
      <c r="A827" s="9" t="str">
        <f>Calculations!B827</f>
        <v/>
      </c>
      <c r="B827" s="9" t="str">
        <f>Calculations!A827</f>
        <v/>
      </c>
      <c r="C827" s="3" t="str">
        <f t="shared" si="92"/>
        <v/>
      </c>
      <c r="D827" s="3" t="str">
        <f>IFERROR(Calculations!L827,"")</f>
        <v/>
      </c>
      <c r="E827" s="3" t="str">
        <f>IF(OR(FilterValue="",Calculations!C827=FilterValue), IF(Calculations!C827 &lt;&gt;DefectTypeString,  IFERROR(Calculations!L827,""), NA()),NA())</f>
        <v/>
      </c>
      <c r="F827" s="3" t="e">
        <f t="shared" si="96"/>
        <v>#NUM!</v>
      </c>
      <c r="G827" s="3" t="e">
        <f xml:space="preserve"> IF(Calculations!C827 = DefectTypeString,  IFERROR(Calculations!L827,""), NA())</f>
        <v>#N/A</v>
      </c>
      <c r="H827" s="3" t="e">
        <f t="shared" si="97"/>
        <v>#NUM!</v>
      </c>
      <c r="I827" s="3" t="e">
        <f ca="1" xml:space="preserve"> IF(OR(Calculations!C827 = "",Calculations!C827 &lt;&gt; DefectTypeString),  Calculations!M827, NA())</f>
        <v>#N/A</v>
      </c>
      <c r="J827" s="3" t="e">
        <f xml:space="preserve"> IF(Calculations!C827 = DefectTypeString,  Calculations!M827, NA())</f>
        <v>#N/A</v>
      </c>
      <c r="K827" s="3"/>
      <c r="AL827" s="2" t="str">
        <f t="shared" si="93"/>
        <v/>
      </c>
      <c r="AM827" s="4" t="str">
        <f t="shared" si="94"/>
        <v/>
      </c>
      <c r="AN827" s="4" t="str">
        <f t="shared" si="95"/>
        <v/>
      </c>
    </row>
    <row r="828" spans="1:40" x14ac:dyDescent="0.2">
      <c r="A828" s="9" t="str">
        <f>Calculations!B828</f>
        <v/>
      </c>
      <c r="B828" s="9" t="str">
        <f>Calculations!A828</f>
        <v/>
      </c>
      <c r="C828" s="3" t="str">
        <f t="shared" si="92"/>
        <v/>
      </c>
      <c r="D828" s="3" t="str">
        <f>IFERROR(Calculations!L828,"")</f>
        <v/>
      </c>
      <c r="E828" s="3" t="str">
        <f>IF(OR(FilterValue="",Calculations!C828=FilterValue), IF(Calculations!C828 &lt;&gt;DefectTypeString,  IFERROR(Calculations!L828,""), NA()),NA())</f>
        <v/>
      </c>
      <c r="F828" s="3" t="e">
        <f t="shared" si="96"/>
        <v>#NUM!</v>
      </c>
      <c r="G828" s="3" t="e">
        <f xml:space="preserve"> IF(Calculations!C828 = DefectTypeString,  IFERROR(Calculations!L828,""), NA())</f>
        <v>#N/A</v>
      </c>
      <c r="H828" s="3" t="e">
        <f t="shared" si="97"/>
        <v>#NUM!</v>
      </c>
      <c r="I828" s="3" t="e">
        <f ca="1" xml:space="preserve"> IF(OR(Calculations!C828 = "",Calculations!C828 &lt;&gt; DefectTypeString),  Calculations!M828, NA())</f>
        <v>#N/A</v>
      </c>
      <c r="J828" s="3" t="e">
        <f xml:space="preserve"> IF(Calculations!C828 = DefectTypeString,  Calculations!M828, NA())</f>
        <v>#N/A</v>
      </c>
      <c r="K828" s="3"/>
      <c r="AL828" s="2" t="str">
        <f t="shared" si="93"/>
        <v/>
      </c>
      <c r="AM828" s="4" t="str">
        <f t="shared" si="94"/>
        <v/>
      </c>
      <c r="AN828" s="4" t="str">
        <f t="shared" si="95"/>
        <v/>
      </c>
    </row>
    <row r="829" spans="1:40" x14ac:dyDescent="0.2">
      <c r="A829" s="9" t="str">
        <f>Calculations!B829</f>
        <v/>
      </c>
      <c r="B829" s="9" t="str">
        <f>Calculations!A829</f>
        <v/>
      </c>
      <c r="C829" s="3" t="str">
        <f t="shared" si="92"/>
        <v/>
      </c>
      <c r="D829" s="3" t="str">
        <f>IFERROR(Calculations!L829,"")</f>
        <v/>
      </c>
      <c r="E829" s="3" t="str">
        <f>IF(OR(FilterValue="",Calculations!C829=FilterValue), IF(Calculations!C829 &lt;&gt;DefectTypeString,  IFERROR(Calculations!L829,""), NA()),NA())</f>
        <v/>
      </c>
      <c r="F829" s="3" t="e">
        <f t="shared" si="96"/>
        <v>#NUM!</v>
      </c>
      <c r="G829" s="3" t="e">
        <f xml:space="preserve"> IF(Calculations!C829 = DefectTypeString,  IFERROR(Calculations!L829,""), NA())</f>
        <v>#N/A</v>
      </c>
      <c r="H829" s="3" t="e">
        <f t="shared" si="97"/>
        <v>#NUM!</v>
      </c>
      <c r="I829" s="3" t="e">
        <f ca="1" xml:space="preserve"> IF(OR(Calculations!C829 = "",Calculations!C829 &lt;&gt; DefectTypeString),  Calculations!M829, NA())</f>
        <v>#N/A</v>
      </c>
      <c r="J829" s="3" t="e">
        <f xml:space="preserve"> IF(Calculations!C829 = DefectTypeString,  Calculations!M829, NA())</f>
        <v>#N/A</v>
      </c>
      <c r="K829" s="3"/>
      <c r="AL829" s="2" t="str">
        <f t="shared" si="93"/>
        <v/>
      </c>
      <c r="AM829" s="4" t="str">
        <f t="shared" si="94"/>
        <v/>
      </c>
      <c r="AN829" s="4" t="str">
        <f t="shared" si="95"/>
        <v/>
      </c>
    </row>
    <row r="830" spans="1:40" x14ac:dyDescent="0.2">
      <c r="A830" s="9" t="str">
        <f>Calculations!B830</f>
        <v/>
      </c>
      <c r="B830" s="9" t="str">
        <f>Calculations!A830</f>
        <v/>
      </c>
      <c r="C830" s="3" t="str">
        <f t="shared" si="92"/>
        <v/>
      </c>
      <c r="D830" s="3" t="str">
        <f>IFERROR(Calculations!L830,"")</f>
        <v/>
      </c>
      <c r="E830" s="3" t="str">
        <f>IF(OR(FilterValue="",Calculations!C830=FilterValue), IF(Calculations!C830 &lt;&gt;DefectTypeString,  IFERROR(Calculations!L830,""), NA()),NA())</f>
        <v/>
      </c>
      <c r="F830" s="3" t="e">
        <f t="shared" si="96"/>
        <v>#NUM!</v>
      </c>
      <c r="G830" s="3" t="e">
        <f xml:space="preserve"> IF(Calculations!C830 = DefectTypeString,  IFERROR(Calculations!L830,""), NA())</f>
        <v>#N/A</v>
      </c>
      <c r="H830" s="3" t="e">
        <f t="shared" si="97"/>
        <v>#NUM!</v>
      </c>
      <c r="I830" s="3" t="e">
        <f ca="1" xml:space="preserve"> IF(OR(Calculations!C830 = "",Calculations!C830 &lt;&gt; DefectTypeString),  Calculations!M830, NA())</f>
        <v>#N/A</v>
      </c>
      <c r="J830" s="3" t="e">
        <f xml:space="preserve"> IF(Calculations!C830 = DefectTypeString,  Calculations!M830, NA())</f>
        <v>#N/A</v>
      </c>
      <c r="K830" s="3"/>
      <c r="AL830" s="2" t="str">
        <f t="shared" si="93"/>
        <v/>
      </c>
      <c r="AM830" s="4" t="str">
        <f t="shared" si="94"/>
        <v/>
      </c>
      <c r="AN830" s="4" t="str">
        <f t="shared" si="95"/>
        <v/>
      </c>
    </row>
    <row r="831" spans="1:40" x14ac:dyDescent="0.2">
      <c r="A831" s="9" t="str">
        <f>Calculations!B831</f>
        <v/>
      </c>
      <c r="B831" s="9" t="str">
        <f>Calculations!A831</f>
        <v/>
      </c>
      <c r="C831" s="3" t="str">
        <f t="shared" si="92"/>
        <v/>
      </c>
      <c r="D831" s="3" t="str">
        <f>IFERROR(Calculations!L831,"")</f>
        <v/>
      </c>
      <c r="E831" s="3" t="str">
        <f>IF(OR(FilterValue="",Calculations!C831=FilterValue), IF(Calculations!C831 &lt;&gt;DefectTypeString,  IFERROR(Calculations!L831,""), NA()),NA())</f>
        <v/>
      </c>
      <c r="F831" s="3" t="e">
        <f t="shared" si="96"/>
        <v>#NUM!</v>
      </c>
      <c r="G831" s="3" t="e">
        <f xml:space="preserve"> IF(Calculations!C831 = DefectTypeString,  IFERROR(Calculations!L831,""), NA())</f>
        <v>#N/A</v>
      </c>
      <c r="H831" s="3" t="e">
        <f t="shared" si="97"/>
        <v>#NUM!</v>
      </c>
      <c r="I831" s="3" t="e">
        <f ca="1" xml:space="preserve"> IF(OR(Calculations!C831 = "",Calculations!C831 &lt;&gt; DefectTypeString),  Calculations!M831, NA())</f>
        <v>#N/A</v>
      </c>
      <c r="J831" s="3" t="e">
        <f xml:space="preserve"> IF(Calculations!C831 = DefectTypeString,  Calculations!M831, NA())</f>
        <v>#N/A</v>
      </c>
      <c r="K831" s="3"/>
      <c r="AL831" s="2" t="str">
        <f t="shared" si="93"/>
        <v/>
      </c>
      <c r="AM831" s="4" t="str">
        <f t="shared" si="94"/>
        <v/>
      </c>
      <c r="AN831" s="4" t="str">
        <f t="shared" si="95"/>
        <v/>
      </c>
    </row>
    <row r="832" spans="1:40" x14ac:dyDescent="0.2">
      <c r="A832" s="9" t="str">
        <f>Calculations!B832</f>
        <v/>
      </c>
      <c r="B832" s="9" t="str">
        <f>Calculations!A832</f>
        <v/>
      </c>
      <c r="C832" s="3" t="str">
        <f t="shared" si="92"/>
        <v/>
      </c>
      <c r="D832" s="3" t="str">
        <f>IFERROR(Calculations!L832,"")</f>
        <v/>
      </c>
      <c r="E832" s="3" t="str">
        <f>IF(OR(FilterValue="",Calculations!C832=FilterValue), IF(Calculations!C832 &lt;&gt;DefectTypeString,  IFERROR(Calculations!L832,""), NA()),NA())</f>
        <v/>
      </c>
      <c r="F832" s="3" t="e">
        <f t="shared" si="96"/>
        <v>#NUM!</v>
      </c>
      <c r="G832" s="3" t="e">
        <f xml:space="preserve"> IF(Calculations!C832 = DefectTypeString,  IFERROR(Calculations!L832,""), NA())</f>
        <v>#N/A</v>
      </c>
      <c r="H832" s="3" t="e">
        <f t="shared" si="97"/>
        <v>#NUM!</v>
      </c>
      <c r="I832" s="3" t="e">
        <f ca="1" xml:space="preserve"> IF(OR(Calculations!C832 = "",Calculations!C832 &lt;&gt; DefectTypeString),  Calculations!M832, NA())</f>
        <v>#N/A</v>
      </c>
      <c r="J832" s="3" t="e">
        <f xml:space="preserve"> IF(Calculations!C832 = DefectTypeString,  Calculations!M832, NA())</f>
        <v>#N/A</v>
      </c>
      <c r="K832" s="3"/>
      <c r="AL832" s="2" t="str">
        <f t="shared" si="93"/>
        <v/>
      </c>
      <c r="AM832" s="4" t="str">
        <f t="shared" si="94"/>
        <v/>
      </c>
      <c r="AN832" s="4" t="str">
        <f t="shared" si="95"/>
        <v/>
      </c>
    </row>
    <row r="833" spans="1:40" x14ac:dyDescent="0.2">
      <c r="A833" s="9" t="str">
        <f>Calculations!B833</f>
        <v/>
      </c>
      <c r="B833" s="9" t="str">
        <f>Calculations!A833</f>
        <v/>
      </c>
      <c r="C833" s="3" t="str">
        <f t="shared" si="92"/>
        <v/>
      </c>
      <c r="D833" s="3" t="str">
        <f>IFERROR(Calculations!L833,"")</f>
        <v/>
      </c>
      <c r="E833" s="3" t="str">
        <f>IF(OR(FilterValue="",Calculations!C833=FilterValue), IF(Calculations!C833 &lt;&gt;DefectTypeString,  IFERROR(Calculations!L833,""), NA()),NA())</f>
        <v/>
      </c>
      <c r="F833" s="3" t="e">
        <f t="shared" si="96"/>
        <v>#NUM!</v>
      </c>
      <c r="G833" s="3" t="e">
        <f xml:space="preserve"> IF(Calculations!C833 = DefectTypeString,  IFERROR(Calculations!L833,""), NA())</f>
        <v>#N/A</v>
      </c>
      <c r="H833" s="3" t="e">
        <f t="shared" si="97"/>
        <v>#NUM!</v>
      </c>
      <c r="I833" s="3" t="e">
        <f ca="1" xml:space="preserve"> IF(OR(Calculations!C833 = "",Calculations!C833 &lt;&gt; DefectTypeString),  Calculations!M833, NA())</f>
        <v>#N/A</v>
      </c>
      <c r="J833" s="3" t="e">
        <f xml:space="preserve"> IF(Calculations!C833 = DefectTypeString,  Calculations!M833, NA())</f>
        <v>#N/A</v>
      </c>
      <c r="K833" s="3"/>
      <c r="AL833" s="2" t="str">
        <f t="shared" si="93"/>
        <v/>
      </c>
      <c r="AM833" s="4" t="str">
        <f t="shared" si="94"/>
        <v/>
      </c>
      <c r="AN833" s="4" t="str">
        <f t="shared" si="95"/>
        <v/>
      </c>
    </row>
    <row r="834" spans="1:40" x14ac:dyDescent="0.2">
      <c r="A834" s="9" t="str">
        <f>Calculations!B834</f>
        <v/>
      </c>
      <c r="B834" s="9" t="str">
        <f>Calculations!A834</f>
        <v/>
      </c>
      <c r="C834" s="3" t="str">
        <f t="shared" si="92"/>
        <v/>
      </c>
      <c r="D834" s="3" t="str">
        <f>IFERROR(Calculations!L834,"")</f>
        <v/>
      </c>
      <c r="E834" s="3" t="str">
        <f>IF(OR(FilterValue="",Calculations!C834=FilterValue), IF(Calculations!C834 &lt;&gt;DefectTypeString,  IFERROR(Calculations!L834,""), NA()),NA())</f>
        <v/>
      </c>
      <c r="F834" s="3" t="e">
        <f t="shared" si="96"/>
        <v>#NUM!</v>
      </c>
      <c r="G834" s="3" t="e">
        <f xml:space="preserve"> IF(Calculations!C834 = DefectTypeString,  IFERROR(Calculations!L834,""), NA())</f>
        <v>#N/A</v>
      </c>
      <c r="H834" s="3" t="e">
        <f t="shared" si="97"/>
        <v>#NUM!</v>
      </c>
      <c r="I834" s="3" t="e">
        <f ca="1" xml:space="preserve"> IF(OR(Calculations!C834 = "",Calculations!C834 &lt;&gt; DefectTypeString),  Calculations!M834, NA())</f>
        <v>#N/A</v>
      </c>
      <c r="J834" s="3" t="e">
        <f xml:space="preserve"> IF(Calculations!C834 = DefectTypeString,  Calculations!M834, NA())</f>
        <v>#N/A</v>
      </c>
      <c r="K834" s="3"/>
      <c r="AL834" s="2" t="str">
        <f t="shared" si="93"/>
        <v/>
      </c>
      <c r="AM834" s="4" t="str">
        <f t="shared" si="94"/>
        <v/>
      </c>
      <c r="AN834" s="4" t="str">
        <f t="shared" si="95"/>
        <v/>
      </c>
    </row>
    <row r="835" spans="1:40" x14ac:dyDescent="0.2">
      <c r="A835" s="9" t="str">
        <f>Calculations!B835</f>
        <v/>
      </c>
      <c r="B835" s="9" t="str">
        <f>Calculations!A835</f>
        <v/>
      </c>
      <c r="C835" s="3" t="str">
        <f t="shared" ref="C835:C898" si="98">IF(ISNUMBER(B835),YEAR(B835)&amp;"-"&amp;TEXT(WEEKNUM(B835),"00"),"")</f>
        <v/>
      </c>
      <c r="D835" s="3" t="str">
        <f>IFERROR(Calculations!L835,"")</f>
        <v/>
      </c>
      <c r="E835" s="3" t="str">
        <f>IF(OR(FilterValue="",Calculations!C835=FilterValue), IF(Calculations!C835 &lt;&gt;DefectTypeString,  IFERROR(Calculations!L835,""), NA()),NA())</f>
        <v/>
      </c>
      <c r="F835" s="3" t="e">
        <f t="shared" si="96"/>
        <v>#NUM!</v>
      </c>
      <c r="G835" s="3" t="e">
        <f xml:space="preserve"> IF(Calculations!C835 = DefectTypeString,  IFERROR(Calculations!L835,""), NA())</f>
        <v>#N/A</v>
      </c>
      <c r="H835" s="3" t="e">
        <f t="shared" si="97"/>
        <v>#NUM!</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9">IF(AL834&lt;=MAX(B:B), AL834+1,"")</f>
        <v/>
      </c>
      <c r="AM835" s="4" t="str">
        <f t="shared" ref="AM835:AM898" si="100">IF(AL835&lt;&gt;"",$F$2,"")</f>
        <v/>
      </c>
      <c r="AN835" s="4" t="str">
        <f t="shared" ref="AN835:AN898" si="101">IF(AL835&lt;&gt;"",$H$2,"")</f>
        <v/>
      </c>
    </row>
    <row r="836" spans="1:40" x14ac:dyDescent="0.2">
      <c r="A836" s="9" t="str">
        <f>Calculations!B836</f>
        <v/>
      </c>
      <c r="B836" s="9" t="str">
        <f>Calculations!A836</f>
        <v/>
      </c>
      <c r="C836" s="3" t="str">
        <f t="shared" si="98"/>
        <v/>
      </c>
      <c r="D836" s="3" t="str">
        <f>IFERROR(Calculations!L836,"")</f>
        <v/>
      </c>
      <c r="E836" s="3" t="str">
        <f>IF(OR(FilterValue="",Calculations!C836=FilterValue), IF(Calculations!C836 &lt;&gt;DefectTypeString,  IFERROR(Calculations!L836,""), NA()),NA())</f>
        <v/>
      </c>
      <c r="F836" s="3" t="e">
        <f t="shared" ref="F836:F899" si="102">$F$2</f>
        <v>#NUM!</v>
      </c>
      <c r="G836" s="3" t="e">
        <f xml:space="preserve"> IF(Calculations!C836 = DefectTypeString,  IFERROR(Calculations!L836,""), NA())</f>
        <v>#N/A</v>
      </c>
      <c r="H836" s="3" t="e">
        <f t="shared" ref="H836:H899" si="103">$H$2</f>
        <v>#NUM!</v>
      </c>
      <c r="I836" s="3" t="e">
        <f ca="1" xml:space="preserve"> IF(OR(Calculations!C836 = "",Calculations!C836 &lt;&gt; DefectTypeString),  Calculations!M836, NA())</f>
        <v>#N/A</v>
      </c>
      <c r="J836" s="3" t="e">
        <f xml:space="preserve"> IF(Calculations!C836 = DefectTypeString,  Calculations!M836, NA())</f>
        <v>#N/A</v>
      </c>
      <c r="K836" s="3"/>
      <c r="AL836" s="2" t="str">
        <f t="shared" si="99"/>
        <v/>
      </c>
      <c r="AM836" s="4" t="str">
        <f t="shared" si="100"/>
        <v/>
      </c>
      <c r="AN836" s="4" t="str">
        <f t="shared" si="101"/>
        <v/>
      </c>
    </row>
    <row r="837" spans="1:40" x14ac:dyDescent="0.2">
      <c r="A837" s="9" t="str">
        <f>Calculations!B837</f>
        <v/>
      </c>
      <c r="B837" s="9" t="str">
        <f>Calculations!A837</f>
        <v/>
      </c>
      <c r="C837" s="3" t="str">
        <f t="shared" si="98"/>
        <v/>
      </c>
      <c r="D837" s="3" t="str">
        <f>IFERROR(Calculations!L837,"")</f>
        <v/>
      </c>
      <c r="E837" s="3" t="str">
        <f>IF(OR(FilterValue="",Calculations!C837=FilterValue), IF(Calculations!C837 &lt;&gt;DefectTypeString,  IFERROR(Calculations!L837,""), NA()),NA())</f>
        <v/>
      </c>
      <c r="F837" s="3" t="e">
        <f t="shared" si="102"/>
        <v>#NUM!</v>
      </c>
      <c r="G837" s="3" t="e">
        <f xml:space="preserve"> IF(Calculations!C837 = DefectTypeString,  IFERROR(Calculations!L837,""), NA())</f>
        <v>#N/A</v>
      </c>
      <c r="H837" s="3" t="e">
        <f t="shared" si="103"/>
        <v>#NUM!</v>
      </c>
      <c r="I837" s="3" t="e">
        <f ca="1" xml:space="preserve"> IF(OR(Calculations!C837 = "",Calculations!C837 &lt;&gt; DefectTypeString),  Calculations!M837, NA())</f>
        <v>#N/A</v>
      </c>
      <c r="J837" s="3" t="e">
        <f xml:space="preserve"> IF(Calculations!C837 = DefectTypeString,  Calculations!M837, NA())</f>
        <v>#N/A</v>
      </c>
      <c r="K837" s="3"/>
      <c r="AL837" s="2" t="str">
        <f t="shared" si="99"/>
        <v/>
      </c>
      <c r="AM837" s="4" t="str">
        <f t="shared" si="100"/>
        <v/>
      </c>
      <c r="AN837" s="4" t="str">
        <f t="shared" si="101"/>
        <v/>
      </c>
    </row>
    <row r="838" spans="1:40" x14ac:dyDescent="0.2">
      <c r="A838" s="9" t="str">
        <f>Calculations!B838</f>
        <v/>
      </c>
      <c r="B838" s="9" t="str">
        <f>Calculations!A838</f>
        <v/>
      </c>
      <c r="C838" s="3" t="str">
        <f t="shared" si="98"/>
        <v/>
      </c>
      <c r="D838" s="3" t="str">
        <f>IFERROR(Calculations!L838,"")</f>
        <v/>
      </c>
      <c r="E838" s="3" t="str">
        <f>IF(OR(FilterValue="",Calculations!C838=FilterValue), IF(Calculations!C838 &lt;&gt;DefectTypeString,  IFERROR(Calculations!L838,""), NA()),NA())</f>
        <v/>
      </c>
      <c r="F838" s="3" t="e">
        <f t="shared" si="102"/>
        <v>#NUM!</v>
      </c>
      <c r="G838" s="3" t="e">
        <f xml:space="preserve"> IF(Calculations!C838 = DefectTypeString,  IFERROR(Calculations!L838,""), NA())</f>
        <v>#N/A</v>
      </c>
      <c r="H838" s="3" t="e">
        <f t="shared" si="103"/>
        <v>#NUM!</v>
      </c>
      <c r="I838" s="3" t="e">
        <f ca="1" xml:space="preserve"> IF(OR(Calculations!C838 = "",Calculations!C838 &lt;&gt; DefectTypeString),  Calculations!M838, NA())</f>
        <v>#N/A</v>
      </c>
      <c r="J838" s="3" t="e">
        <f xml:space="preserve"> IF(Calculations!C838 = DefectTypeString,  Calculations!M838, NA())</f>
        <v>#N/A</v>
      </c>
      <c r="K838" s="3"/>
      <c r="AL838" s="2" t="str">
        <f t="shared" si="99"/>
        <v/>
      </c>
      <c r="AM838" s="4" t="str">
        <f t="shared" si="100"/>
        <v/>
      </c>
      <c r="AN838" s="4" t="str">
        <f t="shared" si="101"/>
        <v/>
      </c>
    </row>
    <row r="839" spans="1:40" x14ac:dyDescent="0.2">
      <c r="A839" s="9" t="str">
        <f>Calculations!B839</f>
        <v/>
      </c>
      <c r="B839" s="9" t="str">
        <f>Calculations!A839</f>
        <v/>
      </c>
      <c r="C839" s="3" t="str">
        <f t="shared" si="98"/>
        <v/>
      </c>
      <c r="D839" s="3" t="str">
        <f>IFERROR(Calculations!L839,"")</f>
        <v/>
      </c>
      <c r="E839" s="3" t="str">
        <f>IF(OR(FilterValue="",Calculations!C839=FilterValue), IF(Calculations!C839 &lt;&gt;DefectTypeString,  IFERROR(Calculations!L839,""), NA()),NA())</f>
        <v/>
      </c>
      <c r="F839" s="3" t="e">
        <f t="shared" si="102"/>
        <v>#NUM!</v>
      </c>
      <c r="G839" s="3" t="e">
        <f xml:space="preserve"> IF(Calculations!C839 = DefectTypeString,  IFERROR(Calculations!L839,""), NA())</f>
        <v>#N/A</v>
      </c>
      <c r="H839" s="3" t="e">
        <f t="shared" si="103"/>
        <v>#NUM!</v>
      </c>
      <c r="I839" s="3" t="e">
        <f ca="1" xml:space="preserve"> IF(OR(Calculations!C839 = "",Calculations!C839 &lt;&gt; DefectTypeString),  Calculations!M839, NA())</f>
        <v>#N/A</v>
      </c>
      <c r="J839" s="3" t="e">
        <f xml:space="preserve"> IF(Calculations!C839 = DefectTypeString,  Calculations!M839, NA())</f>
        <v>#N/A</v>
      </c>
      <c r="K839" s="3"/>
      <c r="AL839" s="2" t="str">
        <f t="shared" si="99"/>
        <v/>
      </c>
      <c r="AM839" s="4" t="str">
        <f t="shared" si="100"/>
        <v/>
      </c>
      <c r="AN839" s="4" t="str">
        <f t="shared" si="101"/>
        <v/>
      </c>
    </row>
    <row r="840" spans="1:40" x14ac:dyDescent="0.2">
      <c r="A840" s="9" t="str">
        <f>Calculations!B840</f>
        <v/>
      </c>
      <c r="B840" s="9" t="str">
        <f>Calculations!A840</f>
        <v/>
      </c>
      <c r="C840" s="3" t="str">
        <f t="shared" si="98"/>
        <v/>
      </c>
      <c r="D840" s="3" t="str">
        <f>IFERROR(Calculations!L840,"")</f>
        <v/>
      </c>
      <c r="E840" s="3" t="str">
        <f>IF(OR(FilterValue="",Calculations!C840=FilterValue), IF(Calculations!C840 &lt;&gt;DefectTypeString,  IFERROR(Calculations!L840,""), NA()),NA())</f>
        <v/>
      </c>
      <c r="F840" s="3" t="e">
        <f t="shared" si="102"/>
        <v>#NUM!</v>
      </c>
      <c r="G840" s="3" t="e">
        <f xml:space="preserve"> IF(Calculations!C840 = DefectTypeString,  IFERROR(Calculations!L840,""), NA())</f>
        <v>#N/A</v>
      </c>
      <c r="H840" s="3" t="e">
        <f t="shared" si="103"/>
        <v>#NUM!</v>
      </c>
      <c r="I840" s="3" t="e">
        <f ca="1" xml:space="preserve"> IF(OR(Calculations!C840 = "",Calculations!C840 &lt;&gt; DefectTypeString),  Calculations!M840, NA())</f>
        <v>#N/A</v>
      </c>
      <c r="J840" s="3" t="e">
        <f xml:space="preserve"> IF(Calculations!C840 = DefectTypeString,  Calculations!M840, NA())</f>
        <v>#N/A</v>
      </c>
      <c r="K840" s="3"/>
      <c r="AL840" s="2" t="str">
        <f t="shared" si="99"/>
        <v/>
      </c>
      <c r="AM840" s="4" t="str">
        <f t="shared" si="100"/>
        <v/>
      </c>
      <c r="AN840" s="4" t="str">
        <f t="shared" si="101"/>
        <v/>
      </c>
    </row>
    <row r="841" spans="1:40" x14ac:dyDescent="0.2">
      <c r="A841" s="9" t="str">
        <f>Calculations!B841</f>
        <v/>
      </c>
      <c r="B841" s="9" t="str">
        <f>Calculations!A841</f>
        <v/>
      </c>
      <c r="C841" s="3" t="str">
        <f t="shared" si="98"/>
        <v/>
      </c>
      <c r="D841" s="3" t="str">
        <f>IFERROR(Calculations!L841,"")</f>
        <v/>
      </c>
      <c r="E841" s="3" t="str">
        <f>IF(OR(FilterValue="",Calculations!C841=FilterValue), IF(Calculations!C841 &lt;&gt;DefectTypeString,  IFERROR(Calculations!L841,""), NA()),NA())</f>
        <v/>
      </c>
      <c r="F841" s="3" t="e">
        <f t="shared" si="102"/>
        <v>#NUM!</v>
      </c>
      <c r="G841" s="3" t="e">
        <f xml:space="preserve"> IF(Calculations!C841 = DefectTypeString,  IFERROR(Calculations!L841,""), NA())</f>
        <v>#N/A</v>
      </c>
      <c r="H841" s="3" t="e">
        <f t="shared" si="103"/>
        <v>#NUM!</v>
      </c>
      <c r="I841" s="3" t="e">
        <f ca="1" xml:space="preserve"> IF(OR(Calculations!C841 = "",Calculations!C841 &lt;&gt; DefectTypeString),  Calculations!M841, NA())</f>
        <v>#N/A</v>
      </c>
      <c r="J841" s="3" t="e">
        <f xml:space="preserve"> IF(Calculations!C841 = DefectTypeString,  Calculations!M841, NA())</f>
        <v>#N/A</v>
      </c>
      <c r="K841" s="3"/>
      <c r="AL841" s="2" t="str">
        <f t="shared" si="99"/>
        <v/>
      </c>
      <c r="AM841" s="4" t="str">
        <f t="shared" si="100"/>
        <v/>
      </c>
      <c r="AN841" s="4" t="str">
        <f t="shared" si="101"/>
        <v/>
      </c>
    </row>
    <row r="842" spans="1:40" x14ac:dyDescent="0.2">
      <c r="A842" s="9" t="str">
        <f>Calculations!B842</f>
        <v/>
      </c>
      <c r="B842" s="9" t="str">
        <f>Calculations!A842</f>
        <v/>
      </c>
      <c r="C842" s="3" t="str">
        <f t="shared" si="98"/>
        <v/>
      </c>
      <c r="D842" s="3" t="str">
        <f>IFERROR(Calculations!L842,"")</f>
        <v/>
      </c>
      <c r="E842" s="3" t="str">
        <f>IF(OR(FilterValue="",Calculations!C842=FilterValue), IF(Calculations!C842 &lt;&gt;DefectTypeString,  IFERROR(Calculations!L842,""), NA()),NA())</f>
        <v/>
      </c>
      <c r="F842" s="3" t="e">
        <f t="shared" si="102"/>
        <v>#NUM!</v>
      </c>
      <c r="G842" s="3" t="e">
        <f xml:space="preserve"> IF(Calculations!C842 = DefectTypeString,  IFERROR(Calculations!L842,""), NA())</f>
        <v>#N/A</v>
      </c>
      <c r="H842" s="3" t="e">
        <f t="shared" si="103"/>
        <v>#NUM!</v>
      </c>
      <c r="I842" s="3" t="e">
        <f ca="1" xml:space="preserve"> IF(OR(Calculations!C842 = "",Calculations!C842 &lt;&gt; DefectTypeString),  Calculations!M842, NA())</f>
        <v>#N/A</v>
      </c>
      <c r="J842" s="3" t="e">
        <f xml:space="preserve"> IF(Calculations!C842 = DefectTypeString,  Calculations!M842, NA())</f>
        <v>#N/A</v>
      </c>
      <c r="K842" s="3"/>
      <c r="AL842" s="2" t="str">
        <f t="shared" si="99"/>
        <v/>
      </c>
      <c r="AM842" s="4" t="str">
        <f t="shared" si="100"/>
        <v/>
      </c>
      <c r="AN842" s="4" t="str">
        <f t="shared" si="101"/>
        <v/>
      </c>
    </row>
    <row r="843" spans="1:40" x14ac:dyDescent="0.2">
      <c r="A843" s="9" t="str">
        <f>Calculations!B843</f>
        <v/>
      </c>
      <c r="B843" s="9" t="str">
        <f>Calculations!A843</f>
        <v/>
      </c>
      <c r="C843" s="3" t="str">
        <f t="shared" si="98"/>
        <v/>
      </c>
      <c r="D843" s="3" t="str">
        <f>IFERROR(Calculations!L843,"")</f>
        <v/>
      </c>
      <c r="E843" s="3" t="str">
        <f>IF(OR(FilterValue="",Calculations!C843=FilterValue), IF(Calculations!C843 &lt;&gt;DefectTypeString,  IFERROR(Calculations!L843,""), NA()),NA())</f>
        <v/>
      </c>
      <c r="F843" s="3" t="e">
        <f t="shared" si="102"/>
        <v>#NUM!</v>
      </c>
      <c r="G843" s="3" t="e">
        <f xml:space="preserve"> IF(Calculations!C843 = DefectTypeString,  IFERROR(Calculations!L843,""), NA())</f>
        <v>#N/A</v>
      </c>
      <c r="H843" s="3" t="e">
        <f t="shared" si="103"/>
        <v>#NUM!</v>
      </c>
      <c r="I843" s="3" t="e">
        <f ca="1" xml:space="preserve"> IF(OR(Calculations!C843 = "",Calculations!C843 &lt;&gt; DefectTypeString),  Calculations!M843, NA())</f>
        <v>#N/A</v>
      </c>
      <c r="J843" s="3" t="e">
        <f xml:space="preserve"> IF(Calculations!C843 = DefectTypeString,  Calculations!M843, NA())</f>
        <v>#N/A</v>
      </c>
      <c r="K843" s="3"/>
      <c r="AL843" s="2" t="str">
        <f t="shared" si="99"/>
        <v/>
      </c>
      <c r="AM843" s="4" t="str">
        <f t="shared" si="100"/>
        <v/>
      </c>
      <c r="AN843" s="4" t="str">
        <f t="shared" si="101"/>
        <v/>
      </c>
    </row>
    <row r="844" spans="1:40" x14ac:dyDescent="0.2">
      <c r="A844" s="9" t="str">
        <f>Calculations!B844</f>
        <v/>
      </c>
      <c r="B844" s="9" t="str">
        <f>Calculations!A844</f>
        <v/>
      </c>
      <c r="C844" s="3" t="str">
        <f t="shared" si="98"/>
        <v/>
      </c>
      <c r="D844" s="3" t="str">
        <f>IFERROR(Calculations!L844,"")</f>
        <v/>
      </c>
      <c r="E844" s="3" t="str">
        <f>IF(OR(FilterValue="",Calculations!C844=FilterValue), IF(Calculations!C844 &lt;&gt;DefectTypeString,  IFERROR(Calculations!L844,""), NA()),NA())</f>
        <v/>
      </c>
      <c r="F844" s="3" t="e">
        <f t="shared" si="102"/>
        <v>#NUM!</v>
      </c>
      <c r="G844" s="3" t="e">
        <f xml:space="preserve"> IF(Calculations!C844 = DefectTypeString,  IFERROR(Calculations!L844,""), NA())</f>
        <v>#N/A</v>
      </c>
      <c r="H844" s="3" t="e">
        <f t="shared" si="103"/>
        <v>#NUM!</v>
      </c>
      <c r="I844" s="3" t="e">
        <f ca="1" xml:space="preserve"> IF(OR(Calculations!C844 = "",Calculations!C844 &lt;&gt; DefectTypeString),  Calculations!M844, NA())</f>
        <v>#N/A</v>
      </c>
      <c r="J844" s="3" t="e">
        <f xml:space="preserve"> IF(Calculations!C844 = DefectTypeString,  Calculations!M844, NA())</f>
        <v>#N/A</v>
      </c>
      <c r="K844" s="3"/>
      <c r="AL844" s="2" t="str">
        <f t="shared" si="99"/>
        <v/>
      </c>
      <c r="AM844" s="4" t="str">
        <f t="shared" si="100"/>
        <v/>
      </c>
      <c r="AN844" s="4" t="str">
        <f t="shared" si="101"/>
        <v/>
      </c>
    </row>
    <row r="845" spans="1:40" x14ac:dyDescent="0.2">
      <c r="A845" s="9" t="str">
        <f>Calculations!B845</f>
        <v/>
      </c>
      <c r="B845" s="9" t="str">
        <f>Calculations!A845</f>
        <v/>
      </c>
      <c r="C845" s="3" t="str">
        <f t="shared" si="98"/>
        <v/>
      </c>
      <c r="D845" s="3" t="str">
        <f>IFERROR(Calculations!L845,"")</f>
        <v/>
      </c>
      <c r="E845" s="3" t="str">
        <f>IF(OR(FilterValue="",Calculations!C845=FilterValue), IF(Calculations!C845 &lt;&gt;DefectTypeString,  IFERROR(Calculations!L845,""), NA()),NA())</f>
        <v/>
      </c>
      <c r="F845" s="3" t="e">
        <f t="shared" si="102"/>
        <v>#NUM!</v>
      </c>
      <c r="G845" s="3" t="e">
        <f xml:space="preserve"> IF(Calculations!C845 = DefectTypeString,  IFERROR(Calculations!L845,""), NA())</f>
        <v>#N/A</v>
      </c>
      <c r="H845" s="3" t="e">
        <f t="shared" si="103"/>
        <v>#NUM!</v>
      </c>
      <c r="I845" s="3" t="e">
        <f ca="1" xml:space="preserve"> IF(OR(Calculations!C845 = "",Calculations!C845 &lt;&gt; DefectTypeString),  Calculations!M845, NA())</f>
        <v>#N/A</v>
      </c>
      <c r="J845" s="3" t="e">
        <f xml:space="preserve"> IF(Calculations!C845 = DefectTypeString,  Calculations!M845, NA())</f>
        <v>#N/A</v>
      </c>
      <c r="K845" s="3"/>
      <c r="AL845" s="2" t="str">
        <f t="shared" si="99"/>
        <v/>
      </c>
      <c r="AM845" s="4" t="str">
        <f t="shared" si="100"/>
        <v/>
      </c>
      <c r="AN845" s="4" t="str">
        <f t="shared" si="101"/>
        <v/>
      </c>
    </row>
    <row r="846" spans="1:40" x14ac:dyDescent="0.2">
      <c r="A846" s="9" t="str">
        <f>Calculations!B846</f>
        <v/>
      </c>
      <c r="B846" s="9" t="str">
        <f>Calculations!A846</f>
        <v/>
      </c>
      <c r="C846" s="3" t="str">
        <f t="shared" si="98"/>
        <v/>
      </c>
      <c r="D846" s="3" t="str">
        <f>IFERROR(Calculations!L846,"")</f>
        <v/>
      </c>
      <c r="E846" s="3" t="str">
        <f>IF(OR(FilterValue="",Calculations!C846=FilterValue), IF(Calculations!C846 &lt;&gt;DefectTypeString,  IFERROR(Calculations!L846,""), NA()),NA())</f>
        <v/>
      </c>
      <c r="F846" s="3" t="e">
        <f t="shared" si="102"/>
        <v>#NUM!</v>
      </c>
      <c r="G846" s="3" t="e">
        <f xml:space="preserve"> IF(Calculations!C846 = DefectTypeString,  IFERROR(Calculations!L846,""), NA())</f>
        <v>#N/A</v>
      </c>
      <c r="H846" s="3" t="e">
        <f t="shared" si="103"/>
        <v>#NUM!</v>
      </c>
      <c r="I846" s="3" t="e">
        <f ca="1" xml:space="preserve"> IF(OR(Calculations!C846 = "",Calculations!C846 &lt;&gt; DefectTypeString),  Calculations!M846, NA())</f>
        <v>#N/A</v>
      </c>
      <c r="J846" s="3" t="e">
        <f xml:space="preserve"> IF(Calculations!C846 = DefectTypeString,  Calculations!M846, NA())</f>
        <v>#N/A</v>
      </c>
      <c r="K846" s="3"/>
      <c r="AL846" s="2" t="str">
        <f t="shared" si="99"/>
        <v/>
      </c>
      <c r="AM846" s="4" t="str">
        <f t="shared" si="100"/>
        <v/>
      </c>
      <c r="AN846" s="4" t="str">
        <f t="shared" si="101"/>
        <v/>
      </c>
    </row>
    <row r="847" spans="1:40" x14ac:dyDescent="0.2">
      <c r="A847" s="9" t="str">
        <f>Calculations!B847</f>
        <v/>
      </c>
      <c r="B847" s="9" t="str">
        <f>Calculations!A847</f>
        <v/>
      </c>
      <c r="C847" s="3" t="str">
        <f t="shared" si="98"/>
        <v/>
      </c>
      <c r="D847" s="3" t="str">
        <f>IFERROR(Calculations!L847,"")</f>
        <v/>
      </c>
      <c r="E847" s="3" t="str">
        <f>IF(OR(FilterValue="",Calculations!C847=FilterValue), IF(Calculations!C847 &lt;&gt;DefectTypeString,  IFERROR(Calculations!L847,""), NA()),NA())</f>
        <v/>
      </c>
      <c r="F847" s="3" t="e">
        <f t="shared" si="102"/>
        <v>#NUM!</v>
      </c>
      <c r="G847" s="3" t="e">
        <f xml:space="preserve"> IF(Calculations!C847 = DefectTypeString,  IFERROR(Calculations!L847,""), NA())</f>
        <v>#N/A</v>
      </c>
      <c r="H847" s="3" t="e">
        <f t="shared" si="103"/>
        <v>#NUM!</v>
      </c>
      <c r="I847" s="3" t="e">
        <f ca="1" xml:space="preserve"> IF(OR(Calculations!C847 = "",Calculations!C847 &lt;&gt; DefectTypeString),  Calculations!M847, NA())</f>
        <v>#N/A</v>
      </c>
      <c r="J847" s="3" t="e">
        <f xml:space="preserve"> IF(Calculations!C847 = DefectTypeString,  Calculations!M847, NA())</f>
        <v>#N/A</v>
      </c>
      <c r="K847" s="3"/>
      <c r="AL847" s="2" t="str">
        <f t="shared" si="99"/>
        <v/>
      </c>
      <c r="AM847" s="4" t="str">
        <f t="shared" si="100"/>
        <v/>
      </c>
      <c r="AN847" s="4" t="str">
        <f t="shared" si="101"/>
        <v/>
      </c>
    </row>
    <row r="848" spans="1:40" x14ac:dyDescent="0.2">
      <c r="A848" s="9" t="str">
        <f>Calculations!B848</f>
        <v/>
      </c>
      <c r="B848" s="9" t="str">
        <f>Calculations!A848</f>
        <v/>
      </c>
      <c r="C848" s="3" t="str">
        <f t="shared" si="98"/>
        <v/>
      </c>
      <c r="D848" s="3" t="str">
        <f>IFERROR(Calculations!L848,"")</f>
        <v/>
      </c>
      <c r="E848" s="3" t="str">
        <f>IF(OR(FilterValue="",Calculations!C848=FilterValue), IF(Calculations!C848 &lt;&gt;DefectTypeString,  IFERROR(Calculations!L848,""), NA()),NA())</f>
        <v/>
      </c>
      <c r="F848" s="3" t="e">
        <f t="shared" si="102"/>
        <v>#NUM!</v>
      </c>
      <c r="G848" s="3" t="e">
        <f xml:space="preserve"> IF(Calculations!C848 = DefectTypeString,  IFERROR(Calculations!L848,""), NA())</f>
        <v>#N/A</v>
      </c>
      <c r="H848" s="3" t="e">
        <f t="shared" si="103"/>
        <v>#NUM!</v>
      </c>
      <c r="I848" s="3" t="e">
        <f ca="1" xml:space="preserve"> IF(OR(Calculations!C848 = "",Calculations!C848 &lt;&gt; DefectTypeString),  Calculations!M848, NA())</f>
        <v>#N/A</v>
      </c>
      <c r="J848" s="3" t="e">
        <f xml:space="preserve"> IF(Calculations!C848 = DefectTypeString,  Calculations!M848, NA())</f>
        <v>#N/A</v>
      </c>
      <c r="K848" s="3"/>
      <c r="AL848" s="2" t="str">
        <f t="shared" si="99"/>
        <v/>
      </c>
      <c r="AM848" s="4" t="str">
        <f t="shared" si="100"/>
        <v/>
      </c>
      <c r="AN848" s="4" t="str">
        <f t="shared" si="101"/>
        <v/>
      </c>
    </row>
    <row r="849" spans="1:40" x14ac:dyDescent="0.2">
      <c r="A849" s="9" t="str">
        <f>Calculations!B849</f>
        <v/>
      </c>
      <c r="B849" s="9" t="str">
        <f>Calculations!A849</f>
        <v/>
      </c>
      <c r="C849" s="3" t="str">
        <f t="shared" si="98"/>
        <v/>
      </c>
      <c r="D849" s="3" t="str">
        <f>IFERROR(Calculations!L849,"")</f>
        <v/>
      </c>
      <c r="E849" s="3" t="str">
        <f>IF(OR(FilterValue="",Calculations!C849=FilterValue), IF(Calculations!C849 &lt;&gt;DefectTypeString,  IFERROR(Calculations!L849,""), NA()),NA())</f>
        <v/>
      </c>
      <c r="F849" s="3" t="e">
        <f t="shared" si="102"/>
        <v>#NUM!</v>
      </c>
      <c r="G849" s="3" t="e">
        <f xml:space="preserve"> IF(Calculations!C849 = DefectTypeString,  IFERROR(Calculations!L849,""), NA())</f>
        <v>#N/A</v>
      </c>
      <c r="H849" s="3" t="e">
        <f t="shared" si="103"/>
        <v>#NUM!</v>
      </c>
      <c r="I849" s="3" t="e">
        <f ca="1" xml:space="preserve"> IF(OR(Calculations!C849 = "",Calculations!C849 &lt;&gt; DefectTypeString),  Calculations!M849, NA())</f>
        <v>#N/A</v>
      </c>
      <c r="J849" s="3" t="e">
        <f xml:space="preserve"> IF(Calculations!C849 = DefectTypeString,  Calculations!M849, NA())</f>
        <v>#N/A</v>
      </c>
      <c r="K849" s="3"/>
      <c r="AL849" s="2" t="str">
        <f t="shared" si="99"/>
        <v/>
      </c>
      <c r="AM849" s="4" t="str">
        <f t="shared" si="100"/>
        <v/>
      </c>
      <c r="AN849" s="4" t="str">
        <f t="shared" si="101"/>
        <v/>
      </c>
    </row>
    <row r="850" spans="1:40" x14ac:dyDescent="0.2">
      <c r="A850" s="9" t="str">
        <f>Calculations!B850</f>
        <v/>
      </c>
      <c r="B850" s="9" t="str">
        <f>Calculations!A850</f>
        <v/>
      </c>
      <c r="C850" s="3" t="str">
        <f t="shared" si="98"/>
        <v/>
      </c>
      <c r="D850" s="3" t="str">
        <f>IFERROR(Calculations!L850,"")</f>
        <v/>
      </c>
      <c r="E850" s="3" t="str">
        <f>IF(OR(FilterValue="",Calculations!C850=FilterValue), IF(Calculations!C850 &lt;&gt;DefectTypeString,  IFERROR(Calculations!L850,""), NA()),NA())</f>
        <v/>
      </c>
      <c r="F850" s="3" t="e">
        <f t="shared" si="102"/>
        <v>#NUM!</v>
      </c>
      <c r="G850" s="3" t="e">
        <f xml:space="preserve"> IF(Calculations!C850 = DefectTypeString,  IFERROR(Calculations!L850,""), NA())</f>
        <v>#N/A</v>
      </c>
      <c r="H850" s="3" t="e">
        <f t="shared" si="103"/>
        <v>#NUM!</v>
      </c>
      <c r="I850" s="3" t="e">
        <f ca="1" xml:space="preserve"> IF(OR(Calculations!C850 = "",Calculations!C850 &lt;&gt; DefectTypeString),  Calculations!M850, NA())</f>
        <v>#N/A</v>
      </c>
      <c r="J850" s="3" t="e">
        <f xml:space="preserve"> IF(Calculations!C850 = DefectTypeString,  Calculations!M850, NA())</f>
        <v>#N/A</v>
      </c>
      <c r="K850" s="3"/>
      <c r="AL850" s="2" t="str">
        <f t="shared" si="99"/>
        <v/>
      </c>
      <c r="AM850" s="4" t="str">
        <f t="shared" si="100"/>
        <v/>
      </c>
      <c r="AN850" s="4" t="str">
        <f t="shared" si="101"/>
        <v/>
      </c>
    </row>
    <row r="851" spans="1:40" x14ac:dyDescent="0.2">
      <c r="A851" s="9" t="str">
        <f>Calculations!B851</f>
        <v/>
      </c>
      <c r="B851" s="9" t="str">
        <f>Calculations!A851</f>
        <v/>
      </c>
      <c r="C851" s="3" t="str">
        <f t="shared" si="98"/>
        <v/>
      </c>
      <c r="D851" s="3" t="str">
        <f>IFERROR(Calculations!L851,"")</f>
        <v/>
      </c>
      <c r="E851" s="3" t="str">
        <f>IF(OR(FilterValue="",Calculations!C851=FilterValue), IF(Calculations!C851 &lt;&gt;DefectTypeString,  IFERROR(Calculations!L851,""), NA()),NA())</f>
        <v/>
      </c>
      <c r="F851" s="3" t="e">
        <f t="shared" si="102"/>
        <v>#NUM!</v>
      </c>
      <c r="G851" s="3" t="e">
        <f xml:space="preserve"> IF(Calculations!C851 = DefectTypeString,  IFERROR(Calculations!L851,""), NA())</f>
        <v>#N/A</v>
      </c>
      <c r="H851" s="3" t="e">
        <f t="shared" si="103"/>
        <v>#NUM!</v>
      </c>
      <c r="I851" s="3" t="e">
        <f ca="1" xml:space="preserve"> IF(OR(Calculations!C851 = "",Calculations!C851 &lt;&gt; DefectTypeString),  Calculations!M851, NA())</f>
        <v>#N/A</v>
      </c>
      <c r="J851" s="3" t="e">
        <f xml:space="preserve"> IF(Calculations!C851 = DefectTypeString,  Calculations!M851, NA())</f>
        <v>#N/A</v>
      </c>
      <c r="K851" s="3"/>
      <c r="AL851" s="2" t="str">
        <f t="shared" si="99"/>
        <v/>
      </c>
      <c r="AM851" s="4" t="str">
        <f t="shared" si="100"/>
        <v/>
      </c>
      <c r="AN851" s="4" t="str">
        <f t="shared" si="101"/>
        <v/>
      </c>
    </row>
    <row r="852" spans="1:40" x14ac:dyDescent="0.2">
      <c r="A852" s="9" t="str">
        <f>Calculations!B852</f>
        <v/>
      </c>
      <c r="B852" s="9" t="str">
        <f>Calculations!A852</f>
        <v/>
      </c>
      <c r="C852" s="3" t="str">
        <f t="shared" si="98"/>
        <v/>
      </c>
      <c r="D852" s="3" t="str">
        <f>IFERROR(Calculations!L852,"")</f>
        <v/>
      </c>
      <c r="E852" s="3" t="str">
        <f>IF(OR(FilterValue="",Calculations!C852=FilterValue), IF(Calculations!C852 &lt;&gt;DefectTypeString,  IFERROR(Calculations!L852,""), NA()),NA())</f>
        <v/>
      </c>
      <c r="F852" s="3" t="e">
        <f t="shared" si="102"/>
        <v>#NUM!</v>
      </c>
      <c r="G852" s="3" t="e">
        <f xml:space="preserve"> IF(Calculations!C852 = DefectTypeString,  IFERROR(Calculations!L852,""), NA())</f>
        <v>#N/A</v>
      </c>
      <c r="H852" s="3" t="e">
        <f t="shared" si="103"/>
        <v>#NUM!</v>
      </c>
      <c r="I852" s="3" t="e">
        <f ca="1" xml:space="preserve"> IF(OR(Calculations!C852 = "",Calculations!C852 &lt;&gt; DefectTypeString),  Calculations!M852, NA())</f>
        <v>#N/A</v>
      </c>
      <c r="J852" s="3" t="e">
        <f xml:space="preserve"> IF(Calculations!C852 = DefectTypeString,  Calculations!M852, NA())</f>
        <v>#N/A</v>
      </c>
      <c r="K852" s="3"/>
      <c r="AL852" s="2" t="str">
        <f t="shared" si="99"/>
        <v/>
      </c>
      <c r="AM852" s="4" t="str">
        <f t="shared" si="100"/>
        <v/>
      </c>
      <c r="AN852" s="4" t="str">
        <f t="shared" si="101"/>
        <v/>
      </c>
    </row>
    <row r="853" spans="1:40" x14ac:dyDescent="0.2">
      <c r="A853" s="9" t="str">
        <f>Calculations!B853</f>
        <v/>
      </c>
      <c r="B853" s="9" t="str">
        <f>Calculations!A853</f>
        <v/>
      </c>
      <c r="C853" s="3" t="str">
        <f t="shared" si="98"/>
        <v/>
      </c>
      <c r="D853" s="3" t="str">
        <f>IFERROR(Calculations!L853,"")</f>
        <v/>
      </c>
      <c r="E853" s="3" t="str">
        <f>IF(OR(FilterValue="",Calculations!C853=FilterValue), IF(Calculations!C853 &lt;&gt;DefectTypeString,  IFERROR(Calculations!L853,""), NA()),NA())</f>
        <v/>
      </c>
      <c r="F853" s="3" t="e">
        <f t="shared" si="102"/>
        <v>#NUM!</v>
      </c>
      <c r="G853" s="3" t="e">
        <f xml:space="preserve"> IF(Calculations!C853 = DefectTypeString,  IFERROR(Calculations!L853,""), NA())</f>
        <v>#N/A</v>
      </c>
      <c r="H853" s="3" t="e">
        <f t="shared" si="103"/>
        <v>#NUM!</v>
      </c>
      <c r="I853" s="3" t="e">
        <f ca="1" xml:space="preserve"> IF(OR(Calculations!C853 = "",Calculations!C853 &lt;&gt; DefectTypeString),  Calculations!M853, NA())</f>
        <v>#N/A</v>
      </c>
      <c r="J853" s="3" t="e">
        <f xml:space="preserve"> IF(Calculations!C853 = DefectTypeString,  Calculations!M853, NA())</f>
        <v>#N/A</v>
      </c>
      <c r="K853" s="3"/>
      <c r="AL853" s="2" t="str">
        <f t="shared" si="99"/>
        <v/>
      </c>
      <c r="AM853" s="4" t="str">
        <f t="shared" si="100"/>
        <v/>
      </c>
      <c r="AN853" s="4" t="str">
        <f t="shared" si="101"/>
        <v/>
      </c>
    </row>
    <row r="854" spans="1:40" x14ac:dyDescent="0.2">
      <c r="A854" s="9" t="str">
        <f>Calculations!B854</f>
        <v/>
      </c>
      <c r="B854" s="9" t="str">
        <f>Calculations!A854</f>
        <v/>
      </c>
      <c r="C854" s="3" t="str">
        <f t="shared" si="98"/>
        <v/>
      </c>
      <c r="D854" s="3" t="str">
        <f>IFERROR(Calculations!L854,"")</f>
        <v/>
      </c>
      <c r="E854" s="3" t="str">
        <f>IF(OR(FilterValue="",Calculations!C854=FilterValue), IF(Calculations!C854 &lt;&gt;DefectTypeString,  IFERROR(Calculations!L854,""), NA()),NA())</f>
        <v/>
      </c>
      <c r="F854" s="3" t="e">
        <f t="shared" si="102"/>
        <v>#NUM!</v>
      </c>
      <c r="G854" s="3" t="e">
        <f xml:space="preserve"> IF(Calculations!C854 = DefectTypeString,  IFERROR(Calculations!L854,""), NA())</f>
        <v>#N/A</v>
      </c>
      <c r="H854" s="3" t="e">
        <f t="shared" si="103"/>
        <v>#NUM!</v>
      </c>
      <c r="I854" s="3" t="e">
        <f ca="1" xml:space="preserve"> IF(OR(Calculations!C854 = "",Calculations!C854 &lt;&gt; DefectTypeString),  Calculations!M854, NA())</f>
        <v>#N/A</v>
      </c>
      <c r="J854" s="3" t="e">
        <f xml:space="preserve"> IF(Calculations!C854 = DefectTypeString,  Calculations!M854, NA())</f>
        <v>#N/A</v>
      </c>
      <c r="K854" s="3"/>
      <c r="AL854" s="2" t="str">
        <f t="shared" si="99"/>
        <v/>
      </c>
      <c r="AM854" s="4" t="str">
        <f t="shared" si="100"/>
        <v/>
      </c>
      <c r="AN854" s="4" t="str">
        <f t="shared" si="101"/>
        <v/>
      </c>
    </row>
    <row r="855" spans="1:40" x14ac:dyDescent="0.2">
      <c r="A855" s="9" t="str">
        <f>Calculations!B855</f>
        <v/>
      </c>
      <c r="B855" s="9" t="str">
        <f>Calculations!A855</f>
        <v/>
      </c>
      <c r="C855" s="3" t="str">
        <f t="shared" si="98"/>
        <v/>
      </c>
      <c r="D855" s="3" t="str">
        <f>IFERROR(Calculations!L855,"")</f>
        <v/>
      </c>
      <c r="E855" s="3" t="str">
        <f>IF(OR(FilterValue="",Calculations!C855=FilterValue), IF(Calculations!C855 &lt;&gt;DefectTypeString,  IFERROR(Calculations!L855,""), NA()),NA())</f>
        <v/>
      </c>
      <c r="F855" s="3" t="e">
        <f t="shared" si="102"/>
        <v>#NUM!</v>
      </c>
      <c r="G855" s="3" t="e">
        <f xml:space="preserve"> IF(Calculations!C855 = DefectTypeString,  IFERROR(Calculations!L855,""), NA())</f>
        <v>#N/A</v>
      </c>
      <c r="H855" s="3" t="e">
        <f t="shared" si="103"/>
        <v>#NUM!</v>
      </c>
      <c r="I855" s="3" t="e">
        <f ca="1" xml:space="preserve"> IF(OR(Calculations!C855 = "",Calculations!C855 &lt;&gt; DefectTypeString),  Calculations!M855, NA())</f>
        <v>#N/A</v>
      </c>
      <c r="J855" s="3" t="e">
        <f xml:space="preserve"> IF(Calculations!C855 = DefectTypeString,  Calculations!M855, NA())</f>
        <v>#N/A</v>
      </c>
      <c r="K855" s="3"/>
      <c r="AL855" s="2" t="str">
        <f t="shared" si="99"/>
        <v/>
      </c>
      <c r="AM855" s="4" t="str">
        <f t="shared" si="100"/>
        <v/>
      </c>
      <c r="AN855" s="4" t="str">
        <f t="shared" si="101"/>
        <v/>
      </c>
    </row>
    <row r="856" spans="1:40" x14ac:dyDescent="0.2">
      <c r="A856" s="9" t="str">
        <f>Calculations!B856</f>
        <v/>
      </c>
      <c r="B856" s="9" t="str">
        <f>Calculations!A856</f>
        <v/>
      </c>
      <c r="C856" s="3" t="str">
        <f t="shared" si="98"/>
        <v/>
      </c>
      <c r="D856" s="3" t="str">
        <f>IFERROR(Calculations!L856,"")</f>
        <v/>
      </c>
      <c r="E856" s="3" t="str">
        <f>IF(OR(FilterValue="",Calculations!C856=FilterValue), IF(Calculations!C856 &lt;&gt;DefectTypeString,  IFERROR(Calculations!L856,""), NA()),NA())</f>
        <v/>
      </c>
      <c r="F856" s="3" t="e">
        <f t="shared" si="102"/>
        <v>#NUM!</v>
      </c>
      <c r="G856" s="3" t="e">
        <f xml:space="preserve"> IF(Calculations!C856 = DefectTypeString,  IFERROR(Calculations!L856,""), NA())</f>
        <v>#N/A</v>
      </c>
      <c r="H856" s="3" t="e">
        <f t="shared" si="103"/>
        <v>#NUM!</v>
      </c>
      <c r="I856" s="3" t="e">
        <f ca="1" xml:space="preserve"> IF(OR(Calculations!C856 = "",Calculations!C856 &lt;&gt; DefectTypeString),  Calculations!M856, NA())</f>
        <v>#N/A</v>
      </c>
      <c r="J856" s="3" t="e">
        <f xml:space="preserve"> IF(Calculations!C856 = DefectTypeString,  Calculations!M856, NA())</f>
        <v>#N/A</v>
      </c>
      <c r="K856" s="3"/>
      <c r="AL856" s="2" t="str">
        <f t="shared" si="99"/>
        <v/>
      </c>
      <c r="AM856" s="4" t="str">
        <f t="shared" si="100"/>
        <v/>
      </c>
      <c r="AN856" s="4" t="str">
        <f t="shared" si="101"/>
        <v/>
      </c>
    </row>
    <row r="857" spans="1:40" x14ac:dyDescent="0.2">
      <c r="A857" s="9" t="str">
        <f>Calculations!B857</f>
        <v/>
      </c>
      <c r="B857" s="9" t="str">
        <f>Calculations!A857</f>
        <v/>
      </c>
      <c r="C857" s="3" t="str">
        <f t="shared" si="98"/>
        <v/>
      </c>
      <c r="D857" s="3" t="str">
        <f>IFERROR(Calculations!L857,"")</f>
        <v/>
      </c>
      <c r="E857" s="3" t="str">
        <f>IF(OR(FilterValue="",Calculations!C857=FilterValue), IF(Calculations!C857 &lt;&gt;DefectTypeString,  IFERROR(Calculations!L857,""), NA()),NA())</f>
        <v/>
      </c>
      <c r="F857" s="3" t="e">
        <f t="shared" si="102"/>
        <v>#NUM!</v>
      </c>
      <c r="G857" s="3" t="e">
        <f xml:space="preserve"> IF(Calculations!C857 = DefectTypeString,  IFERROR(Calculations!L857,""), NA())</f>
        <v>#N/A</v>
      </c>
      <c r="H857" s="3" t="e">
        <f t="shared" si="103"/>
        <v>#NUM!</v>
      </c>
      <c r="I857" s="3" t="e">
        <f ca="1" xml:space="preserve"> IF(OR(Calculations!C857 = "",Calculations!C857 &lt;&gt; DefectTypeString),  Calculations!M857, NA())</f>
        <v>#N/A</v>
      </c>
      <c r="J857" s="3" t="e">
        <f xml:space="preserve"> IF(Calculations!C857 = DefectTypeString,  Calculations!M857, NA())</f>
        <v>#N/A</v>
      </c>
      <c r="K857" s="3"/>
      <c r="AL857" s="2" t="str">
        <f t="shared" si="99"/>
        <v/>
      </c>
      <c r="AM857" s="4" t="str">
        <f t="shared" si="100"/>
        <v/>
      </c>
      <c r="AN857" s="4" t="str">
        <f t="shared" si="101"/>
        <v/>
      </c>
    </row>
    <row r="858" spans="1:40" x14ac:dyDescent="0.2">
      <c r="A858" s="9" t="str">
        <f>Calculations!B858</f>
        <v/>
      </c>
      <c r="B858" s="9" t="str">
        <f>Calculations!A858</f>
        <v/>
      </c>
      <c r="C858" s="3" t="str">
        <f t="shared" si="98"/>
        <v/>
      </c>
      <c r="D858" s="3" t="str">
        <f>IFERROR(Calculations!L858,"")</f>
        <v/>
      </c>
      <c r="E858" s="3" t="str">
        <f>IF(OR(FilterValue="",Calculations!C858=FilterValue), IF(Calculations!C858 &lt;&gt;DefectTypeString,  IFERROR(Calculations!L858,""), NA()),NA())</f>
        <v/>
      </c>
      <c r="F858" s="3" t="e">
        <f t="shared" si="102"/>
        <v>#NUM!</v>
      </c>
      <c r="G858" s="3" t="e">
        <f xml:space="preserve"> IF(Calculations!C858 = DefectTypeString,  IFERROR(Calculations!L858,""), NA())</f>
        <v>#N/A</v>
      </c>
      <c r="H858" s="3" t="e">
        <f t="shared" si="103"/>
        <v>#NUM!</v>
      </c>
      <c r="I858" s="3" t="e">
        <f ca="1" xml:space="preserve"> IF(OR(Calculations!C858 = "",Calculations!C858 &lt;&gt; DefectTypeString),  Calculations!M858, NA())</f>
        <v>#N/A</v>
      </c>
      <c r="J858" s="3" t="e">
        <f xml:space="preserve"> IF(Calculations!C858 = DefectTypeString,  Calculations!M858, NA())</f>
        <v>#N/A</v>
      </c>
      <c r="K858" s="3"/>
      <c r="AL858" s="2" t="str">
        <f t="shared" si="99"/>
        <v/>
      </c>
      <c r="AM858" s="4" t="str">
        <f t="shared" si="100"/>
        <v/>
      </c>
      <c r="AN858" s="4" t="str">
        <f t="shared" si="101"/>
        <v/>
      </c>
    </row>
    <row r="859" spans="1:40" x14ac:dyDescent="0.2">
      <c r="A859" s="9" t="str">
        <f>Calculations!B859</f>
        <v/>
      </c>
      <c r="B859" s="9" t="str">
        <f>Calculations!A859</f>
        <v/>
      </c>
      <c r="C859" s="3" t="str">
        <f t="shared" si="98"/>
        <v/>
      </c>
      <c r="D859" s="3" t="str">
        <f>IFERROR(Calculations!L859,"")</f>
        <v/>
      </c>
      <c r="E859" s="3" t="str">
        <f>IF(OR(FilterValue="",Calculations!C859=FilterValue), IF(Calculations!C859 &lt;&gt;DefectTypeString,  IFERROR(Calculations!L859,""), NA()),NA())</f>
        <v/>
      </c>
      <c r="F859" s="3" t="e">
        <f t="shared" si="102"/>
        <v>#NUM!</v>
      </c>
      <c r="G859" s="3" t="e">
        <f xml:space="preserve"> IF(Calculations!C859 = DefectTypeString,  IFERROR(Calculations!L859,""), NA())</f>
        <v>#N/A</v>
      </c>
      <c r="H859" s="3" t="e">
        <f t="shared" si="103"/>
        <v>#NUM!</v>
      </c>
      <c r="I859" s="3" t="e">
        <f ca="1" xml:space="preserve"> IF(OR(Calculations!C859 = "",Calculations!C859 &lt;&gt; DefectTypeString),  Calculations!M859, NA())</f>
        <v>#N/A</v>
      </c>
      <c r="J859" s="3" t="e">
        <f xml:space="preserve"> IF(Calculations!C859 = DefectTypeString,  Calculations!M859, NA())</f>
        <v>#N/A</v>
      </c>
      <c r="K859" s="3"/>
      <c r="AL859" s="2" t="str">
        <f t="shared" si="99"/>
        <v/>
      </c>
      <c r="AM859" s="4" t="str">
        <f t="shared" si="100"/>
        <v/>
      </c>
      <c r="AN859" s="4" t="str">
        <f t="shared" si="101"/>
        <v/>
      </c>
    </row>
    <row r="860" spans="1:40" x14ac:dyDescent="0.2">
      <c r="A860" s="9" t="str">
        <f>Calculations!B860</f>
        <v/>
      </c>
      <c r="B860" s="9" t="str">
        <f>Calculations!A860</f>
        <v/>
      </c>
      <c r="C860" s="3" t="str">
        <f t="shared" si="98"/>
        <v/>
      </c>
      <c r="D860" s="3" t="str">
        <f>IFERROR(Calculations!L860,"")</f>
        <v/>
      </c>
      <c r="E860" s="3" t="str">
        <f>IF(OR(FilterValue="",Calculations!C860=FilterValue), IF(Calculations!C860 &lt;&gt;DefectTypeString,  IFERROR(Calculations!L860,""), NA()),NA())</f>
        <v/>
      </c>
      <c r="F860" s="3" t="e">
        <f t="shared" si="102"/>
        <v>#NUM!</v>
      </c>
      <c r="G860" s="3" t="e">
        <f xml:space="preserve"> IF(Calculations!C860 = DefectTypeString,  IFERROR(Calculations!L860,""), NA())</f>
        <v>#N/A</v>
      </c>
      <c r="H860" s="3" t="e">
        <f t="shared" si="103"/>
        <v>#NUM!</v>
      </c>
      <c r="I860" s="3" t="e">
        <f ca="1" xml:space="preserve"> IF(OR(Calculations!C860 = "",Calculations!C860 &lt;&gt; DefectTypeString),  Calculations!M860, NA())</f>
        <v>#N/A</v>
      </c>
      <c r="J860" s="3" t="e">
        <f xml:space="preserve"> IF(Calculations!C860 = DefectTypeString,  Calculations!M860, NA())</f>
        <v>#N/A</v>
      </c>
      <c r="K860" s="3"/>
      <c r="AL860" s="2" t="str">
        <f t="shared" si="99"/>
        <v/>
      </c>
      <c r="AM860" s="4" t="str">
        <f t="shared" si="100"/>
        <v/>
      </c>
      <c r="AN860" s="4" t="str">
        <f t="shared" si="101"/>
        <v/>
      </c>
    </row>
    <row r="861" spans="1:40" x14ac:dyDescent="0.2">
      <c r="A861" s="9" t="str">
        <f>Calculations!B861</f>
        <v/>
      </c>
      <c r="B861" s="9" t="str">
        <f>Calculations!A861</f>
        <v/>
      </c>
      <c r="C861" s="3" t="str">
        <f t="shared" si="98"/>
        <v/>
      </c>
      <c r="D861" s="3" t="str">
        <f>IFERROR(Calculations!L861,"")</f>
        <v/>
      </c>
      <c r="E861" s="3" t="str">
        <f>IF(OR(FilterValue="",Calculations!C861=FilterValue), IF(Calculations!C861 &lt;&gt;DefectTypeString,  IFERROR(Calculations!L861,""), NA()),NA())</f>
        <v/>
      </c>
      <c r="F861" s="3" t="e">
        <f t="shared" si="102"/>
        <v>#NUM!</v>
      </c>
      <c r="G861" s="3" t="e">
        <f xml:space="preserve"> IF(Calculations!C861 = DefectTypeString,  IFERROR(Calculations!L861,""), NA())</f>
        <v>#N/A</v>
      </c>
      <c r="H861" s="3" t="e">
        <f t="shared" si="103"/>
        <v>#NUM!</v>
      </c>
      <c r="I861" s="3" t="e">
        <f ca="1" xml:space="preserve"> IF(OR(Calculations!C861 = "",Calculations!C861 &lt;&gt; DefectTypeString),  Calculations!M861, NA())</f>
        <v>#N/A</v>
      </c>
      <c r="J861" s="3" t="e">
        <f xml:space="preserve"> IF(Calculations!C861 = DefectTypeString,  Calculations!M861, NA())</f>
        <v>#N/A</v>
      </c>
      <c r="K861" s="3"/>
      <c r="AL861" s="2" t="str">
        <f t="shared" si="99"/>
        <v/>
      </c>
      <c r="AM861" s="4" t="str">
        <f t="shared" si="100"/>
        <v/>
      </c>
      <c r="AN861" s="4" t="str">
        <f t="shared" si="101"/>
        <v/>
      </c>
    </row>
    <row r="862" spans="1:40" x14ac:dyDescent="0.2">
      <c r="A862" s="9" t="str">
        <f>Calculations!B862</f>
        <v/>
      </c>
      <c r="B862" s="9" t="str">
        <f>Calculations!A862</f>
        <v/>
      </c>
      <c r="C862" s="3" t="str">
        <f t="shared" si="98"/>
        <v/>
      </c>
      <c r="D862" s="3" t="str">
        <f>IFERROR(Calculations!L862,"")</f>
        <v/>
      </c>
      <c r="E862" s="3" t="str">
        <f>IF(OR(FilterValue="",Calculations!C862=FilterValue), IF(Calculations!C862 &lt;&gt;DefectTypeString,  IFERROR(Calculations!L862,""), NA()),NA())</f>
        <v/>
      </c>
      <c r="F862" s="3" t="e">
        <f t="shared" si="102"/>
        <v>#NUM!</v>
      </c>
      <c r="G862" s="3" t="e">
        <f xml:space="preserve"> IF(Calculations!C862 = DefectTypeString,  IFERROR(Calculations!L862,""), NA())</f>
        <v>#N/A</v>
      </c>
      <c r="H862" s="3" t="e">
        <f t="shared" si="103"/>
        <v>#NUM!</v>
      </c>
      <c r="I862" s="3" t="e">
        <f ca="1" xml:space="preserve"> IF(OR(Calculations!C862 = "",Calculations!C862 &lt;&gt; DefectTypeString),  Calculations!M862, NA())</f>
        <v>#N/A</v>
      </c>
      <c r="J862" s="3" t="e">
        <f xml:space="preserve"> IF(Calculations!C862 = DefectTypeString,  Calculations!M862, NA())</f>
        <v>#N/A</v>
      </c>
      <c r="K862" s="3"/>
      <c r="AL862" s="2" t="str">
        <f t="shared" si="99"/>
        <v/>
      </c>
      <c r="AM862" s="4" t="str">
        <f t="shared" si="100"/>
        <v/>
      </c>
      <c r="AN862" s="4" t="str">
        <f t="shared" si="101"/>
        <v/>
      </c>
    </row>
    <row r="863" spans="1:40" x14ac:dyDescent="0.2">
      <c r="A863" s="9" t="str">
        <f>Calculations!B863</f>
        <v/>
      </c>
      <c r="B863" s="9" t="str">
        <f>Calculations!A863</f>
        <v/>
      </c>
      <c r="C863" s="3" t="str">
        <f t="shared" si="98"/>
        <v/>
      </c>
      <c r="D863" s="3" t="str">
        <f>IFERROR(Calculations!L863,"")</f>
        <v/>
      </c>
      <c r="E863" s="3" t="str">
        <f>IF(OR(FilterValue="",Calculations!C863=FilterValue), IF(Calculations!C863 &lt;&gt;DefectTypeString,  IFERROR(Calculations!L863,""), NA()),NA())</f>
        <v/>
      </c>
      <c r="F863" s="3" t="e">
        <f t="shared" si="102"/>
        <v>#NUM!</v>
      </c>
      <c r="G863" s="3" t="e">
        <f xml:space="preserve"> IF(Calculations!C863 = DefectTypeString,  IFERROR(Calculations!L863,""), NA())</f>
        <v>#N/A</v>
      </c>
      <c r="H863" s="3" t="e">
        <f t="shared" si="103"/>
        <v>#NUM!</v>
      </c>
      <c r="I863" s="3" t="e">
        <f ca="1" xml:space="preserve"> IF(OR(Calculations!C863 = "",Calculations!C863 &lt;&gt; DefectTypeString),  Calculations!M863, NA())</f>
        <v>#N/A</v>
      </c>
      <c r="J863" s="3" t="e">
        <f xml:space="preserve"> IF(Calculations!C863 = DefectTypeString,  Calculations!M863, NA())</f>
        <v>#N/A</v>
      </c>
      <c r="K863" s="3"/>
      <c r="AL863" s="2" t="str">
        <f t="shared" si="99"/>
        <v/>
      </c>
      <c r="AM863" s="4" t="str">
        <f t="shared" si="100"/>
        <v/>
      </c>
      <c r="AN863" s="4" t="str">
        <f t="shared" si="101"/>
        <v/>
      </c>
    </row>
    <row r="864" spans="1:40" x14ac:dyDescent="0.2">
      <c r="A864" s="9" t="str">
        <f>Calculations!B864</f>
        <v/>
      </c>
      <c r="B864" s="9" t="str">
        <f>Calculations!A864</f>
        <v/>
      </c>
      <c r="C864" s="3" t="str">
        <f t="shared" si="98"/>
        <v/>
      </c>
      <c r="D864" s="3" t="str">
        <f>IFERROR(Calculations!L864,"")</f>
        <v/>
      </c>
      <c r="E864" s="3" t="str">
        <f>IF(OR(FilterValue="",Calculations!C864=FilterValue), IF(Calculations!C864 &lt;&gt;DefectTypeString,  IFERROR(Calculations!L864,""), NA()),NA())</f>
        <v/>
      </c>
      <c r="F864" s="3" t="e">
        <f t="shared" si="102"/>
        <v>#NUM!</v>
      </c>
      <c r="G864" s="3" t="e">
        <f xml:space="preserve"> IF(Calculations!C864 = DefectTypeString,  IFERROR(Calculations!L864,""), NA())</f>
        <v>#N/A</v>
      </c>
      <c r="H864" s="3" t="e">
        <f t="shared" si="103"/>
        <v>#NUM!</v>
      </c>
      <c r="I864" s="3" t="e">
        <f ca="1" xml:space="preserve"> IF(OR(Calculations!C864 = "",Calculations!C864 &lt;&gt; DefectTypeString),  Calculations!M864, NA())</f>
        <v>#N/A</v>
      </c>
      <c r="J864" s="3" t="e">
        <f xml:space="preserve"> IF(Calculations!C864 = DefectTypeString,  Calculations!M864, NA())</f>
        <v>#N/A</v>
      </c>
      <c r="K864" s="3"/>
      <c r="AL864" s="2" t="str">
        <f t="shared" si="99"/>
        <v/>
      </c>
      <c r="AM864" s="4" t="str">
        <f t="shared" si="100"/>
        <v/>
      </c>
      <c r="AN864" s="4" t="str">
        <f t="shared" si="101"/>
        <v/>
      </c>
    </row>
    <row r="865" spans="1:40" x14ac:dyDescent="0.2">
      <c r="A865" s="9" t="str">
        <f>Calculations!B865</f>
        <v/>
      </c>
      <c r="B865" s="9" t="str">
        <f>Calculations!A865</f>
        <v/>
      </c>
      <c r="C865" s="3" t="str">
        <f t="shared" si="98"/>
        <v/>
      </c>
      <c r="D865" s="3" t="str">
        <f>IFERROR(Calculations!L865,"")</f>
        <v/>
      </c>
      <c r="E865" s="3" t="str">
        <f>IF(OR(FilterValue="",Calculations!C865=FilterValue), IF(Calculations!C865 &lt;&gt;DefectTypeString,  IFERROR(Calculations!L865,""), NA()),NA())</f>
        <v/>
      </c>
      <c r="F865" s="3" t="e">
        <f t="shared" si="102"/>
        <v>#NUM!</v>
      </c>
      <c r="G865" s="3" t="e">
        <f xml:space="preserve"> IF(Calculations!C865 = DefectTypeString,  IFERROR(Calculations!L865,""), NA())</f>
        <v>#N/A</v>
      </c>
      <c r="H865" s="3" t="e">
        <f t="shared" si="103"/>
        <v>#NUM!</v>
      </c>
      <c r="I865" s="3" t="e">
        <f ca="1" xml:space="preserve"> IF(OR(Calculations!C865 = "",Calculations!C865 &lt;&gt; DefectTypeString),  Calculations!M865, NA())</f>
        <v>#N/A</v>
      </c>
      <c r="J865" s="3" t="e">
        <f xml:space="preserve"> IF(Calculations!C865 = DefectTypeString,  Calculations!M865, NA())</f>
        <v>#N/A</v>
      </c>
      <c r="K865" s="3"/>
      <c r="AL865" s="2" t="str">
        <f t="shared" si="99"/>
        <v/>
      </c>
      <c r="AM865" s="4" t="str">
        <f t="shared" si="100"/>
        <v/>
      </c>
      <c r="AN865" s="4" t="str">
        <f t="shared" si="101"/>
        <v/>
      </c>
    </row>
    <row r="866" spans="1:40" x14ac:dyDescent="0.2">
      <c r="A866" s="9" t="str">
        <f>Calculations!B866</f>
        <v/>
      </c>
      <c r="B866" s="9" t="str">
        <f>Calculations!A866</f>
        <v/>
      </c>
      <c r="C866" s="3" t="str">
        <f t="shared" si="98"/>
        <v/>
      </c>
      <c r="D866" s="3" t="str">
        <f>IFERROR(Calculations!L866,"")</f>
        <v/>
      </c>
      <c r="E866" s="3" t="str">
        <f>IF(OR(FilterValue="",Calculations!C866=FilterValue), IF(Calculations!C866 &lt;&gt;DefectTypeString,  IFERROR(Calculations!L866,""), NA()),NA())</f>
        <v/>
      </c>
      <c r="F866" s="3" t="e">
        <f t="shared" si="102"/>
        <v>#NUM!</v>
      </c>
      <c r="G866" s="3" t="e">
        <f xml:space="preserve"> IF(Calculations!C866 = DefectTypeString,  IFERROR(Calculations!L866,""), NA())</f>
        <v>#N/A</v>
      </c>
      <c r="H866" s="3" t="e">
        <f t="shared" si="103"/>
        <v>#NUM!</v>
      </c>
      <c r="I866" s="3" t="e">
        <f ca="1" xml:space="preserve"> IF(OR(Calculations!C866 = "",Calculations!C866 &lt;&gt; DefectTypeString),  Calculations!M866, NA())</f>
        <v>#N/A</v>
      </c>
      <c r="J866" s="3" t="e">
        <f xml:space="preserve"> IF(Calculations!C866 = DefectTypeString,  Calculations!M866, NA())</f>
        <v>#N/A</v>
      </c>
      <c r="K866" s="3"/>
      <c r="AL866" s="2" t="str">
        <f t="shared" si="99"/>
        <v/>
      </c>
      <c r="AM866" s="4" t="str">
        <f t="shared" si="100"/>
        <v/>
      </c>
      <c r="AN866" s="4" t="str">
        <f t="shared" si="101"/>
        <v/>
      </c>
    </row>
    <row r="867" spans="1:40" x14ac:dyDescent="0.2">
      <c r="A867" s="9" t="str">
        <f>Calculations!B867</f>
        <v/>
      </c>
      <c r="B867" s="9" t="str">
        <f>Calculations!A867</f>
        <v/>
      </c>
      <c r="C867" s="3" t="str">
        <f t="shared" si="98"/>
        <v/>
      </c>
      <c r="D867" s="3" t="str">
        <f>IFERROR(Calculations!L867,"")</f>
        <v/>
      </c>
      <c r="E867" s="3" t="str">
        <f>IF(OR(FilterValue="",Calculations!C867=FilterValue), IF(Calculations!C867 &lt;&gt;DefectTypeString,  IFERROR(Calculations!L867,""), NA()),NA())</f>
        <v/>
      </c>
      <c r="F867" s="3" t="e">
        <f t="shared" si="102"/>
        <v>#NUM!</v>
      </c>
      <c r="G867" s="3" t="e">
        <f xml:space="preserve"> IF(Calculations!C867 = DefectTypeString,  IFERROR(Calculations!L867,""), NA())</f>
        <v>#N/A</v>
      </c>
      <c r="H867" s="3" t="e">
        <f t="shared" si="103"/>
        <v>#NUM!</v>
      </c>
      <c r="I867" s="3" t="e">
        <f ca="1" xml:space="preserve"> IF(OR(Calculations!C867 = "",Calculations!C867 &lt;&gt; DefectTypeString),  Calculations!M867, NA())</f>
        <v>#N/A</v>
      </c>
      <c r="J867" s="3" t="e">
        <f xml:space="preserve"> IF(Calculations!C867 = DefectTypeString,  Calculations!M867, NA())</f>
        <v>#N/A</v>
      </c>
      <c r="K867" s="3"/>
      <c r="AL867" s="2" t="str">
        <f t="shared" si="99"/>
        <v/>
      </c>
      <c r="AM867" s="4" t="str">
        <f t="shared" si="100"/>
        <v/>
      </c>
      <c r="AN867" s="4" t="str">
        <f t="shared" si="101"/>
        <v/>
      </c>
    </row>
    <row r="868" spans="1:40" x14ac:dyDescent="0.2">
      <c r="A868" s="9" t="str">
        <f>Calculations!B868</f>
        <v/>
      </c>
      <c r="B868" s="9" t="str">
        <f>Calculations!A868</f>
        <v/>
      </c>
      <c r="C868" s="3" t="str">
        <f t="shared" si="98"/>
        <v/>
      </c>
      <c r="D868" s="3" t="str">
        <f>IFERROR(Calculations!L868,"")</f>
        <v/>
      </c>
      <c r="E868" s="3" t="str">
        <f>IF(OR(FilterValue="",Calculations!C868=FilterValue), IF(Calculations!C868 &lt;&gt;DefectTypeString,  IFERROR(Calculations!L868,""), NA()),NA())</f>
        <v/>
      </c>
      <c r="F868" s="3" t="e">
        <f t="shared" si="102"/>
        <v>#NUM!</v>
      </c>
      <c r="G868" s="3" t="e">
        <f xml:space="preserve"> IF(Calculations!C868 = DefectTypeString,  IFERROR(Calculations!L868,""), NA())</f>
        <v>#N/A</v>
      </c>
      <c r="H868" s="3" t="e">
        <f t="shared" si="103"/>
        <v>#NUM!</v>
      </c>
      <c r="I868" s="3" t="e">
        <f ca="1" xml:space="preserve"> IF(OR(Calculations!C868 = "",Calculations!C868 &lt;&gt; DefectTypeString),  Calculations!M868, NA())</f>
        <v>#N/A</v>
      </c>
      <c r="J868" s="3" t="e">
        <f xml:space="preserve"> IF(Calculations!C868 = DefectTypeString,  Calculations!M868, NA())</f>
        <v>#N/A</v>
      </c>
      <c r="K868" s="3"/>
      <c r="AL868" s="2" t="str">
        <f t="shared" si="99"/>
        <v/>
      </c>
      <c r="AM868" s="4" t="str">
        <f t="shared" si="100"/>
        <v/>
      </c>
      <c r="AN868" s="4" t="str">
        <f t="shared" si="101"/>
        <v/>
      </c>
    </row>
    <row r="869" spans="1:40" x14ac:dyDescent="0.2">
      <c r="A869" s="9" t="str">
        <f>Calculations!B869</f>
        <v/>
      </c>
      <c r="B869" s="9" t="str">
        <f>Calculations!A869</f>
        <v/>
      </c>
      <c r="C869" s="3" t="str">
        <f t="shared" si="98"/>
        <v/>
      </c>
      <c r="D869" s="3" t="str">
        <f>IFERROR(Calculations!L869,"")</f>
        <v/>
      </c>
      <c r="E869" s="3" t="str">
        <f>IF(OR(FilterValue="",Calculations!C869=FilterValue), IF(Calculations!C869 &lt;&gt;DefectTypeString,  IFERROR(Calculations!L869,""), NA()),NA())</f>
        <v/>
      </c>
      <c r="F869" s="3" t="e">
        <f t="shared" si="102"/>
        <v>#NUM!</v>
      </c>
      <c r="G869" s="3" t="e">
        <f xml:space="preserve"> IF(Calculations!C869 = DefectTypeString,  IFERROR(Calculations!L869,""), NA())</f>
        <v>#N/A</v>
      </c>
      <c r="H869" s="3" t="e">
        <f t="shared" si="103"/>
        <v>#NUM!</v>
      </c>
      <c r="I869" s="3" t="e">
        <f ca="1" xml:space="preserve"> IF(OR(Calculations!C869 = "",Calculations!C869 &lt;&gt; DefectTypeString),  Calculations!M869, NA())</f>
        <v>#N/A</v>
      </c>
      <c r="J869" s="3" t="e">
        <f xml:space="preserve"> IF(Calculations!C869 = DefectTypeString,  Calculations!M869, NA())</f>
        <v>#N/A</v>
      </c>
      <c r="K869" s="3"/>
      <c r="AL869" s="2" t="str">
        <f t="shared" si="99"/>
        <v/>
      </c>
      <c r="AM869" s="4" t="str">
        <f t="shared" si="100"/>
        <v/>
      </c>
      <c r="AN869" s="4" t="str">
        <f t="shared" si="101"/>
        <v/>
      </c>
    </row>
    <row r="870" spans="1:40" x14ac:dyDescent="0.2">
      <c r="A870" s="9" t="str">
        <f>Calculations!B870</f>
        <v/>
      </c>
      <c r="B870" s="9" t="str">
        <f>Calculations!A870</f>
        <v/>
      </c>
      <c r="C870" s="3" t="str">
        <f t="shared" si="98"/>
        <v/>
      </c>
      <c r="D870" s="3" t="str">
        <f>IFERROR(Calculations!L870,"")</f>
        <v/>
      </c>
      <c r="E870" s="3" t="str">
        <f>IF(OR(FilterValue="",Calculations!C870=FilterValue), IF(Calculations!C870 &lt;&gt;DefectTypeString,  IFERROR(Calculations!L870,""), NA()),NA())</f>
        <v/>
      </c>
      <c r="F870" s="3" t="e">
        <f t="shared" si="102"/>
        <v>#NUM!</v>
      </c>
      <c r="G870" s="3" t="e">
        <f xml:space="preserve"> IF(Calculations!C870 = DefectTypeString,  IFERROR(Calculations!L870,""), NA())</f>
        <v>#N/A</v>
      </c>
      <c r="H870" s="3" t="e">
        <f t="shared" si="103"/>
        <v>#NUM!</v>
      </c>
      <c r="I870" s="3" t="e">
        <f ca="1" xml:space="preserve"> IF(OR(Calculations!C870 = "",Calculations!C870 &lt;&gt; DefectTypeString),  Calculations!M870, NA())</f>
        <v>#N/A</v>
      </c>
      <c r="J870" s="3" t="e">
        <f xml:space="preserve"> IF(Calculations!C870 = DefectTypeString,  Calculations!M870, NA())</f>
        <v>#N/A</v>
      </c>
      <c r="K870" s="3"/>
      <c r="AL870" s="2" t="str">
        <f t="shared" si="99"/>
        <v/>
      </c>
      <c r="AM870" s="4" t="str">
        <f t="shared" si="100"/>
        <v/>
      </c>
      <c r="AN870" s="4" t="str">
        <f t="shared" si="101"/>
        <v/>
      </c>
    </row>
    <row r="871" spans="1:40" x14ac:dyDescent="0.2">
      <c r="A871" s="9" t="str">
        <f>Calculations!B871</f>
        <v/>
      </c>
      <c r="B871" s="9" t="str">
        <f>Calculations!A871</f>
        <v/>
      </c>
      <c r="C871" s="3" t="str">
        <f t="shared" si="98"/>
        <v/>
      </c>
      <c r="D871" s="3" t="str">
        <f>IFERROR(Calculations!L871,"")</f>
        <v/>
      </c>
      <c r="E871" s="3" t="str">
        <f>IF(OR(FilterValue="",Calculations!C871=FilterValue), IF(Calculations!C871 &lt;&gt;DefectTypeString,  IFERROR(Calculations!L871,""), NA()),NA())</f>
        <v/>
      </c>
      <c r="F871" s="3" t="e">
        <f t="shared" si="102"/>
        <v>#NUM!</v>
      </c>
      <c r="G871" s="3" t="e">
        <f xml:space="preserve"> IF(Calculations!C871 = DefectTypeString,  IFERROR(Calculations!L871,""), NA())</f>
        <v>#N/A</v>
      </c>
      <c r="H871" s="3" t="e">
        <f t="shared" si="103"/>
        <v>#NUM!</v>
      </c>
      <c r="I871" s="3" t="e">
        <f ca="1" xml:space="preserve"> IF(OR(Calculations!C871 = "",Calculations!C871 &lt;&gt; DefectTypeString),  Calculations!M871, NA())</f>
        <v>#N/A</v>
      </c>
      <c r="J871" s="3" t="e">
        <f xml:space="preserve"> IF(Calculations!C871 = DefectTypeString,  Calculations!M871, NA())</f>
        <v>#N/A</v>
      </c>
      <c r="K871" s="3"/>
      <c r="AL871" s="2" t="str">
        <f t="shared" si="99"/>
        <v/>
      </c>
      <c r="AM871" s="4" t="str">
        <f t="shared" si="100"/>
        <v/>
      </c>
      <c r="AN871" s="4" t="str">
        <f t="shared" si="101"/>
        <v/>
      </c>
    </row>
    <row r="872" spans="1:40" x14ac:dyDescent="0.2">
      <c r="A872" s="9" t="str">
        <f>Calculations!B872</f>
        <v/>
      </c>
      <c r="B872" s="9" t="str">
        <f>Calculations!A872</f>
        <v/>
      </c>
      <c r="C872" s="3" t="str">
        <f t="shared" si="98"/>
        <v/>
      </c>
      <c r="D872" s="3" t="str">
        <f>IFERROR(Calculations!L872,"")</f>
        <v/>
      </c>
      <c r="E872" s="3" t="str">
        <f>IF(OR(FilterValue="",Calculations!C872=FilterValue), IF(Calculations!C872 &lt;&gt;DefectTypeString,  IFERROR(Calculations!L872,""), NA()),NA())</f>
        <v/>
      </c>
      <c r="F872" s="3" t="e">
        <f t="shared" si="102"/>
        <v>#NUM!</v>
      </c>
      <c r="G872" s="3" t="e">
        <f xml:space="preserve"> IF(Calculations!C872 = DefectTypeString,  IFERROR(Calculations!L872,""), NA())</f>
        <v>#N/A</v>
      </c>
      <c r="H872" s="3" t="e">
        <f t="shared" si="103"/>
        <v>#NUM!</v>
      </c>
      <c r="I872" s="3" t="e">
        <f ca="1" xml:space="preserve"> IF(OR(Calculations!C872 = "",Calculations!C872 &lt;&gt; DefectTypeString),  Calculations!M872, NA())</f>
        <v>#N/A</v>
      </c>
      <c r="J872" s="3" t="e">
        <f xml:space="preserve"> IF(Calculations!C872 = DefectTypeString,  Calculations!M872, NA())</f>
        <v>#N/A</v>
      </c>
      <c r="K872" s="3"/>
      <c r="AL872" s="2" t="str">
        <f t="shared" si="99"/>
        <v/>
      </c>
      <c r="AM872" s="4" t="str">
        <f t="shared" si="100"/>
        <v/>
      </c>
      <c r="AN872" s="4" t="str">
        <f t="shared" si="101"/>
        <v/>
      </c>
    </row>
    <row r="873" spans="1:40" x14ac:dyDescent="0.2">
      <c r="A873" s="9" t="str">
        <f>Calculations!B873</f>
        <v/>
      </c>
      <c r="B873" s="9" t="str">
        <f>Calculations!A873</f>
        <v/>
      </c>
      <c r="C873" s="3" t="str">
        <f t="shared" si="98"/>
        <v/>
      </c>
      <c r="D873" s="3" t="str">
        <f>IFERROR(Calculations!L873,"")</f>
        <v/>
      </c>
      <c r="E873" s="3" t="str">
        <f>IF(OR(FilterValue="",Calculations!C873=FilterValue), IF(Calculations!C873 &lt;&gt;DefectTypeString,  IFERROR(Calculations!L873,""), NA()),NA())</f>
        <v/>
      </c>
      <c r="F873" s="3" t="e">
        <f t="shared" si="102"/>
        <v>#NUM!</v>
      </c>
      <c r="G873" s="3" t="e">
        <f xml:space="preserve"> IF(Calculations!C873 = DefectTypeString,  IFERROR(Calculations!L873,""), NA())</f>
        <v>#N/A</v>
      </c>
      <c r="H873" s="3" t="e">
        <f t="shared" si="103"/>
        <v>#NUM!</v>
      </c>
      <c r="I873" s="3" t="e">
        <f ca="1" xml:space="preserve"> IF(OR(Calculations!C873 = "",Calculations!C873 &lt;&gt; DefectTypeString),  Calculations!M873, NA())</f>
        <v>#N/A</v>
      </c>
      <c r="J873" s="3" t="e">
        <f xml:space="preserve"> IF(Calculations!C873 = DefectTypeString,  Calculations!M873, NA())</f>
        <v>#N/A</v>
      </c>
      <c r="K873" s="3"/>
      <c r="AL873" s="2" t="str">
        <f t="shared" si="99"/>
        <v/>
      </c>
      <c r="AM873" s="4" t="str">
        <f t="shared" si="100"/>
        <v/>
      </c>
      <c r="AN873" s="4" t="str">
        <f t="shared" si="101"/>
        <v/>
      </c>
    </row>
    <row r="874" spans="1:40" x14ac:dyDescent="0.2">
      <c r="A874" s="9" t="str">
        <f>Calculations!B874</f>
        <v/>
      </c>
      <c r="B874" s="9" t="str">
        <f>Calculations!A874</f>
        <v/>
      </c>
      <c r="C874" s="3" t="str">
        <f t="shared" si="98"/>
        <v/>
      </c>
      <c r="D874" s="3" t="str">
        <f>IFERROR(Calculations!L874,"")</f>
        <v/>
      </c>
      <c r="E874" s="3" t="str">
        <f>IF(OR(FilterValue="",Calculations!C874=FilterValue), IF(Calculations!C874 &lt;&gt;DefectTypeString,  IFERROR(Calculations!L874,""), NA()),NA())</f>
        <v/>
      </c>
      <c r="F874" s="3" t="e">
        <f t="shared" si="102"/>
        <v>#NUM!</v>
      </c>
      <c r="G874" s="3" t="e">
        <f xml:space="preserve"> IF(Calculations!C874 = DefectTypeString,  IFERROR(Calculations!L874,""), NA())</f>
        <v>#N/A</v>
      </c>
      <c r="H874" s="3" t="e">
        <f t="shared" si="103"/>
        <v>#NUM!</v>
      </c>
      <c r="I874" s="3" t="e">
        <f ca="1" xml:space="preserve"> IF(OR(Calculations!C874 = "",Calculations!C874 &lt;&gt; DefectTypeString),  Calculations!M874, NA())</f>
        <v>#N/A</v>
      </c>
      <c r="J874" s="3" t="e">
        <f xml:space="preserve"> IF(Calculations!C874 = DefectTypeString,  Calculations!M874, NA())</f>
        <v>#N/A</v>
      </c>
      <c r="K874" s="3"/>
      <c r="AL874" s="2" t="str">
        <f t="shared" si="99"/>
        <v/>
      </c>
      <c r="AM874" s="4" t="str">
        <f t="shared" si="100"/>
        <v/>
      </c>
      <c r="AN874" s="4" t="str">
        <f t="shared" si="101"/>
        <v/>
      </c>
    </row>
    <row r="875" spans="1:40" x14ac:dyDescent="0.2">
      <c r="A875" s="9" t="str">
        <f>Calculations!B875</f>
        <v/>
      </c>
      <c r="B875" s="9" t="str">
        <f>Calculations!A875</f>
        <v/>
      </c>
      <c r="C875" s="3" t="str">
        <f t="shared" si="98"/>
        <v/>
      </c>
      <c r="D875" s="3" t="str">
        <f>IFERROR(Calculations!L875,"")</f>
        <v/>
      </c>
      <c r="E875" s="3" t="str">
        <f>IF(OR(FilterValue="",Calculations!C875=FilterValue), IF(Calculations!C875 &lt;&gt;DefectTypeString,  IFERROR(Calculations!L875,""), NA()),NA())</f>
        <v/>
      </c>
      <c r="F875" s="3" t="e">
        <f t="shared" si="102"/>
        <v>#NUM!</v>
      </c>
      <c r="G875" s="3" t="e">
        <f xml:space="preserve"> IF(Calculations!C875 = DefectTypeString,  IFERROR(Calculations!L875,""), NA())</f>
        <v>#N/A</v>
      </c>
      <c r="H875" s="3" t="e">
        <f t="shared" si="103"/>
        <v>#NUM!</v>
      </c>
      <c r="I875" s="3" t="e">
        <f ca="1" xml:space="preserve"> IF(OR(Calculations!C875 = "",Calculations!C875 &lt;&gt; DefectTypeString),  Calculations!M875, NA())</f>
        <v>#N/A</v>
      </c>
      <c r="J875" s="3" t="e">
        <f xml:space="preserve"> IF(Calculations!C875 = DefectTypeString,  Calculations!M875, NA())</f>
        <v>#N/A</v>
      </c>
      <c r="K875" s="3"/>
      <c r="AL875" s="2" t="str">
        <f t="shared" si="99"/>
        <v/>
      </c>
      <c r="AM875" s="4" t="str">
        <f t="shared" si="100"/>
        <v/>
      </c>
      <c r="AN875" s="4" t="str">
        <f t="shared" si="101"/>
        <v/>
      </c>
    </row>
    <row r="876" spans="1:40" x14ac:dyDescent="0.2">
      <c r="A876" s="9" t="str">
        <f>Calculations!B876</f>
        <v/>
      </c>
      <c r="B876" s="9" t="str">
        <f>Calculations!A876</f>
        <v/>
      </c>
      <c r="C876" s="3" t="str">
        <f t="shared" si="98"/>
        <v/>
      </c>
      <c r="D876" s="3" t="str">
        <f>IFERROR(Calculations!L876,"")</f>
        <v/>
      </c>
      <c r="E876" s="3" t="str">
        <f>IF(OR(FilterValue="",Calculations!C876=FilterValue), IF(Calculations!C876 &lt;&gt;DefectTypeString,  IFERROR(Calculations!L876,""), NA()),NA())</f>
        <v/>
      </c>
      <c r="F876" s="3" t="e">
        <f t="shared" si="102"/>
        <v>#NUM!</v>
      </c>
      <c r="G876" s="3" t="e">
        <f xml:space="preserve"> IF(Calculations!C876 = DefectTypeString,  IFERROR(Calculations!L876,""), NA())</f>
        <v>#N/A</v>
      </c>
      <c r="H876" s="3" t="e">
        <f t="shared" si="103"/>
        <v>#NUM!</v>
      </c>
      <c r="I876" s="3" t="e">
        <f ca="1" xml:space="preserve"> IF(OR(Calculations!C876 = "",Calculations!C876 &lt;&gt; DefectTypeString),  Calculations!M876, NA())</f>
        <v>#N/A</v>
      </c>
      <c r="J876" s="3" t="e">
        <f xml:space="preserve"> IF(Calculations!C876 = DefectTypeString,  Calculations!M876, NA())</f>
        <v>#N/A</v>
      </c>
      <c r="K876" s="3"/>
      <c r="AL876" s="2" t="str">
        <f t="shared" si="99"/>
        <v/>
      </c>
      <c r="AM876" s="4" t="str">
        <f t="shared" si="100"/>
        <v/>
      </c>
      <c r="AN876" s="4" t="str">
        <f t="shared" si="101"/>
        <v/>
      </c>
    </row>
    <row r="877" spans="1:40" x14ac:dyDescent="0.2">
      <c r="A877" s="9" t="str">
        <f>Calculations!B877</f>
        <v/>
      </c>
      <c r="B877" s="9" t="str">
        <f>Calculations!A877</f>
        <v/>
      </c>
      <c r="C877" s="3" t="str">
        <f t="shared" si="98"/>
        <v/>
      </c>
      <c r="D877" s="3" t="str">
        <f>IFERROR(Calculations!L877,"")</f>
        <v/>
      </c>
      <c r="E877" s="3" t="str">
        <f>IF(OR(FilterValue="",Calculations!C877=FilterValue), IF(Calculations!C877 &lt;&gt;DefectTypeString,  IFERROR(Calculations!L877,""), NA()),NA())</f>
        <v/>
      </c>
      <c r="F877" s="3" t="e">
        <f t="shared" si="102"/>
        <v>#NUM!</v>
      </c>
      <c r="G877" s="3" t="e">
        <f xml:space="preserve"> IF(Calculations!C877 = DefectTypeString,  IFERROR(Calculations!L877,""), NA())</f>
        <v>#N/A</v>
      </c>
      <c r="H877" s="3" t="e">
        <f t="shared" si="103"/>
        <v>#NUM!</v>
      </c>
      <c r="I877" s="3" t="e">
        <f ca="1" xml:space="preserve"> IF(OR(Calculations!C877 = "",Calculations!C877 &lt;&gt; DefectTypeString),  Calculations!M877, NA())</f>
        <v>#N/A</v>
      </c>
      <c r="J877" s="3" t="e">
        <f xml:space="preserve"> IF(Calculations!C877 = DefectTypeString,  Calculations!M877, NA())</f>
        <v>#N/A</v>
      </c>
      <c r="K877" s="3"/>
      <c r="AL877" s="2" t="str">
        <f t="shared" si="99"/>
        <v/>
      </c>
      <c r="AM877" s="4" t="str">
        <f t="shared" si="100"/>
        <v/>
      </c>
      <c r="AN877" s="4" t="str">
        <f t="shared" si="101"/>
        <v/>
      </c>
    </row>
    <row r="878" spans="1:40" x14ac:dyDescent="0.2">
      <c r="A878" s="9" t="str">
        <f>Calculations!B878</f>
        <v/>
      </c>
      <c r="B878" s="9" t="str">
        <f>Calculations!A878</f>
        <v/>
      </c>
      <c r="C878" s="3" t="str">
        <f t="shared" si="98"/>
        <v/>
      </c>
      <c r="D878" s="3" t="str">
        <f>IFERROR(Calculations!L878,"")</f>
        <v/>
      </c>
      <c r="E878" s="3" t="str">
        <f>IF(OR(FilterValue="",Calculations!C878=FilterValue), IF(Calculations!C878 &lt;&gt;DefectTypeString,  IFERROR(Calculations!L878,""), NA()),NA())</f>
        <v/>
      </c>
      <c r="F878" s="3" t="e">
        <f t="shared" si="102"/>
        <v>#NUM!</v>
      </c>
      <c r="G878" s="3" t="e">
        <f xml:space="preserve"> IF(Calculations!C878 = DefectTypeString,  IFERROR(Calculations!L878,""), NA())</f>
        <v>#N/A</v>
      </c>
      <c r="H878" s="3" t="e">
        <f t="shared" si="103"/>
        <v>#NUM!</v>
      </c>
      <c r="I878" s="3" t="e">
        <f ca="1" xml:space="preserve"> IF(OR(Calculations!C878 = "",Calculations!C878 &lt;&gt; DefectTypeString),  Calculations!M878, NA())</f>
        <v>#N/A</v>
      </c>
      <c r="J878" s="3" t="e">
        <f xml:space="preserve"> IF(Calculations!C878 = DefectTypeString,  Calculations!M878, NA())</f>
        <v>#N/A</v>
      </c>
      <c r="K878" s="3"/>
      <c r="AL878" s="2" t="str">
        <f t="shared" si="99"/>
        <v/>
      </c>
      <c r="AM878" s="4" t="str">
        <f t="shared" si="100"/>
        <v/>
      </c>
      <c r="AN878" s="4" t="str">
        <f t="shared" si="101"/>
        <v/>
      </c>
    </row>
    <row r="879" spans="1:40" x14ac:dyDescent="0.2">
      <c r="A879" s="9" t="str">
        <f>Calculations!B879</f>
        <v/>
      </c>
      <c r="B879" s="9" t="str">
        <f>Calculations!A879</f>
        <v/>
      </c>
      <c r="C879" s="3" t="str">
        <f t="shared" si="98"/>
        <v/>
      </c>
      <c r="D879" s="3" t="str">
        <f>IFERROR(Calculations!L879,"")</f>
        <v/>
      </c>
      <c r="E879" s="3" t="str">
        <f>IF(OR(FilterValue="",Calculations!C879=FilterValue), IF(Calculations!C879 &lt;&gt;DefectTypeString,  IFERROR(Calculations!L879,""), NA()),NA())</f>
        <v/>
      </c>
      <c r="F879" s="3" t="e">
        <f t="shared" si="102"/>
        <v>#NUM!</v>
      </c>
      <c r="G879" s="3" t="e">
        <f xml:space="preserve"> IF(Calculations!C879 = DefectTypeString,  IFERROR(Calculations!L879,""), NA())</f>
        <v>#N/A</v>
      </c>
      <c r="H879" s="3" t="e">
        <f t="shared" si="103"/>
        <v>#NUM!</v>
      </c>
      <c r="I879" s="3" t="e">
        <f ca="1" xml:space="preserve"> IF(OR(Calculations!C879 = "",Calculations!C879 &lt;&gt; DefectTypeString),  Calculations!M879, NA())</f>
        <v>#N/A</v>
      </c>
      <c r="J879" s="3" t="e">
        <f xml:space="preserve"> IF(Calculations!C879 = DefectTypeString,  Calculations!M879, NA())</f>
        <v>#N/A</v>
      </c>
      <c r="K879" s="3"/>
      <c r="AL879" s="2" t="str">
        <f t="shared" si="99"/>
        <v/>
      </c>
      <c r="AM879" s="4" t="str">
        <f t="shared" si="100"/>
        <v/>
      </c>
      <c r="AN879" s="4" t="str">
        <f t="shared" si="101"/>
        <v/>
      </c>
    </row>
    <row r="880" spans="1:40" x14ac:dyDescent="0.2">
      <c r="A880" s="9" t="str">
        <f>Calculations!B880</f>
        <v/>
      </c>
      <c r="B880" s="9" t="str">
        <f>Calculations!A880</f>
        <v/>
      </c>
      <c r="C880" s="3" t="str">
        <f t="shared" si="98"/>
        <v/>
      </c>
      <c r="D880" s="3" t="str">
        <f>IFERROR(Calculations!L880,"")</f>
        <v/>
      </c>
      <c r="E880" s="3" t="str">
        <f>IF(OR(FilterValue="",Calculations!C880=FilterValue), IF(Calculations!C880 &lt;&gt;DefectTypeString,  IFERROR(Calculations!L880,""), NA()),NA())</f>
        <v/>
      </c>
      <c r="F880" s="3" t="e">
        <f t="shared" si="102"/>
        <v>#NUM!</v>
      </c>
      <c r="G880" s="3" t="e">
        <f xml:space="preserve"> IF(Calculations!C880 = DefectTypeString,  IFERROR(Calculations!L880,""), NA())</f>
        <v>#N/A</v>
      </c>
      <c r="H880" s="3" t="e">
        <f t="shared" si="103"/>
        <v>#NUM!</v>
      </c>
      <c r="I880" s="3" t="e">
        <f ca="1" xml:space="preserve"> IF(OR(Calculations!C880 = "",Calculations!C880 &lt;&gt; DefectTypeString),  Calculations!M880, NA())</f>
        <v>#N/A</v>
      </c>
      <c r="J880" s="3" t="e">
        <f xml:space="preserve"> IF(Calculations!C880 = DefectTypeString,  Calculations!M880, NA())</f>
        <v>#N/A</v>
      </c>
      <c r="K880" s="3"/>
      <c r="AL880" s="2" t="str">
        <f t="shared" si="99"/>
        <v/>
      </c>
      <c r="AM880" s="4" t="str">
        <f t="shared" si="100"/>
        <v/>
      </c>
      <c r="AN880" s="4" t="str">
        <f t="shared" si="101"/>
        <v/>
      </c>
    </row>
    <row r="881" spans="1:40" x14ac:dyDescent="0.2">
      <c r="A881" s="9" t="str">
        <f>Calculations!B881</f>
        <v/>
      </c>
      <c r="B881" s="9" t="str">
        <f>Calculations!A881</f>
        <v/>
      </c>
      <c r="C881" s="3" t="str">
        <f t="shared" si="98"/>
        <v/>
      </c>
      <c r="D881" s="3" t="str">
        <f>IFERROR(Calculations!L881,"")</f>
        <v/>
      </c>
      <c r="E881" s="3" t="str">
        <f>IF(OR(FilterValue="",Calculations!C881=FilterValue), IF(Calculations!C881 &lt;&gt;DefectTypeString,  IFERROR(Calculations!L881,""), NA()),NA())</f>
        <v/>
      </c>
      <c r="F881" s="3" t="e">
        <f t="shared" si="102"/>
        <v>#NUM!</v>
      </c>
      <c r="G881" s="3" t="e">
        <f xml:space="preserve"> IF(Calculations!C881 = DefectTypeString,  IFERROR(Calculations!L881,""), NA())</f>
        <v>#N/A</v>
      </c>
      <c r="H881" s="3" t="e">
        <f t="shared" si="103"/>
        <v>#NUM!</v>
      </c>
      <c r="I881" s="3" t="e">
        <f ca="1" xml:space="preserve"> IF(OR(Calculations!C881 = "",Calculations!C881 &lt;&gt; DefectTypeString),  Calculations!M881, NA())</f>
        <v>#N/A</v>
      </c>
      <c r="J881" s="3" t="e">
        <f xml:space="preserve"> IF(Calculations!C881 = DefectTypeString,  Calculations!M881, NA())</f>
        <v>#N/A</v>
      </c>
      <c r="K881" s="3"/>
      <c r="AL881" s="2" t="str">
        <f t="shared" si="99"/>
        <v/>
      </c>
      <c r="AM881" s="4" t="str">
        <f t="shared" si="100"/>
        <v/>
      </c>
      <c r="AN881" s="4" t="str">
        <f t="shared" si="101"/>
        <v/>
      </c>
    </row>
    <row r="882" spans="1:40" x14ac:dyDescent="0.2">
      <c r="A882" s="9" t="str">
        <f>Calculations!B882</f>
        <v/>
      </c>
      <c r="B882" s="9" t="str">
        <f>Calculations!A882</f>
        <v/>
      </c>
      <c r="C882" s="3" t="str">
        <f t="shared" si="98"/>
        <v/>
      </c>
      <c r="D882" s="3" t="str">
        <f>IFERROR(Calculations!L882,"")</f>
        <v/>
      </c>
      <c r="E882" s="3" t="str">
        <f>IF(OR(FilterValue="",Calculations!C882=FilterValue), IF(Calculations!C882 &lt;&gt;DefectTypeString,  IFERROR(Calculations!L882,""), NA()),NA())</f>
        <v/>
      </c>
      <c r="F882" s="3" t="e">
        <f t="shared" si="102"/>
        <v>#NUM!</v>
      </c>
      <c r="G882" s="3" t="e">
        <f xml:space="preserve"> IF(Calculations!C882 = DefectTypeString,  IFERROR(Calculations!L882,""), NA())</f>
        <v>#N/A</v>
      </c>
      <c r="H882" s="3" t="e">
        <f t="shared" si="103"/>
        <v>#NUM!</v>
      </c>
      <c r="I882" s="3" t="e">
        <f ca="1" xml:space="preserve"> IF(OR(Calculations!C882 = "",Calculations!C882 &lt;&gt; DefectTypeString),  Calculations!M882, NA())</f>
        <v>#N/A</v>
      </c>
      <c r="J882" s="3" t="e">
        <f xml:space="preserve"> IF(Calculations!C882 = DefectTypeString,  Calculations!M882, NA())</f>
        <v>#N/A</v>
      </c>
      <c r="K882" s="3"/>
      <c r="AL882" s="2" t="str">
        <f t="shared" si="99"/>
        <v/>
      </c>
      <c r="AM882" s="4" t="str">
        <f t="shared" si="100"/>
        <v/>
      </c>
      <c r="AN882" s="4" t="str">
        <f t="shared" si="101"/>
        <v/>
      </c>
    </row>
    <row r="883" spans="1:40" x14ac:dyDescent="0.2">
      <c r="A883" s="9" t="str">
        <f>Calculations!B883</f>
        <v/>
      </c>
      <c r="B883" s="9" t="str">
        <f>Calculations!A883</f>
        <v/>
      </c>
      <c r="C883" s="3" t="str">
        <f t="shared" si="98"/>
        <v/>
      </c>
      <c r="D883" s="3" t="str">
        <f>IFERROR(Calculations!L883,"")</f>
        <v/>
      </c>
      <c r="E883" s="3" t="str">
        <f>IF(OR(FilterValue="",Calculations!C883=FilterValue), IF(Calculations!C883 &lt;&gt;DefectTypeString,  IFERROR(Calculations!L883,""), NA()),NA())</f>
        <v/>
      </c>
      <c r="F883" s="3" t="e">
        <f t="shared" si="102"/>
        <v>#NUM!</v>
      </c>
      <c r="G883" s="3" t="e">
        <f xml:space="preserve"> IF(Calculations!C883 = DefectTypeString,  IFERROR(Calculations!L883,""), NA())</f>
        <v>#N/A</v>
      </c>
      <c r="H883" s="3" t="e">
        <f t="shared" si="103"/>
        <v>#NUM!</v>
      </c>
      <c r="I883" s="3" t="e">
        <f ca="1" xml:space="preserve"> IF(OR(Calculations!C883 = "",Calculations!C883 &lt;&gt; DefectTypeString),  Calculations!M883, NA())</f>
        <v>#N/A</v>
      </c>
      <c r="J883" s="3" t="e">
        <f xml:space="preserve"> IF(Calculations!C883 = DefectTypeString,  Calculations!M883, NA())</f>
        <v>#N/A</v>
      </c>
      <c r="K883" s="3"/>
      <c r="AL883" s="2" t="str">
        <f t="shared" si="99"/>
        <v/>
      </c>
      <c r="AM883" s="4" t="str">
        <f t="shared" si="100"/>
        <v/>
      </c>
      <c r="AN883" s="4" t="str">
        <f t="shared" si="101"/>
        <v/>
      </c>
    </row>
    <row r="884" spans="1:40" x14ac:dyDescent="0.2">
      <c r="A884" s="9" t="str">
        <f>Calculations!B884</f>
        <v/>
      </c>
      <c r="B884" s="9" t="str">
        <f>Calculations!A884</f>
        <v/>
      </c>
      <c r="C884" s="3" t="str">
        <f t="shared" si="98"/>
        <v/>
      </c>
      <c r="D884" s="3" t="str">
        <f>IFERROR(Calculations!L884,"")</f>
        <v/>
      </c>
      <c r="E884" s="3" t="str">
        <f>IF(OR(FilterValue="",Calculations!C884=FilterValue), IF(Calculations!C884 &lt;&gt;DefectTypeString,  IFERROR(Calculations!L884,""), NA()),NA())</f>
        <v/>
      </c>
      <c r="F884" s="3" t="e">
        <f t="shared" si="102"/>
        <v>#NUM!</v>
      </c>
      <c r="G884" s="3" t="e">
        <f xml:space="preserve"> IF(Calculations!C884 = DefectTypeString,  IFERROR(Calculations!L884,""), NA())</f>
        <v>#N/A</v>
      </c>
      <c r="H884" s="3" t="e">
        <f t="shared" si="103"/>
        <v>#NUM!</v>
      </c>
      <c r="I884" s="3" t="e">
        <f ca="1" xml:space="preserve"> IF(OR(Calculations!C884 = "",Calculations!C884 &lt;&gt; DefectTypeString),  Calculations!M884, NA())</f>
        <v>#N/A</v>
      </c>
      <c r="J884" s="3" t="e">
        <f xml:space="preserve"> IF(Calculations!C884 = DefectTypeString,  Calculations!M884, NA())</f>
        <v>#N/A</v>
      </c>
      <c r="K884" s="3"/>
      <c r="AL884" s="2" t="str">
        <f t="shared" si="99"/>
        <v/>
      </c>
      <c r="AM884" s="4" t="str">
        <f t="shared" si="100"/>
        <v/>
      </c>
      <c r="AN884" s="4" t="str">
        <f t="shared" si="101"/>
        <v/>
      </c>
    </row>
    <row r="885" spans="1:40" x14ac:dyDescent="0.2">
      <c r="A885" s="9" t="str">
        <f>Calculations!B885</f>
        <v/>
      </c>
      <c r="B885" s="9" t="str">
        <f>Calculations!A885</f>
        <v/>
      </c>
      <c r="C885" s="3" t="str">
        <f t="shared" si="98"/>
        <v/>
      </c>
      <c r="D885" s="3" t="str">
        <f>IFERROR(Calculations!L885,"")</f>
        <v/>
      </c>
      <c r="E885" s="3" t="str">
        <f>IF(OR(FilterValue="",Calculations!C885=FilterValue), IF(Calculations!C885 &lt;&gt;DefectTypeString,  IFERROR(Calculations!L885,""), NA()),NA())</f>
        <v/>
      </c>
      <c r="F885" s="3" t="e">
        <f t="shared" si="102"/>
        <v>#NUM!</v>
      </c>
      <c r="G885" s="3" t="e">
        <f xml:space="preserve"> IF(Calculations!C885 = DefectTypeString,  IFERROR(Calculations!L885,""), NA())</f>
        <v>#N/A</v>
      </c>
      <c r="H885" s="3" t="e">
        <f t="shared" si="103"/>
        <v>#NUM!</v>
      </c>
      <c r="I885" s="3" t="e">
        <f ca="1" xml:space="preserve"> IF(OR(Calculations!C885 = "",Calculations!C885 &lt;&gt; DefectTypeString),  Calculations!M885, NA())</f>
        <v>#N/A</v>
      </c>
      <c r="J885" s="3" t="e">
        <f xml:space="preserve"> IF(Calculations!C885 = DefectTypeString,  Calculations!M885, NA())</f>
        <v>#N/A</v>
      </c>
      <c r="K885" s="3"/>
      <c r="AL885" s="2" t="str">
        <f t="shared" si="99"/>
        <v/>
      </c>
      <c r="AM885" s="4" t="str">
        <f t="shared" si="100"/>
        <v/>
      </c>
      <c r="AN885" s="4" t="str">
        <f t="shared" si="101"/>
        <v/>
      </c>
    </row>
    <row r="886" spans="1:40" x14ac:dyDescent="0.2">
      <c r="A886" s="9" t="str">
        <f>Calculations!B886</f>
        <v/>
      </c>
      <c r="B886" s="9" t="str">
        <f>Calculations!A886</f>
        <v/>
      </c>
      <c r="C886" s="3" t="str">
        <f t="shared" si="98"/>
        <v/>
      </c>
      <c r="D886" s="3" t="str">
        <f>IFERROR(Calculations!L886,"")</f>
        <v/>
      </c>
      <c r="E886" s="3" t="str">
        <f>IF(OR(FilterValue="",Calculations!C886=FilterValue), IF(Calculations!C886 &lt;&gt;DefectTypeString,  IFERROR(Calculations!L886,""), NA()),NA())</f>
        <v/>
      </c>
      <c r="F886" s="3" t="e">
        <f t="shared" si="102"/>
        <v>#NUM!</v>
      </c>
      <c r="G886" s="3" t="e">
        <f xml:space="preserve"> IF(Calculations!C886 = DefectTypeString,  IFERROR(Calculations!L886,""), NA())</f>
        <v>#N/A</v>
      </c>
      <c r="H886" s="3" t="e">
        <f t="shared" si="103"/>
        <v>#NUM!</v>
      </c>
      <c r="I886" s="3" t="e">
        <f ca="1" xml:space="preserve"> IF(OR(Calculations!C886 = "",Calculations!C886 &lt;&gt; DefectTypeString),  Calculations!M886, NA())</f>
        <v>#N/A</v>
      </c>
      <c r="J886" s="3" t="e">
        <f xml:space="preserve"> IF(Calculations!C886 = DefectTypeString,  Calculations!M886, NA())</f>
        <v>#N/A</v>
      </c>
      <c r="K886" s="3"/>
      <c r="AL886" s="2" t="str">
        <f t="shared" si="99"/>
        <v/>
      </c>
      <c r="AM886" s="4" t="str">
        <f t="shared" si="100"/>
        <v/>
      </c>
      <c r="AN886" s="4" t="str">
        <f t="shared" si="101"/>
        <v/>
      </c>
    </row>
    <row r="887" spans="1:40" x14ac:dyDescent="0.2">
      <c r="A887" s="9" t="str">
        <f>Calculations!B887</f>
        <v/>
      </c>
      <c r="B887" s="9" t="str">
        <f>Calculations!A887</f>
        <v/>
      </c>
      <c r="C887" s="3" t="str">
        <f t="shared" si="98"/>
        <v/>
      </c>
      <c r="D887" s="3" t="str">
        <f>IFERROR(Calculations!L887,"")</f>
        <v/>
      </c>
      <c r="E887" s="3" t="str">
        <f>IF(OR(FilterValue="",Calculations!C887=FilterValue), IF(Calculations!C887 &lt;&gt;DefectTypeString,  IFERROR(Calculations!L887,""), NA()),NA())</f>
        <v/>
      </c>
      <c r="F887" s="3" t="e">
        <f t="shared" si="102"/>
        <v>#NUM!</v>
      </c>
      <c r="G887" s="3" t="e">
        <f xml:space="preserve"> IF(Calculations!C887 = DefectTypeString,  IFERROR(Calculations!L887,""), NA())</f>
        <v>#N/A</v>
      </c>
      <c r="H887" s="3" t="e">
        <f t="shared" si="103"/>
        <v>#NUM!</v>
      </c>
      <c r="I887" s="3" t="e">
        <f ca="1" xml:space="preserve"> IF(OR(Calculations!C887 = "",Calculations!C887 &lt;&gt; DefectTypeString),  Calculations!M887, NA())</f>
        <v>#N/A</v>
      </c>
      <c r="J887" s="3" t="e">
        <f xml:space="preserve"> IF(Calculations!C887 = DefectTypeString,  Calculations!M887, NA())</f>
        <v>#N/A</v>
      </c>
      <c r="K887" s="3"/>
      <c r="AL887" s="2" t="str">
        <f t="shared" si="99"/>
        <v/>
      </c>
      <c r="AM887" s="4" t="str">
        <f t="shared" si="100"/>
        <v/>
      </c>
      <c r="AN887" s="4" t="str">
        <f t="shared" si="101"/>
        <v/>
      </c>
    </row>
    <row r="888" spans="1:40" x14ac:dyDescent="0.2">
      <c r="A888" s="9" t="str">
        <f>Calculations!B888</f>
        <v/>
      </c>
      <c r="B888" s="9" t="str">
        <f>Calculations!A888</f>
        <v/>
      </c>
      <c r="C888" s="3" t="str">
        <f t="shared" si="98"/>
        <v/>
      </c>
      <c r="D888" s="3" t="str">
        <f>IFERROR(Calculations!L888,"")</f>
        <v/>
      </c>
      <c r="E888" s="3" t="str">
        <f>IF(OR(FilterValue="",Calculations!C888=FilterValue), IF(Calculations!C888 &lt;&gt;DefectTypeString,  IFERROR(Calculations!L888,""), NA()),NA())</f>
        <v/>
      </c>
      <c r="F888" s="3" t="e">
        <f t="shared" si="102"/>
        <v>#NUM!</v>
      </c>
      <c r="G888" s="3" t="e">
        <f xml:space="preserve"> IF(Calculations!C888 = DefectTypeString,  IFERROR(Calculations!L888,""), NA())</f>
        <v>#N/A</v>
      </c>
      <c r="H888" s="3" t="e">
        <f t="shared" si="103"/>
        <v>#NUM!</v>
      </c>
      <c r="I888" s="3" t="e">
        <f ca="1" xml:space="preserve"> IF(OR(Calculations!C888 = "",Calculations!C888 &lt;&gt; DefectTypeString),  Calculations!M888, NA())</f>
        <v>#N/A</v>
      </c>
      <c r="J888" s="3" t="e">
        <f xml:space="preserve"> IF(Calculations!C888 = DefectTypeString,  Calculations!M888, NA())</f>
        <v>#N/A</v>
      </c>
      <c r="K888" s="3"/>
      <c r="AL888" s="2" t="str">
        <f t="shared" si="99"/>
        <v/>
      </c>
      <c r="AM888" s="4" t="str">
        <f t="shared" si="100"/>
        <v/>
      </c>
      <c r="AN888" s="4" t="str">
        <f t="shared" si="101"/>
        <v/>
      </c>
    </row>
    <row r="889" spans="1:40" x14ac:dyDescent="0.2">
      <c r="A889" s="9" t="str">
        <f>Calculations!B889</f>
        <v/>
      </c>
      <c r="B889" s="9" t="str">
        <f>Calculations!A889</f>
        <v/>
      </c>
      <c r="C889" s="3" t="str">
        <f t="shared" si="98"/>
        <v/>
      </c>
      <c r="D889" s="3" t="str">
        <f>IFERROR(Calculations!L889,"")</f>
        <v/>
      </c>
      <c r="E889" s="3" t="str">
        <f>IF(OR(FilterValue="",Calculations!C889=FilterValue), IF(Calculations!C889 &lt;&gt;DefectTypeString,  IFERROR(Calculations!L889,""), NA()),NA())</f>
        <v/>
      </c>
      <c r="F889" s="3" t="e">
        <f t="shared" si="102"/>
        <v>#NUM!</v>
      </c>
      <c r="G889" s="3" t="e">
        <f xml:space="preserve"> IF(Calculations!C889 = DefectTypeString,  IFERROR(Calculations!L889,""), NA())</f>
        <v>#N/A</v>
      </c>
      <c r="H889" s="3" t="e">
        <f t="shared" si="103"/>
        <v>#NUM!</v>
      </c>
      <c r="I889" s="3" t="e">
        <f ca="1" xml:space="preserve"> IF(OR(Calculations!C889 = "",Calculations!C889 &lt;&gt; DefectTypeString),  Calculations!M889, NA())</f>
        <v>#N/A</v>
      </c>
      <c r="J889" s="3" t="e">
        <f xml:space="preserve"> IF(Calculations!C889 = DefectTypeString,  Calculations!M889, NA())</f>
        <v>#N/A</v>
      </c>
      <c r="K889" s="3"/>
      <c r="AL889" s="2" t="str">
        <f t="shared" si="99"/>
        <v/>
      </c>
      <c r="AM889" s="4" t="str">
        <f t="shared" si="100"/>
        <v/>
      </c>
      <c r="AN889" s="4" t="str">
        <f t="shared" si="101"/>
        <v/>
      </c>
    </row>
    <row r="890" spans="1:40" x14ac:dyDescent="0.2">
      <c r="A890" s="9" t="str">
        <f>Calculations!B890</f>
        <v/>
      </c>
      <c r="B890" s="9" t="str">
        <f>Calculations!A890</f>
        <v/>
      </c>
      <c r="C890" s="3" t="str">
        <f t="shared" si="98"/>
        <v/>
      </c>
      <c r="D890" s="3" t="str">
        <f>IFERROR(Calculations!L890,"")</f>
        <v/>
      </c>
      <c r="E890" s="3" t="str">
        <f>IF(OR(FilterValue="",Calculations!C890=FilterValue), IF(Calculations!C890 &lt;&gt;DefectTypeString,  IFERROR(Calculations!L890,""), NA()),NA())</f>
        <v/>
      </c>
      <c r="F890" s="3" t="e">
        <f t="shared" si="102"/>
        <v>#NUM!</v>
      </c>
      <c r="G890" s="3" t="e">
        <f xml:space="preserve"> IF(Calculations!C890 = DefectTypeString,  IFERROR(Calculations!L890,""), NA())</f>
        <v>#N/A</v>
      </c>
      <c r="H890" s="3" t="e">
        <f t="shared" si="103"/>
        <v>#NUM!</v>
      </c>
      <c r="I890" s="3" t="e">
        <f ca="1" xml:space="preserve"> IF(OR(Calculations!C890 = "",Calculations!C890 &lt;&gt; DefectTypeString),  Calculations!M890, NA())</f>
        <v>#N/A</v>
      </c>
      <c r="J890" s="3" t="e">
        <f xml:space="preserve"> IF(Calculations!C890 = DefectTypeString,  Calculations!M890, NA())</f>
        <v>#N/A</v>
      </c>
      <c r="K890" s="3"/>
      <c r="AL890" s="2" t="str">
        <f t="shared" si="99"/>
        <v/>
      </c>
      <c r="AM890" s="4" t="str">
        <f t="shared" si="100"/>
        <v/>
      </c>
      <c r="AN890" s="4" t="str">
        <f t="shared" si="101"/>
        <v/>
      </c>
    </row>
    <row r="891" spans="1:40" x14ac:dyDescent="0.2">
      <c r="A891" s="9" t="str">
        <f>Calculations!B891</f>
        <v/>
      </c>
      <c r="B891" s="9" t="str">
        <f>Calculations!A891</f>
        <v/>
      </c>
      <c r="C891" s="3" t="str">
        <f t="shared" si="98"/>
        <v/>
      </c>
      <c r="D891" s="3" t="str">
        <f>IFERROR(Calculations!L891,"")</f>
        <v/>
      </c>
      <c r="E891" s="3" t="str">
        <f>IF(OR(FilterValue="",Calculations!C891=FilterValue), IF(Calculations!C891 &lt;&gt;DefectTypeString,  IFERROR(Calculations!L891,""), NA()),NA())</f>
        <v/>
      </c>
      <c r="F891" s="3" t="e">
        <f t="shared" si="102"/>
        <v>#NUM!</v>
      </c>
      <c r="G891" s="3" t="e">
        <f xml:space="preserve"> IF(Calculations!C891 = DefectTypeString,  IFERROR(Calculations!L891,""), NA())</f>
        <v>#N/A</v>
      </c>
      <c r="H891" s="3" t="e">
        <f t="shared" si="103"/>
        <v>#NUM!</v>
      </c>
      <c r="I891" s="3" t="e">
        <f ca="1" xml:space="preserve"> IF(OR(Calculations!C891 = "",Calculations!C891 &lt;&gt; DefectTypeString),  Calculations!M891, NA())</f>
        <v>#N/A</v>
      </c>
      <c r="J891" s="3" t="e">
        <f xml:space="preserve"> IF(Calculations!C891 = DefectTypeString,  Calculations!M891, NA())</f>
        <v>#N/A</v>
      </c>
      <c r="K891" s="3"/>
      <c r="AL891" s="2" t="str">
        <f t="shared" si="99"/>
        <v/>
      </c>
      <c r="AM891" s="4" t="str">
        <f t="shared" si="100"/>
        <v/>
      </c>
      <c r="AN891" s="4" t="str">
        <f t="shared" si="101"/>
        <v/>
      </c>
    </row>
    <row r="892" spans="1:40" x14ac:dyDescent="0.2">
      <c r="A892" s="9" t="str">
        <f>Calculations!B892</f>
        <v/>
      </c>
      <c r="B892" s="9" t="str">
        <f>Calculations!A892</f>
        <v/>
      </c>
      <c r="C892" s="3" t="str">
        <f t="shared" si="98"/>
        <v/>
      </c>
      <c r="D892" s="3" t="str">
        <f>IFERROR(Calculations!L892,"")</f>
        <v/>
      </c>
      <c r="E892" s="3" t="str">
        <f>IF(OR(FilterValue="",Calculations!C892=FilterValue), IF(Calculations!C892 &lt;&gt;DefectTypeString,  IFERROR(Calculations!L892,""), NA()),NA())</f>
        <v/>
      </c>
      <c r="F892" s="3" t="e">
        <f t="shared" si="102"/>
        <v>#NUM!</v>
      </c>
      <c r="G892" s="3" t="e">
        <f xml:space="preserve"> IF(Calculations!C892 = DefectTypeString,  IFERROR(Calculations!L892,""), NA())</f>
        <v>#N/A</v>
      </c>
      <c r="H892" s="3" t="e">
        <f t="shared" si="103"/>
        <v>#NUM!</v>
      </c>
      <c r="I892" s="3" t="e">
        <f ca="1" xml:space="preserve"> IF(OR(Calculations!C892 = "",Calculations!C892 &lt;&gt; DefectTypeString),  Calculations!M892, NA())</f>
        <v>#N/A</v>
      </c>
      <c r="J892" s="3" t="e">
        <f xml:space="preserve"> IF(Calculations!C892 = DefectTypeString,  Calculations!M892, NA())</f>
        <v>#N/A</v>
      </c>
      <c r="K892" s="3"/>
      <c r="AL892" s="2" t="str">
        <f t="shared" si="99"/>
        <v/>
      </c>
      <c r="AM892" s="4" t="str">
        <f t="shared" si="100"/>
        <v/>
      </c>
      <c r="AN892" s="4" t="str">
        <f t="shared" si="101"/>
        <v/>
      </c>
    </row>
    <row r="893" spans="1:40" x14ac:dyDescent="0.2">
      <c r="A893" s="9" t="str">
        <f>Calculations!B893</f>
        <v/>
      </c>
      <c r="B893" s="9" t="str">
        <f>Calculations!A893</f>
        <v/>
      </c>
      <c r="C893" s="3" t="str">
        <f t="shared" si="98"/>
        <v/>
      </c>
      <c r="D893" s="3" t="str">
        <f>IFERROR(Calculations!L893,"")</f>
        <v/>
      </c>
      <c r="E893" s="3" t="str">
        <f>IF(OR(FilterValue="",Calculations!C893=FilterValue), IF(Calculations!C893 &lt;&gt;DefectTypeString,  IFERROR(Calculations!L893,""), NA()),NA())</f>
        <v/>
      </c>
      <c r="F893" s="3" t="e">
        <f t="shared" si="102"/>
        <v>#NUM!</v>
      </c>
      <c r="G893" s="3" t="e">
        <f xml:space="preserve"> IF(Calculations!C893 = DefectTypeString,  IFERROR(Calculations!L893,""), NA())</f>
        <v>#N/A</v>
      </c>
      <c r="H893" s="3" t="e">
        <f t="shared" si="103"/>
        <v>#NUM!</v>
      </c>
      <c r="I893" s="3" t="e">
        <f ca="1" xml:space="preserve"> IF(OR(Calculations!C893 = "",Calculations!C893 &lt;&gt; DefectTypeString),  Calculations!M893, NA())</f>
        <v>#N/A</v>
      </c>
      <c r="J893" s="3" t="e">
        <f xml:space="preserve"> IF(Calculations!C893 = DefectTypeString,  Calculations!M893, NA())</f>
        <v>#N/A</v>
      </c>
      <c r="K893" s="3"/>
      <c r="AL893" s="2" t="str">
        <f t="shared" si="99"/>
        <v/>
      </c>
      <c r="AM893" s="4" t="str">
        <f t="shared" si="100"/>
        <v/>
      </c>
      <c r="AN893" s="4" t="str">
        <f t="shared" si="101"/>
        <v/>
      </c>
    </row>
    <row r="894" spans="1:40" x14ac:dyDescent="0.2">
      <c r="A894" s="9" t="str">
        <f>Calculations!B894</f>
        <v/>
      </c>
      <c r="B894" s="9" t="str">
        <f>Calculations!A894</f>
        <v/>
      </c>
      <c r="C894" s="3" t="str">
        <f t="shared" si="98"/>
        <v/>
      </c>
      <c r="D894" s="3" t="str">
        <f>IFERROR(Calculations!L894,"")</f>
        <v/>
      </c>
      <c r="E894" s="3" t="str">
        <f>IF(OR(FilterValue="",Calculations!C894=FilterValue), IF(Calculations!C894 &lt;&gt;DefectTypeString,  IFERROR(Calculations!L894,""), NA()),NA())</f>
        <v/>
      </c>
      <c r="F894" s="3" t="e">
        <f t="shared" si="102"/>
        <v>#NUM!</v>
      </c>
      <c r="G894" s="3" t="e">
        <f xml:space="preserve"> IF(Calculations!C894 = DefectTypeString,  IFERROR(Calculations!L894,""), NA())</f>
        <v>#N/A</v>
      </c>
      <c r="H894" s="3" t="e">
        <f t="shared" si="103"/>
        <v>#NUM!</v>
      </c>
      <c r="I894" s="3" t="e">
        <f ca="1" xml:space="preserve"> IF(OR(Calculations!C894 = "",Calculations!C894 &lt;&gt; DefectTypeString),  Calculations!M894, NA())</f>
        <v>#N/A</v>
      </c>
      <c r="J894" s="3" t="e">
        <f xml:space="preserve"> IF(Calculations!C894 = DefectTypeString,  Calculations!M894, NA())</f>
        <v>#N/A</v>
      </c>
      <c r="K894" s="3"/>
      <c r="AL894" s="2" t="str">
        <f t="shared" si="99"/>
        <v/>
      </c>
      <c r="AM894" s="4" t="str">
        <f t="shared" si="100"/>
        <v/>
      </c>
      <c r="AN894" s="4" t="str">
        <f t="shared" si="101"/>
        <v/>
      </c>
    </row>
    <row r="895" spans="1:40" x14ac:dyDescent="0.2">
      <c r="A895" s="9" t="str">
        <f>Calculations!B895</f>
        <v/>
      </c>
      <c r="B895" s="9" t="str">
        <f>Calculations!A895</f>
        <v/>
      </c>
      <c r="C895" s="3" t="str">
        <f t="shared" si="98"/>
        <v/>
      </c>
      <c r="D895" s="3" t="str">
        <f>IFERROR(Calculations!L895,"")</f>
        <v/>
      </c>
      <c r="E895" s="3" t="str">
        <f>IF(OR(FilterValue="",Calculations!C895=FilterValue), IF(Calculations!C895 &lt;&gt;DefectTypeString,  IFERROR(Calculations!L895,""), NA()),NA())</f>
        <v/>
      </c>
      <c r="F895" s="3" t="e">
        <f t="shared" si="102"/>
        <v>#NUM!</v>
      </c>
      <c r="G895" s="3" t="e">
        <f xml:space="preserve"> IF(Calculations!C895 = DefectTypeString,  IFERROR(Calculations!L895,""), NA())</f>
        <v>#N/A</v>
      </c>
      <c r="H895" s="3" t="e">
        <f t="shared" si="103"/>
        <v>#NUM!</v>
      </c>
      <c r="I895" s="3" t="e">
        <f ca="1" xml:space="preserve"> IF(OR(Calculations!C895 = "",Calculations!C895 &lt;&gt; DefectTypeString),  Calculations!M895, NA())</f>
        <v>#N/A</v>
      </c>
      <c r="J895" s="3" t="e">
        <f xml:space="preserve"> IF(Calculations!C895 = DefectTypeString,  Calculations!M895, NA())</f>
        <v>#N/A</v>
      </c>
      <c r="K895" s="3"/>
      <c r="AL895" s="2" t="str">
        <f t="shared" si="99"/>
        <v/>
      </c>
      <c r="AM895" s="4" t="str">
        <f t="shared" si="100"/>
        <v/>
      </c>
      <c r="AN895" s="4" t="str">
        <f t="shared" si="101"/>
        <v/>
      </c>
    </row>
    <row r="896" spans="1:40" x14ac:dyDescent="0.2">
      <c r="A896" s="9" t="str">
        <f>Calculations!B896</f>
        <v/>
      </c>
      <c r="B896" s="9" t="str">
        <f>Calculations!A896</f>
        <v/>
      </c>
      <c r="C896" s="3" t="str">
        <f t="shared" si="98"/>
        <v/>
      </c>
      <c r="D896" s="3" t="str">
        <f>IFERROR(Calculations!L896,"")</f>
        <v/>
      </c>
      <c r="E896" s="3" t="str">
        <f>IF(OR(FilterValue="",Calculations!C896=FilterValue), IF(Calculations!C896 &lt;&gt;DefectTypeString,  IFERROR(Calculations!L896,""), NA()),NA())</f>
        <v/>
      </c>
      <c r="F896" s="3" t="e">
        <f t="shared" si="102"/>
        <v>#NUM!</v>
      </c>
      <c r="G896" s="3" t="e">
        <f xml:space="preserve"> IF(Calculations!C896 = DefectTypeString,  IFERROR(Calculations!L896,""), NA())</f>
        <v>#N/A</v>
      </c>
      <c r="H896" s="3" t="e">
        <f t="shared" si="103"/>
        <v>#NUM!</v>
      </c>
      <c r="I896" s="3" t="e">
        <f ca="1" xml:space="preserve"> IF(OR(Calculations!C896 = "",Calculations!C896 &lt;&gt; DefectTypeString),  Calculations!M896, NA())</f>
        <v>#N/A</v>
      </c>
      <c r="J896" s="3" t="e">
        <f xml:space="preserve"> IF(Calculations!C896 = DefectTypeString,  Calculations!M896, NA())</f>
        <v>#N/A</v>
      </c>
      <c r="K896" s="3"/>
      <c r="AL896" s="2" t="str">
        <f t="shared" si="99"/>
        <v/>
      </c>
      <c r="AM896" s="4" t="str">
        <f t="shared" si="100"/>
        <v/>
      </c>
      <c r="AN896" s="4" t="str">
        <f t="shared" si="101"/>
        <v/>
      </c>
    </row>
    <row r="897" spans="1:40" x14ac:dyDescent="0.2">
      <c r="A897" s="9" t="str">
        <f>Calculations!B897</f>
        <v/>
      </c>
      <c r="B897" s="9" t="str">
        <f>Calculations!A897</f>
        <v/>
      </c>
      <c r="C897" s="3" t="str">
        <f t="shared" si="98"/>
        <v/>
      </c>
      <c r="D897" s="3" t="str">
        <f>IFERROR(Calculations!L897,"")</f>
        <v/>
      </c>
      <c r="E897" s="3" t="str">
        <f>IF(OR(FilterValue="",Calculations!C897=FilterValue), IF(Calculations!C897 &lt;&gt;DefectTypeString,  IFERROR(Calculations!L897,""), NA()),NA())</f>
        <v/>
      </c>
      <c r="F897" s="3" t="e">
        <f t="shared" si="102"/>
        <v>#NUM!</v>
      </c>
      <c r="G897" s="3" t="e">
        <f xml:space="preserve"> IF(Calculations!C897 = DefectTypeString,  IFERROR(Calculations!L897,""), NA())</f>
        <v>#N/A</v>
      </c>
      <c r="H897" s="3" t="e">
        <f t="shared" si="103"/>
        <v>#NUM!</v>
      </c>
      <c r="I897" s="3" t="e">
        <f ca="1" xml:space="preserve"> IF(OR(Calculations!C897 = "",Calculations!C897 &lt;&gt; DefectTypeString),  Calculations!M897, NA())</f>
        <v>#N/A</v>
      </c>
      <c r="J897" s="3" t="e">
        <f xml:space="preserve"> IF(Calculations!C897 = DefectTypeString,  Calculations!M897, NA())</f>
        <v>#N/A</v>
      </c>
      <c r="K897" s="3"/>
      <c r="AL897" s="2" t="str">
        <f t="shared" si="99"/>
        <v/>
      </c>
      <c r="AM897" s="4" t="str">
        <f t="shared" si="100"/>
        <v/>
      </c>
      <c r="AN897" s="4" t="str">
        <f t="shared" si="101"/>
        <v/>
      </c>
    </row>
    <row r="898" spans="1:40" x14ac:dyDescent="0.2">
      <c r="A898" s="9" t="str">
        <f>Calculations!B898</f>
        <v/>
      </c>
      <c r="B898" s="9" t="str">
        <f>Calculations!A898</f>
        <v/>
      </c>
      <c r="C898" s="3" t="str">
        <f t="shared" si="98"/>
        <v/>
      </c>
      <c r="D898" s="3" t="str">
        <f>IFERROR(Calculations!L898,"")</f>
        <v/>
      </c>
      <c r="E898" s="3" t="str">
        <f>IF(OR(FilterValue="",Calculations!C898=FilterValue), IF(Calculations!C898 &lt;&gt;DefectTypeString,  IFERROR(Calculations!L898,""), NA()),NA())</f>
        <v/>
      </c>
      <c r="F898" s="3" t="e">
        <f t="shared" si="102"/>
        <v>#NUM!</v>
      </c>
      <c r="G898" s="3" t="e">
        <f xml:space="preserve"> IF(Calculations!C898 = DefectTypeString,  IFERROR(Calculations!L898,""), NA())</f>
        <v>#N/A</v>
      </c>
      <c r="H898" s="3" t="e">
        <f t="shared" si="103"/>
        <v>#NUM!</v>
      </c>
      <c r="I898" s="3" t="e">
        <f ca="1" xml:space="preserve"> IF(OR(Calculations!C898 = "",Calculations!C898 &lt;&gt; DefectTypeString),  Calculations!M898, NA())</f>
        <v>#N/A</v>
      </c>
      <c r="J898" s="3" t="e">
        <f xml:space="preserve"> IF(Calculations!C898 = DefectTypeString,  Calculations!M898, NA())</f>
        <v>#N/A</v>
      </c>
      <c r="K898" s="3"/>
      <c r="AL898" s="2" t="str">
        <f t="shared" si="99"/>
        <v/>
      </c>
      <c r="AM898" s="4" t="str">
        <f t="shared" si="100"/>
        <v/>
      </c>
      <c r="AN898" s="4" t="str">
        <f t="shared" si="101"/>
        <v/>
      </c>
    </row>
    <row r="899" spans="1:40" x14ac:dyDescent="0.2">
      <c r="A899" s="9" t="str">
        <f>Calculations!B899</f>
        <v/>
      </c>
      <c r="B899" s="9" t="str">
        <f>Calculations!A899</f>
        <v/>
      </c>
      <c r="C899" s="3" t="str">
        <f t="shared" ref="C899:C962" si="104">IF(ISNUMBER(B899),YEAR(B899)&amp;"-"&amp;TEXT(WEEKNUM(B899),"00"),"")</f>
        <v/>
      </c>
      <c r="D899" s="3" t="str">
        <f>IFERROR(Calculations!L899,"")</f>
        <v/>
      </c>
      <c r="E899" s="3" t="str">
        <f>IF(OR(FilterValue="",Calculations!C899=FilterValue), IF(Calculations!C899 &lt;&gt;DefectTypeString,  IFERROR(Calculations!L899,""), NA()),NA())</f>
        <v/>
      </c>
      <c r="F899" s="3" t="e">
        <f t="shared" si="102"/>
        <v>#NUM!</v>
      </c>
      <c r="G899" s="3" t="e">
        <f xml:space="preserve"> IF(Calculations!C899 = DefectTypeString,  IFERROR(Calculations!L899,""), NA())</f>
        <v>#N/A</v>
      </c>
      <c r="H899" s="3" t="e">
        <f t="shared" si="103"/>
        <v>#NUM!</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105">IF(AL898&lt;=MAX(B:B), AL898+1,"")</f>
        <v/>
      </c>
      <c r="AM899" s="4" t="str">
        <f t="shared" ref="AM899:AM962" si="106">IF(AL899&lt;&gt;"",$F$2,"")</f>
        <v/>
      </c>
      <c r="AN899" s="4" t="str">
        <f t="shared" ref="AN899:AN962" si="107">IF(AL899&lt;&gt;"",$H$2,"")</f>
        <v/>
      </c>
    </row>
    <row r="900" spans="1:40" x14ac:dyDescent="0.2">
      <c r="A900" s="9" t="str">
        <f>Calculations!B900</f>
        <v/>
      </c>
      <c r="B900" s="9" t="str">
        <f>Calculations!A900</f>
        <v/>
      </c>
      <c r="C900" s="3" t="str">
        <f t="shared" si="104"/>
        <v/>
      </c>
      <c r="D900" s="3" t="str">
        <f>IFERROR(Calculations!L900,"")</f>
        <v/>
      </c>
      <c r="E900" s="3" t="str">
        <f>IF(OR(FilterValue="",Calculations!C900=FilterValue), IF(Calculations!C900 &lt;&gt;DefectTypeString,  IFERROR(Calculations!L900,""), NA()),NA())</f>
        <v/>
      </c>
      <c r="F900" s="3" t="e">
        <f t="shared" ref="F900:F963" si="108">$F$2</f>
        <v>#NUM!</v>
      </c>
      <c r="G900" s="3" t="e">
        <f xml:space="preserve"> IF(Calculations!C900 = DefectTypeString,  IFERROR(Calculations!L900,""), NA())</f>
        <v>#N/A</v>
      </c>
      <c r="H900" s="3" t="e">
        <f t="shared" ref="H900:H963" si="109">$H$2</f>
        <v>#NUM!</v>
      </c>
      <c r="I900" s="3" t="e">
        <f ca="1" xml:space="preserve"> IF(OR(Calculations!C900 = "",Calculations!C900 &lt;&gt; DefectTypeString),  Calculations!M900, NA())</f>
        <v>#N/A</v>
      </c>
      <c r="J900" s="3" t="e">
        <f xml:space="preserve"> IF(Calculations!C900 = DefectTypeString,  Calculations!M900, NA())</f>
        <v>#N/A</v>
      </c>
      <c r="K900" s="3"/>
      <c r="AL900" s="2" t="str">
        <f t="shared" si="105"/>
        <v/>
      </c>
      <c r="AM900" s="4" t="str">
        <f t="shared" si="106"/>
        <v/>
      </c>
      <c r="AN900" s="4" t="str">
        <f t="shared" si="107"/>
        <v/>
      </c>
    </row>
    <row r="901" spans="1:40" x14ac:dyDescent="0.2">
      <c r="A901" s="9" t="str">
        <f>Calculations!B901</f>
        <v/>
      </c>
      <c r="B901" s="9" t="str">
        <f>Calculations!A901</f>
        <v/>
      </c>
      <c r="C901" s="3" t="str">
        <f t="shared" si="104"/>
        <v/>
      </c>
      <c r="D901" s="3" t="str">
        <f>IFERROR(Calculations!L901,"")</f>
        <v/>
      </c>
      <c r="E901" s="3" t="str">
        <f>IF(OR(FilterValue="",Calculations!C901=FilterValue), IF(Calculations!C901 &lt;&gt;DefectTypeString,  IFERROR(Calculations!L901,""), NA()),NA())</f>
        <v/>
      </c>
      <c r="F901" s="3" t="e">
        <f t="shared" si="108"/>
        <v>#NUM!</v>
      </c>
      <c r="G901" s="3" t="e">
        <f xml:space="preserve"> IF(Calculations!C901 = DefectTypeString,  IFERROR(Calculations!L901,""), NA())</f>
        <v>#N/A</v>
      </c>
      <c r="H901" s="3" t="e">
        <f t="shared" si="109"/>
        <v>#NUM!</v>
      </c>
      <c r="I901" s="3" t="e">
        <f ca="1" xml:space="preserve"> IF(OR(Calculations!C901 = "",Calculations!C901 &lt;&gt; DefectTypeString),  Calculations!M901, NA())</f>
        <v>#N/A</v>
      </c>
      <c r="J901" s="3" t="e">
        <f xml:space="preserve"> IF(Calculations!C901 = DefectTypeString,  Calculations!M901, NA())</f>
        <v>#N/A</v>
      </c>
      <c r="K901" s="3"/>
      <c r="AL901" s="2" t="str">
        <f t="shared" si="105"/>
        <v/>
      </c>
      <c r="AM901" s="4" t="str">
        <f t="shared" si="106"/>
        <v/>
      </c>
      <c r="AN901" s="4" t="str">
        <f t="shared" si="107"/>
        <v/>
      </c>
    </row>
    <row r="902" spans="1:40" x14ac:dyDescent="0.2">
      <c r="A902" s="9" t="str">
        <f>Calculations!B902</f>
        <v/>
      </c>
      <c r="B902" s="9" t="str">
        <f>Calculations!A902</f>
        <v/>
      </c>
      <c r="C902" s="3" t="str">
        <f t="shared" si="104"/>
        <v/>
      </c>
      <c r="D902" s="3" t="str">
        <f>IFERROR(Calculations!L902,"")</f>
        <v/>
      </c>
      <c r="E902" s="3" t="str">
        <f>IF(OR(FilterValue="",Calculations!C902=FilterValue), IF(Calculations!C902 &lt;&gt;DefectTypeString,  IFERROR(Calculations!L902,""), NA()),NA())</f>
        <v/>
      </c>
      <c r="F902" s="3" t="e">
        <f t="shared" si="108"/>
        <v>#NUM!</v>
      </c>
      <c r="G902" s="3" t="e">
        <f xml:space="preserve"> IF(Calculations!C902 = DefectTypeString,  IFERROR(Calculations!L902,""), NA())</f>
        <v>#N/A</v>
      </c>
      <c r="H902" s="3" t="e">
        <f t="shared" si="109"/>
        <v>#NUM!</v>
      </c>
      <c r="I902" s="3" t="e">
        <f ca="1" xml:space="preserve"> IF(OR(Calculations!C902 = "",Calculations!C902 &lt;&gt; DefectTypeString),  Calculations!M902, NA())</f>
        <v>#N/A</v>
      </c>
      <c r="J902" s="3" t="e">
        <f xml:space="preserve"> IF(Calculations!C902 = DefectTypeString,  Calculations!M902, NA())</f>
        <v>#N/A</v>
      </c>
      <c r="K902" s="3"/>
      <c r="AL902" s="2" t="str">
        <f t="shared" si="105"/>
        <v/>
      </c>
      <c r="AM902" s="4" t="str">
        <f t="shared" si="106"/>
        <v/>
      </c>
      <c r="AN902" s="4" t="str">
        <f t="shared" si="107"/>
        <v/>
      </c>
    </row>
    <row r="903" spans="1:40" x14ac:dyDescent="0.2">
      <c r="A903" s="9" t="str">
        <f>Calculations!B903</f>
        <v/>
      </c>
      <c r="B903" s="9" t="str">
        <f>Calculations!A903</f>
        <v/>
      </c>
      <c r="C903" s="3" t="str">
        <f t="shared" si="104"/>
        <v/>
      </c>
      <c r="D903" s="3" t="str">
        <f>IFERROR(Calculations!L903,"")</f>
        <v/>
      </c>
      <c r="E903" s="3" t="str">
        <f>IF(OR(FilterValue="",Calculations!C903=FilterValue), IF(Calculations!C903 &lt;&gt;DefectTypeString,  IFERROR(Calculations!L903,""), NA()),NA())</f>
        <v/>
      </c>
      <c r="F903" s="3" t="e">
        <f t="shared" si="108"/>
        <v>#NUM!</v>
      </c>
      <c r="G903" s="3" t="e">
        <f xml:space="preserve"> IF(Calculations!C903 = DefectTypeString,  IFERROR(Calculations!L903,""), NA())</f>
        <v>#N/A</v>
      </c>
      <c r="H903" s="3" t="e">
        <f t="shared" si="109"/>
        <v>#NUM!</v>
      </c>
      <c r="I903" s="3" t="e">
        <f ca="1" xml:space="preserve"> IF(OR(Calculations!C903 = "",Calculations!C903 &lt;&gt; DefectTypeString),  Calculations!M903, NA())</f>
        <v>#N/A</v>
      </c>
      <c r="J903" s="3" t="e">
        <f xml:space="preserve"> IF(Calculations!C903 = DefectTypeString,  Calculations!M903, NA())</f>
        <v>#N/A</v>
      </c>
      <c r="K903" s="3"/>
      <c r="AL903" s="2" t="str">
        <f t="shared" si="105"/>
        <v/>
      </c>
      <c r="AM903" s="4" t="str">
        <f t="shared" si="106"/>
        <v/>
      </c>
      <c r="AN903" s="4" t="str">
        <f t="shared" si="107"/>
        <v/>
      </c>
    </row>
    <row r="904" spans="1:40" x14ac:dyDescent="0.2">
      <c r="A904" s="9" t="str">
        <f>Calculations!B904</f>
        <v/>
      </c>
      <c r="B904" s="9" t="str">
        <f>Calculations!A904</f>
        <v/>
      </c>
      <c r="C904" s="3" t="str">
        <f t="shared" si="104"/>
        <v/>
      </c>
      <c r="D904" s="3" t="str">
        <f>IFERROR(Calculations!L904,"")</f>
        <v/>
      </c>
      <c r="E904" s="3" t="str">
        <f>IF(OR(FilterValue="",Calculations!C904=FilterValue), IF(Calculations!C904 &lt;&gt;DefectTypeString,  IFERROR(Calculations!L904,""), NA()),NA())</f>
        <v/>
      </c>
      <c r="F904" s="3" t="e">
        <f t="shared" si="108"/>
        <v>#NUM!</v>
      </c>
      <c r="G904" s="3" t="e">
        <f xml:space="preserve"> IF(Calculations!C904 = DefectTypeString,  IFERROR(Calculations!L904,""), NA())</f>
        <v>#N/A</v>
      </c>
      <c r="H904" s="3" t="e">
        <f t="shared" si="109"/>
        <v>#NUM!</v>
      </c>
      <c r="I904" s="3" t="e">
        <f ca="1" xml:space="preserve"> IF(OR(Calculations!C904 = "",Calculations!C904 &lt;&gt; DefectTypeString),  Calculations!M904, NA())</f>
        <v>#N/A</v>
      </c>
      <c r="J904" s="3" t="e">
        <f xml:space="preserve"> IF(Calculations!C904 = DefectTypeString,  Calculations!M904, NA())</f>
        <v>#N/A</v>
      </c>
      <c r="K904" s="3"/>
      <c r="AL904" s="2" t="str">
        <f t="shared" si="105"/>
        <v/>
      </c>
      <c r="AM904" s="4" t="str">
        <f t="shared" si="106"/>
        <v/>
      </c>
      <c r="AN904" s="4" t="str">
        <f t="shared" si="107"/>
        <v/>
      </c>
    </row>
    <row r="905" spans="1:40" x14ac:dyDescent="0.2">
      <c r="A905" s="9" t="str">
        <f>Calculations!B905</f>
        <v/>
      </c>
      <c r="B905" s="9" t="str">
        <f>Calculations!A905</f>
        <v/>
      </c>
      <c r="C905" s="3" t="str">
        <f t="shared" si="104"/>
        <v/>
      </c>
      <c r="D905" s="3" t="str">
        <f>IFERROR(Calculations!L905,"")</f>
        <v/>
      </c>
      <c r="E905" s="3" t="str">
        <f>IF(OR(FilterValue="",Calculations!C905=FilterValue), IF(Calculations!C905 &lt;&gt;DefectTypeString,  IFERROR(Calculations!L905,""), NA()),NA())</f>
        <v/>
      </c>
      <c r="F905" s="3" t="e">
        <f t="shared" si="108"/>
        <v>#NUM!</v>
      </c>
      <c r="G905" s="3" t="e">
        <f xml:space="preserve"> IF(Calculations!C905 = DefectTypeString,  IFERROR(Calculations!L905,""), NA())</f>
        <v>#N/A</v>
      </c>
      <c r="H905" s="3" t="e">
        <f t="shared" si="109"/>
        <v>#NUM!</v>
      </c>
      <c r="I905" s="3" t="e">
        <f ca="1" xml:space="preserve"> IF(OR(Calculations!C905 = "",Calculations!C905 &lt;&gt; DefectTypeString),  Calculations!M905, NA())</f>
        <v>#N/A</v>
      </c>
      <c r="J905" s="3" t="e">
        <f xml:space="preserve"> IF(Calculations!C905 = DefectTypeString,  Calculations!M905, NA())</f>
        <v>#N/A</v>
      </c>
      <c r="K905" s="3"/>
      <c r="AL905" s="2" t="str">
        <f t="shared" si="105"/>
        <v/>
      </c>
      <c r="AM905" s="4" t="str">
        <f t="shared" si="106"/>
        <v/>
      </c>
      <c r="AN905" s="4" t="str">
        <f t="shared" si="107"/>
        <v/>
      </c>
    </row>
    <row r="906" spans="1:40" x14ac:dyDescent="0.2">
      <c r="A906" s="9" t="str">
        <f>Calculations!B906</f>
        <v/>
      </c>
      <c r="B906" s="9" t="str">
        <f>Calculations!A906</f>
        <v/>
      </c>
      <c r="C906" s="3" t="str">
        <f t="shared" si="104"/>
        <v/>
      </c>
      <c r="D906" s="3" t="str">
        <f>IFERROR(Calculations!L906,"")</f>
        <v/>
      </c>
      <c r="E906" s="3" t="str">
        <f>IF(OR(FilterValue="",Calculations!C906=FilterValue), IF(Calculations!C906 &lt;&gt;DefectTypeString,  IFERROR(Calculations!L906,""), NA()),NA())</f>
        <v/>
      </c>
      <c r="F906" s="3" t="e">
        <f t="shared" si="108"/>
        <v>#NUM!</v>
      </c>
      <c r="G906" s="3" t="e">
        <f xml:space="preserve"> IF(Calculations!C906 = DefectTypeString,  IFERROR(Calculations!L906,""), NA())</f>
        <v>#N/A</v>
      </c>
      <c r="H906" s="3" t="e">
        <f t="shared" si="109"/>
        <v>#NUM!</v>
      </c>
      <c r="I906" s="3" t="e">
        <f ca="1" xml:space="preserve"> IF(OR(Calculations!C906 = "",Calculations!C906 &lt;&gt; DefectTypeString),  Calculations!M906, NA())</f>
        <v>#N/A</v>
      </c>
      <c r="J906" s="3" t="e">
        <f xml:space="preserve"> IF(Calculations!C906 = DefectTypeString,  Calculations!M906, NA())</f>
        <v>#N/A</v>
      </c>
      <c r="K906" s="3"/>
      <c r="AL906" s="2" t="str">
        <f t="shared" si="105"/>
        <v/>
      </c>
      <c r="AM906" s="4" t="str">
        <f t="shared" si="106"/>
        <v/>
      </c>
      <c r="AN906" s="4" t="str">
        <f t="shared" si="107"/>
        <v/>
      </c>
    </row>
    <row r="907" spans="1:40" x14ac:dyDescent="0.2">
      <c r="A907" s="9" t="str">
        <f>Calculations!B907</f>
        <v/>
      </c>
      <c r="B907" s="9" t="str">
        <f>Calculations!A907</f>
        <v/>
      </c>
      <c r="C907" s="3" t="str">
        <f t="shared" si="104"/>
        <v/>
      </c>
      <c r="D907" s="3" t="str">
        <f>IFERROR(Calculations!L907,"")</f>
        <v/>
      </c>
      <c r="E907" s="3" t="str">
        <f>IF(OR(FilterValue="",Calculations!C907=FilterValue), IF(Calculations!C907 &lt;&gt;DefectTypeString,  IFERROR(Calculations!L907,""), NA()),NA())</f>
        <v/>
      </c>
      <c r="F907" s="3" t="e">
        <f t="shared" si="108"/>
        <v>#NUM!</v>
      </c>
      <c r="G907" s="3" t="e">
        <f xml:space="preserve"> IF(Calculations!C907 = DefectTypeString,  IFERROR(Calculations!L907,""), NA())</f>
        <v>#N/A</v>
      </c>
      <c r="H907" s="3" t="e">
        <f t="shared" si="109"/>
        <v>#NUM!</v>
      </c>
      <c r="I907" s="3" t="e">
        <f ca="1" xml:space="preserve"> IF(OR(Calculations!C907 = "",Calculations!C907 &lt;&gt; DefectTypeString),  Calculations!M907, NA())</f>
        <v>#N/A</v>
      </c>
      <c r="J907" s="3" t="e">
        <f xml:space="preserve"> IF(Calculations!C907 = DefectTypeString,  Calculations!M907, NA())</f>
        <v>#N/A</v>
      </c>
      <c r="K907" s="3"/>
      <c r="AL907" s="2" t="str">
        <f t="shared" si="105"/>
        <v/>
      </c>
      <c r="AM907" s="4" t="str">
        <f t="shared" si="106"/>
        <v/>
      </c>
      <c r="AN907" s="4" t="str">
        <f t="shared" si="107"/>
        <v/>
      </c>
    </row>
    <row r="908" spans="1:40" x14ac:dyDescent="0.2">
      <c r="A908" s="9" t="str">
        <f>Calculations!B908</f>
        <v/>
      </c>
      <c r="B908" s="9" t="str">
        <f>Calculations!A908</f>
        <v/>
      </c>
      <c r="C908" s="3" t="str">
        <f t="shared" si="104"/>
        <v/>
      </c>
      <c r="D908" s="3" t="str">
        <f>IFERROR(Calculations!L908,"")</f>
        <v/>
      </c>
      <c r="E908" s="3" t="str">
        <f>IF(OR(FilterValue="",Calculations!C908=FilterValue), IF(Calculations!C908 &lt;&gt;DefectTypeString,  IFERROR(Calculations!L908,""), NA()),NA())</f>
        <v/>
      </c>
      <c r="F908" s="3" t="e">
        <f t="shared" si="108"/>
        <v>#NUM!</v>
      </c>
      <c r="G908" s="3" t="e">
        <f xml:space="preserve"> IF(Calculations!C908 = DefectTypeString,  IFERROR(Calculations!L908,""), NA())</f>
        <v>#N/A</v>
      </c>
      <c r="H908" s="3" t="e">
        <f t="shared" si="109"/>
        <v>#NUM!</v>
      </c>
      <c r="I908" s="3" t="e">
        <f ca="1" xml:space="preserve"> IF(OR(Calculations!C908 = "",Calculations!C908 &lt;&gt; DefectTypeString),  Calculations!M908, NA())</f>
        <v>#N/A</v>
      </c>
      <c r="J908" s="3" t="e">
        <f xml:space="preserve"> IF(Calculations!C908 = DefectTypeString,  Calculations!M908, NA())</f>
        <v>#N/A</v>
      </c>
      <c r="K908" s="3"/>
      <c r="AL908" s="2" t="str">
        <f t="shared" si="105"/>
        <v/>
      </c>
      <c r="AM908" s="4" t="str">
        <f t="shared" si="106"/>
        <v/>
      </c>
      <c r="AN908" s="4" t="str">
        <f t="shared" si="107"/>
        <v/>
      </c>
    </row>
    <row r="909" spans="1:40" x14ac:dyDescent="0.2">
      <c r="A909" s="9" t="str">
        <f>Calculations!B909</f>
        <v/>
      </c>
      <c r="B909" s="9" t="str">
        <f>Calculations!A909</f>
        <v/>
      </c>
      <c r="C909" s="3" t="str">
        <f t="shared" si="104"/>
        <v/>
      </c>
      <c r="D909" s="3" t="str">
        <f>IFERROR(Calculations!L909,"")</f>
        <v/>
      </c>
      <c r="E909" s="3" t="str">
        <f>IF(OR(FilterValue="",Calculations!C909=FilterValue), IF(Calculations!C909 &lt;&gt;DefectTypeString,  IFERROR(Calculations!L909,""), NA()),NA())</f>
        <v/>
      </c>
      <c r="F909" s="3" t="e">
        <f t="shared" si="108"/>
        <v>#NUM!</v>
      </c>
      <c r="G909" s="3" t="e">
        <f xml:space="preserve"> IF(Calculations!C909 = DefectTypeString,  IFERROR(Calculations!L909,""), NA())</f>
        <v>#N/A</v>
      </c>
      <c r="H909" s="3" t="e">
        <f t="shared" si="109"/>
        <v>#NUM!</v>
      </c>
      <c r="I909" s="3" t="e">
        <f ca="1" xml:space="preserve"> IF(OR(Calculations!C909 = "",Calculations!C909 &lt;&gt; DefectTypeString),  Calculations!M909, NA())</f>
        <v>#N/A</v>
      </c>
      <c r="J909" s="3" t="e">
        <f xml:space="preserve"> IF(Calculations!C909 = DefectTypeString,  Calculations!M909, NA())</f>
        <v>#N/A</v>
      </c>
      <c r="K909" s="3"/>
      <c r="AL909" s="2" t="str">
        <f t="shared" si="105"/>
        <v/>
      </c>
      <c r="AM909" s="4" t="str">
        <f t="shared" si="106"/>
        <v/>
      </c>
      <c r="AN909" s="4" t="str">
        <f t="shared" si="107"/>
        <v/>
      </c>
    </row>
    <row r="910" spans="1:40" x14ac:dyDescent="0.2">
      <c r="A910" s="9" t="str">
        <f>Calculations!B910</f>
        <v/>
      </c>
      <c r="B910" s="9" t="str">
        <f>Calculations!A910</f>
        <v/>
      </c>
      <c r="C910" s="3" t="str">
        <f t="shared" si="104"/>
        <v/>
      </c>
      <c r="D910" s="3" t="str">
        <f>IFERROR(Calculations!L910,"")</f>
        <v/>
      </c>
      <c r="E910" s="3" t="str">
        <f>IF(OR(FilterValue="",Calculations!C910=FilterValue), IF(Calculations!C910 &lt;&gt;DefectTypeString,  IFERROR(Calculations!L910,""), NA()),NA())</f>
        <v/>
      </c>
      <c r="F910" s="3" t="e">
        <f t="shared" si="108"/>
        <v>#NUM!</v>
      </c>
      <c r="G910" s="3" t="e">
        <f xml:space="preserve"> IF(Calculations!C910 = DefectTypeString,  IFERROR(Calculations!L910,""), NA())</f>
        <v>#N/A</v>
      </c>
      <c r="H910" s="3" t="e">
        <f t="shared" si="109"/>
        <v>#NUM!</v>
      </c>
      <c r="I910" s="3" t="e">
        <f ca="1" xml:space="preserve"> IF(OR(Calculations!C910 = "",Calculations!C910 &lt;&gt; DefectTypeString),  Calculations!M910, NA())</f>
        <v>#N/A</v>
      </c>
      <c r="J910" s="3" t="e">
        <f xml:space="preserve"> IF(Calculations!C910 = DefectTypeString,  Calculations!M910, NA())</f>
        <v>#N/A</v>
      </c>
      <c r="K910" s="3"/>
      <c r="AL910" s="2" t="str">
        <f t="shared" si="105"/>
        <v/>
      </c>
      <c r="AM910" s="4" t="str">
        <f t="shared" si="106"/>
        <v/>
      </c>
      <c r="AN910" s="4" t="str">
        <f t="shared" si="107"/>
        <v/>
      </c>
    </row>
    <row r="911" spans="1:40" x14ac:dyDescent="0.2">
      <c r="A911" s="9" t="str">
        <f>Calculations!B911</f>
        <v/>
      </c>
      <c r="B911" s="9" t="str">
        <f>Calculations!A911</f>
        <v/>
      </c>
      <c r="C911" s="3" t="str">
        <f t="shared" si="104"/>
        <v/>
      </c>
      <c r="D911" s="3" t="str">
        <f>IFERROR(Calculations!L911,"")</f>
        <v/>
      </c>
      <c r="E911" s="3" t="str">
        <f>IF(OR(FilterValue="",Calculations!C911=FilterValue), IF(Calculations!C911 &lt;&gt;DefectTypeString,  IFERROR(Calculations!L911,""), NA()),NA())</f>
        <v/>
      </c>
      <c r="F911" s="3" t="e">
        <f t="shared" si="108"/>
        <v>#NUM!</v>
      </c>
      <c r="G911" s="3" t="e">
        <f xml:space="preserve"> IF(Calculations!C911 = DefectTypeString,  IFERROR(Calculations!L911,""), NA())</f>
        <v>#N/A</v>
      </c>
      <c r="H911" s="3" t="e">
        <f t="shared" si="109"/>
        <v>#NUM!</v>
      </c>
      <c r="I911" s="3" t="e">
        <f ca="1" xml:space="preserve"> IF(OR(Calculations!C911 = "",Calculations!C911 &lt;&gt; DefectTypeString),  Calculations!M911, NA())</f>
        <v>#N/A</v>
      </c>
      <c r="J911" s="3" t="e">
        <f xml:space="preserve"> IF(Calculations!C911 = DefectTypeString,  Calculations!M911, NA())</f>
        <v>#N/A</v>
      </c>
      <c r="K911" s="3"/>
      <c r="AL911" s="2" t="str">
        <f t="shared" si="105"/>
        <v/>
      </c>
      <c r="AM911" s="4" t="str">
        <f t="shared" si="106"/>
        <v/>
      </c>
      <c r="AN911" s="4" t="str">
        <f t="shared" si="107"/>
        <v/>
      </c>
    </row>
    <row r="912" spans="1:40" x14ac:dyDescent="0.2">
      <c r="A912" s="9" t="str">
        <f>Calculations!B912</f>
        <v/>
      </c>
      <c r="B912" s="9" t="str">
        <f>Calculations!A912</f>
        <v/>
      </c>
      <c r="C912" s="3" t="str">
        <f t="shared" si="104"/>
        <v/>
      </c>
      <c r="D912" s="3" t="str">
        <f>IFERROR(Calculations!L912,"")</f>
        <v/>
      </c>
      <c r="E912" s="3" t="str">
        <f>IF(OR(FilterValue="",Calculations!C912=FilterValue), IF(Calculations!C912 &lt;&gt;DefectTypeString,  IFERROR(Calculations!L912,""), NA()),NA())</f>
        <v/>
      </c>
      <c r="F912" s="3" t="e">
        <f t="shared" si="108"/>
        <v>#NUM!</v>
      </c>
      <c r="G912" s="3" t="e">
        <f xml:space="preserve"> IF(Calculations!C912 = DefectTypeString,  IFERROR(Calculations!L912,""), NA())</f>
        <v>#N/A</v>
      </c>
      <c r="H912" s="3" t="e">
        <f t="shared" si="109"/>
        <v>#NUM!</v>
      </c>
      <c r="I912" s="3" t="e">
        <f ca="1" xml:space="preserve"> IF(OR(Calculations!C912 = "",Calculations!C912 &lt;&gt; DefectTypeString),  Calculations!M912, NA())</f>
        <v>#N/A</v>
      </c>
      <c r="J912" s="3" t="e">
        <f xml:space="preserve"> IF(Calculations!C912 = DefectTypeString,  Calculations!M912, NA())</f>
        <v>#N/A</v>
      </c>
      <c r="K912" s="3"/>
      <c r="AL912" s="2" t="str">
        <f t="shared" si="105"/>
        <v/>
      </c>
      <c r="AM912" s="4" t="str">
        <f t="shared" si="106"/>
        <v/>
      </c>
      <c r="AN912" s="4" t="str">
        <f t="shared" si="107"/>
        <v/>
      </c>
    </row>
    <row r="913" spans="1:40" x14ac:dyDescent="0.2">
      <c r="A913" s="9" t="str">
        <f>Calculations!B913</f>
        <v/>
      </c>
      <c r="B913" s="9" t="str">
        <f>Calculations!A913</f>
        <v/>
      </c>
      <c r="C913" s="3" t="str">
        <f t="shared" si="104"/>
        <v/>
      </c>
      <c r="D913" s="3" t="str">
        <f>IFERROR(Calculations!L913,"")</f>
        <v/>
      </c>
      <c r="E913" s="3" t="str">
        <f>IF(OR(FilterValue="",Calculations!C913=FilterValue), IF(Calculations!C913 &lt;&gt;DefectTypeString,  IFERROR(Calculations!L913,""), NA()),NA())</f>
        <v/>
      </c>
      <c r="F913" s="3" t="e">
        <f t="shared" si="108"/>
        <v>#NUM!</v>
      </c>
      <c r="G913" s="3" t="e">
        <f xml:space="preserve"> IF(Calculations!C913 = DefectTypeString,  IFERROR(Calculations!L913,""), NA())</f>
        <v>#N/A</v>
      </c>
      <c r="H913" s="3" t="e">
        <f t="shared" si="109"/>
        <v>#NUM!</v>
      </c>
      <c r="I913" s="3" t="e">
        <f ca="1" xml:space="preserve"> IF(OR(Calculations!C913 = "",Calculations!C913 &lt;&gt; DefectTypeString),  Calculations!M913, NA())</f>
        <v>#N/A</v>
      </c>
      <c r="J913" s="3" t="e">
        <f xml:space="preserve"> IF(Calculations!C913 = DefectTypeString,  Calculations!M913, NA())</f>
        <v>#N/A</v>
      </c>
      <c r="K913" s="3"/>
      <c r="AL913" s="2" t="str">
        <f t="shared" si="105"/>
        <v/>
      </c>
      <c r="AM913" s="4" t="str">
        <f t="shared" si="106"/>
        <v/>
      </c>
      <c r="AN913" s="4" t="str">
        <f t="shared" si="107"/>
        <v/>
      </c>
    </row>
    <row r="914" spans="1:40" x14ac:dyDescent="0.2">
      <c r="A914" s="9" t="str">
        <f>Calculations!B914</f>
        <v/>
      </c>
      <c r="B914" s="9" t="str">
        <f>Calculations!A914</f>
        <v/>
      </c>
      <c r="C914" s="3" t="str">
        <f t="shared" si="104"/>
        <v/>
      </c>
      <c r="D914" s="3" t="str">
        <f>IFERROR(Calculations!L914,"")</f>
        <v/>
      </c>
      <c r="E914" s="3" t="str">
        <f>IF(OR(FilterValue="",Calculations!C914=FilterValue), IF(Calculations!C914 &lt;&gt;DefectTypeString,  IFERROR(Calculations!L914,""), NA()),NA())</f>
        <v/>
      </c>
      <c r="F914" s="3" t="e">
        <f t="shared" si="108"/>
        <v>#NUM!</v>
      </c>
      <c r="G914" s="3" t="e">
        <f xml:space="preserve"> IF(Calculations!C914 = DefectTypeString,  IFERROR(Calculations!L914,""), NA())</f>
        <v>#N/A</v>
      </c>
      <c r="H914" s="3" t="e">
        <f t="shared" si="109"/>
        <v>#NUM!</v>
      </c>
      <c r="I914" s="3" t="e">
        <f ca="1" xml:space="preserve"> IF(OR(Calculations!C914 = "",Calculations!C914 &lt;&gt; DefectTypeString),  Calculations!M914, NA())</f>
        <v>#N/A</v>
      </c>
      <c r="J914" s="3" t="e">
        <f xml:space="preserve"> IF(Calculations!C914 = DefectTypeString,  Calculations!M914, NA())</f>
        <v>#N/A</v>
      </c>
      <c r="K914" s="3"/>
      <c r="AL914" s="2" t="str">
        <f t="shared" si="105"/>
        <v/>
      </c>
      <c r="AM914" s="4" t="str">
        <f t="shared" si="106"/>
        <v/>
      </c>
      <c r="AN914" s="4" t="str">
        <f t="shared" si="107"/>
        <v/>
      </c>
    </row>
    <row r="915" spans="1:40" x14ac:dyDescent="0.2">
      <c r="A915" s="9" t="str">
        <f>Calculations!B915</f>
        <v/>
      </c>
      <c r="B915" s="9" t="str">
        <f>Calculations!A915</f>
        <v/>
      </c>
      <c r="C915" s="3" t="str">
        <f t="shared" si="104"/>
        <v/>
      </c>
      <c r="D915" s="3" t="str">
        <f>IFERROR(Calculations!L915,"")</f>
        <v/>
      </c>
      <c r="E915" s="3" t="str">
        <f>IF(OR(FilterValue="",Calculations!C915=FilterValue), IF(Calculations!C915 &lt;&gt;DefectTypeString,  IFERROR(Calculations!L915,""), NA()),NA())</f>
        <v/>
      </c>
      <c r="F915" s="3" t="e">
        <f t="shared" si="108"/>
        <v>#NUM!</v>
      </c>
      <c r="G915" s="3" t="e">
        <f xml:space="preserve"> IF(Calculations!C915 = DefectTypeString,  IFERROR(Calculations!L915,""), NA())</f>
        <v>#N/A</v>
      </c>
      <c r="H915" s="3" t="e">
        <f t="shared" si="109"/>
        <v>#NUM!</v>
      </c>
      <c r="I915" s="3" t="e">
        <f ca="1" xml:space="preserve"> IF(OR(Calculations!C915 = "",Calculations!C915 &lt;&gt; DefectTypeString),  Calculations!M915, NA())</f>
        <v>#N/A</v>
      </c>
      <c r="J915" s="3" t="e">
        <f xml:space="preserve"> IF(Calculations!C915 = DefectTypeString,  Calculations!M915, NA())</f>
        <v>#N/A</v>
      </c>
      <c r="K915" s="3"/>
      <c r="AL915" s="2" t="str">
        <f t="shared" si="105"/>
        <v/>
      </c>
      <c r="AM915" s="4" t="str">
        <f t="shared" si="106"/>
        <v/>
      </c>
      <c r="AN915" s="4" t="str">
        <f t="shared" si="107"/>
        <v/>
      </c>
    </row>
    <row r="916" spans="1:40" x14ac:dyDescent="0.2">
      <c r="A916" s="9" t="str">
        <f>Calculations!B916</f>
        <v/>
      </c>
      <c r="B916" s="9" t="str">
        <f>Calculations!A916</f>
        <v/>
      </c>
      <c r="C916" s="3" t="str">
        <f t="shared" si="104"/>
        <v/>
      </c>
      <c r="D916" s="3" t="str">
        <f>IFERROR(Calculations!L916,"")</f>
        <v/>
      </c>
      <c r="E916" s="3" t="str">
        <f>IF(OR(FilterValue="",Calculations!C916=FilterValue), IF(Calculations!C916 &lt;&gt;DefectTypeString,  IFERROR(Calculations!L916,""), NA()),NA())</f>
        <v/>
      </c>
      <c r="F916" s="3" t="e">
        <f t="shared" si="108"/>
        <v>#NUM!</v>
      </c>
      <c r="G916" s="3" t="e">
        <f xml:space="preserve"> IF(Calculations!C916 = DefectTypeString,  IFERROR(Calculations!L916,""), NA())</f>
        <v>#N/A</v>
      </c>
      <c r="H916" s="3" t="e">
        <f t="shared" si="109"/>
        <v>#NUM!</v>
      </c>
      <c r="I916" s="3" t="e">
        <f ca="1" xml:space="preserve"> IF(OR(Calculations!C916 = "",Calculations!C916 &lt;&gt; DefectTypeString),  Calculations!M916, NA())</f>
        <v>#N/A</v>
      </c>
      <c r="J916" s="3" t="e">
        <f xml:space="preserve"> IF(Calculations!C916 = DefectTypeString,  Calculations!M916, NA())</f>
        <v>#N/A</v>
      </c>
      <c r="K916" s="3"/>
      <c r="AL916" s="2" t="str">
        <f t="shared" si="105"/>
        <v/>
      </c>
      <c r="AM916" s="4" t="str">
        <f t="shared" si="106"/>
        <v/>
      </c>
      <c r="AN916" s="4" t="str">
        <f t="shared" si="107"/>
        <v/>
      </c>
    </row>
    <row r="917" spans="1:40" x14ac:dyDescent="0.2">
      <c r="A917" s="9" t="str">
        <f>Calculations!B917</f>
        <v/>
      </c>
      <c r="B917" s="9" t="str">
        <f>Calculations!A917</f>
        <v/>
      </c>
      <c r="C917" s="3" t="str">
        <f t="shared" si="104"/>
        <v/>
      </c>
      <c r="D917" s="3" t="str">
        <f>IFERROR(Calculations!L917,"")</f>
        <v/>
      </c>
      <c r="E917" s="3" t="str">
        <f>IF(OR(FilterValue="",Calculations!C917=FilterValue), IF(Calculations!C917 &lt;&gt;DefectTypeString,  IFERROR(Calculations!L917,""), NA()),NA())</f>
        <v/>
      </c>
      <c r="F917" s="3" t="e">
        <f t="shared" si="108"/>
        <v>#NUM!</v>
      </c>
      <c r="G917" s="3" t="e">
        <f xml:space="preserve"> IF(Calculations!C917 = DefectTypeString,  IFERROR(Calculations!L917,""), NA())</f>
        <v>#N/A</v>
      </c>
      <c r="H917" s="3" t="e">
        <f t="shared" si="109"/>
        <v>#NUM!</v>
      </c>
      <c r="I917" s="3" t="e">
        <f ca="1" xml:space="preserve"> IF(OR(Calculations!C917 = "",Calculations!C917 &lt;&gt; DefectTypeString),  Calculations!M917, NA())</f>
        <v>#N/A</v>
      </c>
      <c r="J917" s="3" t="e">
        <f xml:space="preserve"> IF(Calculations!C917 = DefectTypeString,  Calculations!M917, NA())</f>
        <v>#N/A</v>
      </c>
      <c r="K917" s="3"/>
      <c r="AL917" s="2" t="str">
        <f t="shared" si="105"/>
        <v/>
      </c>
      <c r="AM917" s="4" t="str">
        <f t="shared" si="106"/>
        <v/>
      </c>
      <c r="AN917" s="4" t="str">
        <f t="shared" si="107"/>
        <v/>
      </c>
    </row>
    <row r="918" spans="1:40" x14ac:dyDescent="0.2">
      <c r="A918" s="9" t="str">
        <f>Calculations!B918</f>
        <v/>
      </c>
      <c r="B918" s="9" t="str">
        <f>Calculations!A918</f>
        <v/>
      </c>
      <c r="C918" s="3" t="str">
        <f t="shared" si="104"/>
        <v/>
      </c>
      <c r="D918" s="3" t="str">
        <f>IFERROR(Calculations!L918,"")</f>
        <v/>
      </c>
      <c r="E918" s="3" t="str">
        <f>IF(OR(FilterValue="",Calculations!C918=FilterValue), IF(Calculations!C918 &lt;&gt;DefectTypeString,  IFERROR(Calculations!L918,""), NA()),NA())</f>
        <v/>
      </c>
      <c r="F918" s="3" t="e">
        <f t="shared" si="108"/>
        <v>#NUM!</v>
      </c>
      <c r="G918" s="3" t="e">
        <f xml:space="preserve"> IF(Calculations!C918 = DefectTypeString,  IFERROR(Calculations!L918,""), NA())</f>
        <v>#N/A</v>
      </c>
      <c r="H918" s="3" t="e">
        <f t="shared" si="109"/>
        <v>#NUM!</v>
      </c>
      <c r="I918" s="3" t="e">
        <f ca="1" xml:space="preserve"> IF(OR(Calculations!C918 = "",Calculations!C918 &lt;&gt; DefectTypeString),  Calculations!M918, NA())</f>
        <v>#N/A</v>
      </c>
      <c r="J918" s="3" t="e">
        <f xml:space="preserve"> IF(Calculations!C918 = DefectTypeString,  Calculations!M918, NA())</f>
        <v>#N/A</v>
      </c>
      <c r="K918" s="3"/>
      <c r="AL918" s="2" t="str">
        <f t="shared" si="105"/>
        <v/>
      </c>
      <c r="AM918" s="4" t="str">
        <f t="shared" si="106"/>
        <v/>
      </c>
      <c r="AN918" s="4" t="str">
        <f t="shared" si="107"/>
        <v/>
      </c>
    </row>
    <row r="919" spans="1:40" x14ac:dyDescent="0.2">
      <c r="A919" s="9" t="str">
        <f>Calculations!B919</f>
        <v/>
      </c>
      <c r="B919" s="9" t="str">
        <f>Calculations!A919</f>
        <v/>
      </c>
      <c r="C919" s="3" t="str">
        <f t="shared" si="104"/>
        <v/>
      </c>
      <c r="D919" s="3" t="str">
        <f>IFERROR(Calculations!L919,"")</f>
        <v/>
      </c>
      <c r="E919" s="3" t="str">
        <f>IF(OR(FilterValue="",Calculations!C919=FilterValue), IF(Calculations!C919 &lt;&gt;DefectTypeString,  IFERROR(Calculations!L919,""), NA()),NA())</f>
        <v/>
      </c>
      <c r="F919" s="3" t="e">
        <f t="shared" si="108"/>
        <v>#NUM!</v>
      </c>
      <c r="G919" s="3" t="e">
        <f xml:space="preserve"> IF(Calculations!C919 = DefectTypeString,  IFERROR(Calculations!L919,""), NA())</f>
        <v>#N/A</v>
      </c>
      <c r="H919" s="3" t="e">
        <f t="shared" si="109"/>
        <v>#NUM!</v>
      </c>
      <c r="I919" s="3" t="e">
        <f ca="1" xml:space="preserve"> IF(OR(Calculations!C919 = "",Calculations!C919 &lt;&gt; DefectTypeString),  Calculations!M919, NA())</f>
        <v>#N/A</v>
      </c>
      <c r="J919" s="3" t="e">
        <f xml:space="preserve"> IF(Calculations!C919 = DefectTypeString,  Calculations!M919, NA())</f>
        <v>#N/A</v>
      </c>
      <c r="K919" s="3"/>
      <c r="AL919" s="2" t="str">
        <f t="shared" si="105"/>
        <v/>
      </c>
      <c r="AM919" s="4" t="str">
        <f t="shared" si="106"/>
        <v/>
      </c>
      <c r="AN919" s="4" t="str">
        <f t="shared" si="107"/>
        <v/>
      </c>
    </row>
    <row r="920" spans="1:40" x14ac:dyDescent="0.2">
      <c r="A920" s="9" t="str">
        <f>Calculations!B920</f>
        <v/>
      </c>
      <c r="B920" s="9" t="str">
        <f>Calculations!A920</f>
        <v/>
      </c>
      <c r="C920" s="3" t="str">
        <f t="shared" si="104"/>
        <v/>
      </c>
      <c r="D920" s="3" t="str">
        <f>IFERROR(Calculations!L920,"")</f>
        <v/>
      </c>
      <c r="E920" s="3" t="str">
        <f>IF(OR(FilterValue="",Calculations!C920=FilterValue), IF(Calculations!C920 &lt;&gt;DefectTypeString,  IFERROR(Calculations!L920,""), NA()),NA())</f>
        <v/>
      </c>
      <c r="F920" s="3" t="e">
        <f t="shared" si="108"/>
        <v>#NUM!</v>
      </c>
      <c r="G920" s="3" t="e">
        <f xml:space="preserve"> IF(Calculations!C920 = DefectTypeString,  IFERROR(Calculations!L920,""), NA())</f>
        <v>#N/A</v>
      </c>
      <c r="H920" s="3" t="e">
        <f t="shared" si="109"/>
        <v>#NUM!</v>
      </c>
      <c r="I920" s="3" t="e">
        <f ca="1" xml:space="preserve"> IF(OR(Calculations!C920 = "",Calculations!C920 &lt;&gt; DefectTypeString),  Calculations!M920, NA())</f>
        <v>#N/A</v>
      </c>
      <c r="J920" s="3" t="e">
        <f xml:space="preserve"> IF(Calculations!C920 = DefectTypeString,  Calculations!M920, NA())</f>
        <v>#N/A</v>
      </c>
      <c r="K920" s="3"/>
      <c r="AL920" s="2" t="str">
        <f t="shared" si="105"/>
        <v/>
      </c>
      <c r="AM920" s="4" t="str">
        <f t="shared" si="106"/>
        <v/>
      </c>
      <c r="AN920" s="4" t="str">
        <f t="shared" si="107"/>
        <v/>
      </c>
    </row>
    <row r="921" spans="1:40" x14ac:dyDescent="0.2">
      <c r="A921" s="9" t="str">
        <f>Calculations!B921</f>
        <v/>
      </c>
      <c r="B921" s="9" t="str">
        <f>Calculations!A921</f>
        <v/>
      </c>
      <c r="C921" s="3" t="str">
        <f t="shared" si="104"/>
        <v/>
      </c>
      <c r="D921" s="3" t="str">
        <f>IFERROR(Calculations!L921,"")</f>
        <v/>
      </c>
      <c r="E921" s="3" t="str">
        <f>IF(OR(FilterValue="",Calculations!C921=FilterValue), IF(Calculations!C921 &lt;&gt;DefectTypeString,  IFERROR(Calculations!L921,""), NA()),NA())</f>
        <v/>
      </c>
      <c r="F921" s="3" t="e">
        <f t="shared" si="108"/>
        <v>#NUM!</v>
      </c>
      <c r="G921" s="3" t="e">
        <f xml:space="preserve"> IF(Calculations!C921 = DefectTypeString,  IFERROR(Calculations!L921,""), NA())</f>
        <v>#N/A</v>
      </c>
      <c r="H921" s="3" t="e">
        <f t="shared" si="109"/>
        <v>#NUM!</v>
      </c>
      <c r="I921" s="3" t="e">
        <f ca="1" xml:space="preserve"> IF(OR(Calculations!C921 = "",Calculations!C921 &lt;&gt; DefectTypeString),  Calculations!M921, NA())</f>
        <v>#N/A</v>
      </c>
      <c r="J921" s="3" t="e">
        <f xml:space="preserve"> IF(Calculations!C921 = DefectTypeString,  Calculations!M921, NA())</f>
        <v>#N/A</v>
      </c>
      <c r="K921" s="3"/>
      <c r="AL921" s="2" t="str">
        <f t="shared" si="105"/>
        <v/>
      </c>
      <c r="AM921" s="4" t="str">
        <f t="shared" si="106"/>
        <v/>
      </c>
      <c r="AN921" s="4" t="str">
        <f t="shared" si="107"/>
        <v/>
      </c>
    </row>
    <row r="922" spans="1:40" x14ac:dyDescent="0.2">
      <c r="A922" s="9" t="str">
        <f>Calculations!B922</f>
        <v/>
      </c>
      <c r="B922" s="9" t="str">
        <f>Calculations!A922</f>
        <v/>
      </c>
      <c r="C922" s="3" t="str">
        <f t="shared" si="104"/>
        <v/>
      </c>
      <c r="D922" s="3" t="str">
        <f>IFERROR(Calculations!L922,"")</f>
        <v/>
      </c>
      <c r="E922" s="3" t="str">
        <f>IF(OR(FilterValue="",Calculations!C922=FilterValue), IF(Calculations!C922 &lt;&gt;DefectTypeString,  IFERROR(Calculations!L922,""), NA()),NA())</f>
        <v/>
      </c>
      <c r="F922" s="3" t="e">
        <f t="shared" si="108"/>
        <v>#NUM!</v>
      </c>
      <c r="G922" s="3" t="e">
        <f xml:space="preserve"> IF(Calculations!C922 = DefectTypeString,  IFERROR(Calculations!L922,""), NA())</f>
        <v>#N/A</v>
      </c>
      <c r="H922" s="3" t="e">
        <f t="shared" si="109"/>
        <v>#NUM!</v>
      </c>
      <c r="I922" s="3" t="e">
        <f ca="1" xml:space="preserve"> IF(OR(Calculations!C922 = "",Calculations!C922 &lt;&gt; DefectTypeString),  Calculations!M922, NA())</f>
        <v>#N/A</v>
      </c>
      <c r="J922" s="3" t="e">
        <f xml:space="preserve"> IF(Calculations!C922 = DefectTypeString,  Calculations!M922, NA())</f>
        <v>#N/A</v>
      </c>
      <c r="K922" s="3"/>
      <c r="AL922" s="2" t="str">
        <f t="shared" si="105"/>
        <v/>
      </c>
      <c r="AM922" s="4" t="str">
        <f t="shared" si="106"/>
        <v/>
      </c>
      <c r="AN922" s="4" t="str">
        <f t="shared" si="107"/>
        <v/>
      </c>
    </row>
    <row r="923" spans="1:40" x14ac:dyDescent="0.2">
      <c r="A923" s="9" t="str">
        <f>Calculations!B923</f>
        <v/>
      </c>
      <c r="B923" s="9" t="str">
        <f>Calculations!A923</f>
        <v/>
      </c>
      <c r="C923" s="3" t="str">
        <f t="shared" si="104"/>
        <v/>
      </c>
      <c r="D923" s="3" t="str">
        <f>IFERROR(Calculations!L923,"")</f>
        <v/>
      </c>
      <c r="E923" s="3" t="str">
        <f>IF(OR(FilterValue="",Calculations!C923=FilterValue), IF(Calculations!C923 &lt;&gt;DefectTypeString,  IFERROR(Calculations!L923,""), NA()),NA())</f>
        <v/>
      </c>
      <c r="F923" s="3" t="e">
        <f t="shared" si="108"/>
        <v>#NUM!</v>
      </c>
      <c r="G923" s="3" t="e">
        <f xml:space="preserve"> IF(Calculations!C923 = DefectTypeString,  IFERROR(Calculations!L923,""), NA())</f>
        <v>#N/A</v>
      </c>
      <c r="H923" s="3" t="e">
        <f t="shared" si="109"/>
        <v>#NUM!</v>
      </c>
      <c r="I923" s="3" t="e">
        <f ca="1" xml:space="preserve"> IF(OR(Calculations!C923 = "",Calculations!C923 &lt;&gt; DefectTypeString),  Calculations!M923, NA())</f>
        <v>#N/A</v>
      </c>
      <c r="J923" s="3" t="e">
        <f xml:space="preserve"> IF(Calculations!C923 = DefectTypeString,  Calculations!M923, NA())</f>
        <v>#N/A</v>
      </c>
      <c r="K923" s="3"/>
      <c r="AL923" s="2" t="str">
        <f t="shared" si="105"/>
        <v/>
      </c>
      <c r="AM923" s="4" t="str">
        <f t="shared" si="106"/>
        <v/>
      </c>
      <c r="AN923" s="4" t="str">
        <f t="shared" si="107"/>
        <v/>
      </c>
    </row>
    <row r="924" spans="1:40" x14ac:dyDescent="0.2">
      <c r="A924" s="9" t="str">
        <f>Calculations!B924</f>
        <v/>
      </c>
      <c r="B924" s="9" t="str">
        <f>Calculations!A924</f>
        <v/>
      </c>
      <c r="C924" s="3" t="str">
        <f t="shared" si="104"/>
        <v/>
      </c>
      <c r="D924" s="3" t="str">
        <f>IFERROR(Calculations!L924,"")</f>
        <v/>
      </c>
      <c r="E924" s="3" t="str">
        <f>IF(OR(FilterValue="",Calculations!C924=FilterValue), IF(Calculations!C924 &lt;&gt;DefectTypeString,  IFERROR(Calculations!L924,""), NA()),NA())</f>
        <v/>
      </c>
      <c r="F924" s="3" t="e">
        <f t="shared" si="108"/>
        <v>#NUM!</v>
      </c>
      <c r="G924" s="3" t="e">
        <f xml:space="preserve"> IF(Calculations!C924 = DefectTypeString,  IFERROR(Calculations!L924,""), NA())</f>
        <v>#N/A</v>
      </c>
      <c r="H924" s="3" t="e">
        <f t="shared" si="109"/>
        <v>#NUM!</v>
      </c>
      <c r="I924" s="3" t="e">
        <f ca="1" xml:space="preserve"> IF(OR(Calculations!C924 = "",Calculations!C924 &lt;&gt; DefectTypeString),  Calculations!M924, NA())</f>
        <v>#N/A</v>
      </c>
      <c r="J924" s="3" t="e">
        <f xml:space="preserve"> IF(Calculations!C924 = DefectTypeString,  Calculations!M924, NA())</f>
        <v>#N/A</v>
      </c>
      <c r="K924" s="3"/>
      <c r="AL924" s="2" t="str">
        <f t="shared" si="105"/>
        <v/>
      </c>
      <c r="AM924" s="4" t="str">
        <f t="shared" si="106"/>
        <v/>
      </c>
      <c r="AN924" s="4" t="str">
        <f t="shared" si="107"/>
        <v/>
      </c>
    </row>
    <row r="925" spans="1:40" x14ac:dyDescent="0.2">
      <c r="A925" s="9" t="str">
        <f>Calculations!B925</f>
        <v/>
      </c>
      <c r="B925" s="9" t="str">
        <f>Calculations!A925</f>
        <v/>
      </c>
      <c r="C925" s="3" t="str">
        <f t="shared" si="104"/>
        <v/>
      </c>
      <c r="D925" s="3" t="str">
        <f>IFERROR(Calculations!L925,"")</f>
        <v/>
      </c>
      <c r="E925" s="3" t="str">
        <f>IF(OR(FilterValue="",Calculations!C925=FilterValue), IF(Calculations!C925 &lt;&gt;DefectTypeString,  IFERROR(Calculations!L925,""), NA()),NA())</f>
        <v/>
      </c>
      <c r="F925" s="3" t="e">
        <f t="shared" si="108"/>
        <v>#NUM!</v>
      </c>
      <c r="G925" s="3" t="e">
        <f xml:space="preserve"> IF(Calculations!C925 = DefectTypeString,  IFERROR(Calculations!L925,""), NA())</f>
        <v>#N/A</v>
      </c>
      <c r="H925" s="3" t="e">
        <f t="shared" si="109"/>
        <v>#NUM!</v>
      </c>
      <c r="I925" s="3" t="e">
        <f ca="1" xml:space="preserve"> IF(OR(Calculations!C925 = "",Calculations!C925 &lt;&gt; DefectTypeString),  Calculations!M925, NA())</f>
        <v>#N/A</v>
      </c>
      <c r="J925" s="3" t="e">
        <f xml:space="preserve"> IF(Calculations!C925 = DefectTypeString,  Calculations!M925, NA())</f>
        <v>#N/A</v>
      </c>
      <c r="K925" s="3"/>
      <c r="AL925" s="2" t="str">
        <f t="shared" si="105"/>
        <v/>
      </c>
      <c r="AM925" s="4" t="str">
        <f t="shared" si="106"/>
        <v/>
      </c>
      <c r="AN925" s="4" t="str">
        <f t="shared" si="107"/>
        <v/>
      </c>
    </row>
    <row r="926" spans="1:40" x14ac:dyDescent="0.2">
      <c r="A926" s="9" t="str">
        <f>Calculations!B926</f>
        <v/>
      </c>
      <c r="B926" s="9" t="str">
        <f>Calculations!A926</f>
        <v/>
      </c>
      <c r="C926" s="3" t="str">
        <f t="shared" si="104"/>
        <v/>
      </c>
      <c r="D926" s="3" t="str">
        <f>IFERROR(Calculations!L926,"")</f>
        <v/>
      </c>
      <c r="E926" s="3" t="str">
        <f>IF(OR(FilterValue="",Calculations!C926=FilterValue), IF(Calculations!C926 &lt;&gt;DefectTypeString,  IFERROR(Calculations!L926,""), NA()),NA())</f>
        <v/>
      </c>
      <c r="F926" s="3" t="e">
        <f t="shared" si="108"/>
        <v>#NUM!</v>
      </c>
      <c r="G926" s="3" t="e">
        <f xml:space="preserve"> IF(Calculations!C926 = DefectTypeString,  IFERROR(Calculations!L926,""), NA())</f>
        <v>#N/A</v>
      </c>
      <c r="H926" s="3" t="e">
        <f t="shared" si="109"/>
        <v>#NUM!</v>
      </c>
      <c r="I926" s="3" t="e">
        <f ca="1" xml:space="preserve"> IF(OR(Calculations!C926 = "",Calculations!C926 &lt;&gt; DefectTypeString),  Calculations!M926, NA())</f>
        <v>#N/A</v>
      </c>
      <c r="J926" s="3" t="e">
        <f xml:space="preserve"> IF(Calculations!C926 = DefectTypeString,  Calculations!M926, NA())</f>
        <v>#N/A</v>
      </c>
      <c r="K926" s="3"/>
      <c r="AL926" s="2" t="str">
        <f t="shared" si="105"/>
        <v/>
      </c>
      <c r="AM926" s="4" t="str">
        <f t="shared" si="106"/>
        <v/>
      </c>
      <c r="AN926" s="4" t="str">
        <f t="shared" si="107"/>
        <v/>
      </c>
    </row>
    <row r="927" spans="1:40" x14ac:dyDescent="0.2">
      <c r="A927" s="9" t="str">
        <f>Calculations!B927</f>
        <v/>
      </c>
      <c r="B927" s="9" t="str">
        <f>Calculations!A927</f>
        <v/>
      </c>
      <c r="C927" s="3" t="str">
        <f t="shared" si="104"/>
        <v/>
      </c>
      <c r="D927" s="3" t="str">
        <f>IFERROR(Calculations!L927,"")</f>
        <v/>
      </c>
      <c r="E927" s="3" t="str">
        <f>IF(OR(FilterValue="",Calculations!C927=FilterValue), IF(Calculations!C927 &lt;&gt;DefectTypeString,  IFERROR(Calculations!L927,""), NA()),NA())</f>
        <v/>
      </c>
      <c r="F927" s="3" t="e">
        <f t="shared" si="108"/>
        <v>#NUM!</v>
      </c>
      <c r="G927" s="3" t="e">
        <f xml:space="preserve"> IF(Calculations!C927 = DefectTypeString,  IFERROR(Calculations!L927,""), NA())</f>
        <v>#N/A</v>
      </c>
      <c r="H927" s="3" t="e">
        <f t="shared" si="109"/>
        <v>#NUM!</v>
      </c>
      <c r="I927" s="3" t="e">
        <f ca="1" xml:space="preserve"> IF(OR(Calculations!C927 = "",Calculations!C927 &lt;&gt; DefectTypeString),  Calculations!M927, NA())</f>
        <v>#N/A</v>
      </c>
      <c r="J927" s="3" t="e">
        <f xml:space="preserve"> IF(Calculations!C927 = DefectTypeString,  Calculations!M927, NA())</f>
        <v>#N/A</v>
      </c>
      <c r="K927" s="3"/>
      <c r="AL927" s="2" t="str">
        <f t="shared" si="105"/>
        <v/>
      </c>
      <c r="AM927" s="4" t="str">
        <f t="shared" si="106"/>
        <v/>
      </c>
      <c r="AN927" s="4" t="str">
        <f t="shared" si="107"/>
        <v/>
      </c>
    </row>
    <row r="928" spans="1:40" x14ac:dyDescent="0.2">
      <c r="A928" s="9" t="str">
        <f>Calculations!B928</f>
        <v/>
      </c>
      <c r="B928" s="9" t="str">
        <f>Calculations!A928</f>
        <v/>
      </c>
      <c r="C928" s="3" t="str">
        <f t="shared" si="104"/>
        <v/>
      </c>
      <c r="D928" s="3" t="str">
        <f>IFERROR(Calculations!L928,"")</f>
        <v/>
      </c>
      <c r="E928" s="3" t="str">
        <f>IF(OR(FilterValue="",Calculations!C928=FilterValue), IF(Calculations!C928 &lt;&gt;DefectTypeString,  IFERROR(Calculations!L928,""), NA()),NA())</f>
        <v/>
      </c>
      <c r="F928" s="3" t="e">
        <f t="shared" si="108"/>
        <v>#NUM!</v>
      </c>
      <c r="G928" s="3" t="e">
        <f xml:space="preserve"> IF(Calculations!C928 = DefectTypeString,  IFERROR(Calculations!L928,""), NA())</f>
        <v>#N/A</v>
      </c>
      <c r="H928" s="3" t="e">
        <f t="shared" si="109"/>
        <v>#NUM!</v>
      </c>
      <c r="I928" s="3" t="e">
        <f ca="1" xml:space="preserve"> IF(OR(Calculations!C928 = "",Calculations!C928 &lt;&gt; DefectTypeString),  Calculations!M928, NA())</f>
        <v>#N/A</v>
      </c>
      <c r="J928" s="3" t="e">
        <f xml:space="preserve"> IF(Calculations!C928 = DefectTypeString,  Calculations!M928, NA())</f>
        <v>#N/A</v>
      </c>
      <c r="K928" s="3"/>
      <c r="AL928" s="2" t="str">
        <f t="shared" si="105"/>
        <v/>
      </c>
      <c r="AM928" s="4" t="str">
        <f t="shared" si="106"/>
        <v/>
      </c>
      <c r="AN928" s="4" t="str">
        <f t="shared" si="107"/>
        <v/>
      </c>
    </row>
    <row r="929" spans="1:40" x14ac:dyDescent="0.2">
      <c r="A929" s="9" t="str">
        <f>Calculations!B929</f>
        <v/>
      </c>
      <c r="B929" s="9" t="str">
        <f>Calculations!A929</f>
        <v/>
      </c>
      <c r="C929" s="3" t="str">
        <f t="shared" si="104"/>
        <v/>
      </c>
      <c r="D929" s="3" t="str">
        <f>IFERROR(Calculations!L929,"")</f>
        <v/>
      </c>
      <c r="E929" s="3" t="str">
        <f>IF(OR(FilterValue="",Calculations!C929=FilterValue), IF(Calculations!C929 &lt;&gt;DefectTypeString,  IFERROR(Calculations!L929,""), NA()),NA())</f>
        <v/>
      </c>
      <c r="F929" s="3" t="e">
        <f t="shared" si="108"/>
        <v>#NUM!</v>
      </c>
      <c r="G929" s="3" t="e">
        <f xml:space="preserve"> IF(Calculations!C929 = DefectTypeString,  IFERROR(Calculations!L929,""), NA())</f>
        <v>#N/A</v>
      </c>
      <c r="H929" s="3" t="e">
        <f t="shared" si="109"/>
        <v>#NUM!</v>
      </c>
      <c r="I929" s="3" t="e">
        <f ca="1" xml:space="preserve"> IF(OR(Calculations!C929 = "",Calculations!C929 &lt;&gt; DefectTypeString),  Calculations!M929, NA())</f>
        <v>#N/A</v>
      </c>
      <c r="J929" s="3" t="e">
        <f xml:space="preserve"> IF(Calculations!C929 = DefectTypeString,  Calculations!M929, NA())</f>
        <v>#N/A</v>
      </c>
      <c r="K929" s="3"/>
      <c r="AL929" s="2" t="str">
        <f t="shared" si="105"/>
        <v/>
      </c>
      <c r="AM929" s="4" t="str">
        <f t="shared" si="106"/>
        <v/>
      </c>
      <c r="AN929" s="4" t="str">
        <f t="shared" si="107"/>
        <v/>
      </c>
    </row>
    <row r="930" spans="1:40" x14ac:dyDescent="0.2">
      <c r="A930" s="9" t="str">
        <f>Calculations!B930</f>
        <v/>
      </c>
      <c r="B930" s="9" t="str">
        <f>Calculations!A930</f>
        <v/>
      </c>
      <c r="C930" s="3" t="str">
        <f t="shared" si="104"/>
        <v/>
      </c>
      <c r="D930" s="3" t="str">
        <f>IFERROR(Calculations!L930,"")</f>
        <v/>
      </c>
      <c r="E930" s="3" t="str">
        <f>IF(OR(FilterValue="",Calculations!C930=FilterValue), IF(Calculations!C930 &lt;&gt;DefectTypeString,  IFERROR(Calculations!L930,""), NA()),NA())</f>
        <v/>
      </c>
      <c r="F930" s="3" t="e">
        <f t="shared" si="108"/>
        <v>#NUM!</v>
      </c>
      <c r="G930" s="3" t="e">
        <f xml:space="preserve"> IF(Calculations!C930 = DefectTypeString,  IFERROR(Calculations!L930,""), NA())</f>
        <v>#N/A</v>
      </c>
      <c r="H930" s="3" t="e">
        <f t="shared" si="109"/>
        <v>#NUM!</v>
      </c>
      <c r="I930" s="3" t="e">
        <f ca="1" xml:space="preserve"> IF(OR(Calculations!C930 = "",Calculations!C930 &lt;&gt; DefectTypeString),  Calculations!M930, NA())</f>
        <v>#N/A</v>
      </c>
      <c r="J930" s="3" t="e">
        <f xml:space="preserve"> IF(Calculations!C930 = DefectTypeString,  Calculations!M930, NA())</f>
        <v>#N/A</v>
      </c>
      <c r="K930" s="3"/>
      <c r="AL930" s="2" t="str">
        <f t="shared" si="105"/>
        <v/>
      </c>
      <c r="AM930" s="4" t="str">
        <f t="shared" si="106"/>
        <v/>
      </c>
      <c r="AN930" s="4" t="str">
        <f t="shared" si="107"/>
        <v/>
      </c>
    </row>
    <row r="931" spans="1:40" x14ac:dyDescent="0.2">
      <c r="A931" s="9" t="str">
        <f>Calculations!B931</f>
        <v/>
      </c>
      <c r="B931" s="9" t="str">
        <f>Calculations!A931</f>
        <v/>
      </c>
      <c r="C931" s="3" t="str">
        <f t="shared" si="104"/>
        <v/>
      </c>
      <c r="D931" s="3" t="str">
        <f>IFERROR(Calculations!L931,"")</f>
        <v/>
      </c>
      <c r="E931" s="3" t="str">
        <f>IF(OR(FilterValue="",Calculations!C931=FilterValue), IF(Calculations!C931 &lt;&gt;DefectTypeString,  IFERROR(Calculations!L931,""), NA()),NA())</f>
        <v/>
      </c>
      <c r="F931" s="3" t="e">
        <f t="shared" si="108"/>
        <v>#NUM!</v>
      </c>
      <c r="G931" s="3" t="e">
        <f xml:space="preserve"> IF(Calculations!C931 = DefectTypeString,  IFERROR(Calculations!L931,""), NA())</f>
        <v>#N/A</v>
      </c>
      <c r="H931" s="3" t="e">
        <f t="shared" si="109"/>
        <v>#NUM!</v>
      </c>
      <c r="I931" s="3" t="e">
        <f ca="1" xml:space="preserve"> IF(OR(Calculations!C931 = "",Calculations!C931 &lt;&gt; DefectTypeString),  Calculations!M931, NA())</f>
        <v>#N/A</v>
      </c>
      <c r="J931" s="3" t="e">
        <f xml:space="preserve"> IF(Calculations!C931 = DefectTypeString,  Calculations!M931, NA())</f>
        <v>#N/A</v>
      </c>
      <c r="K931" s="3"/>
      <c r="AL931" s="2" t="str">
        <f t="shared" si="105"/>
        <v/>
      </c>
      <c r="AM931" s="4" t="str">
        <f t="shared" si="106"/>
        <v/>
      </c>
      <c r="AN931" s="4" t="str">
        <f t="shared" si="107"/>
        <v/>
      </c>
    </row>
    <row r="932" spans="1:40" x14ac:dyDescent="0.2">
      <c r="A932" s="9" t="str">
        <f>Calculations!B932</f>
        <v/>
      </c>
      <c r="B932" s="9" t="str">
        <f>Calculations!A932</f>
        <v/>
      </c>
      <c r="C932" s="3" t="str">
        <f t="shared" si="104"/>
        <v/>
      </c>
      <c r="D932" s="3" t="str">
        <f>IFERROR(Calculations!L932,"")</f>
        <v/>
      </c>
      <c r="E932" s="3" t="str">
        <f>IF(OR(FilterValue="",Calculations!C932=FilterValue), IF(Calculations!C932 &lt;&gt;DefectTypeString,  IFERROR(Calculations!L932,""), NA()),NA())</f>
        <v/>
      </c>
      <c r="F932" s="3" t="e">
        <f t="shared" si="108"/>
        <v>#NUM!</v>
      </c>
      <c r="G932" s="3" t="e">
        <f xml:space="preserve"> IF(Calculations!C932 = DefectTypeString,  IFERROR(Calculations!L932,""), NA())</f>
        <v>#N/A</v>
      </c>
      <c r="H932" s="3" t="e">
        <f t="shared" si="109"/>
        <v>#NUM!</v>
      </c>
      <c r="I932" s="3" t="e">
        <f ca="1" xml:space="preserve"> IF(OR(Calculations!C932 = "",Calculations!C932 &lt;&gt; DefectTypeString),  Calculations!M932, NA())</f>
        <v>#N/A</v>
      </c>
      <c r="J932" s="3" t="e">
        <f xml:space="preserve"> IF(Calculations!C932 = DefectTypeString,  Calculations!M932, NA())</f>
        <v>#N/A</v>
      </c>
      <c r="K932" s="3"/>
      <c r="AL932" s="2" t="str">
        <f t="shared" si="105"/>
        <v/>
      </c>
      <c r="AM932" s="4" t="str">
        <f t="shared" si="106"/>
        <v/>
      </c>
      <c r="AN932" s="4" t="str">
        <f t="shared" si="107"/>
        <v/>
      </c>
    </row>
    <row r="933" spans="1:40" x14ac:dyDescent="0.2">
      <c r="A933" s="9" t="str">
        <f>Calculations!B933</f>
        <v/>
      </c>
      <c r="B933" s="9" t="str">
        <f>Calculations!A933</f>
        <v/>
      </c>
      <c r="C933" s="3" t="str">
        <f t="shared" si="104"/>
        <v/>
      </c>
      <c r="D933" s="3" t="str">
        <f>IFERROR(Calculations!L933,"")</f>
        <v/>
      </c>
      <c r="E933" s="3" t="str">
        <f>IF(OR(FilterValue="",Calculations!C933=FilterValue), IF(Calculations!C933 &lt;&gt;DefectTypeString,  IFERROR(Calculations!L933,""), NA()),NA())</f>
        <v/>
      </c>
      <c r="F933" s="3" t="e">
        <f t="shared" si="108"/>
        <v>#NUM!</v>
      </c>
      <c r="G933" s="3" t="e">
        <f xml:space="preserve"> IF(Calculations!C933 = DefectTypeString,  IFERROR(Calculations!L933,""), NA())</f>
        <v>#N/A</v>
      </c>
      <c r="H933" s="3" t="e">
        <f t="shared" si="109"/>
        <v>#NUM!</v>
      </c>
      <c r="I933" s="3" t="e">
        <f ca="1" xml:space="preserve"> IF(OR(Calculations!C933 = "",Calculations!C933 &lt;&gt; DefectTypeString),  Calculations!M933, NA())</f>
        <v>#N/A</v>
      </c>
      <c r="J933" s="3" t="e">
        <f xml:space="preserve"> IF(Calculations!C933 = DefectTypeString,  Calculations!M933, NA())</f>
        <v>#N/A</v>
      </c>
      <c r="K933" s="3"/>
      <c r="AL933" s="2" t="str">
        <f t="shared" si="105"/>
        <v/>
      </c>
      <c r="AM933" s="4" t="str">
        <f t="shared" si="106"/>
        <v/>
      </c>
      <c r="AN933" s="4" t="str">
        <f t="shared" si="107"/>
        <v/>
      </c>
    </row>
    <row r="934" spans="1:40" x14ac:dyDescent="0.2">
      <c r="A934" s="9" t="str">
        <f>Calculations!B934</f>
        <v/>
      </c>
      <c r="B934" s="9" t="str">
        <f>Calculations!A934</f>
        <v/>
      </c>
      <c r="C934" s="3" t="str">
        <f t="shared" si="104"/>
        <v/>
      </c>
      <c r="D934" s="3" t="str">
        <f>IFERROR(Calculations!L934,"")</f>
        <v/>
      </c>
      <c r="E934" s="3" t="str">
        <f>IF(OR(FilterValue="",Calculations!C934=FilterValue), IF(Calculations!C934 &lt;&gt;DefectTypeString,  IFERROR(Calculations!L934,""), NA()),NA())</f>
        <v/>
      </c>
      <c r="F934" s="3" t="e">
        <f t="shared" si="108"/>
        <v>#NUM!</v>
      </c>
      <c r="G934" s="3" t="e">
        <f xml:space="preserve"> IF(Calculations!C934 = DefectTypeString,  IFERROR(Calculations!L934,""), NA())</f>
        <v>#N/A</v>
      </c>
      <c r="H934" s="3" t="e">
        <f t="shared" si="109"/>
        <v>#NUM!</v>
      </c>
      <c r="I934" s="3" t="e">
        <f ca="1" xml:space="preserve"> IF(OR(Calculations!C934 = "",Calculations!C934 &lt;&gt; DefectTypeString),  Calculations!M934, NA())</f>
        <v>#N/A</v>
      </c>
      <c r="J934" s="3" t="e">
        <f xml:space="preserve"> IF(Calculations!C934 = DefectTypeString,  Calculations!M934, NA())</f>
        <v>#N/A</v>
      </c>
      <c r="K934" s="3"/>
      <c r="AL934" s="2" t="str">
        <f t="shared" si="105"/>
        <v/>
      </c>
      <c r="AM934" s="4" t="str">
        <f t="shared" si="106"/>
        <v/>
      </c>
      <c r="AN934" s="4" t="str">
        <f t="shared" si="107"/>
        <v/>
      </c>
    </row>
    <row r="935" spans="1:40" x14ac:dyDescent="0.2">
      <c r="A935" s="9" t="str">
        <f>Calculations!B935</f>
        <v/>
      </c>
      <c r="B935" s="9" t="str">
        <f>Calculations!A935</f>
        <v/>
      </c>
      <c r="C935" s="3" t="str">
        <f t="shared" si="104"/>
        <v/>
      </c>
      <c r="D935" s="3" t="str">
        <f>IFERROR(Calculations!L935,"")</f>
        <v/>
      </c>
      <c r="E935" s="3" t="str">
        <f>IF(OR(FilterValue="",Calculations!C935=FilterValue), IF(Calculations!C935 &lt;&gt;DefectTypeString,  IFERROR(Calculations!L935,""), NA()),NA())</f>
        <v/>
      </c>
      <c r="F935" s="3" t="e">
        <f t="shared" si="108"/>
        <v>#NUM!</v>
      </c>
      <c r="G935" s="3" t="e">
        <f xml:space="preserve"> IF(Calculations!C935 = DefectTypeString,  IFERROR(Calculations!L935,""), NA())</f>
        <v>#N/A</v>
      </c>
      <c r="H935" s="3" t="e">
        <f t="shared" si="109"/>
        <v>#NUM!</v>
      </c>
      <c r="I935" s="3" t="e">
        <f ca="1" xml:space="preserve"> IF(OR(Calculations!C935 = "",Calculations!C935 &lt;&gt; DefectTypeString),  Calculations!M935, NA())</f>
        <v>#N/A</v>
      </c>
      <c r="J935" s="3" t="e">
        <f xml:space="preserve"> IF(Calculations!C935 = DefectTypeString,  Calculations!M935, NA())</f>
        <v>#N/A</v>
      </c>
      <c r="K935" s="3"/>
      <c r="AL935" s="2" t="str">
        <f t="shared" si="105"/>
        <v/>
      </c>
      <c r="AM935" s="4" t="str">
        <f t="shared" si="106"/>
        <v/>
      </c>
      <c r="AN935" s="4" t="str">
        <f t="shared" si="107"/>
        <v/>
      </c>
    </row>
    <row r="936" spans="1:40" x14ac:dyDescent="0.2">
      <c r="A936" s="9" t="str">
        <f>Calculations!B936</f>
        <v/>
      </c>
      <c r="B936" s="9" t="str">
        <f>Calculations!A936</f>
        <v/>
      </c>
      <c r="C936" s="3" t="str">
        <f t="shared" si="104"/>
        <v/>
      </c>
      <c r="D936" s="3" t="str">
        <f>IFERROR(Calculations!L936,"")</f>
        <v/>
      </c>
      <c r="E936" s="3" t="str">
        <f>IF(OR(FilterValue="",Calculations!C936=FilterValue), IF(Calculations!C936 &lt;&gt;DefectTypeString,  IFERROR(Calculations!L936,""), NA()),NA())</f>
        <v/>
      </c>
      <c r="F936" s="3" t="e">
        <f t="shared" si="108"/>
        <v>#NUM!</v>
      </c>
      <c r="G936" s="3" t="e">
        <f xml:space="preserve"> IF(Calculations!C936 = DefectTypeString,  IFERROR(Calculations!L936,""), NA())</f>
        <v>#N/A</v>
      </c>
      <c r="H936" s="3" t="e">
        <f t="shared" si="109"/>
        <v>#NUM!</v>
      </c>
      <c r="I936" s="3" t="e">
        <f ca="1" xml:space="preserve"> IF(OR(Calculations!C936 = "",Calculations!C936 &lt;&gt; DefectTypeString),  Calculations!M936, NA())</f>
        <v>#N/A</v>
      </c>
      <c r="J936" s="3" t="e">
        <f xml:space="preserve"> IF(Calculations!C936 = DefectTypeString,  Calculations!M936, NA())</f>
        <v>#N/A</v>
      </c>
      <c r="K936" s="3"/>
      <c r="AL936" s="2" t="str">
        <f t="shared" si="105"/>
        <v/>
      </c>
      <c r="AM936" s="4" t="str">
        <f t="shared" si="106"/>
        <v/>
      </c>
      <c r="AN936" s="4" t="str">
        <f t="shared" si="107"/>
        <v/>
      </c>
    </row>
    <row r="937" spans="1:40" x14ac:dyDescent="0.2">
      <c r="A937" s="9" t="str">
        <f>Calculations!B937</f>
        <v/>
      </c>
      <c r="B937" s="9" t="str">
        <f>Calculations!A937</f>
        <v/>
      </c>
      <c r="C937" s="3" t="str">
        <f t="shared" si="104"/>
        <v/>
      </c>
      <c r="D937" s="3" t="str">
        <f>IFERROR(Calculations!L937,"")</f>
        <v/>
      </c>
      <c r="E937" s="3" t="str">
        <f>IF(OR(FilterValue="",Calculations!C937=FilterValue), IF(Calculations!C937 &lt;&gt;DefectTypeString,  IFERROR(Calculations!L937,""), NA()),NA())</f>
        <v/>
      </c>
      <c r="F937" s="3" t="e">
        <f t="shared" si="108"/>
        <v>#NUM!</v>
      </c>
      <c r="G937" s="3" t="e">
        <f xml:space="preserve"> IF(Calculations!C937 = DefectTypeString,  IFERROR(Calculations!L937,""), NA())</f>
        <v>#N/A</v>
      </c>
      <c r="H937" s="3" t="e">
        <f t="shared" si="109"/>
        <v>#NUM!</v>
      </c>
      <c r="I937" s="3" t="e">
        <f ca="1" xml:space="preserve"> IF(OR(Calculations!C937 = "",Calculations!C937 &lt;&gt; DefectTypeString),  Calculations!M937, NA())</f>
        <v>#N/A</v>
      </c>
      <c r="J937" s="3" t="e">
        <f xml:space="preserve"> IF(Calculations!C937 = DefectTypeString,  Calculations!M937, NA())</f>
        <v>#N/A</v>
      </c>
      <c r="K937" s="3"/>
      <c r="AL937" s="2" t="str">
        <f t="shared" si="105"/>
        <v/>
      </c>
      <c r="AM937" s="4" t="str">
        <f t="shared" si="106"/>
        <v/>
      </c>
      <c r="AN937" s="4" t="str">
        <f t="shared" si="107"/>
        <v/>
      </c>
    </row>
    <row r="938" spans="1:40" x14ac:dyDescent="0.2">
      <c r="A938" s="9" t="str">
        <f>Calculations!B938</f>
        <v/>
      </c>
      <c r="B938" s="9" t="str">
        <f>Calculations!A938</f>
        <v/>
      </c>
      <c r="C938" s="3" t="str">
        <f t="shared" si="104"/>
        <v/>
      </c>
      <c r="D938" s="3" t="str">
        <f>IFERROR(Calculations!L938,"")</f>
        <v/>
      </c>
      <c r="E938" s="3" t="str">
        <f>IF(OR(FilterValue="",Calculations!C938=FilterValue), IF(Calculations!C938 &lt;&gt;DefectTypeString,  IFERROR(Calculations!L938,""), NA()),NA())</f>
        <v/>
      </c>
      <c r="F938" s="3" t="e">
        <f t="shared" si="108"/>
        <v>#NUM!</v>
      </c>
      <c r="G938" s="3" t="e">
        <f xml:space="preserve"> IF(Calculations!C938 = DefectTypeString,  IFERROR(Calculations!L938,""), NA())</f>
        <v>#N/A</v>
      </c>
      <c r="H938" s="3" t="e">
        <f t="shared" si="109"/>
        <v>#NUM!</v>
      </c>
      <c r="I938" s="3" t="e">
        <f ca="1" xml:space="preserve"> IF(OR(Calculations!C938 = "",Calculations!C938 &lt;&gt; DefectTypeString),  Calculations!M938, NA())</f>
        <v>#N/A</v>
      </c>
      <c r="J938" s="3" t="e">
        <f xml:space="preserve"> IF(Calculations!C938 = DefectTypeString,  Calculations!M938, NA())</f>
        <v>#N/A</v>
      </c>
      <c r="K938" s="3"/>
      <c r="AL938" s="2" t="str">
        <f t="shared" si="105"/>
        <v/>
      </c>
      <c r="AM938" s="4" t="str">
        <f t="shared" si="106"/>
        <v/>
      </c>
      <c r="AN938" s="4" t="str">
        <f t="shared" si="107"/>
        <v/>
      </c>
    </row>
    <row r="939" spans="1:40" x14ac:dyDescent="0.2">
      <c r="A939" s="9" t="str">
        <f>Calculations!B939</f>
        <v/>
      </c>
      <c r="B939" s="9" t="str">
        <f>Calculations!A939</f>
        <v/>
      </c>
      <c r="C939" s="3" t="str">
        <f t="shared" si="104"/>
        <v/>
      </c>
      <c r="D939" s="3" t="str">
        <f>IFERROR(Calculations!L939,"")</f>
        <v/>
      </c>
      <c r="E939" s="3" t="str">
        <f>IF(OR(FilterValue="",Calculations!C939=FilterValue), IF(Calculations!C939 &lt;&gt;DefectTypeString,  IFERROR(Calculations!L939,""), NA()),NA())</f>
        <v/>
      </c>
      <c r="F939" s="3" t="e">
        <f t="shared" si="108"/>
        <v>#NUM!</v>
      </c>
      <c r="G939" s="3" t="e">
        <f xml:space="preserve"> IF(Calculations!C939 = DefectTypeString,  IFERROR(Calculations!L939,""), NA())</f>
        <v>#N/A</v>
      </c>
      <c r="H939" s="3" t="e">
        <f t="shared" si="109"/>
        <v>#NUM!</v>
      </c>
      <c r="I939" s="3" t="e">
        <f ca="1" xml:space="preserve"> IF(OR(Calculations!C939 = "",Calculations!C939 &lt;&gt; DefectTypeString),  Calculations!M939, NA())</f>
        <v>#N/A</v>
      </c>
      <c r="J939" s="3" t="e">
        <f xml:space="preserve"> IF(Calculations!C939 = DefectTypeString,  Calculations!M939, NA())</f>
        <v>#N/A</v>
      </c>
      <c r="K939" s="3"/>
      <c r="AL939" s="2" t="str">
        <f t="shared" si="105"/>
        <v/>
      </c>
      <c r="AM939" s="4" t="str">
        <f t="shared" si="106"/>
        <v/>
      </c>
      <c r="AN939" s="4" t="str">
        <f t="shared" si="107"/>
        <v/>
      </c>
    </row>
    <row r="940" spans="1:40" x14ac:dyDescent="0.2">
      <c r="A940" s="9" t="str">
        <f>Calculations!B940</f>
        <v/>
      </c>
      <c r="B940" s="9" t="str">
        <f>Calculations!A940</f>
        <v/>
      </c>
      <c r="C940" s="3" t="str">
        <f t="shared" si="104"/>
        <v/>
      </c>
      <c r="D940" s="3" t="str">
        <f>IFERROR(Calculations!L940,"")</f>
        <v/>
      </c>
      <c r="E940" s="3" t="str">
        <f>IF(OR(FilterValue="",Calculations!C940=FilterValue), IF(Calculations!C940 &lt;&gt;DefectTypeString,  IFERROR(Calculations!L940,""), NA()),NA())</f>
        <v/>
      </c>
      <c r="F940" s="3" t="e">
        <f t="shared" si="108"/>
        <v>#NUM!</v>
      </c>
      <c r="G940" s="3" t="e">
        <f xml:space="preserve"> IF(Calculations!C940 = DefectTypeString,  IFERROR(Calculations!L940,""), NA())</f>
        <v>#N/A</v>
      </c>
      <c r="H940" s="3" t="e">
        <f t="shared" si="109"/>
        <v>#NUM!</v>
      </c>
      <c r="I940" s="3" t="e">
        <f ca="1" xml:space="preserve"> IF(OR(Calculations!C940 = "",Calculations!C940 &lt;&gt; DefectTypeString),  Calculations!M940, NA())</f>
        <v>#N/A</v>
      </c>
      <c r="J940" s="3" t="e">
        <f xml:space="preserve"> IF(Calculations!C940 = DefectTypeString,  Calculations!M940, NA())</f>
        <v>#N/A</v>
      </c>
      <c r="K940" s="3"/>
      <c r="AL940" s="2" t="str">
        <f t="shared" si="105"/>
        <v/>
      </c>
      <c r="AM940" s="4" t="str">
        <f t="shared" si="106"/>
        <v/>
      </c>
      <c r="AN940" s="4" t="str">
        <f t="shared" si="107"/>
        <v/>
      </c>
    </row>
    <row r="941" spans="1:40" x14ac:dyDescent="0.2">
      <c r="A941" s="9" t="str">
        <f>Calculations!B941</f>
        <v/>
      </c>
      <c r="B941" s="9" t="str">
        <f>Calculations!A941</f>
        <v/>
      </c>
      <c r="C941" s="3" t="str">
        <f t="shared" si="104"/>
        <v/>
      </c>
      <c r="D941" s="3" t="str">
        <f>IFERROR(Calculations!L941,"")</f>
        <v/>
      </c>
      <c r="E941" s="3" t="str">
        <f>IF(OR(FilterValue="",Calculations!C941=FilterValue), IF(Calculations!C941 &lt;&gt;DefectTypeString,  IFERROR(Calculations!L941,""), NA()),NA())</f>
        <v/>
      </c>
      <c r="F941" s="3" t="e">
        <f t="shared" si="108"/>
        <v>#NUM!</v>
      </c>
      <c r="G941" s="3" t="e">
        <f xml:space="preserve"> IF(Calculations!C941 = DefectTypeString,  IFERROR(Calculations!L941,""), NA())</f>
        <v>#N/A</v>
      </c>
      <c r="H941" s="3" t="e">
        <f t="shared" si="109"/>
        <v>#NUM!</v>
      </c>
      <c r="I941" s="3" t="e">
        <f ca="1" xml:space="preserve"> IF(OR(Calculations!C941 = "",Calculations!C941 &lt;&gt; DefectTypeString),  Calculations!M941, NA())</f>
        <v>#N/A</v>
      </c>
      <c r="J941" s="3" t="e">
        <f xml:space="preserve"> IF(Calculations!C941 = DefectTypeString,  Calculations!M941, NA())</f>
        <v>#N/A</v>
      </c>
      <c r="K941" s="3"/>
      <c r="AL941" s="2" t="str">
        <f t="shared" si="105"/>
        <v/>
      </c>
      <c r="AM941" s="4" t="str">
        <f t="shared" si="106"/>
        <v/>
      </c>
      <c r="AN941" s="4" t="str">
        <f t="shared" si="107"/>
        <v/>
      </c>
    </row>
    <row r="942" spans="1:40" x14ac:dyDescent="0.2">
      <c r="A942" s="9" t="str">
        <f>Calculations!B942</f>
        <v/>
      </c>
      <c r="B942" s="9" t="str">
        <f>Calculations!A942</f>
        <v/>
      </c>
      <c r="C942" s="3" t="str">
        <f t="shared" si="104"/>
        <v/>
      </c>
      <c r="D942" s="3" t="str">
        <f>IFERROR(Calculations!L942,"")</f>
        <v/>
      </c>
      <c r="E942" s="3" t="str">
        <f>IF(OR(FilterValue="",Calculations!C942=FilterValue), IF(Calculations!C942 &lt;&gt;DefectTypeString,  IFERROR(Calculations!L942,""), NA()),NA())</f>
        <v/>
      </c>
      <c r="F942" s="3" t="e">
        <f t="shared" si="108"/>
        <v>#NUM!</v>
      </c>
      <c r="G942" s="3" t="e">
        <f xml:space="preserve"> IF(Calculations!C942 = DefectTypeString,  IFERROR(Calculations!L942,""), NA())</f>
        <v>#N/A</v>
      </c>
      <c r="H942" s="3" t="e">
        <f t="shared" si="109"/>
        <v>#NUM!</v>
      </c>
      <c r="I942" s="3" t="e">
        <f ca="1" xml:space="preserve"> IF(OR(Calculations!C942 = "",Calculations!C942 &lt;&gt; DefectTypeString),  Calculations!M942, NA())</f>
        <v>#N/A</v>
      </c>
      <c r="J942" s="3" t="e">
        <f xml:space="preserve"> IF(Calculations!C942 = DefectTypeString,  Calculations!M942, NA())</f>
        <v>#N/A</v>
      </c>
      <c r="K942" s="3"/>
      <c r="AL942" s="2" t="str">
        <f t="shared" si="105"/>
        <v/>
      </c>
      <c r="AM942" s="4" t="str">
        <f t="shared" si="106"/>
        <v/>
      </c>
      <c r="AN942" s="4" t="str">
        <f t="shared" si="107"/>
        <v/>
      </c>
    </row>
    <row r="943" spans="1:40" x14ac:dyDescent="0.2">
      <c r="A943" s="9" t="str">
        <f>Calculations!B943</f>
        <v/>
      </c>
      <c r="B943" s="9" t="str">
        <f>Calculations!A943</f>
        <v/>
      </c>
      <c r="C943" s="3" t="str">
        <f t="shared" si="104"/>
        <v/>
      </c>
      <c r="D943" s="3" t="str">
        <f>IFERROR(Calculations!L943,"")</f>
        <v/>
      </c>
      <c r="E943" s="3" t="str">
        <f>IF(OR(FilterValue="",Calculations!C943=FilterValue), IF(Calculations!C943 &lt;&gt;DefectTypeString,  IFERROR(Calculations!L943,""), NA()),NA())</f>
        <v/>
      </c>
      <c r="F943" s="3" t="e">
        <f t="shared" si="108"/>
        <v>#NUM!</v>
      </c>
      <c r="G943" s="3" t="e">
        <f xml:space="preserve"> IF(Calculations!C943 = DefectTypeString,  IFERROR(Calculations!L943,""), NA())</f>
        <v>#N/A</v>
      </c>
      <c r="H943" s="3" t="e">
        <f t="shared" si="109"/>
        <v>#NUM!</v>
      </c>
      <c r="I943" s="3" t="e">
        <f ca="1" xml:space="preserve"> IF(OR(Calculations!C943 = "",Calculations!C943 &lt;&gt; DefectTypeString),  Calculations!M943, NA())</f>
        <v>#N/A</v>
      </c>
      <c r="J943" s="3" t="e">
        <f xml:space="preserve"> IF(Calculations!C943 = DefectTypeString,  Calculations!M943, NA())</f>
        <v>#N/A</v>
      </c>
      <c r="K943" s="3"/>
      <c r="AL943" s="2" t="str">
        <f t="shared" si="105"/>
        <v/>
      </c>
      <c r="AM943" s="4" t="str">
        <f t="shared" si="106"/>
        <v/>
      </c>
      <c r="AN943" s="4" t="str">
        <f t="shared" si="107"/>
        <v/>
      </c>
    </row>
    <row r="944" spans="1:40" x14ac:dyDescent="0.2">
      <c r="A944" s="9" t="str">
        <f>Calculations!B944</f>
        <v/>
      </c>
      <c r="B944" s="9" t="str">
        <f>Calculations!A944</f>
        <v/>
      </c>
      <c r="C944" s="3" t="str">
        <f t="shared" si="104"/>
        <v/>
      </c>
      <c r="D944" s="3" t="str">
        <f>IFERROR(Calculations!L944,"")</f>
        <v/>
      </c>
      <c r="E944" s="3" t="str">
        <f>IF(OR(FilterValue="",Calculations!C944=FilterValue), IF(Calculations!C944 &lt;&gt;DefectTypeString,  IFERROR(Calculations!L944,""), NA()),NA())</f>
        <v/>
      </c>
      <c r="F944" s="3" t="e">
        <f t="shared" si="108"/>
        <v>#NUM!</v>
      </c>
      <c r="G944" s="3" t="e">
        <f xml:space="preserve"> IF(Calculations!C944 = DefectTypeString,  IFERROR(Calculations!L944,""), NA())</f>
        <v>#N/A</v>
      </c>
      <c r="H944" s="3" t="e">
        <f t="shared" si="109"/>
        <v>#NUM!</v>
      </c>
      <c r="I944" s="3" t="e">
        <f ca="1" xml:space="preserve"> IF(OR(Calculations!C944 = "",Calculations!C944 &lt;&gt; DefectTypeString),  Calculations!M944, NA())</f>
        <v>#N/A</v>
      </c>
      <c r="J944" s="3" t="e">
        <f xml:space="preserve"> IF(Calculations!C944 = DefectTypeString,  Calculations!M944, NA())</f>
        <v>#N/A</v>
      </c>
      <c r="K944" s="3"/>
      <c r="AL944" s="2" t="str">
        <f t="shared" si="105"/>
        <v/>
      </c>
      <c r="AM944" s="4" t="str">
        <f t="shared" si="106"/>
        <v/>
      </c>
      <c r="AN944" s="4" t="str">
        <f t="shared" si="107"/>
        <v/>
      </c>
    </row>
    <row r="945" spans="1:40" x14ac:dyDescent="0.2">
      <c r="A945" s="9" t="str">
        <f>Calculations!B945</f>
        <v/>
      </c>
      <c r="B945" s="9" t="str">
        <f>Calculations!A945</f>
        <v/>
      </c>
      <c r="C945" s="3" t="str">
        <f t="shared" si="104"/>
        <v/>
      </c>
      <c r="D945" s="3" t="str">
        <f>IFERROR(Calculations!L945,"")</f>
        <v/>
      </c>
      <c r="E945" s="3" t="str">
        <f>IF(OR(FilterValue="",Calculations!C945=FilterValue), IF(Calculations!C945 &lt;&gt;DefectTypeString,  IFERROR(Calculations!L945,""), NA()),NA())</f>
        <v/>
      </c>
      <c r="F945" s="3" t="e">
        <f t="shared" si="108"/>
        <v>#NUM!</v>
      </c>
      <c r="G945" s="3" t="e">
        <f xml:space="preserve"> IF(Calculations!C945 = DefectTypeString,  IFERROR(Calculations!L945,""), NA())</f>
        <v>#N/A</v>
      </c>
      <c r="H945" s="3" t="e">
        <f t="shared" si="109"/>
        <v>#NUM!</v>
      </c>
      <c r="I945" s="3" t="e">
        <f ca="1" xml:space="preserve"> IF(OR(Calculations!C945 = "",Calculations!C945 &lt;&gt; DefectTypeString),  Calculations!M945, NA())</f>
        <v>#N/A</v>
      </c>
      <c r="J945" s="3" t="e">
        <f xml:space="preserve"> IF(Calculations!C945 = DefectTypeString,  Calculations!M945, NA())</f>
        <v>#N/A</v>
      </c>
      <c r="K945" s="3"/>
      <c r="AL945" s="2" t="str">
        <f t="shared" si="105"/>
        <v/>
      </c>
      <c r="AM945" s="4" t="str">
        <f t="shared" si="106"/>
        <v/>
      </c>
      <c r="AN945" s="4" t="str">
        <f t="shared" si="107"/>
        <v/>
      </c>
    </row>
    <row r="946" spans="1:40" x14ac:dyDescent="0.2">
      <c r="A946" s="9" t="str">
        <f>Calculations!B946</f>
        <v/>
      </c>
      <c r="B946" s="9" t="str">
        <f>Calculations!A946</f>
        <v/>
      </c>
      <c r="C946" s="3" t="str">
        <f t="shared" si="104"/>
        <v/>
      </c>
      <c r="D946" s="3" t="str">
        <f>IFERROR(Calculations!L946,"")</f>
        <v/>
      </c>
      <c r="E946" s="3" t="str">
        <f>IF(OR(FilterValue="",Calculations!C946=FilterValue), IF(Calculations!C946 &lt;&gt;DefectTypeString,  IFERROR(Calculations!L946,""), NA()),NA())</f>
        <v/>
      </c>
      <c r="F946" s="3" t="e">
        <f t="shared" si="108"/>
        <v>#NUM!</v>
      </c>
      <c r="G946" s="3" t="e">
        <f xml:space="preserve"> IF(Calculations!C946 = DefectTypeString,  IFERROR(Calculations!L946,""), NA())</f>
        <v>#N/A</v>
      </c>
      <c r="H946" s="3" t="e">
        <f t="shared" si="109"/>
        <v>#NUM!</v>
      </c>
      <c r="I946" s="3" t="e">
        <f ca="1" xml:space="preserve"> IF(OR(Calculations!C946 = "",Calculations!C946 &lt;&gt; DefectTypeString),  Calculations!M946, NA())</f>
        <v>#N/A</v>
      </c>
      <c r="J946" s="3" t="e">
        <f xml:space="preserve"> IF(Calculations!C946 = DefectTypeString,  Calculations!M946, NA())</f>
        <v>#N/A</v>
      </c>
      <c r="K946" s="3"/>
      <c r="AL946" s="2" t="str">
        <f t="shared" si="105"/>
        <v/>
      </c>
      <c r="AM946" s="4" t="str">
        <f t="shared" si="106"/>
        <v/>
      </c>
      <c r="AN946" s="4" t="str">
        <f t="shared" si="107"/>
        <v/>
      </c>
    </row>
    <row r="947" spans="1:40" x14ac:dyDescent="0.2">
      <c r="A947" s="9" t="str">
        <f>Calculations!B947</f>
        <v/>
      </c>
      <c r="B947" s="9" t="str">
        <f>Calculations!A947</f>
        <v/>
      </c>
      <c r="C947" s="3" t="str">
        <f t="shared" si="104"/>
        <v/>
      </c>
      <c r="D947" s="3" t="str">
        <f>IFERROR(Calculations!L947,"")</f>
        <v/>
      </c>
      <c r="E947" s="3" t="str">
        <f>IF(OR(FilterValue="",Calculations!C947=FilterValue), IF(Calculations!C947 &lt;&gt;DefectTypeString,  IFERROR(Calculations!L947,""), NA()),NA())</f>
        <v/>
      </c>
      <c r="F947" s="3" t="e">
        <f t="shared" si="108"/>
        <v>#NUM!</v>
      </c>
      <c r="G947" s="3" t="e">
        <f xml:space="preserve"> IF(Calculations!C947 = DefectTypeString,  IFERROR(Calculations!L947,""), NA())</f>
        <v>#N/A</v>
      </c>
      <c r="H947" s="3" t="e">
        <f t="shared" si="109"/>
        <v>#NUM!</v>
      </c>
      <c r="I947" s="3" t="e">
        <f ca="1" xml:space="preserve"> IF(OR(Calculations!C947 = "",Calculations!C947 &lt;&gt; DefectTypeString),  Calculations!M947, NA())</f>
        <v>#N/A</v>
      </c>
      <c r="J947" s="3" t="e">
        <f xml:space="preserve"> IF(Calculations!C947 = DefectTypeString,  Calculations!M947, NA())</f>
        <v>#N/A</v>
      </c>
      <c r="K947" s="3"/>
      <c r="AL947" s="2" t="str">
        <f t="shared" si="105"/>
        <v/>
      </c>
      <c r="AM947" s="4" t="str">
        <f t="shared" si="106"/>
        <v/>
      </c>
      <c r="AN947" s="4" t="str">
        <f t="shared" si="107"/>
        <v/>
      </c>
    </row>
    <row r="948" spans="1:40" x14ac:dyDescent="0.2">
      <c r="A948" s="9" t="str">
        <f>Calculations!B948</f>
        <v/>
      </c>
      <c r="B948" s="9" t="str">
        <f>Calculations!A948</f>
        <v/>
      </c>
      <c r="C948" s="3" t="str">
        <f t="shared" si="104"/>
        <v/>
      </c>
      <c r="D948" s="3" t="str">
        <f>IFERROR(Calculations!L948,"")</f>
        <v/>
      </c>
      <c r="E948" s="3" t="str">
        <f>IF(OR(FilterValue="",Calculations!C948=FilterValue), IF(Calculations!C948 &lt;&gt;DefectTypeString,  IFERROR(Calculations!L948,""), NA()),NA())</f>
        <v/>
      </c>
      <c r="F948" s="3" t="e">
        <f t="shared" si="108"/>
        <v>#NUM!</v>
      </c>
      <c r="G948" s="3" t="e">
        <f xml:space="preserve"> IF(Calculations!C948 = DefectTypeString,  IFERROR(Calculations!L948,""), NA())</f>
        <v>#N/A</v>
      </c>
      <c r="H948" s="3" t="e">
        <f t="shared" si="109"/>
        <v>#NUM!</v>
      </c>
      <c r="I948" s="3" t="e">
        <f ca="1" xml:space="preserve"> IF(OR(Calculations!C948 = "",Calculations!C948 &lt;&gt; DefectTypeString),  Calculations!M948, NA())</f>
        <v>#N/A</v>
      </c>
      <c r="J948" s="3" t="e">
        <f xml:space="preserve"> IF(Calculations!C948 = DefectTypeString,  Calculations!M948, NA())</f>
        <v>#N/A</v>
      </c>
      <c r="K948" s="3"/>
      <c r="AL948" s="2" t="str">
        <f t="shared" si="105"/>
        <v/>
      </c>
      <c r="AM948" s="4" t="str">
        <f t="shared" si="106"/>
        <v/>
      </c>
      <c r="AN948" s="4" t="str">
        <f t="shared" si="107"/>
        <v/>
      </c>
    </row>
    <row r="949" spans="1:40" x14ac:dyDescent="0.2">
      <c r="A949" s="9" t="str">
        <f>Calculations!B949</f>
        <v/>
      </c>
      <c r="B949" s="9" t="str">
        <f>Calculations!A949</f>
        <v/>
      </c>
      <c r="C949" s="3" t="str">
        <f t="shared" si="104"/>
        <v/>
      </c>
      <c r="D949" s="3" t="str">
        <f>IFERROR(Calculations!L949,"")</f>
        <v/>
      </c>
      <c r="E949" s="3" t="str">
        <f>IF(OR(FilterValue="",Calculations!C949=FilterValue), IF(Calculations!C949 &lt;&gt;DefectTypeString,  IFERROR(Calculations!L949,""), NA()),NA())</f>
        <v/>
      </c>
      <c r="F949" s="3" t="e">
        <f t="shared" si="108"/>
        <v>#NUM!</v>
      </c>
      <c r="G949" s="3" t="e">
        <f xml:space="preserve"> IF(Calculations!C949 = DefectTypeString,  IFERROR(Calculations!L949,""), NA())</f>
        <v>#N/A</v>
      </c>
      <c r="H949" s="3" t="e">
        <f t="shared" si="109"/>
        <v>#NUM!</v>
      </c>
      <c r="I949" s="3" t="e">
        <f ca="1" xml:space="preserve"> IF(OR(Calculations!C949 = "",Calculations!C949 &lt;&gt; DefectTypeString),  Calculations!M949, NA())</f>
        <v>#N/A</v>
      </c>
      <c r="J949" s="3" t="e">
        <f xml:space="preserve"> IF(Calculations!C949 = DefectTypeString,  Calculations!M949, NA())</f>
        <v>#N/A</v>
      </c>
      <c r="K949" s="3"/>
      <c r="AL949" s="2" t="str">
        <f t="shared" si="105"/>
        <v/>
      </c>
      <c r="AM949" s="4" t="str">
        <f t="shared" si="106"/>
        <v/>
      </c>
      <c r="AN949" s="4" t="str">
        <f t="shared" si="107"/>
        <v/>
      </c>
    </row>
    <row r="950" spans="1:40" x14ac:dyDescent="0.2">
      <c r="A950" s="9" t="str">
        <f>Calculations!B950</f>
        <v/>
      </c>
      <c r="B950" s="9" t="str">
        <f>Calculations!A950</f>
        <v/>
      </c>
      <c r="C950" s="3" t="str">
        <f t="shared" si="104"/>
        <v/>
      </c>
      <c r="D950" s="3" t="str">
        <f>IFERROR(Calculations!L950,"")</f>
        <v/>
      </c>
      <c r="E950" s="3" t="str">
        <f>IF(OR(FilterValue="",Calculations!C950=FilterValue), IF(Calculations!C950 &lt;&gt;DefectTypeString,  IFERROR(Calculations!L950,""), NA()),NA())</f>
        <v/>
      </c>
      <c r="F950" s="3" t="e">
        <f t="shared" si="108"/>
        <v>#NUM!</v>
      </c>
      <c r="G950" s="3" t="e">
        <f xml:space="preserve"> IF(Calculations!C950 = DefectTypeString,  IFERROR(Calculations!L950,""), NA())</f>
        <v>#N/A</v>
      </c>
      <c r="H950" s="3" t="e">
        <f t="shared" si="109"/>
        <v>#NUM!</v>
      </c>
      <c r="I950" s="3" t="e">
        <f ca="1" xml:space="preserve"> IF(OR(Calculations!C950 = "",Calculations!C950 &lt;&gt; DefectTypeString),  Calculations!M950, NA())</f>
        <v>#N/A</v>
      </c>
      <c r="J950" s="3" t="e">
        <f xml:space="preserve"> IF(Calculations!C950 = DefectTypeString,  Calculations!M950, NA())</f>
        <v>#N/A</v>
      </c>
      <c r="K950" s="3"/>
      <c r="AL950" s="2" t="str">
        <f t="shared" si="105"/>
        <v/>
      </c>
      <c r="AM950" s="4" t="str">
        <f t="shared" si="106"/>
        <v/>
      </c>
      <c r="AN950" s="4" t="str">
        <f t="shared" si="107"/>
        <v/>
      </c>
    </row>
    <row r="951" spans="1:40" x14ac:dyDescent="0.2">
      <c r="A951" s="9" t="str">
        <f>Calculations!B951</f>
        <v/>
      </c>
      <c r="B951" s="9" t="str">
        <f>Calculations!A951</f>
        <v/>
      </c>
      <c r="C951" s="3" t="str">
        <f t="shared" si="104"/>
        <v/>
      </c>
      <c r="D951" s="3" t="str">
        <f>IFERROR(Calculations!L951,"")</f>
        <v/>
      </c>
      <c r="E951" s="3" t="str">
        <f>IF(OR(FilterValue="",Calculations!C951=FilterValue), IF(Calculations!C951 &lt;&gt;DefectTypeString,  IFERROR(Calculations!L951,""), NA()),NA())</f>
        <v/>
      </c>
      <c r="F951" s="3" t="e">
        <f t="shared" si="108"/>
        <v>#NUM!</v>
      </c>
      <c r="G951" s="3" t="e">
        <f xml:space="preserve"> IF(Calculations!C951 = DefectTypeString,  IFERROR(Calculations!L951,""), NA())</f>
        <v>#N/A</v>
      </c>
      <c r="H951" s="3" t="e">
        <f t="shared" si="109"/>
        <v>#NUM!</v>
      </c>
      <c r="I951" s="3" t="e">
        <f ca="1" xml:space="preserve"> IF(OR(Calculations!C951 = "",Calculations!C951 &lt;&gt; DefectTypeString),  Calculations!M951, NA())</f>
        <v>#N/A</v>
      </c>
      <c r="J951" s="3" t="e">
        <f xml:space="preserve"> IF(Calculations!C951 = DefectTypeString,  Calculations!M951, NA())</f>
        <v>#N/A</v>
      </c>
      <c r="K951" s="3"/>
      <c r="AL951" s="2" t="str">
        <f t="shared" si="105"/>
        <v/>
      </c>
      <c r="AM951" s="4" t="str">
        <f t="shared" si="106"/>
        <v/>
      </c>
      <c r="AN951" s="4" t="str">
        <f t="shared" si="107"/>
        <v/>
      </c>
    </row>
    <row r="952" spans="1:40" x14ac:dyDescent="0.2">
      <c r="A952" s="9" t="str">
        <f>Calculations!B952</f>
        <v/>
      </c>
      <c r="B952" s="9" t="str">
        <f>Calculations!A952</f>
        <v/>
      </c>
      <c r="C952" s="3" t="str">
        <f t="shared" si="104"/>
        <v/>
      </c>
      <c r="D952" s="3" t="str">
        <f>IFERROR(Calculations!L952,"")</f>
        <v/>
      </c>
      <c r="E952" s="3" t="str">
        <f>IF(OR(FilterValue="",Calculations!C952=FilterValue), IF(Calculations!C952 &lt;&gt;DefectTypeString,  IFERROR(Calculations!L952,""), NA()),NA())</f>
        <v/>
      </c>
      <c r="F952" s="3" t="e">
        <f t="shared" si="108"/>
        <v>#NUM!</v>
      </c>
      <c r="G952" s="3" t="e">
        <f xml:space="preserve"> IF(Calculations!C952 = DefectTypeString,  IFERROR(Calculations!L952,""), NA())</f>
        <v>#N/A</v>
      </c>
      <c r="H952" s="3" t="e">
        <f t="shared" si="109"/>
        <v>#NUM!</v>
      </c>
      <c r="I952" s="3" t="e">
        <f ca="1" xml:space="preserve"> IF(OR(Calculations!C952 = "",Calculations!C952 &lt;&gt; DefectTypeString),  Calculations!M952, NA())</f>
        <v>#N/A</v>
      </c>
      <c r="J952" s="3" t="e">
        <f xml:space="preserve"> IF(Calculations!C952 = DefectTypeString,  Calculations!M952, NA())</f>
        <v>#N/A</v>
      </c>
      <c r="K952" s="3"/>
      <c r="AL952" s="2" t="str">
        <f t="shared" si="105"/>
        <v/>
      </c>
      <c r="AM952" s="4" t="str">
        <f t="shared" si="106"/>
        <v/>
      </c>
      <c r="AN952" s="4" t="str">
        <f t="shared" si="107"/>
        <v/>
      </c>
    </row>
    <row r="953" spans="1:40" x14ac:dyDescent="0.2">
      <c r="A953" s="9" t="str">
        <f>Calculations!B953</f>
        <v/>
      </c>
      <c r="B953" s="9" t="str">
        <f>Calculations!A953</f>
        <v/>
      </c>
      <c r="C953" s="3" t="str">
        <f t="shared" si="104"/>
        <v/>
      </c>
      <c r="D953" s="3" t="str">
        <f>IFERROR(Calculations!L953,"")</f>
        <v/>
      </c>
      <c r="E953" s="3" t="str">
        <f>IF(OR(FilterValue="",Calculations!C953=FilterValue), IF(Calculations!C953 &lt;&gt;DefectTypeString,  IFERROR(Calculations!L953,""), NA()),NA())</f>
        <v/>
      </c>
      <c r="F953" s="3" t="e">
        <f t="shared" si="108"/>
        <v>#NUM!</v>
      </c>
      <c r="G953" s="3" t="e">
        <f xml:space="preserve"> IF(Calculations!C953 = DefectTypeString,  IFERROR(Calculations!L953,""), NA())</f>
        <v>#N/A</v>
      </c>
      <c r="H953" s="3" t="e">
        <f t="shared" si="109"/>
        <v>#NUM!</v>
      </c>
      <c r="I953" s="3" t="e">
        <f ca="1" xml:space="preserve"> IF(OR(Calculations!C953 = "",Calculations!C953 &lt;&gt; DefectTypeString),  Calculations!M953, NA())</f>
        <v>#N/A</v>
      </c>
      <c r="J953" s="3" t="e">
        <f xml:space="preserve"> IF(Calculations!C953 = DefectTypeString,  Calculations!M953, NA())</f>
        <v>#N/A</v>
      </c>
      <c r="K953" s="3"/>
      <c r="AL953" s="2" t="str">
        <f t="shared" si="105"/>
        <v/>
      </c>
      <c r="AM953" s="4" t="str">
        <f t="shared" si="106"/>
        <v/>
      </c>
      <c r="AN953" s="4" t="str">
        <f t="shared" si="107"/>
        <v/>
      </c>
    </row>
    <row r="954" spans="1:40" x14ac:dyDescent="0.2">
      <c r="A954" s="9" t="str">
        <f>Calculations!B954</f>
        <v/>
      </c>
      <c r="B954" s="9" t="str">
        <f>Calculations!A954</f>
        <v/>
      </c>
      <c r="C954" s="3" t="str">
        <f t="shared" si="104"/>
        <v/>
      </c>
      <c r="D954" s="3" t="str">
        <f>IFERROR(Calculations!L954,"")</f>
        <v/>
      </c>
      <c r="E954" s="3" t="str">
        <f>IF(OR(FilterValue="",Calculations!C954=FilterValue), IF(Calculations!C954 &lt;&gt;DefectTypeString,  IFERROR(Calculations!L954,""), NA()),NA())</f>
        <v/>
      </c>
      <c r="F954" s="3" t="e">
        <f t="shared" si="108"/>
        <v>#NUM!</v>
      </c>
      <c r="G954" s="3" t="e">
        <f xml:space="preserve"> IF(Calculations!C954 = DefectTypeString,  IFERROR(Calculations!L954,""), NA())</f>
        <v>#N/A</v>
      </c>
      <c r="H954" s="3" t="e">
        <f t="shared" si="109"/>
        <v>#NUM!</v>
      </c>
      <c r="I954" s="3" t="e">
        <f ca="1" xml:space="preserve"> IF(OR(Calculations!C954 = "",Calculations!C954 &lt;&gt; DefectTypeString),  Calculations!M954, NA())</f>
        <v>#N/A</v>
      </c>
      <c r="J954" s="3" t="e">
        <f xml:space="preserve"> IF(Calculations!C954 = DefectTypeString,  Calculations!M954, NA())</f>
        <v>#N/A</v>
      </c>
      <c r="K954" s="3"/>
      <c r="AL954" s="2" t="str">
        <f t="shared" si="105"/>
        <v/>
      </c>
      <c r="AM954" s="4" t="str">
        <f t="shared" si="106"/>
        <v/>
      </c>
      <c r="AN954" s="4" t="str">
        <f t="shared" si="107"/>
        <v/>
      </c>
    </row>
    <row r="955" spans="1:40" x14ac:dyDescent="0.2">
      <c r="A955" s="9" t="str">
        <f>Calculations!B955</f>
        <v/>
      </c>
      <c r="B955" s="9" t="str">
        <f>Calculations!A955</f>
        <v/>
      </c>
      <c r="C955" s="3" t="str">
        <f t="shared" si="104"/>
        <v/>
      </c>
      <c r="D955" s="3" t="str">
        <f>IFERROR(Calculations!L955,"")</f>
        <v/>
      </c>
      <c r="E955" s="3" t="str">
        <f>IF(OR(FilterValue="",Calculations!C955=FilterValue), IF(Calculations!C955 &lt;&gt;DefectTypeString,  IFERROR(Calculations!L955,""), NA()),NA())</f>
        <v/>
      </c>
      <c r="F955" s="3" t="e">
        <f t="shared" si="108"/>
        <v>#NUM!</v>
      </c>
      <c r="G955" s="3" t="e">
        <f xml:space="preserve"> IF(Calculations!C955 = DefectTypeString,  IFERROR(Calculations!L955,""), NA())</f>
        <v>#N/A</v>
      </c>
      <c r="H955" s="3" t="e">
        <f t="shared" si="109"/>
        <v>#NUM!</v>
      </c>
      <c r="I955" s="3" t="e">
        <f ca="1" xml:space="preserve"> IF(OR(Calculations!C955 = "",Calculations!C955 &lt;&gt; DefectTypeString),  Calculations!M955, NA())</f>
        <v>#N/A</v>
      </c>
      <c r="J955" s="3" t="e">
        <f xml:space="preserve"> IF(Calculations!C955 = DefectTypeString,  Calculations!M955, NA())</f>
        <v>#N/A</v>
      </c>
      <c r="K955" s="3"/>
      <c r="AL955" s="2" t="str">
        <f t="shared" si="105"/>
        <v/>
      </c>
      <c r="AM955" s="4" t="str">
        <f t="shared" si="106"/>
        <v/>
      </c>
      <c r="AN955" s="4" t="str">
        <f t="shared" si="107"/>
        <v/>
      </c>
    </row>
    <row r="956" spans="1:40" x14ac:dyDescent="0.2">
      <c r="A956" s="9" t="str">
        <f>Calculations!B956</f>
        <v/>
      </c>
      <c r="B956" s="9" t="str">
        <f>Calculations!A956</f>
        <v/>
      </c>
      <c r="C956" s="3" t="str">
        <f t="shared" si="104"/>
        <v/>
      </c>
      <c r="D956" s="3" t="str">
        <f>IFERROR(Calculations!L956,"")</f>
        <v/>
      </c>
      <c r="E956" s="3" t="str">
        <f>IF(OR(FilterValue="",Calculations!C956=FilterValue), IF(Calculations!C956 &lt;&gt;DefectTypeString,  IFERROR(Calculations!L956,""), NA()),NA())</f>
        <v/>
      </c>
      <c r="F956" s="3" t="e">
        <f t="shared" si="108"/>
        <v>#NUM!</v>
      </c>
      <c r="G956" s="3" t="e">
        <f xml:space="preserve"> IF(Calculations!C956 = DefectTypeString,  IFERROR(Calculations!L956,""), NA())</f>
        <v>#N/A</v>
      </c>
      <c r="H956" s="3" t="e">
        <f t="shared" si="109"/>
        <v>#NUM!</v>
      </c>
      <c r="I956" s="3" t="e">
        <f ca="1" xml:space="preserve"> IF(OR(Calculations!C956 = "",Calculations!C956 &lt;&gt; DefectTypeString),  Calculations!M956, NA())</f>
        <v>#N/A</v>
      </c>
      <c r="J956" s="3" t="e">
        <f xml:space="preserve"> IF(Calculations!C956 = DefectTypeString,  Calculations!M956, NA())</f>
        <v>#N/A</v>
      </c>
      <c r="K956" s="3"/>
      <c r="AL956" s="2" t="str">
        <f t="shared" si="105"/>
        <v/>
      </c>
      <c r="AM956" s="4" t="str">
        <f t="shared" si="106"/>
        <v/>
      </c>
      <c r="AN956" s="4" t="str">
        <f t="shared" si="107"/>
        <v/>
      </c>
    </row>
    <row r="957" spans="1:40" x14ac:dyDescent="0.2">
      <c r="A957" s="9" t="str">
        <f>Calculations!B957</f>
        <v/>
      </c>
      <c r="B957" s="9" t="str">
        <f>Calculations!A957</f>
        <v/>
      </c>
      <c r="C957" s="3" t="str">
        <f t="shared" si="104"/>
        <v/>
      </c>
      <c r="D957" s="3" t="str">
        <f>IFERROR(Calculations!L957,"")</f>
        <v/>
      </c>
      <c r="E957" s="3" t="str">
        <f>IF(OR(FilterValue="",Calculations!C957=FilterValue), IF(Calculations!C957 &lt;&gt;DefectTypeString,  IFERROR(Calculations!L957,""), NA()),NA())</f>
        <v/>
      </c>
      <c r="F957" s="3" t="e">
        <f t="shared" si="108"/>
        <v>#NUM!</v>
      </c>
      <c r="G957" s="3" t="e">
        <f xml:space="preserve"> IF(Calculations!C957 = DefectTypeString,  IFERROR(Calculations!L957,""), NA())</f>
        <v>#N/A</v>
      </c>
      <c r="H957" s="3" t="e">
        <f t="shared" si="109"/>
        <v>#NUM!</v>
      </c>
      <c r="I957" s="3" t="e">
        <f ca="1" xml:space="preserve"> IF(OR(Calculations!C957 = "",Calculations!C957 &lt;&gt; DefectTypeString),  Calculations!M957, NA())</f>
        <v>#N/A</v>
      </c>
      <c r="J957" s="3" t="e">
        <f xml:space="preserve"> IF(Calculations!C957 = DefectTypeString,  Calculations!M957, NA())</f>
        <v>#N/A</v>
      </c>
      <c r="K957" s="3"/>
      <c r="AL957" s="2" t="str">
        <f t="shared" si="105"/>
        <v/>
      </c>
      <c r="AM957" s="4" t="str">
        <f t="shared" si="106"/>
        <v/>
      </c>
      <c r="AN957" s="4" t="str">
        <f t="shared" si="107"/>
        <v/>
      </c>
    </row>
    <row r="958" spans="1:40" x14ac:dyDescent="0.2">
      <c r="A958" s="9" t="str">
        <f>Calculations!B958</f>
        <v/>
      </c>
      <c r="B958" s="9" t="str">
        <f>Calculations!A958</f>
        <v/>
      </c>
      <c r="C958" s="3" t="str">
        <f t="shared" si="104"/>
        <v/>
      </c>
      <c r="D958" s="3" t="str">
        <f>IFERROR(Calculations!L958,"")</f>
        <v/>
      </c>
      <c r="E958" s="3" t="str">
        <f>IF(OR(FilterValue="",Calculations!C958=FilterValue), IF(Calculations!C958 &lt;&gt;DefectTypeString,  IFERROR(Calculations!L958,""), NA()),NA())</f>
        <v/>
      </c>
      <c r="F958" s="3" t="e">
        <f t="shared" si="108"/>
        <v>#NUM!</v>
      </c>
      <c r="G958" s="3" t="e">
        <f xml:space="preserve"> IF(Calculations!C958 = DefectTypeString,  IFERROR(Calculations!L958,""), NA())</f>
        <v>#N/A</v>
      </c>
      <c r="H958" s="3" t="e">
        <f t="shared" si="109"/>
        <v>#NUM!</v>
      </c>
      <c r="I958" s="3" t="e">
        <f ca="1" xml:space="preserve"> IF(OR(Calculations!C958 = "",Calculations!C958 &lt;&gt; DefectTypeString),  Calculations!M958, NA())</f>
        <v>#N/A</v>
      </c>
      <c r="J958" s="3" t="e">
        <f xml:space="preserve"> IF(Calculations!C958 = DefectTypeString,  Calculations!M958, NA())</f>
        <v>#N/A</v>
      </c>
      <c r="K958" s="3"/>
      <c r="AL958" s="2" t="str">
        <f t="shared" si="105"/>
        <v/>
      </c>
      <c r="AM958" s="4" t="str">
        <f t="shared" si="106"/>
        <v/>
      </c>
      <c r="AN958" s="4" t="str">
        <f t="shared" si="107"/>
        <v/>
      </c>
    </row>
    <row r="959" spans="1:40" x14ac:dyDescent="0.2">
      <c r="A959" s="9" t="str">
        <f>Calculations!B959</f>
        <v/>
      </c>
      <c r="B959" s="9" t="str">
        <f>Calculations!A959</f>
        <v/>
      </c>
      <c r="C959" s="3" t="str">
        <f t="shared" si="104"/>
        <v/>
      </c>
      <c r="D959" s="3" t="str">
        <f>IFERROR(Calculations!L959,"")</f>
        <v/>
      </c>
      <c r="E959" s="3" t="str">
        <f>IF(OR(FilterValue="",Calculations!C959=FilterValue), IF(Calculations!C959 &lt;&gt;DefectTypeString,  IFERROR(Calculations!L959,""), NA()),NA())</f>
        <v/>
      </c>
      <c r="F959" s="3" t="e">
        <f t="shared" si="108"/>
        <v>#NUM!</v>
      </c>
      <c r="G959" s="3" t="e">
        <f xml:space="preserve"> IF(Calculations!C959 = DefectTypeString,  IFERROR(Calculations!L959,""), NA())</f>
        <v>#N/A</v>
      </c>
      <c r="H959" s="3" t="e">
        <f t="shared" si="109"/>
        <v>#NUM!</v>
      </c>
      <c r="I959" s="3" t="e">
        <f ca="1" xml:space="preserve"> IF(OR(Calculations!C959 = "",Calculations!C959 &lt;&gt; DefectTypeString),  Calculations!M959, NA())</f>
        <v>#N/A</v>
      </c>
      <c r="J959" s="3" t="e">
        <f xml:space="preserve"> IF(Calculations!C959 = DefectTypeString,  Calculations!M959, NA())</f>
        <v>#N/A</v>
      </c>
      <c r="K959" s="3"/>
      <c r="AL959" s="2" t="str">
        <f t="shared" si="105"/>
        <v/>
      </c>
      <c r="AM959" s="4" t="str">
        <f t="shared" si="106"/>
        <v/>
      </c>
      <c r="AN959" s="4" t="str">
        <f t="shared" si="107"/>
        <v/>
      </c>
    </row>
    <row r="960" spans="1:40" x14ac:dyDescent="0.2">
      <c r="A960" s="9" t="str">
        <f>Calculations!B960</f>
        <v/>
      </c>
      <c r="B960" s="9" t="str">
        <f>Calculations!A960</f>
        <v/>
      </c>
      <c r="C960" s="3" t="str">
        <f t="shared" si="104"/>
        <v/>
      </c>
      <c r="D960" s="3" t="str">
        <f>IFERROR(Calculations!L960,"")</f>
        <v/>
      </c>
      <c r="E960" s="3" t="str">
        <f>IF(OR(FilterValue="",Calculations!C960=FilterValue), IF(Calculations!C960 &lt;&gt;DefectTypeString,  IFERROR(Calculations!L960,""), NA()),NA())</f>
        <v/>
      </c>
      <c r="F960" s="3" t="e">
        <f t="shared" si="108"/>
        <v>#NUM!</v>
      </c>
      <c r="G960" s="3" t="e">
        <f xml:space="preserve"> IF(Calculations!C960 = DefectTypeString,  IFERROR(Calculations!L960,""), NA())</f>
        <v>#N/A</v>
      </c>
      <c r="H960" s="3" t="e">
        <f t="shared" si="109"/>
        <v>#NUM!</v>
      </c>
      <c r="I960" s="3" t="e">
        <f ca="1" xml:space="preserve"> IF(OR(Calculations!C960 = "",Calculations!C960 &lt;&gt; DefectTypeString),  Calculations!M960, NA())</f>
        <v>#N/A</v>
      </c>
      <c r="J960" s="3" t="e">
        <f xml:space="preserve"> IF(Calculations!C960 = DefectTypeString,  Calculations!M960, NA())</f>
        <v>#N/A</v>
      </c>
      <c r="K960" s="3"/>
      <c r="AL960" s="2" t="str">
        <f t="shared" si="105"/>
        <v/>
      </c>
      <c r="AM960" s="4" t="str">
        <f t="shared" si="106"/>
        <v/>
      </c>
      <c r="AN960" s="4" t="str">
        <f t="shared" si="107"/>
        <v/>
      </c>
    </row>
    <row r="961" spans="1:40" x14ac:dyDescent="0.2">
      <c r="A961" s="9" t="str">
        <f>Calculations!B961</f>
        <v/>
      </c>
      <c r="B961" s="9" t="str">
        <f>Calculations!A961</f>
        <v/>
      </c>
      <c r="C961" s="3" t="str">
        <f t="shared" si="104"/>
        <v/>
      </c>
      <c r="D961" s="3" t="str">
        <f>IFERROR(Calculations!L961,"")</f>
        <v/>
      </c>
      <c r="E961" s="3" t="str">
        <f>IF(OR(FilterValue="",Calculations!C961=FilterValue), IF(Calculations!C961 &lt;&gt;DefectTypeString,  IFERROR(Calculations!L961,""), NA()),NA())</f>
        <v/>
      </c>
      <c r="F961" s="3" t="e">
        <f t="shared" si="108"/>
        <v>#NUM!</v>
      </c>
      <c r="G961" s="3" t="e">
        <f xml:space="preserve"> IF(Calculations!C961 = DefectTypeString,  IFERROR(Calculations!L961,""), NA())</f>
        <v>#N/A</v>
      </c>
      <c r="H961" s="3" t="e">
        <f t="shared" si="109"/>
        <v>#NUM!</v>
      </c>
      <c r="I961" s="3" t="e">
        <f ca="1" xml:space="preserve"> IF(OR(Calculations!C961 = "",Calculations!C961 &lt;&gt; DefectTypeString),  Calculations!M961, NA())</f>
        <v>#N/A</v>
      </c>
      <c r="J961" s="3" t="e">
        <f xml:space="preserve"> IF(Calculations!C961 = DefectTypeString,  Calculations!M961, NA())</f>
        <v>#N/A</v>
      </c>
      <c r="K961" s="3"/>
      <c r="AL961" s="2" t="str">
        <f t="shared" si="105"/>
        <v/>
      </c>
      <c r="AM961" s="4" t="str">
        <f t="shared" si="106"/>
        <v/>
      </c>
      <c r="AN961" s="4" t="str">
        <f t="shared" si="107"/>
        <v/>
      </c>
    </row>
    <row r="962" spans="1:40" x14ac:dyDescent="0.2">
      <c r="A962" s="9" t="str">
        <f>Calculations!B962</f>
        <v/>
      </c>
      <c r="B962" s="9" t="str">
        <f>Calculations!A962</f>
        <v/>
      </c>
      <c r="C962" s="3" t="str">
        <f t="shared" si="104"/>
        <v/>
      </c>
      <c r="D962" s="3" t="str">
        <f>IFERROR(Calculations!L962,"")</f>
        <v/>
      </c>
      <c r="E962" s="3" t="str">
        <f>IF(OR(FilterValue="",Calculations!C962=FilterValue), IF(Calculations!C962 &lt;&gt;DefectTypeString,  IFERROR(Calculations!L962,""), NA()),NA())</f>
        <v/>
      </c>
      <c r="F962" s="3" t="e">
        <f t="shared" si="108"/>
        <v>#NUM!</v>
      </c>
      <c r="G962" s="3" t="e">
        <f xml:space="preserve"> IF(Calculations!C962 = DefectTypeString,  IFERROR(Calculations!L962,""), NA())</f>
        <v>#N/A</v>
      </c>
      <c r="H962" s="3" t="e">
        <f t="shared" si="109"/>
        <v>#NUM!</v>
      </c>
      <c r="I962" s="3" t="e">
        <f ca="1" xml:space="preserve"> IF(OR(Calculations!C962 = "",Calculations!C962 &lt;&gt; DefectTypeString),  Calculations!M962, NA())</f>
        <v>#N/A</v>
      </c>
      <c r="J962" s="3" t="e">
        <f xml:space="preserve"> IF(Calculations!C962 = DefectTypeString,  Calculations!M962, NA())</f>
        <v>#N/A</v>
      </c>
      <c r="K962" s="3"/>
      <c r="AL962" s="2" t="str">
        <f t="shared" si="105"/>
        <v/>
      </c>
      <c r="AM962" s="4" t="str">
        <f t="shared" si="106"/>
        <v/>
      </c>
      <c r="AN962" s="4" t="str">
        <f t="shared" si="107"/>
        <v/>
      </c>
    </row>
    <row r="963" spans="1:40" x14ac:dyDescent="0.2">
      <c r="A963" s="9" t="str">
        <f>Calculations!B963</f>
        <v/>
      </c>
      <c r="B963" s="9" t="str">
        <f>Calculations!A963</f>
        <v/>
      </c>
      <c r="C963" s="3" t="str">
        <f t="shared" ref="C963:C1026" si="110">IF(ISNUMBER(B963),YEAR(B963)&amp;"-"&amp;TEXT(WEEKNUM(B963),"00"),"")</f>
        <v/>
      </c>
      <c r="D963" s="3" t="str">
        <f>IFERROR(Calculations!L963,"")</f>
        <v/>
      </c>
      <c r="E963" s="3" t="str">
        <f>IF(OR(FilterValue="",Calculations!C963=FilterValue), IF(Calculations!C963 &lt;&gt;DefectTypeString,  IFERROR(Calculations!L963,""), NA()),NA())</f>
        <v/>
      </c>
      <c r="F963" s="3" t="e">
        <f t="shared" si="108"/>
        <v>#NUM!</v>
      </c>
      <c r="G963" s="3" t="e">
        <f xml:space="preserve"> IF(Calculations!C963 = DefectTypeString,  IFERROR(Calculations!L963,""), NA())</f>
        <v>#N/A</v>
      </c>
      <c r="H963" s="3" t="e">
        <f t="shared" si="109"/>
        <v>#NUM!</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11">IF(AL962&lt;=MAX(B:B), AL962+1,"")</f>
        <v/>
      </c>
      <c r="AM963" s="4" t="str">
        <f t="shared" ref="AM963:AM1026" si="112">IF(AL963&lt;&gt;"",$F$2,"")</f>
        <v/>
      </c>
      <c r="AN963" s="4" t="str">
        <f t="shared" ref="AN963:AN1026" si="113">IF(AL963&lt;&gt;"",$H$2,"")</f>
        <v/>
      </c>
    </row>
    <row r="964" spans="1:40" x14ac:dyDescent="0.2">
      <c r="A964" s="9" t="str">
        <f>Calculations!B964</f>
        <v/>
      </c>
      <c r="B964" s="9" t="str">
        <f>Calculations!A964</f>
        <v/>
      </c>
      <c r="C964" s="3" t="str">
        <f t="shared" si="110"/>
        <v/>
      </c>
      <c r="D964" s="3" t="str">
        <f>IFERROR(Calculations!L964,"")</f>
        <v/>
      </c>
      <c r="E964" s="3" t="str">
        <f>IF(OR(FilterValue="",Calculations!C964=FilterValue), IF(Calculations!C964 &lt;&gt;DefectTypeString,  IFERROR(Calculations!L964,""), NA()),NA())</f>
        <v/>
      </c>
      <c r="F964" s="3" t="e">
        <f t="shared" ref="F964:F1027" si="114">$F$2</f>
        <v>#NUM!</v>
      </c>
      <c r="G964" s="3" t="e">
        <f xml:space="preserve"> IF(Calculations!C964 = DefectTypeString,  IFERROR(Calculations!L964,""), NA())</f>
        <v>#N/A</v>
      </c>
      <c r="H964" s="3" t="e">
        <f t="shared" ref="H964:H1027" si="115">$H$2</f>
        <v>#NUM!</v>
      </c>
      <c r="I964" s="3" t="e">
        <f ca="1" xml:space="preserve"> IF(OR(Calculations!C964 = "",Calculations!C964 &lt;&gt; DefectTypeString),  Calculations!M964, NA())</f>
        <v>#N/A</v>
      </c>
      <c r="J964" s="3" t="e">
        <f xml:space="preserve"> IF(Calculations!C964 = DefectTypeString,  Calculations!M964, NA())</f>
        <v>#N/A</v>
      </c>
      <c r="K964" s="3"/>
      <c r="AL964" s="2" t="str">
        <f t="shared" si="111"/>
        <v/>
      </c>
      <c r="AM964" s="4" t="str">
        <f t="shared" si="112"/>
        <v/>
      </c>
      <c r="AN964" s="4" t="str">
        <f t="shared" si="113"/>
        <v/>
      </c>
    </row>
    <row r="965" spans="1:40" x14ac:dyDescent="0.2">
      <c r="A965" s="9" t="str">
        <f>Calculations!B965</f>
        <v/>
      </c>
      <c r="B965" s="9" t="str">
        <f>Calculations!A965</f>
        <v/>
      </c>
      <c r="C965" s="3" t="str">
        <f t="shared" si="110"/>
        <v/>
      </c>
      <c r="D965" s="3" t="str">
        <f>IFERROR(Calculations!L965,"")</f>
        <v/>
      </c>
      <c r="E965" s="3" t="str">
        <f>IF(OR(FilterValue="",Calculations!C965=FilterValue), IF(Calculations!C965 &lt;&gt;DefectTypeString,  IFERROR(Calculations!L965,""), NA()),NA())</f>
        <v/>
      </c>
      <c r="F965" s="3" t="e">
        <f t="shared" si="114"/>
        <v>#NUM!</v>
      </c>
      <c r="G965" s="3" t="e">
        <f xml:space="preserve"> IF(Calculations!C965 = DefectTypeString,  IFERROR(Calculations!L965,""), NA())</f>
        <v>#N/A</v>
      </c>
      <c r="H965" s="3" t="e">
        <f t="shared" si="115"/>
        <v>#NUM!</v>
      </c>
      <c r="I965" s="3" t="e">
        <f ca="1" xml:space="preserve"> IF(OR(Calculations!C965 = "",Calculations!C965 &lt;&gt; DefectTypeString),  Calculations!M965, NA())</f>
        <v>#N/A</v>
      </c>
      <c r="J965" s="3" t="e">
        <f xml:space="preserve"> IF(Calculations!C965 = DefectTypeString,  Calculations!M965, NA())</f>
        <v>#N/A</v>
      </c>
      <c r="K965" s="3"/>
      <c r="AL965" s="2" t="str">
        <f t="shared" si="111"/>
        <v/>
      </c>
      <c r="AM965" s="4" t="str">
        <f t="shared" si="112"/>
        <v/>
      </c>
      <c r="AN965" s="4" t="str">
        <f t="shared" si="113"/>
        <v/>
      </c>
    </row>
    <row r="966" spans="1:40" x14ac:dyDescent="0.2">
      <c r="A966" s="9" t="str">
        <f>Calculations!B966</f>
        <v/>
      </c>
      <c r="B966" s="9" t="str">
        <f>Calculations!A966</f>
        <v/>
      </c>
      <c r="C966" s="3" t="str">
        <f t="shared" si="110"/>
        <v/>
      </c>
      <c r="D966" s="3" t="str">
        <f>IFERROR(Calculations!L966,"")</f>
        <v/>
      </c>
      <c r="E966" s="3" t="str">
        <f>IF(OR(FilterValue="",Calculations!C966=FilterValue), IF(Calculations!C966 &lt;&gt;DefectTypeString,  IFERROR(Calculations!L966,""), NA()),NA())</f>
        <v/>
      </c>
      <c r="F966" s="3" t="e">
        <f t="shared" si="114"/>
        <v>#NUM!</v>
      </c>
      <c r="G966" s="3" t="e">
        <f xml:space="preserve"> IF(Calculations!C966 = DefectTypeString,  IFERROR(Calculations!L966,""), NA())</f>
        <v>#N/A</v>
      </c>
      <c r="H966" s="3" t="e">
        <f t="shared" si="115"/>
        <v>#NUM!</v>
      </c>
      <c r="I966" s="3" t="e">
        <f ca="1" xml:space="preserve"> IF(OR(Calculations!C966 = "",Calculations!C966 &lt;&gt; DefectTypeString),  Calculations!M966, NA())</f>
        <v>#N/A</v>
      </c>
      <c r="J966" s="3" t="e">
        <f xml:space="preserve"> IF(Calculations!C966 = DefectTypeString,  Calculations!M966, NA())</f>
        <v>#N/A</v>
      </c>
      <c r="K966" s="3"/>
      <c r="AL966" s="2" t="str">
        <f t="shared" si="111"/>
        <v/>
      </c>
      <c r="AM966" s="4" t="str">
        <f t="shared" si="112"/>
        <v/>
      </c>
      <c r="AN966" s="4" t="str">
        <f t="shared" si="113"/>
        <v/>
      </c>
    </row>
    <row r="967" spans="1:40" x14ac:dyDescent="0.2">
      <c r="A967" s="9" t="str">
        <f>Calculations!B967</f>
        <v/>
      </c>
      <c r="B967" s="9" t="str">
        <f>Calculations!A967</f>
        <v/>
      </c>
      <c r="C967" s="3" t="str">
        <f t="shared" si="110"/>
        <v/>
      </c>
      <c r="D967" s="3" t="str">
        <f>IFERROR(Calculations!L967,"")</f>
        <v/>
      </c>
      <c r="E967" s="3" t="str">
        <f>IF(OR(FilterValue="",Calculations!C967=FilterValue), IF(Calculations!C967 &lt;&gt;DefectTypeString,  IFERROR(Calculations!L967,""), NA()),NA())</f>
        <v/>
      </c>
      <c r="F967" s="3" t="e">
        <f t="shared" si="114"/>
        <v>#NUM!</v>
      </c>
      <c r="G967" s="3" t="e">
        <f xml:space="preserve"> IF(Calculations!C967 = DefectTypeString,  IFERROR(Calculations!L967,""), NA())</f>
        <v>#N/A</v>
      </c>
      <c r="H967" s="3" t="e">
        <f t="shared" si="115"/>
        <v>#NUM!</v>
      </c>
      <c r="I967" s="3" t="e">
        <f ca="1" xml:space="preserve"> IF(OR(Calculations!C967 = "",Calculations!C967 &lt;&gt; DefectTypeString),  Calculations!M967, NA())</f>
        <v>#N/A</v>
      </c>
      <c r="J967" s="3" t="e">
        <f xml:space="preserve"> IF(Calculations!C967 = DefectTypeString,  Calculations!M967, NA())</f>
        <v>#N/A</v>
      </c>
      <c r="K967" s="3"/>
      <c r="AL967" s="2" t="str">
        <f t="shared" si="111"/>
        <v/>
      </c>
      <c r="AM967" s="4" t="str">
        <f t="shared" si="112"/>
        <v/>
      </c>
      <c r="AN967" s="4" t="str">
        <f t="shared" si="113"/>
        <v/>
      </c>
    </row>
    <row r="968" spans="1:40" x14ac:dyDescent="0.2">
      <c r="A968" s="9" t="str">
        <f>Calculations!B968</f>
        <v/>
      </c>
      <c r="B968" s="9" t="str">
        <f>Calculations!A968</f>
        <v/>
      </c>
      <c r="C968" s="3" t="str">
        <f t="shared" si="110"/>
        <v/>
      </c>
      <c r="D968" s="3" t="str">
        <f>IFERROR(Calculations!L968,"")</f>
        <v/>
      </c>
      <c r="E968" s="3" t="str">
        <f>IF(OR(FilterValue="",Calculations!C968=FilterValue), IF(Calculations!C968 &lt;&gt;DefectTypeString,  IFERROR(Calculations!L968,""), NA()),NA())</f>
        <v/>
      </c>
      <c r="F968" s="3" t="e">
        <f t="shared" si="114"/>
        <v>#NUM!</v>
      </c>
      <c r="G968" s="3" t="e">
        <f xml:space="preserve"> IF(Calculations!C968 = DefectTypeString,  IFERROR(Calculations!L968,""), NA())</f>
        <v>#N/A</v>
      </c>
      <c r="H968" s="3" t="e">
        <f t="shared" si="115"/>
        <v>#NUM!</v>
      </c>
      <c r="I968" s="3" t="e">
        <f ca="1" xml:space="preserve"> IF(OR(Calculations!C968 = "",Calculations!C968 &lt;&gt; DefectTypeString),  Calculations!M968, NA())</f>
        <v>#N/A</v>
      </c>
      <c r="J968" s="3" t="e">
        <f xml:space="preserve"> IF(Calculations!C968 = DefectTypeString,  Calculations!M968, NA())</f>
        <v>#N/A</v>
      </c>
      <c r="K968" s="3"/>
      <c r="AL968" s="2" t="str">
        <f t="shared" si="111"/>
        <v/>
      </c>
      <c r="AM968" s="4" t="str">
        <f t="shared" si="112"/>
        <v/>
      </c>
      <c r="AN968" s="4" t="str">
        <f t="shared" si="113"/>
        <v/>
      </c>
    </row>
    <row r="969" spans="1:40" x14ac:dyDescent="0.2">
      <c r="A969" s="9" t="str">
        <f>Calculations!B969</f>
        <v/>
      </c>
      <c r="B969" s="9" t="str">
        <f>Calculations!A969</f>
        <v/>
      </c>
      <c r="C969" s="3" t="str">
        <f t="shared" si="110"/>
        <v/>
      </c>
      <c r="D969" s="3" t="str">
        <f>IFERROR(Calculations!L969,"")</f>
        <v/>
      </c>
      <c r="E969" s="3" t="str">
        <f>IF(OR(FilterValue="",Calculations!C969=FilterValue), IF(Calculations!C969 &lt;&gt;DefectTypeString,  IFERROR(Calculations!L969,""), NA()),NA())</f>
        <v/>
      </c>
      <c r="F969" s="3" t="e">
        <f t="shared" si="114"/>
        <v>#NUM!</v>
      </c>
      <c r="G969" s="3" t="e">
        <f xml:space="preserve"> IF(Calculations!C969 = DefectTypeString,  IFERROR(Calculations!L969,""), NA())</f>
        <v>#N/A</v>
      </c>
      <c r="H969" s="3" t="e">
        <f t="shared" si="115"/>
        <v>#NUM!</v>
      </c>
      <c r="I969" s="3" t="e">
        <f ca="1" xml:space="preserve"> IF(OR(Calculations!C969 = "",Calculations!C969 &lt;&gt; DefectTypeString),  Calculations!M969, NA())</f>
        <v>#N/A</v>
      </c>
      <c r="J969" s="3" t="e">
        <f xml:space="preserve"> IF(Calculations!C969 = DefectTypeString,  Calculations!M969, NA())</f>
        <v>#N/A</v>
      </c>
      <c r="K969" s="3"/>
      <c r="AL969" s="2" t="str">
        <f t="shared" si="111"/>
        <v/>
      </c>
      <c r="AM969" s="4" t="str">
        <f t="shared" si="112"/>
        <v/>
      </c>
      <c r="AN969" s="4" t="str">
        <f t="shared" si="113"/>
        <v/>
      </c>
    </row>
    <row r="970" spans="1:40" x14ac:dyDescent="0.2">
      <c r="A970" s="9" t="str">
        <f>Calculations!B970</f>
        <v/>
      </c>
      <c r="B970" s="9" t="str">
        <f>Calculations!A970</f>
        <v/>
      </c>
      <c r="C970" s="3" t="str">
        <f t="shared" si="110"/>
        <v/>
      </c>
      <c r="D970" s="3" t="str">
        <f>IFERROR(Calculations!L970,"")</f>
        <v/>
      </c>
      <c r="E970" s="3" t="str">
        <f>IF(OR(FilterValue="",Calculations!C970=FilterValue), IF(Calculations!C970 &lt;&gt;DefectTypeString,  IFERROR(Calculations!L970,""), NA()),NA())</f>
        <v/>
      </c>
      <c r="F970" s="3" t="e">
        <f t="shared" si="114"/>
        <v>#NUM!</v>
      </c>
      <c r="G970" s="3" t="e">
        <f xml:space="preserve"> IF(Calculations!C970 = DefectTypeString,  IFERROR(Calculations!L970,""), NA())</f>
        <v>#N/A</v>
      </c>
      <c r="H970" s="3" t="e">
        <f t="shared" si="115"/>
        <v>#NUM!</v>
      </c>
      <c r="I970" s="3" t="e">
        <f ca="1" xml:space="preserve"> IF(OR(Calculations!C970 = "",Calculations!C970 &lt;&gt; DefectTypeString),  Calculations!M970, NA())</f>
        <v>#N/A</v>
      </c>
      <c r="J970" s="3" t="e">
        <f xml:space="preserve"> IF(Calculations!C970 = DefectTypeString,  Calculations!M970, NA())</f>
        <v>#N/A</v>
      </c>
      <c r="K970" s="3"/>
      <c r="AL970" s="2" t="str">
        <f t="shared" si="111"/>
        <v/>
      </c>
      <c r="AM970" s="4" t="str">
        <f t="shared" si="112"/>
        <v/>
      </c>
      <c r="AN970" s="4" t="str">
        <f t="shared" si="113"/>
        <v/>
      </c>
    </row>
    <row r="971" spans="1:40" x14ac:dyDescent="0.2">
      <c r="A971" s="9" t="str">
        <f>Calculations!B971</f>
        <v/>
      </c>
      <c r="B971" s="9" t="str">
        <f>Calculations!A971</f>
        <v/>
      </c>
      <c r="C971" s="3" t="str">
        <f t="shared" si="110"/>
        <v/>
      </c>
      <c r="D971" s="3" t="str">
        <f>IFERROR(Calculations!L971,"")</f>
        <v/>
      </c>
      <c r="E971" s="3" t="str">
        <f>IF(OR(FilterValue="",Calculations!C971=FilterValue), IF(Calculations!C971 &lt;&gt;DefectTypeString,  IFERROR(Calculations!L971,""), NA()),NA())</f>
        <v/>
      </c>
      <c r="F971" s="3" t="e">
        <f t="shared" si="114"/>
        <v>#NUM!</v>
      </c>
      <c r="G971" s="3" t="e">
        <f xml:space="preserve"> IF(Calculations!C971 = DefectTypeString,  IFERROR(Calculations!L971,""), NA())</f>
        <v>#N/A</v>
      </c>
      <c r="H971" s="3" t="e">
        <f t="shared" si="115"/>
        <v>#NUM!</v>
      </c>
      <c r="I971" s="3" t="e">
        <f ca="1" xml:space="preserve"> IF(OR(Calculations!C971 = "",Calculations!C971 &lt;&gt; DefectTypeString),  Calculations!M971, NA())</f>
        <v>#N/A</v>
      </c>
      <c r="J971" s="3" t="e">
        <f xml:space="preserve"> IF(Calculations!C971 = DefectTypeString,  Calculations!M971, NA())</f>
        <v>#N/A</v>
      </c>
      <c r="K971" s="3"/>
      <c r="AL971" s="2" t="str">
        <f t="shared" si="111"/>
        <v/>
      </c>
      <c r="AM971" s="4" t="str">
        <f t="shared" si="112"/>
        <v/>
      </c>
      <c r="AN971" s="4" t="str">
        <f t="shared" si="113"/>
        <v/>
      </c>
    </row>
    <row r="972" spans="1:40" x14ac:dyDescent="0.2">
      <c r="A972" s="9" t="str">
        <f>Calculations!B972</f>
        <v/>
      </c>
      <c r="B972" s="9" t="str">
        <f>Calculations!A972</f>
        <v/>
      </c>
      <c r="C972" s="3" t="str">
        <f t="shared" si="110"/>
        <v/>
      </c>
      <c r="D972" s="3" t="str">
        <f>IFERROR(Calculations!L972,"")</f>
        <v/>
      </c>
      <c r="E972" s="3" t="str">
        <f>IF(OR(FilterValue="",Calculations!C972=FilterValue), IF(Calculations!C972 &lt;&gt;DefectTypeString,  IFERROR(Calculations!L972,""), NA()),NA())</f>
        <v/>
      </c>
      <c r="F972" s="3" t="e">
        <f t="shared" si="114"/>
        <v>#NUM!</v>
      </c>
      <c r="G972" s="3" t="e">
        <f xml:space="preserve"> IF(Calculations!C972 = DefectTypeString,  IFERROR(Calculations!L972,""), NA())</f>
        <v>#N/A</v>
      </c>
      <c r="H972" s="3" t="e">
        <f t="shared" si="115"/>
        <v>#NUM!</v>
      </c>
      <c r="I972" s="3" t="e">
        <f ca="1" xml:space="preserve"> IF(OR(Calculations!C972 = "",Calculations!C972 &lt;&gt; DefectTypeString),  Calculations!M972, NA())</f>
        <v>#N/A</v>
      </c>
      <c r="J972" s="3" t="e">
        <f xml:space="preserve"> IF(Calculations!C972 = DefectTypeString,  Calculations!M972, NA())</f>
        <v>#N/A</v>
      </c>
      <c r="K972" s="3"/>
      <c r="AL972" s="2" t="str">
        <f t="shared" si="111"/>
        <v/>
      </c>
      <c r="AM972" s="4" t="str">
        <f t="shared" si="112"/>
        <v/>
      </c>
      <c r="AN972" s="4" t="str">
        <f t="shared" si="113"/>
        <v/>
      </c>
    </row>
    <row r="973" spans="1:40" x14ac:dyDescent="0.2">
      <c r="A973" s="9" t="str">
        <f>Calculations!B973</f>
        <v/>
      </c>
      <c r="B973" s="9" t="str">
        <f>Calculations!A973</f>
        <v/>
      </c>
      <c r="C973" s="3" t="str">
        <f t="shared" si="110"/>
        <v/>
      </c>
      <c r="D973" s="3" t="str">
        <f>IFERROR(Calculations!L973,"")</f>
        <v/>
      </c>
      <c r="E973" s="3" t="str">
        <f>IF(OR(FilterValue="",Calculations!C973=FilterValue), IF(Calculations!C973 &lt;&gt;DefectTypeString,  IFERROR(Calculations!L973,""), NA()),NA())</f>
        <v/>
      </c>
      <c r="F973" s="3" t="e">
        <f t="shared" si="114"/>
        <v>#NUM!</v>
      </c>
      <c r="G973" s="3" t="e">
        <f xml:space="preserve"> IF(Calculations!C973 = DefectTypeString,  IFERROR(Calculations!L973,""), NA())</f>
        <v>#N/A</v>
      </c>
      <c r="H973" s="3" t="e">
        <f t="shared" si="115"/>
        <v>#NUM!</v>
      </c>
      <c r="I973" s="3" t="e">
        <f ca="1" xml:space="preserve"> IF(OR(Calculations!C973 = "",Calculations!C973 &lt;&gt; DefectTypeString),  Calculations!M973, NA())</f>
        <v>#N/A</v>
      </c>
      <c r="J973" s="3" t="e">
        <f xml:space="preserve"> IF(Calculations!C973 = DefectTypeString,  Calculations!M973, NA())</f>
        <v>#N/A</v>
      </c>
      <c r="K973" s="3"/>
      <c r="AL973" s="2" t="str">
        <f t="shared" si="111"/>
        <v/>
      </c>
      <c r="AM973" s="4" t="str">
        <f t="shared" si="112"/>
        <v/>
      </c>
      <c r="AN973" s="4" t="str">
        <f t="shared" si="113"/>
        <v/>
      </c>
    </row>
    <row r="974" spans="1:40" x14ac:dyDescent="0.2">
      <c r="A974" s="9" t="str">
        <f>Calculations!B974</f>
        <v/>
      </c>
      <c r="B974" s="9" t="str">
        <f>Calculations!A974</f>
        <v/>
      </c>
      <c r="C974" s="3" t="str">
        <f t="shared" si="110"/>
        <v/>
      </c>
      <c r="D974" s="3" t="str">
        <f>IFERROR(Calculations!L974,"")</f>
        <v/>
      </c>
      <c r="E974" s="3" t="str">
        <f>IF(OR(FilterValue="",Calculations!C974=FilterValue), IF(Calculations!C974 &lt;&gt;DefectTypeString,  IFERROR(Calculations!L974,""), NA()),NA())</f>
        <v/>
      </c>
      <c r="F974" s="3" t="e">
        <f t="shared" si="114"/>
        <v>#NUM!</v>
      </c>
      <c r="G974" s="3" t="e">
        <f xml:space="preserve"> IF(Calculations!C974 = DefectTypeString,  IFERROR(Calculations!L974,""), NA())</f>
        <v>#N/A</v>
      </c>
      <c r="H974" s="3" t="e">
        <f t="shared" si="115"/>
        <v>#NUM!</v>
      </c>
      <c r="I974" s="3" t="e">
        <f ca="1" xml:space="preserve"> IF(OR(Calculations!C974 = "",Calculations!C974 &lt;&gt; DefectTypeString),  Calculations!M974, NA())</f>
        <v>#N/A</v>
      </c>
      <c r="J974" s="3" t="e">
        <f xml:space="preserve"> IF(Calculations!C974 = DefectTypeString,  Calculations!M974, NA())</f>
        <v>#N/A</v>
      </c>
      <c r="K974" s="3"/>
      <c r="AL974" s="2" t="str">
        <f t="shared" si="111"/>
        <v/>
      </c>
      <c r="AM974" s="4" t="str">
        <f t="shared" si="112"/>
        <v/>
      </c>
      <c r="AN974" s="4" t="str">
        <f t="shared" si="113"/>
        <v/>
      </c>
    </row>
    <row r="975" spans="1:40" x14ac:dyDescent="0.2">
      <c r="A975" s="9" t="str">
        <f>Calculations!B975</f>
        <v/>
      </c>
      <c r="B975" s="9" t="str">
        <f>Calculations!A975</f>
        <v/>
      </c>
      <c r="C975" s="3" t="str">
        <f t="shared" si="110"/>
        <v/>
      </c>
      <c r="D975" s="3" t="str">
        <f>IFERROR(Calculations!L975,"")</f>
        <v/>
      </c>
      <c r="E975" s="3" t="str">
        <f>IF(OR(FilterValue="",Calculations!C975=FilterValue), IF(Calculations!C975 &lt;&gt;DefectTypeString,  IFERROR(Calculations!L975,""), NA()),NA())</f>
        <v/>
      </c>
      <c r="F975" s="3" t="e">
        <f t="shared" si="114"/>
        <v>#NUM!</v>
      </c>
      <c r="G975" s="3" t="e">
        <f xml:space="preserve"> IF(Calculations!C975 = DefectTypeString,  IFERROR(Calculations!L975,""), NA())</f>
        <v>#N/A</v>
      </c>
      <c r="H975" s="3" t="e">
        <f t="shared" si="115"/>
        <v>#NUM!</v>
      </c>
      <c r="I975" s="3" t="e">
        <f ca="1" xml:space="preserve"> IF(OR(Calculations!C975 = "",Calculations!C975 &lt;&gt; DefectTypeString),  Calculations!M975, NA())</f>
        <v>#N/A</v>
      </c>
      <c r="J975" s="3" t="e">
        <f xml:space="preserve"> IF(Calculations!C975 = DefectTypeString,  Calculations!M975, NA())</f>
        <v>#N/A</v>
      </c>
      <c r="K975" s="3"/>
      <c r="AL975" s="2" t="str">
        <f t="shared" si="111"/>
        <v/>
      </c>
      <c r="AM975" s="4" t="str">
        <f t="shared" si="112"/>
        <v/>
      </c>
      <c r="AN975" s="4" t="str">
        <f t="shared" si="113"/>
        <v/>
      </c>
    </row>
    <row r="976" spans="1:40" x14ac:dyDescent="0.2">
      <c r="A976" s="9" t="str">
        <f>Calculations!B976</f>
        <v/>
      </c>
      <c r="B976" s="9" t="str">
        <f>Calculations!A976</f>
        <v/>
      </c>
      <c r="C976" s="3" t="str">
        <f t="shared" si="110"/>
        <v/>
      </c>
      <c r="D976" s="3" t="str">
        <f>IFERROR(Calculations!L976,"")</f>
        <v/>
      </c>
      <c r="E976" s="3" t="str">
        <f>IF(OR(FilterValue="",Calculations!C976=FilterValue), IF(Calculations!C976 &lt;&gt;DefectTypeString,  IFERROR(Calculations!L976,""), NA()),NA())</f>
        <v/>
      </c>
      <c r="F976" s="3" t="e">
        <f t="shared" si="114"/>
        <v>#NUM!</v>
      </c>
      <c r="G976" s="3" t="e">
        <f xml:space="preserve"> IF(Calculations!C976 = DefectTypeString,  IFERROR(Calculations!L976,""), NA())</f>
        <v>#N/A</v>
      </c>
      <c r="H976" s="3" t="e">
        <f t="shared" si="115"/>
        <v>#NUM!</v>
      </c>
      <c r="I976" s="3" t="e">
        <f ca="1" xml:space="preserve"> IF(OR(Calculations!C976 = "",Calculations!C976 &lt;&gt; DefectTypeString),  Calculations!M976, NA())</f>
        <v>#N/A</v>
      </c>
      <c r="J976" s="3" t="e">
        <f xml:space="preserve"> IF(Calculations!C976 = DefectTypeString,  Calculations!M976, NA())</f>
        <v>#N/A</v>
      </c>
      <c r="K976" s="3"/>
      <c r="AL976" s="2" t="str">
        <f t="shared" si="111"/>
        <v/>
      </c>
      <c r="AM976" s="4" t="str">
        <f t="shared" si="112"/>
        <v/>
      </c>
      <c r="AN976" s="4" t="str">
        <f t="shared" si="113"/>
        <v/>
      </c>
    </row>
    <row r="977" spans="1:40" x14ac:dyDescent="0.2">
      <c r="A977" s="9" t="str">
        <f>Calculations!B977</f>
        <v/>
      </c>
      <c r="B977" s="9" t="str">
        <f>Calculations!A977</f>
        <v/>
      </c>
      <c r="C977" s="3" t="str">
        <f t="shared" si="110"/>
        <v/>
      </c>
      <c r="D977" s="3" t="str">
        <f>IFERROR(Calculations!L977,"")</f>
        <v/>
      </c>
      <c r="E977" s="3" t="str">
        <f>IF(OR(FilterValue="",Calculations!C977=FilterValue), IF(Calculations!C977 &lt;&gt;DefectTypeString,  IFERROR(Calculations!L977,""), NA()),NA())</f>
        <v/>
      </c>
      <c r="F977" s="3" t="e">
        <f t="shared" si="114"/>
        <v>#NUM!</v>
      </c>
      <c r="G977" s="3" t="e">
        <f xml:space="preserve"> IF(Calculations!C977 = DefectTypeString,  IFERROR(Calculations!L977,""), NA())</f>
        <v>#N/A</v>
      </c>
      <c r="H977" s="3" t="e">
        <f t="shared" si="115"/>
        <v>#NUM!</v>
      </c>
      <c r="I977" s="3" t="e">
        <f ca="1" xml:space="preserve"> IF(OR(Calculations!C977 = "",Calculations!C977 &lt;&gt; DefectTypeString),  Calculations!M977, NA())</f>
        <v>#N/A</v>
      </c>
      <c r="J977" s="3" t="e">
        <f xml:space="preserve"> IF(Calculations!C977 = DefectTypeString,  Calculations!M977, NA())</f>
        <v>#N/A</v>
      </c>
      <c r="K977" s="3"/>
      <c r="AL977" s="2" t="str">
        <f t="shared" si="111"/>
        <v/>
      </c>
      <c r="AM977" s="4" t="str">
        <f t="shared" si="112"/>
        <v/>
      </c>
      <c r="AN977" s="4" t="str">
        <f t="shared" si="113"/>
        <v/>
      </c>
    </row>
    <row r="978" spans="1:40" x14ac:dyDescent="0.2">
      <c r="A978" s="9" t="str">
        <f>Calculations!B978</f>
        <v/>
      </c>
      <c r="B978" s="9" t="str">
        <f>Calculations!A978</f>
        <v/>
      </c>
      <c r="C978" s="3" t="str">
        <f t="shared" si="110"/>
        <v/>
      </c>
      <c r="D978" s="3" t="str">
        <f>IFERROR(Calculations!L978,"")</f>
        <v/>
      </c>
      <c r="E978" s="3" t="str">
        <f>IF(OR(FilterValue="",Calculations!C978=FilterValue), IF(Calculations!C978 &lt;&gt;DefectTypeString,  IFERROR(Calculations!L978,""), NA()),NA())</f>
        <v/>
      </c>
      <c r="F978" s="3" t="e">
        <f t="shared" si="114"/>
        <v>#NUM!</v>
      </c>
      <c r="G978" s="3" t="e">
        <f xml:space="preserve"> IF(Calculations!C978 = DefectTypeString,  IFERROR(Calculations!L978,""), NA())</f>
        <v>#N/A</v>
      </c>
      <c r="H978" s="3" t="e">
        <f t="shared" si="115"/>
        <v>#NUM!</v>
      </c>
      <c r="I978" s="3" t="e">
        <f ca="1" xml:space="preserve"> IF(OR(Calculations!C978 = "",Calculations!C978 &lt;&gt; DefectTypeString),  Calculations!M978, NA())</f>
        <v>#N/A</v>
      </c>
      <c r="J978" s="3" t="e">
        <f xml:space="preserve"> IF(Calculations!C978 = DefectTypeString,  Calculations!M978, NA())</f>
        <v>#N/A</v>
      </c>
      <c r="K978" s="3"/>
      <c r="AL978" s="2" t="str">
        <f t="shared" si="111"/>
        <v/>
      </c>
      <c r="AM978" s="4" t="str">
        <f t="shared" si="112"/>
        <v/>
      </c>
      <c r="AN978" s="4" t="str">
        <f t="shared" si="113"/>
        <v/>
      </c>
    </row>
    <row r="979" spans="1:40" x14ac:dyDescent="0.2">
      <c r="A979" s="9" t="str">
        <f>Calculations!B979</f>
        <v/>
      </c>
      <c r="B979" s="9" t="str">
        <f>Calculations!A979</f>
        <v/>
      </c>
      <c r="C979" s="3" t="str">
        <f t="shared" si="110"/>
        <v/>
      </c>
      <c r="D979" s="3" t="str">
        <f>IFERROR(Calculations!L979,"")</f>
        <v/>
      </c>
      <c r="E979" s="3" t="str">
        <f>IF(OR(FilterValue="",Calculations!C979=FilterValue), IF(Calculations!C979 &lt;&gt;DefectTypeString,  IFERROR(Calculations!L979,""), NA()),NA())</f>
        <v/>
      </c>
      <c r="F979" s="3" t="e">
        <f t="shared" si="114"/>
        <v>#NUM!</v>
      </c>
      <c r="G979" s="3" t="e">
        <f xml:space="preserve"> IF(Calculations!C979 = DefectTypeString,  IFERROR(Calculations!L979,""), NA())</f>
        <v>#N/A</v>
      </c>
      <c r="H979" s="3" t="e">
        <f t="shared" si="115"/>
        <v>#NUM!</v>
      </c>
      <c r="I979" s="3" t="e">
        <f ca="1" xml:space="preserve"> IF(OR(Calculations!C979 = "",Calculations!C979 &lt;&gt; DefectTypeString),  Calculations!M979, NA())</f>
        <v>#N/A</v>
      </c>
      <c r="J979" s="3" t="e">
        <f xml:space="preserve"> IF(Calculations!C979 = DefectTypeString,  Calculations!M979, NA())</f>
        <v>#N/A</v>
      </c>
      <c r="K979" s="3"/>
      <c r="AL979" s="2" t="str">
        <f t="shared" si="111"/>
        <v/>
      </c>
      <c r="AM979" s="4" t="str">
        <f t="shared" si="112"/>
        <v/>
      </c>
      <c r="AN979" s="4" t="str">
        <f t="shared" si="113"/>
        <v/>
      </c>
    </row>
    <row r="980" spans="1:40" x14ac:dyDescent="0.2">
      <c r="A980" s="9" t="str">
        <f>Calculations!B980</f>
        <v/>
      </c>
      <c r="B980" s="9" t="str">
        <f>Calculations!A980</f>
        <v/>
      </c>
      <c r="C980" s="3" t="str">
        <f t="shared" si="110"/>
        <v/>
      </c>
      <c r="D980" s="3" t="str">
        <f>IFERROR(Calculations!L980,"")</f>
        <v/>
      </c>
      <c r="E980" s="3" t="str">
        <f>IF(OR(FilterValue="",Calculations!C980=FilterValue), IF(Calculations!C980 &lt;&gt;DefectTypeString,  IFERROR(Calculations!L980,""), NA()),NA())</f>
        <v/>
      </c>
      <c r="F980" s="3" t="e">
        <f t="shared" si="114"/>
        <v>#NUM!</v>
      </c>
      <c r="G980" s="3" t="e">
        <f xml:space="preserve"> IF(Calculations!C980 = DefectTypeString,  IFERROR(Calculations!L980,""), NA())</f>
        <v>#N/A</v>
      </c>
      <c r="H980" s="3" t="e">
        <f t="shared" si="115"/>
        <v>#NUM!</v>
      </c>
      <c r="I980" s="3" t="e">
        <f ca="1" xml:space="preserve"> IF(OR(Calculations!C980 = "",Calculations!C980 &lt;&gt; DefectTypeString),  Calculations!M980, NA())</f>
        <v>#N/A</v>
      </c>
      <c r="J980" s="3" t="e">
        <f xml:space="preserve"> IF(Calculations!C980 = DefectTypeString,  Calculations!M980, NA())</f>
        <v>#N/A</v>
      </c>
      <c r="K980" s="3"/>
      <c r="AL980" s="2" t="str">
        <f t="shared" si="111"/>
        <v/>
      </c>
      <c r="AM980" s="4" t="str">
        <f t="shared" si="112"/>
        <v/>
      </c>
      <c r="AN980" s="4" t="str">
        <f t="shared" si="113"/>
        <v/>
      </c>
    </row>
    <row r="981" spans="1:40" x14ac:dyDescent="0.2">
      <c r="A981" s="9" t="str">
        <f>Calculations!B981</f>
        <v/>
      </c>
      <c r="B981" s="9" t="str">
        <f>Calculations!A981</f>
        <v/>
      </c>
      <c r="C981" s="3" t="str">
        <f t="shared" si="110"/>
        <v/>
      </c>
      <c r="D981" s="3" t="str">
        <f>IFERROR(Calculations!L981,"")</f>
        <v/>
      </c>
      <c r="E981" s="3" t="str">
        <f>IF(OR(FilterValue="",Calculations!C981=FilterValue), IF(Calculations!C981 &lt;&gt;DefectTypeString,  IFERROR(Calculations!L981,""), NA()),NA())</f>
        <v/>
      </c>
      <c r="F981" s="3" t="e">
        <f t="shared" si="114"/>
        <v>#NUM!</v>
      </c>
      <c r="G981" s="3" t="e">
        <f xml:space="preserve"> IF(Calculations!C981 = DefectTypeString,  IFERROR(Calculations!L981,""), NA())</f>
        <v>#N/A</v>
      </c>
      <c r="H981" s="3" t="e">
        <f t="shared" si="115"/>
        <v>#NUM!</v>
      </c>
      <c r="I981" s="3" t="e">
        <f ca="1" xml:space="preserve"> IF(OR(Calculations!C981 = "",Calculations!C981 &lt;&gt; DefectTypeString),  Calculations!M981, NA())</f>
        <v>#N/A</v>
      </c>
      <c r="J981" s="3" t="e">
        <f xml:space="preserve"> IF(Calculations!C981 = DefectTypeString,  Calculations!M981, NA())</f>
        <v>#N/A</v>
      </c>
      <c r="K981" s="3"/>
      <c r="AL981" s="2" t="str">
        <f t="shared" si="111"/>
        <v/>
      </c>
      <c r="AM981" s="4" t="str">
        <f t="shared" si="112"/>
        <v/>
      </c>
      <c r="AN981" s="4" t="str">
        <f t="shared" si="113"/>
        <v/>
      </c>
    </row>
    <row r="982" spans="1:40" x14ac:dyDescent="0.2">
      <c r="A982" s="9" t="str">
        <f>Calculations!B982</f>
        <v/>
      </c>
      <c r="B982" s="9" t="str">
        <f>Calculations!A982</f>
        <v/>
      </c>
      <c r="C982" s="3" t="str">
        <f t="shared" si="110"/>
        <v/>
      </c>
      <c r="D982" s="3" t="str">
        <f>IFERROR(Calculations!L982,"")</f>
        <v/>
      </c>
      <c r="E982" s="3" t="str">
        <f>IF(OR(FilterValue="",Calculations!C982=FilterValue), IF(Calculations!C982 &lt;&gt;DefectTypeString,  IFERROR(Calculations!L982,""), NA()),NA())</f>
        <v/>
      </c>
      <c r="F982" s="3" t="e">
        <f t="shared" si="114"/>
        <v>#NUM!</v>
      </c>
      <c r="G982" s="3" t="e">
        <f xml:space="preserve"> IF(Calculations!C982 = DefectTypeString,  IFERROR(Calculations!L982,""), NA())</f>
        <v>#N/A</v>
      </c>
      <c r="H982" s="3" t="e">
        <f t="shared" si="115"/>
        <v>#NUM!</v>
      </c>
      <c r="I982" s="3" t="e">
        <f ca="1" xml:space="preserve"> IF(OR(Calculations!C982 = "",Calculations!C982 &lt;&gt; DefectTypeString),  Calculations!M982, NA())</f>
        <v>#N/A</v>
      </c>
      <c r="J982" s="3" t="e">
        <f xml:space="preserve"> IF(Calculations!C982 = DefectTypeString,  Calculations!M982, NA())</f>
        <v>#N/A</v>
      </c>
      <c r="K982" s="3"/>
      <c r="AL982" s="2" t="str">
        <f t="shared" si="111"/>
        <v/>
      </c>
      <c r="AM982" s="4" t="str">
        <f t="shared" si="112"/>
        <v/>
      </c>
      <c r="AN982" s="4" t="str">
        <f t="shared" si="113"/>
        <v/>
      </c>
    </row>
    <row r="983" spans="1:40" x14ac:dyDescent="0.2">
      <c r="A983" s="9" t="str">
        <f>Calculations!B983</f>
        <v/>
      </c>
      <c r="B983" s="9" t="str">
        <f>Calculations!A983</f>
        <v/>
      </c>
      <c r="C983" s="3" t="str">
        <f t="shared" si="110"/>
        <v/>
      </c>
      <c r="D983" s="3" t="str">
        <f>IFERROR(Calculations!L983,"")</f>
        <v/>
      </c>
      <c r="E983" s="3" t="str">
        <f>IF(OR(FilterValue="",Calculations!C983=FilterValue), IF(Calculations!C983 &lt;&gt;DefectTypeString,  IFERROR(Calculations!L983,""), NA()),NA())</f>
        <v/>
      </c>
      <c r="F983" s="3" t="e">
        <f t="shared" si="114"/>
        <v>#NUM!</v>
      </c>
      <c r="G983" s="3" t="e">
        <f xml:space="preserve"> IF(Calculations!C983 = DefectTypeString,  IFERROR(Calculations!L983,""), NA())</f>
        <v>#N/A</v>
      </c>
      <c r="H983" s="3" t="e">
        <f t="shared" si="115"/>
        <v>#NUM!</v>
      </c>
      <c r="I983" s="3" t="e">
        <f ca="1" xml:space="preserve"> IF(OR(Calculations!C983 = "",Calculations!C983 &lt;&gt; DefectTypeString),  Calculations!M983, NA())</f>
        <v>#N/A</v>
      </c>
      <c r="J983" s="3" t="e">
        <f xml:space="preserve"> IF(Calculations!C983 = DefectTypeString,  Calculations!M983, NA())</f>
        <v>#N/A</v>
      </c>
      <c r="K983" s="3"/>
      <c r="AL983" s="2" t="str">
        <f t="shared" si="111"/>
        <v/>
      </c>
      <c r="AM983" s="4" t="str">
        <f t="shared" si="112"/>
        <v/>
      </c>
      <c r="AN983" s="4" t="str">
        <f t="shared" si="113"/>
        <v/>
      </c>
    </row>
    <row r="984" spans="1:40" x14ac:dyDescent="0.2">
      <c r="A984" s="9" t="str">
        <f>Calculations!B984</f>
        <v/>
      </c>
      <c r="B984" s="9" t="str">
        <f>Calculations!A984</f>
        <v/>
      </c>
      <c r="C984" s="3" t="str">
        <f t="shared" si="110"/>
        <v/>
      </c>
      <c r="D984" s="3" t="str">
        <f>IFERROR(Calculations!L984,"")</f>
        <v/>
      </c>
      <c r="E984" s="3" t="str">
        <f>IF(OR(FilterValue="",Calculations!C984=FilterValue), IF(Calculations!C984 &lt;&gt;DefectTypeString,  IFERROR(Calculations!L984,""), NA()),NA())</f>
        <v/>
      </c>
      <c r="F984" s="3" t="e">
        <f t="shared" si="114"/>
        <v>#NUM!</v>
      </c>
      <c r="G984" s="3" t="e">
        <f xml:space="preserve"> IF(Calculations!C984 = DefectTypeString,  IFERROR(Calculations!L984,""), NA())</f>
        <v>#N/A</v>
      </c>
      <c r="H984" s="3" t="e">
        <f t="shared" si="115"/>
        <v>#NUM!</v>
      </c>
      <c r="I984" s="3" t="e">
        <f ca="1" xml:space="preserve"> IF(OR(Calculations!C984 = "",Calculations!C984 &lt;&gt; DefectTypeString),  Calculations!M984, NA())</f>
        <v>#N/A</v>
      </c>
      <c r="J984" s="3" t="e">
        <f xml:space="preserve"> IF(Calculations!C984 = DefectTypeString,  Calculations!M984, NA())</f>
        <v>#N/A</v>
      </c>
      <c r="K984" s="3"/>
      <c r="AL984" s="2" t="str">
        <f t="shared" si="111"/>
        <v/>
      </c>
      <c r="AM984" s="4" t="str">
        <f t="shared" si="112"/>
        <v/>
      </c>
      <c r="AN984" s="4" t="str">
        <f t="shared" si="113"/>
        <v/>
      </c>
    </row>
    <row r="985" spans="1:40" x14ac:dyDescent="0.2">
      <c r="A985" s="9" t="str">
        <f>Calculations!B985</f>
        <v/>
      </c>
      <c r="B985" s="9" t="str">
        <f>Calculations!A985</f>
        <v/>
      </c>
      <c r="C985" s="3" t="str">
        <f t="shared" si="110"/>
        <v/>
      </c>
      <c r="D985" s="3" t="str">
        <f>IFERROR(Calculations!L985,"")</f>
        <v/>
      </c>
      <c r="E985" s="3" t="str">
        <f>IF(OR(FilterValue="",Calculations!C985=FilterValue), IF(Calculations!C985 &lt;&gt;DefectTypeString,  IFERROR(Calculations!L985,""), NA()),NA())</f>
        <v/>
      </c>
      <c r="F985" s="3" t="e">
        <f t="shared" si="114"/>
        <v>#NUM!</v>
      </c>
      <c r="G985" s="3" t="e">
        <f xml:space="preserve"> IF(Calculations!C985 = DefectTypeString,  IFERROR(Calculations!L985,""), NA())</f>
        <v>#N/A</v>
      </c>
      <c r="H985" s="3" t="e">
        <f t="shared" si="115"/>
        <v>#NUM!</v>
      </c>
      <c r="I985" s="3" t="e">
        <f ca="1" xml:space="preserve"> IF(OR(Calculations!C985 = "",Calculations!C985 &lt;&gt; DefectTypeString),  Calculations!M985, NA())</f>
        <v>#N/A</v>
      </c>
      <c r="J985" s="3" t="e">
        <f xml:space="preserve"> IF(Calculations!C985 = DefectTypeString,  Calculations!M985, NA())</f>
        <v>#N/A</v>
      </c>
      <c r="K985" s="3"/>
      <c r="AL985" s="2" t="str">
        <f t="shared" si="111"/>
        <v/>
      </c>
      <c r="AM985" s="4" t="str">
        <f t="shared" si="112"/>
        <v/>
      </c>
      <c r="AN985" s="4" t="str">
        <f t="shared" si="113"/>
        <v/>
      </c>
    </row>
    <row r="986" spans="1:40" x14ac:dyDescent="0.2">
      <c r="A986" s="9" t="str">
        <f>Calculations!B986</f>
        <v/>
      </c>
      <c r="B986" s="9" t="str">
        <f>Calculations!A986</f>
        <v/>
      </c>
      <c r="C986" s="3" t="str">
        <f t="shared" si="110"/>
        <v/>
      </c>
      <c r="D986" s="3" t="str">
        <f>IFERROR(Calculations!L986,"")</f>
        <v/>
      </c>
      <c r="E986" s="3" t="str">
        <f>IF(OR(FilterValue="",Calculations!C986=FilterValue), IF(Calculations!C986 &lt;&gt;DefectTypeString,  IFERROR(Calculations!L986,""), NA()),NA())</f>
        <v/>
      </c>
      <c r="F986" s="3" t="e">
        <f t="shared" si="114"/>
        <v>#NUM!</v>
      </c>
      <c r="G986" s="3" t="e">
        <f xml:space="preserve"> IF(Calculations!C986 = DefectTypeString,  IFERROR(Calculations!L986,""), NA())</f>
        <v>#N/A</v>
      </c>
      <c r="H986" s="3" t="e">
        <f t="shared" si="115"/>
        <v>#NUM!</v>
      </c>
      <c r="I986" s="3" t="e">
        <f ca="1" xml:space="preserve"> IF(OR(Calculations!C986 = "",Calculations!C986 &lt;&gt; DefectTypeString),  Calculations!M986, NA())</f>
        <v>#N/A</v>
      </c>
      <c r="J986" s="3" t="e">
        <f xml:space="preserve"> IF(Calculations!C986 = DefectTypeString,  Calculations!M986, NA())</f>
        <v>#N/A</v>
      </c>
      <c r="K986" s="3"/>
      <c r="AL986" s="2" t="str">
        <f t="shared" si="111"/>
        <v/>
      </c>
      <c r="AM986" s="4" t="str">
        <f t="shared" si="112"/>
        <v/>
      </c>
      <c r="AN986" s="4" t="str">
        <f t="shared" si="113"/>
        <v/>
      </c>
    </row>
    <row r="987" spans="1:40" x14ac:dyDescent="0.2">
      <c r="A987" s="9" t="str">
        <f>Calculations!B987</f>
        <v/>
      </c>
      <c r="B987" s="9" t="str">
        <f>Calculations!A987</f>
        <v/>
      </c>
      <c r="C987" s="3" t="str">
        <f t="shared" si="110"/>
        <v/>
      </c>
      <c r="D987" s="3" t="str">
        <f>IFERROR(Calculations!L987,"")</f>
        <v/>
      </c>
      <c r="E987" s="3" t="str">
        <f>IF(OR(FilterValue="",Calculations!C987=FilterValue), IF(Calculations!C987 &lt;&gt;DefectTypeString,  IFERROR(Calculations!L987,""), NA()),NA())</f>
        <v/>
      </c>
      <c r="F987" s="3" t="e">
        <f t="shared" si="114"/>
        <v>#NUM!</v>
      </c>
      <c r="G987" s="3" t="e">
        <f xml:space="preserve"> IF(Calculations!C987 = DefectTypeString,  IFERROR(Calculations!L987,""), NA())</f>
        <v>#N/A</v>
      </c>
      <c r="H987" s="3" t="e">
        <f t="shared" si="115"/>
        <v>#NUM!</v>
      </c>
      <c r="I987" s="3" t="e">
        <f ca="1" xml:space="preserve"> IF(OR(Calculations!C987 = "",Calculations!C987 &lt;&gt; DefectTypeString),  Calculations!M987, NA())</f>
        <v>#N/A</v>
      </c>
      <c r="J987" s="3" t="e">
        <f xml:space="preserve"> IF(Calculations!C987 = DefectTypeString,  Calculations!M987, NA())</f>
        <v>#N/A</v>
      </c>
      <c r="K987" s="3"/>
      <c r="AL987" s="2" t="str">
        <f t="shared" si="111"/>
        <v/>
      </c>
      <c r="AM987" s="4" t="str">
        <f t="shared" si="112"/>
        <v/>
      </c>
      <c r="AN987" s="4" t="str">
        <f t="shared" si="113"/>
        <v/>
      </c>
    </row>
    <row r="988" spans="1:40" x14ac:dyDescent="0.2">
      <c r="A988" s="9" t="str">
        <f>Calculations!B988</f>
        <v/>
      </c>
      <c r="B988" s="9" t="str">
        <f>Calculations!A988</f>
        <v/>
      </c>
      <c r="C988" s="3" t="str">
        <f t="shared" si="110"/>
        <v/>
      </c>
      <c r="D988" s="3" t="str">
        <f>IFERROR(Calculations!L988,"")</f>
        <v/>
      </c>
      <c r="E988" s="3" t="str">
        <f>IF(OR(FilterValue="",Calculations!C988=FilterValue), IF(Calculations!C988 &lt;&gt;DefectTypeString,  IFERROR(Calculations!L988,""), NA()),NA())</f>
        <v/>
      </c>
      <c r="F988" s="3" t="e">
        <f t="shared" si="114"/>
        <v>#NUM!</v>
      </c>
      <c r="G988" s="3" t="e">
        <f xml:space="preserve"> IF(Calculations!C988 = DefectTypeString,  IFERROR(Calculations!L988,""), NA())</f>
        <v>#N/A</v>
      </c>
      <c r="H988" s="3" t="e">
        <f t="shared" si="115"/>
        <v>#NUM!</v>
      </c>
      <c r="I988" s="3" t="e">
        <f ca="1" xml:space="preserve"> IF(OR(Calculations!C988 = "",Calculations!C988 &lt;&gt; DefectTypeString),  Calculations!M988, NA())</f>
        <v>#N/A</v>
      </c>
      <c r="J988" s="3" t="e">
        <f xml:space="preserve"> IF(Calculations!C988 = DefectTypeString,  Calculations!M988, NA())</f>
        <v>#N/A</v>
      </c>
      <c r="K988" s="3"/>
      <c r="AL988" s="2" t="str">
        <f t="shared" si="111"/>
        <v/>
      </c>
      <c r="AM988" s="4" t="str">
        <f t="shared" si="112"/>
        <v/>
      </c>
      <c r="AN988" s="4" t="str">
        <f t="shared" si="113"/>
        <v/>
      </c>
    </row>
    <row r="989" spans="1:40" x14ac:dyDescent="0.2">
      <c r="A989" s="9" t="str">
        <f>Calculations!B989</f>
        <v/>
      </c>
      <c r="B989" s="9" t="str">
        <f>Calculations!A989</f>
        <v/>
      </c>
      <c r="C989" s="3" t="str">
        <f t="shared" si="110"/>
        <v/>
      </c>
      <c r="D989" s="3" t="str">
        <f>IFERROR(Calculations!L989,"")</f>
        <v/>
      </c>
      <c r="E989" s="3" t="str">
        <f>IF(OR(FilterValue="",Calculations!C989=FilterValue), IF(Calculations!C989 &lt;&gt;DefectTypeString,  IFERROR(Calculations!L989,""), NA()),NA())</f>
        <v/>
      </c>
      <c r="F989" s="3" t="e">
        <f t="shared" si="114"/>
        <v>#NUM!</v>
      </c>
      <c r="G989" s="3" t="e">
        <f xml:space="preserve"> IF(Calculations!C989 = DefectTypeString,  IFERROR(Calculations!L989,""), NA())</f>
        <v>#N/A</v>
      </c>
      <c r="H989" s="3" t="e">
        <f t="shared" si="115"/>
        <v>#NUM!</v>
      </c>
      <c r="I989" s="3" t="e">
        <f ca="1" xml:space="preserve"> IF(OR(Calculations!C989 = "",Calculations!C989 &lt;&gt; DefectTypeString),  Calculations!M989, NA())</f>
        <v>#N/A</v>
      </c>
      <c r="J989" s="3" t="e">
        <f xml:space="preserve"> IF(Calculations!C989 = DefectTypeString,  Calculations!M989, NA())</f>
        <v>#N/A</v>
      </c>
      <c r="K989" s="3"/>
      <c r="AL989" s="2" t="str">
        <f t="shared" si="111"/>
        <v/>
      </c>
      <c r="AM989" s="4" t="str">
        <f t="shared" si="112"/>
        <v/>
      </c>
      <c r="AN989" s="4" t="str">
        <f t="shared" si="113"/>
        <v/>
      </c>
    </row>
    <row r="990" spans="1:40" x14ac:dyDescent="0.2">
      <c r="A990" s="9" t="str">
        <f>Calculations!B990</f>
        <v/>
      </c>
      <c r="B990" s="9" t="str">
        <f>Calculations!A990</f>
        <v/>
      </c>
      <c r="C990" s="3" t="str">
        <f t="shared" si="110"/>
        <v/>
      </c>
      <c r="D990" s="3" t="str">
        <f>IFERROR(Calculations!L990,"")</f>
        <v/>
      </c>
      <c r="E990" s="3" t="str">
        <f>IF(OR(FilterValue="",Calculations!C990=FilterValue), IF(Calculations!C990 &lt;&gt;DefectTypeString,  IFERROR(Calculations!L990,""), NA()),NA())</f>
        <v/>
      </c>
      <c r="F990" s="3" t="e">
        <f t="shared" si="114"/>
        <v>#NUM!</v>
      </c>
      <c r="G990" s="3" t="e">
        <f xml:space="preserve"> IF(Calculations!C990 = DefectTypeString,  IFERROR(Calculations!L990,""), NA())</f>
        <v>#N/A</v>
      </c>
      <c r="H990" s="3" t="e">
        <f t="shared" si="115"/>
        <v>#NUM!</v>
      </c>
      <c r="I990" s="3" t="e">
        <f ca="1" xml:space="preserve"> IF(OR(Calculations!C990 = "",Calculations!C990 &lt;&gt; DefectTypeString),  Calculations!M990, NA())</f>
        <v>#N/A</v>
      </c>
      <c r="J990" s="3" t="e">
        <f xml:space="preserve"> IF(Calculations!C990 = DefectTypeString,  Calculations!M990, NA())</f>
        <v>#N/A</v>
      </c>
      <c r="K990" s="3"/>
      <c r="AL990" s="2" t="str">
        <f t="shared" si="111"/>
        <v/>
      </c>
      <c r="AM990" s="4" t="str">
        <f t="shared" si="112"/>
        <v/>
      </c>
      <c r="AN990" s="4" t="str">
        <f t="shared" si="113"/>
        <v/>
      </c>
    </row>
    <row r="991" spans="1:40" x14ac:dyDescent="0.2">
      <c r="A991" s="9" t="str">
        <f>Calculations!B991</f>
        <v/>
      </c>
      <c r="B991" s="9" t="str">
        <f>Calculations!A991</f>
        <v/>
      </c>
      <c r="C991" s="3" t="str">
        <f t="shared" si="110"/>
        <v/>
      </c>
      <c r="D991" s="3" t="str">
        <f>IFERROR(Calculations!L991,"")</f>
        <v/>
      </c>
      <c r="E991" s="3" t="str">
        <f>IF(OR(FilterValue="",Calculations!C991=FilterValue), IF(Calculations!C991 &lt;&gt;DefectTypeString,  IFERROR(Calculations!L991,""), NA()),NA())</f>
        <v/>
      </c>
      <c r="F991" s="3" t="e">
        <f t="shared" si="114"/>
        <v>#NUM!</v>
      </c>
      <c r="G991" s="3" t="e">
        <f xml:space="preserve"> IF(Calculations!C991 = DefectTypeString,  IFERROR(Calculations!L991,""), NA())</f>
        <v>#N/A</v>
      </c>
      <c r="H991" s="3" t="e">
        <f t="shared" si="115"/>
        <v>#NUM!</v>
      </c>
      <c r="I991" s="3" t="e">
        <f ca="1" xml:space="preserve"> IF(OR(Calculations!C991 = "",Calculations!C991 &lt;&gt; DefectTypeString),  Calculations!M991, NA())</f>
        <v>#N/A</v>
      </c>
      <c r="J991" s="3" t="e">
        <f xml:space="preserve"> IF(Calculations!C991 = DefectTypeString,  Calculations!M991, NA())</f>
        <v>#N/A</v>
      </c>
      <c r="K991" s="3"/>
      <c r="AL991" s="2" t="str">
        <f t="shared" si="111"/>
        <v/>
      </c>
      <c r="AM991" s="4" t="str">
        <f t="shared" si="112"/>
        <v/>
      </c>
      <c r="AN991" s="4" t="str">
        <f t="shared" si="113"/>
        <v/>
      </c>
    </row>
    <row r="992" spans="1:40" x14ac:dyDescent="0.2">
      <c r="A992" s="9" t="str">
        <f>Calculations!B992</f>
        <v/>
      </c>
      <c r="B992" s="9" t="str">
        <f>Calculations!A992</f>
        <v/>
      </c>
      <c r="C992" s="3" t="str">
        <f t="shared" si="110"/>
        <v/>
      </c>
      <c r="D992" s="3" t="str">
        <f>IFERROR(Calculations!L992,"")</f>
        <v/>
      </c>
      <c r="E992" s="3" t="str">
        <f>IF(OR(FilterValue="",Calculations!C992=FilterValue), IF(Calculations!C992 &lt;&gt;DefectTypeString,  IFERROR(Calculations!L992,""), NA()),NA())</f>
        <v/>
      </c>
      <c r="F992" s="3" t="e">
        <f t="shared" si="114"/>
        <v>#NUM!</v>
      </c>
      <c r="G992" s="3" t="e">
        <f xml:space="preserve"> IF(Calculations!C992 = DefectTypeString,  IFERROR(Calculations!L992,""), NA())</f>
        <v>#N/A</v>
      </c>
      <c r="H992" s="3" t="e">
        <f t="shared" si="115"/>
        <v>#NUM!</v>
      </c>
      <c r="I992" s="3" t="e">
        <f ca="1" xml:space="preserve"> IF(OR(Calculations!C992 = "",Calculations!C992 &lt;&gt; DefectTypeString),  Calculations!M992, NA())</f>
        <v>#N/A</v>
      </c>
      <c r="J992" s="3" t="e">
        <f xml:space="preserve"> IF(Calculations!C992 = DefectTypeString,  Calculations!M992, NA())</f>
        <v>#N/A</v>
      </c>
      <c r="K992" s="3"/>
      <c r="AL992" s="2" t="str">
        <f t="shared" si="111"/>
        <v/>
      </c>
      <c r="AM992" s="4" t="str">
        <f t="shared" si="112"/>
        <v/>
      </c>
      <c r="AN992" s="4" t="str">
        <f t="shared" si="113"/>
        <v/>
      </c>
    </row>
    <row r="993" spans="1:40" x14ac:dyDescent="0.2">
      <c r="A993" s="9" t="str">
        <f>Calculations!B993</f>
        <v/>
      </c>
      <c r="B993" s="9" t="str">
        <f>Calculations!A993</f>
        <v/>
      </c>
      <c r="C993" s="3" t="str">
        <f t="shared" si="110"/>
        <v/>
      </c>
      <c r="D993" s="3" t="str">
        <f>IFERROR(Calculations!L993,"")</f>
        <v/>
      </c>
      <c r="E993" s="3" t="str">
        <f>IF(OR(FilterValue="",Calculations!C993=FilterValue), IF(Calculations!C993 &lt;&gt;DefectTypeString,  IFERROR(Calculations!L993,""), NA()),NA())</f>
        <v/>
      </c>
      <c r="F993" s="3" t="e">
        <f t="shared" si="114"/>
        <v>#NUM!</v>
      </c>
      <c r="G993" s="3" t="e">
        <f xml:space="preserve"> IF(Calculations!C993 = DefectTypeString,  IFERROR(Calculations!L993,""), NA())</f>
        <v>#N/A</v>
      </c>
      <c r="H993" s="3" t="e">
        <f t="shared" si="115"/>
        <v>#NUM!</v>
      </c>
      <c r="I993" s="3" t="e">
        <f ca="1" xml:space="preserve"> IF(OR(Calculations!C993 = "",Calculations!C993 &lt;&gt; DefectTypeString),  Calculations!M993, NA())</f>
        <v>#N/A</v>
      </c>
      <c r="J993" s="3" t="e">
        <f xml:space="preserve"> IF(Calculations!C993 = DefectTypeString,  Calculations!M993, NA())</f>
        <v>#N/A</v>
      </c>
      <c r="K993" s="3"/>
      <c r="AL993" s="2" t="str">
        <f t="shared" si="111"/>
        <v/>
      </c>
      <c r="AM993" s="4" t="str">
        <f t="shared" si="112"/>
        <v/>
      </c>
      <c r="AN993" s="4" t="str">
        <f t="shared" si="113"/>
        <v/>
      </c>
    </row>
    <row r="994" spans="1:40" x14ac:dyDescent="0.2">
      <c r="A994" s="9" t="str">
        <f>Calculations!B994</f>
        <v/>
      </c>
      <c r="B994" s="9" t="str">
        <f>Calculations!A994</f>
        <v/>
      </c>
      <c r="C994" s="3" t="str">
        <f t="shared" si="110"/>
        <v/>
      </c>
      <c r="D994" s="3" t="str">
        <f>IFERROR(Calculations!L994,"")</f>
        <v/>
      </c>
      <c r="E994" s="3" t="str">
        <f>IF(OR(FilterValue="",Calculations!C994=FilterValue), IF(Calculations!C994 &lt;&gt;DefectTypeString,  IFERROR(Calculations!L994,""), NA()),NA())</f>
        <v/>
      </c>
      <c r="F994" s="3" t="e">
        <f t="shared" si="114"/>
        <v>#NUM!</v>
      </c>
      <c r="G994" s="3" t="e">
        <f xml:space="preserve"> IF(Calculations!C994 = DefectTypeString,  IFERROR(Calculations!L994,""), NA())</f>
        <v>#N/A</v>
      </c>
      <c r="H994" s="3" t="e">
        <f t="shared" si="115"/>
        <v>#NUM!</v>
      </c>
      <c r="I994" s="3" t="e">
        <f ca="1" xml:space="preserve"> IF(OR(Calculations!C994 = "",Calculations!C994 &lt;&gt; DefectTypeString),  Calculations!M994, NA())</f>
        <v>#N/A</v>
      </c>
      <c r="J994" s="3" t="e">
        <f xml:space="preserve"> IF(Calculations!C994 = DefectTypeString,  Calculations!M994, NA())</f>
        <v>#N/A</v>
      </c>
      <c r="K994" s="3"/>
      <c r="AL994" s="2" t="str">
        <f t="shared" si="111"/>
        <v/>
      </c>
      <c r="AM994" s="4" t="str">
        <f t="shared" si="112"/>
        <v/>
      </c>
      <c r="AN994" s="4" t="str">
        <f t="shared" si="113"/>
        <v/>
      </c>
    </row>
    <row r="995" spans="1:40" x14ac:dyDescent="0.2">
      <c r="A995" s="9" t="str">
        <f>Calculations!B995</f>
        <v/>
      </c>
      <c r="B995" s="9" t="str">
        <f>Calculations!A995</f>
        <v/>
      </c>
      <c r="C995" s="3" t="str">
        <f t="shared" si="110"/>
        <v/>
      </c>
      <c r="D995" s="3" t="str">
        <f>IFERROR(Calculations!L995,"")</f>
        <v/>
      </c>
      <c r="E995" s="3" t="str">
        <f>IF(OR(FilterValue="",Calculations!C995=FilterValue), IF(Calculations!C995 &lt;&gt;DefectTypeString,  IFERROR(Calculations!L995,""), NA()),NA())</f>
        <v/>
      </c>
      <c r="F995" s="3" t="e">
        <f t="shared" si="114"/>
        <v>#NUM!</v>
      </c>
      <c r="G995" s="3" t="e">
        <f xml:space="preserve"> IF(Calculations!C995 = DefectTypeString,  IFERROR(Calculations!L995,""), NA())</f>
        <v>#N/A</v>
      </c>
      <c r="H995" s="3" t="e">
        <f t="shared" si="115"/>
        <v>#NUM!</v>
      </c>
      <c r="I995" s="3" t="e">
        <f ca="1" xml:space="preserve"> IF(OR(Calculations!C995 = "",Calculations!C995 &lt;&gt; DefectTypeString),  Calculations!M995, NA())</f>
        <v>#N/A</v>
      </c>
      <c r="J995" s="3" t="e">
        <f xml:space="preserve"> IF(Calculations!C995 = DefectTypeString,  Calculations!M995, NA())</f>
        <v>#N/A</v>
      </c>
      <c r="K995" s="3"/>
      <c r="AL995" s="2" t="str">
        <f t="shared" si="111"/>
        <v/>
      </c>
      <c r="AM995" s="4" t="str">
        <f t="shared" si="112"/>
        <v/>
      </c>
      <c r="AN995" s="4" t="str">
        <f t="shared" si="113"/>
        <v/>
      </c>
    </row>
    <row r="996" spans="1:40" x14ac:dyDescent="0.2">
      <c r="A996" s="9" t="str">
        <f>Calculations!B996</f>
        <v/>
      </c>
      <c r="B996" s="9" t="str">
        <f>Calculations!A996</f>
        <v/>
      </c>
      <c r="C996" s="3" t="str">
        <f t="shared" si="110"/>
        <v/>
      </c>
      <c r="D996" s="3" t="str">
        <f>IFERROR(Calculations!L996,"")</f>
        <v/>
      </c>
      <c r="E996" s="3" t="str">
        <f>IF(OR(FilterValue="",Calculations!C996=FilterValue), IF(Calculations!C996 &lt;&gt;DefectTypeString,  IFERROR(Calculations!L996,""), NA()),NA())</f>
        <v/>
      </c>
      <c r="F996" s="3" t="e">
        <f t="shared" si="114"/>
        <v>#NUM!</v>
      </c>
      <c r="G996" s="3" t="e">
        <f xml:space="preserve"> IF(Calculations!C996 = DefectTypeString,  IFERROR(Calculations!L996,""), NA())</f>
        <v>#N/A</v>
      </c>
      <c r="H996" s="3" t="e">
        <f t="shared" si="115"/>
        <v>#NUM!</v>
      </c>
      <c r="I996" s="3" t="e">
        <f ca="1" xml:space="preserve"> IF(OR(Calculations!C996 = "",Calculations!C996 &lt;&gt; DefectTypeString),  Calculations!M996, NA())</f>
        <v>#N/A</v>
      </c>
      <c r="J996" s="3" t="e">
        <f xml:space="preserve"> IF(Calculations!C996 = DefectTypeString,  Calculations!M996, NA())</f>
        <v>#N/A</v>
      </c>
      <c r="K996" s="3"/>
      <c r="AL996" s="2" t="str">
        <f t="shared" si="111"/>
        <v/>
      </c>
      <c r="AM996" s="4" t="str">
        <f t="shared" si="112"/>
        <v/>
      </c>
      <c r="AN996" s="4" t="str">
        <f t="shared" si="113"/>
        <v/>
      </c>
    </row>
    <row r="997" spans="1:40" x14ac:dyDescent="0.2">
      <c r="A997" s="9" t="str">
        <f>Calculations!B997</f>
        <v/>
      </c>
      <c r="B997" s="9" t="str">
        <f>Calculations!A997</f>
        <v/>
      </c>
      <c r="C997" s="3" t="str">
        <f t="shared" si="110"/>
        <v/>
      </c>
      <c r="D997" s="3" t="str">
        <f>IFERROR(Calculations!L997,"")</f>
        <v/>
      </c>
      <c r="E997" s="3" t="str">
        <f>IF(OR(FilterValue="",Calculations!C997=FilterValue), IF(Calculations!C997 &lt;&gt;DefectTypeString,  IFERROR(Calculations!L997,""), NA()),NA())</f>
        <v/>
      </c>
      <c r="F997" s="3" t="e">
        <f t="shared" si="114"/>
        <v>#NUM!</v>
      </c>
      <c r="G997" s="3" t="e">
        <f xml:space="preserve"> IF(Calculations!C997 = DefectTypeString,  IFERROR(Calculations!L997,""), NA())</f>
        <v>#N/A</v>
      </c>
      <c r="H997" s="3" t="e">
        <f t="shared" si="115"/>
        <v>#NUM!</v>
      </c>
      <c r="I997" s="3" t="e">
        <f ca="1" xml:space="preserve"> IF(OR(Calculations!C997 = "",Calculations!C997 &lt;&gt; DefectTypeString),  Calculations!M997, NA())</f>
        <v>#N/A</v>
      </c>
      <c r="J997" s="3" t="e">
        <f xml:space="preserve"> IF(Calculations!C997 = DefectTypeString,  Calculations!M997, NA())</f>
        <v>#N/A</v>
      </c>
      <c r="K997" s="3"/>
      <c r="AL997" s="2" t="str">
        <f t="shared" si="111"/>
        <v/>
      </c>
      <c r="AM997" s="4" t="str">
        <f t="shared" si="112"/>
        <v/>
      </c>
      <c r="AN997" s="4" t="str">
        <f t="shared" si="113"/>
        <v/>
      </c>
    </row>
    <row r="998" spans="1:40" x14ac:dyDescent="0.2">
      <c r="A998" s="9" t="str">
        <f>Calculations!B998</f>
        <v/>
      </c>
      <c r="B998" s="9" t="str">
        <f>Calculations!A998</f>
        <v/>
      </c>
      <c r="C998" s="3" t="str">
        <f t="shared" si="110"/>
        <v/>
      </c>
      <c r="D998" s="3" t="str">
        <f>IFERROR(Calculations!L998,"")</f>
        <v/>
      </c>
      <c r="E998" s="3" t="str">
        <f>IF(OR(FilterValue="",Calculations!C998=FilterValue), IF(Calculations!C998 &lt;&gt;DefectTypeString,  IFERROR(Calculations!L998,""), NA()),NA())</f>
        <v/>
      </c>
      <c r="F998" s="3" t="e">
        <f t="shared" si="114"/>
        <v>#NUM!</v>
      </c>
      <c r="G998" s="3" t="e">
        <f xml:space="preserve"> IF(Calculations!C998 = DefectTypeString,  IFERROR(Calculations!L998,""), NA())</f>
        <v>#N/A</v>
      </c>
      <c r="H998" s="3" t="e">
        <f t="shared" si="115"/>
        <v>#NUM!</v>
      </c>
      <c r="I998" s="3" t="e">
        <f ca="1" xml:space="preserve"> IF(OR(Calculations!C998 = "",Calculations!C998 &lt;&gt; DefectTypeString),  Calculations!M998, NA())</f>
        <v>#N/A</v>
      </c>
      <c r="J998" s="3" t="e">
        <f xml:space="preserve"> IF(Calculations!C998 = DefectTypeString,  Calculations!M998, NA())</f>
        <v>#N/A</v>
      </c>
      <c r="K998" s="3"/>
      <c r="AL998" s="2" t="str">
        <f t="shared" si="111"/>
        <v/>
      </c>
      <c r="AM998" s="4" t="str">
        <f t="shared" si="112"/>
        <v/>
      </c>
      <c r="AN998" s="4" t="str">
        <f t="shared" si="113"/>
        <v/>
      </c>
    </row>
    <row r="999" spans="1:40" x14ac:dyDescent="0.2">
      <c r="A999" s="9" t="str">
        <f>Calculations!B999</f>
        <v/>
      </c>
      <c r="B999" s="9" t="str">
        <f>Calculations!A999</f>
        <v/>
      </c>
      <c r="C999" s="3" t="str">
        <f t="shared" si="110"/>
        <v/>
      </c>
      <c r="D999" s="3" t="str">
        <f>IFERROR(Calculations!L999,"")</f>
        <v/>
      </c>
      <c r="E999" s="3" t="str">
        <f>IF(OR(FilterValue="",Calculations!C999=FilterValue), IF(Calculations!C999 &lt;&gt;DefectTypeString,  IFERROR(Calculations!L999,""), NA()),NA())</f>
        <v/>
      </c>
      <c r="F999" s="3" t="e">
        <f t="shared" si="114"/>
        <v>#NUM!</v>
      </c>
      <c r="G999" s="3" t="e">
        <f xml:space="preserve"> IF(Calculations!C999 = DefectTypeString,  IFERROR(Calculations!L999,""), NA())</f>
        <v>#N/A</v>
      </c>
      <c r="H999" s="3" t="e">
        <f t="shared" si="115"/>
        <v>#NUM!</v>
      </c>
      <c r="I999" s="3" t="e">
        <f ca="1" xml:space="preserve"> IF(OR(Calculations!C999 = "",Calculations!C999 &lt;&gt; DefectTypeString),  Calculations!M999, NA())</f>
        <v>#N/A</v>
      </c>
      <c r="J999" s="3" t="e">
        <f xml:space="preserve"> IF(Calculations!C999 = DefectTypeString,  Calculations!M999, NA())</f>
        <v>#N/A</v>
      </c>
      <c r="K999" s="3"/>
      <c r="AL999" s="2" t="str">
        <f t="shared" si="111"/>
        <v/>
      </c>
      <c r="AM999" s="4" t="str">
        <f t="shared" si="112"/>
        <v/>
      </c>
      <c r="AN999" s="4" t="str">
        <f t="shared" si="113"/>
        <v/>
      </c>
    </row>
    <row r="1000" spans="1:40" x14ac:dyDescent="0.2">
      <c r="A1000" s="9" t="str">
        <f>Calculations!B1000</f>
        <v/>
      </c>
      <c r="B1000" s="9" t="str">
        <f>Calculations!A1000</f>
        <v/>
      </c>
      <c r="C1000" s="3" t="str">
        <f t="shared" si="110"/>
        <v/>
      </c>
      <c r="D1000" s="3" t="str">
        <f>IFERROR(Calculations!L1000,"")</f>
        <v/>
      </c>
      <c r="E1000" s="3" t="str">
        <f>IF(OR(FilterValue="",Calculations!C1000=FilterValue), IF(Calculations!C1000 &lt;&gt;DefectTypeString,  IFERROR(Calculations!L1000,""), NA()),NA())</f>
        <v/>
      </c>
      <c r="F1000" s="3" t="e">
        <f t="shared" si="114"/>
        <v>#NUM!</v>
      </c>
      <c r="G1000" s="3" t="e">
        <f xml:space="preserve"> IF(Calculations!C1000 = DefectTypeString,  IFERROR(Calculations!L1000,""), NA())</f>
        <v>#N/A</v>
      </c>
      <c r="H1000" s="3" t="e">
        <f t="shared" si="115"/>
        <v>#NUM!</v>
      </c>
      <c r="I1000" s="3" t="e">
        <f ca="1" xml:space="preserve"> IF(OR(Calculations!C1000 = "",Calculations!C1000 &lt;&gt; DefectTypeString),  Calculations!M1000, NA())</f>
        <v>#N/A</v>
      </c>
      <c r="J1000" s="3" t="e">
        <f xml:space="preserve"> IF(Calculations!C1000 = DefectTypeString,  Calculations!M1000, NA())</f>
        <v>#N/A</v>
      </c>
      <c r="K1000" s="3"/>
      <c r="AL1000" s="2" t="str">
        <f t="shared" si="111"/>
        <v/>
      </c>
      <c r="AM1000" s="4" t="str">
        <f t="shared" si="112"/>
        <v/>
      </c>
      <c r="AN1000" s="4" t="str">
        <f t="shared" si="113"/>
        <v/>
      </c>
    </row>
    <row r="1001" spans="1:40" x14ac:dyDescent="0.2">
      <c r="A1001" s="9" t="str">
        <f>Calculations!B1001</f>
        <v/>
      </c>
      <c r="B1001" s="9" t="str">
        <f>Calculations!A1001</f>
        <v/>
      </c>
      <c r="C1001" s="3" t="str">
        <f t="shared" si="110"/>
        <v/>
      </c>
      <c r="D1001" s="3" t="str">
        <f>IFERROR(Calculations!L1001,"")</f>
        <v/>
      </c>
      <c r="E1001" s="3" t="str">
        <f>IF(OR(FilterValue="",Calculations!C1001=FilterValue), IF(Calculations!C1001 &lt;&gt;DefectTypeString,  IFERROR(Calculations!L1001,""), NA()),NA())</f>
        <v/>
      </c>
      <c r="F1001" s="3" t="e">
        <f t="shared" si="114"/>
        <v>#NUM!</v>
      </c>
      <c r="G1001" s="3" t="e">
        <f xml:space="preserve"> IF(Calculations!C1001 = DefectTypeString,  IFERROR(Calculations!L1001,""), NA())</f>
        <v>#N/A</v>
      </c>
      <c r="H1001" s="3" t="e">
        <f t="shared" si="115"/>
        <v>#NUM!</v>
      </c>
      <c r="I1001" s="3" t="e">
        <f ca="1" xml:space="preserve"> IF(OR(Calculations!C1001 = "",Calculations!C1001 &lt;&gt; DefectTypeString),  Calculations!M1001, NA())</f>
        <v>#N/A</v>
      </c>
      <c r="J1001" s="3" t="e">
        <f xml:space="preserve"> IF(Calculations!C1001 = DefectTypeString,  Calculations!M1001, NA())</f>
        <v>#N/A</v>
      </c>
      <c r="K1001" s="3"/>
      <c r="AL1001" s="2" t="str">
        <f t="shared" si="111"/>
        <v/>
      </c>
      <c r="AM1001" s="4" t="str">
        <f t="shared" si="112"/>
        <v/>
      </c>
      <c r="AN1001" s="4" t="str">
        <f t="shared" si="113"/>
        <v/>
      </c>
    </row>
    <row r="1002" spans="1:40" x14ac:dyDescent="0.2">
      <c r="A1002" s="9" t="str">
        <f>Calculations!B1002</f>
        <v/>
      </c>
      <c r="B1002" s="9" t="str">
        <f>Calculations!A1002</f>
        <v/>
      </c>
      <c r="C1002" s="3" t="str">
        <f t="shared" si="110"/>
        <v/>
      </c>
      <c r="D1002" s="3" t="str">
        <f>IFERROR(Calculations!L1002,"")</f>
        <v/>
      </c>
      <c r="E1002" s="3" t="str">
        <f>IF(OR(FilterValue="",Calculations!C1002=FilterValue), IF(Calculations!C1002 &lt;&gt;DefectTypeString,  IFERROR(Calculations!L1002,""), NA()),NA())</f>
        <v/>
      </c>
      <c r="F1002" s="3" t="e">
        <f t="shared" si="114"/>
        <v>#NUM!</v>
      </c>
      <c r="G1002" s="3" t="e">
        <f xml:space="preserve"> IF(Calculations!C1002 = DefectTypeString,  IFERROR(Calculations!L1002,""), NA())</f>
        <v>#N/A</v>
      </c>
      <c r="H1002" s="3" t="e">
        <f t="shared" si="115"/>
        <v>#NUM!</v>
      </c>
      <c r="I1002" s="3" t="e">
        <f ca="1" xml:space="preserve"> IF(OR(Calculations!C1002 = "",Calculations!C1002 &lt;&gt; DefectTypeString),  Calculations!M1002, NA())</f>
        <v>#N/A</v>
      </c>
      <c r="J1002" s="3" t="e">
        <f xml:space="preserve"> IF(Calculations!C1002 = DefectTypeString,  Calculations!M1002, NA())</f>
        <v>#N/A</v>
      </c>
      <c r="K1002" s="3"/>
      <c r="AL1002" s="2" t="str">
        <f t="shared" si="111"/>
        <v/>
      </c>
      <c r="AM1002" s="4" t="str">
        <f t="shared" si="112"/>
        <v/>
      </c>
      <c r="AN1002" s="4" t="str">
        <f t="shared" si="113"/>
        <v/>
      </c>
    </row>
    <row r="1003" spans="1:40" x14ac:dyDescent="0.2">
      <c r="A1003" s="9" t="str">
        <f>Calculations!B1003</f>
        <v/>
      </c>
      <c r="B1003" s="9" t="str">
        <f>Calculations!A1003</f>
        <v/>
      </c>
      <c r="C1003" s="3" t="str">
        <f t="shared" si="110"/>
        <v/>
      </c>
      <c r="D1003" s="3" t="str">
        <f>IFERROR(Calculations!L1003,"")</f>
        <v/>
      </c>
      <c r="E1003" s="3" t="str">
        <f>IF(OR(FilterValue="",Calculations!C1003=FilterValue), IF(Calculations!C1003 &lt;&gt;DefectTypeString,  IFERROR(Calculations!L1003,""), NA()),NA())</f>
        <v/>
      </c>
      <c r="F1003" s="3" t="e">
        <f t="shared" si="114"/>
        <v>#NUM!</v>
      </c>
      <c r="G1003" s="3" t="e">
        <f xml:space="preserve"> IF(Calculations!C1003 = DefectTypeString,  IFERROR(Calculations!L1003,""), NA())</f>
        <v>#N/A</v>
      </c>
      <c r="H1003" s="3" t="e">
        <f t="shared" si="115"/>
        <v>#NUM!</v>
      </c>
      <c r="I1003" s="3" t="e">
        <f ca="1" xml:space="preserve"> IF(OR(Calculations!C1003 = "",Calculations!C1003 &lt;&gt; DefectTypeString),  Calculations!M1003, NA())</f>
        <v>#N/A</v>
      </c>
      <c r="J1003" s="3" t="e">
        <f xml:space="preserve"> IF(Calculations!C1003 = DefectTypeString,  Calculations!M1003, NA())</f>
        <v>#N/A</v>
      </c>
      <c r="K1003" s="3"/>
      <c r="AL1003" s="2" t="str">
        <f t="shared" si="111"/>
        <v/>
      </c>
      <c r="AM1003" s="4" t="str">
        <f t="shared" si="112"/>
        <v/>
      </c>
      <c r="AN1003" s="4" t="str">
        <f t="shared" si="113"/>
        <v/>
      </c>
    </row>
    <row r="1004" spans="1:40" x14ac:dyDescent="0.2">
      <c r="A1004" s="9" t="str">
        <f>Calculations!B1004</f>
        <v/>
      </c>
      <c r="B1004" s="9" t="str">
        <f>Calculations!A1004</f>
        <v/>
      </c>
      <c r="C1004" s="3" t="str">
        <f t="shared" si="110"/>
        <v/>
      </c>
      <c r="D1004" s="3" t="str">
        <f>IFERROR(Calculations!L1004,"")</f>
        <v/>
      </c>
      <c r="E1004" s="3" t="str">
        <f>IF(OR(FilterValue="",Calculations!C1004=FilterValue), IF(Calculations!C1004 &lt;&gt;DefectTypeString,  IFERROR(Calculations!L1004,""), NA()),NA())</f>
        <v/>
      </c>
      <c r="F1004" s="3" t="e">
        <f t="shared" si="114"/>
        <v>#NUM!</v>
      </c>
      <c r="G1004" s="3" t="e">
        <f xml:space="preserve"> IF(Calculations!C1004 = DefectTypeString,  IFERROR(Calculations!L1004,""), NA())</f>
        <v>#N/A</v>
      </c>
      <c r="H1004" s="3" t="e">
        <f t="shared" si="115"/>
        <v>#NUM!</v>
      </c>
      <c r="I1004" s="3" t="e">
        <f ca="1" xml:space="preserve"> IF(OR(Calculations!C1004 = "",Calculations!C1004 &lt;&gt; DefectTypeString),  Calculations!M1004, NA())</f>
        <v>#N/A</v>
      </c>
      <c r="J1004" s="3" t="e">
        <f xml:space="preserve"> IF(Calculations!C1004 = DefectTypeString,  Calculations!M1004, NA())</f>
        <v>#N/A</v>
      </c>
      <c r="K1004" s="3"/>
      <c r="AL1004" s="2" t="str">
        <f t="shared" si="111"/>
        <v/>
      </c>
      <c r="AM1004" s="4" t="str">
        <f t="shared" si="112"/>
        <v/>
      </c>
      <c r="AN1004" s="4" t="str">
        <f t="shared" si="113"/>
        <v/>
      </c>
    </row>
    <row r="1005" spans="1:40" x14ac:dyDescent="0.2">
      <c r="A1005" s="9" t="str">
        <f>Calculations!B1005</f>
        <v/>
      </c>
      <c r="B1005" s="9" t="str">
        <f>Calculations!A1005</f>
        <v/>
      </c>
      <c r="C1005" s="3" t="str">
        <f t="shared" si="110"/>
        <v/>
      </c>
      <c r="D1005" s="3" t="str">
        <f>IFERROR(Calculations!L1005,"")</f>
        <v/>
      </c>
      <c r="E1005" s="3" t="str">
        <f>IF(OR(FilterValue="",Calculations!C1005=FilterValue), IF(Calculations!C1005 &lt;&gt;DefectTypeString,  IFERROR(Calculations!L1005,""), NA()),NA())</f>
        <v/>
      </c>
      <c r="F1005" s="3" t="e">
        <f t="shared" si="114"/>
        <v>#NUM!</v>
      </c>
      <c r="G1005" s="3" t="e">
        <f xml:space="preserve"> IF(Calculations!C1005 = DefectTypeString,  IFERROR(Calculations!L1005,""), NA())</f>
        <v>#N/A</v>
      </c>
      <c r="H1005" s="3" t="e">
        <f t="shared" si="115"/>
        <v>#NUM!</v>
      </c>
      <c r="I1005" s="3" t="e">
        <f ca="1" xml:space="preserve"> IF(OR(Calculations!C1005 = "",Calculations!C1005 &lt;&gt; DefectTypeString),  Calculations!M1005, NA())</f>
        <v>#N/A</v>
      </c>
      <c r="J1005" s="3" t="e">
        <f xml:space="preserve"> IF(Calculations!C1005 = DefectTypeString,  Calculations!M1005, NA())</f>
        <v>#N/A</v>
      </c>
      <c r="K1005" s="3"/>
      <c r="AL1005" s="2" t="str">
        <f t="shared" si="111"/>
        <v/>
      </c>
      <c r="AM1005" s="4" t="str">
        <f t="shared" si="112"/>
        <v/>
      </c>
      <c r="AN1005" s="4" t="str">
        <f t="shared" si="113"/>
        <v/>
      </c>
    </row>
    <row r="1006" spans="1:40" x14ac:dyDescent="0.2">
      <c r="A1006" s="9" t="str">
        <f>Calculations!B1006</f>
        <v/>
      </c>
      <c r="B1006" s="9" t="str">
        <f>Calculations!A1006</f>
        <v/>
      </c>
      <c r="C1006" s="3" t="str">
        <f t="shared" si="110"/>
        <v/>
      </c>
      <c r="D1006" s="3" t="str">
        <f>IFERROR(Calculations!L1006,"")</f>
        <v/>
      </c>
      <c r="E1006" s="3" t="str">
        <f>IF(OR(FilterValue="",Calculations!C1006=FilterValue), IF(Calculations!C1006 &lt;&gt;DefectTypeString,  IFERROR(Calculations!L1006,""), NA()),NA())</f>
        <v/>
      </c>
      <c r="F1006" s="3" t="e">
        <f t="shared" si="114"/>
        <v>#NUM!</v>
      </c>
      <c r="G1006" s="3" t="e">
        <f xml:space="preserve"> IF(Calculations!C1006 = DefectTypeString,  IFERROR(Calculations!L1006,""), NA())</f>
        <v>#N/A</v>
      </c>
      <c r="H1006" s="3" t="e">
        <f t="shared" si="115"/>
        <v>#NUM!</v>
      </c>
      <c r="I1006" s="3" t="e">
        <f ca="1" xml:space="preserve"> IF(OR(Calculations!C1006 = "",Calculations!C1006 &lt;&gt; DefectTypeString),  Calculations!M1006, NA())</f>
        <v>#N/A</v>
      </c>
      <c r="J1006" s="3" t="e">
        <f xml:space="preserve"> IF(Calculations!C1006 = DefectTypeString,  Calculations!M1006, NA())</f>
        <v>#N/A</v>
      </c>
      <c r="K1006" s="3"/>
      <c r="AL1006" s="2" t="str">
        <f t="shared" si="111"/>
        <v/>
      </c>
      <c r="AM1006" s="4" t="str">
        <f t="shared" si="112"/>
        <v/>
      </c>
      <c r="AN1006" s="4" t="str">
        <f t="shared" si="113"/>
        <v/>
      </c>
    </row>
    <row r="1007" spans="1:40" x14ac:dyDescent="0.2">
      <c r="A1007" s="9" t="str">
        <f>Calculations!B1007</f>
        <v/>
      </c>
      <c r="B1007" s="9" t="str">
        <f>Calculations!A1007</f>
        <v/>
      </c>
      <c r="C1007" s="3" t="str">
        <f t="shared" si="110"/>
        <v/>
      </c>
      <c r="D1007" s="3" t="str">
        <f>IFERROR(Calculations!L1007,"")</f>
        <v/>
      </c>
      <c r="E1007" s="3" t="str">
        <f>IF(OR(FilterValue="",Calculations!C1007=FilterValue), IF(Calculations!C1007 &lt;&gt;DefectTypeString,  IFERROR(Calculations!L1007,""), NA()),NA())</f>
        <v/>
      </c>
      <c r="F1007" s="3" t="e">
        <f t="shared" si="114"/>
        <v>#NUM!</v>
      </c>
      <c r="G1007" s="3" t="e">
        <f xml:space="preserve"> IF(Calculations!C1007 = DefectTypeString,  IFERROR(Calculations!L1007,""), NA())</f>
        <v>#N/A</v>
      </c>
      <c r="H1007" s="3" t="e">
        <f t="shared" si="115"/>
        <v>#NUM!</v>
      </c>
      <c r="I1007" s="3" t="e">
        <f ca="1" xml:space="preserve"> IF(OR(Calculations!C1007 = "",Calculations!C1007 &lt;&gt; DefectTypeString),  Calculations!M1007, NA())</f>
        <v>#N/A</v>
      </c>
      <c r="J1007" s="3" t="e">
        <f xml:space="preserve"> IF(Calculations!C1007 = DefectTypeString,  Calculations!M1007, NA())</f>
        <v>#N/A</v>
      </c>
      <c r="K1007" s="3"/>
      <c r="AL1007" s="2" t="str">
        <f t="shared" si="111"/>
        <v/>
      </c>
      <c r="AM1007" s="4" t="str">
        <f t="shared" si="112"/>
        <v/>
      </c>
      <c r="AN1007" s="4" t="str">
        <f t="shared" si="113"/>
        <v/>
      </c>
    </row>
    <row r="1008" spans="1:40" x14ac:dyDescent="0.2">
      <c r="A1008" s="9" t="str">
        <f>Calculations!B1008</f>
        <v/>
      </c>
      <c r="B1008" s="9" t="str">
        <f>Calculations!A1008</f>
        <v/>
      </c>
      <c r="C1008" s="3" t="str">
        <f t="shared" si="110"/>
        <v/>
      </c>
      <c r="D1008" s="3" t="str">
        <f>IFERROR(Calculations!L1008,"")</f>
        <v/>
      </c>
      <c r="E1008" s="3" t="str">
        <f>IF(OR(FilterValue="",Calculations!C1008=FilterValue), IF(Calculations!C1008 &lt;&gt;DefectTypeString,  IFERROR(Calculations!L1008,""), NA()),NA())</f>
        <v/>
      </c>
      <c r="F1008" s="3" t="e">
        <f t="shared" si="114"/>
        <v>#NUM!</v>
      </c>
      <c r="G1008" s="3" t="e">
        <f xml:space="preserve"> IF(Calculations!C1008 = DefectTypeString,  IFERROR(Calculations!L1008,""), NA())</f>
        <v>#N/A</v>
      </c>
      <c r="H1008" s="3" t="e">
        <f t="shared" si="115"/>
        <v>#NUM!</v>
      </c>
      <c r="I1008" s="3" t="e">
        <f ca="1" xml:space="preserve"> IF(OR(Calculations!C1008 = "",Calculations!C1008 &lt;&gt; DefectTypeString),  Calculations!M1008, NA())</f>
        <v>#N/A</v>
      </c>
      <c r="J1008" s="3" t="e">
        <f xml:space="preserve"> IF(Calculations!C1008 = DefectTypeString,  Calculations!M1008, NA())</f>
        <v>#N/A</v>
      </c>
      <c r="K1008" s="3"/>
      <c r="AL1008" s="2" t="str">
        <f t="shared" si="111"/>
        <v/>
      </c>
      <c r="AM1008" s="4" t="str">
        <f t="shared" si="112"/>
        <v/>
      </c>
      <c r="AN1008" s="4" t="str">
        <f t="shared" si="113"/>
        <v/>
      </c>
    </row>
    <row r="1009" spans="1:40" x14ac:dyDescent="0.2">
      <c r="A1009" s="9" t="str">
        <f>Calculations!B1009</f>
        <v/>
      </c>
      <c r="B1009" s="9" t="str">
        <f>Calculations!A1009</f>
        <v/>
      </c>
      <c r="C1009" s="3" t="str">
        <f t="shared" si="110"/>
        <v/>
      </c>
      <c r="D1009" s="3" t="str">
        <f>IFERROR(Calculations!L1009,"")</f>
        <v/>
      </c>
      <c r="E1009" s="3" t="str">
        <f>IF(OR(FilterValue="",Calculations!C1009=FilterValue), IF(Calculations!C1009 &lt;&gt;DefectTypeString,  IFERROR(Calculations!L1009,""), NA()),NA())</f>
        <v/>
      </c>
      <c r="F1009" s="3" t="e">
        <f t="shared" si="114"/>
        <v>#NUM!</v>
      </c>
      <c r="G1009" s="3" t="e">
        <f xml:space="preserve"> IF(Calculations!C1009 = DefectTypeString,  IFERROR(Calculations!L1009,""), NA())</f>
        <v>#N/A</v>
      </c>
      <c r="H1009" s="3" t="e">
        <f t="shared" si="115"/>
        <v>#NUM!</v>
      </c>
      <c r="I1009" s="3" t="e">
        <f ca="1" xml:space="preserve"> IF(OR(Calculations!C1009 = "",Calculations!C1009 &lt;&gt; DefectTypeString),  Calculations!M1009, NA())</f>
        <v>#N/A</v>
      </c>
      <c r="J1009" s="3" t="e">
        <f xml:space="preserve"> IF(Calculations!C1009 = DefectTypeString,  Calculations!M1009, NA())</f>
        <v>#N/A</v>
      </c>
      <c r="K1009" s="3"/>
      <c r="AL1009" s="2" t="str">
        <f t="shared" si="111"/>
        <v/>
      </c>
      <c r="AM1009" s="4" t="str">
        <f t="shared" si="112"/>
        <v/>
      </c>
      <c r="AN1009" s="4" t="str">
        <f t="shared" si="113"/>
        <v/>
      </c>
    </row>
    <row r="1010" spans="1:40" x14ac:dyDescent="0.2">
      <c r="A1010" s="9" t="str">
        <f>Calculations!B1010</f>
        <v/>
      </c>
      <c r="B1010" s="9" t="str">
        <f>Calculations!A1010</f>
        <v/>
      </c>
      <c r="C1010" s="3" t="str">
        <f t="shared" si="110"/>
        <v/>
      </c>
      <c r="D1010" s="3" t="str">
        <f>IFERROR(Calculations!L1010,"")</f>
        <v/>
      </c>
      <c r="E1010" s="3" t="str">
        <f>IF(OR(FilterValue="",Calculations!C1010=FilterValue), IF(Calculations!C1010 &lt;&gt;DefectTypeString,  IFERROR(Calculations!L1010,""), NA()),NA())</f>
        <v/>
      </c>
      <c r="F1010" s="3" t="e">
        <f t="shared" si="114"/>
        <v>#NUM!</v>
      </c>
      <c r="G1010" s="3" t="e">
        <f xml:space="preserve"> IF(Calculations!C1010 = DefectTypeString,  IFERROR(Calculations!L1010,""), NA())</f>
        <v>#N/A</v>
      </c>
      <c r="H1010" s="3" t="e">
        <f t="shared" si="115"/>
        <v>#NUM!</v>
      </c>
      <c r="I1010" s="3" t="e">
        <f ca="1" xml:space="preserve"> IF(OR(Calculations!C1010 = "",Calculations!C1010 &lt;&gt; DefectTypeString),  Calculations!M1010, NA())</f>
        <v>#N/A</v>
      </c>
      <c r="J1010" s="3" t="e">
        <f xml:space="preserve"> IF(Calculations!C1010 = DefectTypeString,  Calculations!M1010, NA())</f>
        <v>#N/A</v>
      </c>
      <c r="K1010" s="3"/>
      <c r="AL1010" s="2" t="str">
        <f t="shared" si="111"/>
        <v/>
      </c>
      <c r="AM1010" s="4" t="str">
        <f t="shared" si="112"/>
        <v/>
      </c>
      <c r="AN1010" s="4" t="str">
        <f t="shared" si="113"/>
        <v/>
      </c>
    </row>
    <row r="1011" spans="1:40" x14ac:dyDescent="0.2">
      <c r="A1011" s="9" t="str">
        <f>Calculations!B1011</f>
        <v/>
      </c>
      <c r="B1011" s="9" t="str">
        <f>Calculations!A1011</f>
        <v/>
      </c>
      <c r="C1011" s="3" t="str">
        <f t="shared" si="110"/>
        <v/>
      </c>
      <c r="D1011" s="3" t="str">
        <f>IFERROR(Calculations!L1011,"")</f>
        <v/>
      </c>
      <c r="E1011" s="3" t="str">
        <f>IF(OR(FilterValue="",Calculations!C1011=FilterValue), IF(Calculations!C1011 &lt;&gt;DefectTypeString,  IFERROR(Calculations!L1011,""), NA()),NA())</f>
        <v/>
      </c>
      <c r="F1011" s="3" t="e">
        <f t="shared" si="114"/>
        <v>#NUM!</v>
      </c>
      <c r="G1011" s="3" t="e">
        <f xml:space="preserve"> IF(Calculations!C1011 = DefectTypeString,  IFERROR(Calculations!L1011,""), NA())</f>
        <v>#N/A</v>
      </c>
      <c r="H1011" s="3" t="e">
        <f t="shared" si="115"/>
        <v>#NUM!</v>
      </c>
      <c r="I1011" s="3" t="e">
        <f ca="1" xml:space="preserve"> IF(OR(Calculations!C1011 = "",Calculations!C1011 &lt;&gt; DefectTypeString),  Calculations!M1011, NA())</f>
        <v>#N/A</v>
      </c>
      <c r="J1011" s="3" t="e">
        <f xml:space="preserve"> IF(Calculations!C1011 = DefectTypeString,  Calculations!M1011, NA())</f>
        <v>#N/A</v>
      </c>
      <c r="K1011" s="3"/>
      <c r="AL1011" s="2" t="str">
        <f t="shared" si="111"/>
        <v/>
      </c>
      <c r="AM1011" s="4" t="str">
        <f t="shared" si="112"/>
        <v/>
      </c>
      <c r="AN1011" s="4" t="str">
        <f t="shared" si="113"/>
        <v/>
      </c>
    </row>
    <row r="1012" spans="1:40" x14ac:dyDescent="0.2">
      <c r="A1012" s="9" t="str">
        <f>Calculations!B1012</f>
        <v/>
      </c>
      <c r="B1012" s="9" t="str">
        <f>Calculations!A1012</f>
        <v/>
      </c>
      <c r="C1012" s="3" t="str">
        <f t="shared" si="110"/>
        <v/>
      </c>
      <c r="D1012" s="3" t="str">
        <f>IFERROR(Calculations!L1012,"")</f>
        <v/>
      </c>
      <c r="E1012" s="3" t="str">
        <f>IF(OR(FilterValue="",Calculations!C1012=FilterValue), IF(Calculations!C1012 &lt;&gt;DefectTypeString,  IFERROR(Calculations!L1012,""), NA()),NA())</f>
        <v/>
      </c>
      <c r="F1012" s="3" t="e">
        <f t="shared" si="114"/>
        <v>#NUM!</v>
      </c>
      <c r="G1012" s="3" t="e">
        <f xml:space="preserve"> IF(Calculations!C1012 = DefectTypeString,  IFERROR(Calculations!L1012,""), NA())</f>
        <v>#N/A</v>
      </c>
      <c r="H1012" s="3" t="e">
        <f t="shared" si="115"/>
        <v>#NUM!</v>
      </c>
      <c r="I1012" s="3" t="e">
        <f ca="1" xml:space="preserve"> IF(OR(Calculations!C1012 = "",Calculations!C1012 &lt;&gt; DefectTypeString),  Calculations!M1012, NA())</f>
        <v>#N/A</v>
      </c>
      <c r="J1012" s="3" t="e">
        <f xml:space="preserve"> IF(Calculations!C1012 = DefectTypeString,  Calculations!M1012, NA())</f>
        <v>#N/A</v>
      </c>
      <c r="K1012" s="3"/>
      <c r="AL1012" s="2" t="str">
        <f t="shared" si="111"/>
        <v/>
      </c>
      <c r="AM1012" s="4" t="str">
        <f t="shared" si="112"/>
        <v/>
      </c>
      <c r="AN1012" s="4" t="str">
        <f t="shared" si="113"/>
        <v/>
      </c>
    </row>
    <row r="1013" spans="1:40" x14ac:dyDescent="0.2">
      <c r="A1013" s="9" t="str">
        <f>Calculations!B1013</f>
        <v/>
      </c>
      <c r="B1013" s="9" t="str">
        <f>Calculations!A1013</f>
        <v/>
      </c>
      <c r="C1013" s="3" t="str">
        <f t="shared" si="110"/>
        <v/>
      </c>
      <c r="D1013" s="3" t="str">
        <f>IFERROR(Calculations!L1013,"")</f>
        <v/>
      </c>
      <c r="E1013" s="3" t="str">
        <f>IF(OR(FilterValue="",Calculations!C1013=FilterValue), IF(Calculations!C1013 &lt;&gt;DefectTypeString,  IFERROR(Calculations!L1013,""), NA()),NA())</f>
        <v/>
      </c>
      <c r="F1013" s="3" t="e">
        <f t="shared" si="114"/>
        <v>#NUM!</v>
      </c>
      <c r="G1013" s="3" t="e">
        <f xml:space="preserve"> IF(Calculations!C1013 = DefectTypeString,  IFERROR(Calculations!L1013,""), NA())</f>
        <v>#N/A</v>
      </c>
      <c r="H1013" s="3" t="e">
        <f t="shared" si="115"/>
        <v>#NUM!</v>
      </c>
      <c r="I1013" s="3" t="e">
        <f ca="1" xml:space="preserve"> IF(OR(Calculations!C1013 = "",Calculations!C1013 &lt;&gt; DefectTypeString),  Calculations!M1013, NA())</f>
        <v>#N/A</v>
      </c>
      <c r="J1013" s="3" t="e">
        <f xml:space="preserve"> IF(Calculations!C1013 = DefectTypeString,  Calculations!M1013, NA())</f>
        <v>#N/A</v>
      </c>
      <c r="K1013" s="3"/>
      <c r="AL1013" s="2" t="str">
        <f t="shared" si="111"/>
        <v/>
      </c>
      <c r="AM1013" s="4" t="str">
        <f t="shared" si="112"/>
        <v/>
      </c>
      <c r="AN1013" s="4" t="str">
        <f t="shared" si="113"/>
        <v/>
      </c>
    </row>
    <row r="1014" spans="1:40" x14ac:dyDescent="0.2">
      <c r="A1014" s="9" t="str">
        <f>Calculations!B1014</f>
        <v/>
      </c>
      <c r="B1014" s="9" t="str">
        <f>Calculations!A1014</f>
        <v/>
      </c>
      <c r="C1014" s="3" t="str">
        <f t="shared" si="110"/>
        <v/>
      </c>
      <c r="D1014" s="3" t="str">
        <f>IFERROR(Calculations!L1014,"")</f>
        <v/>
      </c>
      <c r="E1014" s="3" t="str">
        <f>IF(OR(FilterValue="",Calculations!C1014=FilterValue), IF(Calculations!C1014 &lt;&gt;DefectTypeString,  IFERROR(Calculations!L1014,""), NA()),NA())</f>
        <v/>
      </c>
      <c r="F1014" s="3" t="e">
        <f t="shared" si="114"/>
        <v>#NUM!</v>
      </c>
      <c r="G1014" s="3" t="e">
        <f xml:space="preserve"> IF(Calculations!C1014 = DefectTypeString,  IFERROR(Calculations!L1014,""), NA())</f>
        <v>#N/A</v>
      </c>
      <c r="H1014" s="3" t="e">
        <f t="shared" si="115"/>
        <v>#NUM!</v>
      </c>
      <c r="I1014" s="3" t="e">
        <f ca="1" xml:space="preserve"> IF(OR(Calculations!C1014 = "",Calculations!C1014 &lt;&gt; DefectTypeString),  Calculations!M1014, NA())</f>
        <v>#N/A</v>
      </c>
      <c r="J1014" s="3" t="e">
        <f xml:space="preserve"> IF(Calculations!C1014 = DefectTypeString,  Calculations!M1014, NA())</f>
        <v>#N/A</v>
      </c>
      <c r="K1014" s="3"/>
      <c r="AL1014" s="2" t="str">
        <f t="shared" si="111"/>
        <v/>
      </c>
      <c r="AM1014" s="4" t="str">
        <f t="shared" si="112"/>
        <v/>
      </c>
      <c r="AN1014" s="4" t="str">
        <f t="shared" si="113"/>
        <v/>
      </c>
    </row>
    <row r="1015" spans="1:40" x14ac:dyDescent="0.2">
      <c r="A1015" s="9" t="str">
        <f>Calculations!B1015</f>
        <v/>
      </c>
      <c r="B1015" s="9" t="str">
        <f>Calculations!A1015</f>
        <v/>
      </c>
      <c r="C1015" s="3" t="str">
        <f t="shared" si="110"/>
        <v/>
      </c>
      <c r="D1015" s="3" t="str">
        <f>IFERROR(Calculations!L1015,"")</f>
        <v/>
      </c>
      <c r="E1015" s="3" t="str">
        <f>IF(OR(FilterValue="",Calculations!C1015=FilterValue), IF(Calculations!C1015 &lt;&gt;DefectTypeString,  IFERROR(Calculations!L1015,""), NA()),NA())</f>
        <v/>
      </c>
      <c r="F1015" s="3" t="e">
        <f t="shared" si="114"/>
        <v>#NUM!</v>
      </c>
      <c r="G1015" s="3" t="e">
        <f xml:space="preserve"> IF(Calculations!C1015 = DefectTypeString,  IFERROR(Calculations!L1015,""), NA())</f>
        <v>#N/A</v>
      </c>
      <c r="H1015" s="3" t="e">
        <f t="shared" si="115"/>
        <v>#NUM!</v>
      </c>
      <c r="I1015" s="3" t="e">
        <f ca="1" xml:space="preserve"> IF(OR(Calculations!C1015 = "",Calculations!C1015 &lt;&gt; DefectTypeString),  Calculations!M1015, NA())</f>
        <v>#N/A</v>
      </c>
      <c r="J1015" s="3" t="e">
        <f xml:space="preserve"> IF(Calculations!C1015 = DefectTypeString,  Calculations!M1015, NA())</f>
        <v>#N/A</v>
      </c>
      <c r="K1015" s="3"/>
      <c r="AL1015" s="2" t="str">
        <f t="shared" si="111"/>
        <v/>
      </c>
      <c r="AM1015" s="4" t="str">
        <f t="shared" si="112"/>
        <v/>
      </c>
      <c r="AN1015" s="4" t="str">
        <f t="shared" si="113"/>
        <v/>
      </c>
    </row>
    <row r="1016" spans="1:40" x14ac:dyDescent="0.2">
      <c r="A1016" s="9" t="str">
        <f>Calculations!B1016</f>
        <v/>
      </c>
      <c r="B1016" s="9" t="str">
        <f>Calculations!A1016</f>
        <v/>
      </c>
      <c r="C1016" s="3" t="str">
        <f t="shared" si="110"/>
        <v/>
      </c>
      <c r="D1016" s="3" t="str">
        <f>IFERROR(Calculations!L1016,"")</f>
        <v/>
      </c>
      <c r="E1016" s="3" t="str">
        <f>IF(OR(FilterValue="",Calculations!C1016=FilterValue), IF(Calculations!C1016 &lt;&gt;DefectTypeString,  IFERROR(Calculations!L1016,""), NA()),NA())</f>
        <v/>
      </c>
      <c r="F1016" s="3" t="e">
        <f t="shared" si="114"/>
        <v>#NUM!</v>
      </c>
      <c r="G1016" s="3" t="e">
        <f xml:space="preserve"> IF(Calculations!C1016 = DefectTypeString,  IFERROR(Calculations!L1016,""), NA())</f>
        <v>#N/A</v>
      </c>
      <c r="H1016" s="3" t="e">
        <f t="shared" si="115"/>
        <v>#NUM!</v>
      </c>
      <c r="I1016" s="3" t="e">
        <f ca="1" xml:space="preserve"> IF(OR(Calculations!C1016 = "",Calculations!C1016 &lt;&gt; DefectTypeString),  Calculations!M1016, NA())</f>
        <v>#N/A</v>
      </c>
      <c r="J1016" s="3" t="e">
        <f xml:space="preserve"> IF(Calculations!C1016 = DefectTypeString,  Calculations!M1016, NA())</f>
        <v>#N/A</v>
      </c>
      <c r="K1016" s="3"/>
      <c r="AL1016" s="2" t="str">
        <f t="shared" si="111"/>
        <v/>
      </c>
      <c r="AM1016" s="4" t="str">
        <f t="shared" si="112"/>
        <v/>
      </c>
      <c r="AN1016" s="4" t="str">
        <f t="shared" si="113"/>
        <v/>
      </c>
    </row>
    <row r="1017" spans="1:40" x14ac:dyDescent="0.2">
      <c r="A1017" s="9" t="str">
        <f>Calculations!B1017</f>
        <v/>
      </c>
      <c r="B1017" s="9" t="str">
        <f>Calculations!A1017</f>
        <v/>
      </c>
      <c r="C1017" s="3" t="str">
        <f t="shared" si="110"/>
        <v/>
      </c>
      <c r="D1017" s="3" t="str">
        <f>IFERROR(Calculations!L1017,"")</f>
        <v/>
      </c>
      <c r="E1017" s="3" t="str">
        <f>IF(OR(FilterValue="",Calculations!C1017=FilterValue), IF(Calculations!C1017 &lt;&gt;DefectTypeString,  IFERROR(Calculations!L1017,""), NA()),NA())</f>
        <v/>
      </c>
      <c r="F1017" s="3" t="e">
        <f t="shared" si="114"/>
        <v>#NUM!</v>
      </c>
      <c r="G1017" s="3" t="e">
        <f xml:space="preserve"> IF(Calculations!C1017 = DefectTypeString,  IFERROR(Calculations!L1017,""), NA())</f>
        <v>#N/A</v>
      </c>
      <c r="H1017" s="3" t="e">
        <f t="shared" si="115"/>
        <v>#NUM!</v>
      </c>
      <c r="I1017" s="3" t="e">
        <f ca="1" xml:space="preserve"> IF(OR(Calculations!C1017 = "",Calculations!C1017 &lt;&gt; DefectTypeString),  Calculations!M1017, NA())</f>
        <v>#N/A</v>
      </c>
      <c r="J1017" s="3" t="e">
        <f xml:space="preserve"> IF(Calculations!C1017 = DefectTypeString,  Calculations!M1017, NA())</f>
        <v>#N/A</v>
      </c>
      <c r="K1017" s="3"/>
      <c r="AL1017" s="2" t="str">
        <f t="shared" si="111"/>
        <v/>
      </c>
      <c r="AM1017" s="4" t="str">
        <f t="shared" si="112"/>
        <v/>
      </c>
      <c r="AN1017" s="4" t="str">
        <f t="shared" si="113"/>
        <v/>
      </c>
    </row>
    <row r="1018" spans="1:40" x14ac:dyDescent="0.2">
      <c r="A1018" s="9" t="str">
        <f>Calculations!B1018</f>
        <v/>
      </c>
      <c r="B1018" s="9" t="str">
        <f>Calculations!A1018</f>
        <v/>
      </c>
      <c r="C1018" s="3" t="str">
        <f t="shared" si="110"/>
        <v/>
      </c>
      <c r="D1018" s="3" t="str">
        <f>IFERROR(Calculations!L1018,"")</f>
        <v/>
      </c>
      <c r="E1018" s="3" t="str">
        <f>IF(OR(FilterValue="",Calculations!C1018=FilterValue), IF(Calculations!C1018 &lt;&gt;DefectTypeString,  IFERROR(Calculations!L1018,""), NA()),NA())</f>
        <v/>
      </c>
      <c r="F1018" s="3" t="e">
        <f t="shared" si="114"/>
        <v>#NUM!</v>
      </c>
      <c r="G1018" s="3" t="e">
        <f xml:space="preserve"> IF(Calculations!C1018 = DefectTypeString,  IFERROR(Calculations!L1018,""), NA())</f>
        <v>#N/A</v>
      </c>
      <c r="H1018" s="3" t="e">
        <f t="shared" si="115"/>
        <v>#NUM!</v>
      </c>
      <c r="I1018" s="3" t="e">
        <f ca="1" xml:space="preserve"> IF(OR(Calculations!C1018 = "",Calculations!C1018 &lt;&gt; DefectTypeString),  Calculations!M1018, NA())</f>
        <v>#N/A</v>
      </c>
      <c r="J1018" s="3" t="e">
        <f xml:space="preserve"> IF(Calculations!C1018 = DefectTypeString,  Calculations!M1018, NA())</f>
        <v>#N/A</v>
      </c>
      <c r="K1018" s="3"/>
      <c r="AL1018" s="2" t="str">
        <f t="shared" si="111"/>
        <v/>
      </c>
      <c r="AM1018" s="4" t="str">
        <f t="shared" si="112"/>
        <v/>
      </c>
      <c r="AN1018" s="4" t="str">
        <f t="shared" si="113"/>
        <v/>
      </c>
    </row>
    <row r="1019" spans="1:40" x14ac:dyDescent="0.2">
      <c r="A1019" s="9" t="str">
        <f>Calculations!B1019</f>
        <v/>
      </c>
      <c r="B1019" s="9" t="str">
        <f>Calculations!A1019</f>
        <v/>
      </c>
      <c r="C1019" s="3" t="str">
        <f t="shared" si="110"/>
        <v/>
      </c>
      <c r="D1019" s="3" t="str">
        <f>IFERROR(Calculations!L1019,"")</f>
        <v/>
      </c>
      <c r="E1019" s="3" t="str">
        <f>IF(OR(FilterValue="",Calculations!C1019=FilterValue), IF(Calculations!C1019 &lt;&gt;DefectTypeString,  IFERROR(Calculations!L1019,""), NA()),NA())</f>
        <v/>
      </c>
      <c r="F1019" s="3" t="e">
        <f t="shared" si="114"/>
        <v>#NUM!</v>
      </c>
      <c r="G1019" s="3" t="e">
        <f xml:space="preserve"> IF(Calculations!C1019 = DefectTypeString,  IFERROR(Calculations!L1019,""), NA())</f>
        <v>#N/A</v>
      </c>
      <c r="H1019" s="3" t="e">
        <f t="shared" si="115"/>
        <v>#NUM!</v>
      </c>
      <c r="I1019" s="3" t="e">
        <f ca="1" xml:space="preserve"> IF(OR(Calculations!C1019 = "",Calculations!C1019 &lt;&gt; DefectTypeString),  Calculations!M1019, NA())</f>
        <v>#N/A</v>
      </c>
      <c r="J1019" s="3" t="e">
        <f xml:space="preserve"> IF(Calculations!C1019 = DefectTypeString,  Calculations!M1019, NA())</f>
        <v>#N/A</v>
      </c>
      <c r="K1019" s="3"/>
      <c r="AL1019" s="2" t="str">
        <f t="shared" si="111"/>
        <v/>
      </c>
      <c r="AM1019" s="4" t="str">
        <f t="shared" si="112"/>
        <v/>
      </c>
      <c r="AN1019" s="4" t="str">
        <f t="shared" si="113"/>
        <v/>
      </c>
    </row>
    <row r="1020" spans="1:40" x14ac:dyDescent="0.2">
      <c r="A1020" s="9" t="str">
        <f>Calculations!B1020</f>
        <v/>
      </c>
      <c r="B1020" s="9" t="str">
        <f>Calculations!A1020</f>
        <v/>
      </c>
      <c r="C1020" s="3" t="str">
        <f t="shared" si="110"/>
        <v/>
      </c>
      <c r="D1020" s="3" t="str">
        <f>IFERROR(Calculations!L1020,"")</f>
        <v/>
      </c>
      <c r="E1020" s="3" t="str">
        <f>IF(OR(FilterValue="",Calculations!C1020=FilterValue), IF(Calculations!C1020 &lt;&gt;DefectTypeString,  IFERROR(Calculations!L1020,""), NA()),NA())</f>
        <v/>
      </c>
      <c r="F1020" s="3" t="e">
        <f t="shared" si="114"/>
        <v>#NUM!</v>
      </c>
      <c r="G1020" s="3" t="e">
        <f xml:space="preserve"> IF(Calculations!C1020 = DefectTypeString,  IFERROR(Calculations!L1020,""), NA())</f>
        <v>#N/A</v>
      </c>
      <c r="H1020" s="3" t="e">
        <f t="shared" si="115"/>
        <v>#NUM!</v>
      </c>
      <c r="I1020" s="3" t="e">
        <f ca="1" xml:space="preserve"> IF(OR(Calculations!C1020 = "",Calculations!C1020 &lt;&gt; DefectTypeString),  Calculations!M1020, NA())</f>
        <v>#N/A</v>
      </c>
      <c r="J1020" s="3" t="e">
        <f xml:space="preserve"> IF(Calculations!C1020 = DefectTypeString,  Calculations!M1020, NA())</f>
        <v>#N/A</v>
      </c>
      <c r="K1020" s="3"/>
      <c r="AL1020" s="2" t="str">
        <f t="shared" si="111"/>
        <v/>
      </c>
      <c r="AM1020" s="4" t="str">
        <f t="shared" si="112"/>
        <v/>
      </c>
      <c r="AN1020" s="4" t="str">
        <f t="shared" si="113"/>
        <v/>
      </c>
    </row>
    <row r="1021" spans="1:40" x14ac:dyDescent="0.2">
      <c r="A1021" s="9" t="str">
        <f>Calculations!B1021</f>
        <v/>
      </c>
      <c r="B1021" s="9" t="str">
        <f>Calculations!A1021</f>
        <v/>
      </c>
      <c r="C1021" s="3" t="str">
        <f t="shared" si="110"/>
        <v/>
      </c>
      <c r="D1021" s="3" t="str">
        <f>IFERROR(Calculations!L1021,"")</f>
        <v/>
      </c>
      <c r="E1021" s="3" t="str">
        <f>IF(OR(FilterValue="",Calculations!C1021=FilterValue), IF(Calculations!C1021 &lt;&gt;DefectTypeString,  IFERROR(Calculations!L1021,""), NA()),NA())</f>
        <v/>
      </c>
      <c r="F1021" s="3" t="e">
        <f t="shared" si="114"/>
        <v>#NUM!</v>
      </c>
      <c r="G1021" s="3" t="e">
        <f xml:space="preserve"> IF(Calculations!C1021 = DefectTypeString,  IFERROR(Calculations!L1021,""), NA())</f>
        <v>#N/A</v>
      </c>
      <c r="H1021" s="3" t="e">
        <f t="shared" si="115"/>
        <v>#NUM!</v>
      </c>
      <c r="I1021" s="3" t="e">
        <f ca="1" xml:space="preserve"> IF(OR(Calculations!C1021 = "",Calculations!C1021 &lt;&gt; DefectTypeString),  Calculations!M1021, NA())</f>
        <v>#N/A</v>
      </c>
      <c r="J1021" s="3" t="e">
        <f xml:space="preserve"> IF(Calculations!C1021 = DefectTypeString,  Calculations!M1021, NA())</f>
        <v>#N/A</v>
      </c>
      <c r="K1021" s="3"/>
      <c r="AL1021" s="2" t="str">
        <f t="shared" si="111"/>
        <v/>
      </c>
      <c r="AM1021" s="4" t="str">
        <f t="shared" si="112"/>
        <v/>
      </c>
      <c r="AN1021" s="4" t="str">
        <f t="shared" si="113"/>
        <v/>
      </c>
    </row>
    <row r="1022" spans="1:40" x14ac:dyDescent="0.2">
      <c r="A1022" s="9" t="str">
        <f>Calculations!B1022</f>
        <v/>
      </c>
      <c r="B1022" s="9" t="str">
        <f>Calculations!A1022</f>
        <v/>
      </c>
      <c r="C1022" s="3" t="str">
        <f t="shared" si="110"/>
        <v/>
      </c>
      <c r="D1022" s="3" t="str">
        <f>IFERROR(Calculations!L1022,"")</f>
        <v/>
      </c>
      <c r="E1022" s="3" t="str">
        <f>IF(OR(FilterValue="",Calculations!C1022=FilterValue), IF(Calculations!C1022 &lt;&gt;DefectTypeString,  IFERROR(Calculations!L1022,""), NA()),NA())</f>
        <v/>
      </c>
      <c r="F1022" s="3" t="e">
        <f t="shared" si="114"/>
        <v>#NUM!</v>
      </c>
      <c r="G1022" s="3" t="e">
        <f xml:space="preserve"> IF(Calculations!C1022 = DefectTypeString,  IFERROR(Calculations!L1022,""), NA())</f>
        <v>#N/A</v>
      </c>
      <c r="H1022" s="3" t="e">
        <f t="shared" si="115"/>
        <v>#NUM!</v>
      </c>
      <c r="I1022" s="3" t="e">
        <f ca="1" xml:space="preserve"> IF(OR(Calculations!C1022 = "",Calculations!C1022 &lt;&gt; DefectTypeString),  Calculations!M1022, NA())</f>
        <v>#N/A</v>
      </c>
      <c r="J1022" s="3" t="e">
        <f xml:space="preserve"> IF(Calculations!C1022 = DefectTypeString,  Calculations!M1022, NA())</f>
        <v>#N/A</v>
      </c>
      <c r="K1022" s="3"/>
      <c r="AL1022" s="2" t="str">
        <f t="shared" si="111"/>
        <v/>
      </c>
      <c r="AM1022" s="4" t="str">
        <f t="shared" si="112"/>
        <v/>
      </c>
      <c r="AN1022" s="4" t="str">
        <f t="shared" si="113"/>
        <v/>
      </c>
    </row>
    <row r="1023" spans="1:40" x14ac:dyDescent="0.2">
      <c r="A1023" s="9" t="str">
        <f>Calculations!B1023</f>
        <v/>
      </c>
      <c r="B1023" s="9" t="str">
        <f>Calculations!A1023</f>
        <v/>
      </c>
      <c r="C1023" s="3" t="str">
        <f t="shared" si="110"/>
        <v/>
      </c>
      <c r="D1023" s="3" t="str">
        <f>IFERROR(Calculations!L1023,"")</f>
        <v/>
      </c>
      <c r="E1023" s="3" t="str">
        <f>IF(OR(FilterValue="",Calculations!C1023=FilterValue), IF(Calculations!C1023 &lt;&gt;DefectTypeString,  IFERROR(Calculations!L1023,""), NA()),NA())</f>
        <v/>
      </c>
      <c r="F1023" s="3" t="e">
        <f t="shared" si="114"/>
        <v>#NUM!</v>
      </c>
      <c r="G1023" s="3" t="e">
        <f xml:space="preserve"> IF(Calculations!C1023 = DefectTypeString,  IFERROR(Calculations!L1023,""), NA())</f>
        <v>#N/A</v>
      </c>
      <c r="H1023" s="3" t="e">
        <f t="shared" si="115"/>
        <v>#NUM!</v>
      </c>
      <c r="I1023" s="3" t="e">
        <f ca="1" xml:space="preserve"> IF(OR(Calculations!C1023 = "",Calculations!C1023 &lt;&gt; DefectTypeString),  Calculations!M1023, NA())</f>
        <v>#N/A</v>
      </c>
      <c r="J1023" s="3" t="e">
        <f xml:space="preserve"> IF(Calculations!C1023 = DefectTypeString,  Calculations!M1023, NA())</f>
        <v>#N/A</v>
      </c>
      <c r="K1023" s="3"/>
      <c r="AL1023" s="2" t="str">
        <f t="shared" si="111"/>
        <v/>
      </c>
      <c r="AM1023" s="4" t="str">
        <f t="shared" si="112"/>
        <v/>
      </c>
      <c r="AN1023" s="4" t="str">
        <f t="shared" si="113"/>
        <v/>
      </c>
    </row>
    <row r="1024" spans="1:40" x14ac:dyDescent="0.2">
      <c r="A1024" s="9" t="str">
        <f>Calculations!B1024</f>
        <v/>
      </c>
      <c r="B1024" s="9" t="str">
        <f>Calculations!A1024</f>
        <v/>
      </c>
      <c r="C1024" s="3" t="str">
        <f t="shared" si="110"/>
        <v/>
      </c>
      <c r="D1024" s="3" t="str">
        <f>IFERROR(Calculations!L1024,"")</f>
        <v/>
      </c>
      <c r="E1024" s="3" t="str">
        <f>IF(OR(FilterValue="",Calculations!C1024=FilterValue), IF(Calculations!C1024 &lt;&gt;DefectTypeString,  IFERROR(Calculations!L1024,""), NA()),NA())</f>
        <v/>
      </c>
      <c r="F1024" s="3" t="e">
        <f t="shared" si="114"/>
        <v>#NUM!</v>
      </c>
      <c r="G1024" s="3" t="e">
        <f xml:space="preserve"> IF(Calculations!C1024 = DefectTypeString,  IFERROR(Calculations!L1024,""), NA())</f>
        <v>#N/A</v>
      </c>
      <c r="H1024" s="3" t="e">
        <f t="shared" si="115"/>
        <v>#NUM!</v>
      </c>
      <c r="I1024" s="3" t="e">
        <f ca="1" xml:space="preserve"> IF(OR(Calculations!C1024 = "",Calculations!C1024 &lt;&gt; DefectTypeString),  Calculations!M1024, NA())</f>
        <v>#N/A</v>
      </c>
      <c r="J1024" s="3" t="e">
        <f xml:space="preserve"> IF(Calculations!C1024 = DefectTypeString,  Calculations!M1024, NA())</f>
        <v>#N/A</v>
      </c>
      <c r="K1024" s="3"/>
      <c r="AL1024" s="2" t="str">
        <f t="shared" si="111"/>
        <v/>
      </c>
      <c r="AM1024" s="4" t="str">
        <f t="shared" si="112"/>
        <v/>
      </c>
      <c r="AN1024" s="4" t="str">
        <f t="shared" si="113"/>
        <v/>
      </c>
    </row>
    <row r="1025" spans="1:40" x14ac:dyDescent="0.2">
      <c r="A1025" s="9" t="str">
        <f>Calculations!B1025</f>
        <v/>
      </c>
      <c r="B1025" s="9" t="str">
        <f>Calculations!A1025</f>
        <v/>
      </c>
      <c r="C1025" s="3" t="str">
        <f t="shared" si="110"/>
        <v/>
      </c>
      <c r="D1025" s="3" t="str">
        <f>IFERROR(Calculations!L1025,"")</f>
        <v/>
      </c>
      <c r="E1025" s="3" t="str">
        <f>IF(OR(FilterValue="",Calculations!C1025=FilterValue), IF(Calculations!C1025 &lt;&gt;DefectTypeString,  IFERROR(Calculations!L1025,""), NA()),NA())</f>
        <v/>
      </c>
      <c r="F1025" s="3" t="e">
        <f t="shared" si="114"/>
        <v>#NUM!</v>
      </c>
      <c r="G1025" s="3" t="e">
        <f xml:space="preserve"> IF(Calculations!C1025 = DefectTypeString,  IFERROR(Calculations!L1025,""), NA())</f>
        <v>#N/A</v>
      </c>
      <c r="H1025" s="3" t="e">
        <f t="shared" si="115"/>
        <v>#NUM!</v>
      </c>
      <c r="I1025" s="3" t="e">
        <f ca="1" xml:space="preserve"> IF(OR(Calculations!C1025 = "",Calculations!C1025 &lt;&gt; DefectTypeString),  Calculations!M1025, NA())</f>
        <v>#N/A</v>
      </c>
      <c r="J1025" s="3" t="e">
        <f xml:space="preserve"> IF(Calculations!C1025 = DefectTypeString,  Calculations!M1025, NA())</f>
        <v>#N/A</v>
      </c>
      <c r="K1025" s="3"/>
      <c r="AL1025" s="2" t="str">
        <f t="shared" si="111"/>
        <v/>
      </c>
      <c r="AM1025" s="4" t="str">
        <f t="shared" si="112"/>
        <v/>
      </c>
      <c r="AN1025" s="4" t="str">
        <f t="shared" si="113"/>
        <v/>
      </c>
    </row>
    <row r="1026" spans="1:40" x14ac:dyDescent="0.2">
      <c r="A1026" s="9" t="str">
        <f>Calculations!B1026</f>
        <v/>
      </c>
      <c r="B1026" s="9" t="str">
        <f>Calculations!A1026</f>
        <v/>
      </c>
      <c r="C1026" s="3" t="str">
        <f t="shared" si="110"/>
        <v/>
      </c>
      <c r="D1026" s="3" t="str">
        <f>IFERROR(Calculations!L1026,"")</f>
        <v/>
      </c>
      <c r="E1026" s="3" t="str">
        <f>IF(OR(FilterValue="",Calculations!C1026=FilterValue), IF(Calculations!C1026 &lt;&gt;DefectTypeString,  IFERROR(Calculations!L1026,""), NA()),NA())</f>
        <v/>
      </c>
      <c r="F1026" s="3" t="e">
        <f t="shared" si="114"/>
        <v>#NUM!</v>
      </c>
      <c r="G1026" s="3" t="e">
        <f xml:space="preserve"> IF(Calculations!C1026 = DefectTypeString,  IFERROR(Calculations!L1026,""), NA())</f>
        <v>#N/A</v>
      </c>
      <c r="H1026" s="3" t="e">
        <f t="shared" si="115"/>
        <v>#NUM!</v>
      </c>
      <c r="I1026" s="3" t="e">
        <f ca="1" xml:space="preserve"> IF(OR(Calculations!C1026 = "",Calculations!C1026 &lt;&gt; DefectTypeString),  Calculations!M1026, NA())</f>
        <v>#N/A</v>
      </c>
      <c r="J1026" s="3" t="e">
        <f xml:space="preserve"> IF(Calculations!C1026 = DefectTypeString,  Calculations!M1026, NA())</f>
        <v>#N/A</v>
      </c>
      <c r="K1026" s="3"/>
      <c r="AL1026" s="2" t="str">
        <f t="shared" si="111"/>
        <v/>
      </c>
      <c r="AM1026" s="4" t="str">
        <f t="shared" si="112"/>
        <v/>
      </c>
      <c r="AN1026" s="4" t="str">
        <f t="shared" si="113"/>
        <v/>
      </c>
    </row>
    <row r="1027" spans="1:40" x14ac:dyDescent="0.2">
      <c r="A1027" s="9" t="str">
        <f>Calculations!B1027</f>
        <v/>
      </c>
      <c r="B1027" s="9" t="str">
        <f>Calculations!A1027</f>
        <v/>
      </c>
      <c r="C1027" s="3" t="str">
        <f t="shared" ref="C1027:C1090" si="116">IF(ISNUMBER(B1027),YEAR(B1027)&amp;"-"&amp;TEXT(WEEKNUM(B1027),"00"),"")</f>
        <v/>
      </c>
      <c r="D1027" s="3" t="str">
        <f>IFERROR(Calculations!L1027,"")</f>
        <v/>
      </c>
      <c r="E1027" s="3" t="str">
        <f>IF(OR(FilterValue="",Calculations!C1027=FilterValue), IF(Calculations!C1027 &lt;&gt;DefectTypeString,  IFERROR(Calculations!L1027,""), NA()),NA())</f>
        <v/>
      </c>
      <c r="F1027" s="3" t="e">
        <f t="shared" si="114"/>
        <v>#NUM!</v>
      </c>
      <c r="G1027" s="3" t="e">
        <f xml:space="preserve"> IF(Calculations!C1027 = DefectTypeString,  IFERROR(Calculations!L1027,""), NA())</f>
        <v>#N/A</v>
      </c>
      <c r="H1027" s="3" t="e">
        <f t="shared" si="115"/>
        <v>#NUM!</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17">IF(AL1026&lt;=MAX(B:B), AL1026+1,"")</f>
        <v/>
      </c>
      <c r="AM1027" s="4" t="str">
        <f t="shared" ref="AM1027:AM1090" si="118">IF(AL1027&lt;&gt;"",$F$2,"")</f>
        <v/>
      </c>
      <c r="AN1027" s="4" t="str">
        <f t="shared" ref="AN1027:AN1090" si="119">IF(AL1027&lt;&gt;"",$H$2,"")</f>
        <v/>
      </c>
    </row>
    <row r="1028" spans="1:40" x14ac:dyDescent="0.2">
      <c r="A1028" s="9" t="str">
        <f>Calculations!B1028</f>
        <v/>
      </c>
      <c r="B1028" s="9" t="str">
        <f>Calculations!A1028</f>
        <v/>
      </c>
      <c r="C1028" s="3" t="str">
        <f t="shared" si="116"/>
        <v/>
      </c>
      <c r="D1028" s="3" t="str">
        <f>IFERROR(Calculations!L1028,"")</f>
        <v/>
      </c>
      <c r="E1028" s="3" t="str">
        <f>IF(OR(FilterValue="",Calculations!C1028=FilterValue), IF(Calculations!C1028 &lt;&gt;DefectTypeString,  IFERROR(Calculations!L1028,""), NA()),NA())</f>
        <v/>
      </c>
      <c r="F1028" s="3" t="e">
        <f t="shared" ref="F1028:F1091" si="120">$F$2</f>
        <v>#NUM!</v>
      </c>
      <c r="G1028" s="3" t="e">
        <f xml:space="preserve"> IF(Calculations!C1028 = DefectTypeString,  IFERROR(Calculations!L1028,""), NA())</f>
        <v>#N/A</v>
      </c>
      <c r="H1028" s="3" t="e">
        <f t="shared" ref="H1028:H1091" si="121">$H$2</f>
        <v>#NUM!</v>
      </c>
      <c r="I1028" s="3" t="e">
        <f ca="1" xml:space="preserve"> IF(OR(Calculations!C1028 = "",Calculations!C1028 &lt;&gt; DefectTypeString),  Calculations!M1028, NA())</f>
        <v>#N/A</v>
      </c>
      <c r="J1028" s="3" t="e">
        <f xml:space="preserve"> IF(Calculations!C1028 = DefectTypeString,  Calculations!M1028, NA())</f>
        <v>#N/A</v>
      </c>
      <c r="K1028" s="3"/>
      <c r="AL1028" s="2" t="str">
        <f t="shared" si="117"/>
        <v/>
      </c>
      <c r="AM1028" s="4" t="str">
        <f t="shared" si="118"/>
        <v/>
      </c>
      <c r="AN1028" s="4" t="str">
        <f t="shared" si="119"/>
        <v/>
      </c>
    </row>
    <row r="1029" spans="1:40" x14ac:dyDescent="0.2">
      <c r="A1029" s="9" t="str">
        <f>Calculations!B1029</f>
        <v/>
      </c>
      <c r="B1029" s="9" t="str">
        <f>Calculations!A1029</f>
        <v/>
      </c>
      <c r="C1029" s="3" t="str">
        <f t="shared" si="116"/>
        <v/>
      </c>
      <c r="D1029" s="3" t="str">
        <f>IFERROR(Calculations!L1029,"")</f>
        <v/>
      </c>
      <c r="E1029" s="3" t="str">
        <f>IF(OR(FilterValue="",Calculations!C1029=FilterValue), IF(Calculations!C1029 &lt;&gt;DefectTypeString,  IFERROR(Calculations!L1029,""), NA()),NA())</f>
        <v/>
      </c>
      <c r="F1029" s="3" t="e">
        <f t="shared" si="120"/>
        <v>#NUM!</v>
      </c>
      <c r="G1029" s="3" t="e">
        <f xml:space="preserve"> IF(Calculations!C1029 = DefectTypeString,  IFERROR(Calculations!L1029,""), NA())</f>
        <v>#N/A</v>
      </c>
      <c r="H1029" s="3" t="e">
        <f t="shared" si="121"/>
        <v>#NUM!</v>
      </c>
      <c r="I1029" s="3" t="e">
        <f ca="1" xml:space="preserve"> IF(OR(Calculations!C1029 = "",Calculations!C1029 &lt;&gt; DefectTypeString),  Calculations!M1029, NA())</f>
        <v>#N/A</v>
      </c>
      <c r="J1029" s="3" t="e">
        <f xml:space="preserve"> IF(Calculations!C1029 = DefectTypeString,  Calculations!M1029, NA())</f>
        <v>#N/A</v>
      </c>
      <c r="K1029" s="3"/>
      <c r="AL1029" s="2" t="str">
        <f t="shared" si="117"/>
        <v/>
      </c>
      <c r="AM1029" s="4" t="str">
        <f t="shared" si="118"/>
        <v/>
      </c>
      <c r="AN1029" s="4" t="str">
        <f t="shared" si="119"/>
        <v/>
      </c>
    </row>
    <row r="1030" spans="1:40" x14ac:dyDescent="0.2">
      <c r="A1030" s="9" t="str">
        <f>Calculations!B1030</f>
        <v/>
      </c>
      <c r="B1030" s="9" t="str">
        <f>Calculations!A1030</f>
        <v/>
      </c>
      <c r="C1030" s="3" t="str">
        <f t="shared" si="116"/>
        <v/>
      </c>
      <c r="D1030" s="3" t="str">
        <f>IFERROR(Calculations!L1030,"")</f>
        <v/>
      </c>
      <c r="E1030" s="3" t="str">
        <f>IF(OR(FilterValue="",Calculations!C1030=FilterValue), IF(Calculations!C1030 &lt;&gt;DefectTypeString,  IFERROR(Calculations!L1030,""), NA()),NA())</f>
        <v/>
      </c>
      <c r="F1030" s="3" t="e">
        <f t="shared" si="120"/>
        <v>#NUM!</v>
      </c>
      <c r="G1030" s="3" t="e">
        <f xml:space="preserve"> IF(Calculations!C1030 = DefectTypeString,  IFERROR(Calculations!L1030,""), NA())</f>
        <v>#N/A</v>
      </c>
      <c r="H1030" s="3" t="e">
        <f t="shared" si="121"/>
        <v>#NUM!</v>
      </c>
      <c r="I1030" s="3" t="e">
        <f ca="1" xml:space="preserve"> IF(OR(Calculations!C1030 = "",Calculations!C1030 &lt;&gt; DefectTypeString),  Calculations!M1030, NA())</f>
        <v>#N/A</v>
      </c>
      <c r="J1030" s="3" t="e">
        <f xml:space="preserve"> IF(Calculations!C1030 = DefectTypeString,  Calculations!M1030, NA())</f>
        <v>#N/A</v>
      </c>
      <c r="K1030" s="3"/>
      <c r="AL1030" s="2" t="str">
        <f t="shared" si="117"/>
        <v/>
      </c>
      <c r="AM1030" s="4" t="str">
        <f t="shared" si="118"/>
        <v/>
      </c>
      <c r="AN1030" s="4" t="str">
        <f t="shared" si="119"/>
        <v/>
      </c>
    </row>
    <row r="1031" spans="1:40" x14ac:dyDescent="0.2">
      <c r="A1031" s="9" t="str">
        <f>Calculations!B1031</f>
        <v/>
      </c>
      <c r="B1031" s="9" t="str">
        <f>Calculations!A1031</f>
        <v/>
      </c>
      <c r="C1031" s="3" t="str">
        <f t="shared" si="116"/>
        <v/>
      </c>
      <c r="D1031" s="3" t="str">
        <f>IFERROR(Calculations!L1031,"")</f>
        <v/>
      </c>
      <c r="E1031" s="3" t="str">
        <f>IF(OR(FilterValue="",Calculations!C1031=FilterValue), IF(Calculations!C1031 &lt;&gt;DefectTypeString,  IFERROR(Calculations!L1031,""), NA()),NA())</f>
        <v/>
      </c>
      <c r="F1031" s="3" t="e">
        <f t="shared" si="120"/>
        <v>#NUM!</v>
      </c>
      <c r="G1031" s="3" t="e">
        <f xml:space="preserve"> IF(Calculations!C1031 = DefectTypeString,  IFERROR(Calculations!L1031,""), NA())</f>
        <v>#N/A</v>
      </c>
      <c r="H1031" s="3" t="e">
        <f t="shared" si="121"/>
        <v>#NUM!</v>
      </c>
      <c r="I1031" s="3" t="e">
        <f ca="1" xml:space="preserve"> IF(OR(Calculations!C1031 = "",Calculations!C1031 &lt;&gt; DefectTypeString),  Calculations!M1031, NA())</f>
        <v>#N/A</v>
      </c>
      <c r="J1031" s="3" t="e">
        <f xml:space="preserve"> IF(Calculations!C1031 = DefectTypeString,  Calculations!M1031, NA())</f>
        <v>#N/A</v>
      </c>
      <c r="K1031" s="3"/>
      <c r="AL1031" s="2" t="str">
        <f t="shared" si="117"/>
        <v/>
      </c>
      <c r="AM1031" s="4" t="str">
        <f t="shared" si="118"/>
        <v/>
      </c>
      <c r="AN1031" s="4" t="str">
        <f t="shared" si="119"/>
        <v/>
      </c>
    </row>
    <row r="1032" spans="1:40" x14ac:dyDescent="0.2">
      <c r="A1032" s="9" t="str">
        <f>Calculations!B1032</f>
        <v/>
      </c>
      <c r="B1032" s="9" t="str">
        <f>Calculations!A1032</f>
        <v/>
      </c>
      <c r="C1032" s="3" t="str">
        <f t="shared" si="116"/>
        <v/>
      </c>
      <c r="D1032" s="3" t="str">
        <f>IFERROR(Calculations!L1032,"")</f>
        <v/>
      </c>
      <c r="E1032" s="3" t="str">
        <f>IF(OR(FilterValue="",Calculations!C1032=FilterValue), IF(Calculations!C1032 &lt;&gt;DefectTypeString,  IFERROR(Calculations!L1032,""), NA()),NA())</f>
        <v/>
      </c>
      <c r="F1032" s="3" t="e">
        <f t="shared" si="120"/>
        <v>#NUM!</v>
      </c>
      <c r="G1032" s="3" t="e">
        <f xml:space="preserve"> IF(Calculations!C1032 = DefectTypeString,  IFERROR(Calculations!L1032,""), NA())</f>
        <v>#N/A</v>
      </c>
      <c r="H1032" s="3" t="e">
        <f t="shared" si="121"/>
        <v>#NUM!</v>
      </c>
      <c r="I1032" s="3" t="e">
        <f ca="1" xml:space="preserve"> IF(OR(Calculations!C1032 = "",Calculations!C1032 &lt;&gt; DefectTypeString),  Calculations!M1032, NA())</f>
        <v>#N/A</v>
      </c>
      <c r="J1032" s="3" t="e">
        <f xml:space="preserve"> IF(Calculations!C1032 = DefectTypeString,  Calculations!M1032, NA())</f>
        <v>#N/A</v>
      </c>
      <c r="K1032" s="3"/>
      <c r="AL1032" s="2" t="str">
        <f t="shared" si="117"/>
        <v/>
      </c>
      <c r="AM1032" s="4" t="str">
        <f t="shared" si="118"/>
        <v/>
      </c>
      <c r="AN1032" s="4" t="str">
        <f t="shared" si="119"/>
        <v/>
      </c>
    </row>
    <row r="1033" spans="1:40" x14ac:dyDescent="0.2">
      <c r="A1033" s="9" t="str">
        <f>Calculations!B1033</f>
        <v/>
      </c>
      <c r="B1033" s="9" t="str">
        <f>Calculations!A1033</f>
        <v/>
      </c>
      <c r="C1033" s="3" t="str">
        <f t="shared" si="116"/>
        <v/>
      </c>
      <c r="D1033" s="3" t="str">
        <f>IFERROR(Calculations!L1033,"")</f>
        <v/>
      </c>
      <c r="E1033" s="3" t="str">
        <f>IF(OR(FilterValue="",Calculations!C1033=FilterValue), IF(Calculations!C1033 &lt;&gt;DefectTypeString,  IFERROR(Calculations!L1033,""), NA()),NA())</f>
        <v/>
      </c>
      <c r="F1033" s="3" t="e">
        <f t="shared" si="120"/>
        <v>#NUM!</v>
      </c>
      <c r="G1033" s="3" t="e">
        <f xml:space="preserve"> IF(Calculations!C1033 = DefectTypeString,  IFERROR(Calculations!L1033,""), NA())</f>
        <v>#N/A</v>
      </c>
      <c r="H1033" s="3" t="e">
        <f t="shared" si="121"/>
        <v>#NUM!</v>
      </c>
      <c r="I1033" s="3" t="e">
        <f ca="1" xml:space="preserve"> IF(OR(Calculations!C1033 = "",Calculations!C1033 &lt;&gt; DefectTypeString),  Calculations!M1033, NA())</f>
        <v>#N/A</v>
      </c>
      <c r="J1033" s="3" t="e">
        <f xml:space="preserve"> IF(Calculations!C1033 = DefectTypeString,  Calculations!M1033, NA())</f>
        <v>#N/A</v>
      </c>
      <c r="K1033" s="3"/>
      <c r="AL1033" s="2" t="str">
        <f t="shared" si="117"/>
        <v/>
      </c>
      <c r="AM1033" s="4" t="str">
        <f t="shared" si="118"/>
        <v/>
      </c>
      <c r="AN1033" s="4" t="str">
        <f t="shared" si="119"/>
        <v/>
      </c>
    </row>
    <row r="1034" spans="1:40" x14ac:dyDescent="0.2">
      <c r="A1034" s="9" t="str">
        <f>Calculations!B1034</f>
        <v/>
      </c>
      <c r="B1034" s="9" t="str">
        <f>Calculations!A1034</f>
        <v/>
      </c>
      <c r="C1034" s="3" t="str">
        <f t="shared" si="116"/>
        <v/>
      </c>
      <c r="D1034" s="3" t="str">
        <f>IFERROR(Calculations!L1034,"")</f>
        <v/>
      </c>
      <c r="E1034" s="3" t="str">
        <f>IF(OR(FilterValue="",Calculations!C1034=FilterValue), IF(Calculations!C1034 &lt;&gt;DefectTypeString,  IFERROR(Calculations!L1034,""), NA()),NA())</f>
        <v/>
      </c>
      <c r="F1034" s="3" t="e">
        <f t="shared" si="120"/>
        <v>#NUM!</v>
      </c>
      <c r="G1034" s="3" t="e">
        <f xml:space="preserve"> IF(Calculations!C1034 = DefectTypeString,  IFERROR(Calculations!L1034,""), NA())</f>
        <v>#N/A</v>
      </c>
      <c r="H1034" s="3" t="e">
        <f t="shared" si="121"/>
        <v>#NUM!</v>
      </c>
      <c r="I1034" s="3" t="e">
        <f ca="1" xml:space="preserve"> IF(OR(Calculations!C1034 = "",Calculations!C1034 &lt;&gt; DefectTypeString),  Calculations!M1034, NA())</f>
        <v>#N/A</v>
      </c>
      <c r="J1034" s="3" t="e">
        <f xml:space="preserve"> IF(Calculations!C1034 = DefectTypeString,  Calculations!M1034, NA())</f>
        <v>#N/A</v>
      </c>
      <c r="K1034" s="3"/>
      <c r="AL1034" s="2" t="str">
        <f t="shared" si="117"/>
        <v/>
      </c>
      <c r="AM1034" s="4" t="str">
        <f t="shared" si="118"/>
        <v/>
      </c>
      <c r="AN1034" s="4" t="str">
        <f t="shared" si="119"/>
        <v/>
      </c>
    </row>
    <row r="1035" spans="1:40" x14ac:dyDescent="0.2">
      <c r="A1035" s="9" t="str">
        <f>Calculations!B1035</f>
        <v/>
      </c>
      <c r="B1035" s="9" t="str">
        <f>Calculations!A1035</f>
        <v/>
      </c>
      <c r="C1035" s="3" t="str">
        <f t="shared" si="116"/>
        <v/>
      </c>
      <c r="D1035" s="3" t="str">
        <f>IFERROR(Calculations!L1035,"")</f>
        <v/>
      </c>
      <c r="E1035" s="3" t="str">
        <f>IF(OR(FilterValue="",Calculations!C1035=FilterValue), IF(Calculations!C1035 &lt;&gt;DefectTypeString,  IFERROR(Calculations!L1035,""), NA()),NA())</f>
        <v/>
      </c>
      <c r="F1035" s="3" t="e">
        <f t="shared" si="120"/>
        <v>#NUM!</v>
      </c>
      <c r="G1035" s="3" t="e">
        <f xml:space="preserve"> IF(Calculations!C1035 = DefectTypeString,  IFERROR(Calculations!L1035,""), NA())</f>
        <v>#N/A</v>
      </c>
      <c r="H1035" s="3" t="e">
        <f t="shared" si="121"/>
        <v>#NUM!</v>
      </c>
      <c r="I1035" s="3" t="e">
        <f ca="1" xml:space="preserve"> IF(OR(Calculations!C1035 = "",Calculations!C1035 &lt;&gt; DefectTypeString),  Calculations!M1035, NA())</f>
        <v>#N/A</v>
      </c>
      <c r="J1035" s="3" t="e">
        <f xml:space="preserve"> IF(Calculations!C1035 = DefectTypeString,  Calculations!M1035, NA())</f>
        <v>#N/A</v>
      </c>
      <c r="K1035" s="3"/>
      <c r="AL1035" s="2" t="str">
        <f t="shared" si="117"/>
        <v/>
      </c>
      <c r="AM1035" s="4" t="str">
        <f t="shared" si="118"/>
        <v/>
      </c>
      <c r="AN1035" s="4" t="str">
        <f t="shared" si="119"/>
        <v/>
      </c>
    </row>
    <row r="1036" spans="1:40" x14ac:dyDescent="0.2">
      <c r="A1036" s="9" t="str">
        <f>Calculations!B1036</f>
        <v/>
      </c>
      <c r="B1036" s="9" t="str">
        <f>Calculations!A1036</f>
        <v/>
      </c>
      <c r="C1036" s="3" t="str">
        <f t="shared" si="116"/>
        <v/>
      </c>
      <c r="D1036" s="3" t="str">
        <f>IFERROR(Calculations!L1036,"")</f>
        <v/>
      </c>
      <c r="E1036" s="3" t="str">
        <f>IF(OR(FilterValue="",Calculations!C1036=FilterValue), IF(Calculations!C1036 &lt;&gt;DefectTypeString,  IFERROR(Calculations!L1036,""), NA()),NA())</f>
        <v/>
      </c>
      <c r="F1036" s="3" t="e">
        <f t="shared" si="120"/>
        <v>#NUM!</v>
      </c>
      <c r="G1036" s="3" t="e">
        <f xml:space="preserve"> IF(Calculations!C1036 = DefectTypeString,  IFERROR(Calculations!L1036,""), NA())</f>
        <v>#N/A</v>
      </c>
      <c r="H1036" s="3" t="e">
        <f t="shared" si="121"/>
        <v>#NUM!</v>
      </c>
      <c r="I1036" s="3" t="e">
        <f ca="1" xml:space="preserve"> IF(OR(Calculations!C1036 = "",Calculations!C1036 &lt;&gt; DefectTypeString),  Calculations!M1036, NA())</f>
        <v>#N/A</v>
      </c>
      <c r="J1036" s="3" t="e">
        <f xml:space="preserve"> IF(Calculations!C1036 = DefectTypeString,  Calculations!M1036, NA())</f>
        <v>#N/A</v>
      </c>
      <c r="K1036" s="3"/>
      <c r="AL1036" s="2" t="str">
        <f t="shared" si="117"/>
        <v/>
      </c>
      <c r="AM1036" s="4" t="str">
        <f t="shared" si="118"/>
        <v/>
      </c>
      <c r="AN1036" s="4" t="str">
        <f t="shared" si="119"/>
        <v/>
      </c>
    </row>
    <row r="1037" spans="1:40" x14ac:dyDescent="0.2">
      <c r="A1037" s="9" t="str">
        <f>Calculations!B1037</f>
        <v/>
      </c>
      <c r="B1037" s="9" t="str">
        <f>Calculations!A1037</f>
        <v/>
      </c>
      <c r="C1037" s="3" t="str">
        <f t="shared" si="116"/>
        <v/>
      </c>
      <c r="D1037" s="3" t="str">
        <f>IFERROR(Calculations!L1037,"")</f>
        <v/>
      </c>
      <c r="E1037" s="3" t="str">
        <f>IF(OR(FilterValue="",Calculations!C1037=FilterValue), IF(Calculations!C1037 &lt;&gt;DefectTypeString,  IFERROR(Calculations!L1037,""), NA()),NA())</f>
        <v/>
      </c>
      <c r="F1037" s="3" t="e">
        <f t="shared" si="120"/>
        <v>#NUM!</v>
      </c>
      <c r="G1037" s="3" t="e">
        <f xml:space="preserve"> IF(Calculations!C1037 = DefectTypeString,  IFERROR(Calculations!L1037,""), NA())</f>
        <v>#N/A</v>
      </c>
      <c r="H1037" s="3" t="e">
        <f t="shared" si="121"/>
        <v>#NUM!</v>
      </c>
      <c r="I1037" s="3" t="e">
        <f ca="1" xml:space="preserve"> IF(OR(Calculations!C1037 = "",Calculations!C1037 &lt;&gt; DefectTypeString),  Calculations!M1037, NA())</f>
        <v>#N/A</v>
      </c>
      <c r="J1037" s="3" t="e">
        <f xml:space="preserve"> IF(Calculations!C1037 = DefectTypeString,  Calculations!M1037, NA())</f>
        <v>#N/A</v>
      </c>
      <c r="K1037" s="3"/>
      <c r="AL1037" s="2" t="str">
        <f t="shared" si="117"/>
        <v/>
      </c>
      <c r="AM1037" s="4" t="str">
        <f t="shared" si="118"/>
        <v/>
      </c>
      <c r="AN1037" s="4" t="str">
        <f t="shared" si="119"/>
        <v/>
      </c>
    </row>
    <row r="1038" spans="1:40" x14ac:dyDescent="0.2">
      <c r="A1038" s="9" t="str">
        <f>Calculations!B1038</f>
        <v/>
      </c>
      <c r="B1038" s="9" t="str">
        <f>Calculations!A1038</f>
        <v/>
      </c>
      <c r="C1038" s="3" t="str">
        <f t="shared" si="116"/>
        <v/>
      </c>
      <c r="D1038" s="3" t="str">
        <f>IFERROR(Calculations!L1038,"")</f>
        <v/>
      </c>
      <c r="E1038" s="3" t="str">
        <f>IF(OR(FilterValue="",Calculations!C1038=FilterValue), IF(Calculations!C1038 &lt;&gt;DefectTypeString,  IFERROR(Calculations!L1038,""), NA()),NA())</f>
        <v/>
      </c>
      <c r="F1038" s="3" t="e">
        <f t="shared" si="120"/>
        <v>#NUM!</v>
      </c>
      <c r="G1038" s="3" t="e">
        <f xml:space="preserve"> IF(Calculations!C1038 = DefectTypeString,  IFERROR(Calculations!L1038,""), NA())</f>
        <v>#N/A</v>
      </c>
      <c r="H1038" s="3" t="e">
        <f t="shared" si="121"/>
        <v>#NUM!</v>
      </c>
      <c r="I1038" s="3" t="e">
        <f ca="1" xml:space="preserve"> IF(OR(Calculations!C1038 = "",Calculations!C1038 &lt;&gt; DefectTypeString),  Calculations!M1038, NA())</f>
        <v>#N/A</v>
      </c>
      <c r="J1038" s="3" t="e">
        <f xml:space="preserve"> IF(Calculations!C1038 = DefectTypeString,  Calculations!M1038, NA())</f>
        <v>#N/A</v>
      </c>
      <c r="K1038" s="3"/>
      <c r="AL1038" s="2" t="str">
        <f t="shared" si="117"/>
        <v/>
      </c>
      <c r="AM1038" s="4" t="str">
        <f t="shared" si="118"/>
        <v/>
      </c>
      <c r="AN1038" s="4" t="str">
        <f t="shared" si="119"/>
        <v/>
      </c>
    </row>
    <row r="1039" spans="1:40" x14ac:dyDescent="0.2">
      <c r="A1039" s="9" t="str">
        <f>Calculations!B1039</f>
        <v/>
      </c>
      <c r="B1039" s="9" t="str">
        <f>Calculations!A1039</f>
        <v/>
      </c>
      <c r="C1039" s="3" t="str">
        <f t="shared" si="116"/>
        <v/>
      </c>
      <c r="D1039" s="3" t="str">
        <f>IFERROR(Calculations!L1039,"")</f>
        <v/>
      </c>
      <c r="E1039" s="3" t="str">
        <f>IF(OR(FilterValue="",Calculations!C1039=FilterValue), IF(Calculations!C1039 &lt;&gt;DefectTypeString,  IFERROR(Calculations!L1039,""), NA()),NA())</f>
        <v/>
      </c>
      <c r="F1039" s="3" t="e">
        <f t="shared" si="120"/>
        <v>#NUM!</v>
      </c>
      <c r="G1039" s="3" t="e">
        <f xml:space="preserve"> IF(Calculations!C1039 = DefectTypeString,  IFERROR(Calculations!L1039,""), NA())</f>
        <v>#N/A</v>
      </c>
      <c r="H1039" s="3" t="e">
        <f t="shared" si="121"/>
        <v>#NUM!</v>
      </c>
      <c r="I1039" s="3" t="e">
        <f ca="1" xml:space="preserve"> IF(OR(Calculations!C1039 = "",Calculations!C1039 &lt;&gt; DefectTypeString),  Calculations!M1039, NA())</f>
        <v>#N/A</v>
      </c>
      <c r="J1039" s="3" t="e">
        <f xml:space="preserve"> IF(Calculations!C1039 = DefectTypeString,  Calculations!M1039, NA())</f>
        <v>#N/A</v>
      </c>
      <c r="K1039" s="3"/>
      <c r="AL1039" s="2" t="str">
        <f t="shared" si="117"/>
        <v/>
      </c>
      <c r="AM1039" s="4" t="str">
        <f t="shared" si="118"/>
        <v/>
      </c>
      <c r="AN1039" s="4" t="str">
        <f t="shared" si="119"/>
        <v/>
      </c>
    </row>
    <row r="1040" spans="1:40" x14ac:dyDescent="0.2">
      <c r="A1040" s="9" t="str">
        <f>Calculations!B1040</f>
        <v/>
      </c>
      <c r="B1040" s="9" t="str">
        <f>Calculations!A1040</f>
        <v/>
      </c>
      <c r="C1040" s="3" t="str">
        <f t="shared" si="116"/>
        <v/>
      </c>
      <c r="D1040" s="3" t="str">
        <f>IFERROR(Calculations!L1040,"")</f>
        <v/>
      </c>
      <c r="E1040" s="3" t="str">
        <f>IF(OR(FilterValue="",Calculations!C1040=FilterValue), IF(Calculations!C1040 &lt;&gt;DefectTypeString,  IFERROR(Calculations!L1040,""), NA()),NA())</f>
        <v/>
      </c>
      <c r="F1040" s="3" t="e">
        <f t="shared" si="120"/>
        <v>#NUM!</v>
      </c>
      <c r="G1040" s="3" t="e">
        <f xml:space="preserve"> IF(Calculations!C1040 = DefectTypeString,  IFERROR(Calculations!L1040,""), NA())</f>
        <v>#N/A</v>
      </c>
      <c r="H1040" s="3" t="e">
        <f t="shared" si="121"/>
        <v>#NUM!</v>
      </c>
      <c r="I1040" s="3" t="e">
        <f ca="1" xml:space="preserve"> IF(OR(Calculations!C1040 = "",Calculations!C1040 &lt;&gt; DefectTypeString),  Calculations!M1040, NA())</f>
        <v>#N/A</v>
      </c>
      <c r="J1040" s="3" t="e">
        <f xml:space="preserve"> IF(Calculations!C1040 = DefectTypeString,  Calculations!M1040, NA())</f>
        <v>#N/A</v>
      </c>
      <c r="K1040" s="3"/>
      <c r="AL1040" s="2" t="str">
        <f t="shared" si="117"/>
        <v/>
      </c>
      <c r="AM1040" s="4" t="str">
        <f t="shared" si="118"/>
        <v/>
      </c>
      <c r="AN1040" s="4" t="str">
        <f t="shared" si="119"/>
        <v/>
      </c>
    </row>
    <row r="1041" spans="1:40" x14ac:dyDescent="0.2">
      <c r="A1041" s="9" t="str">
        <f>Calculations!B1041</f>
        <v/>
      </c>
      <c r="B1041" s="9" t="str">
        <f>Calculations!A1041</f>
        <v/>
      </c>
      <c r="C1041" s="3" t="str">
        <f t="shared" si="116"/>
        <v/>
      </c>
      <c r="D1041" s="3" t="str">
        <f>IFERROR(Calculations!L1041,"")</f>
        <v/>
      </c>
      <c r="E1041" s="3" t="str">
        <f>IF(OR(FilterValue="",Calculations!C1041=FilterValue), IF(Calculations!C1041 &lt;&gt;DefectTypeString,  IFERROR(Calculations!L1041,""), NA()),NA())</f>
        <v/>
      </c>
      <c r="F1041" s="3" t="e">
        <f t="shared" si="120"/>
        <v>#NUM!</v>
      </c>
      <c r="G1041" s="3" t="e">
        <f xml:space="preserve"> IF(Calculations!C1041 = DefectTypeString,  IFERROR(Calculations!L1041,""), NA())</f>
        <v>#N/A</v>
      </c>
      <c r="H1041" s="3" t="e">
        <f t="shared" si="121"/>
        <v>#NUM!</v>
      </c>
      <c r="I1041" s="3" t="e">
        <f ca="1" xml:space="preserve"> IF(OR(Calculations!C1041 = "",Calculations!C1041 &lt;&gt; DefectTypeString),  Calculations!M1041, NA())</f>
        <v>#N/A</v>
      </c>
      <c r="J1041" s="3" t="e">
        <f xml:space="preserve"> IF(Calculations!C1041 = DefectTypeString,  Calculations!M1041, NA())</f>
        <v>#N/A</v>
      </c>
      <c r="K1041" s="3"/>
      <c r="AL1041" s="2" t="str">
        <f t="shared" si="117"/>
        <v/>
      </c>
      <c r="AM1041" s="4" t="str">
        <f t="shared" si="118"/>
        <v/>
      </c>
      <c r="AN1041" s="4" t="str">
        <f t="shared" si="119"/>
        <v/>
      </c>
    </row>
    <row r="1042" spans="1:40" x14ac:dyDescent="0.2">
      <c r="A1042" s="9" t="str">
        <f>Calculations!B1042</f>
        <v/>
      </c>
      <c r="B1042" s="9" t="str">
        <f>Calculations!A1042</f>
        <v/>
      </c>
      <c r="C1042" s="3" t="str">
        <f t="shared" si="116"/>
        <v/>
      </c>
      <c r="D1042" s="3" t="str">
        <f>IFERROR(Calculations!L1042,"")</f>
        <v/>
      </c>
      <c r="E1042" s="3" t="str">
        <f>IF(OR(FilterValue="",Calculations!C1042=FilterValue), IF(Calculations!C1042 &lt;&gt;DefectTypeString,  IFERROR(Calculations!L1042,""), NA()),NA())</f>
        <v/>
      </c>
      <c r="F1042" s="3" t="e">
        <f t="shared" si="120"/>
        <v>#NUM!</v>
      </c>
      <c r="G1042" s="3" t="e">
        <f xml:space="preserve"> IF(Calculations!C1042 = DefectTypeString,  IFERROR(Calculations!L1042,""), NA())</f>
        <v>#N/A</v>
      </c>
      <c r="H1042" s="3" t="e">
        <f t="shared" si="121"/>
        <v>#NUM!</v>
      </c>
      <c r="I1042" s="3" t="e">
        <f ca="1" xml:space="preserve"> IF(OR(Calculations!C1042 = "",Calculations!C1042 &lt;&gt; DefectTypeString),  Calculations!M1042, NA())</f>
        <v>#N/A</v>
      </c>
      <c r="J1042" s="3" t="e">
        <f xml:space="preserve"> IF(Calculations!C1042 = DefectTypeString,  Calculations!M1042, NA())</f>
        <v>#N/A</v>
      </c>
      <c r="K1042" s="3"/>
      <c r="AL1042" s="2" t="str">
        <f t="shared" si="117"/>
        <v/>
      </c>
      <c r="AM1042" s="4" t="str">
        <f t="shared" si="118"/>
        <v/>
      </c>
      <c r="AN1042" s="4" t="str">
        <f t="shared" si="119"/>
        <v/>
      </c>
    </row>
    <row r="1043" spans="1:40" x14ac:dyDescent="0.2">
      <c r="A1043" s="9" t="str">
        <f>Calculations!B1043</f>
        <v/>
      </c>
      <c r="B1043" s="9" t="str">
        <f>Calculations!A1043</f>
        <v/>
      </c>
      <c r="C1043" s="3" t="str">
        <f t="shared" si="116"/>
        <v/>
      </c>
      <c r="D1043" s="3" t="str">
        <f>IFERROR(Calculations!L1043,"")</f>
        <v/>
      </c>
      <c r="E1043" s="3" t="str">
        <f>IF(OR(FilterValue="",Calculations!C1043=FilterValue), IF(Calculations!C1043 &lt;&gt;DefectTypeString,  IFERROR(Calculations!L1043,""), NA()),NA())</f>
        <v/>
      </c>
      <c r="F1043" s="3" t="e">
        <f t="shared" si="120"/>
        <v>#NUM!</v>
      </c>
      <c r="G1043" s="3" t="e">
        <f xml:space="preserve"> IF(Calculations!C1043 = DefectTypeString,  IFERROR(Calculations!L1043,""), NA())</f>
        <v>#N/A</v>
      </c>
      <c r="H1043" s="3" t="e">
        <f t="shared" si="121"/>
        <v>#NUM!</v>
      </c>
      <c r="I1043" s="3" t="e">
        <f ca="1" xml:space="preserve"> IF(OR(Calculations!C1043 = "",Calculations!C1043 &lt;&gt; DefectTypeString),  Calculations!M1043, NA())</f>
        <v>#N/A</v>
      </c>
      <c r="J1043" s="3" t="e">
        <f xml:space="preserve"> IF(Calculations!C1043 = DefectTypeString,  Calculations!M1043, NA())</f>
        <v>#N/A</v>
      </c>
      <c r="K1043" s="3"/>
      <c r="AL1043" s="2" t="str">
        <f t="shared" si="117"/>
        <v/>
      </c>
      <c r="AM1043" s="4" t="str">
        <f t="shared" si="118"/>
        <v/>
      </c>
      <c r="AN1043" s="4" t="str">
        <f t="shared" si="119"/>
        <v/>
      </c>
    </row>
    <row r="1044" spans="1:40" x14ac:dyDescent="0.2">
      <c r="A1044" s="9" t="str">
        <f>Calculations!B1044</f>
        <v/>
      </c>
      <c r="B1044" s="9" t="str">
        <f>Calculations!A1044</f>
        <v/>
      </c>
      <c r="C1044" s="3" t="str">
        <f t="shared" si="116"/>
        <v/>
      </c>
      <c r="D1044" s="3" t="str">
        <f>IFERROR(Calculations!L1044,"")</f>
        <v/>
      </c>
      <c r="E1044" s="3" t="str">
        <f>IF(OR(FilterValue="",Calculations!C1044=FilterValue), IF(Calculations!C1044 &lt;&gt;DefectTypeString,  IFERROR(Calculations!L1044,""), NA()),NA())</f>
        <v/>
      </c>
      <c r="F1044" s="3" t="e">
        <f t="shared" si="120"/>
        <v>#NUM!</v>
      </c>
      <c r="G1044" s="3" t="e">
        <f xml:space="preserve"> IF(Calculations!C1044 = DefectTypeString,  IFERROR(Calculations!L1044,""), NA())</f>
        <v>#N/A</v>
      </c>
      <c r="H1044" s="3" t="e">
        <f t="shared" si="121"/>
        <v>#NUM!</v>
      </c>
      <c r="I1044" s="3" t="e">
        <f ca="1" xml:space="preserve"> IF(OR(Calculations!C1044 = "",Calculations!C1044 &lt;&gt; DefectTypeString),  Calculations!M1044, NA())</f>
        <v>#N/A</v>
      </c>
      <c r="J1044" s="3" t="e">
        <f xml:space="preserve"> IF(Calculations!C1044 = DefectTypeString,  Calculations!M1044, NA())</f>
        <v>#N/A</v>
      </c>
      <c r="K1044" s="3"/>
      <c r="AL1044" s="2" t="str">
        <f t="shared" si="117"/>
        <v/>
      </c>
      <c r="AM1044" s="4" t="str">
        <f t="shared" si="118"/>
        <v/>
      </c>
      <c r="AN1044" s="4" t="str">
        <f t="shared" si="119"/>
        <v/>
      </c>
    </row>
    <row r="1045" spans="1:40" x14ac:dyDescent="0.2">
      <c r="A1045" s="9" t="str">
        <f>Calculations!B1045</f>
        <v/>
      </c>
      <c r="B1045" s="9" t="str">
        <f>Calculations!A1045</f>
        <v/>
      </c>
      <c r="C1045" s="3" t="str">
        <f t="shared" si="116"/>
        <v/>
      </c>
      <c r="D1045" s="3" t="str">
        <f>IFERROR(Calculations!L1045,"")</f>
        <v/>
      </c>
      <c r="E1045" s="3" t="str">
        <f>IF(OR(FilterValue="",Calculations!C1045=FilterValue), IF(Calculations!C1045 &lt;&gt;DefectTypeString,  IFERROR(Calculations!L1045,""), NA()),NA())</f>
        <v/>
      </c>
      <c r="F1045" s="3" t="e">
        <f t="shared" si="120"/>
        <v>#NUM!</v>
      </c>
      <c r="G1045" s="3" t="e">
        <f xml:space="preserve"> IF(Calculations!C1045 = DefectTypeString,  IFERROR(Calculations!L1045,""), NA())</f>
        <v>#N/A</v>
      </c>
      <c r="H1045" s="3" t="e">
        <f t="shared" si="121"/>
        <v>#NUM!</v>
      </c>
      <c r="I1045" s="3" t="e">
        <f ca="1" xml:space="preserve"> IF(OR(Calculations!C1045 = "",Calculations!C1045 &lt;&gt; DefectTypeString),  Calculations!M1045, NA())</f>
        <v>#N/A</v>
      </c>
      <c r="J1045" s="3" t="e">
        <f xml:space="preserve"> IF(Calculations!C1045 = DefectTypeString,  Calculations!M1045, NA())</f>
        <v>#N/A</v>
      </c>
      <c r="K1045" s="3"/>
      <c r="AL1045" s="2" t="str">
        <f t="shared" si="117"/>
        <v/>
      </c>
      <c r="AM1045" s="4" t="str">
        <f t="shared" si="118"/>
        <v/>
      </c>
      <c r="AN1045" s="4" t="str">
        <f t="shared" si="119"/>
        <v/>
      </c>
    </row>
    <row r="1046" spans="1:40" x14ac:dyDescent="0.2">
      <c r="A1046" s="9" t="str">
        <f>Calculations!B1046</f>
        <v/>
      </c>
      <c r="B1046" s="9" t="str">
        <f>Calculations!A1046</f>
        <v/>
      </c>
      <c r="C1046" s="3" t="str">
        <f t="shared" si="116"/>
        <v/>
      </c>
      <c r="D1046" s="3" t="str">
        <f>IFERROR(Calculations!L1046,"")</f>
        <v/>
      </c>
      <c r="E1046" s="3" t="str">
        <f>IF(OR(FilterValue="",Calculations!C1046=FilterValue), IF(Calculations!C1046 &lt;&gt;DefectTypeString,  IFERROR(Calculations!L1046,""), NA()),NA())</f>
        <v/>
      </c>
      <c r="F1046" s="3" t="e">
        <f t="shared" si="120"/>
        <v>#NUM!</v>
      </c>
      <c r="G1046" s="3" t="e">
        <f xml:space="preserve"> IF(Calculations!C1046 = DefectTypeString,  IFERROR(Calculations!L1046,""), NA())</f>
        <v>#N/A</v>
      </c>
      <c r="H1046" s="3" t="e">
        <f t="shared" si="121"/>
        <v>#NUM!</v>
      </c>
      <c r="I1046" s="3" t="e">
        <f ca="1" xml:space="preserve"> IF(OR(Calculations!C1046 = "",Calculations!C1046 &lt;&gt; DefectTypeString),  Calculations!M1046, NA())</f>
        <v>#N/A</v>
      </c>
      <c r="J1046" s="3" t="e">
        <f xml:space="preserve"> IF(Calculations!C1046 = DefectTypeString,  Calculations!M1046, NA())</f>
        <v>#N/A</v>
      </c>
      <c r="K1046" s="3"/>
      <c r="AL1046" s="2" t="str">
        <f t="shared" si="117"/>
        <v/>
      </c>
      <c r="AM1046" s="4" t="str">
        <f t="shared" si="118"/>
        <v/>
      </c>
      <c r="AN1046" s="4" t="str">
        <f t="shared" si="119"/>
        <v/>
      </c>
    </row>
    <row r="1047" spans="1:40" x14ac:dyDescent="0.2">
      <c r="A1047" s="9" t="str">
        <f>Calculations!B1047</f>
        <v/>
      </c>
      <c r="B1047" s="9" t="str">
        <f>Calculations!A1047</f>
        <v/>
      </c>
      <c r="C1047" s="3" t="str">
        <f t="shared" si="116"/>
        <v/>
      </c>
      <c r="D1047" s="3" t="str">
        <f>IFERROR(Calculations!L1047,"")</f>
        <v/>
      </c>
      <c r="E1047" s="3" t="str">
        <f>IF(OR(FilterValue="",Calculations!C1047=FilterValue), IF(Calculations!C1047 &lt;&gt;DefectTypeString,  IFERROR(Calculations!L1047,""), NA()),NA())</f>
        <v/>
      </c>
      <c r="F1047" s="3" t="e">
        <f t="shared" si="120"/>
        <v>#NUM!</v>
      </c>
      <c r="G1047" s="3" t="e">
        <f xml:space="preserve"> IF(Calculations!C1047 = DefectTypeString,  IFERROR(Calculations!L1047,""), NA())</f>
        <v>#N/A</v>
      </c>
      <c r="H1047" s="3" t="e">
        <f t="shared" si="121"/>
        <v>#NUM!</v>
      </c>
      <c r="I1047" s="3" t="e">
        <f ca="1" xml:space="preserve"> IF(OR(Calculations!C1047 = "",Calculations!C1047 &lt;&gt; DefectTypeString),  Calculations!M1047, NA())</f>
        <v>#N/A</v>
      </c>
      <c r="J1047" s="3" t="e">
        <f xml:space="preserve"> IF(Calculations!C1047 = DefectTypeString,  Calculations!M1047, NA())</f>
        <v>#N/A</v>
      </c>
      <c r="K1047" s="3"/>
      <c r="AL1047" s="2" t="str">
        <f t="shared" si="117"/>
        <v/>
      </c>
      <c r="AM1047" s="4" t="str">
        <f t="shared" si="118"/>
        <v/>
      </c>
      <c r="AN1047" s="4" t="str">
        <f t="shared" si="119"/>
        <v/>
      </c>
    </row>
    <row r="1048" spans="1:40" x14ac:dyDescent="0.2">
      <c r="A1048" s="9" t="str">
        <f>Calculations!B1048</f>
        <v/>
      </c>
      <c r="B1048" s="9" t="str">
        <f>Calculations!A1048</f>
        <v/>
      </c>
      <c r="C1048" s="3" t="str">
        <f t="shared" si="116"/>
        <v/>
      </c>
      <c r="D1048" s="3" t="str">
        <f>IFERROR(Calculations!L1048,"")</f>
        <v/>
      </c>
      <c r="E1048" s="3" t="str">
        <f>IF(OR(FilterValue="",Calculations!C1048=FilterValue), IF(Calculations!C1048 &lt;&gt;DefectTypeString,  IFERROR(Calculations!L1048,""), NA()),NA())</f>
        <v/>
      </c>
      <c r="F1048" s="3" t="e">
        <f t="shared" si="120"/>
        <v>#NUM!</v>
      </c>
      <c r="G1048" s="3" t="e">
        <f xml:space="preserve"> IF(Calculations!C1048 = DefectTypeString,  IFERROR(Calculations!L1048,""), NA())</f>
        <v>#N/A</v>
      </c>
      <c r="H1048" s="3" t="e">
        <f t="shared" si="121"/>
        <v>#NUM!</v>
      </c>
      <c r="I1048" s="3" t="e">
        <f ca="1" xml:space="preserve"> IF(OR(Calculations!C1048 = "",Calculations!C1048 &lt;&gt; DefectTypeString),  Calculations!M1048, NA())</f>
        <v>#N/A</v>
      </c>
      <c r="J1048" s="3" t="e">
        <f xml:space="preserve"> IF(Calculations!C1048 = DefectTypeString,  Calculations!M1048, NA())</f>
        <v>#N/A</v>
      </c>
      <c r="K1048" s="3"/>
      <c r="AL1048" s="2" t="str">
        <f t="shared" si="117"/>
        <v/>
      </c>
      <c r="AM1048" s="4" t="str">
        <f t="shared" si="118"/>
        <v/>
      </c>
      <c r="AN1048" s="4" t="str">
        <f t="shared" si="119"/>
        <v/>
      </c>
    </row>
    <row r="1049" spans="1:40" x14ac:dyDescent="0.2">
      <c r="A1049" s="9" t="str">
        <f>Calculations!B1049</f>
        <v/>
      </c>
      <c r="B1049" s="9" t="str">
        <f>Calculations!A1049</f>
        <v/>
      </c>
      <c r="C1049" s="3" t="str">
        <f t="shared" si="116"/>
        <v/>
      </c>
      <c r="D1049" s="3" t="str">
        <f>IFERROR(Calculations!L1049,"")</f>
        <v/>
      </c>
      <c r="E1049" s="3" t="str">
        <f>IF(OR(FilterValue="",Calculations!C1049=FilterValue), IF(Calculations!C1049 &lt;&gt;DefectTypeString,  IFERROR(Calculations!L1049,""), NA()),NA())</f>
        <v/>
      </c>
      <c r="F1049" s="3" t="e">
        <f t="shared" si="120"/>
        <v>#NUM!</v>
      </c>
      <c r="G1049" s="3" t="e">
        <f xml:space="preserve"> IF(Calculations!C1049 = DefectTypeString,  IFERROR(Calculations!L1049,""), NA())</f>
        <v>#N/A</v>
      </c>
      <c r="H1049" s="3" t="e">
        <f t="shared" si="121"/>
        <v>#NUM!</v>
      </c>
      <c r="I1049" s="3" t="e">
        <f ca="1" xml:space="preserve"> IF(OR(Calculations!C1049 = "",Calculations!C1049 &lt;&gt; DefectTypeString),  Calculations!M1049, NA())</f>
        <v>#N/A</v>
      </c>
      <c r="J1049" s="3" t="e">
        <f xml:space="preserve"> IF(Calculations!C1049 = DefectTypeString,  Calculations!M1049, NA())</f>
        <v>#N/A</v>
      </c>
      <c r="K1049" s="3"/>
      <c r="AL1049" s="2" t="str">
        <f t="shared" si="117"/>
        <v/>
      </c>
      <c r="AM1049" s="4" t="str">
        <f t="shared" si="118"/>
        <v/>
      </c>
      <c r="AN1049" s="4" t="str">
        <f t="shared" si="119"/>
        <v/>
      </c>
    </row>
    <row r="1050" spans="1:40" x14ac:dyDescent="0.2">
      <c r="A1050" s="9" t="str">
        <f>Calculations!B1050</f>
        <v/>
      </c>
      <c r="B1050" s="9" t="str">
        <f>Calculations!A1050</f>
        <v/>
      </c>
      <c r="C1050" s="3" t="str">
        <f t="shared" si="116"/>
        <v/>
      </c>
      <c r="D1050" s="3" t="str">
        <f>IFERROR(Calculations!L1050,"")</f>
        <v/>
      </c>
      <c r="E1050" s="3" t="str">
        <f>IF(OR(FilterValue="",Calculations!C1050=FilterValue), IF(Calculations!C1050 &lt;&gt;DefectTypeString,  IFERROR(Calculations!L1050,""), NA()),NA())</f>
        <v/>
      </c>
      <c r="F1050" s="3" t="e">
        <f t="shared" si="120"/>
        <v>#NUM!</v>
      </c>
      <c r="G1050" s="3" t="e">
        <f xml:space="preserve"> IF(Calculations!C1050 = DefectTypeString,  IFERROR(Calculations!L1050,""), NA())</f>
        <v>#N/A</v>
      </c>
      <c r="H1050" s="3" t="e">
        <f t="shared" si="121"/>
        <v>#NUM!</v>
      </c>
      <c r="I1050" s="3" t="e">
        <f ca="1" xml:space="preserve"> IF(OR(Calculations!C1050 = "",Calculations!C1050 &lt;&gt; DefectTypeString),  Calculations!M1050, NA())</f>
        <v>#N/A</v>
      </c>
      <c r="J1050" s="3" t="e">
        <f xml:space="preserve"> IF(Calculations!C1050 = DefectTypeString,  Calculations!M1050, NA())</f>
        <v>#N/A</v>
      </c>
      <c r="K1050" s="3"/>
      <c r="AL1050" s="2" t="str">
        <f t="shared" si="117"/>
        <v/>
      </c>
      <c r="AM1050" s="4" t="str">
        <f t="shared" si="118"/>
        <v/>
      </c>
      <c r="AN1050" s="4" t="str">
        <f t="shared" si="119"/>
        <v/>
      </c>
    </row>
    <row r="1051" spans="1:40" x14ac:dyDescent="0.2">
      <c r="A1051" s="9" t="str">
        <f>Calculations!B1051</f>
        <v/>
      </c>
      <c r="B1051" s="9" t="str">
        <f>Calculations!A1051</f>
        <v/>
      </c>
      <c r="C1051" s="3" t="str">
        <f t="shared" si="116"/>
        <v/>
      </c>
      <c r="D1051" s="3" t="str">
        <f>IFERROR(Calculations!L1051,"")</f>
        <v/>
      </c>
      <c r="E1051" s="3" t="str">
        <f>IF(OR(FilterValue="",Calculations!C1051=FilterValue), IF(Calculations!C1051 &lt;&gt;DefectTypeString,  IFERROR(Calculations!L1051,""), NA()),NA())</f>
        <v/>
      </c>
      <c r="F1051" s="3" t="e">
        <f t="shared" si="120"/>
        <v>#NUM!</v>
      </c>
      <c r="G1051" s="3" t="e">
        <f xml:space="preserve"> IF(Calculations!C1051 = DefectTypeString,  IFERROR(Calculations!L1051,""), NA())</f>
        <v>#N/A</v>
      </c>
      <c r="H1051" s="3" t="e">
        <f t="shared" si="121"/>
        <v>#NUM!</v>
      </c>
      <c r="I1051" s="3" t="e">
        <f ca="1" xml:space="preserve"> IF(OR(Calculations!C1051 = "",Calculations!C1051 &lt;&gt; DefectTypeString),  Calculations!M1051, NA())</f>
        <v>#N/A</v>
      </c>
      <c r="J1051" s="3" t="e">
        <f xml:space="preserve"> IF(Calculations!C1051 = DefectTypeString,  Calculations!M1051, NA())</f>
        <v>#N/A</v>
      </c>
      <c r="K1051" s="3"/>
      <c r="AL1051" s="2" t="str">
        <f t="shared" si="117"/>
        <v/>
      </c>
      <c r="AM1051" s="4" t="str">
        <f t="shared" si="118"/>
        <v/>
      </c>
      <c r="AN1051" s="4" t="str">
        <f t="shared" si="119"/>
        <v/>
      </c>
    </row>
    <row r="1052" spans="1:40" x14ac:dyDescent="0.2">
      <c r="A1052" s="9" t="str">
        <f>Calculations!B1052</f>
        <v/>
      </c>
      <c r="B1052" s="9" t="str">
        <f>Calculations!A1052</f>
        <v/>
      </c>
      <c r="C1052" s="3" t="str">
        <f t="shared" si="116"/>
        <v/>
      </c>
      <c r="D1052" s="3" t="str">
        <f>IFERROR(Calculations!L1052,"")</f>
        <v/>
      </c>
      <c r="E1052" s="3" t="str">
        <f>IF(OR(FilterValue="",Calculations!C1052=FilterValue), IF(Calculations!C1052 &lt;&gt;DefectTypeString,  IFERROR(Calculations!L1052,""), NA()),NA())</f>
        <v/>
      </c>
      <c r="F1052" s="3" t="e">
        <f t="shared" si="120"/>
        <v>#NUM!</v>
      </c>
      <c r="G1052" s="3" t="e">
        <f xml:space="preserve"> IF(Calculations!C1052 = DefectTypeString,  IFERROR(Calculations!L1052,""), NA())</f>
        <v>#N/A</v>
      </c>
      <c r="H1052" s="3" t="e">
        <f t="shared" si="121"/>
        <v>#NUM!</v>
      </c>
      <c r="I1052" s="3" t="e">
        <f ca="1" xml:space="preserve"> IF(OR(Calculations!C1052 = "",Calculations!C1052 &lt;&gt; DefectTypeString),  Calculations!M1052, NA())</f>
        <v>#N/A</v>
      </c>
      <c r="J1052" s="3" t="e">
        <f xml:space="preserve"> IF(Calculations!C1052 = DefectTypeString,  Calculations!M1052, NA())</f>
        <v>#N/A</v>
      </c>
      <c r="K1052" s="3"/>
      <c r="AL1052" s="2" t="str">
        <f t="shared" si="117"/>
        <v/>
      </c>
      <c r="AM1052" s="4" t="str">
        <f t="shared" si="118"/>
        <v/>
      </c>
      <c r="AN1052" s="4" t="str">
        <f t="shared" si="119"/>
        <v/>
      </c>
    </row>
    <row r="1053" spans="1:40" x14ac:dyDescent="0.2">
      <c r="A1053" s="9" t="str">
        <f>Calculations!B1053</f>
        <v/>
      </c>
      <c r="B1053" s="9" t="str">
        <f>Calculations!A1053</f>
        <v/>
      </c>
      <c r="C1053" s="3" t="str">
        <f t="shared" si="116"/>
        <v/>
      </c>
      <c r="D1053" s="3" t="str">
        <f>IFERROR(Calculations!L1053,"")</f>
        <v/>
      </c>
      <c r="E1053" s="3" t="str">
        <f>IF(OR(FilterValue="",Calculations!C1053=FilterValue), IF(Calculations!C1053 &lt;&gt;DefectTypeString,  IFERROR(Calculations!L1053,""), NA()),NA())</f>
        <v/>
      </c>
      <c r="F1053" s="3" t="e">
        <f t="shared" si="120"/>
        <v>#NUM!</v>
      </c>
      <c r="G1053" s="3" t="e">
        <f xml:space="preserve"> IF(Calculations!C1053 = DefectTypeString,  IFERROR(Calculations!L1053,""), NA())</f>
        <v>#N/A</v>
      </c>
      <c r="H1053" s="3" t="e">
        <f t="shared" si="121"/>
        <v>#NUM!</v>
      </c>
      <c r="I1053" s="3" t="e">
        <f ca="1" xml:space="preserve"> IF(OR(Calculations!C1053 = "",Calculations!C1053 &lt;&gt; DefectTypeString),  Calculations!M1053, NA())</f>
        <v>#N/A</v>
      </c>
      <c r="J1053" s="3" t="e">
        <f xml:space="preserve"> IF(Calculations!C1053 = DefectTypeString,  Calculations!M1053, NA())</f>
        <v>#N/A</v>
      </c>
      <c r="K1053" s="3"/>
      <c r="AL1053" s="2" t="str">
        <f t="shared" si="117"/>
        <v/>
      </c>
      <c r="AM1053" s="4" t="str">
        <f t="shared" si="118"/>
        <v/>
      </c>
      <c r="AN1053" s="4" t="str">
        <f t="shared" si="119"/>
        <v/>
      </c>
    </row>
    <row r="1054" spans="1:40" x14ac:dyDescent="0.2">
      <c r="A1054" s="9" t="str">
        <f>Calculations!B1054</f>
        <v/>
      </c>
      <c r="B1054" s="9" t="str">
        <f>Calculations!A1054</f>
        <v/>
      </c>
      <c r="C1054" s="3" t="str">
        <f t="shared" si="116"/>
        <v/>
      </c>
      <c r="D1054" s="3" t="str">
        <f>IFERROR(Calculations!L1054,"")</f>
        <v/>
      </c>
      <c r="E1054" s="3" t="str">
        <f>IF(OR(FilterValue="",Calculations!C1054=FilterValue), IF(Calculations!C1054 &lt;&gt;DefectTypeString,  IFERROR(Calculations!L1054,""), NA()),NA())</f>
        <v/>
      </c>
      <c r="F1054" s="3" t="e">
        <f t="shared" si="120"/>
        <v>#NUM!</v>
      </c>
      <c r="G1054" s="3" t="e">
        <f xml:space="preserve"> IF(Calculations!C1054 = DefectTypeString,  IFERROR(Calculations!L1054,""), NA())</f>
        <v>#N/A</v>
      </c>
      <c r="H1054" s="3" t="e">
        <f t="shared" si="121"/>
        <v>#NUM!</v>
      </c>
      <c r="I1054" s="3" t="e">
        <f ca="1" xml:space="preserve"> IF(OR(Calculations!C1054 = "",Calculations!C1054 &lt;&gt; DefectTypeString),  Calculations!M1054, NA())</f>
        <v>#N/A</v>
      </c>
      <c r="J1054" s="3" t="e">
        <f xml:space="preserve"> IF(Calculations!C1054 = DefectTypeString,  Calculations!M1054, NA())</f>
        <v>#N/A</v>
      </c>
      <c r="K1054" s="3"/>
      <c r="AL1054" s="2" t="str">
        <f t="shared" si="117"/>
        <v/>
      </c>
      <c r="AM1054" s="4" t="str">
        <f t="shared" si="118"/>
        <v/>
      </c>
      <c r="AN1054" s="4" t="str">
        <f t="shared" si="119"/>
        <v/>
      </c>
    </row>
    <row r="1055" spans="1:40" x14ac:dyDescent="0.2">
      <c r="A1055" s="9" t="str">
        <f>Calculations!B1055</f>
        <v/>
      </c>
      <c r="B1055" s="9" t="str">
        <f>Calculations!A1055</f>
        <v/>
      </c>
      <c r="C1055" s="3" t="str">
        <f t="shared" si="116"/>
        <v/>
      </c>
      <c r="D1055" s="3" t="str">
        <f>IFERROR(Calculations!L1055,"")</f>
        <v/>
      </c>
      <c r="E1055" s="3" t="str">
        <f>IF(OR(FilterValue="",Calculations!C1055=FilterValue), IF(Calculations!C1055 &lt;&gt;DefectTypeString,  IFERROR(Calculations!L1055,""), NA()),NA())</f>
        <v/>
      </c>
      <c r="F1055" s="3" t="e">
        <f t="shared" si="120"/>
        <v>#NUM!</v>
      </c>
      <c r="G1055" s="3" t="e">
        <f xml:space="preserve"> IF(Calculations!C1055 = DefectTypeString,  IFERROR(Calculations!L1055,""), NA())</f>
        <v>#N/A</v>
      </c>
      <c r="H1055" s="3" t="e">
        <f t="shared" si="121"/>
        <v>#NUM!</v>
      </c>
      <c r="I1055" s="3" t="e">
        <f ca="1" xml:space="preserve"> IF(OR(Calculations!C1055 = "",Calculations!C1055 &lt;&gt; DefectTypeString),  Calculations!M1055, NA())</f>
        <v>#N/A</v>
      </c>
      <c r="J1055" s="3" t="e">
        <f xml:space="preserve"> IF(Calculations!C1055 = DefectTypeString,  Calculations!M1055, NA())</f>
        <v>#N/A</v>
      </c>
      <c r="K1055" s="3"/>
      <c r="AL1055" s="2" t="str">
        <f t="shared" si="117"/>
        <v/>
      </c>
      <c r="AM1055" s="4" t="str">
        <f t="shared" si="118"/>
        <v/>
      </c>
      <c r="AN1055" s="4" t="str">
        <f t="shared" si="119"/>
        <v/>
      </c>
    </row>
    <row r="1056" spans="1:40" x14ac:dyDescent="0.2">
      <c r="A1056" s="9" t="str">
        <f>Calculations!B1056</f>
        <v/>
      </c>
      <c r="B1056" s="9" t="str">
        <f>Calculations!A1056</f>
        <v/>
      </c>
      <c r="C1056" s="3" t="str">
        <f t="shared" si="116"/>
        <v/>
      </c>
      <c r="D1056" s="3" t="str">
        <f>IFERROR(Calculations!L1056,"")</f>
        <v/>
      </c>
      <c r="E1056" s="3" t="str">
        <f>IF(OR(FilterValue="",Calculations!C1056=FilterValue), IF(Calculations!C1056 &lt;&gt;DefectTypeString,  IFERROR(Calculations!L1056,""), NA()),NA())</f>
        <v/>
      </c>
      <c r="F1056" s="3" t="e">
        <f t="shared" si="120"/>
        <v>#NUM!</v>
      </c>
      <c r="G1056" s="3" t="e">
        <f xml:space="preserve"> IF(Calculations!C1056 = DefectTypeString,  IFERROR(Calculations!L1056,""), NA())</f>
        <v>#N/A</v>
      </c>
      <c r="H1056" s="3" t="e">
        <f t="shared" si="121"/>
        <v>#NUM!</v>
      </c>
      <c r="I1056" s="3" t="e">
        <f ca="1" xml:space="preserve"> IF(OR(Calculations!C1056 = "",Calculations!C1056 &lt;&gt; DefectTypeString),  Calculations!M1056, NA())</f>
        <v>#N/A</v>
      </c>
      <c r="J1056" s="3" t="e">
        <f xml:space="preserve"> IF(Calculations!C1056 = DefectTypeString,  Calculations!M1056, NA())</f>
        <v>#N/A</v>
      </c>
      <c r="K1056" s="3"/>
      <c r="AL1056" s="2" t="str">
        <f t="shared" si="117"/>
        <v/>
      </c>
      <c r="AM1056" s="4" t="str">
        <f t="shared" si="118"/>
        <v/>
      </c>
      <c r="AN1056" s="4" t="str">
        <f t="shared" si="119"/>
        <v/>
      </c>
    </row>
    <row r="1057" spans="1:40" x14ac:dyDescent="0.2">
      <c r="A1057" s="9" t="str">
        <f>Calculations!B1057</f>
        <v/>
      </c>
      <c r="B1057" s="9" t="str">
        <f>Calculations!A1057</f>
        <v/>
      </c>
      <c r="C1057" s="3" t="str">
        <f t="shared" si="116"/>
        <v/>
      </c>
      <c r="D1057" s="3" t="str">
        <f>IFERROR(Calculations!L1057,"")</f>
        <v/>
      </c>
      <c r="E1057" s="3" t="str">
        <f>IF(OR(FilterValue="",Calculations!C1057=FilterValue), IF(Calculations!C1057 &lt;&gt;DefectTypeString,  IFERROR(Calculations!L1057,""), NA()),NA())</f>
        <v/>
      </c>
      <c r="F1057" s="3" t="e">
        <f t="shared" si="120"/>
        <v>#NUM!</v>
      </c>
      <c r="G1057" s="3" t="e">
        <f xml:space="preserve"> IF(Calculations!C1057 = DefectTypeString,  IFERROR(Calculations!L1057,""), NA())</f>
        <v>#N/A</v>
      </c>
      <c r="H1057" s="3" t="e">
        <f t="shared" si="121"/>
        <v>#NUM!</v>
      </c>
      <c r="I1057" s="3" t="e">
        <f ca="1" xml:space="preserve"> IF(OR(Calculations!C1057 = "",Calculations!C1057 &lt;&gt; DefectTypeString),  Calculations!M1057, NA())</f>
        <v>#N/A</v>
      </c>
      <c r="J1057" s="3" t="e">
        <f xml:space="preserve"> IF(Calculations!C1057 = DefectTypeString,  Calculations!M1057, NA())</f>
        <v>#N/A</v>
      </c>
      <c r="K1057" s="3"/>
      <c r="AL1057" s="2" t="str">
        <f t="shared" si="117"/>
        <v/>
      </c>
      <c r="AM1057" s="4" t="str">
        <f t="shared" si="118"/>
        <v/>
      </c>
      <c r="AN1057" s="4" t="str">
        <f t="shared" si="119"/>
        <v/>
      </c>
    </row>
    <row r="1058" spans="1:40" x14ac:dyDescent="0.2">
      <c r="A1058" s="9" t="str">
        <f>Calculations!B1058</f>
        <v/>
      </c>
      <c r="B1058" s="9" t="str">
        <f>Calculations!A1058</f>
        <v/>
      </c>
      <c r="C1058" s="3" t="str">
        <f t="shared" si="116"/>
        <v/>
      </c>
      <c r="D1058" s="3" t="str">
        <f>IFERROR(Calculations!L1058,"")</f>
        <v/>
      </c>
      <c r="E1058" s="3" t="str">
        <f>IF(OR(FilterValue="",Calculations!C1058=FilterValue), IF(Calculations!C1058 &lt;&gt;DefectTypeString,  IFERROR(Calculations!L1058,""), NA()),NA())</f>
        <v/>
      </c>
      <c r="F1058" s="3" t="e">
        <f t="shared" si="120"/>
        <v>#NUM!</v>
      </c>
      <c r="G1058" s="3" t="e">
        <f xml:space="preserve"> IF(Calculations!C1058 = DefectTypeString,  IFERROR(Calculations!L1058,""), NA())</f>
        <v>#N/A</v>
      </c>
      <c r="H1058" s="3" t="e">
        <f t="shared" si="121"/>
        <v>#NUM!</v>
      </c>
      <c r="I1058" s="3" t="e">
        <f ca="1" xml:space="preserve"> IF(OR(Calculations!C1058 = "",Calculations!C1058 &lt;&gt; DefectTypeString),  Calculations!M1058, NA())</f>
        <v>#N/A</v>
      </c>
      <c r="J1058" s="3" t="e">
        <f xml:space="preserve"> IF(Calculations!C1058 = DefectTypeString,  Calculations!M1058, NA())</f>
        <v>#N/A</v>
      </c>
      <c r="K1058" s="3"/>
      <c r="AL1058" s="2" t="str">
        <f t="shared" si="117"/>
        <v/>
      </c>
      <c r="AM1058" s="4" t="str">
        <f t="shared" si="118"/>
        <v/>
      </c>
      <c r="AN1058" s="4" t="str">
        <f t="shared" si="119"/>
        <v/>
      </c>
    </row>
    <row r="1059" spans="1:40" x14ac:dyDescent="0.2">
      <c r="A1059" s="9" t="str">
        <f>Calculations!B1059</f>
        <v/>
      </c>
      <c r="B1059" s="9" t="str">
        <f>Calculations!A1059</f>
        <v/>
      </c>
      <c r="C1059" s="3" t="str">
        <f t="shared" si="116"/>
        <v/>
      </c>
      <c r="D1059" s="3" t="str">
        <f>IFERROR(Calculations!L1059,"")</f>
        <v/>
      </c>
      <c r="E1059" s="3" t="str">
        <f>IF(OR(FilterValue="",Calculations!C1059=FilterValue), IF(Calculations!C1059 &lt;&gt;DefectTypeString,  IFERROR(Calculations!L1059,""), NA()),NA())</f>
        <v/>
      </c>
      <c r="F1059" s="3" t="e">
        <f t="shared" si="120"/>
        <v>#NUM!</v>
      </c>
      <c r="G1059" s="3" t="e">
        <f xml:space="preserve"> IF(Calculations!C1059 = DefectTypeString,  IFERROR(Calculations!L1059,""), NA())</f>
        <v>#N/A</v>
      </c>
      <c r="H1059" s="3" t="e">
        <f t="shared" si="121"/>
        <v>#NUM!</v>
      </c>
      <c r="I1059" s="3" t="e">
        <f ca="1" xml:space="preserve"> IF(OR(Calculations!C1059 = "",Calculations!C1059 &lt;&gt; DefectTypeString),  Calculations!M1059, NA())</f>
        <v>#N/A</v>
      </c>
      <c r="J1059" s="3" t="e">
        <f xml:space="preserve"> IF(Calculations!C1059 = DefectTypeString,  Calculations!M1059, NA())</f>
        <v>#N/A</v>
      </c>
      <c r="K1059" s="3"/>
      <c r="AL1059" s="2" t="str">
        <f t="shared" si="117"/>
        <v/>
      </c>
      <c r="AM1059" s="4" t="str">
        <f t="shared" si="118"/>
        <v/>
      </c>
      <c r="AN1059" s="4" t="str">
        <f t="shared" si="119"/>
        <v/>
      </c>
    </row>
    <row r="1060" spans="1:40" x14ac:dyDescent="0.2">
      <c r="A1060" s="9" t="str">
        <f>Calculations!B1060</f>
        <v/>
      </c>
      <c r="B1060" s="9" t="str">
        <f>Calculations!A1060</f>
        <v/>
      </c>
      <c r="C1060" s="3" t="str">
        <f t="shared" si="116"/>
        <v/>
      </c>
      <c r="D1060" s="3" t="str">
        <f>IFERROR(Calculations!L1060,"")</f>
        <v/>
      </c>
      <c r="E1060" s="3" t="str">
        <f>IF(OR(FilterValue="",Calculations!C1060=FilterValue), IF(Calculations!C1060 &lt;&gt;DefectTypeString,  IFERROR(Calculations!L1060,""), NA()),NA())</f>
        <v/>
      </c>
      <c r="F1060" s="3" t="e">
        <f t="shared" si="120"/>
        <v>#NUM!</v>
      </c>
      <c r="G1060" s="3" t="e">
        <f xml:space="preserve"> IF(Calculations!C1060 = DefectTypeString,  IFERROR(Calculations!L1060,""), NA())</f>
        <v>#N/A</v>
      </c>
      <c r="H1060" s="3" t="e">
        <f t="shared" si="121"/>
        <v>#NUM!</v>
      </c>
      <c r="I1060" s="3" t="e">
        <f ca="1" xml:space="preserve"> IF(OR(Calculations!C1060 = "",Calculations!C1060 &lt;&gt; DefectTypeString),  Calculations!M1060, NA())</f>
        <v>#N/A</v>
      </c>
      <c r="J1060" s="3" t="e">
        <f xml:space="preserve"> IF(Calculations!C1060 = DefectTypeString,  Calculations!M1060, NA())</f>
        <v>#N/A</v>
      </c>
      <c r="K1060" s="3"/>
      <c r="AL1060" s="2" t="str">
        <f t="shared" si="117"/>
        <v/>
      </c>
      <c r="AM1060" s="4" t="str">
        <f t="shared" si="118"/>
        <v/>
      </c>
      <c r="AN1060" s="4" t="str">
        <f t="shared" si="119"/>
        <v/>
      </c>
    </row>
    <row r="1061" spans="1:40" x14ac:dyDescent="0.2">
      <c r="A1061" s="9" t="str">
        <f>Calculations!B1061</f>
        <v/>
      </c>
      <c r="B1061" s="9" t="str">
        <f>Calculations!A1061</f>
        <v/>
      </c>
      <c r="C1061" s="3" t="str">
        <f t="shared" si="116"/>
        <v/>
      </c>
      <c r="D1061" s="3" t="str">
        <f>IFERROR(Calculations!L1061,"")</f>
        <v/>
      </c>
      <c r="E1061" s="3" t="str">
        <f>IF(OR(FilterValue="",Calculations!C1061=FilterValue), IF(Calculations!C1061 &lt;&gt;DefectTypeString,  IFERROR(Calculations!L1061,""), NA()),NA())</f>
        <v/>
      </c>
      <c r="F1061" s="3" t="e">
        <f t="shared" si="120"/>
        <v>#NUM!</v>
      </c>
      <c r="G1061" s="3" t="e">
        <f xml:space="preserve"> IF(Calculations!C1061 = DefectTypeString,  IFERROR(Calculations!L1061,""), NA())</f>
        <v>#N/A</v>
      </c>
      <c r="H1061" s="3" t="e">
        <f t="shared" si="121"/>
        <v>#NUM!</v>
      </c>
      <c r="I1061" s="3" t="e">
        <f ca="1" xml:space="preserve"> IF(OR(Calculations!C1061 = "",Calculations!C1061 &lt;&gt; DefectTypeString),  Calculations!M1061, NA())</f>
        <v>#N/A</v>
      </c>
      <c r="J1061" s="3" t="e">
        <f xml:space="preserve"> IF(Calculations!C1061 = DefectTypeString,  Calculations!M1061, NA())</f>
        <v>#N/A</v>
      </c>
      <c r="K1061" s="3"/>
      <c r="AL1061" s="2" t="str">
        <f t="shared" si="117"/>
        <v/>
      </c>
      <c r="AM1061" s="4" t="str">
        <f t="shared" si="118"/>
        <v/>
      </c>
      <c r="AN1061" s="4" t="str">
        <f t="shared" si="119"/>
        <v/>
      </c>
    </row>
    <row r="1062" spans="1:40" x14ac:dyDescent="0.2">
      <c r="A1062" s="9" t="str">
        <f>Calculations!B1062</f>
        <v/>
      </c>
      <c r="B1062" s="9" t="str">
        <f>Calculations!A1062</f>
        <v/>
      </c>
      <c r="C1062" s="3" t="str">
        <f t="shared" si="116"/>
        <v/>
      </c>
      <c r="D1062" s="3" t="str">
        <f>IFERROR(Calculations!L1062,"")</f>
        <v/>
      </c>
      <c r="E1062" s="3" t="str">
        <f>IF(OR(FilterValue="",Calculations!C1062=FilterValue), IF(Calculations!C1062 &lt;&gt;DefectTypeString,  IFERROR(Calculations!L1062,""), NA()),NA())</f>
        <v/>
      </c>
      <c r="F1062" s="3" t="e">
        <f t="shared" si="120"/>
        <v>#NUM!</v>
      </c>
      <c r="G1062" s="3" t="e">
        <f xml:space="preserve"> IF(Calculations!C1062 = DefectTypeString,  IFERROR(Calculations!L1062,""), NA())</f>
        <v>#N/A</v>
      </c>
      <c r="H1062" s="3" t="e">
        <f t="shared" si="121"/>
        <v>#NUM!</v>
      </c>
      <c r="I1062" s="3" t="e">
        <f ca="1" xml:space="preserve"> IF(OR(Calculations!C1062 = "",Calculations!C1062 &lt;&gt; DefectTypeString),  Calculations!M1062, NA())</f>
        <v>#N/A</v>
      </c>
      <c r="J1062" s="3" t="e">
        <f xml:space="preserve"> IF(Calculations!C1062 = DefectTypeString,  Calculations!M1062, NA())</f>
        <v>#N/A</v>
      </c>
      <c r="K1062" s="3"/>
      <c r="AL1062" s="2" t="str">
        <f t="shared" si="117"/>
        <v/>
      </c>
      <c r="AM1062" s="4" t="str">
        <f t="shared" si="118"/>
        <v/>
      </c>
      <c r="AN1062" s="4" t="str">
        <f t="shared" si="119"/>
        <v/>
      </c>
    </row>
    <row r="1063" spans="1:40" x14ac:dyDescent="0.2">
      <c r="A1063" s="9" t="str">
        <f>Calculations!B1063</f>
        <v/>
      </c>
      <c r="B1063" s="9" t="str">
        <f>Calculations!A1063</f>
        <v/>
      </c>
      <c r="C1063" s="3" t="str">
        <f t="shared" si="116"/>
        <v/>
      </c>
      <c r="D1063" s="3" t="str">
        <f>IFERROR(Calculations!L1063,"")</f>
        <v/>
      </c>
      <c r="E1063" s="3" t="str">
        <f>IF(OR(FilterValue="",Calculations!C1063=FilterValue), IF(Calculations!C1063 &lt;&gt;DefectTypeString,  IFERROR(Calculations!L1063,""), NA()),NA())</f>
        <v/>
      </c>
      <c r="F1063" s="3" t="e">
        <f t="shared" si="120"/>
        <v>#NUM!</v>
      </c>
      <c r="G1063" s="3" t="e">
        <f xml:space="preserve"> IF(Calculations!C1063 = DefectTypeString,  IFERROR(Calculations!L1063,""), NA())</f>
        <v>#N/A</v>
      </c>
      <c r="H1063" s="3" t="e">
        <f t="shared" si="121"/>
        <v>#NUM!</v>
      </c>
      <c r="I1063" s="3" t="e">
        <f ca="1" xml:space="preserve"> IF(OR(Calculations!C1063 = "",Calculations!C1063 &lt;&gt; DefectTypeString),  Calculations!M1063, NA())</f>
        <v>#N/A</v>
      </c>
      <c r="J1063" s="3" t="e">
        <f xml:space="preserve"> IF(Calculations!C1063 = DefectTypeString,  Calculations!M1063, NA())</f>
        <v>#N/A</v>
      </c>
      <c r="K1063" s="3"/>
      <c r="AL1063" s="2" t="str">
        <f t="shared" si="117"/>
        <v/>
      </c>
      <c r="AM1063" s="4" t="str">
        <f t="shared" si="118"/>
        <v/>
      </c>
      <c r="AN1063" s="4" t="str">
        <f t="shared" si="119"/>
        <v/>
      </c>
    </row>
    <row r="1064" spans="1:40" x14ac:dyDescent="0.2">
      <c r="A1064" s="9" t="str">
        <f>Calculations!B1064</f>
        <v/>
      </c>
      <c r="B1064" s="9" t="str">
        <f>Calculations!A1064</f>
        <v/>
      </c>
      <c r="C1064" s="3" t="str">
        <f t="shared" si="116"/>
        <v/>
      </c>
      <c r="D1064" s="3" t="str">
        <f>IFERROR(Calculations!L1064,"")</f>
        <v/>
      </c>
      <c r="E1064" s="3" t="str">
        <f>IF(OR(FilterValue="",Calculations!C1064=FilterValue), IF(Calculations!C1064 &lt;&gt;DefectTypeString,  IFERROR(Calculations!L1064,""), NA()),NA())</f>
        <v/>
      </c>
      <c r="F1064" s="3" t="e">
        <f t="shared" si="120"/>
        <v>#NUM!</v>
      </c>
      <c r="G1064" s="3" t="e">
        <f xml:space="preserve"> IF(Calculations!C1064 = DefectTypeString,  IFERROR(Calculations!L1064,""), NA())</f>
        <v>#N/A</v>
      </c>
      <c r="H1064" s="3" t="e">
        <f t="shared" si="121"/>
        <v>#NUM!</v>
      </c>
      <c r="I1064" s="3" t="e">
        <f ca="1" xml:space="preserve"> IF(OR(Calculations!C1064 = "",Calculations!C1064 &lt;&gt; DefectTypeString),  Calculations!M1064, NA())</f>
        <v>#N/A</v>
      </c>
      <c r="J1064" s="3" t="e">
        <f xml:space="preserve"> IF(Calculations!C1064 = DefectTypeString,  Calculations!M1064, NA())</f>
        <v>#N/A</v>
      </c>
      <c r="K1064" s="3"/>
      <c r="AL1064" s="2" t="str">
        <f t="shared" si="117"/>
        <v/>
      </c>
      <c r="AM1064" s="4" t="str">
        <f t="shared" si="118"/>
        <v/>
      </c>
      <c r="AN1064" s="4" t="str">
        <f t="shared" si="119"/>
        <v/>
      </c>
    </row>
    <row r="1065" spans="1:40" x14ac:dyDescent="0.2">
      <c r="A1065" s="9" t="str">
        <f>Calculations!B1065</f>
        <v/>
      </c>
      <c r="B1065" s="9" t="str">
        <f>Calculations!A1065</f>
        <v/>
      </c>
      <c r="C1065" s="3" t="str">
        <f t="shared" si="116"/>
        <v/>
      </c>
      <c r="D1065" s="3" t="str">
        <f>IFERROR(Calculations!L1065,"")</f>
        <v/>
      </c>
      <c r="E1065" s="3" t="str">
        <f>IF(OR(FilterValue="",Calculations!C1065=FilterValue), IF(Calculations!C1065 &lt;&gt;DefectTypeString,  IFERROR(Calculations!L1065,""), NA()),NA())</f>
        <v/>
      </c>
      <c r="F1065" s="3" t="e">
        <f t="shared" si="120"/>
        <v>#NUM!</v>
      </c>
      <c r="G1065" s="3" t="e">
        <f xml:space="preserve"> IF(Calculations!C1065 = DefectTypeString,  IFERROR(Calculations!L1065,""), NA())</f>
        <v>#N/A</v>
      </c>
      <c r="H1065" s="3" t="e">
        <f t="shared" si="121"/>
        <v>#NUM!</v>
      </c>
      <c r="I1065" s="3" t="e">
        <f ca="1" xml:space="preserve"> IF(OR(Calculations!C1065 = "",Calculations!C1065 &lt;&gt; DefectTypeString),  Calculations!M1065, NA())</f>
        <v>#N/A</v>
      </c>
      <c r="J1065" s="3" t="e">
        <f xml:space="preserve"> IF(Calculations!C1065 = DefectTypeString,  Calculations!M1065, NA())</f>
        <v>#N/A</v>
      </c>
      <c r="K1065" s="3"/>
      <c r="AL1065" s="2" t="str">
        <f t="shared" si="117"/>
        <v/>
      </c>
      <c r="AM1065" s="4" t="str">
        <f t="shared" si="118"/>
        <v/>
      </c>
      <c r="AN1065" s="4" t="str">
        <f t="shared" si="119"/>
        <v/>
      </c>
    </row>
    <row r="1066" spans="1:40" x14ac:dyDescent="0.2">
      <c r="A1066" s="9" t="str">
        <f>Calculations!B1066</f>
        <v/>
      </c>
      <c r="B1066" s="9" t="str">
        <f>Calculations!A1066</f>
        <v/>
      </c>
      <c r="C1066" s="3" t="str">
        <f t="shared" si="116"/>
        <v/>
      </c>
      <c r="D1066" s="3" t="str">
        <f>IFERROR(Calculations!L1066,"")</f>
        <v/>
      </c>
      <c r="E1066" s="3" t="str">
        <f>IF(OR(FilterValue="",Calculations!C1066=FilterValue), IF(Calculations!C1066 &lt;&gt;DefectTypeString,  IFERROR(Calculations!L1066,""), NA()),NA())</f>
        <v/>
      </c>
      <c r="F1066" s="3" t="e">
        <f t="shared" si="120"/>
        <v>#NUM!</v>
      </c>
      <c r="G1066" s="3" t="e">
        <f xml:space="preserve"> IF(Calculations!C1066 = DefectTypeString,  IFERROR(Calculations!L1066,""), NA())</f>
        <v>#N/A</v>
      </c>
      <c r="H1066" s="3" t="e">
        <f t="shared" si="121"/>
        <v>#NUM!</v>
      </c>
      <c r="I1066" s="3" t="e">
        <f ca="1" xml:space="preserve"> IF(OR(Calculations!C1066 = "",Calculations!C1066 &lt;&gt; DefectTypeString),  Calculations!M1066, NA())</f>
        <v>#N/A</v>
      </c>
      <c r="J1066" s="3" t="e">
        <f xml:space="preserve"> IF(Calculations!C1066 = DefectTypeString,  Calculations!M1066, NA())</f>
        <v>#N/A</v>
      </c>
      <c r="K1066" s="3"/>
      <c r="AL1066" s="2" t="str">
        <f t="shared" si="117"/>
        <v/>
      </c>
      <c r="AM1066" s="4" t="str">
        <f t="shared" si="118"/>
        <v/>
      </c>
      <c r="AN1066" s="4" t="str">
        <f t="shared" si="119"/>
        <v/>
      </c>
    </row>
    <row r="1067" spans="1:40" x14ac:dyDescent="0.2">
      <c r="A1067" s="9" t="str">
        <f>Calculations!B1067</f>
        <v/>
      </c>
      <c r="B1067" s="9" t="str">
        <f>Calculations!A1067</f>
        <v/>
      </c>
      <c r="C1067" s="3" t="str">
        <f t="shared" si="116"/>
        <v/>
      </c>
      <c r="D1067" s="3" t="str">
        <f>IFERROR(Calculations!L1067,"")</f>
        <v/>
      </c>
      <c r="E1067" s="3" t="str">
        <f>IF(OR(FilterValue="",Calculations!C1067=FilterValue), IF(Calculations!C1067 &lt;&gt;DefectTypeString,  IFERROR(Calculations!L1067,""), NA()),NA())</f>
        <v/>
      </c>
      <c r="F1067" s="3" t="e">
        <f t="shared" si="120"/>
        <v>#NUM!</v>
      </c>
      <c r="G1067" s="3" t="e">
        <f xml:space="preserve"> IF(Calculations!C1067 = DefectTypeString,  IFERROR(Calculations!L1067,""), NA())</f>
        <v>#N/A</v>
      </c>
      <c r="H1067" s="3" t="e">
        <f t="shared" si="121"/>
        <v>#NUM!</v>
      </c>
      <c r="I1067" s="3" t="e">
        <f ca="1" xml:space="preserve"> IF(OR(Calculations!C1067 = "",Calculations!C1067 &lt;&gt; DefectTypeString),  Calculations!M1067, NA())</f>
        <v>#N/A</v>
      </c>
      <c r="J1067" s="3" t="e">
        <f xml:space="preserve"> IF(Calculations!C1067 = DefectTypeString,  Calculations!M1067, NA())</f>
        <v>#N/A</v>
      </c>
      <c r="K1067" s="3"/>
      <c r="AL1067" s="2" t="str">
        <f t="shared" si="117"/>
        <v/>
      </c>
      <c r="AM1067" s="4" t="str">
        <f t="shared" si="118"/>
        <v/>
      </c>
      <c r="AN1067" s="4" t="str">
        <f t="shared" si="119"/>
        <v/>
      </c>
    </row>
    <row r="1068" spans="1:40" x14ac:dyDescent="0.2">
      <c r="A1068" s="9" t="str">
        <f>Calculations!B1068</f>
        <v/>
      </c>
      <c r="B1068" s="9" t="str">
        <f>Calculations!A1068</f>
        <v/>
      </c>
      <c r="C1068" s="3" t="str">
        <f t="shared" si="116"/>
        <v/>
      </c>
      <c r="D1068" s="3" t="str">
        <f>IFERROR(Calculations!L1068,"")</f>
        <v/>
      </c>
      <c r="E1068" s="3" t="str">
        <f>IF(OR(FilterValue="",Calculations!C1068=FilterValue), IF(Calculations!C1068 &lt;&gt;DefectTypeString,  IFERROR(Calculations!L1068,""), NA()),NA())</f>
        <v/>
      </c>
      <c r="F1068" s="3" t="e">
        <f t="shared" si="120"/>
        <v>#NUM!</v>
      </c>
      <c r="G1068" s="3" t="e">
        <f xml:space="preserve"> IF(Calculations!C1068 = DefectTypeString,  IFERROR(Calculations!L1068,""), NA())</f>
        <v>#N/A</v>
      </c>
      <c r="H1068" s="3" t="e">
        <f t="shared" si="121"/>
        <v>#NUM!</v>
      </c>
      <c r="I1068" s="3" t="e">
        <f ca="1" xml:space="preserve"> IF(OR(Calculations!C1068 = "",Calculations!C1068 &lt;&gt; DefectTypeString),  Calculations!M1068, NA())</f>
        <v>#N/A</v>
      </c>
      <c r="J1068" s="3" t="e">
        <f xml:space="preserve"> IF(Calculations!C1068 = DefectTypeString,  Calculations!M1068, NA())</f>
        <v>#N/A</v>
      </c>
      <c r="K1068" s="3"/>
      <c r="AL1068" s="2" t="str">
        <f t="shared" si="117"/>
        <v/>
      </c>
      <c r="AM1068" s="4" t="str">
        <f t="shared" si="118"/>
        <v/>
      </c>
      <c r="AN1068" s="4" t="str">
        <f t="shared" si="119"/>
        <v/>
      </c>
    </row>
    <row r="1069" spans="1:40" x14ac:dyDescent="0.2">
      <c r="A1069" s="9" t="str">
        <f>Calculations!B1069</f>
        <v/>
      </c>
      <c r="B1069" s="9" t="str">
        <f>Calculations!A1069</f>
        <v/>
      </c>
      <c r="C1069" s="3" t="str">
        <f t="shared" si="116"/>
        <v/>
      </c>
      <c r="D1069" s="3" t="str">
        <f>IFERROR(Calculations!L1069,"")</f>
        <v/>
      </c>
      <c r="E1069" s="3" t="str">
        <f>IF(OR(FilterValue="",Calculations!C1069=FilterValue), IF(Calculations!C1069 &lt;&gt;DefectTypeString,  IFERROR(Calculations!L1069,""), NA()),NA())</f>
        <v/>
      </c>
      <c r="F1069" s="3" t="e">
        <f t="shared" si="120"/>
        <v>#NUM!</v>
      </c>
      <c r="G1069" s="3" t="e">
        <f xml:space="preserve"> IF(Calculations!C1069 = DefectTypeString,  IFERROR(Calculations!L1069,""), NA())</f>
        <v>#N/A</v>
      </c>
      <c r="H1069" s="3" t="e">
        <f t="shared" si="121"/>
        <v>#NUM!</v>
      </c>
      <c r="I1069" s="3" t="e">
        <f ca="1" xml:space="preserve"> IF(OR(Calculations!C1069 = "",Calculations!C1069 &lt;&gt; DefectTypeString),  Calculations!M1069, NA())</f>
        <v>#N/A</v>
      </c>
      <c r="J1069" s="3" t="e">
        <f xml:space="preserve"> IF(Calculations!C1069 = DefectTypeString,  Calculations!M1069, NA())</f>
        <v>#N/A</v>
      </c>
      <c r="K1069" s="3"/>
      <c r="AL1069" s="2" t="str">
        <f t="shared" si="117"/>
        <v/>
      </c>
      <c r="AM1069" s="4" t="str">
        <f t="shared" si="118"/>
        <v/>
      </c>
      <c r="AN1069" s="4" t="str">
        <f t="shared" si="119"/>
        <v/>
      </c>
    </row>
    <row r="1070" spans="1:40" x14ac:dyDescent="0.2">
      <c r="A1070" s="9" t="str">
        <f>Calculations!B1070</f>
        <v/>
      </c>
      <c r="B1070" s="9" t="str">
        <f>Calculations!A1070</f>
        <v/>
      </c>
      <c r="C1070" s="3" t="str">
        <f t="shared" si="116"/>
        <v/>
      </c>
      <c r="D1070" s="3" t="str">
        <f>IFERROR(Calculations!L1070,"")</f>
        <v/>
      </c>
      <c r="E1070" s="3" t="str">
        <f>IF(OR(FilterValue="",Calculations!C1070=FilterValue), IF(Calculations!C1070 &lt;&gt;DefectTypeString,  IFERROR(Calculations!L1070,""), NA()),NA())</f>
        <v/>
      </c>
      <c r="F1070" s="3" t="e">
        <f t="shared" si="120"/>
        <v>#NUM!</v>
      </c>
      <c r="G1070" s="3" t="e">
        <f xml:space="preserve"> IF(Calculations!C1070 = DefectTypeString,  IFERROR(Calculations!L1070,""), NA())</f>
        <v>#N/A</v>
      </c>
      <c r="H1070" s="3" t="e">
        <f t="shared" si="121"/>
        <v>#NUM!</v>
      </c>
      <c r="I1070" s="3" t="e">
        <f ca="1" xml:space="preserve"> IF(OR(Calculations!C1070 = "",Calculations!C1070 &lt;&gt; DefectTypeString),  Calculations!M1070, NA())</f>
        <v>#N/A</v>
      </c>
      <c r="J1070" s="3" t="e">
        <f xml:space="preserve"> IF(Calculations!C1070 = DefectTypeString,  Calculations!M1070, NA())</f>
        <v>#N/A</v>
      </c>
      <c r="K1070" s="3"/>
      <c r="AL1070" s="2" t="str">
        <f t="shared" si="117"/>
        <v/>
      </c>
      <c r="AM1070" s="4" t="str">
        <f t="shared" si="118"/>
        <v/>
      </c>
      <c r="AN1070" s="4" t="str">
        <f t="shared" si="119"/>
        <v/>
      </c>
    </row>
    <row r="1071" spans="1:40" x14ac:dyDescent="0.2">
      <c r="A1071" s="9" t="str">
        <f>Calculations!B1071</f>
        <v/>
      </c>
      <c r="B1071" s="9" t="str">
        <f>Calculations!A1071</f>
        <v/>
      </c>
      <c r="C1071" s="3" t="str">
        <f t="shared" si="116"/>
        <v/>
      </c>
      <c r="D1071" s="3" t="str">
        <f>IFERROR(Calculations!L1071,"")</f>
        <v/>
      </c>
      <c r="E1071" s="3" t="str">
        <f>IF(OR(FilterValue="",Calculations!C1071=FilterValue), IF(Calculations!C1071 &lt;&gt;DefectTypeString,  IFERROR(Calculations!L1071,""), NA()),NA())</f>
        <v/>
      </c>
      <c r="F1071" s="3" t="e">
        <f t="shared" si="120"/>
        <v>#NUM!</v>
      </c>
      <c r="G1071" s="3" t="e">
        <f xml:space="preserve"> IF(Calculations!C1071 = DefectTypeString,  IFERROR(Calculations!L1071,""), NA())</f>
        <v>#N/A</v>
      </c>
      <c r="H1071" s="3" t="e">
        <f t="shared" si="121"/>
        <v>#NUM!</v>
      </c>
      <c r="I1071" s="3" t="e">
        <f ca="1" xml:space="preserve"> IF(OR(Calculations!C1071 = "",Calculations!C1071 &lt;&gt; DefectTypeString),  Calculations!M1071, NA())</f>
        <v>#N/A</v>
      </c>
      <c r="J1071" s="3" t="e">
        <f xml:space="preserve"> IF(Calculations!C1071 = DefectTypeString,  Calculations!M1071, NA())</f>
        <v>#N/A</v>
      </c>
      <c r="K1071" s="3"/>
      <c r="AL1071" s="2" t="str">
        <f t="shared" si="117"/>
        <v/>
      </c>
      <c r="AM1071" s="4" t="str">
        <f t="shared" si="118"/>
        <v/>
      </c>
      <c r="AN1071" s="4" t="str">
        <f t="shared" si="119"/>
        <v/>
      </c>
    </row>
    <row r="1072" spans="1:40" x14ac:dyDescent="0.2">
      <c r="A1072" s="9" t="str">
        <f>Calculations!B1072</f>
        <v/>
      </c>
      <c r="B1072" s="9" t="str">
        <f>Calculations!A1072</f>
        <v/>
      </c>
      <c r="C1072" s="3" t="str">
        <f t="shared" si="116"/>
        <v/>
      </c>
      <c r="D1072" s="3" t="str">
        <f>IFERROR(Calculations!L1072,"")</f>
        <v/>
      </c>
      <c r="E1072" s="3" t="str">
        <f>IF(OR(FilterValue="",Calculations!C1072=FilterValue), IF(Calculations!C1072 &lt;&gt;DefectTypeString,  IFERROR(Calculations!L1072,""), NA()),NA())</f>
        <v/>
      </c>
      <c r="F1072" s="3" t="e">
        <f t="shared" si="120"/>
        <v>#NUM!</v>
      </c>
      <c r="G1072" s="3" t="e">
        <f xml:space="preserve"> IF(Calculations!C1072 = DefectTypeString,  IFERROR(Calculations!L1072,""), NA())</f>
        <v>#N/A</v>
      </c>
      <c r="H1072" s="3" t="e">
        <f t="shared" si="121"/>
        <v>#NUM!</v>
      </c>
      <c r="I1072" s="3" t="e">
        <f ca="1" xml:space="preserve"> IF(OR(Calculations!C1072 = "",Calculations!C1072 &lt;&gt; DefectTypeString),  Calculations!M1072, NA())</f>
        <v>#N/A</v>
      </c>
      <c r="J1072" s="3" t="e">
        <f xml:space="preserve"> IF(Calculations!C1072 = DefectTypeString,  Calculations!M1072, NA())</f>
        <v>#N/A</v>
      </c>
      <c r="K1072" s="3"/>
      <c r="AL1072" s="2" t="str">
        <f t="shared" si="117"/>
        <v/>
      </c>
      <c r="AM1072" s="4" t="str">
        <f t="shared" si="118"/>
        <v/>
      </c>
      <c r="AN1072" s="4" t="str">
        <f t="shared" si="119"/>
        <v/>
      </c>
    </row>
    <row r="1073" spans="1:40" x14ac:dyDescent="0.2">
      <c r="A1073" s="9" t="str">
        <f>Calculations!B1073</f>
        <v/>
      </c>
      <c r="B1073" s="9" t="str">
        <f>Calculations!A1073</f>
        <v/>
      </c>
      <c r="C1073" s="3" t="str">
        <f t="shared" si="116"/>
        <v/>
      </c>
      <c r="D1073" s="3" t="str">
        <f>IFERROR(Calculations!L1073,"")</f>
        <v/>
      </c>
      <c r="E1073" s="3" t="str">
        <f>IF(OR(FilterValue="",Calculations!C1073=FilterValue), IF(Calculations!C1073 &lt;&gt;DefectTypeString,  IFERROR(Calculations!L1073,""), NA()),NA())</f>
        <v/>
      </c>
      <c r="F1073" s="3" t="e">
        <f t="shared" si="120"/>
        <v>#NUM!</v>
      </c>
      <c r="G1073" s="3" t="e">
        <f xml:space="preserve"> IF(Calculations!C1073 = DefectTypeString,  IFERROR(Calculations!L1073,""), NA())</f>
        <v>#N/A</v>
      </c>
      <c r="H1073" s="3" t="e">
        <f t="shared" si="121"/>
        <v>#NUM!</v>
      </c>
      <c r="I1073" s="3" t="e">
        <f ca="1" xml:space="preserve"> IF(OR(Calculations!C1073 = "",Calculations!C1073 &lt;&gt; DefectTypeString),  Calculations!M1073, NA())</f>
        <v>#N/A</v>
      </c>
      <c r="J1073" s="3" t="e">
        <f xml:space="preserve"> IF(Calculations!C1073 = DefectTypeString,  Calculations!M1073, NA())</f>
        <v>#N/A</v>
      </c>
      <c r="K1073" s="3"/>
      <c r="AL1073" s="2" t="str">
        <f t="shared" si="117"/>
        <v/>
      </c>
      <c r="AM1073" s="4" t="str">
        <f t="shared" si="118"/>
        <v/>
      </c>
      <c r="AN1073" s="4" t="str">
        <f t="shared" si="119"/>
        <v/>
      </c>
    </row>
    <row r="1074" spans="1:40" x14ac:dyDescent="0.2">
      <c r="A1074" s="9" t="str">
        <f>Calculations!B1074</f>
        <v/>
      </c>
      <c r="B1074" s="9" t="str">
        <f>Calculations!A1074</f>
        <v/>
      </c>
      <c r="C1074" s="3" t="str">
        <f t="shared" si="116"/>
        <v/>
      </c>
      <c r="D1074" s="3" t="str">
        <f>IFERROR(Calculations!L1074,"")</f>
        <v/>
      </c>
      <c r="E1074" s="3" t="str">
        <f>IF(OR(FilterValue="",Calculations!C1074=FilterValue), IF(Calculations!C1074 &lt;&gt;DefectTypeString,  IFERROR(Calculations!L1074,""), NA()),NA())</f>
        <v/>
      </c>
      <c r="F1074" s="3" t="e">
        <f t="shared" si="120"/>
        <v>#NUM!</v>
      </c>
      <c r="G1074" s="3" t="e">
        <f xml:space="preserve"> IF(Calculations!C1074 = DefectTypeString,  IFERROR(Calculations!L1074,""), NA())</f>
        <v>#N/A</v>
      </c>
      <c r="H1074" s="3" t="e">
        <f t="shared" si="121"/>
        <v>#NUM!</v>
      </c>
      <c r="I1074" s="3" t="e">
        <f ca="1" xml:space="preserve"> IF(OR(Calculations!C1074 = "",Calculations!C1074 &lt;&gt; DefectTypeString),  Calculations!M1074, NA())</f>
        <v>#N/A</v>
      </c>
      <c r="J1074" s="3" t="e">
        <f xml:space="preserve"> IF(Calculations!C1074 = DefectTypeString,  Calculations!M1074, NA())</f>
        <v>#N/A</v>
      </c>
      <c r="K1074" s="3"/>
      <c r="AL1074" s="2" t="str">
        <f t="shared" si="117"/>
        <v/>
      </c>
      <c r="AM1074" s="4" t="str">
        <f t="shared" si="118"/>
        <v/>
      </c>
      <c r="AN1074" s="4" t="str">
        <f t="shared" si="119"/>
        <v/>
      </c>
    </row>
    <row r="1075" spans="1:40" x14ac:dyDescent="0.2">
      <c r="A1075" s="9" t="str">
        <f>Calculations!B1075</f>
        <v/>
      </c>
      <c r="B1075" s="9" t="str">
        <f>Calculations!A1075</f>
        <v/>
      </c>
      <c r="C1075" s="3" t="str">
        <f t="shared" si="116"/>
        <v/>
      </c>
      <c r="D1075" s="3" t="str">
        <f>IFERROR(Calculations!L1075,"")</f>
        <v/>
      </c>
      <c r="E1075" s="3" t="str">
        <f>IF(OR(FilterValue="",Calculations!C1075=FilterValue), IF(Calculations!C1075 &lt;&gt;DefectTypeString,  IFERROR(Calculations!L1075,""), NA()),NA())</f>
        <v/>
      </c>
      <c r="F1075" s="3" t="e">
        <f t="shared" si="120"/>
        <v>#NUM!</v>
      </c>
      <c r="G1075" s="3" t="e">
        <f xml:space="preserve"> IF(Calculations!C1075 = DefectTypeString,  IFERROR(Calculations!L1075,""), NA())</f>
        <v>#N/A</v>
      </c>
      <c r="H1075" s="3" t="e">
        <f t="shared" si="121"/>
        <v>#NUM!</v>
      </c>
      <c r="I1075" s="3" t="e">
        <f ca="1" xml:space="preserve"> IF(OR(Calculations!C1075 = "",Calculations!C1075 &lt;&gt; DefectTypeString),  Calculations!M1075, NA())</f>
        <v>#N/A</v>
      </c>
      <c r="J1075" s="3" t="e">
        <f xml:space="preserve"> IF(Calculations!C1075 = DefectTypeString,  Calculations!M1075, NA())</f>
        <v>#N/A</v>
      </c>
      <c r="K1075" s="3"/>
      <c r="AL1075" s="2" t="str">
        <f t="shared" si="117"/>
        <v/>
      </c>
      <c r="AM1075" s="4" t="str">
        <f t="shared" si="118"/>
        <v/>
      </c>
      <c r="AN1075" s="4" t="str">
        <f t="shared" si="119"/>
        <v/>
      </c>
    </row>
    <row r="1076" spans="1:40" x14ac:dyDescent="0.2">
      <c r="A1076" s="9" t="str">
        <f>Calculations!B1076</f>
        <v/>
      </c>
      <c r="B1076" s="9" t="str">
        <f>Calculations!A1076</f>
        <v/>
      </c>
      <c r="C1076" s="3" t="str">
        <f t="shared" si="116"/>
        <v/>
      </c>
      <c r="D1076" s="3" t="str">
        <f>IFERROR(Calculations!L1076,"")</f>
        <v/>
      </c>
      <c r="E1076" s="3" t="str">
        <f>IF(OR(FilterValue="",Calculations!C1076=FilterValue), IF(Calculations!C1076 &lt;&gt;DefectTypeString,  IFERROR(Calculations!L1076,""), NA()),NA())</f>
        <v/>
      </c>
      <c r="F1076" s="3" t="e">
        <f t="shared" si="120"/>
        <v>#NUM!</v>
      </c>
      <c r="G1076" s="3" t="e">
        <f xml:space="preserve"> IF(Calculations!C1076 = DefectTypeString,  IFERROR(Calculations!L1076,""), NA())</f>
        <v>#N/A</v>
      </c>
      <c r="H1076" s="3" t="e">
        <f t="shared" si="121"/>
        <v>#NUM!</v>
      </c>
      <c r="I1076" s="3" t="e">
        <f ca="1" xml:space="preserve"> IF(OR(Calculations!C1076 = "",Calculations!C1076 &lt;&gt; DefectTypeString),  Calculations!M1076, NA())</f>
        <v>#N/A</v>
      </c>
      <c r="J1076" s="3" t="e">
        <f xml:space="preserve"> IF(Calculations!C1076 = DefectTypeString,  Calculations!M1076, NA())</f>
        <v>#N/A</v>
      </c>
      <c r="K1076" s="3"/>
      <c r="AL1076" s="2" t="str">
        <f t="shared" si="117"/>
        <v/>
      </c>
      <c r="AM1076" s="4" t="str">
        <f t="shared" si="118"/>
        <v/>
      </c>
      <c r="AN1076" s="4" t="str">
        <f t="shared" si="119"/>
        <v/>
      </c>
    </row>
    <row r="1077" spans="1:40" x14ac:dyDescent="0.2">
      <c r="A1077" s="9" t="str">
        <f>Calculations!B1077</f>
        <v/>
      </c>
      <c r="B1077" s="9" t="str">
        <f>Calculations!A1077</f>
        <v/>
      </c>
      <c r="C1077" s="3" t="str">
        <f t="shared" si="116"/>
        <v/>
      </c>
      <c r="D1077" s="3" t="str">
        <f>IFERROR(Calculations!L1077,"")</f>
        <v/>
      </c>
      <c r="E1077" s="3" t="str">
        <f>IF(OR(FilterValue="",Calculations!C1077=FilterValue), IF(Calculations!C1077 &lt;&gt;DefectTypeString,  IFERROR(Calculations!L1077,""), NA()),NA())</f>
        <v/>
      </c>
      <c r="F1077" s="3" t="e">
        <f t="shared" si="120"/>
        <v>#NUM!</v>
      </c>
      <c r="G1077" s="3" t="e">
        <f xml:space="preserve"> IF(Calculations!C1077 = DefectTypeString,  IFERROR(Calculations!L1077,""), NA())</f>
        <v>#N/A</v>
      </c>
      <c r="H1077" s="3" t="e">
        <f t="shared" si="121"/>
        <v>#NUM!</v>
      </c>
      <c r="I1077" s="3" t="e">
        <f ca="1" xml:space="preserve"> IF(OR(Calculations!C1077 = "",Calculations!C1077 &lt;&gt; DefectTypeString),  Calculations!M1077, NA())</f>
        <v>#N/A</v>
      </c>
      <c r="J1077" s="3" t="e">
        <f xml:space="preserve"> IF(Calculations!C1077 = DefectTypeString,  Calculations!M1077, NA())</f>
        <v>#N/A</v>
      </c>
      <c r="K1077" s="3"/>
      <c r="AL1077" s="2" t="str">
        <f t="shared" si="117"/>
        <v/>
      </c>
      <c r="AM1077" s="4" t="str">
        <f t="shared" si="118"/>
        <v/>
      </c>
      <c r="AN1077" s="4" t="str">
        <f t="shared" si="119"/>
        <v/>
      </c>
    </row>
    <row r="1078" spans="1:40" x14ac:dyDescent="0.2">
      <c r="A1078" s="9" t="str">
        <f>Calculations!B1078</f>
        <v/>
      </c>
      <c r="B1078" s="9" t="str">
        <f>Calculations!A1078</f>
        <v/>
      </c>
      <c r="C1078" s="3" t="str">
        <f t="shared" si="116"/>
        <v/>
      </c>
      <c r="D1078" s="3" t="str">
        <f>IFERROR(Calculations!L1078,"")</f>
        <v/>
      </c>
      <c r="E1078" s="3" t="str">
        <f>IF(OR(FilterValue="",Calculations!C1078=FilterValue), IF(Calculations!C1078 &lt;&gt;DefectTypeString,  IFERROR(Calculations!L1078,""), NA()),NA())</f>
        <v/>
      </c>
      <c r="F1078" s="3" t="e">
        <f t="shared" si="120"/>
        <v>#NUM!</v>
      </c>
      <c r="G1078" s="3" t="e">
        <f xml:space="preserve"> IF(Calculations!C1078 = DefectTypeString,  IFERROR(Calculations!L1078,""), NA())</f>
        <v>#N/A</v>
      </c>
      <c r="H1078" s="3" t="e">
        <f t="shared" si="121"/>
        <v>#NUM!</v>
      </c>
      <c r="I1078" s="3" t="e">
        <f ca="1" xml:space="preserve"> IF(OR(Calculations!C1078 = "",Calculations!C1078 &lt;&gt; DefectTypeString),  Calculations!M1078, NA())</f>
        <v>#N/A</v>
      </c>
      <c r="J1078" s="3" t="e">
        <f xml:space="preserve"> IF(Calculations!C1078 = DefectTypeString,  Calculations!M1078, NA())</f>
        <v>#N/A</v>
      </c>
      <c r="K1078" s="3"/>
      <c r="AL1078" s="2" t="str">
        <f t="shared" si="117"/>
        <v/>
      </c>
      <c r="AM1078" s="4" t="str">
        <f t="shared" si="118"/>
        <v/>
      </c>
      <c r="AN1078" s="4" t="str">
        <f t="shared" si="119"/>
        <v/>
      </c>
    </row>
    <row r="1079" spans="1:40" x14ac:dyDescent="0.2">
      <c r="A1079" s="9" t="str">
        <f>Calculations!B1079</f>
        <v/>
      </c>
      <c r="B1079" s="9" t="str">
        <f>Calculations!A1079</f>
        <v/>
      </c>
      <c r="C1079" s="3" t="str">
        <f t="shared" si="116"/>
        <v/>
      </c>
      <c r="D1079" s="3" t="str">
        <f>IFERROR(Calculations!L1079,"")</f>
        <v/>
      </c>
      <c r="E1079" s="3" t="str">
        <f>IF(OR(FilterValue="",Calculations!C1079=FilterValue), IF(Calculations!C1079 &lt;&gt;DefectTypeString,  IFERROR(Calculations!L1079,""), NA()),NA())</f>
        <v/>
      </c>
      <c r="F1079" s="3" t="e">
        <f t="shared" si="120"/>
        <v>#NUM!</v>
      </c>
      <c r="G1079" s="3" t="e">
        <f xml:space="preserve"> IF(Calculations!C1079 = DefectTypeString,  IFERROR(Calculations!L1079,""), NA())</f>
        <v>#N/A</v>
      </c>
      <c r="H1079" s="3" t="e">
        <f t="shared" si="121"/>
        <v>#NUM!</v>
      </c>
      <c r="I1079" s="3" t="e">
        <f ca="1" xml:space="preserve"> IF(OR(Calculations!C1079 = "",Calculations!C1079 &lt;&gt; DefectTypeString),  Calculations!M1079, NA())</f>
        <v>#N/A</v>
      </c>
      <c r="J1079" s="3" t="e">
        <f xml:space="preserve"> IF(Calculations!C1079 = DefectTypeString,  Calculations!M1079, NA())</f>
        <v>#N/A</v>
      </c>
      <c r="K1079" s="3"/>
      <c r="AL1079" s="2" t="str">
        <f t="shared" si="117"/>
        <v/>
      </c>
      <c r="AM1079" s="4" t="str">
        <f t="shared" si="118"/>
        <v/>
      </c>
      <c r="AN1079" s="4" t="str">
        <f t="shared" si="119"/>
        <v/>
      </c>
    </row>
    <row r="1080" spans="1:40" x14ac:dyDescent="0.2">
      <c r="A1080" s="9" t="str">
        <f>Calculations!B1080</f>
        <v/>
      </c>
      <c r="B1080" s="9" t="str">
        <f>Calculations!A1080</f>
        <v/>
      </c>
      <c r="C1080" s="3" t="str">
        <f t="shared" si="116"/>
        <v/>
      </c>
      <c r="D1080" s="3" t="str">
        <f>IFERROR(Calculations!L1080,"")</f>
        <v/>
      </c>
      <c r="E1080" s="3" t="str">
        <f>IF(OR(FilterValue="",Calculations!C1080=FilterValue), IF(Calculations!C1080 &lt;&gt;DefectTypeString,  IFERROR(Calculations!L1080,""), NA()),NA())</f>
        <v/>
      </c>
      <c r="F1080" s="3" t="e">
        <f t="shared" si="120"/>
        <v>#NUM!</v>
      </c>
      <c r="G1080" s="3" t="e">
        <f xml:space="preserve"> IF(Calculations!C1080 = DefectTypeString,  IFERROR(Calculations!L1080,""), NA())</f>
        <v>#N/A</v>
      </c>
      <c r="H1080" s="3" t="e">
        <f t="shared" si="121"/>
        <v>#NUM!</v>
      </c>
      <c r="I1080" s="3" t="e">
        <f ca="1" xml:space="preserve"> IF(OR(Calculations!C1080 = "",Calculations!C1080 &lt;&gt; DefectTypeString),  Calculations!M1080, NA())</f>
        <v>#N/A</v>
      </c>
      <c r="J1080" s="3" t="e">
        <f xml:space="preserve"> IF(Calculations!C1080 = DefectTypeString,  Calculations!M1080, NA())</f>
        <v>#N/A</v>
      </c>
      <c r="K1080" s="3"/>
      <c r="AL1080" s="2" t="str">
        <f t="shared" si="117"/>
        <v/>
      </c>
      <c r="AM1080" s="4" t="str">
        <f t="shared" si="118"/>
        <v/>
      </c>
      <c r="AN1080" s="4" t="str">
        <f t="shared" si="119"/>
        <v/>
      </c>
    </row>
    <row r="1081" spans="1:40" x14ac:dyDescent="0.2">
      <c r="A1081" s="9" t="str">
        <f>Calculations!B1081</f>
        <v/>
      </c>
      <c r="B1081" s="9" t="str">
        <f>Calculations!A1081</f>
        <v/>
      </c>
      <c r="C1081" s="3" t="str">
        <f t="shared" si="116"/>
        <v/>
      </c>
      <c r="D1081" s="3" t="str">
        <f>IFERROR(Calculations!L1081,"")</f>
        <v/>
      </c>
      <c r="E1081" s="3" t="str">
        <f>IF(OR(FilterValue="",Calculations!C1081=FilterValue), IF(Calculations!C1081 &lt;&gt;DefectTypeString,  IFERROR(Calculations!L1081,""), NA()),NA())</f>
        <v/>
      </c>
      <c r="F1081" s="3" t="e">
        <f t="shared" si="120"/>
        <v>#NUM!</v>
      </c>
      <c r="G1081" s="3" t="e">
        <f xml:space="preserve"> IF(Calculations!C1081 = DefectTypeString,  IFERROR(Calculations!L1081,""), NA())</f>
        <v>#N/A</v>
      </c>
      <c r="H1081" s="3" t="e">
        <f t="shared" si="121"/>
        <v>#NUM!</v>
      </c>
      <c r="I1081" s="3" t="e">
        <f ca="1" xml:space="preserve"> IF(OR(Calculations!C1081 = "",Calculations!C1081 &lt;&gt; DefectTypeString),  Calculations!M1081, NA())</f>
        <v>#N/A</v>
      </c>
      <c r="J1081" s="3" t="e">
        <f xml:space="preserve"> IF(Calculations!C1081 = DefectTypeString,  Calculations!M1081, NA())</f>
        <v>#N/A</v>
      </c>
      <c r="K1081" s="3"/>
      <c r="AL1081" s="2" t="str">
        <f t="shared" si="117"/>
        <v/>
      </c>
      <c r="AM1081" s="4" t="str">
        <f t="shared" si="118"/>
        <v/>
      </c>
      <c r="AN1081" s="4" t="str">
        <f t="shared" si="119"/>
        <v/>
      </c>
    </row>
    <row r="1082" spans="1:40" x14ac:dyDescent="0.2">
      <c r="A1082" s="9" t="str">
        <f>Calculations!B1082</f>
        <v/>
      </c>
      <c r="B1082" s="9" t="str">
        <f>Calculations!A1082</f>
        <v/>
      </c>
      <c r="C1082" s="3" t="str">
        <f t="shared" si="116"/>
        <v/>
      </c>
      <c r="D1082" s="3" t="str">
        <f>IFERROR(Calculations!L1082,"")</f>
        <v/>
      </c>
      <c r="E1082" s="3" t="str">
        <f>IF(OR(FilterValue="",Calculations!C1082=FilterValue), IF(Calculations!C1082 &lt;&gt;DefectTypeString,  IFERROR(Calculations!L1082,""), NA()),NA())</f>
        <v/>
      </c>
      <c r="F1082" s="3" t="e">
        <f t="shared" si="120"/>
        <v>#NUM!</v>
      </c>
      <c r="G1082" s="3" t="e">
        <f xml:space="preserve"> IF(Calculations!C1082 = DefectTypeString,  IFERROR(Calculations!L1082,""), NA())</f>
        <v>#N/A</v>
      </c>
      <c r="H1082" s="3" t="e">
        <f t="shared" si="121"/>
        <v>#NUM!</v>
      </c>
      <c r="I1082" s="3" t="e">
        <f ca="1" xml:space="preserve"> IF(OR(Calculations!C1082 = "",Calculations!C1082 &lt;&gt; DefectTypeString),  Calculations!M1082, NA())</f>
        <v>#N/A</v>
      </c>
      <c r="J1082" s="3" t="e">
        <f xml:space="preserve"> IF(Calculations!C1082 = DefectTypeString,  Calculations!M1082, NA())</f>
        <v>#N/A</v>
      </c>
      <c r="K1082" s="3"/>
      <c r="AL1082" s="2" t="str">
        <f t="shared" si="117"/>
        <v/>
      </c>
      <c r="AM1082" s="4" t="str">
        <f t="shared" si="118"/>
        <v/>
      </c>
      <c r="AN1082" s="4" t="str">
        <f t="shared" si="119"/>
        <v/>
      </c>
    </row>
    <row r="1083" spans="1:40" x14ac:dyDescent="0.2">
      <c r="A1083" s="9" t="str">
        <f>Calculations!B1083</f>
        <v/>
      </c>
      <c r="B1083" s="9" t="str">
        <f>Calculations!A1083</f>
        <v/>
      </c>
      <c r="C1083" s="3" t="str">
        <f t="shared" si="116"/>
        <v/>
      </c>
      <c r="D1083" s="3" t="str">
        <f>IFERROR(Calculations!L1083,"")</f>
        <v/>
      </c>
      <c r="E1083" s="3" t="str">
        <f>IF(OR(FilterValue="",Calculations!C1083=FilterValue), IF(Calculations!C1083 &lt;&gt;DefectTypeString,  IFERROR(Calculations!L1083,""), NA()),NA())</f>
        <v/>
      </c>
      <c r="F1083" s="3" t="e">
        <f t="shared" si="120"/>
        <v>#NUM!</v>
      </c>
      <c r="G1083" s="3" t="e">
        <f xml:space="preserve"> IF(Calculations!C1083 = DefectTypeString,  IFERROR(Calculations!L1083,""), NA())</f>
        <v>#N/A</v>
      </c>
      <c r="H1083" s="3" t="e">
        <f t="shared" si="121"/>
        <v>#NUM!</v>
      </c>
      <c r="I1083" s="3" t="e">
        <f ca="1" xml:space="preserve"> IF(OR(Calculations!C1083 = "",Calculations!C1083 &lt;&gt; DefectTypeString),  Calculations!M1083, NA())</f>
        <v>#N/A</v>
      </c>
      <c r="J1083" s="3" t="e">
        <f xml:space="preserve"> IF(Calculations!C1083 = DefectTypeString,  Calculations!M1083, NA())</f>
        <v>#N/A</v>
      </c>
      <c r="K1083" s="3"/>
      <c r="AL1083" s="2" t="str">
        <f t="shared" si="117"/>
        <v/>
      </c>
      <c r="AM1083" s="4" t="str">
        <f t="shared" si="118"/>
        <v/>
      </c>
      <c r="AN1083" s="4" t="str">
        <f t="shared" si="119"/>
        <v/>
      </c>
    </row>
    <row r="1084" spans="1:40" x14ac:dyDescent="0.2">
      <c r="A1084" s="9" t="str">
        <f>Calculations!B1084</f>
        <v/>
      </c>
      <c r="B1084" s="9" t="str">
        <f>Calculations!A1084</f>
        <v/>
      </c>
      <c r="C1084" s="3" t="str">
        <f t="shared" si="116"/>
        <v/>
      </c>
      <c r="D1084" s="3" t="str">
        <f>IFERROR(Calculations!L1084,"")</f>
        <v/>
      </c>
      <c r="E1084" s="3" t="str">
        <f>IF(OR(FilterValue="",Calculations!C1084=FilterValue), IF(Calculations!C1084 &lt;&gt;DefectTypeString,  IFERROR(Calculations!L1084,""), NA()),NA())</f>
        <v/>
      </c>
      <c r="F1084" s="3" t="e">
        <f t="shared" si="120"/>
        <v>#NUM!</v>
      </c>
      <c r="G1084" s="3" t="e">
        <f xml:space="preserve"> IF(Calculations!C1084 = DefectTypeString,  IFERROR(Calculations!L1084,""), NA())</f>
        <v>#N/A</v>
      </c>
      <c r="H1084" s="3" t="e">
        <f t="shared" si="121"/>
        <v>#NUM!</v>
      </c>
      <c r="I1084" s="3" t="e">
        <f ca="1" xml:space="preserve"> IF(OR(Calculations!C1084 = "",Calculations!C1084 &lt;&gt; DefectTypeString),  Calculations!M1084, NA())</f>
        <v>#N/A</v>
      </c>
      <c r="J1084" s="3" t="e">
        <f xml:space="preserve"> IF(Calculations!C1084 = DefectTypeString,  Calculations!M1084, NA())</f>
        <v>#N/A</v>
      </c>
      <c r="K1084" s="3"/>
      <c r="AL1084" s="2" t="str">
        <f t="shared" si="117"/>
        <v/>
      </c>
      <c r="AM1084" s="4" t="str">
        <f t="shared" si="118"/>
        <v/>
      </c>
      <c r="AN1084" s="4" t="str">
        <f t="shared" si="119"/>
        <v/>
      </c>
    </row>
    <row r="1085" spans="1:40" x14ac:dyDescent="0.2">
      <c r="A1085" s="9" t="str">
        <f>Calculations!B1085</f>
        <v/>
      </c>
      <c r="B1085" s="9" t="str">
        <f>Calculations!A1085</f>
        <v/>
      </c>
      <c r="C1085" s="3" t="str">
        <f t="shared" si="116"/>
        <v/>
      </c>
      <c r="D1085" s="3" t="str">
        <f>IFERROR(Calculations!L1085,"")</f>
        <v/>
      </c>
      <c r="E1085" s="3" t="str">
        <f>IF(OR(FilterValue="",Calculations!C1085=FilterValue), IF(Calculations!C1085 &lt;&gt;DefectTypeString,  IFERROR(Calculations!L1085,""), NA()),NA())</f>
        <v/>
      </c>
      <c r="F1085" s="3" t="e">
        <f t="shared" si="120"/>
        <v>#NUM!</v>
      </c>
      <c r="G1085" s="3" t="e">
        <f xml:space="preserve"> IF(Calculations!C1085 = DefectTypeString,  IFERROR(Calculations!L1085,""), NA())</f>
        <v>#N/A</v>
      </c>
      <c r="H1085" s="3" t="e">
        <f t="shared" si="121"/>
        <v>#NUM!</v>
      </c>
      <c r="I1085" s="3" t="e">
        <f ca="1" xml:space="preserve"> IF(OR(Calculations!C1085 = "",Calculations!C1085 &lt;&gt; DefectTypeString),  Calculations!M1085, NA())</f>
        <v>#N/A</v>
      </c>
      <c r="J1085" s="3" t="e">
        <f xml:space="preserve"> IF(Calculations!C1085 = DefectTypeString,  Calculations!M1085, NA())</f>
        <v>#N/A</v>
      </c>
      <c r="K1085" s="3"/>
      <c r="AL1085" s="2" t="str">
        <f t="shared" si="117"/>
        <v/>
      </c>
      <c r="AM1085" s="4" t="str">
        <f t="shared" si="118"/>
        <v/>
      </c>
      <c r="AN1085" s="4" t="str">
        <f t="shared" si="119"/>
        <v/>
      </c>
    </row>
    <row r="1086" spans="1:40" x14ac:dyDescent="0.2">
      <c r="A1086" s="9" t="str">
        <f>Calculations!B1086</f>
        <v/>
      </c>
      <c r="B1086" s="9" t="str">
        <f>Calculations!A1086</f>
        <v/>
      </c>
      <c r="C1086" s="3" t="str">
        <f t="shared" si="116"/>
        <v/>
      </c>
      <c r="D1086" s="3" t="str">
        <f>IFERROR(Calculations!L1086,"")</f>
        <v/>
      </c>
      <c r="E1086" s="3" t="str">
        <f>IF(OR(FilterValue="",Calculations!C1086=FilterValue), IF(Calculations!C1086 &lt;&gt;DefectTypeString,  IFERROR(Calculations!L1086,""), NA()),NA())</f>
        <v/>
      </c>
      <c r="F1086" s="3" t="e">
        <f t="shared" si="120"/>
        <v>#NUM!</v>
      </c>
      <c r="G1086" s="3" t="e">
        <f xml:space="preserve"> IF(Calculations!C1086 = DefectTypeString,  IFERROR(Calculations!L1086,""), NA())</f>
        <v>#N/A</v>
      </c>
      <c r="H1086" s="3" t="e">
        <f t="shared" si="121"/>
        <v>#NUM!</v>
      </c>
      <c r="I1086" s="3" t="e">
        <f ca="1" xml:space="preserve"> IF(OR(Calculations!C1086 = "",Calculations!C1086 &lt;&gt; DefectTypeString),  Calculations!M1086, NA())</f>
        <v>#N/A</v>
      </c>
      <c r="J1086" s="3" t="e">
        <f xml:space="preserve"> IF(Calculations!C1086 = DefectTypeString,  Calculations!M1086, NA())</f>
        <v>#N/A</v>
      </c>
      <c r="K1086" s="3"/>
      <c r="AL1086" s="2" t="str">
        <f t="shared" si="117"/>
        <v/>
      </c>
      <c r="AM1086" s="4" t="str">
        <f t="shared" si="118"/>
        <v/>
      </c>
      <c r="AN1086" s="4" t="str">
        <f t="shared" si="119"/>
        <v/>
      </c>
    </row>
    <row r="1087" spans="1:40" x14ac:dyDescent="0.2">
      <c r="A1087" s="9" t="str">
        <f>Calculations!B1087</f>
        <v/>
      </c>
      <c r="B1087" s="9" t="str">
        <f>Calculations!A1087</f>
        <v/>
      </c>
      <c r="C1087" s="3" t="str">
        <f t="shared" si="116"/>
        <v/>
      </c>
      <c r="D1087" s="3" t="str">
        <f>IFERROR(Calculations!L1087,"")</f>
        <v/>
      </c>
      <c r="E1087" s="3" t="str">
        <f>IF(OR(FilterValue="",Calculations!C1087=FilterValue), IF(Calculations!C1087 &lt;&gt;DefectTypeString,  IFERROR(Calculations!L1087,""), NA()),NA())</f>
        <v/>
      </c>
      <c r="F1087" s="3" t="e">
        <f t="shared" si="120"/>
        <v>#NUM!</v>
      </c>
      <c r="G1087" s="3" t="e">
        <f xml:space="preserve"> IF(Calculations!C1087 = DefectTypeString,  IFERROR(Calculations!L1087,""), NA())</f>
        <v>#N/A</v>
      </c>
      <c r="H1087" s="3" t="e">
        <f t="shared" si="121"/>
        <v>#NUM!</v>
      </c>
      <c r="I1087" s="3" t="e">
        <f ca="1" xml:space="preserve"> IF(OR(Calculations!C1087 = "",Calculations!C1087 &lt;&gt; DefectTypeString),  Calculations!M1087, NA())</f>
        <v>#N/A</v>
      </c>
      <c r="J1087" s="3" t="e">
        <f xml:space="preserve"> IF(Calculations!C1087 = DefectTypeString,  Calculations!M1087, NA())</f>
        <v>#N/A</v>
      </c>
      <c r="K1087" s="3"/>
      <c r="AL1087" s="2" t="str">
        <f t="shared" si="117"/>
        <v/>
      </c>
      <c r="AM1087" s="4" t="str">
        <f t="shared" si="118"/>
        <v/>
      </c>
      <c r="AN1087" s="4" t="str">
        <f t="shared" si="119"/>
        <v/>
      </c>
    </row>
    <row r="1088" spans="1:40" x14ac:dyDescent="0.2">
      <c r="A1088" s="9" t="str">
        <f>Calculations!B1088</f>
        <v/>
      </c>
      <c r="B1088" s="9" t="str">
        <f>Calculations!A1088</f>
        <v/>
      </c>
      <c r="C1088" s="3" t="str">
        <f t="shared" si="116"/>
        <v/>
      </c>
      <c r="D1088" s="3" t="str">
        <f>IFERROR(Calculations!L1088,"")</f>
        <v/>
      </c>
      <c r="E1088" s="3" t="str">
        <f>IF(OR(FilterValue="",Calculations!C1088=FilterValue), IF(Calculations!C1088 &lt;&gt;DefectTypeString,  IFERROR(Calculations!L1088,""), NA()),NA())</f>
        <v/>
      </c>
      <c r="F1088" s="3" t="e">
        <f t="shared" si="120"/>
        <v>#NUM!</v>
      </c>
      <c r="G1088" s="3" t="e">
        <f xml:space="preserve"> IF(Calculations!C1088 = DefectTypeString,  IFERROR(Calculations!L1088,""), NA())</f>
        <v>#N/A</v>
      </c>
      <c r="H1088" s="3" t="e">
        <f t="shared" si="121"/>
        <v>#NUM!</v>
      </c>
      <c r="I1088" s="3" t="e">
        <f ca="1" xml:space="preserve"> IF(OR(Calculations!C1088 = "",Calculations!C1088 &lt;&gt; DefectTypeString),  Calculations!M1088, NA())</f>
        <v>#N/A</v>
      </c>
      <c r="J1088" s="3" t="e">
        <f xml:space="preserve"> IF(Calculations!C1088 = DefectTypeString,  Calculations!M1088, NA())</f>
        <v>#N/A</v>
      </c>
      <c r="K1088" s="3"/>
      <c r="AL1088" s="2" t="str">
        <f t="shared" si="117"/>
        <v/>
      </c>
      <c r="AM1088" s="4" t="str">
        <f t="shared" si="118"/>
        <v/>
      </c>
      <c r="AN1088" s="4" t="str">
        <f t="shared" si="119"/>
        <v/>
      </c>
    </row>
    <row r="1089" spans="1:40" x14ac:dyDescent="0.2">
      <c r="A1089" s="9" t="str">
        <f>Calculations!B1089</f>
        <v/>
      </c>
      <c r="B1089" s="9" t="str">
        <f>Calculations!A1089</f>
        <v/>
      </c>
      <c r="C1089" s="3" t="str">
        <f t="shared" si="116"/>
        <v/>
      </c>
      <c r="D1089" s="3" t="str">
        <f>IFERROR(Calculations!L1089,"")</f>
        <v/>
      </c>
      <c r="E1089" s="3" t="str">
        <f>IF(OR(FilterValue="",Calculations!C1089=FilterValue), IF(Calculations!C1089 &lt;&gt;DefectTypeString,  IFERROR(Calculations!L1089,""), NA()),NA())</f>
        <v/>
      </c>
      <c r="F1089" s="3" t="e">
        <f t="shared" si="120"/>
        <v>#NUM!</v>
      </c>
      <c r="G1089" s="3" t="e">
        <f xml:space="preserve"> IF(Calculations!C1089 = DefectTypeString,  IFERROR(Calculations!L1089,""), NA())</f>
        <v>#N/A</v>
      </c>
      <c r="H1089" s="3" t="e">
        <f t="shared" si="121"/>
        <v>#NUM!</v>
      </c>
      <c r="I1089" s="3" t="e">
        <f ca="1" xml:space="preserve"> IF(OR(Calculations!C1089 = "",Calculations!C1089 &lt;&gt; DefectTypeString),  Calculations!M1089, NA())</f>
        <v>#N/A</v>
      </c>
      <c r="J1089" s="3" t="e">
        <f xml:space="preserve"> IF(Calculations!C1089 = DefectTypeString,  Calculations!M1089, NA())</f>
        <v>#N/A</v>
      </c>
      <c r="K1089" s="3"/>
      <c r="AL1089" s="2" t="str">
        <f t="shared" si="117"/>
        <v/>
      </c>
      <c r="AM1089" s="4" t="str">
        <f t="shared" si="118"/>
        <v/>
      </c>
      <c r="AN1089" s="4" t="str">
        <f t="shared" si="119"/>
        <v/>
      </c>
    </row>
    <row r="1090" spans="1:40" x14ac:dyDescent="0.2">
      <c r="A1090" s="9" t="str">
        <f>Calculations!B1090</f>
        <v/>
      </c>
      <c r="B1090" s="9" t="str">
        <f>Calculations!A1090</f>
        <v/>
      </c>
      <c r="C1090" s="3" t="str">
        <f t="shared" si="116"/>
        <v/>
      </c>
      <c r="D1090" s="3" t="str">
        <f>IFERROR(Calculations!L1090,"")</f>
        <v/>
      </c>
      <c r="E1090" s="3" t="str">
        <f>IF(OR(FilterValue="",Calculations!C1090=FilterValue), IF(Calculations!C1090 &lt;&gt;DefectTypeString,  IFERROR(Calculations!L1090,""), NA()),NA())</f>
        <v/>
      </c>
      <c r="F1090" s="3" t="e">
        <f t="shared" si="120"/>
        <v>#NUM!</v>
      </c>
      <c r="G1090" s="3" t="e">
        <f xml:space="preserve"> IF(Calculations!C1090 = DefectTypeString,  IFERROR(Calculations!L1090,""), NA())</f>
        <v>#N/A</v>
      </c>
      <c r="H1090" s="3" t="e">
        <f t="shared" si="121"/>
        <v>#NUM!</v>
      </c>
      <c r="I1090" s="3" t="e">
        <f ca="1" xml:space="preserve"> IF(OR(Calculations!C1090 = "",Calculations!C1090 &lt;&gt; DefectTypeString),  Calculations!M1090, NA())</f>
        <v>#N/A</v>
      </c>
      <c r="J1090" s="3" t="e">
        <f xml:space="preserve"> IF(Calculations!C1090 = DefectTypeString,  Calculations!M1090, NA())</f>
        <v>#N/A</v>
      </c>
      <c r="K1090" s="3"/>
      <c r="AL1090" s="2" t="str">
        <f t="shared" si="117"/>
        <v/>
      </c>
      <c r="AM1090" s="4" t="str">
        <f t="shared" si="118"/>
        <v/>
      </c>
      <c r="AN1090" s="4" t="str">
        <f t="shared" si="119"/>
        <v/>
      </c>
    </row>
    <row r="1091" spans="1:40" x14ac:dyDescent="0.2">
      <c r="A1091" s="9" t="str">
        <f>Calculations!B1091</f>
        <v/>
      </c>
      <c r="B1091" s="9" t="str">
        <f>Calculations!A1091</f>
        <v/>
      </c>
      <c r="C1091" s="3" t="str">
        <f t="shared" ref="C1091:C1154" si="122">IF(ISNUMBER(B1091),YEAR(B1091)&amp;"-"&amp;TEXT(WEEKNUM(B1091),"00"),"")</f>
        <v/>
      </c>
      <c r="D1091" s="3" t="str">
        <f>IFERROR(Calculations!L1091,"")</f>
        <v/>
      </c>
      <c r="E1091" s="3" t="str">
        <f>IF(OR(FilterValue="",Calculations!C1091=FilterValue), IF(Calculations!C1091 &lt;&gt;DefectTypeString,  IFERROR(Calculations!L1091,""), NA()),NA())</f>
        <v/>
      </c>
      <c r="F1091" s="3" t="e">
        <f t="shared" si="120"/>
        <v>#NUM!</v>
      </c>
      <c r="G1091" s="3" t="e">
        <f xml:space="preserve"> IF(Calculations!C1091 = DefectTypeString,  IFERROR(Calculations!L1091,""), NA())</f>
        <v>#N/A</v>
      </c>
      <c r="H1091" s="3" t="e">
        <f t="shared" si="121"/>
        <v>#NUM!</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23">IF(AL1090&lt;=MAX(B:B), AL1090+1,"")</f>
        <v/>
      </c>
      <c r="AM1091" s="4" t="str">
        <f t="shared" ref="AM1091:AM1154" si="124">IF(AL1091&lt;&gt;"",$F$2,"")</f>
        <v/>
      </c>
      <c r="AN1091" s="4" t="str">
        <f t="shared" ref="AN1091:AN1154" si="125">IF(AL1091&lt;&gt;"",$H$2,"")</f>
        <v/>
      </c>
    </row>
    <row r="1092" spans="1:40" x14ac:dyDescent="0.2">
      <c r="A1092" s="9" t="str">
        <f>Calculations!B1092</f>
        <v/>
      </c>
      <c r="B1092" s="9" t="str">
        <f>Calculations!A1092</f>
        <v/>
      </c>
      <c r="C1092" s="3" t="str">
        <f t="shared" si="122"/>
        <v/>
      </c>
      <c r="D1092" s="3" t="str">
        <f>IFERROR(Calculations!L1092,"")</f>
        <v/>
      </c>
      <c r="E1092" s="3" t="str">
        <f>IF(OR(FilterValue="",Calculations!C1092=FilterValue), IF(Calculations!C1092 &lt;&gt;DefectTypeString,  IFERROR(Calculations!L1092,""), NA()),NA())</f>
        <v/>
      </c>
      <c r="F1092" s="3" t="e">
        <f t="shared" ref="F1092:F1155" si="126">$F$2</f>
        <v>#NUM!</v>
      </c>
      <c r="G1092" s="3" t="e">
        <f xml:space="preserve"> IF(Calculations!C1092 = DefectTypeString,  IFERROR(Calculations!L1092,""), NA())</f>
        <v>#N/A</v>
      </c>
      <c r="H1092" s="3" t="e">
        <f t="shared" ref="H1092:H1155" si="127">$H$2</f>
        <v>#NUM!</v>
      </c>
      <c r="I1092" s="3" t="e">
        <f ca="1" xml:space="preserve"> IF(OR(Calculations!C1092 = "",Calculations!C1092 &lt;&gt; DefectTypeString),  Calculations!M1092, NA())</f>
        <v>#N/A</v>
      </c>
      <c r="J1092" s="3" t="e">
        <f xml:space="preserve"> IF(Calculations!C1092 = DefectTypeString,  Calculations!M1092, NA())</f>
        <v>#N/A</v>
      </c>
      <c r="K1092" s="3"/>
      <c r="AL1092" s="2" t="str">
        <f t="shared" si="123"/>
        <v/>
      </c>
      <c r="AM1092" s="4" t="str">
        <f t="shared" si="124"/>
        <v/>
      </c>
      <c r="AN1092" s="4" t="str">
        <f t="shared" si="125"/>
        <v/>
      </c>
    </row>
    <row r="1093" spans="1:40" x14ac:dyDescent="0.2">
      <c r="A1093" s="9" t="str">
        <f>Calculations!B1093</f>
        <v/>
      </c>
      <c r="B1093" s="9" t="str">
        <f>Calculations!A1093</f>
        <v/>
      </c>
      <c r="C1093" s="3" t="str">
        <f t="shared" si="122"/>
        <v/>
      </c>
      <c r="D1093" s="3" t="str">
        <f>IFERROR(Calculations!L1093,"")</f>
        <v/>
      </c>
      <c r="E1093" s="3" t="str">
        <f>IF(OR(FilterValue="",Calculations!C1093=FilterValue), IF(Calculations!C1093 &lt;&gt;DefectTypeString,  IFERROR(Calculations!L1093,""), NA()),NA())</f>
        <v/>
      </c>
      <c r="F1093" s="3" t="e">
        <f t="shared" si="126"/>
        <v>#NUM!</v>
      </c>
      <c r="G1093" s="3" t="e">
        <f xml:space="preserve"> IF(Calculations!C1093 = DefectTypeString,  IFERROR(Calculations!L1093,""), NA())</f>
        <v>#N/A</v>
      </c>
      <c r="H1093" s="3" t="e">
        <f t="shared" si="127"/>
        <v>#NUM!</v>
      </c>
      <c r="I1093" s="3" t="e">
        <f ca="1" xml:space="preserve"> IF(OR(Calculations!C1093 = "",Calculations!C1093 &lt;&gt; DefectTypeString),  Calculations!M1093, NA())</f>
        <v>#N/A</v>
      </c>
      <c r="J1093" s="3" t="e">
        <f xml:space="preserve"> IF(Calculations!C1093 = DefectTypeString,  Calculations!M1093, NA())</f>
        <v>#N/A</v>
      </c>
      <c r="K1093" s="3"/>
      <c r="AL1093" s="2" t="str">
        <f t="shared" si="123"/>
        <v/>
      </c>
      <c r="AM1093" s="4" t="str">
        <f t="shared" si="124"/>
        <v/>
      </c>
      <c r="AN1093" s="4" t="str">
        <f t="shared" si="125"/>
        <v/>
      </c>
    </row>
    <row r="1094" spans="1:40" x14ac:dyDescent="0.2">
      <c r="A1094" s="9" t="str">
        <f>Calculations!B1094</f>
        <v/>
      </c>
      <c r="B1094" s="9" t="str">
        <f>Calculations!A1094</f>
        <v/>
      </c>
      <c r="C1094" s="3" t="str">
        <f t="shared" si="122"/>
        <v/>
      </c>
      <c r="D1094" s="3" t="str">
        <f>IFERROR(Calculations!L1094,"")</f>
        <v/>
      </c>
      <c r="E1094" s="3" t="str">
        <f>IF(OR(FilterValue="",Calculations!C1094=FilterValue), IF(Calculations!C1094 &lt;&gt;DefectTypeString,  IFERROR(Calculations!L1094,""), NA()),NA())</f>
        <v/>
      </c>
      <c r="F1094" s="3" t="e">
        <f t="shared" si="126"/>
        <v>#NUM!</v>
      </c>
      <c r="G1094" s="3" t="e">
        <f xml:space="preserve"> IF(Calculations!C1094 = DefectTypeString,  IFERROR(Calculations!L1094,""), NA())</f>
        <v>#N/A</v>
      </c>
      <c r="H1094" s="3" t="e">
        <f t="shared" si="127"/>
        <v>#NUM!</v>
      </c>
      <c r="I1094" s="3" t="e">
        <f ca="1" xml:space="preserve"> IF(OR(Calculations!C1094 = "",Calculations!C1094 &lt;&gt; DefectTypeString),  Calculations!M1094, NA())</f>
        <v>#N/A</v>
      </c>
      <c r="J1094" s="3" t="e">
        <f xml:space="preserve"> IF(Calculations!C1094 = DefectTypeString,  Calculations!M1094, NA())</f>
        <v>#N/A</v>
      </c>
      <c r="K1094" s="3"/>
      <c r="AL1094" s="2" t="str">
        <f t="shared" si="123"/>
        <v/>
      </c>
      <c r="AM1094" s="4" t="str">
        <f t="shared" si="124"/>
        <v/>
      </c>
      <c r="AN1094" s="4" t="str">
        <f t="shared" si="125"/>
        <v/>
      </c>
    </row>
    <row r="1095" spans="1:40" x14ac:dyDescent="0.2">
      <c r="A1095" s="9" t="str">
        <f>Calculations!B1095</f>
        <v/>
      </c>
      <c r="B1095" s="9" t="str">
        <f>Calculations!A1095</f>
        <v/>
      </c>
      <c r="C1095" s="3" t="str">
        <f t="shared" si="122"/>
        <v/>
      </c>
      <c r="D1095" s="3" t="str">
        <f>IFERROR(Calculations!L1095,"")</f>
        <v/>
      </c>
      <c r="E1095" s="3" t="str">
        <f>IF(OR(FilterValue="",Calculations!C1095=FilterValue), IF(Calculations!C1095 &lt;&gt;DefectTypeString,  IFERROR(Calculations!L1095,""), NA()),NA())</f>
        <v/>
      </c>
      <c r="F1095" s="3" t="e">
        <f t="shared" si="126"/>
        <v>#NUM!</v>
      </c>
      <c r="G1095" s="3" t="e">
        <f xml:space="preserve"> IF(Calculations!C1095 = DefectTypeString,  IFERROR(Calculations!L1095,""), NA())</f>
        <v>#N/A</v>
      </c>
      <c r="H1095" s="3" t="e">
        <f t="shared" si="127"/>
        <v>#NUM!</v>
      </c>
      <c r="I1095" s="3" t="e">
        <f ca="1" xml:space="preserve"> IF(OR(Calculations!C1095 = "",Calculations!C1095 &lt;&gt; DefectTypeString),  Calculations!M1095, NA())</f>
        <v>#N/A</v>
      </c>
      <c r="J1095" s="3" t="e">
        <f xml:space="preserve"> IF(Calculations!C1095 = DefectTypeString,  Calculations!M1095, NA())</f>
        <v>#N/A</v>
      </c>
      <c r="K1095" s="3"/>
      <c r="AL1095" s="2" t="str">
        <f t="shared" si="123"/>
        <v/>
      </c>
      <c r="AM1095" s="4" t="str">
        <f t="shared" si="124"/>
        <v/>
      </c>
      <c r="AN1095" s="4" t="str">
        <f t="shared" si="125"/>
        <v/>
      </c>
    </row>
    <row r="1096" spans="1:40" x14ac:dyDescent="0.2">
      <c r="A1096" s="9" t="str">
        <f>Calculations!B1096</f>
        <v/>
      </c>
      <c r="B1096" s="9" t="str">
        <f>Calculations!A1096</f>
        <v/>
      </c>
      <c r="C1096" s="3" t="str">
        <f t="shared" si="122"/>
        <v/>
      </c>
      <c r="D1096" s="3" t="str">
        <f>IFERROR(Calculations!L1096,"")</f>
        <v/>
      </c>
      <c r="E1096" s="3" t="str">
        <f>IF(OR(FilterValue="",Calculations!C1096=FilterValue), IF(Calculations!C1096 &lt;&gt;DefectTypeString,  IFERROR(Calculations!L1096,""), NA()),NA())</f>
        <v/>
      </c>
      <c r="F1096" s="3" t="e">
        <f t="shared" si="126"/>
        <v>#NUM!</v>
      </c>
      <c r="G1096" s="3" t="e">
        <f xml:space="preserve"> IF(Calculations!C1096 = DefectTypeString,  IFERROR(Calculations!L1096,""), NA())</f>
        <v>#N/A</v>
      </c>
      <c r="H1096" s="3" t="e">
        <f t="shared" si="127"/>
        <v>#NUM!</v>
      </c>
      <c r="I1096" s="3" t="e">
        <f ca="1" xml:space="preserve"> IF(OR(Calculations!C1096 = "",Calculations!C1096 &lt;&gt; DefectTypeString),  Calculations!M1096, NA())</f>
        <v>#N/A</v>
      </c>
      <c r="J1096" s="3" t="e">
        <f xml:space="preserve"> IF(Calculations!C1096 = DefectTypeString,  Calculations!M1096, NA())</f>
        <v>#N/A</v>
      </c>
      <c r="K1096" s="3"/>
      <c r="AL1096" s="2" t="str">
        <f t="shared" si="123"/>
        <v/>
      </c>
      <c r="AM1096" s="4" t="str">
        <f t="shared" si="124"/>
        <v/>
      </c>
      <c r="AN1096" s="4" t="str">
        <f t="shared" si="125"/>
        <v/>
      </c>
    </row>
    <row r="1097" spans="1:40" x14ac:dyDescent="0.2">
      <c r="A1097" s="9" t="str">
        <f>Calculations!B1097</f>
        <v/>
      </c>
      <c r="B1097" s="9" t="str">
        <f>Calculations!A1097</f>
        <v/>
      </c>
      <c r="C1097" s="3" t="str">
        <f t="shared" si="122"/>
        <v/>
      </c>
      <c r="D1097" s="3" t="str">
        <f>IFERROR(Calculations!L1097,"")</f>
        <v/>
      </c>
      <c r="E1097" s="3" t="str">
        <f>IF(OR(FilterValue="",Calculations!C1097=FilterValue), IF(Calculations!C1097 &lt;&gt;DefectTypeString,  IFERROR(Calculations!L1097,""), NA()),NA())</f>
        <v/>
      </c>
      <c r="F1097" s="3" t="e">
        <f t="shared" si="126"/>
        <v>#NUM!</v>
      </c>
      <c r="G1097" s="3" t="e">
        <f xml:space="preserve"> IF(Calculations!C1097 = DefectTypeString,  IFERROR(Calculations!L1097,""), NA())</f>
        <v>#N/A</v>
      </c>
      <c r="H1097" s="3" t="e">
        <f t="shared" si="127"/>
        <v>#NUM!</v>
      </c>
      <c r="I1097" s="3" t="e">
        <f ca="1" xml:space="preserve"> IF(OR(Calculations!C1097 = "",Calculations!C1097 &lt;&gt; DefectTypeString),  Calculations!M1097, NA())</f>
        <v>#N/A</v>
      </c>
      <c r="J1097" s="3" t="e">
        <f xml:space="preserve"> IF(Calculations!C1097 = DefectTypeString,  Calculations!M1097, NA())</f>
        <v>#N/A</v>
      </c>
      <c r="K1097" s="3"/>
      <c r="AL1097" s="2" t="str">
        <f t="shared" si="123"/>
        <v/>
      </c>
      <c r="AM1097" s="4" t="str">
        <f t="shared" si="124"/>
        <v/>
      </c>
      <c r="AN1097" s="4" t="str">
        <f t="shared" si="125"/>
        <v/>
      </c>
    </row>
    <row r="1098" spans="1:40" x14ac:dyDescent="0.2">
      <c r="A1098" s="9" t="str">
        <f>Calculations!B1098</f>
        <v/>
      </c>
      <c r="B1098" s="9" t="str">
        <f>Calculations!A1098</f>
        <v/>
      </c>
      <c r="C1098" s="3" t="str">
        <f t="shared" si="122"/>
        <v/>
      </c>
      <c r="D1098" s="3" t="str">
        <f>IFERROR(Calculations!L1098,"")</f>
        <v/>
      </c>
      <c r="E1098" s="3" t="str">
        <f>IF(OR(FilterValue="",Calculations!C1098=FilterValue), IF(Calculations!C1098 &lt;&gt;DefectTypeString,  IFERROR(Calculations!L1098,""), NA()),NA())</f>
        <v/>
      </c>
      <c r="F1098" s="3" t="e">
        <f t="shared" si="126"/>
        <v>#NUM!</v>
      </c>
      <c r="G1098" s="3" t="e">
        <f xml:space="preserve"> IF(Calculations!C1098 = DefectTypeString,  IFERROR(Calculations!L1098,""), NA())</f>
        <v>#N/A</v>
      </c>
      <c r="H1098" s="3" t="e">
        <f t="shared" si="127"/>
        <v>#NUM!</v>
      </c>
      <c r="I1098" s="3" t="e">
        <f ca="1" xml:space="preserve"> IF(OR(Calculations!C1098 = "",Calculations!C1098 &lt;&gt; DefectTypeString),  Calculations!M1098, NA())</f>
        <v>#N/A</v>
      </c>
      <c r="J1098" s="3" t="e">
        <f xml:space="preserve"> IF(Calculations!C1098 = DefectTypeString,  Calculations!M1098, NA())</f>
        <v>#N/A</v>
      </c>
      <c r="K1098" s="3"/>
      <c r="AL1098" s="2" t="str">
        <f t="shared" si="123"/>
        <v/>
      </c>
      <c r="AM1098" s="4" t="str">
        <f t="shared" si="124"/>
        <v/>
      </c>
      <c r="AN1098" s="4" t="str">
        <f t="shared" si="125"/>
        <v/>
      </c>
    </row>
    <row r="1099" spans="1:40" x14ac:dyDescent="0.2">
      <c r="A1099" s="9" t="str">
        <f>Calculations!B1099</f>
        <v/>
      </c>
      <c r="B1099" s="9" t="str">
        <f>Calculations!A1099</f>
        <v/>
      </c>
      <c r="C1099" s="3" t="str">
        <f t="shared" si="122"/>
        <v/>
      </c>
      <c r="D1099" s="3" t="str">
        <f>IFERROR(Calculations!L1099,"")</f>
        <v/>
      </c>
      <c r="E1099" s="3" t="str">
        <f>IF(OR(FilterValue="",Calculations!C1099=FilterValue), IF(Calculations!C1099 &lt;&gt;DefectTypeString,  IFERROR(Calculations!L1099,""), NA()),NA())</f>
        <v/>
      </c>
      <c r="F1099" s="3" t="e">
        <f t="shared" si="126"/>
        <v>#NUM!</v>
      </c>
      <c r="G1099" s="3" t="e">
        <f xml:space="preserve"> IF(Calculations!C1099 = DefectTypeString,  IFERROR(Calculations!L1099,""), NA())</f>
        <v>#N/A</v>
      </c>
      <c r="H1099" s="3" t="e">
        <f t="shared" si="127"/>
        <v>#NUM!</v>
      </c>
      <c r="I1099" s="3" t="e">
        <f ca="1" xml:space="preserve"> IF(OR(Calculations!C1099 = "",Calculations!C1099 &lt;&gt; DefectTypeString),  Calculations!M1099, NA())</f>
        <v>#N/A</v>
      </c>
      <c r="J1099" s="3" t="e">
        <f xml:space="preserve"> IF(Calculations!C1099 = DefectTypeString,  Calculations!M1099, NA())</f>
        <v>#N/A</v>
      </c>
      <c r="K1099" s="3"/>
      <c r="AL1099" s="2" t="str">
        <f t="shared" si="123"/>
        <v/>
      </c>
      <c r="AM1099" s="4" t="str">
        <f t="shared" si="124"/>
        <v/>
      </c>
      <c r="AN1099" s="4" t="str">
        <f t="shared" si="125"/>
        <v/>
      </c>
    </row>
    <row r="1100" spans="1:40" x14ac:dyDescent="0.2">
      <c r="A1100" s="9" t="str">
        <f>Calculations!B1100</f>
        <v/>
      </c>
      <c r="B1100" s="9" t="str">
        <f>Calculations!A1100</f>
        <v/>
      </c>
      <c r="C1100" s="3" t="str">
        <f t="shared" si="122"/>
        <v/>
      </c>
      <c r="D1100" s="3" t="str">
        <f>IFERROR(Calculations!L1100,"")</f>
        <v/>
      </c>
      <c r="E1100" s="3" t="str">
        <f>IF(OR(FilterValue="",Calculations!C1100=FilterValue), IF(Calculations!C1100 &lt;&gt;DefectTypeString,  IFERROR(Calculations!L1100,""), NA()),NA())</f>
        <v/>
      </c>
      <c r="F1100" s="3" t="e">
        <f t="shared" si="126"/>
        <v>#NUM!</v>
      </c>
      <c r="G1100" s="3" t="e">
        <f xml:space="preserve"> IF(Calculations!C1100 = DefectTypeString,  IFERROR(Calculations!L1100,""), NA())</f>
        <v>#N/A</v>
      </c>
      <c r="H1100" s="3" t="e">
        <f t="shared" si="127"/>
        <v>#NUM!</v>
      </c>
      <c r="I1100" s="3" t="e">
        <f ca="1" xml:space="preserve"> IF(OR(Calculations!C1100 = "",Calculations!C1100 &lt;&gt; DefectTypeString),  Calculations!M1100, NA())</f>
        <v>#N/A</v>
      </c>
      <c r="J1100" s="3" t="e">
        <f xml:space="preserve"> IF(Calculations!C1100 = DefectTypeString,  Calculations!M1100, NA())</f>
        <v>#N/A</v>
      </c>
      <c r="K1100" s="3"/>
      <c r="AL1100" s="2" t="str">
        <f t="shared" si="123"/>
        <v/>
      </c>
      <c r="AM1100" s="4" t="str">
        <f t="shared" si="124"/>
        <v/>
      </c>
      <c r="AN1100" s="4" t="str">
        <f t="shared" si="125"/>
        <v/>
      </c>
    </row>
    <row r="1101" spans="1:40" x14ac:dyDescent="0.2">
      <c r="A1101" s="9" t="str">
        <f>Calculations!B1101</f>
        <v/>
      </c>
      <c r="B1101" s="9" t="str">
        <f>Calculations!A1101</f>
        <v/>
      </c>
      <c r="C1101" s="3" t="str">
        <f t="shared" si="122"/>
        <v/>
      </c>
      <c r="D1101" s="3" t="str">
        <f>IFERROR(Calculations!L1101,"")</f>
        <v/>
      </c>
      <c r="E1101" s="3" t="str">
        <f>IF(OR(FilterValue="",Calculations!C1101=FilterValue), IF(Calculations!C1101 &lt;&gt;DefectTypeString,  IFERROR(Calculations!L1101,""), NA()),NA())</f>
        <v/>
      </c>
      <c r="F1101" s="3" t="e">
        <f t="shared" si="126"/>
        <v>#NUM!</v>
      </c>
      <c r="G1101" s="3" t="e">
        <f xml:space="preserve"> IF(Calculations!C1101 = DefectTypeString,  IFERROR(Calculations!L1101,""), NA())</f>
        <v>#N/A</v>
      </c>
      <c r="H1101" s="3" t="e">
        <f t="shared" si="127"/>
        <v>#NUM!</v>
      </c>
      <c r="I1101" s="3" t="e">
        <f ca="1" xml:space="preserve"> IF(OR(Calculations!C1101 = "",Calculations!C1101 &lt;&gt; DefectTypeString),  Calculations!M1101, NA())</f>
        <v>#N/A</v>
      </c>
      <c r="J1101" s="3" t="e">
        <f xml:space="preserve"> IF(Calculations!C1101 = DefectTypeString,  Calculations!M1101, NA())</f>
        <v>#N/A</v>
      </c>
      <c r="K1101" s="3"/>
      <c r="AL1101" s="2" t="str">
        <f t="shared" si="123"/>
        <v/>
      </c>
      <c r="AM1101" s="4" t="str">
        <f t="shared" si="124"/>
        <v/>
      </c>
      <c r="AN1101" s="4" t="str">
        <f t="shared" si="125"/>
        <v/>
      </c>
    </row>
    <row r="1102" spans="1:40" x14ac:dyDescent="0.2">
      <c r="A1102" s="9" t="str">
        <f>Calculations!B1102</f>
        <v/>
      </c>
      <c r="B1102" s="9" t="str">
        <f>Calculations!A1102</f>
        <v/>
      </c>
      <c r="C1102" s="3" t="str">
        <f t="shared" si="122"/>
        <v/>
      </c>
      <c r="D1102" s="3" t="str">
        <f>IFERROR(Calculations!L1102,"")</f>
        <v/>
      </c>
      <c r="E1102" s="3" t="str">
        <f>IF(OR(FilterValue="",Calculations!C1102=FilterValue), IF(Calculations!C1102 &lt;&gt;DefectTypeString,  IFERROR(Calculations!L1102,""), NA()),NA())</f>
        <v/>
      </c>
      <c r="F1102" s="3" t="e">
        <f t="shared" si="126"/>
        <v>#NUM!</v>
      </c>
      <c r="G1102" s="3" t="e">
        <f xml:space="preserve"> IF(Calculations!C1102 = DefectTypeString,  IFERROR(Calculations!L1102,""), NA())</f>
        <v>#N/A</v>
      </c>
      <c r="H1102" s="3" t="e">
        <f t="shared" si="127"/>
        <v>#NUM!</v>
      </c>
      <c r="I1102" s="3" t="e">
        <f ca="1" xml:space="preserve"> IF(OR(Calculations!C1102 = "",Calculations!C1102 &lt;&gt; DefectTypeString),  Calculations!M1102, NA())</f>
        <v>#N/A</v>
      </c>
      <c r="J1102" s="3" t="e">
        <f xml:space="preserve"> IF(Calculations!C1102 = DefectTypeString,  Calculations!M1102, NA())</f>
        <v>#N/A</v>
      </c>
      <c r="K1102" s="3"/>
      <c r="AL1102" s="2" t="str">
        <f t="shared" si="123"/>
        <v/>
      </c>
      <c r="AM1102" s="4" t="str">
        <f t="shared" si="124"/>
        <v/>
      </c>
      <c r="AN1102" s="4" t="str">
        <f t="shared" si="125"/>
        <v/>
      </c>
    </row>
    <row r="1103" spans="1:40" x14ac:dyDescent="0.2">
      <c r="A1103" s="9" t="str">
        <f>Calculations!B1103</f>
        <v/>
      </c>
      <c r="B1103" s="9" t="str">
        <f>Calculations!A1103</f>
        <v/>
      </c>
      <c r="C1103" s="3" t="str">
        <f t="shared" si="122"/>
        <v/>
      </c>
      <c r="D1103" s="3" t="str">
        <f>IFERROR(Calculations!L1103,"")</f>
        <v/>
      </c>
      <c r="E1103" s="3" t="str">
        <f>IF(OR(FilterValue="",Calculations!C1103=FilterValue), IF(Calculations!C1103 &lt;&gt;DefectTypeString,  IFERROR(Calculations!L1103,""), NA()),NA())</f>
        <v/>
      </c>
      <c r="F1103" s="3" t="e">
        <f t="shared" si="126"/>
        <v>#NUM!</v>
      </c>
      <c r="G1103" s="3" t="e">
        <f xml:space="preserve"> IF(Calculations!C1103 = DefectTypeString,  IFERROR(Calculations!L1103,""), NA())</f>
        <v>#N/A</v>
      </c>
      <c r="H1103" s="3" t="e">
        <f t="shared" si="127"/>
        <v>#NUM!</v>
      </c>
      <c r="I1103" s="3" t="e">
        <f ca="1" xml:space="preserve"> IF(OR(Calculations!C1103 = "",Calculations!C1103 &lt;&gt; DefectTypeString),  Calculations!M1103, NA())</f>
        <v>#N/A</v>
      </c>
      <c r="J1103" s="3" t="e">
        <f xml:space="preserve"> IF(Calculations!C1103 = DefectTypeString,  Calculations!M1103, NA())</f>
        <v>#N/A</v>
      </c>
      <c r="K1103" s="3"/>
      <c r="AL1103" s="2" t="str">
        <f t="shared" si="123"/>
        <v/>
      </c>
      <c r="AM1103" s="4" t="str">
        <f t="shared" si="124"/>
        <v/>
      </c>
      <c r="AN1103" s="4" t="str">
        <f t="shared" si="125"/>
        <v/>
      </c>
    </row>
    <row r="1104" spans="1:40" x14ac:dyDescent="0.2">
      <c r="A1104" s="9" t="str">
        <f>Calculations!B1104</f>
        <v/>
      </c>
      <c r="B1104" s="9" t="str">
        <f>Calculations!A1104</f>
        <v/>
      </c>
      <c r="C1104" s="3" t="str">
        <f t="shared" si="122"/>
        <v/>
      </c>
      <c r="D1104" s="3" t="str">
        <f>IFERROR(Calculations!L1104,"")</f>
        <v/>
      </c>
      <c r="E1104" s="3" t="str">
        <f>IF(OR(FilterValue="",Calculations!C1104=FilterValue), IF(Calculations!C1104 &lt;&gt;DefectTypeString,  IFERROR(Calculations!L1104,""), NA()),NA())</f>
        <v/>
      </c>
      <c r="F1104" s="3" t="e">
        <f t="shared" si="126"/>
        <v>#NUM!</v>
      </c>
      <c r="G1104" s="3" t="e">
        <f xml:space="preserve"> IF(Calculations!C1104 = DefectTypeString,  IFERROR(Calculations!L1104,""), NA())</f>
        <v>#N/A</v>
      </c>
      <c r="H1104" s="3" t="e">
        <f t="shared" si="127"/>
        <v>#NUM!</v>
      </c>
      <c r="I1104" s="3" t="e">
        <f ca="1" xml:space="preserve"> IF(OR(Calculations!C1104 = "",Calculations!C1104 &lt;&gt; DefectTypeString),  Calculations!M1104, NA())</f>
        <v>#N/A</v>
      </c>
      <c r="J1104" s="3" t="e">
        <f xml:space="preserve"> IF(Calculations!C1104 = DefectTypeString,  Calculations!M1104, NA())</f>
        <v>#N/A</v>
      </c>
      <c r="K1104" s="3"/>
      <c r="AL1104" s="2" t="str">
        <f t="shared" si="123"/>
        <v/>
      </c>
      <c r="AM1104" s="4" t="str">
        <f t="shared" si="124"/>
        <v/>
      </c>
      <c r="AN1104" s="4" t="str">
        <f t="shared" si="125"/>
        <v/>
      </c>
    </row>
    <row r="1105" spans="1:40" x14ac:dyDescent="0.2">
      <c r="A1105" s="9" t="str">
        <f>Calculations!B1105</f>
        <v/>
      </c>
      <c r="B1105" s="9" t="str">
        <f>Calculations!A1105</f>
        <v/>
      </c>
      <c r="C1105" s="3" t="str">
        <f t="shared" si="122"/>
        <v/>
      </c>
      <c r="D1105" s="3" t="str">
        <f>IFERROR(Calculations!L1105,"")</f>
        <v/>
      </c>
      <c r="E1105" s="3" t="str">
        <f>IF(OR(FilterValue="",Calculations!C1105=FilterValue), IF(Calculations!C1105 &lt;&gt;DefectTypeString,  IFERROR(Calculations!L1105,""), NA()),NA())</f>
        <v/>
      </c>
      <c r="F1105" s="3" t="e">
        <f t="shared" si="126"/>
        <v>#NUM!</v>
      </c>
      <c r="G1105" s="3" t="e">
        <f xml:space="preserve"> IF(Calculations!C1105 = DefectTypeString,  IFERROR(Calculations!L1105,""), NA())</f>
        <v>#N/A</v>
      </c>
      <c r="H1105" s="3" t="e">
        <f t="shared" si="127"/>
        <v>#NUM!</v>
      </c>
      <c r="I1105" s="3" t="e">
        <f ca="1" xml:space="preserve"> IF(OR(Calculations!C1105 = "",Calculations!C1105 &lt;&gt; DefectTypeString),  Calculations!M1105, NA())</f>
        <v>#N/A</v>
      </c>
      <c r="J1105" s="3" t="e">
        <f xml:space="preserve"> IF(Calculations!C1105 = DefectTypeString,  Calculations!M1105, NA())</f>
        <v>#N/A</v>
      </c>
      <c r="K1105" s="3"/>
      <c r="AL1105" s="2" t="str">
        <f t="shared" si="123"/>
        <v/>
      </c>
      <c r="AM1105" s="4" t="str">
        <f t="shared" si="124"/>
        <v/>
      </c>
      <c r="AN1105" s="4" t="str">
        <f t="shared" si="125"/>
        <v/>
      </c>
    </row>
    <row r="1106" spans="1:40" x14ac:dyDescent="0.2">
      <c r="A1106" s="9" t="str">
        <f>Calculations!B1106</f>
        <v/>
      </c>
      <c r="B1106" s="9" t="str">
        <f>Calculations!A1106</f>
        <v/>
      </c>
      <c r="C1106" s="3" t="str">
        <f t="shared" si="122"/>
        <v/>
      </c>
      <c r="D1106" s="3" t="str">
        <f>IFERROR(Calculations!L1106,"")</f>
        <v/>
      </c>
      <c r="E1106" s="3" t="str">
        <f>IF(OR(FilterValue="",Calculations!C1106=FilterValue), IF(Calculations!C1106 &lt;&gt;DefectTypeString,  IFERROR(Calculations!L1106,""), NA()),NA())</f>
        <v/>
      </c>
      <c r="F1106" s="3" t="e">
        <f t="shared" si="126"/>
        <v>#NUM!</v>
      </c>
      <c r="G1106" s="3" t="e">
        <f xml:space="preserve"> IF(Calculations!C1106 = DefectTypeString,  IFERROR(Calculations!L1106,""), NA())</f>
        <v>#N/A</v>
      </c>
      <c r="H1106" s="3" t="e">
        <f t="shared" si="127"/>
        <v>#NUM!</v>
      </c>
      <c r="I1106" s="3" t="e">
        <f ca="1" xml:space="preserve"> IF(OR(Calculations!C1106 = "",Calculations!C1106 &lt;&gt; DefectTypeString),  Calculations!M1106, NA())</f>
        <v>#N/A</v>
      </c>
      <c r="J1106" s="3" t="e">
        <f xml:space="preserve"> IF(Calculations!C1106 = DefectTypeString,  Calculations!M1106, NA())</f>
        <v>#N/A</v>
      </c>
      <c r="K1106" s="3"/>
      <c r="AL1106" s="2" t="str">
        <f t="shared" si="123"/>
        <v/>
      </c>
      <c r="AM1106" s="4" t="str">
        <f t="shared" si="124"/>
        <v/>
      </c>
      <c r="AN1106" s="4" t="str">
        <f t="shared" si="125"/>
        <v/>
      </c>
    </row>
    <row r="1107" spans="1:40" x14ac:dyDescent="0.2">
      <c r="A1107" s="9" t="str">
        <f>Calculations!B1107</f>
        <v/>
      </c>
      <c r="B1107" s="9" t="str">
        <f>Calculations!A1107</f>
        <v/>
      </c>
      <c r="C1107" s="3" t="str">
        <f t="shared" si="122"/>
        <v/>
      </c>
      <c r="D1107" s="3" t="str">
        <f>IFERROR(Calculations!L1107,"")</f>
        <v/>
      </c>
      <c r="E1107" s="3" t="str">
        <f>IF(OR(FilterValue="",Calculations!C1107=FilterValue), IF(Calculations!C1107 &lt;&gt;DefectTypeString,  IFERROR(Calculations!L1107,""), NA()),NA())</f>
        <v/>
      </c>
      <c r="F1107" s="3" t="e">
        <f t="shared" si="126"/>
        <v>#NUM!</v>
      </c>
      <c r="G1107" s="3" t="e">
        <f xml:space="preserve"> IF(Calculations!C1107 = DefectTypeString,  IFERROR(Calculations!L1107,""), NA())</f>
        <v>#N/A</v>
      </c>
      <c r="H1107" s="3" t="e">
        <f t="shared" si="127"/>
        <v>#NUM!</v>
      </c>
      <c r="I1107" s="3" t="e">
        <f ca="1" xml:space="preserve"> IF(OR(Calculations!C1107 = "",Calculations!C1107 &lt;&gt; DefectTypeString),  Calculations!M1107, NA())</f>
        <v>#N/A</v>
      </c>
      <c r="J1107" s="3" t="e">
        <f xml:space="preserve"> IF(Calculations!C1107 = DefectTypeString,  Calculations!M1107, NA())</f>
        <v>#N/A</v>
      </c>
      <c r="K1107" s="3"/>
      <c r="AL1107" s="2" t="str">
        <f t="shared" si="123"/>
        <v/>
      </c>
      <c r="AM1107" s="4" t="str">
        <f t="shared" si="124"/>
        <v/>
      </c>
      <c r="AN1107" s="4" t="str">
        <f t="shared" si="125"/>
        <v/>
      </c>
    </row>
    <row r="1108" spans="1:40" x14ac:dyDescent="0.2">
      <c r="A1108" s="9" t="str">
        <f>Calculations!B1108</f>
        <v/>
      </c>
      <c r="B1108" s="9" t="str">
        <f>Calculations!A1108</f>
        <v/>
      </c>
      <c r="C1108" s="3" t="str">
        <f t="shared" si="122"/>
        <v/>
      </c>
      <c r="D1108" s="3" t="str">
        <f>IFERROR(Calculations!L1108,"")</f>
        <v/>
      </c>
      <c r="E1108" s="3" t="str">
        <f>IF(OR(FilterValue="",Calculations!C1108=FilterValue), IF(Calculations!C1108 &lt;&gt;DefectTypeString,  IFERROR(Calculations!L1108,""), NA()),NA())</f>
        <v/>
      </c>
      <c r="F1108" s="3" t="e">
        <f t="shared" si="126"/>
        <v>#NUM!</v>
      </c>
      <c r="G1108" s="3" t="e">
        <f xml:space="preserve"> IF(Calculations!C1108 = DefectTypeString,  IFERROR(Calculations!L1108,""), NA())</f>
        <v>#N/A</v>
      </c>
      <c r="H1108" s="3" t="e">
        <f t="shared" si="127"/>
        <v>#NUM!</v>
      </c>
      <c r="I1108" s="3" t="e">
        <f ca="1" xml:space="preserve"> IF(OR(Calculations!C1108 = "",Calculations!C1108 &lt;&gt; DefectTypeString),  Calculations!M1108, NA())</f>
        <v>#N/A</v>
      </c>
      <c r="J1108" s="3" t="e">
        <f xml:space="preserve"> IF(Calculations!C1108 = DefectTypeString,  Calculations!M1108, NA())</f>
        <v>#N/A</v>
      </c>
      <c r="K1108" s="3"/>
      <c r="AL1108" s="2" t="str">
        <f t="shared" si="123"/>
        <v/>
      </c>
      <c r="AM1108" s="4" t="str">
        <f t="shared" si="124"/>
        <v/>
      </c>
      <c r="AN1108" s="4" t="str">
        <f t="shared" si="125"/>
        <v/>
      </c>
    </row>
    <row r="1109" spans="1:40" x14ac:dyDescent="0.2">
      <c r="A1109" s="9" t="str">
        <f>Calculations!B1109</f>
        <v/>
      </c>
      <c r="B1109" s="9" t="str">
        <f>Calculations!A1109</f>
        <v/>
      </c>
      <c r="C1109" s="3" t="str">
        <f t="shared" si="122"/>
        <v/>
      </c>
      <c r="D1109" s="3" t="str">
        <f>IFERROR(Calculations!L1109,"")</f>
        <v/>
      </c>
      <c r="E1109" s="3" t="str">
        <f>IF(OR(FilterValue="",Calculations!C1109=FilterValue), IF(Calculations!C1109 &lt;&gt;DefectTypeString,  IFERROR(Calculations!L1109,""), NA()),NA())</f>
        <v/>
      </c>
      <c r="F1109" s="3" t="e">
        <f t="shared" si="126"/>
        <v>#NUM!</v>
      </c>
      <c r="G1109" s="3" t="e">
        <f xml:space="preserve"> IF(Calculations!C1109 = DefectTypeString,  IFERROR(Calculations!L1109,""), NA())</f>
        <v>#N/A</v>
      </c>
      <c r="H1109" s="3" t="e">
        <f t="shared" si="127"/>
        <v>#NUM!</v>
      </c>
      <c r="I1109" s="3" t="e">
        <f ca="1" xml:space="preserve"> IF(OR(Calculations!C1109 = "",Calculations!C1109 &lt;&gt; DefectTypeString),  Calculations!M1109, NA())</f>
        <v>#N/A</v>
      </c>
      <c r="J1109" s="3" t="e">
        <f xml:space="preserve"> IF(Calculations!C1109 = DefectTypeString,  Calculations!M1109, NA())</f>
        <v>#N/A</v>
      </c>
      <c r="K1109" s="3"/>
      <c r="AL1109" s="2" t="str">
        <f t="shared" si="123"/>
        <v/>
      </c>
      <c r="AM1109" s="4" t="str">
        <f t="shared" si="124"/>
        <v/>
      </c>
      <c r="AN1109" s="4" t="str">
        <f t="shared" si="125"/>
        <v/>
      </c>
    </row>
    <row r="1110" spans="1:40" x14ac:dyDescent="0.2">
      <c r="A1110" s="9" t="str">
        <f>Calculations!B1110</f>
        <v/>
      </c>
      <c r="B1110" s="9" t="str">
        <f>Calculations!A1110</f>
        <v/>
      </c>
      <c r="C1110" s="3" t="str">
        <f t="shared" si="122"/>
        <v/>
      </c>
      <c r="D1110" s="3" t="str">
        <f>IFERROR(Calculations!L1110,"")</f>
        <v/>
      </c>
      <c r="E1110" s="3" t="str">
        <f>IF(OR(FilterValue="",Calculations!C1110=FilterValue), IF(Calculations!C1110 &lt;&gt;DefectTypeString,  IFERROR(Calculations!L1110,""), NA()),NA())</f>
        <v/>
      </c>
      <c r="F1110" s="3" t="e">
        <f t="shared" si="126"/>
        <v>#NUM!</v>
      </c>
      <c r="G1110" s="3" t="e">
        <f xml:space="preserve"> IF(Calculations!C1110 = DefectTypeString,  IFERROR(Calculations!L1110,""), NA())</f>
        <v>#N/A</v>
      </c>
      <c r="H1110" s="3" t="e">
        <f t="shared" si="127"/>
        <v>#NUM!</v>
      </c>
      <c r="I1110" s="3" t="e">
        <f ca="1" xml:space="preserve"> IF(OR(Calculations!C1110 = "",Calculations!C1110 &lt;&gt; DefectTypeString),  Calculations!M1110, NA())</f>
        <v>#N/A</v>
      </c>
      <c r="J1110" s="3" t="e">
        <f xml:space="preserve"> IF(Calculations!C1110 = DefectTypeString,  Calculations!M1110, NA())</f>
        <v>#N/A</v>
      </c>
      <c r="K1110" s="3"/>
      <c r="AL1110" s="2" t="str">
        <f t="shared" si="123"/>
        <v/>
      </c>
      <c r="AM1110" s="4" t="str">
        <f t="shared" si="124"/>
        <v/>
      </c>
      <c r="AN1110" s="4" t="str">
        <f t="shared" si="125"/>
        <v/>
      </c>
    </row>
    <row r="1111" spans="1:40" x14ac:dyDescent="0.2">
      <c r="A1111" s="9" t="str">
        <f>Calculations!B1111</f>
        <v/>
      </c>
      <c r="B1111" s="9" t="str">
        <f>Calculations!A1111</f>
        <v/>
      </c>
      <c r="C1111" s="3" t="str">
        <f t="shared" si="122"/>
        <v/>
      </c>
      <c r="D1111" s="3" t="str">
        <f>IFERROR(Calculations!L1111,"")</f>
        <v/>
      </c>
      <c r="E1111" s="3" t="str">
        <f>IF(OR(FilterValue="",Calculations!C1111=FilterValue), IF(Calculations!C1111 &lt;&gt;DefectTypeString,  IFERROR(Calculations!L1111,""), NA()),NA())</f>
        <v/>
      </c>
      <c r="F1111" s="3" t="e">
        <f t="shared" si="126"/>
        <v>#NUM!</v>
      </c>
      <c r="G1111" s="3" t="e">
        <f xml:space="preserve"> IF(Calculations!C1111 = DefectTypeString,  IFERROR(Calculations!L1111,""), NA())</f>
        <v>#N/A</v>
      </c>
      <c r="H1111" s="3" t="e">
        <f t="shared" si="127"/>
        <v>#NUM!</v>
      </c>
      <c r="I1111" s="3" t="e">
        <f ca="1" xml:space="preserve"> IF(OR(Calculations!C1111 = "",Calculations!C1111 &lt;&gt; DefectTypeString),  Calculations!M1111, NA())</f>
        <v>#N/A</v>
      </c>
      <c r="J1111" s="3" t="e">
        <f xml:space="preserve"> IF(Calculations!C1111 = DefectTypeString,  Calculations!M1111, NA())</f>
        <v>#N/A</v>
      </c>
      <c r="K1111" s="3"/>
      <c r="AL1111" s="2" t="str">
        <f t="shared" si="123"/>
        <v/>
      </c>
      <c r="AM1111" s="4" t="str">
        <f t="shared" si="124"/>
        <v/>
      </c>
      <c r="AN1111" s="4" t="str">
        <f t="shared" si="125"/>
        <v/>
      </c>
    </row>
    <row r="1112" spans="1:40" x14ac:dyDescent="0.2">
      <c r="A1112" s="9" t="str">
        <f>Calculations!B1112</f>
        <v/>
      </c>
      <c r="B1112" s="9" t="str">
        <f>Calculations!A1112</f>
        <v/>
      </c>
      <c r="C1112" s="3" t="str">
        <f t="shared" si="122"/>
        <v/>
      </c>
      <c r="D1112" s="3" t="str">
        <f>IFERROR(Calculations!L1112,"")</f>
        <v/>
      </c>
      <c r="E1112" s="3" t="str">
        <f>IF(OR(FilterValue="",Calculations!C1112=FilterValue), IF(Calculations!C1112 &lt;&gt;DefectTypeString,  IFERROR(Calculations!L1112,""), NA()),NA())</f>
        <v/>
      </c>
      <c r="F1112" s="3" t="e">
        <f t="shared" si="126"/>
        <v>#NUM!</v>
      </c>
      <c r="G1112" s="3" t="e">
        <f xml:space="preserve"> IF(Calculations!C1112 = DefectTypeString,  IFERROR(Calculations!L1112,""), NA())</f>
        <v>#N/A</v>
      </c>
      <c r="H1112" s="3" t="e">
        <f t="shared" si="127"/>
        <v>#NUM!</v>
      </c>
      <c r="I1112" s="3" t="e">
        <f ca="1" xml:space="preserve"> IF(OR(Calculations!C1112 = "",Calculations!C1112 &lt;&gt; DefectTypeString),  Calculations!M1112, NA())</f>
        <v>#N/A</v>
      </c>
      <c r="J1112" s="3" t="e">
        <f xml:space="preserve"> IF(Calculations!C1112 = DefectTypeString,  Calculations!M1112, NA())</f>
        <v>#N/A</v>
      </c>
      <c r="K1112" s="3"/>
      <c r="AL1112" s="2" t="str">
        <f t="shared" si="123"/>
        <v/>
      </c>
      <c r="AM1112" s="4" t="str">
        <f t="shared" si="124"/>
        <v/>
      </c>
      <c r="AN1112" s="4" t="str">
        <f t="shared" si="125"/>
        <v/>
      </c>
    </row>
    <row r="1113" spans="1:40" x14ac:dyDescent="0.2">
      <c r="A1113" s="9" t="str">
        <f>Calculations!B1113</f>
        <v/>
      </c>
      <c r="B1113" s="9" t="str">
        <f>Calculations!A1113</f>
        <v/>
      </c>
      <c r="C1113" s="3" t="str">
        <f t="shared" si="122"/>
        <v/>
      </c>
      <c r="D1113" s="3" t="str">
        <f>IFERROR(Calculations!L1113,"")</f>
        <v/>
      </c>
      <c r="E1113" s="3" t="str">
        <f>IF(OR(FilterValue="",Calculations!C1113=FilterValue), IF(Calculations!C1113 &lt;&gt;DefectTypeString,  IFERROR(Calculations!L1113,""), NA()),NA())</f>
        <v/>
      </c>
      <c r="F1113" s="3" t="e">
        <f t="shared" si="126"/>
        <v>#NUM!</v>
      </c>
      <c r="G1113" s="3" t="e">
        <f xml:space="preserve"> IF(Calculations!C1113 = DefectTypeString,  IFERROR(Calculations!L1113,""), NA())</f>
        <v>#N/A</v>
      </c>
      <c r="H1113" s="3" t="e">
        <f t="shared" si="127"/>
        <v>#NUM!</v>
      </c>
      <c r="I1113" s="3" t="e">
        <f ca="1" xml:space="preserve"> IF(OR(Calculations!C1113 = "",Calculations!C1113 &lt;&gt; DefectTypeString),  Calculations!M1113, NA())</f>
        <v>#N/A</v>
      </c>
      <c r="J1113" s="3" t="e">
        <f xml:space="preserve"> IF(Calculations!C1113 = DefectTypeString,  Calculations!M1113, NA())</f>
        <v>#N/A</v>
      </c>
      <c r="K1113" s="3"/>
      <c r="AL1113" s="2" t="str">
        <f t="shared" si="123"/>
        <v/>
      </c>
      <c r="AM1113" s="4" t="str">
        <f t="shared" si="124"/>
        <v/>
      </c>
      <c r="AN1113" s="4" t="str">
        <f t="shared" si="125"/>
        <v/>
      </c>
    </row>
    <row r="1114" spans="1:40" x14ac:dyDescent="0.2">
      <c r="A1114" s="9" t="str">
        <f>Calculations!B1114</f>
        <v/>
      </c>
      <c r="B1114" s="9" t="str">
        <f>Calculations!A1114</f>
        <v/>
      </c>
      <c r="C1114" s="3" t="str">
        <f t="shared" si="122"/>
        <v/>
      </c>
      <c r="D1114" s="3" t="str">
        <f>IFERROR(Calculations!L1114,"")</f>
        <v/>
      </c>
      <c r="E1114" s="3" t="str">
        <f>IF(OR(FilterValue="",Calculations!C1114=FilterValue), IF(Calculations!C1114 &lt;&gt;DefectTypeString,  IFERROR(Calculations!L1114,""), NA()),NA())</f>
        <v/>
      </c>
      <c r="F1114" s="3" t="e">
        <f t="shared" si="126"/>
        <v>#NUM!</v>
      </c>
      <c r="G1114" s="3" t="e">
        <f xml:space="preserve"> IF(Calculations!C1114 = DefectTypeString,  IFERROR(Calculations!L1114,""), NA())</f>
        <v>#N/A</v>
      </c>
      <c r="H1114" s="3" t="e">
        <f t="shared" si="127"/>
        <v>#NUM!</v>
      </c>
      <c r="I1114" s="3" t="e">
        <f ca="1" xml:space="preserve"> IF(OR(Calculations!C1114 = "",Calculations!C1114 &lt;&gt; DefectTypeString),  Calculations!M1114, NA())</f>
        <v>#N/A</v>
      </c>
      <c r="J1114" s="3" t="e">
        <f xml:space="preserve"> IF(Calculations!C1114 = DefectTypeString,  Calculations!M1114, NA())</f>
        <v>#N/A</v>
      </c>
      <c r="K1114" s="3"/>
      <c r="AL1114" s="2" t="str">
        <f t="shared" si="123"/>
        <v/>
      </c>
      <c r="AM1114" s="4" t="str">
        <f t="shared" si="124"/>
        <v/>
      </c>
      <c r="AN1114" s="4" t="str">
        <f t="shared" si="125"/>
        <v/>
      </c>
    </row>
    <row r="1115" spans="1:40" x14ac:dyDescent="0.2">
      <c r="A1115" s="9" t="str">
        <f>Calculations!B1115</f>
        <v/>
      </c>
      <c r="B1115" s="9" t="str">
        <f>Calculations!A1115</f>
        <v/>
      </c>
      <c r="C1115" s="3" t="str">
        <f t="shared" si="122"/>
        <v/>
      </c>
      <c r="D1115" s="3" t="str">
        <f>IFERROR(Calculations!L1115,"")</f>
        <v/>
      </c>
      <c r="E1115" s="3" t="str">
        <f>IF(OR(FilterValue="",Calculations!C1115=FilterValue), IF(Calculations!C1115 &lt;&gt;DefectTypeString,  IFERROR(Calculations!L1115,""), NA()),NA())</f>
        <v/>
      </c>
      <c r="F1115" s="3" t="e">
        <f t="shared" si="126"/>
        <v>#NUM!</v>
      </c>
      <c r="G1115" s="3" t="e">
        <f xml:space="preserve"> IF(Calculations!C1115 = DefectTypeString,  IFERROR(Calculations!L1115,""), NA())</f>
        <v>#N/A</v>
      </c>
      <c r="H1115" s="3" t="e">
        <f t="shared" si="127"/>
        <v>#NUM!</v>
      </c>
      <c r="I1115" s="3" t="e">
        <f ca="1" xml:space="preserve"> IF(OR(Calculations!C1115 = "",Calculations!C1115 &lt;&gt; DefectTypeString),  Calculations!M1115, NA())</f>
        <v>#N/A</v>
      </c>
      <c r="J1115" s="3" t="e">
        <f xml:space="preserve"> IF(Calculations!C1115 = DefectTypeString,  Calculations!M1115, NA())</f>
        <v>#N/A</v>
      </c>
      <c r="K1115" s="3"/>
      <c r="AL1115" s="2" t="str">
        <f t="shared" si="123"/>
        <v/>
      </c>
      <c r="AM1115" s="4" t="str">
        <f t="shared" si="124"/>
        <v/>
      </c>
      <c r="AN1115" s="4" t="str">
        <f t="shared" si="125"/>
        <v/>
      </c>
    </row>
    <row r="1116" spans="1:40" x14ac:dyDescent="0.2">
      <c r="A1116" s="9" t="str">
        <f>Calculations!B1116</f>
        <v/>
      </c>
      <c r="B1116" s="9" t="str">
        <f>Calculations!A1116</f>
        <v/>
      </c>
      <c r="C1116" s="3" t="str">
        <f t="shared" si="122"/>
        <v/>
      </c>
      <c r="D1116" s="3" t="str">
        <f>IFERROR(Calculations!L1116,"")</f>
        <v/>
      </c>
      <c r="E1116" s="3" t="str">
        <f>IF(OR(FilterValue="",Calculations!C1116=FilterValue), IF(Calculations!C1116 &lt;&gt;DefectTypeString,  IFERROR(Calculations!L1116,""), NA()),NA())</f>
        <v/>
      </c>
      <c r="F1116" s="3" t="e">
        <f t="shared" si="126"/>
        <v>#NUM!</v>
      </c>
      <c r="G1116" s="3" t="e">
        <f xml:space="preserve"> IF(Calculations!C1116 = DefectTypeString,  IFERROR(Calculations!L1116,""), NA())</f>
        <v>#N/A</v>
      </c>
      <c r="H1116" s="3" t="e">
        <f t="shared" si="127"/>
        <v>#NUM!</v>
      </c>
      <c r="I1116" s="3" t="e">
        <f ca="1" xml:space="preserve"> IF(OR(Calculations!C1116 = "",Calculations!C1116 &lt;&gt; DefectTypeString),  Calculations!M1116, NA())</f>
        <v>#N/A</v>
      </c>
      <c r="J1116" s="3" t="e">
        <f xml:space="preserve"> IF(Calculations!C1116 = DefectTypeString,  Calculations!M1116, NA())</f>
        <v>#N/A</v>
      </c>
      <c r="K1116" s="3"/>
      <c r="AL1116" s="2" t="str">
        <f t="shared" si="123"/>
        <v/>
      </c>
      <c r="AM1116" s="4" t="str">
        <f t="shared" si="124"/>
        <v/>
      </c>
      <c r="AN1116" s="4" t="str">
        <f t="shared" si="125"/>
        <v/>
      </c>
    </row>
    <row r="1117" spans="1:40" x14ac:dyDescent="0.2">
      <c r="A1117" s="9" t="str">
        <f>Calculations!B1117</f>
        <v/>
      </c>
      <c r="B1117" s="9" t="str">
        <f>Calculations!A1117</f>
        <v/>
      </c>
      <c r="C1117" s="3" t="str">
        <f t="shared" si="122"/>
        <v/>
      </c>
      <c r="D1117" s="3" t="str">
        <f>IFERROR(Calculations!L1117,"")</f>
        <v/>
      </c>
      <c r="E1117" s="3" t="str">
        <f>IF(OR(FilterValue="",Calculations!C1117=FilterValue), IF(Calculations!C1117 &lt;&gt;DefectTypeString,  IFERROR(Calculations!L1117,""), NA()),NA())</f>
        <v/>
      </c>
      <c r="F1117" s="3" t="e">
        <f t="shared" si="126"/>
        <v>#NUM!</v>
      </c>
      <c r="G1117" s="3" t="e">
        <f xml:space="preserve"> IF(Calculations!C1117 = DefectTypeString,  IFERROR(Calculations!L1117,""), NA())</f>
        <v>#N/A</v>
      </c>
      <c r="H1117" s="3" t="e">
        <f t="shared" si="127"/>
        <v>#NUM!</v>
      </c>
      <c r="I1117" s="3" t="e">
        <f ca="1" xml:space="preserve"> IF(OR(Calculations!C1117 = "",Calculations!C1117 &lt;&gt; DefectTypeString),  Calculations!M1117, NA())</f>
        <v>#N/A</v>
      </c>
      <c r="J1117" s="3" t="e">
        <f xml:space="preserve"> IF(Calculations!C1117 = DefectTypeString,  Calculations!M1117, NA())</f>
        <v>#N/A</v>
      </c>
      <c r="K1117" s="3"/>
      <c r="AL1117" s="2" t="str">
        <f t="shared" si="123"/>
        <v/>
      </c>
      <c r="AM1117" s="4" t="str">
        <f t="shared" si="124"/>
        <v/>
      </c>
      <c r="AN1117" s="4" t="str">
        <f t="shared" si="125"/>
        <v/>
      </c>
    </row>
    <row r="1118" spans="1:40" x14ac:dyDescent="0.2">
      <c r="A1118" s="9" t="str">
        <f>Calculations!B1118</f>
        <v/>
      </c>
      <c r="B1118" s="9" t="str">
        <f>Calculations!A1118</f>
        <v/>
      </c>
      <c r="C1118" s="3" t="str">
        <f t="shared" si="122"/>
        <v/>
      </c>
      <c r="D1118" s="3" t="str">
        <f>IFERROR(Calculations!L1118,"")</f>
        <v/>
      </c>
      <c r="E1118" s="3" t="str">
        <f>IF(OR(FilterValue="",Calculations!C1118=FilterValue), IF(Calculations!C1118 &lt;&gt;DefectTypeString,  IFERROR(Calculations!L1118,""), NA()),NA())</f>
        <v/>
      </c>
      <c r="F1118" s="3" t="e">
        <f t="shared" si="126"/>
        <v>#NUM!</v>
      </c>
      <c r="G1118" s="3" t="e">
        <f xml:space="preserve"> IF(Calculations!C1118 = DefectTypeString,  IFERROR(Calculations!L1118,""), NA())</f>
        <v>#N/A</v>
      </c>
      <c r="H1118" s="3" t="e">
        <f t="shared" si="127"/>
        <v>#NUM!</v>
      </c>
      <c r="I1118" s="3" t="e">
        <f ca="1" xml:space="preserve"> IF(OR(Calculations!C1118 = "",Calculations!C1118 &lt;&gt; DefectTypeString),  Calculations!M1118, NA())</f>
        <v>#N/A</v>
      </c>
      <c r="J1118" s="3" t="e">
        <f xml:space="preserve"> IF(Calculations!C1118 = DefectTypeString,  Calculations!M1118, NA())</f>
        <v>#N/A</v>
      </c>
      <c r="K1118" s="3"/>
      <c r="AL1118" s="2" t="str">
        <f t="shared" si="123"/>
        <v/>
      </c>
      <c r="AM1118" s="4" t="str">
        <f t="shared" si="124"/>
        <v/>
      </c>
      <c r="AN1118" s="4" t="str">
        <f t="shared" si="125"/>
        <v/>
      </c>
    </row>
    <row r="1119" spans="1:40" x14ac:dyDescent="0.2">
      <c r="A1119" s="9" t="str">
        <f>Calculations!B1119</f>
        <v/>
      </c>
      <c r="B1119" s="9" t="str">
        <f>Calculations!A1119</f>
        <v/>
      </c>
      <c r="C1119" s="3" t="str">
        <f t="shared" si="122"/>
        <v/>
      </c>
      <c r="D1119" s="3" t="str">
        <f>IFERROR(Calculations!L1119,"")</f>
        <v/>
      </c>
      <c r="E1119" s="3" t="str">
        <f>IF(OR(FilterValue="",Calculations!C1119=FilterValue), IF(Calculations!C1119 &lt;&gt;DefectTypeString,  IFERROR(Calculations!L1119,""), NA()),NA())</f>
        <v/>
      </c>
      <c r="F1119" s="3" t="e">
        <f t="shared" si="126"/>
        <v>#NUM!</v>
      </c>
      <c r="G1119" s="3" t="e">
        <f xml:space="preserve"> IF(Calculations!C1119 = DefectTypeString,  IFERROR(Calculations!L1119,""), NA())</f>
        <v>#N/A</v>
      </c>
      <c r="H1119" s="3" t="e">
        <f t="shared" si="127"/>
        <v>#NUM!</v>
      </c>
      <c r="I1119" s="3" t="e">
        <f ca="1" xml:space="preserve"> IF(OR(Calculations!C1119 = "",Calculations!C1119 &lt;&gt; DefectTypeString),  Calculations!M1119, NA())</f>
        <v>#N/A</v>
      </c>
      <c r="J1119" s="3" t="e">
        <f xml:space="preserve"> IF(Calculations!C1119 = DefectTypeString,  Calculations!M1119, NA())</f>
        <v>#N/A</v>
      </c>
      <c r="K1119" s="3"/>
      <c r="AL1119" s="2" t="str">
        <f t="shared" si="123"/>
        <v/>
      </c>
      <c r="AM1119" s="4" t="str">
        <f t="shared" si="124"/>
        <v/>
      </c>
      <c r="AN1119" s="4" t="str">
        <f t="shared" si="125"/>
        <v/>
      </c>
    </row>
    <row r="1120" spans="1:40" x14ac:dyDescent="0.2">
      <c r="A1120" s="9" t="str">
        <f>Calculations!B1120</f>
        <v/>
      </c>
      <c r="B1120" s="9" t="str">
        <f>Calculations!A1120</f>
        <v/>
      </c>
      <c r="C1120" s="3" t="str">
        <f t="shared" si="122"/>
        <v/>
      </c>
      <c r="D1120" s="3" t="str">
        <f>IFERROR(Calculations!L1120,"")</f>
        <v/>
      </c>
      <c r="E1120" s="3" t="str">
        <f>IF(OR(FilterValue="",Calculations!C1120=FilterValue), IF(Calculations!C1120 &lt;&gt;DefectTypeString,  IFERROR(Calculations!L1120,""), NA()),NA())</f>
        <v/>
      </c>
      <c r="F1120" s="3" t="e">
        <f t="shared" si="126"/>
        <v>#NUM!</v>
      </c>
      <c r="G1120" s="3" t="e">
        <f xml:space="preserve"> IF(Calculations!C1120 = DefectTypeString,  IFERROR(Calculations!L1120,""), NA())</f>
        <v>#N/A</v>
      </c>
      <c r="H1120" s="3" t="e">
        <f t="shared" si="127"/>
        <v>#NUM!</v>
      </c>
      <c r="I1120" s="3" t="e">
        <f ca="1" xml:space="preserve"> IF(OR(Calculations!C1120 = "",Calculations!C1120 &lt;&gt; DefectTypeString),  Calculations!M1120, NA())</f>
        <v>#N/A</v>
      </c>
      <c r="J1120" s="3" t="e">
        <f xml:space="preserve"> IF(Calculations!C1120 = DefectTypeString,  Calculations!M1120, NA())</f>
        <v>#N/A</v>
      </c>
      <c r="K1120" s="3"/>
      <c r="AL1120" s="2" t="str">
        <f t="shared" si="123"/>
        <v/>
      </c>
      <c r="AM1120" s="4" t="str">
        <f t="shared" si="124"/>
        <v/>
      </c>
      <c r="AN1120" s="4" t="str">
        <f t="shared" si="125"/>
        <v/>
      </c>
    </row>
    <row r="1121" spans="1:40" x14ac:dyDescent="0.2">
      <c r="A1121" s="9" t="str">
        <f>Calculations!B1121</f>
        <v/>
      </c>
      <c r="B1121" s="9" t="str">
        <f>Calculations!A1121</f>
        <v/>
      </c>
      <c r="C1121" s="3" t="str">
        <f t="shared" si="122"/>
        <v/>
      </c>
      <c r="D1121" s="3" t="str">
        <f>IFERROR(Calculations!L1121,"")</f>
        <v/>
      </c>
      <c r="E1121" s="3" t="str">
        <f>IF(OR(FilterValue="",Calculations!C1121=FilterValue), IF(Calculations!C1121 &lt;&gt;DefectTypeString,  IFERROR(Calculations!L1121,""), NA()),NA())</f>
        <v/>
      </c>
      <c r="F1121" s="3" t="e">
        <f t="shared" si="126"/>
        <v>#NUM!</v>
      </c>
      <c r="G1121" s="3" t="e">
        <f xml:space="preserve"> IF(Calculations!C1121 = DefectTypeString,  IFERROR(Calculations!L1121,""), NA())</f>
        <v>#N/A</v>
      </c>
      <c r="H1121" s="3" t="e">
        <f t="shared" si="127"/>
        <v>#NUM!</v>
      </c>
      <c r="I1121" s="3" t="e">
        <f ca="1" xml:space="preserve"> IF(OR(Calculations!C1121 = "",Calculations!C1121 &lt;&gt; DefectTypeString),  Calculations!M1121, NA())</f>
        <v>#N/A</v>
      </c>
      <c r="J1121" s="3" t="e">
        <f xml:space="preserve"> IF(Calculations!C1121 = DefectTypeString,  Calculations!M1121, NA())</f>
        <v>#N/A</v>
      </c>
      <c r="K1121" s="3"/>
      <c r="AL1121" s="2" t="str">
        <f t="shared" si="123"/>
        <v/>
      </c>
      <c r="AM1121" s="4" t="str">
        <f t="shared" si="124"/>
        <v/>
      </c>
      <c r="AN1121" s="4" t="str">
        <f t="shared" si="125"/>
        <v/>
      </c>
    </row>
    <row r="1122" spans="1:40" x14ac:dyDescent="0.2">
      <c r="A1122" s="9" t="str">
        <f>Calculations!B1122</f>
        <v/>
      </c>
      <c r="B1122" s="9" t="str">
        <f>Calculations!A1122</f>
        <v/>
      </c>
      <c r="C1122" s="3" t="str">
        <f t="shared" si="122"/>
        <v/>
      </c>
      <c r="D1122" s="3" t="str">
        <f>IFERROR(Calculations!L1122,"")</f>
        <v/>
      </c>
      <c r="E1122" s="3" t="str">
        <f>IF(OR(FilterValue="",Calculations!C1122=FilterValue), IF(Calculations!C1122 &lt;&gt;DefectTypeString,  IFERROR(Calculations!L1122,""), NA()),NA())</f>
        <v/>
      </c>
      <c r="F1122" s="3" t="e">
        <f t="shared" si="126"/>
        <v>#NUM!</v>
      </c>
      <c r="G1122" s="3" t="e">
        <f xml:space="preserve"> IF(Calculations!C1122 = DefectTypeString,  IFERROR(Calculations!L1122,""), NA())</f>
        <v>#N/A</v>
      </c>
      <c r="H1122" s="3" t="e">
        <f t="shared" si="127"/>
        <v>#NUM!</v>
      </c>
      <c r="I1122" s="3" t="e">
        <f ca="1" xml:space="preserve"> IF(OR(Calculations!C1122 = "",Calculations!C1122 &lt;&gt; DefectTypeString),  Calculations!M1122, NA())</f>
        <v>#N/A</v>
      </c>
      <c r="J1122" s="3" t="e">
        <f xml:space="preserve"> IF(Calculations!C1122 = DefectTypeString,  Calculations!M1122, NA())</f>
        <v>#N/A</v>
      </c>
      <c r="K1122" s="3"/>
      <c r="AL1122" s="2" t="str">
        <f t="shared" si="123"/>
        <v/>
      </c>
      <c r="AM1122" s="4" t="str">
        <f t="shared" si="124"/>
        <v/>
      </c>
      <c r="AN1122" s="4" t="str">
        <f t="shared" si="125"/>
        <v/>
      </c>
    </row>
    <row r="1123" spans="1:40" x14ac:dyDescent="0.2">
      <c r="A1123" s="9" t="str">
        <f>Calculations!B1123</f>
        <v/>
      </c>
      <c r="B1123" s="9" t="str">
        <f>Calculations!A1123</f>
        <v/>
      </c>
      <c r="C1123" s="3" t="str">
        <f t="shared" si="122"/>
        <v/>
      </c>
      <c r="D1123" s="3" t="str">
        <f>IFERROR(Calculations!L1123,"")</f>
        <v/>
      </c>
      <c r="E1123" s="3" t="str">
        <f>IF(OR(FilterValue="",Calculations!C1123=FilterValue), IF(Calculations!C1123 &lt;&gt;DefectTypeString,  IFERROR(Calculations!L1123,""), NA()),NA())</f>
        <v/>
      </c>
      <c r="F1123" s="3" t="e">
        <f t="shared" si="126"/>
        <v>#NUM!</v>
      </c>
      <c r="G1123" s="3" t="e">
        <f xml:space="preserve"> IF(Calculations!C1123 = DefectTypeString,  IFERROR(Calculations!L1123,""), NA())</f>
        <v>#N/A</v>
      </c>
      <c r="H1123" s="3" t="e">
        <f t="shared" si="127"/>
        <v>#NUM!</v>
      </c>
      <c r="I1123" s="3" t="e">
        <f ca="1" xml:space="preserve"> IF(OR(Calculations!C1123 = "",Calculations!C1123 &lt;&gt; DefectTypeString),  Calculations!M1123, NA())</f>
        <v>#N/A</v>
      </c>
      <c r="J1123" s="3" t="e">
        <f xml:space="preserve"> IF(Calculations!C1123 = DefectTypeString,  Calculations!M1123, NA())</f>
        <v>#N/A</v>
      </c>
      <c r="K1123" s="3"/>
      <c r="AL1123" s="2" t="str">
        <f t="shared" si="123"/>
        <v/>
      </c>
      <c r="AM1123" s="4" t="str">
        <f t="shared" si="124"/>
        <v/>
      </c>
      <c r="AN1123" s="4" t="str">
        <f t="shared" si="125"/>
        <v/>
      </c>
    </row>
    <row r="1124" spans="1:40" x14ac:dyDescent="0.2">
      <c r="A1124" s="9" t="str">
        <f>Calculations!B1124</f>
        <v/>
      </c>
      <c r="B1124" s="9" t="str">
        <f>Calculations!A1124</f>
        <v/>
      </c>
      <c r="C1124" s="3" t="str">
        <f t="shared" si="122"/>
        <v/>
      </c>
      <c r="D1124" s="3" t="str">
        <f>IFERROR(Calculations!L1124,"")</f>
        <v/>
      </c>
      <c r="E1124" s="3" t="str">
        <f>IF(OR(FilterValue="",Calculations!C1124=FilterValue), IF(Calculations!C1124 &lt;&gt;DefectTypeString,  IFERROR(Calculations!L1124,""), NA()),NA())</f>
        <v/>
      </c>
      <c r="F1124" s="3" t="e">
        <f t="shared" si="126"/>
        <v>#NUM!</v>
      </c>
      <c r="G1124" s="3" t="e">
        <f xml:space="preserve"> IF(Calculations!C1124 = DefectTypeString,  IFERROR(Calculations!L1124,""), NA())</f>
        <v>#N/A</v>
      </c>
      <c r="H1124" s="3" t="e">
        <f t="shared" si="127"/>
        <v>#NUM!</v>
      </c>
      <c r="I1124" s="3" t="e">
        <f ca="1" xml:space="preserve"> IF(OR(Calculations!C1124 = "",Calculations!C1124 &lt;&gt; DefectTypeString),  Calculations!M1124, NA())</f>
        <v>#N/A</v>
      </c>
      <c r="J1124" s="3" t="e">
        <f xml:space="preserve"> IF(Calculations!C1124 = DefectTypeString,  Calculations!M1124, NA())</f>
        <v>#N/A</v>
      </c>
      <c r="K1124" s="3"/>
      <c r="AL1124" s="2" t="str">
        <f t="shared" si="123"/>
        <v/>
      </c>
      <c r="AM1124" s="4" t="str">
        <f t="shared" si="124"/>
        <v/>
      </c>
      <c r="AN1124" s="4" t="str">
        <f t="shared" si="125"/>
        <v/>
      </c>
    </row>
    <row r="1125" spans="1:40" x14ac:dyDescent="0.2">
      <c r="A1125" s="9" t="str">
        <f>Calculations!B1125</f>
        <v/>
      </c>
      <c r="B1125" s="9" t="str">
        <f>Calculations!A1125</f>
        <v/>
      </c>
      <c r="C1125" s="3" t="str">
        <f t="shared" si="122"/>
        <v/>
      </c>
      <c r="D1125" s="3" t="str">
        <f>IFERROR(Calculations!L1125,"")</f>
        <v/>
      </c>
      <c r="E1125" s="3" t="str">
        <f>IF(OR(FilterValue="",Calculations!C1125=FilterValue), IF(Calculations!C1125 &lt;&gt;DefectTypeString,  IFERROR(Calculations!L1125,""), NA()),NA())</f>
        <v/>
      </c>
      <c r="F1125" s="3" t="e">
        <f t="shared" si="126"/>
        <v>#NUM!</v>
      </c>
      <c r="G1125" s="3" t="e">
        <f xml:space="preserve"> IF(Calculations!C1125 = DefectTypeString,  IFERROR(Calculations!L1125,""), NA())</f>
        <v>#N/A</v>
      </c>
      <c r="H1125" s="3" t="e">
        <f t="shared" si="127"/>
        <v>#NUM!</v>
      </c>
      <c r="I1125" s="3" t="e">
        <f ca="1" xml:space="preserve"> IF(OR(Calculations!C1125 = "",Calculations!C1125 &lt;&gt; DefectTypeString),  Calculations!M1125, NA())</f>
        <v>#N/A</v>
      </c>
      <c r="J1125" s="3" t="e">
        <f xml:space="preserve"> IF(Calculations!C1125 = DefectTypeString,  Calculations!M1125, NA())</f>
        <v>#N/A</v>
      </c>
      <c r="K1125" s="3"/>
      <c r="AL1125" s="2" t="str">
        <f t="shared" si="123"/>
        <v/>
      </c>
      <c r="AM1125" s="4" t="str">
        <f t="shared" si="124"/>
        <v/>
      </c>
      <c r="AN1125" s="4" t="str">
        <f t="shared" si="125"/>
        <v/>
      </c>
    </row>
    <row r="1126" spans="1:40" x14ac:dyDescent="0.2">
      <c r="A1126" s="9" t="str">
        <f>Calculations!B1126</f>
        <v/>
      </c>
      <c r="B1126" s="9" t="str">
        <f>Calculations!A1126</f>
        <v/>
      </c>
      <c r="C1126" s="3" t="str">
        <f t="shared" si="122"/>
        <v/>
      </c>
      <c r="D1126" s="3" t="str">
        <f>IFERROR(Calculations!L1126,"")</f>
        <v/>
      </c>
      <c r="E1126" s="3" t="str">
        <f>IF(OR(FilterValue="",Calculations!C1126=FilterValue), IF(Calculations!C1126 &lt;&gt;DefectTypeString,  IFERROR(Calculations!L1126,""), NA()),NA())</f>
        <v/>
      </c>
      <c r="F1126" s="3" t="e">
        <f t="shared" si="126"/>
        <v>#NUM!</v>
      </c>
      <c r="G1126" s="3" t="e">
        <f xml:space="preserve"> IF(Calculations!C1126 = DefectTypeString,  IFERROR(Calculations!L1126,""), NA())</f>
        <v>#N/A</v>
      </c>
      <c r="H1126" s="3" t="e">
        <f t="shared" si="127"/>
        <v>#NUM!</v>
      </c>
      <c r="I1126" s="3" t="e">
        <f ca="1" xml:space="preserve"> IF(OR(Calculations!C1126 = "",Calculations!C1126 &lt;&gt; DefectTypeString),  Calculations!M1126, NA())</f>
        <v>#N/A</v>
      </c>
      <c r="J1126" s="3" t="e">
        <f xml:space="preserve"> IF(Calculations!C1126 = DefectTypeString,  Calculations!M1126, NA())</f>
        <v>#N/A</v>
      </c>
      <c r="K1126" s="3"/>
      <c r="AL1126" s="2" t="str">
        <f t="shared" si="123"/>
        <v/>
      </c>
      <c r="AM1126" s="4" t="str">
        <f t="shared" si="124"/>
        <v/>
      </c>
      <c r="AN1126" s="4" t="str">
        <f t="shared" si="125"/>
        <v/>
      </c>
    </row>
    <row r="1127" spans="1:40" x14ac:dyDescent="0.2">
      <c r="A1127" s="9" t="str">
        <f>Calculations!B1127</f>
        <v/>
      </c>
      <c r="B1127" s="9" t="str">
        <f>Calculations!A1127</f>
        <v/>
      </c>
      <c r="C1127" s="3" t="str">
        <f t="shared" si="122"/>
        <v/>
      </c>
      <c r="D1127" s="3" t="str">
        <f>IFERROR(Calculations!L1127,"")</f>
        <v/>
      </c>
      <c r="E1127" s="3" t="str">
        <f>IF(OR(FilterValue="",Calculations!C1127=FilterValue), IF(Calculations!C1127 &lt;&gt;DefectTypeString,  IFERROR(Calculations!L1127,""), NA()),NA())</f>
        <v/>
      </c>
      <c r="F1127" s="3" t="e">
        <f t="shared" si="126"/>
        <v>#NUM!</v>
      </c>
      <c r="G1127" s="3" t="e">
        <f xml:space="preserve"> IF(Calculations!C1127 = DefectTypeString,  IFERROR(Calculations!L1127,""), NA())</f>
        <v>#N/A</v>
      </c>
      <c r="H1127" s="3" t="e">
        <f t="shared" si="127"/>
        <v>#NUM!</v>
      </c>
      <c r="I1127" s="3" t="e">
        <f ca="1" xml:space="preserve"> IF(OR(Calculations!C1127 = "",Calculations!C1127 &lt;&gt; DefectTypeString),  Calculations!M1127, NA())</f>
        <v>#N/A</v>
      </c>
      <c r="J1127" s="3" t="e">
        <f xml:space="preserve"> IF(Calculations!C1127 = DefectTypeString,  Calculations!M1127, NA())</f>
        <v>#N/A</v>
      </c>
      <c r="K1127" s="3"/>
      <c r="AL1127" s="2" t="str">
        <f t="shared" si="123"/>
        <v/>
      </c>
      <c r="AM1127" s="4" t="str">
        <f t="shared" si="124"/>
        <v/>
      </c>
      <c r="AN1127" s="4" t="str">
        <f t="shared" si="125"/>
        <v/>
      </c>
    </row>
    <row r="1128" spans="1:40" x14ac:dyDescent="0.2">
      <c r="A1128" s="9" t="str">
        <f>Calculations!B1128</f>
        <v/>
      </c>
      <c r="B1128" s="9" t="str">
        <f>Calculations!A1128</f>
        <v/>
      </c>
      <c r="C1128" s="3" t="str">
        <f t="shared" si="122"/>
        <v/>
      </c>
      <c r="D1128" s="3" t="str">
        <f>IFERROR(Calculations!L1128,"")</f>
        <v/>
      </c>
      <c r="E1128" s="3" t="str">
        <f>IF(OR(FilterValue="",Calculations!C1128=FilterValue), IF(Calculations!C1128 &lt;&gt;DefectTypeString,  IFERROR(Calculations!L1128,""), NA()),NA())</f>
        <v/>
      </c>
      <c r="F1128" s="3" t="e">
        <f t="shared" si="126"/>
        <v>#NUM!</v>
      </c>
      <c r="G1128" s="3" t="e">
        <f xml:space="preserve"> IF(Calculations!C1128 = DefectTypeString,  IFERROR(Calculations!L1128,""), NA())</f>
        <v>#N/A</v>
      </c>
      <c r="H1128" s="3" t="e">
        <f t="shared" si="127"/>
        <v>#NUM!</v>
      </c>
      <c r="I1128" s="3" t="e">
        <f ca="1" xml:space="preserve"> IF(OR(Calculations!C1128 = "",Calculations!C1128 &lt;&gt; DefectTypeString),  Calculations!M1128, NA())</f>
        <v>#N/A</v>
      </c>
      <c r="J1128" s="3" t="e">
        <f xml:space="preserve"> IF(Calculations!C1128 = DefectTypeString,  Calculations!M1128, NA())</f>
        <v>#N/A</v>
      </c>
      <c r="K1128" s="3"/>
      <c r="AL1128" s="2" t="str">
        <f t="shared" si="123"/>
        <v/>
      </c>
      <c r="AM1128" s="4" t="str">
        <f t="shared" si="124"/>
        <v/>
      </c>
      <c r="AN1128" s="4" t="str">
        <f t="shared" si="125"/>
        <v/>
      </c>
    </row>
    <row r="1129" spans="1:40" x14ac:dyDescent="0.2">
      <c r="A1129" s="9" t="str">
        <f>Calculations!B1129</f>
        <v/>
      </c>
      <c r="B1129" s="9" t="str">
        <f>Calculations!A1129</f>
        <v/>
      </c>
      <c r="C1129" s="3" t="str">
        <f t="shared" si="122"/>
        <v/>
      </c>
      <c r="D1129" s="3" t="str">
        <f>IFERROR(Calculations!L1129,"")</f>
        <v/>
      </c>
      <c r="E1129" s="3" t="str">
        <f>IF(OR(FilterValue="",Calculations!C1129=FilterValue), IF(Calculations!C1129 &lt;&gt;DefectTypeString,  IFERROR(Calculations!L1129,""), NA()),NA())</f>
        <v/>
      </c>
      <c r="F1129" s="3" t="e">
        <f t="shared" si="126"/>
        <v>#NUM!</v>
      </c>
      <c r="G1129" s="3" t="e">
        <f xml:space="preserve"> IF(Calculations!C1129 = DefectTypeString,  IFERROR(Calculations!L1129,""), NA())</f>
        <v>#N/A</v>
      </c>
      <c r="H1129" s="3" t="e">
        <f t="shared" si="127"/>
        <v>#NUM!</v>
      </c>
      <c r="I1129" s="3" t="e">
        <f ca="1" xml:space="preserve"> IF(OR(Calculations!C1129 = "",Calculations!C1129 &lt;&gt; DefectTypeString),  Calculations!M1129, NA())</f>
        <v>#N/A</v>
      </c>
      <c r="J1129" s="3" t="e">
        <f xml:space="preserve"> IF(Calculations!C1129 = DefectTypeString,  Calculations!M1129, NA())</f>
        <v>#N/A</v>
      </c>
      <c r="K1129" s="3"/>
      <c r="AL1129" s="2" t="str">
        <f t="shared" si="123"/>
        <v/>
      </c>
      <c r="AM1129" s="4" t="str">
        <f t="shared" si="124"/>
        <v/>
      </c>
      <c r="AN1129" s="4" t="str">
        <f t="shared" si="125"/>
        <v/>
      </c>
    </row>
    <row r="1130" spans="1:40" x14ac:dyDescent="0.2">
      <c r="A1130" s="9" t="str">
        <f>Calculations!B1130</f>
        <v/>
      </c>
      <c r="B1130" s="9" t="str">
        <f>Calculations!A1130</f>
        <v/>
      </c>
      <c r="C1130" s="3" t="str">
        <f t="shared" si="122"/>
        <v/>
      </c>
      <c r="D1130" s="3" t="str">
        <f>IFERROR(Calculations!L1130,"")</f>
        <v/>
      </c>
      <c r="E1130" s="3" t="str">
        <f>IF(OR(FilterValue="",Calculations!C1130=FilterValue), IF(Calculations!C1130 &lt;&gt;DefectTypeString,  IFERROR(Calculations!L1130,""), NA()),NA())</f>
        <v/>
      </c>
      <c r="F1130" s="3" t="e">
        <f t="shared" si="126"/>
        <v>#NUM!</v>
      </c>
      <c r="G1130" s="3" t="e">
        <f xml:space="preserve"> IF(Calculations!C1130 = DefectTypeString,  IFERROR(Calculations!L1130,""), NA())</f>
        <v>#N/A</v>
      </c>
      <c r="H1130" s="3" t="e">
        <f t="shared" si="127"/>
        <v>#NUM!</v>
      </c>
      <c r="I1130" s="3" t="e">
        <f ca="1" xml:space="preserve"> IF(OR(Calculations!C1130 = "",Calculations!C1130 &lt;&gt; DefectTypeString),  Calculations!M1130, NA())</f>
        <v>#N/A</v>
      </c>
      <c r="J1130" s="3" t="e">
        <f xml:space="preserve"> IF(Calculations!C1130 = DefectTypeString,  Calculations!M1130, NA())</f>
        <v>#N/A</v>
      </c>
      <c r="K1130" s="3"/>
      <c r="AL1130" s="2" t="str">
        <f t="shared" si="123"/>
        <v/>
      </c>
      <c r="AM1130" s="4" t="str">
        <f t="shared" si="124"/>
        <v/>
      </c>
      <c r="AN1130" s="4" t="str">
        <f t="shared" si="125"/>
        <v/>
      </c>
    </row>
    <row r="1131" spans="1:40" x14ac:dyDescent="0.2">
      <c r="A1131" s="9" t="str">
        <f>Calculations!B1131</f>
        <v/>
      </c>
      <c r="B1131" s="9" t="str">
        <f>Calculations!A1131</f>
        <v/>
      </c>
      <c r="C1131" s="3" t="str">
        <f t="shared" si="122"/>
        <v/>
      </c>
      <c r="D1131" s="3" t="str">
        <f>IFERROR(Calculations!L1131,"")</f>
        <v/>
      </c>
      <c r="E1131" s="3" t="str">
        <f>IF(OR(FilterValue="",Calculations!C1131=FilterValue), IF(Calculations!C1131 &lt;&gt;DefectTypeString,  IFERROR(Calculations!L1131,""), NA()),NA())</f>
        <v/>
      </c>
      <c r="F1131" s="3" t="e">
        <f t="shared" si="126"/>
        <v>#NUM!</v>
      </c>
      <c r="G1131" s="3" t="e">
        <f xml:space="preserve"> IF(Calculations!C1131 = DefectTypeString,  IFERROR(Calculations!L1131,""), NA())</f>
        <v>#N/A</v>
      </c>
      <c r="H1131" s="3" t="e">
        <f t="shared" si="127"/>
        <v>#NUM!</v>
      </c>
      <c r="I1131" s="3" t="e">
        <f ca="1" xml:space="preserve"> IF(OR(Calculations!C1131 = "",Calculations!C1131 &lt;&gt; DefectTypeString),  Calculations!M1131, NA())</f>
        <v>#N/A</v>
      </c>
      <c r="J1131" s="3" t="e">
        <f xml:space="preserve"> IF(Calculations!C1131 = DefectTypeString,  Calculations!M1131, NA())</f>
        <v>#N/A</v>
      </c>
      <c r="K1131" s="3"/>
      <c r="AL1131" s="2" t="str">
        <f t="shared" si="123"/>
        <v/>
      </c>
      <c r="AM1131" s="4" t="str">
        <f t="shared" si="124"/>
        <v/>
      </c>
      <c r="AN1131" s="4" t="str">
        <f t="shared" si="125"/>
        <v/>
      </c>
    </row>
    <row r="1132" spans="1:40" x14ac:dyDescent="0.2">
      <c r="A1132" s="9" t="str">
        <f>Calculations!B1132</f>
        <v/>
      </c>
      <c r="B1132" s="9" t="str">
        <f>Calculations!A1132</f>
        <v/>
      </c>
      <c r="C1132" s="3" t="str">
        <f t="shared" si="122"/>
        <v/>
      </c>
      <c r="D1132" s="3" t="str">
        <f>IFERROR(Calculations!L1132,"")</f>
        <v/>
      </c>
      <c r="E1132" s="3" t="str">
        <f>IF(OR(FilterValue="",Calculations!C1132=FilterValue), IF(Calculations!C1132 &lt;&gt;DefectTypeString,  IFERROR(Calculations!L1132,""), NA()),NA())</f>
        <v/>
      </c>
      <c r="F1132" s="3" t="e">
        <f t="shared" si="126"/>
        <v>#NUM!</v>
      </c>
      <c r="G1132" s="3" t="e">
        <f xml:space="preserve"> IF(Calculations!C1132 = DefectTypeString,  IFERROR(Calculations!L1132,""), NA())</f>
        <v>#N/A</v>
      </c>
      <c r="H1132" s="3" t="e">
        <f t="shared" si="127"/>
        <v>#NUM!</v>
      </c>
      <c r="I1132" s="3" t="e">
        <f ca="1" xml:space="preserve"> IF(OR(Calculations!C1132 = "",Calculations!C1132 &lt;&gt; DefectTypeString),  Calculations!M1132, NA())</f>
        <v>#N/A</v>
      </c>
      <c r="J1132" s="3" t="e">
        <f xml:space="preserve"> IF(Calculations!C1132 = DefectTypeString,  Calculations!M1132, NA())</f>
        <v>#N/A</v>
      </c>
      <c r="K1132" s="3"/>
      <c r="AL1132" s="2" t="str">
        <f t="shared" si="123"/>
        <v/>
      </c>
      <c r="AM1132" s="4" t="str">
        <f t="shared" si="124"/>
        <v/>
      </c>
      <c r="AN1132" s="4" t="str">
        <f t="shared" si="125"/>
        <v/>
      </c>
    </row>
    <row r="1133" spans="1:40" x14ac:dyDescent="0.2">
      <c r="A1133" s="9" t="str">
        <f>Calculations!B1133</f>
        <v/>
      </c>
      <c r="B1133" s="9" t="str">
        <f>Calculations!A1133</f>
        <v/>
      </c>
      <c r="C1133" s="3" t="str">
        <f t="shared" si="122"/>
        <v/>
      </c>
      <c r="D1133" s="3" t="str">
        <f>IFERROR(Calculations!L1133,"")</f>
        <v/>
      </c>
      <c r="E1133" s="3" t="str">
        <f>IF(OR(FilterValue="",Calculations!C1133=FilterValue), IF(Calculations!C1133 &lt;&gt;DefectTypeString,  IFERROR(Calculations!L1133,""), NA()),NA())</f>
        <v/>
      </c>
      <c r="F1133" s="3" t="e">
        <f t="shared" si="126"/>
        <v>#NUM!</v>
      </c>
      <c r="G1133" s="3" t="e">
        <f xml:space="preserve"> IF(Calculations!C1133 = DefectTypeString,  IFERROR(Calculations!L1133,""), NA())</f>
        <v>#N/A</v>
      </c>
      <c r="H1133" s="3" t="e">
        <f t="shared" si="127"/>
        <v>#NUM!</v>
      </c>
      <c r="I1133" s="3" t="e">
        <f ca="1" xml:space="preserve"> IF(OR(Calculations!C1133 = "",Calculations!C1133 &lt;&gt; DefectTypeString),  Calculations!M1133, NA())</f>
        <v>#N/A</v>
      </c>
      <c r="J1133" s="3" t="e">
        <f xml:space="preserve"> IF(Calculations!C1133 = DefectTypeString,  Calculations!M1133, NA())</f>
        <v>#N/A</v>
      </c>
      <c r="K1133" s="3"/>
      <c r="AL1133" s="2" t="str">
        <f t="shared" si="123"/>
        <v/>
      </c>
      <c r="AM1133" s="4" t="str">
        <f t="shared" si="124"/>
        <v/>
      </c>
      <c r="AN1133" s="4" t="str">
        <f t="shared" si="125"/>
        <v/>
      </c>
    </row>
    <row r="1134" spans="1:40" x14ac:dyDescent="0.2">
      <c r="A1134" s="9" t="str">
        <f>Calculations!B1134</f>
        <v/>
      </c>
      <c r="B1134" s="9" t="str">
        <f>Calculations!A1134</f>
        <v/>
      </c>
      <c r="C1134" s="3" t="str">
        <f t="shared" si="122"/>
        <v/>
      </c>
      <c r="D1134" s="3" t="str">
        <f>IFERROR(Calculations!L1134,"")</f>
        <v/>
      </c>
      <c r="E1134" s="3" t="str">
        <f>IF(OR(FilterValue="",Calculations!C1134=FilterValue), IF(Calculations!C1134 &lt;&gt;DefectTypeString,  IFERROR(Calculations!L1134,""), NA()),NA())</f>
        <v/>
      </c>
      <c r="F1134" s="3" t="e">
        <f t="shared" si="126"/>
        <v>#NUM!</v>
      </c>
      <c r="G1134" s="3" t="e">
        <f xml:space="preserve"> IF(Calculations!C1134 = DefectTypeString,  IFERROR(Calculations!L1134,""), NA())</f>
        <v>#N/A</v>
      </c>
      <c r="H1134" s="3" t="e">
        <f t="shared" si="127"/>
        <v>#NUM!</v>
      </c>
      <c r="I1134" s="3" t="e">
        <f ca="1" xml:space="preserve"> IF(OR(Calculations!C1134 = "",Calculations!C1134 &lt;&gt; DefectTypeString),  Calculations!M1134, NA())</f>
        <v>#N/A</v>
      </c>
      <c r="J1134" s="3" t="e">
        <f xml:space="preserve"> IF(Calculations!C1134 = DefectTypeString,  Calculations!M1134, NA())</f>
        <v>#N/A</v>
      </c>
      <c r="K1134" s="3"/>
      <c r="AL1134" s="2" t="str">
        <f t="shared" si="123"/>
        <v/>
      </c>
      <c r="AM1134" s="4" t="str">
        <f t="shared" si="124"/>
        <v/>
      </c>
      <c r="AN1134" s="4" t="str">
        <f t="shared" si="125"/>
        <v/>
      </c>
    </row>
    <row r="1135" spans="1:40" x14ac:dyDescent="0.2">
      <c r="A1135" s="9" t="str">
        <f>Calculations!B1135</f>
        <v/>
      </c>
      <c r="B1135" s="9" t="str">
        <f>Calculations!A1135</f>
        <v/>
      </c>
      <c r="C1135" s="3" t="str">
        <f t="shared" si="122"/>
        <v/>
      </c>
      <c r="D1135" s="3" t="str">
        <f>IFERROR(Calculations!L1135,"")</f>
        <v/>
      </c>
      <c r="E1135" s="3" t="str">
        <f>IF(OR(FilterValue="",Calculations!C1135=FilterValue), IF(Calculations!C1135 &lt;&gt;DefectTypeString,  IFERROR(Calculations!L1135,""), NA()),NA())</f>
        <v/>
      </c>
      <c r="F1135" s="3" t="e">
        <f t="shared" si="126"/>
        <v>#NUM!</v>
      </c>
      <c r="G1135" s="3" t="e">
        <f xml:space="preserve"> IF(Calculations!C1135 = DefectTypeString,  IFERROR(Calculations!L1135,""), NA())</f>
        <v>#N/A</v>
      </c>
      <c r="H1135" s="3" t="e">
        <f t="shared" si="127"/>
        <v>#NUM!</v>
      </c>
      <c r="I1135" s="3" t="e">
        <f ca="1" xml:space="preserve"> IF(OR(Calculations!C1135 = "",Calculations!C1135 &lt;&gt; DefectTypeString),  Calculations!M1135, NA())</f>
        <v>#N/A</v>
      </c>
      <c r="J1135" s="3" t="e">
        <f xml:space="preserve"> IF(Calculations!C1135 = DefectTypeString,  Calculations!M1135, NA())</f>
        <v>#N/A</v>
      </c>
      <c r="K1135" s="3"/>
      <c r="AL1135" s="2" t="str">
        <f t="shared" si="123"/>
        <v/>
      </c>
      <c r="AM1135" s="4" t="str">
        <f t="shared" si="124"/>
        <v/>
      </c>
      <c r="AN1135" s="4" t="str">
        <f t="shared" si="125"/>
        <v/>
      </c>
    </row>
    <row r="1136" spans="1:40" x14ac:dyDescent="0.2">
      <c r="A1136" s="9" t="str">
        <f>Calculations!B1136</f>
        <v/>
      </c>
      <c r="B1136" s="9" t="str">
        <f>Calculations!A1136</f>
        <v/>
      </c>
      <c r="C1136" s="3" t="str">
        <f t="shared" si="122"/>
        <v/>
      </c>
      <c r="D1136" s="3" t="str">
        <f>IFERROR(Calculations!L1136,"")</f>
        <v/>
      </c>
      <c r="E1136" s="3" t="str">
        <f>IF(OR(FilterValue="",Calculations!C1136=FilterValue), IF(Calculations!C1136 &lt;&gt;DefectTypeString,  IFERROR(Calculations!L1136,""), NA()),NA())</f>
        <v/>
      </c>
      <c r="F1136" s="3" t="e">
        <f t="shared" si="126"/>
        <v>#NUM!</v>
      </c>
      <c r="G1136" s="3" t="e">
        <f xml:space="preserve"> IF(Calculations!C1136 = DefectTypeString,  IFERROR(Calculations!L1136,""), NA())</f>
        <v>#N/A</v>
      </c>
      <c r="H1136" s="3" t="e">
        <f t="shared" si="127"/>
        <v>#NUM!</v>
      </c>
      <c r="I1136" s="3" t="e">
        <f ca="1" xml:space="preserve"> IF(OR(Calculations!C1136 = "",Calculations!C1136 &lt;&gt; DefectTypeString),  Calculations!M1136, NA())</f>
        <v>#N/A</v>
      </c>
      <c r="J1136" s="3" t="e">
        <f xml:space="preserve"> IF(Calculations!C1136 = DefectTypeString,  Calculations!M1136, NA())</f>
        <v>#N/A</v>
      </c>
      <c r="K1136" s="3"/>
      <c r="AL1136" s="2" t="str">
        <f t="shared" si="123"/>
        <v/>
      </c>
      <c r="AM1136" s="4" t="str">
        <f t="shared" si="124"/>
        <v/>
      </c>
      <c r="AN1136" s="4" t="str">
        <f t="shared" si="125"/>
        <v/>
      </c>
    </row>
    <row r="1137" spans="1:40" x14ac:dyDescent="0.2">
      <c r="A1137" s="9" t="str">
        <f>Calculations!B1137</f>
        <v/>
      </c>
      <c r="B1137" s="9" t="str">
        <f>Calculations!A1137</f>
        <v/>
      </c>
      <c r="C1137" s="3" t="str">
        <f t="shared" si="122"/>
        <v/>
      </c>
      <c r="D1137" s="3" t="str">
        <f>IFERROR(Calculations!L1137,"")</f>
        <v/>
      </c>
      <c r="E1137" s="3" t="str">
        <f>IF(OR(FilterValue="",Calculations!C1137=FilterValue), IF(Calculations!C1137 &lt;&gt;DefectTypeString,  IFERROR(Calculations!L1137,""), NA()),NA())</f>
        <v/>
      </c>
      <c r="F1137" s="3" t="e">
        <f t="shared" si="126"/>
        <v>#NUM!</v>
      </c>
      <c r="G1137" s="3" t="e">
        <f xml:space="preserve"> IF(Calculations!C1137 = DefectTypeString,  IFERROR(Calculations!L1137,""), NA())</f>
        <v>#N/A</v>
      </c>
      <c r="H1137" s="3" t="e">
        <f t="shared" si="127"/>
        <v>#NUM!</v>
      </c>
      <c r="I1137" s="3" t="e">
        <f ca="1" xml:space="preserve"> IF(OR(Calculations!C1137 = "",Calculations!C1137 &lt;&gt; DefectTypeString),  Calculations!M1137, NA())</f>
        <v>#N/A</v>
      </c>
      <c r="J1137" s="3" t="e">
        <f xml:space="preserve"> IF(Calculations!C1137 = DefectTypeString,  Calculations!M1137, NA())</f>
        <v>#N/A</v>
      </c>
      <c r="K1137" s="3"/>
      <c r="AL1137" s="2" t="str">
        <f t="shared" si="123"/>
        <v/>
      </c>
      <c r="AM1137" s="4" t="str">
        <f t="shared" si="124"/>
        <v/>
      </c>
      <c r="AN1137" s="4" t="str">
        <f t="shared" si="125"/>
        <v/>
      </c>
    </row>
    <row r="1138" spans="1:40" x14ac:dyDescent="0.2">
      <c r="A1138" s="9" t="str">
        <f>Calculations!B1138</f>
        <v/>
      </c>
      <c r="B1138" s="9" t="str">
        <f>Calculations!A1138</f>
        <v/>
      </c>
      <c r="C1138" s="3" t="str">
        <f t="shared" si="122"/>
        <v/>
      </c>
      <c r="D1138" s="3" t="str">
        <f>IFERROR(Calculations!L1138,"")</f>
        <v/>
      </c>
      <c r="E1138" s="3" t="str">
        <f>IF(OR(FilterValue="",Calculations!C1138=FilterValue), IF(Calculations!C1138 &lt;&gt;DefectTypeString,  IFERROR(Calculations!L1138,""), NA()),NA())</f>
        <v/>
      </c>
      <c r="F1138" s="3" t="e">
        <f t="shared" si="126"/>
        <v>#NUM!</v>
      </c>
      <c r="G1138" s="3" t="e">
        <f xml:space="preserve"> IF(Calculations!C1138 = DefectTypeString,  IFERROR(Calculations!L1138,""), NA())</f>
        <v>#N/A</v>
      </c>
      <c r="H1138" s="3" t="e">
        <f t="shared" si="127"/>
        <v>#NUM!</v>
      </c>
      <c r="I1138" s="3" t="e">
        <f ca="1" xml:space="preserve"> IF(OR(Calculations!C1138 = "",Calculations!C1138 &lt;&gt; DefectTypeString),  Calculations!M1138, NA())</f>
        <v>#N/A</v>
      </c>
      <c r="J1138" s="3" t="e">
        <f xml:space="preserve"> IF(Calculations!C1138 = DefectTypeString,  Calculations!M1138, NA())</f>
        <v>#N/A</v>
      </c>
      <c r="K1138" s="3"/>
      <c r="AL1138" s="2" t="str">
        <f t="shared" si="123"/>
        <v/>
      </c>
      <c r="AM1138" s="4" t="str">
        <f t="shared" si="124"/>
        <v/>
      </c>
      <c r="AN1138" s="4" t="str">
        <f t="shared" si="125"/>
        <v/>
      </c>
    </row>
    <row r="1139" spans="1:40" x14ac:dyDescent="0.2">
      <c r="A1139" s="9" t="str">
        <f>Calculations!B1139</f>
        <v/>
      </c>
      <c r="B1139" s="9" t="str">
        <f>Calculations!A1139</f>
        <v/>
      </c>
      <c r="C1139" s="3" t="str">
        <f t="shared" si="122"/>
        <v/>
      </c>
      <c r="D1139" s="3" t="str">
        <f>IFERROR(Calculations!L1139,"")</f>
        <v/>
      </c>
      <c r="E1139" s="3" t="str">
        <f>IF(OR(FilterValue="",Calculations!C1139=FilterValue), IF(Calculations!C1139 &lt;&gt;DefectTypeString,  IFERROR(Calculations!L1139,""), NA()),NA())</f>
        <v/>
      </c>
      <c r="F1139" s="3" t="e">
        <f t="shared" si="126"/>
        <v>#NUM!</v>
      </c>
      <c r="G1139" s="3" t="e">
        <f xml:space="preserve"> IF(Calculations!C1139 = DefectTypeString,  IFERROR(Calculations!L1139,""), NA())</f>
        <v>#N/A</v>
      </c>
      <c r="H1139" s="3" t="e">
        <f t="shared" si="127"/>
        <v>#NUM!</v>
      </c>
      <c r="I1139" s="3" t="e">
        <f ca="1" xml:space="preserve"> IF(OR(Calculations!C1139 = "",Calculations!C1139 &lt;&gt; DefectTypeString),  Calculations!M1139, NA())</f>
        <v>#N/A</v>
      </c>
      <c r="J1139" s="3" t="e">
        <f xml:space="preserve"> IF(Calculations!C1139 = DefectTypeString,  Calculations!M1139, NA())</f>
        <v>#N/A</v>
      </c>
      <c r="K1139" s="3"/>
      <c r="AL1139" s="2" t="str">
        <f t="shared" si="123"/>
        <v/>
      </c>
      <c r="AM1139" s="4" t="str">
        <f t="shared" si="124"/>
        <v/>
      </c>
      <c r="AN1139" s="4" t="str">
        <f t="shared" si="125"/>
        <v/>
      </c>
    </row>
    <row r="1140" spans="1:40" x14ac:dyDescent="0.2">
      <c r="A1140" s="9" t="str">
        <f>Calculations!B1140</f>
        <v/>
      </c>
      <c r="B1140" s="9" t="str">
        <f>Calculations!A1140</f>
        <v/>
      </c>
      <c r="C1140" s="3" t="str">
        <f t="shared" si="122"/>
        <v/>
      </c>
      <c r="D1140" s="3" t="str">
        <f>IFERROR(Calculations!L1140,"")</f>
        <v/>
      </c>
      <c r="E1140" s="3" t="str">
        <f>IF(OR(FilterValue="",Calculations!C1140=FilterValue), IF(Calculations!C1140 &lt;&gt;DefectTypeString,  IFERROR(Calculations!L1140,""), NA()),NA())</f>
        <v/>
      </c>
      <c r="F1140" s="3" t="e">
        <f t="shared" si="126"/>
        <v>#NUM!</v>
      </c>
      <c r="G1140" s="3" t="e">
        <f xml:space="preserve"> IF(Calculations!C1140 = DefectTypeString,  IFERROR(Calculations!L1140,""), NA())</f>
        <v>#N/A</v>
      </c>
      <c r="H1140" s="3" t="e">
        <f t="shared" si="127"/>
        <v>#NUM!</v>
      </c>
      <c r="I1140" s="3" t="e">
        <f ca="1" xml:space="preserve"> IF(OR(Calculations!C1140 = "",Calculations!C1140 &lt;&gt; DefectTypeString),  Calculations!M1140, NA())</f>
        <v>#N/A</v>
      </c>
      <c r="J1140" s="3" t="e">
        <f xml:space="preserve"> IF(Calculations!C1140 = DefectTypeString,  Calculations!M1140, NA())</f>
        <v>#N/A</v>
      </c>
      <c r="K1140" s="3"/>
      <c r="AL1140" s="2" t="str">
        <f t="shared" si="123"/>
        <v/>
      </c>
      <c r="AM1140" s="4" t="str">
        <f t="shared" si="124"/>
        <v/>
      </c>
      <c r="AN1140" s="4" t="str">
        <f t="shared" si="125"/>
        <v/>
      </c>
    </row>
    <row r="1141" spans="1:40" x14ac:dyDescent="0.2">
      <c r="A1141" s="9" t="str">
        <f>Calculations!B1141</f>
        <v/>
      </c>
      <c r="B1141" s="9" t="str">
        <f>Calculations!A1141</f>
        <v/>
      </c>
      <c r="C1141" s="3" t="str">
        <f t="shared" si="122"/>
        <v/>
      </c>
      <c r="D1141" s="3" t="str">
        <f>IFERROR(Calculations!L1141,"")</f>
        <v/>
      </c>
      <c r="E1141" s="3" t="str">
        <f>IF(OR(FilterValue="",Calculations!C1141=FilterValue), IF(Calculations!C1141 &lt;&gt;DefectTypeString,  IFERROR(Calculations!L1141,""), NA()),NA())</f>
        <v/>
      </c>
      <c r="F1141" s="3" t="e">
        <f t="shared" si="126"/>
        <v>#NUM!</v>
      </c>
      <c r="G1141" s="3" t="e">
        <f xml:space="preserve"> IF(Calculations!C1141 = DefectTypeString,  IFERROR(Calculations!L1141,""), NA())</f>
        <v>#N/A</v>
      </c>
      <c r="H1141" s="3" t="e">
        <f t="shared" si="127"/>
        <v>#NUM!</v>
      </c>
      <c r="I1141" s="3" t="e">
        <f ca="1" xml:space="preserve"> IF(OR(Calculations!C1141 = "",Calculations!C1141 &lt;&gt; DefectTypeString),  Calculations!M1141, NA())</f>
        <v>#N/A</v>
      </c>
      <c r="J1141" s="3" t="e">
        <f xml:space="preserve"> IF(Calculations!C1141 = DefectTypeString,  Calculations!M1141, NA())</f>
        <v>#N/A</v>
      </c>
      <c r="K1141" s="3"/>
      <c r="AL1141" s="2" t="str">
        <f t="shared" si="123"/>
        <v/>
      </c>
      <c r="AM1141" s="4" t="str">
        <f t="shared" si="124"/>
        <v/>
      </c>
      <c r="AN1141" s="4" t="str">
        <f t="shared" si="125"/>
        <v/>
      </c>
    </row>
    <row r="1142" spans="1:40" x14ac:dyDescent="0.2">
      <c r="A1142" s="9" t="str">
        <f>Calculations!B1142</f>
        <v/>
      </c>
      <c r="B1142" s="9" t="str">
        <f>Calculations!A1142</f>
        <v/>
      </c>
      <c r="C1142" s="3" t="str">
        <f t="shared" si="122"/>
        <v/>
      </c>
      <c r="D1142" s="3" t="str">
        <f>IFERROR(Calculations!L1142,"")</f>
        <v/>
      </c>
      <c r="E1142" s="3" t="str">
        <f>IF(OR(FilterValue="",Calculations!C1142=FilterValue), IF(Calculations!C1142 &lt;&gt;DefectTypeString,  IFERROR(Calculations!L1142,""), NA()),NA())</f>
        <v/>
      </c>
      <c r="F1142" s="3" t="e">
        <f t="shared" si="126"/>
        <v>#NUM!</v>
      </c>
      <c r="G1142" s="3" t="e">
        <f xml:space="preserve"> IF(Calculations!C1142 = DefectTypeString,  IFERROR(Calculations!L1142,""), NA())</f>
        <v>#N/A</v>
      </c>
      <c r="H1142" s="3" t="e">
        <f t="shared" si="127"/>
        <v>#NUM!</v>
      </c>
      <c r="I1142" s="3" t="e">
        <f ca="1" xml:space="preserve"> IF(OR(Calculations!C1142 = "",Calculations!C1142 &lt;&gt; DefectTypeString),  Calculations!M1142, NA())</f>
        <v>#N/A</v>
      </c>
      <c r="J1142" s="3" t="e">
        <f xml:space="preserve"> IF(Calculations!C1142 = DefectTypeString,  Calculations!M1142, NA())</f>
        <v>#N/A</v>
      </c>
      <c r="K1142" s="3"/>
      <c r="AL1142" s="2" t="str">
        <f t="shared" si="123"/>
        <v/>
      </c>
      <c r="AM1142" s="4" t="str">
        <f t="shared" si="124"/>
        <v/>
      </c>
      <c r="AN1142" s="4" t="str">
        <f t="shared" si="125"/>
        <v/>
      </c>
    </row>
    <row r="1143" spans="1:40" x14ac:dyDescent="0.2">
      <c r="A1143" s="9" t="str">
        <f>Calculations!B1143</f>
        <v/>
      </c>
      <c r="B1143" s="9" t="str">
        <f>Calculations!A1143</f>
        <v/>
      </c>
      <c r="C1143" s="3" t="str">
        <f t="shared" si="122"/>
        <v/>
      </c>
      <c r="D1143" s="3" t="str">
        <f>IFERROR(Calculations!L1143,"")</f>
        <v/>
      </c>
      <c r="E1143" s="3" t="str">
        <f>IF(OR(FilterValue="",Calculations!C1143=FilterValue), IF(Calculations!C1143 &lt;&gt;DefectTypeString,  IFERROR(Calculations!L1143,""), NA()),NA())</f>
        <v/>
      </c>
      <c r="F1143" s="3" t="e">
        <f t="shared" si="126"/>
        <v>#NUM!</v>
      </c>
      <c r="G1143" s="3" t="e">
        <f xml:space="preserve"> IF(Calculations!C1143 = DefectTypeString,  IFERROR(Calculations!L1143,""), NA())</f>
        <v>#N/A</v>
      </c>
      <c r="H1143" s="3" t="e">
        <f t="shared" si="127"/>
        <v>#NUM!</v>
      </c>
      <c r="I1143" s="3" t="e">
        <f ca="1" xml:space="preserve"> IF(OR(Calculations!C1143 = "",Calculations!C1143 &lt;&gt; DefectTypeString),  Calculations!M1143, NA())</f>
        <v>#N/A</v>
      </c>
      <c r="J1143" s="3" t="e">
        <f xml:space="preserve"> IF(Calculations!C1143 = DefectTypeString,  Calculations!M1143, NA())</f>
        <v>#N/A</v>
      </c>
      <c r="K1143" s="3"/>
      <c r="AL1143" s="2" t="str">
        <f t="shared" si="123"/>
        <v/>
      </c>
      <c r="AM1143" s="4" t="str">
        <f t="shared" si="124"/>
        <v/>
      </c>
      <c r="AN1143" s="4" t="str">
        <f t="shared" si="125"/>
        <v/>
      </c>
    </row>
    <row r="1144" spans="1:40" x14ac:dyDescent="0.2">
      <c r="A1144" s="9" t="str">
        <f>Calculations!B1144</f>
        <v/>
      </c>
      <c r="B1144" s="9" t="str">
        <f>Calculations!A1144</f>
        <v/>
      </c>
      <c r="C1144" s="3" t="str">
        <f t="shared" si="122"/>
        <v/>
      </c>
      <c r="D1144" s="3" t="str">
        <f>IFERROR(Calculations!L1144,"")</f>
        <v/>
      </c>
      <c r="E1144" s="3" t="str">
        <f>IF(OR(FilterValue="",Calculations!C1144=FilterValue), IF(Calculations!C1144 &lt;&gt;DefectTypeString,  IFERROR(Calculations!L1144,""), NA()),NA())</f>
        <v/>
      </c>
      <c r="F1144" s="3" t="e">
        <f t="shared" si="126"/>
        <v>#NUM!</v>
      </c>
      <c r="G1144" s="3" t="e">
        <f xml:space="preserve"> IF(Calculations!C1144 = DefectTypeString,  IFERROR(Calculations!L1144,""), NA())</f>
        <v>#N/A</v>
      </c>
      <c r="H1144" s="3" t="e">
        <f t="shared" si="127"/>
        <v>#NUM!</v>
      </c>
      <c r="I1144" s="3" t="e">
        <f ca="1" xml:space="preserve"> IF(OR(Calculations!C1144 = "",Calculations!C1144 &lt;&gt; DefectTypeString),  Calculations!M1144, NA())</f>
        <v>#N/A</v>
      </c>
      <c r="J1144" s="3" t="e">
        <f xml:space="preserve"> IF(Calculations!C1144 = DefectTypeString,  Calculations!M1144, NA())</f>
        <v>#N/A</v>
      </c>
      <c r="K1144" s="3"/>
      <c r="AL1144" s="2" t="str">
        <f t="shared" si="123"/>
        <v/>
      </c>
      <c r="AM1144" s="4" t="str">
        <f t="shared" si="124"/>
        <v/>
      </c>
      <c r="AN1144" s="4" t="str">
        <f t="shared" si="125"/>
        <v/>
      </c>
    </row>
    <row r="1145" spans="1:40" x14ac:dyDescent="0.2">
      <c r="A1145" s="9" t="str">
        <f>Calculations!B1145</f>
        <v/>
      </c>
      <c r="B1145" s="9" t="str">
        <f>Calculations!A1145</f>
        <v/>
      </c>
      <c r="C1145" s="3" t="str">
        <f t="shared" si="122"/>
        <v/>
      </c>
      <c r="D1145" s="3" t="str">
        <f>IFERROR(Calculations!L1145,"")</f>
        <v/>
      </c>
      <c r="E1145" s="3" t="str">
        <f>IF(OR(FilterValue="",Calculations!C1145=FilterValue), IF(Calculations!C1145 &lt;&gt;DefectTypeString,  IFERROR(Calculations!L1145,""), NA()),NA())</f>
        <v/>
      </c>
      <c r="F1145" s="3" t="e">
        <f t="shared" si="126"/>
        <v>#NUM!</v>
      </c>
      <c r="G1145" s="3" t="e">
        <f xml:space="preserve"> IF(Calculations!C1145 = DefectTypeString,  IFERROR(Calculations!L1145,""), NA())</f>
        <v>#N/A</v>
      </c>
      <c r="H1145" s="3" t="e">
        <f t="shared" si="127"/>
        <v>#NUM!</v>
      </c>
      <c r="I1145" s="3" t="e">
        <f ca="1" xml:space="preserve"> IF(OR(Calculations!C1145 = "",Calculations!C1145 &lt;&gt; DefectTypeString),  Calculations!M1145, NA())</f>
        <v>#N/A</v>
      </c>
      <c r="J1145" s="3" t="e">
        <f xml:space="preserve"> IF(Calculations!C1145 = DefectTypeString,  Calculations!M1145, NA())</f>
        <v>#N/A</v>
      </c>
      <c r="K1145" s="3"/>
      <c r="AL1145" s="2" t="str">
        <f t="shared" si="123"/>
        <v/>
      </c>
      <c r="AM1145" s="4" t="str">
        <f t="shared" si="124"/>
        <v/>
      </c>
      <c r="AN1145" s="4" t="str">
        <f t="shared" si="125"/>
        <v/>
      </c>
    </row>
    <row r="1146" spans="1:40" x14ac:dyDescent="0.2">
      <c r="A1146" s="9" t="str">
        <f>Calculations!B1146</f>
        <v/>
      </c>
      <c r="B1146" s="9" t="str">
        <f>Calculations!A1146</f>
        <v/>
      </c>
      <c r="C1146" s="3" t="str">
        <f t="shared" si="122"/>
        <v/>
      </c>
      <c r="D1146" s="3" t="str">
        <f>IFERROR(Calculations!L1146,"")</f>
        <v/>
      </c>
      <c r="E1146" s="3" t="str">
        <f>IF(OR(FilterValue="",Calculations!C1146=FilterValue), IF(Calculations!C1146 &lt;&gt;DefectTypeString,  IFERROR(Calculations!L1146,""), NA()),NA())</f>
        <v/>
      </c>
      <c r="F1146" s="3" t="e">
        <f t="shared" si="126"/>
        <v>#NUM!</v>
      </c>
      <c r="G1146" s="3" t="e">
        <f xml:space="preserve"> IF(Calculations!C1146 = DefectTypeString,  IFERROR(Calculations!L1146,""), NA())</f>
        <v>#N/A</v>
      </c>
      <c r="H1146" s="3" t="e">
        <f t="shared" si="127"/>
        <v>#NUM!</v>
      </c>
      <c r="I1146" s="3" t="e">
        <f ca="1" xml:space="preserve"> IF(OR(Calculations!C1146 = "",Calculations!C1146 &lt;&gt; DefectTypeString),  Calculations!M1146, NA())</f>
        <v>#N/A</v>
      </c>
      <c r="J1146" s="3" t="e">
        <f xml:space="preserve"> IF(Calculations!C1146 = DefectTypeString,  Calculations!M1146, NA())</f>
        <v>#N/A</v>
      </c>
      <c r="K1146" s="3"/>
      <c r="AL1146" s="2" t="str">
        <f t="shared" si="123"/>
        <v/>
      </c>
      <c r="AM1146" s="4" t="str">
        <f t="shared" si="124"/>
        <v/>
      </c>
      <c r="AN1146" s="4" t="str">
        <f t="shared" si="125"/>
        <v/>
      </c>
    </row>
    <row r="1147" spans="1:40" x14ac:dyDescent="0.2">
      <c r="A1147" s="9" t="str">
        <f>Calculations!B1147</f>
        <v/>
      </c>
      <c r="B1147" s="9" t="str">
        <f>Calculations!A1147</f>
        <v/>
      </c>
      <c r="C1147" s="3" t="str">
        <f t="shared" si="122"/>
        <v/>
      </c>
      <c r="D1147" s="3" t="str">
        <f>IFERROR(Calculations!L1147,"")</f>
        <v/>
      </c>
      <c r="E1147" s="3" t="str">
        <f>IF(OR(FilterValue="",Calculations!C1147=FilterValue), IF(Calculations!C1147 &lt;&gt;DefectTypeString,  IFERROR(Calculations!L1147,""), NA()),NA())</f>
        <v/>
      </c>
      <c r="F1147" s="3" t="e">
        <f t="shared" si="126"/>
        <v>#NUM!</v>
      </c>
      <c r="G1147" s="3" t="e">
        <f xml:space="preserve"> IF(Calculations!C1147 = DefectTypeString,  IFERROR(Calculations!L1147,""), NA())</f>
        <v>#N/A</v>
      </c>
      <c r="H1147" s="3" t="e">
        <f t="shared" si="127"/>
        <v>#NUM!</v>
      </c>
      <c r="I1147" s="3" t="e">
        <f ca="1" xml:space="preserve"> IF(OR(Calculations!C1147 = "",Calculations!C1147 &lt;&gt; DefectTypeString),  Calculations!M1147, NA())</f>
        <v>#N/A</v>
      </c>
      <c r="J1147" s="3" t="e">
        <f xml:space="preserve"> IF(Calculations!C1147 = DefectTypeString,  Calculations!M1147, NA())</f>
        <v>#N/A</v>
      </c>
      <c r="K1147" s="3"/>
      <c r="AL1147" s="2" t="str">
        <f t="shared" si="123"/>
        <v/>
      </c>
      <c r="AM1147" s="4" t="str">
        <f t="shared" si="124"/>
        <v/>
      </c>
      <c r="AN1147" s="4" t="str">
        <f t="shared" si="125"/>
        <v/>
      </c>
    </row>
    <row r="1148" spans="1:40" x14ac:dyDescent="0.2">
      <c r="A1148" s="9" t="str">
        <f>Calculations!B1148</f>
        <v/>
      </c>
      <c r="B1148" s="9" t="str">
        <f>Calculations!A1148</f>
        <v/>
      </c>
      <c r="C1148" s="3" t="str">
        <f t="shared" si="122"/>
        <v/>
      </c>
      <c r="D1148" s="3" t="str">
        <f>IFERROR(Calculations!L1148,"")</f>
        <v/>
      </c>
      <c r="E1148" s="3" t="str">
        <f>IF(OR(FilterValue="",Calculations!C1148=FilterValue), IF(Calculations!C1148 &lt;&gt;DefectTypeString,  IFERROR(Calculations!L1148,""), NA()),NA())</f>
        <v/>
      </c>
      <c r="F1148" s="3" t="e">
        <f t="shared" si="126"/>
        <v>#NUM!</v>
      </c>
      <c r="G1148" s="3" t="e">
        <f xml:space="preserve"> IF(Calculations!C1148 = DefectTypeString,  IFERROR(Calculations!L1148,""), NA())</f>
        <v>#N/A</v>
      </c>
      <c r="H1148" s="3" t="e">
        <f t="shared" si="127"/>
        <v>#NUM!</v>
      </c>
      <c r="I1148" s="3" t="e">
        <f ca="1" xml:space="preserve"> IF(OR(Calculations!C1148 = "",Calculations!C1148 &lt;&gt; DefectTypeString),  Calculations!M1148, NA())</f>
        <v>#N/A</v>
      </c>
      <c r="J1148" s="3" t="e">
        <f xml:space="preserve"> IF(Calculations!C1148 = DefectTypeString,  Calculations!M1148, NA())</f>
        <v>#N/A</v>
      </c>
      <c r="K1148" s="3"/>
      <c r="AL1148" s="2" t="str">
        <f t="shared" si="123"/>
        <v/>
      </c>
      <c r="AM1148" s="4" t="str">
        <f t="shared" si="124"/>
        <v/>
      </c>
      <c r="AN1148" s="4" t="str">
        <f t="shared" si="125"/>
        <v/>
      </c>
    </row>
    <row r="1149" spans="1:40" x14ac:dyDescent="0.2">
      <c r="A1149" s="9" t="str">
        <f>Calculations!B1149</f>
        <v/>
      </c>
      <c r="B1149" s="9" t="str">
        <f>Calculations!A1149</f>
        <v/>
      </c>
      <c r="C1149" s="3" t="str">
        <f t="shared" si="122"/>
        <v/>
      </c>
      <c r="D1149" s="3" t="str">
        <f>IFERROR(Calculations!L1149,"")</f>
        <v/>
      </c>
      <c r="E1149" s="3" t="str">
        <f>IF(OR(FilterValue="",Calculations!C1149=FilterValue), IF(Calculations!C1149 &lt;&gt;DefectTypeString,  IFERROR(Calculations!L1149,""), NA()),NA())</f>
        <v/>
      </c>
      <c r="F1149" s="3" t="e">
        <f t="shared" si="126"/>
        <v>#NUM!</v>
      </c>
      <c r="G1149" s="3" t="e">
        <f xml:space="preserve"> IF(Calculations!C1149 = DefectTypeString,  IFERROR(Calculations!L1149,""), NA())</f>
        <v>#N/A</v>
      </c>
      <c r="H1149" s="3" t="e">
        <f t="shared" si="127"/>
        <v>#NUM!</v>
      </c>
      <c r="I1149" s="3" t="e">
        <f ca="1" xml:space="preserve"> IF(OR(Calculations!C1149 = "",Calculations!C1149 &lt;&gt; DefectTypeString),  Calculations!M1149, NA())</f>
        <v>#N/A</v>
      </c>
      <c r="J1149" s="3" t="e">
        <f xml:space="preserve"> IF(Calculations!C1149 = DefectTypeString,  Calculations!M1149, NA())</f>
        <v>#N/A</v>
      </c>
      <c r="K1149" s="3"/>
      <c r="AL1149" s="2" t="str">
        <f t="shared" si="123"/>
        <v/>
      </c>
      <c r="AM1149" s="4" t="str">
        <f t="shared" si="124"/>
        <v/>
      </c>
      <c r="AN1149" s="4" t="str">
        <f t="shared" si="125"/>
        <v/>
      </c>
    </row>
    <row r="1150" spans="1:40" x14ac:dyDescent="0.2">
      <c r="A1150" s="9" t="str">
        <f>Calculations!B1150</f>
        <v/>
      </c>
      <c r="B1150" s="9" t="str">
        <f>Calculations!A1150</f>
        <v/>
      </c>
      <c r="C1150" s="3" t="str">
        <f t="shared" si="122"/>
        <v/>
      </c>
      <c r="D1150" s="3" t="str">
        <f>IFERROR(Calculations!L1150,"")</f>
        <v/>
      </c>
      <c r="E1150" s="3" t="str">
        <f>IF(OR(FilterValue="",Calculations!C1150=FilterValue), IF(Calculations!C1150 &lt;&gt;DefectTypeString,  IFERROR(Calculations!L1150,""), NA()),NA())</f>
        <v/>
      </c>
      <c r="F1150" s="3" t="e">
        <f t="shared" si="126"/>
        <v>#NUM!</v>
      </c>
      <c r="G1150" s="3" t="e">
        <f xml:space="preserve"> IF(Calculations!C1150 = DefectTypeString,  IFERROR(Calculations!L1150,""), NA())</f>
        <v>#N/A</v>
      </c>
      <c r="H1150" s="3" t="e">
        <f t="shared" si="127"/>
        <v>#NUM!</v>
      </c>
      <c r="I1150" s="3" t="e">
        <f ca="1" xml:space="preserve"> IF(OR(Calculations!C1150 = "",Calculations!C1150 &lt;&gt; DefectTypeString),  Calculations!M1150, NA())</f>
        <v>#N/A</v>
      </c>
      <c r="J1150" s="3" t="e">
        <f xml:space="preserve"> IF(Calculations!C1150 = DefectTypeString,  Calculations!M1150, NA())</f>
        <v>#N/A</v>
      </c>
      <c r="K1150" s="3"/>
      <c r="AL1150" s="2" t="str">
        <f t="shared" si="123"/>
        <v/>
      </c>
      <c r="AM1150" s="4" t="str">
        <f t="shared" si="124"/>
        <v/>
      </c>
      <c r="AN1150" s="4" t="str">
        <f t="shared" si="125"/>
        <v/>
      </c>
    </row>
    <row r="1151" spans="1:40" x14ac:dyDescent="0.2">
      <c r="A1151" s="9" t="str">
        <f>Calculations!B1151</f>
        <v/>
      </c>
      <c r="B1151" s="9" t="str">
        <f>Calculations!A1151</f>
        <v/>
      </c>
      <c r="C1151" s="3" t="str">
        <f t="shared" si="122"/>
        <v/>
      </c>
      <c r="D1151" s="3" t="str">
        <f>IFERROR(Calculations!L1151,"")</f>
        <v/>
      </c>
      <c r="E1151" s="3" t="str">
        <f>IF(OR(FilterValue="",Calculations!C1151=FilterValue), IF(Calculations!C1151 &lt;&gt;DefectTypeString,  IFERROR(Calculations!L1151,""), NA()),NA())</f>
        <v/>
      </c>
      <c r="F1151" s="3" t="e">
        <f t="shared" si="126"/>
        <v>#NUM!</v>
      </c>
      <c r="G1151" s="3" t="e">
        <f xml:space="preserve"> IF(Calculations!C1151 = DefectTypeString,  IFERROR(Calculations!L1151,""), NA())</f>
        <v>#N/A</v>
      </c>
      <c r="H1151" s="3" t="e">
        <f t="shared" si="127"/>
        <v>#NUM!</v>
      </c>
      <c r="I1151" s="3" t="e">
        <f ca="1" xml:space="preserve"> IF(OR(Calculations!C1151 = "",Calculations!C1151 &lt;&gt; DefectTypeString),  Calculations!M1151, NA())</f>
        <v>#N/A</v>
      </c>
      <c r="J1151" s="3" t="e">
        <f xml:space="preserve"> IF(Calculations!C1151 = DefectTypeString,  Calculations!M1151, NA())</f>
        <v>#N/A</v>
      </c>
      <c r="K1151" s="3"/>
      <c r="AL1151" s="2" t="str">
        <f t="shared" si="123"/>
        <v/>
      </c>
      <c r="AM1151" s="4" t="str">
        <f t="shared" si="124"/>
        <v/>
      </c>
      <c r="AN1151" s="4" t="str">
        <f t="shared" si="125"/>
        <v/>
      </c>
    </row>
    <row r="1152" spans="1:40" x14ac:dyDescent="0.2">
      <c r="A1152" s="9" t="str">
        <f>Calculations!B1152</f>
        <v/>
      </c>
      <c r="B1152" s="9" t="str">
        <f>Calculations!A1152</f>
        <v/>
      </c>
      <c r="C1152" s="3" t="str">
        <f t="shared" si="122"/>
        <v/>
      </c>
      <c r="D1152" s="3" t="str">
        <f>IFERROR(Calculations!L1152,"")</f>
        <v/>
      </c>
      <c r="E1152" s="3" t="str">
        <f>IF(OR(FilterValue="",Calculations!C1152=FilterValue), IF(Calculations!C1152 &lt;&gt;DefectTypeString,  IFERROR(Calculations!L1152,""), NA()),NA())</f>
        <v/>
      </c>
      <c r="F1152" s="3" t="e">
        <f t="shared" si="126"/>
        <v>#NUM!</v>
      </c>
      <c r="G1152" s="3" t="e">
        <f xml:space="preserve"> IF(Calculations!C1152 = DefectTypeString,  IFERROR(Calculations!L1152,""), NA())</f>
        <v>#N/A</v>
      </c>
      <c r="H1152" s="3" t="e">
        <f t="shared" si="127"/>
        <v>#NUM!</v>
      </c>
      <c r="I1152" s="3" t="e">
        <f ca="1" xml:space="preserve"> IF(OR(Calculations!C1152 = "",Calculations!C1152 &lt;&gt; DefectTypeString),  Calculations!M1152, NA())</f>
        <v>#N/A</v>
      </c>
      <c r="J1152" s="3" t="e">
        <f xml:space="preserve"> IF(Calculations!C1152 = DefectTypeString,  Calculations!M1152, NA())</f>
        <v>#N/A</v>
      </c>
      <c r="K1152" s="3"/>
      <c r="AL1152" s="2" t="str">
        <f t="shared" si="123"/>
        <v/>
      </c>
      <c r="AM1152" s="4" t="str">
        <f t="shared" si="124"/>
        <v/>
      </c>
      <c r="AN1152" s="4" t="str">
        <f t="shared" si="125"/>
        <v/>
      </c>
    </row>
    <row r="1153" spans="1:40" x14ac:dyDescent="0.2">
      <c r="A1153" s="9" t="str">
        <f>Calculations!B1153</f>
        <v/>
      </c>
      <c r="B1153" s="9" t="str">
        <f>Calculations!A1153</f>
        <v/>
      </c>
      <c r="C1153" s="3" t="str">
        <f t="shared" si="122"/>
        <v/>
      </c>
      <c r="D1153" s="3" t="str">
        <f>IFERROR(Calculations!L1153,"")</f>
        <v/>
      </c>
      <c r="E1153" s="3" t="str">
        <f>IF(OR(FilterValue="",Calculations!C1153=FilterValue), IF(Calculations!C1153 &lt;&gt;DefectTypeString,  IFERROR(Calculations!L1153,""), NA()),NA())</f>
        <v/>
      </c>
      <c r="F1153" s="3" t="e">
        <f t="shared" si="126"/>
        <v>#NUM!</v>
      </c>
      <c r="G1153" s="3" t="e">
        <f xml:space="preserve"> IF(Calculations!C1153 = DefectTypeString,  IFERROR(Calculations!L1153,""), NA())</f>
        <v>#N/A</v>
      </c>
      <c r="H1153" s="3" t="e">
        <f t="shared" si="127"/>
        <v>#NUM!</v>
      </c>
      <c r="I1153" s="3" t="e">
        <f ca="1" xml:space="preserve"> IF(OR(Calculations!C1153 = "",Calculations!C1153 &lt;&gt; DefectTypeString),  Calculations!M1153, NA())</f>
        <v>#N/A</v>
      </c>
      <c r="J1153" s="3" t="e">
        <f xml:space="preserve"> IF(Calculations!C1153 = DefectTypeString,  Calculations!M1153, NA())</f>
        <v>#N/A</v>
      </c>
      <c r="K1153" s="3"/>
      <c r="AL1153" s="2" t="str">
        <f t="shared" si="123"/>
        <v/>
      </c>
      <c r="AM1153" s="4" t="str">
        <f t="shared" si="124"/>
        <v/>
      </c>
      <c r="AN1153" s="4" t="str">
        <f t="shared" si="125"/>
        <v/>
      </c>
    </row>
    <row r="1154" spans="1:40" x14ac:dyDescent="0.2">
      <c r="A1154" s="9" t="str">
        <f>Calculations!B1154</f>
        <v/>
      </c>
      <c r="B1154" s="9" t="str">
        <f>Calculations!A1154</f>
        <v/>
      </c>
      <c r="C1154" s="3" t="str">
        <f t="shared" si="122"/>
        <v/>
      </c>
      <c r="D1154" s="3" t="str">
        <f>IFERROR(Calculations!L1154,"")</f>
        <v/>
      </c>
      <c r="E1154" s="3" t="str">
        <f>IF(OR(FilterValue="",Calculations!C1154=FilterValue), IF(Calculations!C1154 &lt;&gt;DefectTypeString,  IFERROR(Calculations!L1154,""), NA()),NA())</f>
        <v/>
      </c>
      <c r="F1154" s="3" t="e">
        <f t="shared" si="126"/>
        <v>#NUM!</v>
      </c>
      <c r="G1154" s="3" t="e">
        <f xml:space="preserve"> IF(Calculations!C1154 = DefectTypeString,  IFERROR(Calculations!L1154,""), NA())</f>
        <v>#N/A</v>
      </c>
      <c r="H1154" s="3" t="e">
        <f t="shared" si="127"/>
        <v>#NUM!</v>
      </c>
      <c r="I1154" s="3" t="e">
        <f ca="1" xml:space="preserve"> IF(OR(Calculations!C1154 = "",Calculations!C1154 &lt;&gt; DefectTypeString),  Calculations!M1154, NA())</f>
        <v>#N/A</v>
      </c>
      <c r="J1154" s="3" t="e">
        <f xml:space="preserve"> IF(Calculations!C1154 = DefectTypeString,  Calculations!M1154, NA())</f>
        <v>#N/A</v>
      </c>
      <c r="K1154" s="3"/>
      <c r="AL1154" s="2" t="str">
        <f t="shared" si="123"/>
        <v/>
      </c>
      <c r="AM1154" s="4" t="str">
        <f t="shared" si="124"/>
        <v/>
      </c>
      <c r="AN1154" s="4" t="str">
        <f t="shared" si="125"/>
        <v/>
      </c>
    </row>
    <row r="1155" spans="1:40" x14ac:dyDescent="0.2">
      <c r="A1155" s="9" t="str">
        <f>Calculations!B1155</f>
        <v/>
      </c>
      <c r="B1155" s="9" t="str">
        <f>Calculations!A1155</f>
        <v/>
      </c>
      <c r="C1155" s="3" t="str">
        <f t="shared" ref="C1155:C1218" si="128">IF(ISNUMBER(B1155),YEAR(B1155)&amp;"-"&amp;TEXT(WEEKNUM(B1155),"00"),"")</f>
        <v/>
      </c>
      <c r="D1155" s="3" t="str">
        <f>IFERROR(Calculations!L1155,"")</f>
        <v/>
      </c>
      <c r="E1155" s="3" t="str">
        <f>IF(OR(FilterValue="",Calculations!C1155=FilterValue), IF(Calculations!C1155 &lt;&gt;DefectTypeString,  IFERROR(Calculations!L1155,""), NA()),NA())</f>
        <v/>
      </c>
      <c r="F1155" s="3" t="e">
        <f t="shared" si="126"/>
        <v>#NUM!</v>
      </c>
      <c r="G1155" s="3" t="e">
        <f xml:space="preserve"> IF(Calculations!C1155 = DefectTypeString,  IFERROR(Calculations!L1155,""), NA())</f>
        <v>#N/A</v>
      </c>
      <c r="H1155" s="3" t="e">
        <f t="shared" si="127"/>
        <v>#NUM!</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9">IF(AL1154&lt;=MAX(B:B), AL1154+1,"")</f>
        <v/>
      </c>
      <c r="AM1155" s="4" t="str">
        <f t="shared" ref="AM1155:AM1218" si="130">IF(AL1155&lt;&gt;"",$F$2,"")</f>
        <v/>
      </c>
      <c r="AN1155" s="4" t="str">
        <f t="shared" ref="AN1155:AN1218" si="131">IF(AL1155&lt;&gt;"",$H$2,"")</f>
        <v/>
      </c>
    </row>
    <row r="1156" spans="1:40" x14ac:dyDescent="0.2">
      <c r="A1156" s="9" t="str">
        <f>Calculations!B1156</f>
        <v/>
      </c>
      <c r="B1156" s="9" t="str">
        <f>Calculations!A1156</f>
        <v/>
      </c>
      <c r="C1156" s="3" t="str">
        <f t="shared" si="128"/>
        <v/>
      </c>
      <c r="D1156" s="3" t="str">
        <f>IFERROR(Calculations!L1156,"")</f>
        <v/>
      </c>
      <c r="E1156" s="3" t="str">
        <f>IF(OR(FilterValue="",Calculations!C1156=FilterValue), IF(Calculations!C1156 &lt;&gt;DefectTypeString,  IFERROR(Calculations!L1156,""), NA()),NA())</f>
        <v/>
      </c>
      <c r="F1156" s="3" t="e">
        <f t="shared" ref="F1156:F1219" si="132">$F$2</f>
        <v>#NUM!</v>
      </c>
      <c r="G1156" s="3" t="e">
        <f xml:space="preserve"> IF(Calculations!C1156 = DefectTypeString,  IFERROR(Calculations!L1156,""), NA())</f>
        <v>#N/A</v>
      </c>
      <c r="H1156" s="3" t="e">
        <f t="shared" ref="H1156:H1219" si="133">$H$2</f>
        <v>#NUM!</v>
      </c>
      <c r="I1156" s="3" t="e">
        <f ca="1" xml:space="preserve"> IF(OR(Calculations!C1156 = "",Calculations!C1156 &lt;&gt; DefectTypeString),  Calculations!M1156, NA())</f>
        <v>#N/A</v>
      </c>
      <c r="J1156" s="3" t="e">
        <f xml:space="preserve"> IF(Calculations!C1156 = DefectTypeString,  Calculations!M1156, NA())</f>
        <v>#N/A</v>
      </c>
      <c r="K1156" s="3"/>
      <c r="AL1156" s="2" t="str">
        <f t="shared" si="129"/>
        <v/>
      </c>
      <c r="AM1156" s="4" t="str">
        <f t="shared" si="130"/>
        <v/>
      </c>
      <c r="AN1156" s="4" t="str">
        <f t="shared" si="131"/>
        <v/>
      </c>
    </row>
    <row r="1157" spans="1:40" x14ac:dyDescent="0.2">
      <c r="A1157" s="9" t="str">
        <f>Calculations!B1157</f>
        <v/>
      </c>
      <c r="B1157" s="9" t="str">
        <f>Calculations!A1157</f>
        <v/>
      </c>
      <c r="C1157" s="3" t="str">
        <f t="shared" si="128"/>
        <v/>
      </c>
      <c r="D1157" s="3" t="str">
        <f>IFERROR(Calculations!L1157,"")</f>
        <v/>
      </c>
      <c r="E1157" s="3" t="str">
        <f>IF(OR(FilterValue="",Calculations!C1157=FilterValue), IF(Calculations!C1157 &lt;&gt;DefectTypeString,  IFERROR(Calculations!L1157,""), NA()),NA())</f>
        <v/>
      </c>
      <c r="F1157" s="3" t="e">
        <f t="shared" si="132"/>
        <v>#NUM!</v>
      </c>
      <c r="G1157" s="3" t="e">
        <f xml:space="preserve"> IF(Calculations!C1157 = DefectTypeString,  IFERROR(Calculations!L1157,""), NA())</f>
        <v>#N/A</v>
      </c>
      <c r="H1157" s="3" t="e">
        <f t="shared" si="133"/>
        <v>#NUM!</v>
      </c>
      <c r="I1157" s="3" t="e">
        <f ca="1" xml:space="preserve"> IF(OR(Calculations!C1157 = "",Calculations!C1157 &lt;&gt; DefectTypeString),  Calculations!M1157, NA())</f>
        <v>#N/A</v>
      </c>
      <c r="J1157" s="3" t="e">
        <f xml:space="preserve"> IF(Calculations!C1157 = DefectTypeString,  Calculations!M1157, NA())</f>
        <v>#N/A</v>
      </c>
      <c r="K1157" s="3"/>
      <c r="AL1157" s="2" t="str">
        <f t="shared" si="129"/>
        <v/>
      </c>
      <c r="AM1157" s="4" t="str">
        <f t="shared" si="130"/>
        <v/>
      </c>
      <c r="AN1157" s="4" t="str">
        <f t="shared" si="131"/>
        <v/>
      </c>
    </row>
    <row r="1158" spans="1:40" x14ac:dyDescent="0.2">
      <c r="A1158" s="9" t="str">
        <f>Calculations!B1158</f>
        <v/>
      </c>
      <c r="B1158" s="9" t="str">
        <f>Calculations!A1158</f>
        <v/>
      </c>
      <c r="C1158" s="3" t="str">
        <f t="shared" si="128"/>
        <v/>
      </c>
      <c r="D1158" s="3" t="str">
        <f>IFERROR(Calculations!L1158,"")</f>
        <v/>
      </c>
      <c r="E1158" s="3" t="str">
        <f>IF(OR(FilterValue="",Calculations!C1158=FilterValue), IF(Calculations!C1158 &lt;&gt;DefectTypeString,  IFERROR(Calculations!L1158,""), NA()),NA())</f>
        <v/>
      </c>
      <c r="F1158" s="3" t="e">
        <f t="shared" si="132"/>
        <v>#NUM!</v>
      </c>
      <c r="G1158" s="3" t="e">
        <f xml:space="preserve"> IF(Calculations!C1158 = DefectTypeString,  IFERROR(Calculations!L1158,""), NA())</f>
        <v>#N/A</v>
      </c>
      <c r="H1158" s="3" t="e">
        <f t="shared" si="133"/>
        <v>#NUM!</v>
      </c>
      <c r="I1158" s="3" t="e">
        <f ca="1" xml:space="preserve"> IF(OR(Calculations!C1158 = "",Calculations!C1158 &lt;&gt; DefectTypeString),  Calculations!M1158, NA())</f>
        <v>#N/A</v>
      </c>
      <c r="J1158" s="3" t="e">
        <f xml:space="preserve"> IF(Calculations!C1158 = DefectTypeString,  Calculations!M1158, NA())</f>
        <v>#N/A</v>
      </c>
      <c r="K1158" s="3"/>
      <c r="AL1158" s="2" t="str">
        <f t="shared" si="129"/>
        <v/>
      </c>
      <c r="AM1158" s="4" t="str">
        <f t="shared" si="130"/>
        <v/>
      </c>
      <c r="AN1158" s="4" t="str">
        <f t="shared" si="131"/>
        <v/>
      </c>
    </row>
    <row r="1159" spans="1:40" x14ac:dyDescent="0.2">
      <c r="A1159" s="9" t="str">
        <f>Calculations!B1159</f>
        <v/>
      </c>
      <c r="B1159" s="9" t="str">
        <f>Calculations!A1159</f>
        <v/>
      </c>
      <c r="C1159" s="3" t="str">
        <f t="shared" si="128"/>
        <v/>
      </c>
      <c r="D1159" s="3" t="str">
        <f>IFERROR(Calculations!L1159,"")</f>
        <v/>
      </c>
      <c r="E1159" s="3" t="str">
        <f>IF(OR(FilterValue="",Calculations!C1159=FilterValue), IF(Calculations!C1159 &lt;&gt;DefectTypeString,  IFERROR(Calculations!L1159,""), NA()),NA())</f>
        <v/>
      </c>
      <c r="F1159" s="3" t="e">
        <f t="shared" si="132"/>
        <v>#NUM!</v>
      </c>
      <c r="G1159" s="3" t="e">
        <f xml:space="preserve"> IF(Calculations!C1159 = DefectTypeString,  IFERROR(Calculations!L1159,""), NA())</f>
        <v>#N/A</v>
      </c>
      <c r="H1159" s="3" t="e">
        <f t="shared" si="133"/>
        <v>#NUM!</v>
      </c>
      <c r="I1159" s="3" t="e">
        <f ca="1" xml:space="preserve"> IF(OR(Calculations!C1159 = "",Calculations!C1159 &lt;&gt; DefectTypeString),  Calculations!M1159, NA())</f>
        <v>#N/A</v>
      </c>
      <c r="J1159" s="3" t="e">
        <f xml:space="preserve"> IF(Calculations!C1159 = DefectTypeString,  Calculations!M1159, NA())</f>
        <v>#N/A</v>
      </c>
      <c r="K1159" s="3"/>
      <c r="AL1159" s="2" t="str">
        <f t="shared" si="129"/>
        <v/>
      </c>
      <c r="AM1159" s="4" t="str">
        <f t="shared" si="130"/>
        <v/>
      </c>
      <c r="AN1159" s="4" t="str">
        <f t="shared" si="131"/>
        <v/>
      </c>
    </row>
    <row r="1160" spans="1:40" x14ac:dyDescent="0.2">
      <c r="A1160" s="9" t="str">
        <f>Calculations!B1160</f>
        <v/>
      </c>
      <c r="B1160" s="9" t="str">
        <f>Calculations!A1160</f>
        <v/>
      </c>
      <c r="C1160" s="3" t="str">
        <f t="shared" si="128"/>
        <v/>
      </c>
      <c r="D1160" s="3" t="str">
        <f>IFERROR(Calculations!L1160,"")</f>
        <v/>
      </c>
      <c r="E1160" s="3" t="str">
        <f>IF(OR(FilterValue="",Calculations!C1160=FilterValue), IF(Calculations!C1160 &lt;&gt;DefectTypeString,  IFERROR(Calculations!L1160,""), NA()),NA())</f>
        <v/>
      </c>
      <c r="F1160" s="3" t="e">
        <f t="shared" si="132"/>
        <v>#NUM!</v>
      </c>
      <c r="G1160" s="3" t="e">
        <f xml:space="preserve"> IF(Calculations!C1160 = DefectTypeString,  IFERROR(Calculations!L1160,""), NA())</f>
        <v>#N/A</v>
      </c>
      <c r="H1160" s="3" t="e">
        <f t="shared" si="133"/>
        <v>#NUM!</v>
      </c>
      <c r="I1160" s="3" t="e">
        <f ca="1" xml:space="preserve"> IF(OR(Calculations!C1160 = "",Calculations!C1160 &lt;&gt; DefectTypeString),  Calculations!M1160, NA())</f>
        <v>#N/A</v>
      </c>
      <c r="J1160" s="3" t="e">
        <f xml:space="preserve"> IF(Calculations!C1160 = DefectTypeString,  Calculations!M1160, NA())</f>
        <v>#N/A</v>
      </c>
      <c r="K1160" s="3"/>
      <c r="AL1160" s="2" t="str">
        <f t="shared" si="129"/>
        <v/>
      </c>
      <c r="AM1160" s="4" t="str">
        <f t="shared" si="130"/>
        <v/>
      </c>
      <c r="AN1160" s="4" t="str">
        <f t="shared" si="131"/>
        <v/>
      </c>
    </row>
    <row r="1161" spans="1:40" x14ac:dyDescent="0.2">
      <c r="A1161" s="9" t="str">
        <f>Calculations!B1161</f>
        <v/>
      </c>
      <c r="B1161" s="9" t="str">
        <f>Calculations!A1161</f>
        <v/>
      </c>
      <c r="C1161" s="3" t="str">
        <f t="shared" si="128"/>
        <v/>
      </c>
      <c r="D1161" s="3" t="str">
        <f>IFERROR(Calculations!L1161,"")</f>
        <v/>
      </c>
      <c r="E1161" s="3" t="str">
        <f>IF(OR(FilterValue="",Calculations!C1161=FilterValue), IF(Calculations!C1161 &lt;&gt;DefectTypeString,  IFERROR(Calculations!L1161,""), NA()),NA())</f>
        <v/>
      </c>
      <c r="F1161" s="3" t="e">
        <f t="shared" si="132"/>
        <v>#NUM!</v>
      </c>
      <c r="G1161" s="3" t="e">
        <f xml:space="preserve"> IF(Calculations!C1161 = DefectTypeString,  IFERROR(Calculations!L1161,""), NA())</f>
        <v>#N/A</v>
      </c>
      <c r="H1161" s="3" t="e">
        <f t="shared" si="133"/>
        <v>#NUM!</v>
      </c>
      <c r="I1161" s="3" t="e">
        <f ca="1" xml:space="preserve"> IF(OR(Calculations!C1161 = "",Calculations!C1161 &lt;&gt; DefectTypeString),  Calculations!M1161, NA())</f>
        <v>#N/A</v>
      </c>
      <c r="J1161" s="3" t="e">
        <f xml:space="preserve"> IF(Calculations!C1161 = DefectTypeString,  Calculations!M1161, NA())</f>
        <v>#N/A</v>
      </c>
      <c r="K1161" s="3"/>
      <c r="AL1161" s="2" t="str">
        <f t="shared" si="129"/>
        <v/>
      </c>
      <c r="AM1161" s="4" t="str">
        <f t="shared" si="130"/>
        <v/>
      </c>
      <c r="AN1161" s="4" t="str">
        <f t="shared" si="131"/>
        <v/>
      </c>
    </row>
    <row r="1162" spans="1:40" x14ac:dyDescent="0.2">
      <c r="A1162" s="9" t="str">
        <f>Calculations!B1162</f>
        <v/>
      </c>
      <c r="B1162" s="9" t="str">
        <f>Calculations!A1162</f>
        <v/>
      </c>
      <c r="C1162" s="3" t="str">
        <f t="shared" si="128"/>
        <v/>
      </c>
      <c r="D1162" s="3" t="str">
        <f>IFERROR(Calculations!L1162,"")</f>
        <v/>
      </c>
      <c r="E1162" s="3" t="str">
        <f>IF(OR(FilterValue="",Calculations!C1162=FilterValue), IF(Calculations!C1162 &lt;&gt;DefectTypeString,  IFERROR(Calculations!L1162,""), NA()),NA())</f>
        <v/>
      </c>
      <c r="F1162" s="3" t="e">
        <f t="shared" si="132"/>
        <v>#NUM!</v>
      </c>
      <c r="G1162" s="3" t="e">
        <f xml:space="preserve"> IF(Calculations!C1162 = DefectTypeString,  IFERROR(Calculations!L1162,""), NA())</f>
        <v>#N/A</v>
      </c>
      <c r="H1162" s="3" t="e">
        <f t="shared" si="133"/>
        <v>#NUM!</v>
      </c>
      <c r="I1162" s="3" t="e">
        <f ca="1" xml:space="preserve"> IF(OR(Calculations!C1162 = "",Calculations!C1162 &lt;&gt; DefectTypeString),  Calculations!M1162, NA())</f>
        <v>#N/A</v>
      </c>
      <c r="J1162" s="3" t="e">
        <f xml:space="preserve"> IF(Calculations!C1162 = DefectTypeString,  Calculations!M1162, NA())</f>
        <v>#N/A</v>
      </c>
      <c r="K1162" s="3"/>
      <c r="AL1162" s="2" t="str">
        <f t="shared" si="129"/>
        <v/>
      </c>
      <c r="AM1162" s="4" t="str">
        <f t="shared" si="130"/>
        <v/>
      </c>
      <c r="AN1162" s="4" t="str">
        <f t="shared" si="131"/>
        <v/>
      </c>
    </row>
    <row r="1163" spans="1:40" x14ac:dyDescent="0.2">
      <c r="A1163" s="9" t="str">
        <f>Calculations!B1163</f>
        <v/>
      </c>
      <c r="B1163" s="9" t="str">
        <f>Calculations!A1163</f>
        <v/>
      </c>
      <c r="C1163" s="3" t="str">
        <f t="shared" si="128"/>
        <v/>
      </c>
      <c r="D1163" s="3" t="str">
        <f>IFERROR(Calculations!L1163,"")</f>
        <v/>
      </c>
      <c r="E1163" s="3" t="str">
        <f>IF(OR(FilterValue="",Calculations!C1163=FilterValue), IF(Calculations!C1163 &lt;&gt;DefectTypeString,  IFERROR(Calculations!L1163,""), NA()),NA())</f>
        <v/>
      </c>
      <c r="F1163" s="3" t="e">
        <f t="shared" si="132"/>
        <v>#NUM!</v>
      </c>
      <c r="G1163" s="3" t="e">
        <f xml:space="preserve"> IF(Calculations!C1163 = DefectTypeString,  IFERROR(Calculations!L1163,""), NA())</f>
        <v>#N/A</v>
      </c>
      <c r="H1163" s="3" t="e">
        <f t="shared" si="133"/>
        <v>#NUM!</v>
      </c>
      <c r="I1163" s="3" t="e">
        <f ca="1" xml:space="preserve"> IF(OR(Calculations!C1163 = "",Calculations!C1163 &lt;&gt; DefectTypeString),  Calculations!M1163, NA())</f>
        <v>#N/A</v>
      </c>
      <c r="J1163" s="3" t="e">
        <f xml:space="preserve"> IF(Calculations!C1163 = DefectTypeString,  Calculations!M1163, NA())</f>
        <v>#N/A</v>
      </c>
      <c r="K1163" s="3"/>
      <c r="AL1163" s="2" t="str">
        <f t="shared" si="129"/>
        <v/>
      </c>
      <c r="AM1163" s="4" t="str">
        <f t="shared" si="130"/>
        <v/>
      </c>
      <c r="AN1163" s="4" t="str">
        <f t="shared" si="131"/>
        <v/>
      </c>
    </row>
    <row r="1164" spans="1:40" x14ac:dyDescent="0.2">
      <c r="A1164" s="9" t="str">
        <f>Calculations!B1164</f>
        <v/>
      </c>
      <c r="B1164" s="9" t="str">
        <f>Calculations!A1164</f>
        <v/>
      </c>
      <c r="C1164" s="3" t="str">
        <f t="shared" si="128"/>
        <v/>
      </c>
      <c r="D1164" s="3" t="str">
        <f>IFERROR(Calculations!L1164,"")</f>
        <v/>
      </c>
      <c r="E1164" s="3" t="str">
        <f>IF(OR(FilterValue="",Calculations!C1164=FilterValue), IF(Calculations!C1164 &lt;&gt;DefectTypeString,  IFERROR(Calculations!L1164,""), NA()),NA())</f>
        <v/>
      </c>
      <c r="F1164" s="3" t="e">
        <f t="shared" si="132"/>
        <v>#NUM!</v>
      </c>
      <c r="G1164" s="3" t="e">
        <f xml:space="preserve"> IF(Calculations!C1164 = DefectTypeString,  IFERROR(Calculations!L1164,""), NA())</f>
        <v>#N/A</v>
      </c>
      <c r="H1164" s="3" t="e">
        <f t="shared" si="133"/>
        <v>#NUM!</v>
      </c>
      <c r="I1164" s="3" t="e">
        <f ca="1" xml:space="preserve"> IF(OR(Calculations!C1164 = "",Calculations!C1164 &lt;&gt; DefectTypeString),  Calculations!M1164, NA())</f>
        <v>#N/A</v>
      </c>
      <c r="J1164" s="3" t="e">
        <f xml:space="preserve"> IF(Calculations!C1164 = DefectTypeString,  Calculations!M1164, NA())</f>
        <v>#N/A</v>
      </c>
      <c r="K1164" s="3"/>
      <c r="AL1164" s="2" t="str">
        <f t="shared" si="129"/>
        <v/>
      </c>
      <c r="AM1164" s="4" t="str">
        <f t="shared" si="130"/>
        <v/>
      </c>
      <c r="AN1164" s="4" t="str">
        <f t="shared" si="131"/>
        <v/>
      </c>
    </row>
    <row r="1165" spans="1:40" x14ac:dyDescent="0.2">
      <c r="A1165" s="9" t="str">
        <f>Calculations!B1165</f>
        <v/>
      </c>
      <c r="B1165" s="9" t="str">
        <f>Calculations!A1165</f>
        <v/>
      </c>
      <c r="C1165" s="3" t="str">
        <f t="shared" si="128"/>
        <v/>
      </c>
      <c r="D1165" s="3" t="str">
        <f>IFERROR(Calculations!L1165,"")</f>
        <v/>
      </c>
      <c r="E1165" s="3" t="str">
        <f>IF(OR(FilterValue="",Calculations!C1165=FilterValue), IF(Calculations!C1165 &lt;&gt;DefectTypeString,  IFERROR(Calculations!L1165,""), NA()),NA())</f>
        <v/>
      </c>
      <c r="F1165" s="3" t="e">
        <f t="shared" si="132"/>
        <v>#NUM!</v>
      </c>
      <c r="G1165" s="3" t="e">
        <f xml:space="preserve"> IF(Calculations!C1165 = DefectTypeString,  IFERROR(Calculations!L1165,""), NA())</f>
        <v>#N/A</v>
      </c>
      <c r="H1165" s="3" t="e">
        <f t="shared" si="133"/>
        <v>#NUM!</v>
      </c>
      <c r="I1165" s="3" t="e">
        <f ca="1" xml:space="preserve"> IF(OR(Calculations!C1165 = "",Calculations!C1165 &lt;&gt; DefectTypeString),  Calculations!M1165, NA())</f>
        <v>#N/A</v>
      </c>
      <c r="J1165" s="3" t="e">
        <f xml:space="preserve"> IF(Calculations!C1165 = DefectTypeString,  Calculations!M1165, NA())</f>
        <v>#N/A</v>
      </c>
      <c r="K1165" s="3"/>
      <c r="AL1165" s="2" t="str">
        <f t="shared" si="129"/>
        <v/>
      </c>
      <c r="AM1165" s="4" t="str">
        <f t="shared" si="130"/>
        <v/>
      </c>
      <c r="AN1165" s="4" t="str">
        <f t="shared" si="131"/>
        <v/>
      </c>
    </row>
    <row r="1166" spans="1:40" x14ac:dyDescent="0.2">
      <c r="A1166" s="9" t="str">
        <f>Calculations!B1166</f>
        <v/>
      </c>
      <c r="B1166" s="9" t="str">
        <f>Calculations!A1166</f>
        <v/>
      </c>
      <c r="C1166" s="3" t="str">
        <f t="shared" si="128"/>
        <v/>
      </c>
      <c r="D1166" s="3" t="str">
        <f>IFERROR(Calculations!L1166,"")</f>
        <v/>
      </c>
      <c r="E1166" s="3" t="str">
        <f>IF(OR(FilterValue="",Calculations!C1166=FilterValue), IF(Calculations!C1166 &lt;&gt;DefectTypeString,  IFERROR(Calculations!L1166,""), NA()),NA())</f>
        <v/>
      </c>
      <c r="F1166" s="3" t="e">
        <f t="shared" si="132"/>
        <v>#NUM!</v>
      </c>
      <c r="G1166" s="3" t="e">
        <f xml:space="preserve"> IF(Calculations!C1166 = DefectTypeString,  IFERROR(Calculations!L1166,""), NA())</f>
        <v>#N/A</v>
      </c>
      <c r="H1166" s="3" t="e">
        <f t="shared" si="133"/>
        <v>#NUM!</v>
      </c>
      <c r="I1166" s="3" t="e">
        <f ca="1" xml:space="preserve"> IF(OR(Calculations!C1166 = "",Calculations!C1166 &lt;&gt; DefectTypeString),  Calculations!M1166, NA())</f>
        <v>#N/A</v>
      </c>
      <c r="J1166" s="3" t="e">
        <f xml:space="preserve"> IF(Calculations!C1166 = DefectTypeString,  Calculations!M1166, NA())</f>
        <v>#N/A</v>
      </c>
      <c r="K1166" s="3"/>
      <c r="AL1166" s="2" t="str">
        <f t="shared" si="129"/>
        <v/>
      </c>
      <c r="AM1166" s="4" t="str">
        <f t="shared" si="130"/>
        <v/>
      </c>
      <c r="AN1166" s="4" t="str">
        <f t="shared" si="131"/>
        <v/>
      </c>
    </row>
    <row r="1167" spans="1:40" x14ac:dyDescent="0.2">
      <c r="A1167" s="9" t="str">
        <f>Calculations!B1167</f>
        <v/>
      </c>
      <c r="B1167" s="9" t="str">
        <f>Calculations!A1167</f>
        <v/>
      </c>
      <c r="C1167" s="3" t="str">
        <f t="shared" si="128"/>
        <v/>
      </c>
      <c r="D1167" s="3" t="str">
        <f>IFERROR(Calculations!L1167,"")</f>
        <v/>
      </c>
      <c r="E1167" s="3" t="str">
        <f>IF(OR(FilterValue="",Calculations!C1167=FilterValue), IF(Calculations!C1167 &lt;&gt;DefectTypeString,  IFERROR(Calculations!L1167,""), NA()),NA())</f>
        <v/>
      </c>
      <c r="F1167" s="3" t="e">
        <f t="shared" si="132"/>
        <v>#NUM!</v>
      </c>
      <c r="G1167" s="3" t="e">
        <f xml:space="preserve"> IF(Calculations!C1167 = DefectTypeString,  IFERROR(Calculations!L1167,""), NA())</f>
        <v>#N/A</v>
      </c>
      <c r="H1167" s="3" t="e">
        <f t="shared" si="133"/>
        <v>#NUM!</v>
      </c>
      <c r="I1167" s="3" t="e">
        <f ca="1" xml:space="preserve"> IF(OR(Calculations!C1167 = "",Calculations!C1167 &lt;&gt; DefectTypeString),  Calculations!M1167, NA())</f>
        <v>#N/A</v>
      </c>
      <c r="J1167" s="3" t="e">
        <f xml:space="preserve"> IF(Calculations!C1167 = DefectTypeString,  Calculations!M1167, NA())</f>
        <v>#N/A</v>
      </c>
      <c r="K1167" s="3"/>
      <c r="AL1167" s="2" t="str">
        <f t="shared" si="129"/>
        <v/>
      </c>
      <c r="AM1167" s="4" t="str">
        <f t="shared" si="130"/>
        <v/>
      </c>
      <c r="AN1167" s="4" t="str">
        <f t="shared" si="131"/>
        <v/>
      </c>
    </row>
    <row r="1168" spans="1:40" x14ac:dyDescent="0.2">
      <c r="A1168" s="9" t="str">
        <f>Calculations!B1168</f>
        <v/>
      </c>
      <c r="B1168" s="9" t="str">
        <f>Calculations!A1168</f>
        <v/>
      </c>
      <c r="C1168" s="3" t="str">
        <f t="shared" si="128"/>
        <v/>
      </c>
      <c r="D1168" s="3" t="str">
        <f>IFERROR(Calculations!L1168,"")</f>
        <v/>
      </c>
      <c r="E1168" s="3" t="str">
        <f>IF(OR(FilterValue="",Calculations!C1168=FilterValue), IF(Calculations!C1168 &lt;&gt;DefectTypeString,  IFERROR(Calculations!L1168,""), NA()),NA())</f>
        <v/>
      </c>
      <c r="F1168" s="3" t="e">
        <f t="shared" si="132"/>
        <v>#NUM!</v>
      </c>
      <c r="G1168" s="3" t="e">
        <f xml:space="preserve"> IF(Calculations!C1168 = DefectTypeString,  IFERROR(Calculations!L1168,""), NA())</f>
        <v>#N/A</v>
      </c>
      <c r="H1168" s="3" t="e">
        <f t="shared" si="133"/>
        <v>#NUM!</v>
      </c>
      <c r="I1168" s="3" t="e">
        <f ca="1" xml:space="preserve"> IF(OR(Calculations!C1168 = "",Calculations!C1168 &lt;&gt; DefectTypeString),  Calculations!M1168, NA())</f>
        <v>#N/A</v>
      </c>
      <c r="J1168" s="3" t="e">
        <f xml:space="preserve"> IF(Calculations!C1168 = DefectTypeString,  Calculations!M1168, NA())</f>
        <v>#N/A</v>
      </c>
      <c r="K1168" s="3"/>
      <c r="AL1168" s="2" t="str">
        <f t="shared" si="129"/>
        <v/>
      </c>
      <c r="AM1168" s="4" t="str">
        <f t="shared" si="130"/>
        <v/>
      </c>
      <c r="AN1168" s="4" t="str">
        <f t="shared" si="131"/>
        <v/>
      </c>
    </row>
    <row r="1169" spans="1:40" x14ac:dyDescent="0.2">
      <c r="A1169" s="9" t="str">
        <f>Calculations!B1169</f>
        <v/>
      </c>
      <c r="B1169" s="9" t="str">
        <f>Calculations!A1169</f>
        <v/>
      </c>
      <c r="C1169" s="3" t="str">
        <f t="shared" si="128"/>
        <v/>
      </c>
      <c r="D1169" s="3" t="str">
        <f>IFERROR(Calculations!L1169,"")</f>
        <v/>
      </c>
      <c r="E1169" s="3" t="str">
        <f>IF(OR(FilterValue="",Calculations!C1169=FilterValue), IF(Calculations!C1169 &lt;&gt;DefectTypeString,  IFERROR(Calculations!L1169,""), NA()),NA())</f>
        <v/>
      </c>
      <c r="F1169" s="3" t="e">
        <f t="shared" si="132"/>
        <v>#NUM!</v>
      </c>
      <c r="G1169" s="3" t="e">
        <f xml:space="preserve"> IF(Calculations!C1169 = DefectTypeString,  IFERROR(Calculations!L1169,""), NA())</f>
        <v>#N/A</v>
      </c>
      <c r="H1169" s="3" t="e">
        <f t="shared" si="133"/>
        <v>#NUM!</v>
      </c>
      <c r="I1169" s="3" t="e">
        <f ca="1" xml:space="preserve"> IF(OR(Calculations!C1169 = "",Calculations!C1169 &lt;&gt; DefectTypeString),  Calculations!M1169, NA())</f>
        <v>#N/A</v>
      </c>
      <c r="J1169" s="3" t="e">
        <f xml:space="preserve"> IF(Calculations!C1169 = DefectTypeString,  Calculations!M1169, NA())</f>
        <v>#N/A</v>
      </c>
      <c r="K1169" s="3"/>
      <c r="AL1169" s="2" t="str">
        <f t="shared" si="129"/>
        <v/>
      </c>
      <c r="AM1169" s="4" t="str">
        <f t="shared" si="130"/>
        <v/>
      </c>
      <c r="AN1169" s="4" t="str">
        <f t="shared" si="131"/>
        <v/>
      </c>
    </row>
    <row r="1170" spans="1:40" x14ac:dyDescent="0.2">
      <c r="A1170" s="9" t="str">
        <f>Calculations!B1170</f>
        <v/>
      </c>
      <c r="B1170" s="9" t="str">
        <f>Calculations!A1170</f>
        <v/>
      </c>
      <c r="C1170" s="3" t="str">
        <f t="shared" si="128"/>
        <v/>
      </c>
      <c r="D1170" s="3" t="str">
        <f>IFERROR(Calculations!L1170,"")</f>
        <v/>
      </c>
      <c r="E1170" s="3" t="str">
        <f>IF(OR(FilterValue="",Calculations!C1170=FilterValue), IF(Calculations!C1170 &lt;&gt;DefectTypeString,  IFERROR(Calculations!L1170,""), NA()),NA())</f>
        <v/>
      </c>
      <c r="F1170" s="3" t="e">
        <f t="shared" si="132"/>
        <v>#NUM!</v>
      </c>
      <c r="G1170" s="3" t="e">
        <f xml:space="preserve"> IF(Calculations!C1170 = DefectTypeString,  IFERROR(Calculations!L1170,""), NA())</f>
        <v>#N/A</v>
      </c>
      <c r="H1170" s="3" t="e">
        <f t="shared" si="133"/>
        <v>#NUM!</v>
      </c>
      <c r="I1170" s="3" t="e">
        <f ca="1" xml:space="preserve"> IF(OR(Calculations!C1170 = "",Calculations!C1170 &lt;&gt; DefectTypeString),  Calculations!M1170, NA())</f>
        <v>#N/A</v>
      </c>
      <c r="J1170" s="3" t="e">
        <f xml:space="preserve"> IF(Calculations!C1170 = DefectTypeString,  Calculations!M1170, NA())</f>
        <v>#N/A</v>
      </c>
      <c r="K1170" s="3"/>
      <c r="AL1170" s="2" t="str">
        <f t="shared" si="129"/>
        <v/>
      </c>
      <c r="AM1170" s="4" t="str">
        <f t="shared" si="130"/>
        <v/>
      </c>
      <c r="AN1170" s="4" t="str">
        <f t="shared" si="131"/>
        <v/>
      </c>
    </row>
    <row r="1171" spans="1:40" x14ac:dyDescent="0.2">
      <c r="A1171" s="9" t="str">
        <f>Calculations!B1171</f>
        <v/>
      </c>
      <c r="B1171" s="9" t="str">
        <f>Calculations!A1171</f>
        <v/>
      </c>
      <c r="C1171" s="3" t="str">
        <f t="shared" si="128"/>
        <v/>
      </c>
      <c r="D1171" s="3" t="str">
        <f>IFERROR(Calculations!L1171,"")</f>
        <v/>
      </c>
      <c r="E1171" s="3" t="str">
        <f>IF(OR(FilterValue="",Calculations!C1171=FilterValue), IF(Calculations!C1171 &lt;&gt;DefectTypeString,  IFERROR(Calculations!L1171,""), NA()),NA())</f>
        <v/>
      </c>
      <c r="F1171" s="3" t="e">
        <f t="shared" si="132"/>
        <v>#NUM!</v>
      </c>
      <c r="G1171" s="3" t="e">
        <f xml:space="preserve"> IF(Calculations!C1171 = DefectTypeString,  IFERROR(Calculations!L1171,""), NA())</f>
        <v>#N/A</v>
      </c>
      <c r="H1171" s="3" t="e">
        <f t="shared" si="133"/>
        <v>#NUM!</v>
      </c>
      <c r="I1171" s="3" t="e">
        <f ca="1" xml:space="preserve"> IF(OR(Calculations!C1171 = "",Calculations!C1171 &lt;&gt; DefectTypeString),  Calculations!M1171, NA())</f>
        <v>#N/A</v>
      </c>
      <c r="J1171" s="3" t="e">
        <f xml:space="preserve"> IF(Calculations!C1171 = DefectTypeString,  Calculations!M1171, NA())</f>
        <v>#N/A</v>
      </c>
      <c r="K1171" s="3"/>
      <c r="AL1171" s="2" t="str">
        <f t="shared" si="129"/>
        <v/>
      </c>
      <c r="AM1171" s="4" t="str">
        <f t="shared" si="130"/>
        <v/>
      </c>
      <c r="AN1171" s="4" t="str">
        <f t="shared" si="131"/>
        <v/>
      </c>
    </row>
    <row r="1172" spans="1:40" x14ac:dyDescent="0.2">
      <c r="A1172" s="9" t="str">
        <f>Calculations!B1172</f>
        <v/>
      </c>
      <c r="B1172" s="9" t="str">
        <f>Calculations!A1172</f>
        <v/>
      </c>
      <c r="C1172" s="3" t="str">
        <f t="shared" si="128"/>
        <v/>
      </c>
      <c r="D1172" s="3" t="str">
        <f>IFERROR(Calculations!L1172,"")</f>
        <v/>
      </c>
      <c r="E1172" s="3" t="str">
        <f>IF(OR(FilterValue="",Calculations!C1172=FilterValue), IF(Calculations!C1172 &lt;&gt;DefectTypeString,  IFERROR(Calculations!L1172,""), NA()),NA())</f>
        <v/>
      </c>
      <c r="F1172" s="3" t="e">
        <f t="shared" si="132"/>
        <v>#NUM!</v>
      </c>
      <c r="G1172" s="3" t="e">
        <f xml:space="preserve"> IF(Calculations!C1172 = DefectTypeString,  IFERROR(Calculations!L1172,""), NA())</f>
        <v>#N/A</v>
      </c>
      <c r="H1172" s="3" t="e">
        <f t="shared" si="133"/>
        <v>#NUM!</v>
      </c>
      <c r="I1172" s="3" t="e">
        <f ca="1" xml:space="preserve"> IF(OR(Calculations!C1172 = "",Calculations!C1172 &lt;&gt; DefectTypeString),  Calculations!M1172, NA())</f>
        <v>#N/A</v>
      </c>
      <c r="J1172" s="3" t="e">
        <f xml:space="preserve"> IF(Calculations!C1172 = DefectTypeString,  Calculations!M1172, NA())</f>
        <v>#N/A</v>
      </c>
      <c r="K1172" s="3"/>
      <c r="AL1172" s="2" t="str">
        <f t="shared" si="129"/>
        <v/>
      </c>
      <c r="AM1172" s="4" t="str">
        <f t="shared" si="130"/>
        <v/>
      </c>
      <c r="AN1172" s="4" t="str">
        <f t="shared" si="131"/>
        <v/>
      </c>
    </row>
    <row r="1173" spans="1:40" x14ac:dyDescent="0.2">
      <c r="A1173" s="9" t="str">
        <f>Calculations!B1173</f>
        <v/>
      </c>
      <c r="B1173" s="9" t="str">
        <f>Calculations!A1173</f>
        <v/>
      </c>
      <c r="C1173" s="3" t="str">
        <f t="shared" si="128"/>
        <v/>
      </c>
      <c r="D1173" s="3" t="str">
        <f>IFERROR(Calculations!L1173,"")</f>
        <v/>
      </c>
      <c r="E1173" s="3" t="str">
        <f>IF(OR(FilterValue="",Calculations!C1173=FilterValue), IF(Calculations!C1173 &lt;&gt;DefectTypeString,  IFERROR(Calculations!L1173,""), NA()),NA())</f>
        <v/>
      </c>
      <c r="F1173" s="3" t="e">
        <f t="shared" si="132"/>
        <v>#NUM!</v>
      </c>
      <c r="G1173" s="3" t="e">
        <f xml:space="preserve"> IF(Calculations!C1173 = DefectTypeString,  IFERROR(Calculations!L1173,""), NA())</f>
        <v>#N/A</v>
      </c>
      <c r="H1173" s="3" t="e">
        <f t="shared" si="133"/>
        <v>#NUM!</v>
      </c>
      <c r="I1173" s="3" t="e">
        <f ca="1" xml:space="preserve"> IF(OR(Calculations!C1173 = "",Calculations!C1173 &lt;&gt; DefectTypeString),  Calculations!M1173, NA())</f>
        <v>#N/A</v>
      </c>
      <c r="J1173" s="3" t="e">
        <f xml:space="preserve"> IF(Calculations!C1173 = DefectTypeString,  Calculations!M1173, NA())</f>
        <v>#N/A</v>
      </c>
      <c r="K1173" s="3"/>
      <c r="AL1173" s="2" t="str">
        <f t="shared" si="129"/>
        <v/>
      </c>
      <c r="AM1173" s="4" t="str">
        <f t="shared" si="130"/>
        <v/>
      </c>
      <c r="AN1173" s="4" t="str">
        <f t="shared" si="131"/>
        <v/>
      </c>
    </row>
    <row r="1174" spans="1:40" x14ac:dyDescent="0.2">
      <c r="A1174" s="9" t="str">
        <f>Calculations!B1174</f>
        <v/>
      </c>
      <c r="B1174" s="9" t="str">
        <f>Calculations!A1174</f>
        <v/>
      </c>
      <c r="C1174" s="3" t="str">
        <f t="shared" si="128"/>
        <v/>
      </c>
      <c r="D1174" s="3" t="str">
        <f>IFERROR(Calculations!L1174,"")</f>
        <v/>
      </c>
      <c r="E1174" s="3" t="str">
        <f>IF(OR(FilterValue="",Calculations!C1174=FilterValue), IF(Calculations!C1174 &lt;&gt;DefectTypeString,  IFERROR(Calculations!L1174,""), NA()),NA())</f>
        <v/>
      </c>
      <c r="F1174" s="3" t="e">
        <f t="shared" si="132"/>
        <v>#NUM!</v>
      </c>
      <c r="G1174" s="3" t="e">
        <f xml:space="preserve"> IF(Calculations!C1174 = DefectTypeString,  IFERROR(Calculations!L1174,""), NA())</f>
        <v>#N/A</v>
      </c>
      <c r="H1174" s="3" t="e">
        <f t="shared" si="133"/>
        <v>#NUM!</v>
      </c>
      <c r="I1174" s="3" t="e">
        <f ca="1" xml:space="preserve"> IF(OR(Calculations!C1174 = "",Calculations!C1174 &lt;&gt; DefectTypeString),  Calculations!M1174, NA())</f>
        <v>#N/A</v>
      </c>
      <c r="J1174" s="3" t="e">
        <f xml:space="preserve"> IF(Calculations!C1174 = DefectTypeString,  Calculations!M1174, NA())</f>
        <v>#N/A</v>
      </c>
      <c r="K1174" s="3"/>
      <c r="AL1174" s="2" t="str">
        <f t="shared" si="129"/>
        <v/>
      </c>
      <c r="AM1174" s="4" t="str">
        <f t="shared" si="130"/>
        <v/>
      </c>
      <c r="AN1174" s="4" t="str">
        <f t="shared" si="131"/>
        <v/>
      </c>
    </row>
    <row r="1175" spans="1:40" x14ac:dyDescent="0.2">
      <c r="A1175" s="9" t="str">
        <f>Calculations!B1175</f>
        <v/>
      </c>
      <c r="B1175" s="9" t="str">
        <f>Calculations!A1175</f>
        <v/>
      </c>
      <c r="C1175" s="3" t="str">
        <f t="shared" si="128"/>
        <v/>
      </c>
      <c r="D1175" s="3" t="str">
        <f>IFERROR(Calculations!L1175,"")</f>
        <v/>
      </c>
      <c r="E1175" s="3" t="str">
        <f>IF(OR(FilterValue="",Calculations!C1175=FilterValue), IF(Calculations!C1175 &lt;&gt;DefectTypeString,  IFERROR(Calculations!L1175,""), NA()),NA())</f>
        <v/>
      </c>
      <c r="F1175" s="3" t="e">
        <f t="shared" si="132"/>
        <v>#NUM!</v>
      </c>
      <c r="G1175" s="3" t="e">
        <f xml:space="preserve"> IF(Calculations!C1175 = DefectTypeString,  IFERROR(Calculations!L1175,""), NA())</f>
        <v>#N/A</v>
      </c>
      <c r="H1175" s="3" t="e">
        <f t="shared" si="133"/>
        <v>#NUM!</v>
      </c>
      <c r="I1175" s="3" t="e">
        <f ca="1" xml:space="preserve"> IF(OR(Calculations!C1175 = "",Calculations!C1175 &lt;&gt; DefectTypeString),  Calculations!M1175, NA())</f>
        <v>#N/A</v>
      </c>
      <c r="J1175" s="3" t="e">
        <f xml:space="preserve"> IF(Calculations!C1175 = DefectTypeString,  Calculations!M1175, NA())</f>
        <v>#N/A</v>
      </c>
      <c r="K1175" s="3"/>
      <c r="AL1175" s="2" t="str">
        <f t="shared" si="129"/>
        <v/>
      </c>
      <c r="AM1175" s="4" t="str">
        <f t="shared" si="130"/>
        <v/>
      </c>
      <c r="AN1175" s="4" t="str">
        <f t="shared" si="131"/>
        <v/>
      </c>
    </row>
    <row r="1176" spans="1:40" x14ac:dyDescent="0.2">
      <c r="A1176" s="9" t="str">
        <f>Calculations!B1176</f>
        <v/>
      </c>
      <c r="B1176" s="9" t="str">
        <f>Calculations!A1176</f>
        <v/>
      </c>
      <c r="C1176" s="3" t="str">
        <f t="shared" si="128"/>
        <v/>
      </c>
      <c r="D1176" s="3" t="str">
        <f>IFERROR(Calculations!L1176,"")</f>
        <v/>
      </c>
      <c r="E1176" s="3" t="str">
        <f>IF(OR(FilterValue="",Calculations!C1176=FilterValue), IF(Calculations!C1176 &lt;&gt;DefectTypeString,  IFERROR(Calculations!L1176,""), NA()),NA())</f>
        <v/>
      </c>
      <c r="F1176" s="3" t="e">
        <f t="shared" si="132"/>
        <v>#NUM!</v>
      </c>
      <c r="G1176" s="3" t="e">
        <f xml:space="preserve"> IF(Calculations!C1176 = DefectTypeString,  IFERROR(Calculations!L1176,""), NA())</f>
        <v>#N/A</v>
      </c>
      <c r="H1176" s="3" t="e">
        <f t="shared" si="133"/>
        <v>#NUM!</v>
      </c>
      <c r="I1176" s="3" t="e">
        <f ca="1" xml:space="preserve"> IF(OR(Calculations!C1176 = "",Calculations!C1176 &lt;&gt; DefectTypeString),  Calculations!M1176, NA())</f>
        <v>#N/A</v>
      </c>
      <c r="J1176" s="3" t="e">
        <f xml:space="preserve"> IF(Calculations!C1176 = DefectTypeString,  Calculations!M1176, NA())</f>
        <v>#N/A</v>
      </c>
      <c r="K1176" s="3"/>
      <c r="AL1176" s="2" t="str">
        <f t="shared" si="129"/>
        <v/>
      </c>
      <c r="AM1176" s="4" t="str">
        <f t="shared" si="130"/>
        <v/>
      </c>
      <c r="AN1176" s="4" t="str">
        <f t="shared" si="131"/>
        <v/>
      </c>
    </row>
    <row r="1177" spans="1:40" x14ac:dyDescent="0.2">
      <c r="A1177" s="9" t="str">
        <f>Calculations!B1177</f>
        <v/>
      </c>
      <c r="B1177" s="9" t="str">
        <f>Calculations!A1177</f>
        <v/>
      </c>
      <c r="C1177" s="3" t="str">
        <f t="shared" si="128"/>
        <v/>
      </c>
      <c r="D1177" s="3" t="str">
        <f>IFERROR(Calculations!L1177,"")</f>
        <v/>
      </c>
      <c r="E1177" s="3" t="str">
        <f>IF(OR(FilterValue="",Calculations!C1177=FilterValue), IF(Calculations!C1177 &lt;&gt;DefectTypeString,  IFERROR(Calculations!L1177,""), NA()),NA())</f>
        <v/>
      </c>
      <c r="F1177" s="3" t="e">
        <f t="shared" si="132"/>
        <v>#NUM!</v>
      </c>
      <c r="G1177" s="3" t="e">
        <f xml:space="preserve"> IF(Calculations!C1177 = DefectTypeString,  IFERROR(Calculations!L1177,""), NA())</f>
        <v>#N/A</v>
      </c>
      <c r="H1177" s="3" t="e">
        <f t="shared" si="133"/>
        <v>#NUM!</v>
      </c>
      <c r="I1177" s="3" t="e">
        <f ca="1" xml:space="preserve"> IF(OR(Calculations!C1177 = "",Calculations!C1177 &lt;&gt; DefectTypeString),  Calculations!M1177, NA())</f>
        <v>#N/A</v>
      </c>
      <c r="J1177" s="3" t="e">
        <f xml:space="preserve"> IF(Calculations!C1177 = DefectTypeString,  Calculations!M1177, NA())</f>
        <v>#N/A</v>
      </c>
      <c r="K1177" s="3"/>
      <c r="AL1177" s="2" t="str">
        <f t="shared" si="129"/>
        <v/>
      </c>
      <c r="AM1177" s="4" t="str">
        <f t="shared" si="130"/>
        <v/>
      </c>
      <c r="AN1177" s="4" t="str">
        <f t="shared" si="131"/>
        <v/>
      </c>
    </row>
    <row r="1178" spans="1:40" x14ac:dyDescent="0.2">
      <c r="A1178" s="9" t="str">
        <f>Calculations!B1178</f>
        <v/>
      </c>
      <c r="B1178" s="9" t="str">
        <f>Calculations!A1178</f>
        <v/>
      </c>
      <c r="C1178" s="3" t="str">
        <f t="shared" si="128"/>
        <v/>
      </c>
      <c r="D1178" s="3" t="str">
        <f>IFERROR(Calculations!L1178,"")</f>
        <v/>
      </c>
      <c r="E1178" s="3" t="str">
        <f>IF(OR(FilterValue="",Calculations!C1178=FilterValue), IF(Calculations!C1178 &lt;&gt;DefectTypeString,  IFERROR(Calculations!L1178,""), NA()),NA())</f>
        <v/>
      </c>
      <c r="F1178" s="3" t="e">
        <f t="shared" si="132"/>
        <v>#NUM!</v>
      </c>
      <c r="G1178" s="3" t="e">
        <f xml:space="preserve"> IF(Calculations!C1178 = DefectTypeString,  IFERROR(Calculations!L1178,""), NA())</f>
        <v>#N/A</v>
      </c>
      <c r="H1178" s="3" t="e">
        <f t="shared" si="133"/>
        <v>#NUM!</v>
      </c>
      <c r="I1178" s="3" t="e">
        <f ca="1" xml:space="preserve"> IF(OR(Calculations!C1178 = "",Calculations!C1178 &lt;&gt; DefectTypeString),  Calculations!M1178, NA())</f>
        <v>#N/A</v>
      </c>
      <c r="J1178" s="3" t="e">
        <f xml:space="preserve"> IF(Calculations!C1178 = DefectTypeString,  Calculations!M1178, NA())</f>
        <v>#N/A</v>
      </c>
      <c r="K1178" s="3"/>
      <c r="AL1178" s="2" t="str">
        <f t="shared" si="129"/>
        <v/>
      </c>
      <c r="AM1178" s="4" t="str">
        <f t="shared" si="130"/>
        <v/>
      </c>
      <c r="AN1178" s="4" t="str">
        <f t="shared" si="131"/>
        <v/>
      </c>
    </row>
    <row r="1179" spans="1:40" x14ac:dyDescent="0.2">
      <c r="A1179" s="9" t="str">
        <f>Calculations!B1179</f>
        <v/>
      </c>
      <c r="B1179" s="9" t="str">
        <f>Calculations!A1179</f>
        <v/>
      </c>
      <c r="C1179" s="3" t="str">
        <f t="shared" si="128"/>
        <v/>
      </c>
      <c r="D1179" s="3" t="str">
        <f>IFERROR(Calculations!L1179,"")</f>
        <v/>
      </c>
      <c r="E1179" s="3" t="str">
        <f>IF(OR(FilterValue="",Calculations!C1179=FilterValue), IF(Calculations!C1179 &lt;&gt;DefectTypeString,  IFERROR(Calculations!L1179,""), NA()),NA())</f>
        <v/>
      </c>
      <c r="F1179" s="3" t="e">
        <f t="shared" si="132"/>
        <v>#NUM!</v>
      </c>
      <c r="G1179" s="3" t="e">
        <f xml:space="preserve"> IF(Calculations!C1179 = DefectTypeString,  IFERROR(Calculations!L1179,""), NA())</f>
        <v>#N/A</v>
      </c>
      <c r="H1179" s="3" t="e">
        <f t="shared" si="133"/>
        <v>#NUM!</v>
      </c>
      <c r="I1179" s="3" t="e">
        <f ca="1" xml:space="preserve"> IF(OR(Calculations!C1179 = "",Calculations!C1179 &lt;&gt; DefectTypeString),  Calculations!M1179, NA())</f>
        <v>#N/A</v>
      </c>
      <c r="J1179" s="3" t="e">
        <f xml:space="preserve"> IF(Calculations!C1179 = DefectTypeString,  Calculations!M1179, NA())</f>
        <v>#N/A</v>
      </c>
      <c r="K1179" s="3"/>
      <c r="AL1179" s="2" t="str">
        <f t="shared" si="129"/>
        <v/>
      </c>
      <c r="AM1179" s="4" t="str">
        <f t="shared" si="130"/>
        <v/>
      </c>
      <c r="AN1179" s="4" t="str">
        <f t="shared" si="131"/>
        <v/>
      </c>
    </row>
    <row r="1180" spans="1:40" x14ac:dyDescent="0.2">
      <c r="A1180" s="9" t="str">
        <f>Calculations!B1180</f>
        <v/>
      </c>
      <c r="B1180" s="9" t="str">
        <f>Calculations!A1180</f>
        <v/>
      </c>
      <c r="C1180" s="3" t="str">
        <f t="shared" si="128"/>
        <v/>
      </c>
      <c r="D1180" s="3" t="str">
        <f>IFERROR(Calculations!L1180,"")</f>
        <v/>
      </c>
      <c r="E1180" s="3" t="str">
        <f>IF(OR(FilterValue="",Calculations!C1180=FilterValue), IF(Calculations!C1180 &lt;&gt;DefectTypeString,  IFERROR(Calculations!L1180,""), NA()),NA())</f>
        <v/>
      </c>
      <c r="F1180" s="3" t="e">
        <f t="shared" si="132"/>
        <v>#NUM!</v>
      </c>
      <c r="G1180" s="3" t="e">
        <f xml:space="preserve"> IF(Calculations!C1180 = DefectTypeString,  IFERROR(Calculations!L1180,""), NA())</f>
        <v>#N/A</v>
      </c>
      <c r="H1180" s="3" t="e">
        <f t="shared" si="133"/>
        <v>#NUM!</v>
      </c>
      <c r="I1180" s="3" t="e">
        <f ca="1" xml:space="preserve"> IF(OR(Calculations!C1180 = "",Calculations!C1180 &lt;&gt; DefectTypeString),  Calculations!M1180, NA())</f>
        <v>#N/A</v>
      </c>
      <c r="J1180" s="3" t="e">
        <f xml:space="preserve"> IF(Calculations!C1180 = DefectTypeString,  Calculations!M1180, NA())</f>
        <v>#N/A</v>
      </c>
      <c r="K1180" s="3"/>
      <c r="AL1180" s="2" t="str">
        <f t="shared" si="129"/>
        <v/>
      </c>
      <c r="AM1180" s="4" t="str">
        <f t="shared" si="130"/>
        <v/>
      </c>
      <c r="AN1180" s="4" t="str">
        <f t="shared" si="131"/>
        <v/>
      </c>
    </row>
    <row r="1181" spans="1:40" x14ac:dyDescent="0.2">
      <c r="A1181" s="9" t="str">
        <f>Calculations!B1181</f>
        <v/>
      </c>
      <c r="B1181" s="9" t="str">
        <f>Calculations!A1181</f>
        <v/>
      </c>
      <c r="C1181" s="3" t="str">
        <f t="shared" si="128"/>
        <v/>
      </c>
      <c r="D1181" s="3" t="str">
        <f>IFERROR(Calculations!L1181,"")</f>
        <v/>
      </c>
      <c r="E1181" s="3" t="str">
        <f>IF(OR(FilterValue="",Calculations!C1181=FilterValue), IF(Calculations!C1181 &lt;&gt;DefectTypeString,  IFERROR(Calculations!L1181,""), NA()),NA())</f>
        <v/>
      </c>
      <c r="F1181" s="3" t="e">
        <f t="shared" si="132"/>
        <v>#NUM!</v>
      </c>
      <c r="G1181" s="3" t="e">
        <f xml:space="preserve"> IF(Calculations!C1181 = DefectTypeString,  IFERROR(Calculations!L1181,""), NA())</f>
        <v>#N/A</v>
      </c>
      <c r="H1181" s="3" t="e">
        <f t="shared" si="133"/>
        <v>#NUM!</v>
      </c>
      <c r="I1181" s="3" t="e">
        <f ca="1" xml:space="preserve"> IF(OR(Calculations!C1181 = "",Calculations!C1181 &lt;&gt; DefectTypeString),  Calculations!M1181, NA())</f>
        <v>#N/A</v>
      </c>
      <c r="J1181" s="3" t="e">
        <f xml:space="preserve"> IF(Calculations!C1181 = DefectTypeString,  Calculations!M1181, NA())</f>
        <v>#N/A</v>
      </c>
      <c r="K1181" s="3"/>
      <c r="AL1181" s="2" t="str">
        <f t="shared" si="129"/>
        <v/>
      </c>
      <c r="AM1181" s="4" t="str">
        <f t="shared" si="130"/>
        <v/>
      </c>
      <c r="AN1181" s="4" t="str">
        <f t="shared" si="131"/>
        <v/>
      </c>
    </row>
    <row r="1182" spans="1:40" x14ac:dyDescent="0.2">
      <c r="A1182" s="9" t="str">
        <f>Calculations!B1182</f>
        <v/>
      </c>
      <c r="B1182" s="9" t="str">
        <f>Calculations!A1182</f>
        <v/>
      </c>
      <c r="C1182" s="3" t="str">
        <f t="shared" si="128"/>
        <v/>
      </c>
      <c r="D1182" s="3" t="str">
        <f>IFERROR(Calculations!L1182,"")</f>
        <v/>
      </c>
      <c r="E1182" s="3" t="str">
        <f>IF(OR(FilterValue="",Calculations!C1182=FilterValue), IF(Calculations!C1182 &lt;&gt;DefectTypeString,  IFERROR(Calculations!L1182,""), NA()),NA())</f>
        <v/>
      </c>
      <c r="F1182" s="3" t="e">
        <f t="shared" si="132"/>
        <v>#NUM!</v>
      </c>
      <c r="G1182" s="3" t="e">
        <f xml:space="preserve"> IF(Calculations!C1182 = DefectTypeString,  IFERROR(Calculations!L1182,""), NA())</f>
        <v>#N/A</v>
      </c>
      <c r="H1182" s="3" t="e">
        <f t="shared" si="133"/>
        <v>#NUM!</v>
      </c>
      <c r="I1182" s="3" t="e">
        <f ca="1" xml:space="preserve"> IF(OR(Calculations!C1182 = "",Calculations!C1182 &lt;&gt; DefectTypeString),  Calculations!M1182, NA())</f>
        <v>#N/A</v>
      </c>
      <c r="J1182" s="3" t="e">
        <f xml:space="preserve"> IF(Calculations!C1182 = DefectTypeString,  Calculations!M1182, NA())</f>
        <v>#N/A</v>
      </c>
      <c r="K1182" s="3"/>
      <c r="AL1182" s="2" t="str">
        <f t="shared" si="129"/>
        <v/>
      </c>
      <c r="AM1182" s="4" t="str">
        <f t="shared" si="130"/>
        <v/>
      </c>
      <c r="AN1182" s="4" t="str">
        <f t="shared" si="131"/>
        <v/>
      </c>
    </row>
    <row r="1183" spans="1:40" x14ac:dyDescent="0.2">
      <c r="A1183" s="9" t="str">
        <f>Calculations!B1183</f>
        <v/>
      </c>
      <c r="B1183" s="9" t="str">
        <f>Calculations!A1183</f>
        <v/>
      </c>
      <c r="C1183" s="3" t="str">
        <f t="shared" si="128"/>
        <v/>
      </c>
      <c r="D1183" s="3" t="str">
        <f>IFERROR(Calculations!L1183,"")</f>
        <v/>
      </c>
      <c r="E1183" s="3" t="str">
        <f>IF(OR(FilterValue="",Calculations!C1183=FilterValue), IF(Calculations!C1183 &lt;&gt;DefectTypeString,  IFERROR(Calculations!L1183,""), NA()),NA())</f>
        <v/>
      </c>
      <c r="F1183" s="3" t="e">
        <f t="shared" si="132"/>
        <v>#NUM!</v>
      </c>
      <c r="G1183" s="3" t="e">
        <f xml:space="preserve"> IF(Calculations!C1183 = DefectTypeString,  IFERROR(Calculations!L1183,""), NA())</f>
        <v>#N/A</v>
      </c>
      <c r="H1183" s="3" t="e">
        <f t="shared" si="133"/>
        <v>#NUM!</v>
      </c>
      <c r="I1183" s="3" t="e">
        <f ca="1" xml:space="preserve"> IF(OR(Calculations!C1183 = "",Calculations!C1183 &lt;&gt; DefectTypeString),  Calculations!M1183, NA())</f>
        <v>#N/A</v>
      </c>
      <c r="J1183" s="3" t="e">
        <f xml:space="preserve"> IF(Calculations!C1183 = DefectTypeString,  Calculations!M1183, NA())</f>
        <v>#N/A</v>
      </c>
      <c r="K1183" s="3"/>
      <c r="AL1183" s="2" t="str">
        <f t="shared" si="129"/>
        <v/>
      </c>
      <c r="AM1183" s="4" t="str">
        <f t="shared" si="130"/>
        <v/>
      </c>
      <c r="AN1183" s="4" t="str">
        <f t="shared" si="131"/>
        <v/>
      </c>
    </row>
    <row r="1184" spans="1:40" x14ac:dyDescent="0.2">
      <c r="A1184" s="9" t="str">
        <f>Calculations!B1184</f>
        <v/>
      </c>
      <c r="B1184" s="9" t="str">
        <f>Calculations!A1184</f>
        <v/>
      </c>
      <c r="C1184" s="3" t="str">
        <f t="shared" si="128"/>
        <v/>
      </c>
      <c r="D1184" s="3" t="str">
        <f>IFERROR(Calculations!L1184,"")</f>
        <v/>
      </c>
      <c r="E1184" s="3" t="str">
        <f>IF(OR(FilterValue="",Calculations!C1184=FilterValue), IF(Calculations!C1184 &lt;&gt;DefectTypeString,  IFERROR(Calculations!L1184,""), NA()),NA())</f>
        <v/>
      </c>
      <c r="F1184" s="3" t="e">
        <f t="shared" si="132"/>
        <v>#NUM!</v>
      </c>
      <c r="G1184" s="3" t="e">
        <f xml:space="preserve"> IF(Calculations!C1184 = DefectTypeString,  IFERROR(Calculations!L1184,""), NA())</f>
        <v>#N/A</v>
      </c>
      <c r="H1184" s="3" t="e">
        <f t="shared" si="133"/>
        <v>#NUM!</v>
      </c>
      <c r="I1184" s="3" t="e">
        <f ca="1" xml:space="preserve"> IF(OR(Calculations!C1184 = "",Calculations!C1184 &lt;&gt; DefectTypeString),  Calculations!M1184, NA())</f>
        <v>#N/A</v>
      </c>
      <c r="J1184" s="3" t="e">
        <f xml:space="preserve"> IF(Calculations!C1184 = DefectTypeString,  Calculations!M1184, NA())</f>
        <v>#N/A</v>
      </c>
      <c r="K1184" s="3"/>
      <c r="AL1184" s="2" t="str">
        <f t="shared" si="129"/>
        <v/>
      </c>
      <c r="AM1184" s="4" t="str">
        <f t="shared" si="130"/>
        <v/>
      </c>
      <c r="AN1184" s="4" t="str">
        <f t="shared" si="131"/>
        <v/>
      </c>
    </row>
    <row r="1185" spans="1:40" x14ac:dyDescent="0.2">
      <c r="A1185" s="9" t="str">
        <f>Calculations!B1185</f>
        <v/>
      </c>
      <c r="B1185" s="9" t="str">
        <f>Calculations!A1185</f>
        <v/>
      </c>
      <c r="C1185" s="3" t="str">
        <f t="shared" si="128"/>
        <v/>
      </c>
      <c r="D1185" s="3" t="str">
        <f>IFERROR(Calculations!L1185,"")</f>
        <v/>
      </c>
      <c r="E1185" s="3" t="str">
        <f>IF(OR(FilterValue="",Calculations!C1185=FilterValue), IF(Calculations!C1185 &lt;&gt;DefectTypeString,  IFERROR(Calculations!L1185,""), NA()),NA())</f>
        <v/>
      </c>
      <c r="F1185" s="3" t="e">
        <f t="shared" si="132"/>
        <v>#NUM!</v>
      </c>
      <c r="G1185" s="3" t="e">
        <f xml:space="preserve"> IF(Calculations!C1185 = DefectTypeString,  IFERROR(Calculations!L1185,""), NA())</f>
        <v>#N/A</v>
      </c>
      <c r="H1185" s="3" t="e">
        <f t="shared" si="133"/>
        <v>#NUM!</v>
      </c>
      <c r="I1185" s="3" t="e">
        <f ca="1" xml:space="preserve"> IF(OR(Calculations!C1185 = "",Calculations!C1185 &lt;&gt; DefectTypeString),  Calculations!M1185, NA())</f>
        <v>#N/A</v>
      </c>
      <c r="J1185" s="3" t="e">
        <f xml:space="preserve"> IF(Calculations!C1185 = DefectTypeString,  Calculations!M1185, NA())</f>
        <v>#N/A</v>
      </c>
      <c r="K1185" s="3"/>
      <c r="AL1185" s="2" t="str">
        <f t="shared" si="129"/>
        <v/>
      </c>
      <c r="AM1185" s="4" t="str">
        <f t="shared" si="130"/>
        <v/>
      </c>
      <c r="AN1185" s="4" t="str">
        <f t="shared" si="131"/>
        <v/>
      </c>
    </row>
    <row r="1186" spans="1:40" x14ac:dyDescent="0.2">
      <c r="A1186" s="9" t="str">
        <f>Calculations!B1186</f>
        <v/>
      </c>
      <c r="B1186" s="9" t="str">
        <f>Calculations!A1186</f>
        <v/>
      </c>
      <c r="C1186" s="3" t="str">
        <f t="shared" si="128"/>
        <v/>
      </c>
      <c r="D1186" s="3" t="str">
        <f>IFERROR(Calculations!L1186,"")</f>
        <v/>
      </c>
      <c r="E1186" s="3" t="str">
        <f>IF(OR(FilterValue="",Calculations!C1186=FilterValue), IF(Calculations!C1186 &lt;&gt;DefectTypeString,  IFERROR(Calculations!L1186,""), NA()),NA())</f>
        <v/>
      </c>
      <c r="F1186" s="3" t="e">
        <f t="shared" si="132"/>
        <v>#NUM!</v>
      </c>
      <c r="G1186" s="3" t="e">
        <f xml:space="preserve"> IF(Calculations!C1186 = DefectTypeString,  IFERROR(Calculations!L1186,""), NA())</f>
        <v>#N/A</v>
      </c>
      <c r="H1186" s="3" t="e">
        <f t="shared" si="133"/>
        <v>#NUM!</v>
      </c>
      <c r="I1186" s="3" t="e">
        <f ca="1" xml:space="preserve"> IF(OR(Calculations!C1186 = "",Calculations!C1186 &lt;&gt; DefectTypeString),  Calculations!M1186, NA())</f>
        <v>#N/A</v>
      </c>
      <c r="J1186" s="3" t="e">
        <f xml:space="preserve"> IF(Calculations!C1186 = DefectTypeString,  Calculations!M1186, NA())</f>
        <v>#N/A</v>
      </c>
      <c r="K1186" s="3"/>
      <c r="AL1186" s="2" t="str">
        <f t="shared" si="129"/>
        <v/>
      </c>
      <c r="AM1186" s="4" t="str">
        <f t="shared" si="130"/>
        <v/>
      </c>
      <c r="AN1186" s="4" t="str">
        <f t="shared" si="131"/>
        <v/>
      </c>
    </row>
    <row r="1187" spans="1:40" x14ac:dyDescent="0.2">
      <c r="A1187" s="9" t="str">
        <f>Calculations!B1187</f>
        <v/>
      </c>
      <c r="B1187" s="9" t="str">
        <f>Calculations!A1187</f>
        <v/>
      </c>
      <c r="C1187" s="3" t="str">
        <f t="shared" si="128"/>
        <v/>
      </c>
      <c r="D1187" s="3" t="str">
        <f>IFERROR(Calculations!L1187,"")</f>
        <v/>
      </c>
      <c r="E1187" s="3" t="str">
        <f>IF(OR(FilterValue="",Calculations!C1187=FilterValue), IF(Calculations!C1187 &lt;&gt;DefectTypeString,  IFERROR(Calculations!L1187,""), NA()),NA())</f>
        <v/>
      </c>
      <c r="F1187" s="3" t="e">
        <f t="shared" si="132"/>
        <v>#NUM!</v>
      </c>
      <c r="G1187" s="3" t="e">
        <f xml:space="preserve"> IF(Calculations!C1187 = DefectTypeString,  IFERROR(Calculations!L1187,""), NA())</f>
        <v>#N/A</v>
      </c>
      <c r="H1187" s="3" t="e">
        <f t="shared" si="133"/>
        <v>#NUM!</v>
      </c>
      <c r="I1187" s="3" t="e">
        <f ca="1" xml:space="preserve"> IF(OR(Calculations!C1187 = "",Calculations!C1187 &lt;&gt; DefectTypeString),  Calculations!M1187, NA())</f>
        <v>#N/A</v>
      </c>
      <c r="J1187" s="3" t="e">
        <f xml:space="preserve"> IF(Calculations!C1187 = DefectTypeString,  Calculations!M1187, NA())</f>
        <v>#N/A</v>
      </c>
      <c r="K1187" s="3"/>
      <c r="AL1187" s="2" t="str">
        <f t="shared" si="129"/>
        <v/>
      </c>
      <c r="AM1187" s="4" t="str">
        <f t="shared" si="130"/>
        <v/>
      </c>
      <c r="AN1187" s="4" t="str">
        <f t="shared" si="131"/>
        <v/>
      </c>
    </row>
    <row r="1188" spans="1:40" x14ac:dyDescent="0.2">
      <c r="A1188" s="9" t="str">
        <f>Calculations!B1188</f>
        <v/>
      </c>
      <c r="B1188" s="9" t="str">
        <f>Calculations!A1188</f>
        <v/>
      </c>
      <c r="C1188" s="3" t="str">
        <f t="shared" si="128"/>
        <v/>
      </c>
      <c r="D1188" s="3" t="str">
        <f>IFERROR(Calculations!L1188,"")</f>
        <v/>
      </c>
      <c r="E1188" s="3" t="str">
        <f>IF(OR(FilterValue="",Calculations!C1188=FilterValue), IF(Calculations!C1188 &lt;&gt;DefectTypeString,  IFERROR(Calculations!L1188,""), NA()),NA())</f>
        <v/>
      </c>
      <c r="F1188" s="3" t="e">
        <f t="shared" si="132"/>
        <v>#NUM!</v>
      </c>
      <c r="G1188" s="3" t="e">
        <f xml:space="preserve"> IF(Calculations!C1188 = DefectTypeString,  IFERROR(Calculations!L1188,""), NA())</f>
        <v>#N/A</v>
      </c>
      <c r="H1188" s="3" t="e">
        <f t="shared" si="133"/>
        <v>#NUM!</v>
      </c>
      <c r="I1188" s="3" t="e">
        <f ca="1" xml:space="preserve"> IF(OR(Calculations!C1188 = "",Calculations!C1188 &lt;&gt; DefectTypeString),  Calculations!M1188, NA())</f>
        <v>#N/A</v>
      </c>
      <c r="J1188" s="3" t="e">
        <f xml:space="preserve"> IF(Calculations!C1188 = DefectTypeString,  Calculations!M1188, NA())</f>
        <v>#N/A</v>
      </c>
      <c r="K1188" s="3"/>
      <c r="AL1188" s="2" t="str">
        <f t="shared" si="129"/>
        <v/>
      </c>
      <c r="AM1188" s="4" t="str">
        <f t="shared" si="130"/>
        <v/>
      </c>
      <c r="AN1188" s="4" t="str">
        <f t="shared" si="131"/>
        <v/>
      </c>
    </row>
    <row r="1189" spans="1:40" x14ac:dyDescent="0.2">
      <c r="A1189" s="9" t="str">
        <f>Calculations!B1189</f>
        <v/>
      </c>
      <c r="B1189" s="9" t="str">
        <f>Calculations!A1189</f>
        <v/>
      </c>
      <c r="C1189" s="3" t="str">
        <f t="shared" si="128"/>
        <v/>
      </c>
      <c r="D1189" s="3" t="str">
        <f>IFERROR(Calculations!L1189,"")</f>
        <v/>
      </c>
      <c r="E1189" s="3" t="str">
        <f>IF(OR(FilterValue="",Calculations!C1189=FilterValue), IF(Calculations!C1189 &lt;&gt;DefectTypeString,  IFERROR(Calculations!L1189,""), NA()),NA())</f>
        <v/>
      </c>
      <c r="F1189" s="3" t="e">
        <f t="shared" si="132"/>
        <v>#NUM!</v>
      </c>
      <c r="G1189" s="3" t="e">
        <f xml:space="preserve"> IF(Calculations!C1189 = DefectTypeString,  IFERROR(Calculations!L1189,""), NA())</f>
        <v>#N/A</v>
      </c>
      <c r="H1189" s="3" t="e">
        <f t="shared" si="133"/>
        <v>#NUM!</v>
      </c>
      <c r="I1189" s="3" t="e">
        <f ca="1" xml:space="preserve"> IF(OR(Calculations!C1189 = "",Calculations!C1189 &lt;&gt; DefectTypeString),  Calculations!M1189, NA())</f>
        <v>#N/A</v>
      </c>
      <c r="J1189" s="3" t="e">
        <f xml:space="preserve"> IF(Calculations!C1189 = DefectTypeString,  Calculations!M1189, NA())</f>
        <v>#N/A</v>
      </c>
      <c r="K1189" s="3"/>
      <c r="AL1189" s="2" t="str">
        <f t="shared" si="129"/>
        <v/>
      </c>
      <c r="AM1189" s="4" t="str">
        <f t="shared" si="130"/>
        <v/>
      </c>
      <c r="AN1189" s="4" t="str">
        <f t="shared" si="131"/>
        <v/>
      </c>
    </row>
    <row r="1190" spans="1:40" x14ac:dyDescent="0.2">
      <c r="A1190" s="9" t="str">
        <f>Calculations!B1190</f>
        <v/>
      </c>
      <c r="B1190" s="9" t="str">
        <f>Calculations!A1190</f>
        <v/>
      </c>
      <c r="C1190" s="3" t="str">
        <f t="shared" si="128"/>
        <v/>
      </c>
      <c r="D1190" s="3" t="str">
        <f>IFERROR(Calculations!L1190,"")</f>
        <v/>
      </c>
      <c r="E1190" s="3" t="str">
        <f>IF(OR(FilterValue="",Calculations!C1190=FilterValue), IF(Calculations!C1190 &lt;&gt;DefectTypeString,  IFERROR(Calculations!L1190,""), NA()),NA())</f>
        <v/>
      </c>
      <c r="F1190" s="3" t="e">
        <f t="shared" si="132"/>
        <v>#NUM!</v>
      </c>
      <c r="G1190" s="3" t="e">
        <f xml:space="preserve"> IF(Calculations!C1190 = DefectTypeString,  IFERROR(Calculations!L1190,""), NA())</f>
        <v>#N/A</v>
      </c>
      <c r="H1190" s="3" t="e">
        <f t="shared" si="133"/>
        <v>#NUM!</v>
      </c>
      <c r="I1190" s="3" t="e">
        <f ca="1" xml:space="preserve"> IF(OR(Calculations!C1190 = "",Calculations!C1190 &lt;&gt; DefectTypeString),  Calculations!M1190, NA())</f>
        <v>#N/A</v>
      </c>
      <c r="J1190" s="3" t="e">
        <f xml:space="preserve"> IF(Calculations!C1190 = DefectTypeString,  Calculations!M1190, NA())</f>
        <v>#N/A</v>
      </c>
      <c r="K1190" s="3"/>
      <c r="AL1190" s="2" t="str">
        <f t="shared" si="129"/>
        <v/>
      </c>
      <c r="AM1190" s="4" t="str">
        <f t="shared" si="130"/>
        <v/>
      </c>
      <c r="AN1190" s="4" t="str">
        <f t="shared" si="131"/>
        <v/>
      </c>
    </row>
    <row r="1191" spans="1:40" x14ac:dyDescent="0.2">
      <c r="A1191" s="9" t="str">
        <f>Calculations!B1191</f>
        <v/>
      </c>
      <c r="B1191" s="9" t="str">
        <f>Calculations!A1191</f>
        <v/>
      </c>
      <c r="C1191" s="3" t="str">
        <f t="shared" si="128"/>
        <v/>
      </c>
      <c r="D1191" s="3" t="str">
        <f>IFERROR(Calculations!L1191,"")</f>
        <v/>
      </c>
      <c r="E1191" s="3" t="str">
        <f>IF(OR(FilterValue="",Calculations!C1191=FilterValue), IF(Calculations!C1191 &lt;&gt;DefectTypeString,  IFERROR(Calculations!L1191,""), NA()),NA())</f>
        <v/>
      </c>
      <c r="F1191" s="3" t="e">
        <f t="shared" si="132"/>
        <v>#NUM!</v>
      </c>
      <c r="G1191" s="3" t="e">
        <f xml:space="preserve"> IF(Calculations!C1191 = DefectTypeString,  IFERROR(Calculations!L1191,""), NA())</f>
        <v>#N/A</v>
      </c>
      <c r="H1191" s="3" t="e">
        <f t="shared" si="133"/>
        <v>#NUM!</v>
      </c>
      <c r="I1191" s="3" t="e">
        <f ca="1" xml:space="preserve"> IF(OR(Calculations!C1191 = "",Calculations!C1191 &lt;&gt; DefectTypeString),  Calculations!M1191, NA())</f>
        <v>#N/A</v>
      </c>
      <c r="J1191" s="3" t="e">
        <f xml:space="preserve"> IF(Calculations!C1191 = DefectTypeString,  Calculations!M1191, NA())</f>
        <v>#N/A</v>
      </c>
      <c r="K1191" s="3"/>
      <c r="AL1191" s="2" t="str">
        <f t="shared" si="129"/>
        <v/>
      </c>
      <c r="AM1191" s="4" t="str">
        <f t="shared" si="130"/>
        <v/>
      </c>
      <c r="AN1191" s="4" t="str">
        <f t="shared" si="131"/>
        <v/>
      </c>
    </row>
    <row r="1192" spans="1:40" x14ac:dyDescent="0.2">
      <c r="A1192" s="9" t="str">
        <f>Calculations!B1192</f>
        <v/>
      </c>
      <c r="B1192" s="9" t="str">
        <f>Calculations!A1192</f>
        <v/>
      </c>
      <c r="C1192" s="3" t="str">
        <f t="shared" si="128"/>
        <v/>
      </c>
      <c r="D1192" s="3" t="str">
        <f>IFERROR(Calculations!L1192,"")</f>
        <v/>
      </c>
      <c r="E1192" s="3" t="str">
        <f>IF(OR(FilterValue="",Calculations!C1192=FilterValue), IF(Calculations!C1192 &lt;&gt;DefectTypeString,  IFERROR(Calculations!L1192,""), NA()),NA())</f>
        <v/>
      </c>
      <c r="F1192" s="3" t="e">
        <f t="shared" si="132"/>
        <v>#NUM!</v>
      </c>
      <c r="G1192" s="3" t="e">
        <f xml:space="preserve"> IF(Calculations!C1192 = DefectTypeString,  IFERROR(Calculations!L1192,""), NA())</f>
        <v>#N/A</v>
      </c>
      <c r="H1192" s="3" t="e">
        <f t="shared" si="133"/>
        <v>#NUM!</v>
      </c>
      <c r="I1192" s="3" t="e">
        <f ca="1" xml:space="preserve"> IF(OR(Calculations!C1192 = "",Calculations!C1192 &lt;&gt; DefectTypeString),  Calculations!M1192, NA())</f>
        <v>#N/A</v>
      </c>
      <c r="J1192" s="3" t="e">
        <f xml:space="preserve"> IF(Calculations!C1192 = DefectTypeString,  Calculations!M1192, NA())</f>
        <v>#N/A</v>
      </c>
      <c r="K1192" s="3"/>
      <c r="AL1192" s="2" t="str">
        <f t="shared" si="129"/>
        <v/>
      </c>
      <c r="AM1192" s="4" t="str">
        <f t="shared" si="130"/>
        <v/>
      </c>
      <c r="AN1192" s="4" t="str">
        <f t="shared" si="131"/>
        <v/>
      </c>
    </row>
    <row r="1193" spans="1:40" x14ac:dyDescent="0.2">
      <c r="A1193" s="9" t="str">
        <f>Calculations!B1193</f>
        <v/>
      </c>
      <c r="B1193" s="9" t="str">
        <f>Calculations!A1193</f>
        <v/>
      </c>
      <c r="C1193" s="3" t="str">
        <f t="shared" si="128"/>
        <v/>
      </c>
      <c r="D1193" s="3" t="str">
        <f>IFERROR(Calculations!L1193,"")</f>
        <v/>
      </c>
      <c r="E1193" s="3" t="str">
        <f>IF(OR(FilterValue="",Calculations!C1193=FilterValue), IF(Calculations!C1193 &lt;&gt;DefectTypeString,  IFERROR(Calculations!L1193,""), NA()),NA())</f>
        <v/>
      </c>
      <c r="F1193" s="3" t="e">
        <f t="shared" si="132"/>
        <v>#NUM!</v>
      </c>
      <c r="G1193" s="3" t="e">
        <f xml:space="preserve"> IF(Calculations!C1193 = DefectTypeString,  IFERROR(Calculations!L1193,""), NA())</f>
        <v>#N/A</v>
      </c>
      <c r="H1193" s="3" t="e">
        <f t="shared" si="133"/>
        <v>#NUM!</v>
      </c>
      <c r="I1193" s="3" t="e">
        <f ca="1" xml:space="preserve"> IF(OR(Calculations!C1193 = "",Calculations!C1193 &lt;&gt; DefectTypeString),  Calculations!M1193, NA())</f>
        <v>#N/A</v>
      </c>
      <c r="J1193" s="3" t="e">
        <f xml:space="preserve"> IF(Calculations!C1193 = DefectTypeString,  Calculations!M1193, NA())</f>
        <v>#N/A</v>
      </c>
      <c r="K1193" s="3"/>
      <c r="AL1193" s="2" t="str">
        <f t="shared" si="129"/>
        <v/>
      </c>
      <c r="AM1193" s="4" t="str">
        <f t="shared" si="130"/>
        <v/>
      </c>
      <c r="AN1193" s="4" t="str">
        <f t="shared" si="131"/>
        <v/>
      </c>
    </row>
    <row r="1194" spans="1:40" x14ac:dyDescent="0.2">
      <c r="A1194" s="9" t="str">
        <f>Calculations!B1194</f>
        <v/>
      </c>
      <c r="B1194" s="9" t="str">
        <f>Calculations!A1194</f>
        <v/>
      </c>
      <c r="C1194" s="3" t="str">
        <f t="shared" si="128"/>
        <v/>
      </c>
      <c r="D1194" s="3" t="str">
        <f>IFERROR(Calculations!L1194,"")</f>
        <v/>
      </c>
      <c r="E1194" s="3" t="str">
        <f>IF(OR(FilterValue="",Calculations!C1194=FilterValue), IF(Calculations!C1194 &lt;&gt;DefectTypeString,  IFERROR(Calculations!L1194,""), NA()),NA())</f>
        <v/>
      </c>
      <c r="F1194" s="3" t="e">
        <f t="shared" si="132"/>
        <v>#NUM!</v>
      </c>
      <c r="G1194" s="3" t="e">
        <f xml:space="preserve"> IF(Calculations!C1194 = DefectTypeString,  IFERROR(Calculations!L1194,""), NA())</f>
        <v>#N/A</v>
      </c>
      <c r="H1194" s="3" t="e">
        <f t="shared" si="133"/>
        <v>#NUM!</v>
      </c>
      <c r="I1194" s="3" t="e">
        <f ca="1" xml:space="preserve"> IF(OR(Calculations!C1194 = "",Calculations!C1194 &lt;&gt; DefectTypeString),  Calculations!M1194, NA())</f>
        <v>#N/A</v>
      </c>
      <c r="J1194" s="3" t="e">
        <f xml:space="preserve"> IF(Calculations!C1194 = DefectTypeString,  Calculations!M1194, NA())</f>
        <v>#N/A</v>
      </c>
      <c r="K1194" s="3"/>
      <c r="AL1194" s="2" t="str">
        <f t="shared" si="129"/>
        <v/>
      </c>
      <c r="AM1194" s="4" t="str">
        <f t="shared" si="130"/>
        <v/>
      </c>
      <c r="AN1194" s="4" t="str">
        <f t="shared" si="131"/>
        <v/>
      </c>
    </row>
    <row r="1195" spans="1:40" x14ac:dyDescent="0.2">
      <c r="A1195" s="9" t="str">
        <f>Calculations!B1195</f>
        <v/>
      </c>
      <c r="B1195" s="9" t="str">
        <f>Calculations!A1195</f>
        <v/>
      </c>
      <c r="C1195" s="3" t="str">
        <f t="shared" si="128"/>
        <v/>
      </c>
      <c r="D1195" s="3" t="str">
        <f>IFERROR(Calculations!L1195,"")</f>
        <v/>
      </c>
      <c r="E1195" s="3" t="str">
        <f>IF(OR(FilterValue="",Calculations!C1195=FilterValue), IF(Calculations!C1195 &lt;&gt;DefectTypeString,  IFERROR(Calculations!L1195,""), NA()),NA())</f>
        <v/>
      </c>
      <c r="F1195" s="3" t="e">
        <f t="shared" si="132"/>
        <v>#NUM!</v>
      </c>
      <c r="G1195" s="3" t="e">
        <f xml:space="preserve"> IF(Calculations!C1195 = DefectTypeString,  IFERROR(Calculations!L1195,""), NA())</f>
        <v>#N/A</v>
      </c>
      <c r="H1195" s="3" t="e">
        <f t="shared" si="133"/>
        <v>#NUM!</v>
      </c>
      <c r="I1195" s="3" t="e">
        <f ca="1" xml:space="preserve"> IF(OR(Calculations!C1195 = "",Calculations!C1195 &lt;&gt; DefectTypeString),  Calculations!M1195, NA())</f>
        <v>#N/A</v>
      </c>
      <c r="J1195" s="3" t="e">
        <f xml:space="preserve"> IF(Calculations!C1195 = DefectTypeString,  Calculations!M1195, NA())</f>
        <v>#N/A</v>
      </c>
      <c r="K1195" s="3"/>
      <c r="AL1195" s="2" t="str">
        <f t="shared" si="129"/>
        <v/>
      </c>
      <c r="AM1195" s="4" t="str">
        <f t="shared" si="130"/>
        <v/>
      </c>
      <c r="AN1195" s="4" t="str">
        <f t="shared" si="131"/>
        <v/>
      </c>
    </row>
    <row r="1196" spans="1:40" x14ac:dyDescent="0.2">
      <c r="A1196" s="9" t="str">
        <f>Calculations!B1196</f>
        <v/>
      </c>
      <c r="B1196" s="9" t="str">
        <f>Calculations!A1196</f>
        <v/>
      </c>
      <c r="C1196" s="3" t="str">
        <f t="shared" si="128"/>
        <v/>
      </c>
      <c r="D1196" s="3" t="str">
        <f>IFERROR(Calculations!L1196,"")</f>
        <v/>
      </c>
      <c r="E1196" s="3" t="str">
        <f>IF(OR(FilterValue="",Calculations!C1196=FilterValue), IF(Calculations!C1196 &lt;&gt;DefectTypeString,  IFERROR(Calculations!L1196,""), NA()),NA())</f>
        <v/>
      </c>
      <c r="F1196" s="3" t="e">
        <f t="shared" si="132"/>
        <v>#NUM!</v>
      </c>
      <c r="G1196" s="3" t="e">
        <f xml:space="preserve"> IF(Calculations!C1196 = DefectTypeString,  IFERROR(Calculations!L1196,""), NA())</f>
        <v>#N/A</v>
      </c>
      <c r="H1196" s="3" t="e">
        <f t="shared" si="133"/>
        <v>#NUM!</v>
      </c>
      <c r="I1196" s="3" t="e">
        <f ca="1" xml:space="preserve"> IF(OR(Calculations!C1196 = "",Calculations!C1196 &lt;&gt; DefectTypeString),  Calculations!M1196, NA())</f>
        <v>#N/A</v>
      </c>
      <c r="J1196" s="3" t="e">
        <f xml:space="preserve"> IF(Calculations!C1196 = DefectTypeString,  Calculations!M1196, NA())</f>
        <v>#N/A</v>
      </c>
      <c r="K1196" s="3"/>
      <c r="AL1196" s="2" t="str">
        <f t="shared" si="129"/>
        <v/>
      </c>
      <c r="AM1196" s="4" t="str">
        <f t="shared" si="130"/>
        <v/>
      </c>
      <c r="AN1196" s="4" t="str">
        <f t="shared" si="131"/>
        <v/>
      </c>
    </row>
    <row r="1197" spans="1:40" x14ac:dyDescent="0.2">
      <c r="A1197" s="9" t="str">
        <f>Calculations!B1197</f>
        <v/>
      </c>
      <c r="B1197" s="9" t="str">
        <f>Calculations!A1197</f>
        <v/>
      </c>
      <c r="C1197" s="3" t="str">
        <f t="shared" si="128"/>
        <v/>
      </c>
      <c r="D1197" s="3" t="str">
        <f>IFERROR(Calculations!L1197,"")</f>
        <v/>
      </c>
      <c r="E1197" s="3" t="str">
        <f>IF(OR(FilterValue="",Calculations!C1197=FilterValue), IF(Calculations!C1197 &lt;&gt;DefectTypeString,  IFERROR(Calculations!L1197,""), NA()),NA())</f>
        <v/>
      </c>
      <c r="F1197" s="3" t="e">
        <f t="shared" si="132"/>
        <v>#NUM!</v>
      </c>
      <c r="G1197" s="3" t="e">
        <f xml:space="preserve"> IF(Calculations!C1197 = DefectTypeString,  IFERROR(Calculations!L1197,""), NA())</f>
        <v>#N/A</v>
      </c>
      <c r="H1197" s="3" t="e">
        <f t="shared" si="133"/>
        <v>#NUM!</v>
      </c>
      <c r="I1197" s="3" t="e">
        <f ca="1" xml:space="preserve"> IF(OR(Calculations!C1197 = "",Calculations!C1197 &lt;&gt; DefectTypeString),  Calculations!M1197, NA())</f>
        <v>#N/A</v>
      </c>
      <c r="J1197" s="3" t="e">
        <f xml:space="preserve"> IF(Calculations!C1197 = DefectTypeString,  Calculations!M1197, NA())</f>
        <v>#N/A</v>
      </c>
      <c r="K1197" s="3"/>
      <c r="AL1197" s="2" t="str">
        <f t="shared" si="129"/>
        <v/>
      </c>
      <c r="AM1197" s="4" t="str">
        <f t="shared" si="130"/>
        <v/>
      </c>
      <c r="AN1197" s="4" t="str">
        <f t="shared" si="131"/>
        <v/>
      </c>
    </row>
    <row r="1198" spans="1:40" x14ac:dyDescent="0.2">
      <c r="A1198" s="9" t="str">
        <f>Calculations!B1198</f>
        <v/>
      </c>
      <c r="B1198" s="9" t="str">
        <f>Calculations!A1198</f>
        <v/>
      </c>
      <c r="C1198" s="3" t="str">
        <f t="shared" si="128"/>
        <v/>
      </c>
      <c r="D1198" s="3" t="str">
        <f>IFERROR(Calculations!L1198,"")</f>
        <v/>
      </c>
      <c r="E1198" s="3" t="str">
        <f>IF(OR(FilterValue="",Calculations!C1198=FilterValue), IF(Calculations!C1198 &lt;&gt;DefectTypeString,  IFERROR(Calculations!L1198,""), NA()),NA())</f>
        <v/>
      </c>
      <c r="F1198" s="3" t="e">
        <f t="shared" si="132"/>
        <v>#NUM!</v>
      </c>
      <c r="G1198" s="3" t="e">
        <f xml:space="preserve"> IF(Calculations!C1198 = DefectTypeString,  IFERROR(Calculations!L1198,""), NA())</f>
        <v>#N/A</v>
      </c>
      <c r="H1198" s="3" t="e">
        <f t="shared" si="133"/>
        <v>#NUM!</v>
      </c>
      <c r="I1198" s="3" t="e">
        <f ca="1" xml:space="preserve"> IF(OR(Calculations!C1198 = "",Calculations!C1198 &lt;&gt; DefectTypeString),  Calculations!M1198, NA())</f>
        <v>#N/A</v>
      </c>
      <c r="J1198" s="3" t="e">
        <f xml:space="preserve"> IF(Calculations!C1198 = DefectTypeString,  Calculations!M1198, NA())</f>
        <v>#N/A</v>
      </c>
      <c r="K1198" s="3"/>
      <c r="AL1198" s="2" t="str">
        <f t="shared" si="129"/>
        <v/>
      </c>
      <c r="AM1198" s="4" t="str">
        <f t="shared" si="130"/>
        <v/>
      </c>
      <c r="AN1198" s="4" t="str">
        <f t="shared" si="131"/>
        <v/>
      </c>
    </row>
    <row r="1199" spans="1:40" x14ac:dyDescent="0.2">
      <c r="A1199" s="9" t="str">
        <f>Calculations!B1199</f>
        <v/>
      </c>
      <c r="B1199" s="9" t="str">
        <f>Calculations!A1199</f>
        <v/>
      </c>
      <c r="C1199" s="3" t="str">
        <f t="shared" si="128"/>
        <v/>
      </c>
      <c r="D1199" s="3" t="str">
        <f>IFERROR(Calculations!L1199,"")</f>
        <v/>
      </c>
      <c r="E1199" s="3" t="str">
        <f>IF(OR(FilterValue="",Calculations!C1199=FilterValue), IF(Calculations!C1199 &lt;&gt;DefectTypeString,  IFERROR(Calculations!L1199,""), NA()),NA())</f>
        <v/>
      </c>
      <c r="F1199" s="3" t="e">
        <f t="shared" si="132"/>
        <v>#NUM!</v>
      </c>
      <c r="G1199" s="3" t="e">
        <f xml:space="preserve"> IF(Calculations!C1199 = DefectTypeString,  IFERROR(Calculations!L1199,""), NA())</f>
        <v>#N/A</v>
      </c>
      <c r="H1199" s="3" t="e">
        <f t="shared" si="133"/>
        <v>#NUM!</v>
      </c>
      <c r="I1199" s="3" t="e">
        <f ca="1" xml:space="preserve"> IF(OR(Calculations!C1199 = "",Calculations!C1199 &lt;&gt; DefectTypeString),  Calculations!M1199, NA())</f>
        <v>#N/A</v>
      </c>
      <c r="J1199" s="3" t="e">
        <f xml:space="preserve"> IF(Calculations!C1199 = DefectTypeString,  Calculations!M1199, NA())</f>
        <v>#N/A</v>
      </c>
      <c r="K1199" s="3"/>
      <c r="AL1199" s="2" t="str">
        <f t="shared" si="129"/>
        <v/>
      </c>
      <c r="AM1199" s="4" t="str">
        <f t="shared" si="130"/>
        <v/>
      </c>
      <c r="AN1199" s="4" t="str">
        <f t="shared" si="131"/>
        <v/>
      </c>
    </row>
    <row r="1200" spans="1:40" x14ac:dyDescent="0.2">
      <c r="A1200" s="9" t="str">
        <f>Calculations!B1200</f>
        <v/>
      </c>
      <c r="B1200" s="9" t="str">
        <f>Calculations!A1200</f>
        <v/>
      </c>
      <c r="C1200" s="3" t="str">
        <f t="shared" si="128"/>
        <v/>
      </c>
      <c r="D1200" s="3" t="str">
        <f>IFERROR(Calculations!L1200,"")</f>
        <v/>
      </c>
      <c r="E1200" s="3" t="str">
        <f>IF(OR(FilterValue="",Calculations!C1200=FilterValue), IF(Calculations!C1200 &lt;&gt;DefectTypeString,  IFERROR(Calculations!L1200,""), NA()),NA())</f>
        <v/>
      </c>
      <c r="F1200" s="3" t="e">
        <f t="shared" si="132"/>
        <v>#NUM!</v>
      </c>
      <c r="G1200" s="3" t="e">
        <f xml:space="preserve"> IF(Calculations!C1200 = DefectTypeString,  IFERROR(Calculations!L1200,""), NA())</f>
        <v>#N/A</v>
      </c>
      <c r="H1200" s="3" t="e">
        <f t="shared" si="133"/>
        <v>#NUM!</v>
      </c>
      <c r="I1200" s="3" t="e">
        <f ca="1" xml:space="preserve"> IF(OR(Calculations!C1200 = "",Calculations!C1200 &lt;&gt; DefectTypeString),  Calculations!M1200, NA())</f>
        <v>#N/A</v>
      </c>
      <c r="J1200" s="3" t="e">
        <f xml:space="preserve"> IF(Calculations!C1200 = DefectTypeString,  Calculations!M1200, NA())</f>
        <v>#N/A</v>
      </c>
      <c r="K1200" s="3"/>
      <c r="AL1200" s="2" t="str">
        <f t="shared" si="129"/>
        <v/>
      </c>
      <c r="AM1200" s="4" t="str">
        <f t="shared" si="130"/>
        <v/>
      </c>
      <c r="AN1200" s="4" t="str">
        <f t="shared" si="131"/>
        <v/>
      </c>
    </row>
    <row r="1201" spans="1:40" x14ac:dyDescent="0.2">
      <c r="A1201" s="9" t="str">
        <f>Calculations!B1201</f>
        <v/>
      </c>
      <c r="B1201" s="9" t="str">
        <f>Calculations!A1201</f>
        <v/>
      </c>
      <c r="C1201" s="3" t="str">
        <f t="shared" si="128"/>
        <v/>
      </c>
      <c r="D1201" s="3" t="str">
        <f>IFERROR(Calculations!L1201,"")</f>
        <v/>
      </c>
      <c r="E1201" s="3" t="str">
        <f>IF(OR(FilterValue="",Calculations!C1201=FilterValue), IF(Calculations!C1201 &lt;&gt;DefectTypeString,  IFERROR(Calculations!L1201,""), NA()),NA())</f>
        <v/>
      </c>
      <c r="F1201" s="3" t="e">
        <f t="shared" si="132"/>
        <v>#NUM!</v>
      </c>
      <c r="G1201" s="3" t="e">
        <f xml:space="preserve"> IF(Calculations!C1201 = DefectTypeString,  IFERROR(Calculations!L1201,""), NA())</f>
        <v>#N/A</v>
      </c>
      <c r="H1201" s="3" t="e">
        <f t="shared" si="133"/>
        <v>#NUM!</v>
      </c>
      <c r="I1201" s="3" t="e">
        <f ca="1" xml:space="preserve"> IF(OR(Calculations!C1201 = "",Calculations!C1201 &lt;&gt; DefectTypeString),  Calculations!M1201, NA())</f>
        <v>#N/A</v>
      </c>
      <c r="J1201" s="3" t="e">
        <f xml:space="preserve"> IF(Calculations!C1201 = DefectTypeString,  Calculations!M1201, NA())</f>
        <v>#N/A</v>
      </c>
      <c r="K1201" s="3"/>
      <c r="AL1201" s="2" t="str">
        <f t="shared" si="129"/>
        <v/>
      </c>
      <c r="AM1201" s="4" t="str">
        <f t="shared" si="130"/>
        <v/>
      </c>
      <c r="AN1201" s="4" t="str">
        <f t="shared" si="131"/>
        <v/>
      </c>
    </row>
    <row r="1202" spans="1:40" x14ac:dyDescent="0.2">
      <c r="A1202" s="9" t="str">
        <f>Calculations!B1202</f>
        <v/>
      </c>
      <c r="B1202" s="9" t="str">
        <f>Calculations!A1202</f>
        <v/>
      </c>
      <c r="C1202" s="3" t="str">
        <f t="shared" si="128"/>
        <v/>
      </c>
      <c r="D1202" s="3" t="str">
        <f>IFERROR(Calculations!L1202,"")</f>
        <v/>
      </c>
      <c r="E1202" s="3" t="str">
        <f>IF(OR(FilterValue="",Calculations!C1202=FilterValue), IF(Calculations!C1202 &lt;&gt;DefectTypeString,  IFERROR(Calculations!L1202,""), NA()),NA())</f>
        <v/>
      </c>
      <c r="F1202" s="3" t="e">
        <f t="shared" si="132"/>
        <v>#NUM!</v>
      </c>
      <c r="G1202" s="3" t="e">
        <f xml:space="preserve"> IF(Calculations!C1202 = DefectTypeString,  IFERROR(Calculations!L1202,""), NA())</f>
        <v>#N/A</v>
      </c>
      <c r="H1202" s="3" t="e">
        <f t="shared" si="133"/>
        <v>#NUM!</v>
      </c>
      <c r="I1202" s="3" t="e">
        <f ca="1" xml:space="preserve"> IF(OR(Calculations!C1202 = "",Calculations!C1202 &lt;&gt; DefectTypeString),  Calculations!M1202, NA())</f>
        <v>#N/A</v>
      </c>
      <c r="J1202" s="3" t="e">
        <f xml:space="preserve"> IF(Calculations!C1202 = DefectTypeString,  Calculations!M1202, NA())</f>
        <v>#N/A</v>
      </c>
      <c r="K1202" s="3"/>
      <c r="AL1202" s="2" t="str">
        <f t="shared" si="129"/>
        <v/>
      </c>
      <c r="AM1202" s="4" t="str">
        <f t="shared" si="130"/>
        <v/>
      </c>
      <c r="AN1202" s="4" t="str">
        <f t="shared" si="131"/>
        <v/>
      </c>
    </row>
    <row r="1203" spans="1:40" x14ac:dyDescent="0.2">
      <c r="A1203" s="9" t="str">
        <f>Calculations!B1203</f>
        <v/>
      </c>
      <c r="B1203" s="9" t="str">
        <f>Calculations!A1203</f>
        <v/>
      </c>
      <c r="C1203" s="3" t="str">
        <f t="shared" si="128"/>
        <v/>
      </c>
      <c r="D1203" s="3" t="str">
        <f>IFERROR(Calculations!L1203,"")</f>
        <v/>
      </c>
      <c r="E1203" s="3" t="str">
        <f>IF(OR(FilterValue="",Calculations!C1203=FilterValue), IF(Calculations!C1203 &lt;&gt;DefectTypeString,  IFERROR(Calculations!L1203,""), NA()),NA())</f>
        <v/>
      </c>
      <c r="F1203" s="3" t="e">
        <f t="shared" si="132"/>
        <v>#NUM!</v>
      </c>
      <c r="G1203" s="3" t="e">
        <f xml:space="preserve"> IF(Calculations!C1203 = DefectTypeString,  IFERROR(Calculations!L1203,""), NA())</f>
        <v>#N/A</v>
      </c>
      <c r="H1203" s="3" t="e">
        <f t="shared" si="133"/>
        <v>#NUM!</v>
      </c>
      <c r="I1203" s="3" t="e">
        <f ca="1" xml:space="preserve"> IF(OR(Calculations!C1203 = "",Calculations!C1203 &lt;&gt; DefectTypeString),  Calculations!M1203, NA())</f>
        <v>#N/A</v>
      </c>
      <c r="J1203" s="3" t="e">
        <f xml:space="preserve"> IF(Calculations!C1203 = DefectTypeString,  Calculations!M1203, NA())</f>
        <v>#N/A</v>
      </c>
      <c r="K1203" s="3"/>
      <c r="AL1203" s="2" t="str">
        <f t="shared" si="129"/>
        <v/>
      </c>
      <c r="AM1203" s="4" t="str">
        <f t="shared" si="130"/>
        <v/>
      </c>
      <c r="AN1203" s="4" t="str">
        <f t="shared" si="131"/>
        <v/>
      </c>
    </row>
    <row r="1204" spans="1:40" x14ac:dyDescent="0.2">
      <c r="A1204" s="9" t="str">
        <f>Calculations!B1204</f>
        <v/>
      </c>
      <c r="B1204" s="9" t="str">
        <f>Calculations!A1204</f>
        <v/>
      </c>
      <c r="C1204" s="3" t="str">
        <f t="shared" si="128"/>
        <v/>
      </c>
      <c r="D1204" s="3" t="str">
        <f>IFERROR(Calculations!L1204,"")</f>
        <v/>
      </c>
      <c r="E1204" s="3" t="str">
        <f>IF(OR(FilterValue="",Calculations!C1204=FilterValue), IF(Calculations!C1204 &lt;&gt;DefectTypeString,  IFERROR(Calculations!L1204,""), NA()),NA())</f>
        <v/>
      </c>
      <c r="F1204" s="3" t="e">
        <f t="shared" si="132"/>
        <v>#NUM!</v>
      </c>
      <c r="G1204" s="3" t="e">
        <f xml:space="preserve"> IF(Calculations!C1204 = DefectTypeString,  IFERROR(Calculations!L1204,""), NA())</f>
        <v>#N/A</v>
      </c>
      <c r="H1204" s="3" t="e">
        <f t="shared" si="133"/>
        <v>#NUM!</v>
      </c>
      <c r="I1204" s="3" t="e">
        <f ca="1" xml:space="preserve"> IF(OR(Calculations!C1204 = "",Calculations!C1204 &lt;&gt; DefectTypeString),  Calculations!M1204, NA())</f>
        <v>#N/A</v>
      </c>
      <c r="J1204" s="3" t="e">
        <f xml:space="preserve"> IF(Calculations!C1204 = DefectTypeString,  Calculations!M1204, NA())</f>
        <v>#N/A</v>
      </c>
      <c r="K1204" s="3"/>
      <c r="AL1204" s="2" t="str">
        <f t="shared" si="129"/>
        <v/>
      </c>
      <c r="AM1204" s="4" t="str">
        <f t="shared" si="130"/>
        <v/>
      </c>
      <c r="AN1204" s="4" t="str">
        <f t="shared" si="131"/>
        <v/>
      </c>
    </row>
    <row r="1205" spans="1:40" x14ac:dyDescent="0.2">
      <c r="A1205" s="9" t="str">
        <f>Calculations!B1205</f>
        <v/>
      </c>
      <c r="B1205" s="9" t="str">
        <f>Calculations!A1205</f>
        <v/>
      </c>
      <c r="C1205" s="3" t="str">
        <f t="shared" si="128"/>
        <v/>
      </c>
      <c r="D1205" s="3" t="str">
        <f>IFERROR(Calculations!L1205,"")</f>
        <v/>
      </c>
      <c r="E1205" s="3" t="str">
        <f>IF(OR(FilterValue="",Calculations!C1205=FilterValue), IF(Calculations!C1205 &lt;&gt;DefectTypeString,  IFERROR(Calculations!L1205,""), NA()),NA())</f>
        <v/>
      </c>
      <c r="F1205" s="3" t="e">
        <f t="shared" si="132"/>
        <v>#NUM!</v>
      </c>
      <c r="G1205" s="3" t="e">
        <f xml:space="preserve"> IF(Calculations!C1205 = DefectTypeString,  IFERROR(Calculations!L1205,""), NA())</f>
        <v>#N/A</v>
      </c>
      <c r="H1205" s="3" t="e">
        <f t="shared" si="133"/>
        <v>#NUM!</v>
      </c>
      <c r="I1205" s="3" t="e">
        <f ca="1" xml:space="preserve"> IF(OR(Calculations!C1205 = "",Calculations!C1205 &lt;&gt; DefectTypeString),  Calculations!M1205, NA())</f>
        <v>#N/A</v>
      </c>
      <c r="J1205" s="3" t="e">
        <f xml:space="preserve"> IF(Calculations!C1205 = DefectTypeString,  Calculations!M1205, NA())</f>
        <v>#N/A</v>
      </c>
      <c r="K1205" s="3"/>
      <c r="AL1205" s="2" t="str">
        <f t="shared" si="129"/>
        <v/>
      </c>
      <c r="AM1205" s="4" t="str">
        <f t="shared" si="130"/>
        <v/>
      </c>
      <c r="AN1205" s="4" t="str">
        <f t="shared" si="131"/>
        <v/>
      </c>
    </row>
    <row r="1206" spans="1:40" x14ac:dyDescent="0.2">
      <c r="A1206" s="9" t="str">
        <f>Calculations!B1206</f>
        <v/>
      </c>
      <c r="B1206" s="9" t="str">
        <f>Calculations!A1206</f>
        <v/>
      </c>
      <c r="C1206" s="3" t="str">
        <f t="shared" si="128"/>
        <v/>
      </c>
      <c r="D1206" s="3" t="str">
        <f>IFERROR(Calculations!L1206,"")</f>
        <v/>
      </c>
      <c r="E1206" s="3" t="str">
        <f>IF(OR(FilterValue="",Calculations!C1206=FilterValue), IF(Calculations!C1206 &lt;&gt;DefectTypeString,  IFERROR(Calculations!L1206,""), NA()),NA())</f>
        <v/>
      </c>
      <c r="F1206" s="3" t="e">
        <f t="shared" si="132"/>
        <v>#NUM!</v>
      </c>
      <c r="G1206" s="3" t="e">
        <f xml:space="preserve"> IF(Calculations!C1206 = DefectTypeString,  IFERROR(Calculations!L1206,""), NA())</f>
        <v>#N/A</v>
      </c>
      <c r="H1206" s="3" t="e">
        <f t="shared" si="133"/>
        <v>#NUM!</v>
      </c>
      <c r="I1206" s="3" t="e">
        <f ca="1" xml:space="preserve"> IF(OR(Calculations!C1206 = "",Calculations!C1206 &lt;&gt; DefectTypeString),  Calculations!M1206, NA())</f>
        <v>#N/A</v>
      </c>
      <c r="J1206" s="3" t="e">
        <f xml:space="preserve"> IF(Calculations!C1206 = DefectTypeString,  Calculations!M1206, NA())</f>
        <v>#N/A</v>
      </c>
      <c r="K1206" s="3"/>
      <c r="AL1206" s="2" t="str">
        <f t="shared" si="129"/>
        <v/>
      </c>
      <c r="AM1206" s="4" t="str">
        <f t="shared" si="130"/>
        <v/>
      </c>
      <c r="AN1206" s="4" t="str">
        <f t="shared" si="131"/>
        <v/>
      </c>
    </row>
    <row r="1207" spans="1:40" x14ac:dyDescent="0.2">
      <c r="A1207" s="9" t="str">
        <f>Calculations!B1207</f>
        <v/>
      </c>
      <c r="B1207" s="9" t="str">
        <f>Calculations!A1207</f>
        <v/>
      </c>
      <c r="C1207" s="3" t="str">
        <f t="shared" si="128"/>
        <v/>
      </c>
      <c r="D1207" s="3" t="str">
        <f>IFERROR(Calculations!L1207,"")</f>
        <v/>
      </c>
      <c r="E1207" s="3" t="str">
        <f>IF(OR(FilterValue="",Calculations!C1207=FilterValue), IF(Calculations!C1207 &lt;&gt;DefectTypeString,  IFERROR(Calculations!L1207,""), NA()),NA())</f>
        <v/>
      </c>
      <c r="F1207" s="3" t="e">
        <f t="shared" si="132"/>
        <v>#NUM!</v>
      </c>
      <c r="G1207" s="3" t="e">
        <f xml:space="preserve"> IF(Calculations!C1207 = DefectTypeString,  IFERROR(Calculations!L1207,""), NA())</f>
        <v>#N/A</v>
      </c>
      <c r="H1207" s="3" t="e">
        <f t="shared" si="133"/>
        <v>#NUM!</v>
      </c>
      <c r="I1207" s="3" t="e">
        <f ca="1" xml:space="preserve"> IF(OR(Calculations!C1207 = "",Calculations!C1207 &lt;&gt; DefectTypeString),  Calculations!M1207, NA())</f>
        <v>#N/A</v>
      </c>
      <c r="J1207" s="3" t="e">
        <f xml:space="preserve"> IF(Calculations!C1207 = DefectTypeString,  Calculations!M1207, NA())</f>
        <v>#N/A</v>
      </c>
      <c r="K1207" s="3"/>
      <c r="AL1207" s="2" t="str">
        <f t="shared" si="129"/>
        <v/>
      </c>
      <c r="AM1207" s="4" t="str">
        <f t="shared" si="130"/>
        <v/>
      </c>
      <c r="AN1207" s="4" t="str">
        <f t="shared" si="131"/>
        <v/>
      </c>
    </row>
    <row r="1208" spans="1:40" x14ac:dyDescent="0.2">
      <c r="A1208" s="9" t="str">
        <f>Calculations!B1208</f>
        <v/>
      </c>
      <c r="B1208" s="9" t="str">
        <f>Calculations!A1208</f>
        <v/>
      </c>
      <c r="C1208" s="3" t="str">
        <f t="shared" si="128"/>
        <v/>
      </c>
      <c r="D1208" s="3" t="str">
        <f>IFERROR(Calculations!L1208,"")</f>
        <v/>
      </c>
      <c r="E1208" s="3" t="str">
        <f>IF(OR(FilterValue="",Calculations!C1208=FilterValue), IF(Calculations!C1208 &lt;&gt;DefectTypeString,  IFERROR(Calculations!L1208,""), NA()),NA())</f>
        <v/>
      </c>
      <c r="F1208" s="3" t="e">
        <f t="shared" si="132"/>
        <v>#NUM!</v>
      </c>
      <c r="G1208" s="3" t="e">
        <f xml:space="preserve"> IF(Calculations!C1208 = DefectTypeString,  IFERROR(Calculations!L1208,""), NA())</f>
        <v>#N/A</v>
      </c>
      <c r="H1208" s="3" t="e">
        <f t="shared" si="133"/>
        <v>#NUM!</v>
      </c>
      <c r="I1208" s="3" t="e">
        <f ca="1" xml:space="preserve"> IF(OR(Calculations!C1208 = "",Calculations!C1208 &lt;&gt; DefectTypeString),  Calculations!M1208, NA())</f>
        <v>#N/A</v>
      </c>
      <c r="J1208" s="3" t="e">
        <f xml:space="preserve"> IF(Calculations!C1208 = DefectTypeString,  Calculations!M1208, NA())</f>
        <v>#N/A</v>
      </c>
      <c r="K1208" s="3"/>
      <c r="AL1208" s="2" t="str">
        <f t="shared" si="129"/>
        <v/>
      </c>
      <c r="AM1208" s="4" t="str">
        <f t="shared" si="130"/>
        <v/>
      </c>
      <c r="AN1208" s="4" t="str">
        <f t="shared" si="131"/>
        <v/>
      </c>
    </row>
    <row r="1209" spans="1:40" x14ac:dyDescent="0.2">
      <c r="A1209" s="9" t="str">
        <f>Calculations!B1209</f>
        <v/>
      </c>
      <c r="B1209" s="9" t="str">
        <f>Calculations!A1209</f>
        <v/>
      </c>
      <c r="C1209" s="3" t="str">
        <f t="shared" si="128"/>
        <v/>
      </c>
      <c r="D1209" s="3" t="str">
        <f>IFERROR(Calculations!L1209,"")</f>
        <v/>
      </c>
      <c r="E1209" s="3" t="str">
        <f>IF(OR(FilterValue="",Calculations!C1209=FilterValue), IF(Calculations!C1209 &lt;&gt;DefectTypeString,  IFERROR(Calculations!L1209,""), NA()),NA())</f>
        <v/>
      </c>
      <c r="F1209" s="3" t="e">
        <f t="shared" si="132"/>
        <v>#NUM!</v>
      </c>
      <c r="G1209" s="3" t="e">
        <f xml:space="preserve"> IF(Calculations!C1209 = DefectTypeString,  IFERROR(Calculations!L1209,""), NA())</f>
        <v>#N/A</v>
      </c>
      <c r="H1209" s="3" t="e">
        <f t="shared" si="133"/>
        <v>#NUM!</v>
      </c>
      <c r="I1209" s="3" t="e">
        <f ca="1" xml:space="preserve"> IF(OR(Calculations!C1209 = "",Calculations!C1209 &lt;&gt; DefectTypeString),  Calculations!M1209, NA())</f>
        <v>#N/A</v>
      </c>
      <c r="J1209" s="3" t="e">
        <f xml:space="preserve"> IF(Calculations!C1209 = DefectTypeString,  Calculations!M1209, NA())</f>
        <v>#N/A</v>
      </c>
      <c r="K1209" s="3"/>
      <c r="AL1209" s="2" t="str">
        <f t="shared" si="129"/>
        <v/>
      </c>
      <c r="AM1209" s="4" t="str">
        <f t="shared" si="130"/>
        <v/>
      </c>
      <c r="AN1209" s="4" t="str">
        <f t="shared" si="131"/>
        <v/>
      </c>
    </row>
    <row r="1210" spans="1:40" x14ac:dyDescent="0.2">
      <c r="A1210" s="9" t="str">
        <f>Calculations!B1210</f>
        <v/>
      </c>
      <c r="B1210" s="9" t="str">
        <f>Calculations!A1210</f>
        <v/>
      </c>
      <c r="C1210" s="3" t="str">
        <f t="shared" si="128"/>
        <v/>
      </c>
      <c r="D1210" s="3" t="str">
        <f>IFERROR(Calculations!L1210,"")</f>
        <v/>
      </c>
      <c r="E1210" s="3" t="str">
        <f>IF(OR(FilterValue="",Calculations!C1210=FilterValue), IF(Calculations!C1210 &lt;&gt;DefectTypeString,  IFERROR(Calculations!L1210,""), NA()),NA())</f>
        <v/>
      </c>
      <c r="F1210" s="3" t="e">
        <f t="shared" si="132"/>
        <v>#NUM!</v>
      </c>
      <c r="G1210" s="3" t="e">
        <f xml:space="preserve"> IF(Calculations!C1210 = DefectTypeString,  IFERROR(Calculations!L1210,""), NA())</f>
        <v>#N/A</v>
      </c>
      <c r="H1210" s="3" t="e">
        <f t="shared" si="133"/>
        <v>#NUM!</v>
      </c>
      <c r="I1210" s="3" t="e">
        <f ca="1" xml:space="preserve"> IF(OR(Calculations!C1210 = "",Calculations!C1210 &lt;&gt; DefectTypeString),  Calculations!M1210, NA())</f>
        <v>#N/A</v>
      </c>
      <c r="J1210" s="3" t="e">
        <f xml:space="preserve"> IF(Calculations!C1210 = DefectTypeString,  Calculations!M1210, NA())</f>
        <v>#N/A</v>
      </c>
      <c r="K1210" s="3"/>
      <c r="AL1210" s="2" t="str">
        <f t="shared" si="129"/>
        <v/>
      </c>
      <c r="AM1210" s="4" t="str">
        <f t="shared" si="130"/>
        <v/>
      </c>
      <c r="AN1210" s="4" t="str">
        <f t="shared" si="131"/>
        <v/>
      </c>
    </row>
    <row r="1211" spans="1:40" x14ac:dyDescent="0.2">
      <c r="A1211" s="9" t="str">
        <f>Calculations!B1211</f>
        <v/>
      </c>
      <c r="B1211" s="9" t="str">
        <f>Calculations!A1211</f>
        <v/>
      </c>
      <c r="C1211" s="3" t="str">
        <f t="shared" si="128"/>
        <v/>
      </c>
      <c r="D1211" s="3" t="str">
        <f>IFERROR(Calculations!L1211,"")</f>
        <v/>
      </c>
      <c r="E1211" s="3" t="str">
        <f>IF(OR(FilterValue="",Calculations!C1211=FilterValue), IF(Calculations!C1211 &lt;&gt;DefectTypeString,  IFERROR(Calculations!L1211,""), NA()),NA())</f>
        <v/>
      </c>
      <c r="F1211" s="3" t="e">
        <f t="shared" si="132"/>
        <v>#NUM!</v>
      </c>
      <c r="G1211" s="3" t="e">
        <f xml:space="preserve"> IF(Calculations!C1211 = DefectTypeString,  IFERROR(Calculations!L1211,""), NA())</f>
        <v>#N/A</v>
      </c>
      <c r="H1211" s="3" t="e">
        <f t="shared" si="133"/>
        <v>#NUM!</v>
      </c>
      <c r="I1211" s="3" t="e">
        <f ca="1" xml:space="preserve"> IF(OR(Calculations!C1211 = "",Calculations!C1211 &lt;&gt; DefectTypeString),  Calculations!M1211, NA())</f>
        <v>#N/A</v>
      </c>
      <c r="J1211" s="3" t="e">
        <f xml:space="preserve"> IF(Calculations!C1211 = DefectTypeString,  Calculations!M1211, NA())</f>
        <v>#N/A</v>
      </c>
      <c r="K1211" s="3"/>
      <c r="AL1211" s="2" t="str">
        <f t="shared" si="129"/>
        <v/>
      </c>
      <c r="AM1211" s="4" t="str">
        <f t="shared" si="130"/>
        <v/>
      </c>
      <c r="AN1211" s="4" t="str">
        <f t="shared" si="131"/>
        <v/>
      </c>
    </row>
    <row r="1212" spans="1:40" x14ac:dyDescent="0.2">
      <c r="A1212" s="9" t="str">
        <f>Calculations!B1212</f>
        <v/>
      </c>
      <c r="B1212" s="9" t="str">
        <f>Calculations!A1212</f>
        <v/>
      </c>
      <c r="C1212" s="3" t="str">
        <f t="shared" si="128"/>
        <v/>
      </c>
      <c r="D1212" s="3" t="str">
        <f>IFERROR(Calculations!L1212,"")</f>
        <v/>
      </c>
      <c r="E1212" s="3" t="str">
        <f>IF(OR(FilterValue="",Calculations!C1212=FilterValue), IF(Calculations!C1212 &lt;&gt;DefectTypeString,  IFERROR(Calculations!L1212,""), NA()),NA())</f>
        <v/>
      </c>
      <c r="F1212" s="3" t="e">
        <f t="shared" si="132"/>
        <v>#NUM!</v>
      </c>
      <c r="G1212" s="3" t="e">
        <f xml:space="preserve"> IF(Calculations!C1212 = DefectTypeString,  IFERROR(Calculations!L1212,""), NA())</f>
        <v>#N/A</v>
      </c>
      <c r="H1212" s="3" t="e">
        <f t="shared" si="133"/>
        <v>#NUM!</v>
      </c>
      <c r="I1212" s="3" t="e">
        <f ca="1" xml:space="preserve"> IF(OR(Calculations!C1212 = "",Calculations!C1212 &lt;&gt; DefectTypeString),  Calculations!M1212, NA())</f>
        <v>#N/A</v>
      </c>
      <c r="J1212" s="3" t="e">
        <f xml:space="preserve"> IF(Calculations!C1212 = DefectTypeString,  Calculations!M1212, NA())</f>
        <v>#N/A</v>
      </c>
      <c r="K1212" s="3"/>
      <c r="AL1212" s="2" t="str">
        <f t="shared" si="129"/>
        <v/>
      </c>
      <c r="AM1212" s="4" t="str">
        <f t="shared" si="130"/>
        <v/>
      </c>
      <c r="AN1212" s="4" t="str">
        <f t="shared" si="131"/>
        <v/>
      </c>
    </row>
    <row r="1213" spans="1:40" x14ac:dyDescent="0.2">
      <c r="A1213" s="9" t="str">
        <f>Calculations!B1213</f>
        <v/>
      </c>
      <c r="B1213" s="9" t="str">
        <f>Calculations!A1213</f>
        <v/>
      </c>
      <c r="C1213" s="3" t="str">
        <f t="shared" si="128"/>
        <v/>
      </c>
      <c r="D1213" s="3" t="str">
        <f>IFERROR(Calculations!L1213,"")</f>
        <v/>
      </c>
      <c r="E1213" s="3" t="str">
        <f>IF(OR(FilterValue="",Calculations!C1213=FilterValue), IF(Calculations!C1213 &lt;&gt;DefectTypeString,  IFERROR(Calculations!L1213,""), NA()),NA())</f>
        <v/>
      </c>
      <c r="F1213" s="3" t="e">
        <f t="shared" si="132"/>
        <v>#NUM!</v>
      </c>
      <c r="G1213" s="3" t="e">
        <f xml:space="preserve"> IF(Calculations!C1213 = DefectTypeString,  IFERROR(Calculations!L1213,""), NA())</f>
        <v>#N/A</v>
      </c>
      <c r="H1213" s="3" t="e">
        <f t="shared" si="133"/>
        <v>#NUM!</v>
      </c>
      <c r="I1213" s="3" t="e">
        <f ca="1" xml:space="preserve"> IF(OR(Calculations!C1213 = "",Calculations!C1213 &lt;&gt; DefectTypeString),  Calculations!M1213, NA())</f>
        <v>#N/A</v>
      </c>
      <c r="J1213" s="3" t="e">
        <f xml:space="preserve"> IF(Calculations!C1213 = DefectTypeString,  Calculations!M1213, NA())</f>
        <v>#N/A</v>
      </c>
      <c r="K1213" s="3"/>
      <c r="AL1213" s="2" t="str">
        <f t="shared" si="129"/>
        <v/>
      </c>
      <c r="AM1213" s="4" t="str">
        <f t="shared" si="130"/>
        <v/>
      </c>
      <c r="AN1213" s="4" t="str">
        <f t="shared" si="131"/>
        <v/>
      </c>
    </row>
    <row r="1214" spans="1:40" x14ac:dyDescent="0.2">
      <c r="A1214" s="9" t="str">
        <f>Calculations!B1214</f>
        <v/>
      </c>
      <c r="B1214" s="9" t="str">
        <f>Calculations!A1214</f>
        <v/>
      </c>
      <c r="C1214" s="3" t="str">
        <f t="shared" si="128"/>
        <v/>
      </c>
      <c r="D1214" s="3" t="str">
        <f>IFERROR(Calculations!L1214,"")</f>
        <v/>
      </c>
      <c r="E1214" s="3" t="str">
        <f>IF(OR(FilterValue="",Calculations!C1214=FilterValue), IF(Calculations!C1214 &lt;&gt;DefectTypeString,  IFERROR(Calculations!L1214,""), NA()),NA())</f>
        <v/>
      </c>
      <c r="F1214" s="3" t="e">
        <f t="shared" si="132"/>
        <v>#NUM!</v>
      </c>
      <c r="G1214" s="3" t="e">
        <f xml:space="preserve"> IF(Calculations!C1214 = DefectTypeString,  IFERROR(Calculations!L1214,""), NA())</f>
        <v>#N/A</v>
      </c>
      <c r="H1214" s="3" t="e">
        <f t="shared" si="133"/>
        <v>#NUM!</v>
      </c>
      <c r="I1214" s="3" t="e">
        <f ca="1" xml:space="preserve"> IF(OR(Calculations!C1214 = "",Calculations!C1214 &lt;&gt; DefectTypeString),  Calculations!M1214, NA())</f>
        <v>#N/A</v>
      </c>
      <c r="J1214" s="3" t="e">
        <f xml:space="preserve"> IF(Calculations!C1214 = DefectTypeString,  Calculations!M1214, NA())</f>
        <v>#N/A</v>
      </c>
      <c r="K1214" s="3"/>
      <c r="AL1214" s="2" t="str">
        <f t="shared" si="129"/>
        <v/>
      </c>
      <c r="AM1214" s="4" t="str">
        <f t="shared" si="130"/>
        <v/>
      </c>
      <c r="AN1214" s="4" t="str">
        <f t="shared" si="131"/>
        <v/>
      </c>
    </row>
    <row r="1215" spans="1:40" x14ac:dyDescent="0.2">
      <c r="A1215" s="9" t="str">
        <f>Calculations!B1215</f>
        <v/>
      </c>
      <c r="B1215" s="9" t="str">
        <f>Calculations!A1215</f>
        <v/>
      </c>
      <c r="C1215" s="3" t="str">
        <f t="shared" si="128"/>
        <v/>
      </c>
      <c r="D1215" s="3" t="str">
        <f>IFERROR(Calculations!L1215,"")</f>
        <v/>
      </c>
      <c r="E1215" s="3" t="str">
        <f>IF(OR(FilterValue="",Calculations!C1215=FilterValue), IF(Calculations!C1215 &lt;&gt;DefectTypeString,  IFERROR(Calculations!L1215,""), NA()),NA())</f>
        <v/>
      </c>
      <c r="F1215" s="3" t="e">
        <f t="shared" si="132"/>
        <v>#NUM!</v>
      </c>
      <c r="G1215" s="3" t="e">
        <f xml:space="preserve"> IF(Calculations!C1215 = DefectTypeString,  IFERROR(Calculations!L1215,""), NA())</f>
        <v>#N/A</v>
      </c>
      <c r="H1215" s="3" t="e">
        <f t="shared" si="133"/>
        <v>#NUM!</v>
      </c>
      <c r="I1215" s="3" t="e">
        <f ca="1" xml:space="preserve"> IF(OR(Calculations!C1215 = "",Calculations!C1215 &lt;&gt; DefectTypeString),  Calculations!M1215, NA())</f>
        <v>#N/A</v>
      </c>
      <c r="J1215" s="3" t="e">
        <f xml:space="preserve"> IF(Calculations!C1215 = DefectTypeString,  Calculations!M1215, NA())</f>
        <v>#N/A</v>
      </c>
      <c r="K1215" s="3"/>
      <c r="AL1215" s="2" t="str">
        <f t="shared" si="129"/>
        <v/>
      </c>
      <c r="AM1215" s="4" t="str">
        <f t="shared" si="130"/>
        <v/>
      </c>
      <c r="AN1215" s="4" t="str">
        <f t="shared" si="131"/>
        <v/>
      </c>
    </row>
    <row r="1216" spans="1:40" x14ac:dyDescent="0.2">
      <c r="A1216" s="9" t="str">
        <f>Calculations!B1216</f>
        <v/>
      </c>
      <c r="B1216" s="9" t="str">
        <f>Calculations!A1216</f>
        <v/>
      </c>
      <c r="C1216" s="3" t="str">
        <f t="shared" si="128"/>
        <v/>
      </c>
      <c r="D1216" s="3" t="str">
        <f>IFERROR(Calculations!L1216,"")</f>
        <v/>
      </c>
      <c r="E1216" s="3" t="str">
        <f>IF(OR(FilterValue="",Calculations!C1216=FilterValue), IF(Calculations!C1216 &lt;&gt;DefectTypeString,  IFERROR(Calculations!L1216,""), NA()),NA())</f>
        <v/>
      </c>
      <c r="F1216" s="3" t="e">
        <f t="shared" si="132"/>
        <v>#NUM!</v>
      </c>
      <c r="G1216" s="3" t="e">
        <f xml:space="preserve"> IF(Calculations!C1216 = DefectTypeString,  IFERROR(Calculations!L1216,""), NA())</f>
        <v>#N/A</v>
      </c>
      <c r="H1216" s="3" t="e">
        <f t="shared" si="133"/>
        <v>#NUM!</v>
      </c>
      <c r="I1216" s="3" t="e">
        <f ca="1" xml:space="preserve"> IF(OR(Calculations!C1216 = "",Calculations!C1216 &lt;&gt; DefectTypeString),  Calculations!M1216, NA())</f>
        <v>#N/A</v>
      </c>
      <c r="J1216" s="3" t="e">
        <f xml:space="preserve"> IF(Calculations!C1216 = DefectTypeString,  Calculations!M1216, NA())</f>
        <v>#N/A</v>
      </c>
      <c r="K1216" s="3"/>
      <c r="AL1216" s="2" t="str">
        <f t="shared" si="129"/>
        <v/>
      </c>
      <c r="AM1216" s="4" t="str">
        <f t="shared" si="130"/>
        <v/>
      </c>
      <c r="AN1216" s="4" t="str">
        <f t="shared" si="131"/>
        <v/>
      </c>
    </row>
    <row r="1217" spans="1:40" x14ac:dyDescent="0.2">
      <c r="A1217" s="9" t="str">
        <f>Calculations!B1217</f>
        <v/>
      </c>
      <c r="B1217" s="9" t="str">
        <f>Calculations!A1217</f>
        <v/>
      </c>
      <c r="C1217" s="3" t="str">
        <f t="shared" si="128"/>
        <v/>
      </c>
      <c r="D1217" s="3" t="str">
        <f>IFERROR(Calculations!L1217,"")</f>
        <v/>
      </c>
      <c r="E1217" s="3" t="str">
        <f>IF(OR(FilterValue="",Calculations!C1217=FilterValue), IF(Calculations!C1217 &lt;&gt;DefectTypeString,  IFERROR(Calculations!L1217,""), NA()),NA())</f>
        <v/>
      </c>
      <c r="F1217" s="3" t="e">
        <f t="shared" si="132"/>
        <v>#NUM!</v>
      </c>
      <c r="G1217" s="3" t="e">
        <f xml:space="preserve"> IF(Calculations!C1217 = DefectTypeString,  IFERROR(Calculations!L1217,""), NA())</f>
        <v>#N/A</v>
      </c>
      <c r="H1217" s="3" t="e">
        <f t="shared" si="133"/>
        <v>#NUM!</v>
      </c>
      <c r="I1217" s="3" t="e">
        <f ca="1" xml:space="preserve"> IF(OR(Calculations!C1217 = "",Calculations!C1217 &lt;&gt; DefectTypeString),  Calculations!M1217, NA())</f>
        <v>#N/A</v>
      </c>
      <c r="J1217" s="3" t="e">
        <f xml:space="preserve"> IF(Calculations!C1217 = DefectTypeString,  Calculations!M1217, NA())</f>
        <v>#N/A</v>
      </c>
      <c r="K1217" s="3"/>
      <c r="AL1217" s="2" t="str">
        <f t="shared" si="129"/>
        <v/>
      </c>
      <c r="AM1217" s="4" t="str">
        <f t="shared" si="130"/>
        <v/>
      </c>
      <c r="AN1217" s="4" t="str">
        <f t="shared" si="131"/>
        <v/>
      </c>
    </row>
    <row r="1218" spans="1:40" x14ac:dyDescent="0.2">
      <c r="A1218" s="9" t="str">
        <f>Calculations!B1218</f>
        <v/>
      </c>
      <c r="B1218" s="9" t="str">
        <f>Calculations!A1218</f>
        <v/>
      </c>
      <c r="C1218" s="3" t="str">
        <f t="shared" si="128"/>
        <v/>
      </c>
      <c r="D1218" s="3" t="str">
        <f>IFERROR(Calculations!L1218,"")</f>
        <v/>
      </c>
      <c r="E1218" s="3" t="str">
        <f>IF(OR(FilterValue="",Calculations!C1218=FilterValue), IF(Calculations!C1218 &lt;&gt;DefectTypeString,  IFERROR(Calculations!L1218,""), NA()),NA())</f>
        <v/>
      </c>
      <c r="F1218" s="3" t="e">
        <f t="shared" si="132"/>
        <v>#NUM!</v>
      </c>
      <c r="G1218" s="3" t="e">
        <f xml:space="preserve"> IF(Calculations!C1218 = DefectTypeString,  IFERROR(Calculations!L1218,""), NA())</f>
        <v>#N/A</v>
      </c>
      <c r="H1218" s="3" t="e">
        <f t="shared" si="133"/>
        <v>#NUM!</v>
      </c>
      <c r="I1218" s="3" t="e">
        <f ca="1" xml:space="preserve"> IF(OR(Calculations!C1218 = "",Calculations!C1218 &lt;&gt; DefectTypeString),  Calculations!M1218, NA())</f>
        <v>#N/A</v>
      </c>
      <c r="J1218" s="3" t="e">
        <f xml:space="preserve"> IF(Calculations!C1218 = DefectTypeString,  Calculations!M1218, NA())</f>
        <v>#N/A</v>
      </c>
      <c r="K1218" s="3"/>
      <c r="AL1218" s="2" t="str">
        <f t="shared" si="129"/>
        <v/>
      </c>
      <c r="AM1218" s="4" t="str">
        <f t="shared" si="130"/>
        <v/>
      </c>
      <c r="AN1218" s="4" t="str">
        <f t="shared" si="131"/>
        <v/>
      </c>
    </row>
    <row r="1219" spans="1:40" x14ac:dyDescent="0.2">
      <c r="A1219" s="9" t="str">
        <f>Calculations!B1219</f>
        <v/>
      </c>
      <c r="B1219" s="9" t="str">
        <f>Calculations!A1219</f>
        <v/>
      </c>
      <c r="C1219" s="3" t="str">
        <f t="shared" ref="C1219:C1251" si="134">IF(ISNUMBER(B1219),YEAR(B1219)&amp;"-"&amp;TEXT(WEEKNUM(B1219),"00"),"")</f>
        <v/>
      </c>
      <c r="D1219" s="3" t="str">
        <f>IFERROR(Calculations!L1219,"")</f>
        <v/>
      </c>
      <c r="E1219" s="3" t="str">
        <f>IF(OR(FilterValue="",Calculations!C1219=FilterValue), IF(Calculations!C1219 &lt;&gt;DefectTypeString,  IFERROR(Calculations!L1219,""), NA()),NA())</f>
        <v/>
      </c>
      <c r="F1219" s="3" t="e">
        <f t="shared" si="132"/>
        <v>#NUM!</v>
      </c>
      <c r="G1219" s="3" t="e">
        <f xml:space="preserve"> IF(Calculations!C1219 = DefectTypeString,  IFERROR(Calculations!L1219,""), NA())</f>
        <v>#N/A</v>
      </c>
      <c r="H1219" s="3" t="e">
        <f t="shared" si="133"/>
        <v>#NUM!</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35">IF(AL1218&lt;=MAX(B:B), AL1218+1,"")</f>
        <v/>
      </c>
      <c r="AM1219" s="4" t="str">
        <f t="shared" ref="AM1219:AM1282" si="136">IF(AL1219&lt;&gt;"",$F$2,"")</f>
        <v/>
      </c>
      <c r="AN1219" s="4" t="str">
        <f t="shared" ref="AN1219:AN1282" si="137">IF(AL1219&lt;&gt;"",$H$2,"")</f>
        <v/>
      </c>
    </row>
    <row r="1220" spans="1:40" x14ac:dyDescent="0.2">
      <c r="A1220" s="9" t="str">
        <f>Calculations!B1220</f>
        <v/>
      </c>
      <c r="B1220" s="9" t="str">
        <f>Calculations!A1220</f>
        <v/>
      </c>
      <c r="C1220" s="3" t="str">
        <f t="shared" si="134"/>
        <v/>
      </c>
      <c r="D1220" s="3" t="str">
        <f>IFERROR(Calculations!L1220,"")</f>
        <v/>
      </c>
      <c r="E1220" s="3" t="str">
        <f>IF(OR(FilterValue="",Calculations!C1220=FilterValue), IF(Calculations!C1220 &lt;&gt;DefectTypeString,  IFERROR(Calculations!L1220,""), NA()),NA())</f>
        <v/>
      </c>
      <c r="F1220" s="3" t="e">
        <f t="shared" ref="F1220:F1283" si="138">$F$2</f>
        <v>#NUM!</v>
      </c>
      <c r="G1220" s="3" t="e">
        <f xml:space="preserve"> IF(Calculations!C1220 = DefectTypeString,  IFERROR(Calculations!L1220,""), NA())</f>
        <v>#N/A</v>
      </c>
      <c r="H1220" s="3" t="e">
        <f t="shared" ref="H1220:H1283" si="139">$H$2</f>
        <v>#NUM!</v>
      </c>
      <c r="I1220" s="3" t="e">
        <f ca="1" xml:space="preserve"> IF(OR(Calculations!C1220 = "",Calculations!C1220 &lt;&gt; DefectTypeString),  Calculations!M1220, NA())</f>
        <v>#N/A</v>
      </c>
      <c r="J1220" s="3" t="e">
        <f xml:space="preserve"> IF(Calculations!C1220 = DefectTypeString,  Calculations!M1220, NA())</f>
        <v>#N/A</v>
      </c>
      <c r="K1220" s="3"/>
      <c r="AL1220" s="2" t="str">
        <f t="shared" si="135"/>
        <v/>
      </c>
      <c r="AM1220" s="4" t="str">
        <f t="shared" si="136"/>
        <v/>
      </c>
      <c r="AN1220" s="4" t="str">
        <f t="shared" si="137"/>
        <v/>
      </c>
    </row>
    <row r="1221" spans="1:40" x14ac:dyDescent="0.2">
      <c r="A1221" s="9" t="str">
        <f>Calculations!B1221</f>
        <v/>
      </c>
      <c r="B1221" s="9" t="str">
        <f>Calculations!A1221</f>
        <v/>
      </c>
      <c r="C1221" s="3" t="str">
        <f t="shared" si="134"/>
        <v/>
      </c>
      <c r="D1221" s="3" t="str">
        <f>IFERROR(Calculations!L1221,"")</f>
        <v/>
      </c>
      <c r="E1221" s="3" t="str">
        <f>IF(OR(FilterValue="",Calculations!C1221=FilterValue), IF(Calculations!C1221 &lt;&gt;DefectTypeString,  IFERROR(Calculations!L1221,""), NA()),NA())</f>
        <v/>
      </c>
      <c r="F1221" s="3" t="e">
        <f t="shared" si="138"/>
        <v>#NUM!</v>
      </c>
      <c r="G1221" s="3" t="e">
        <f xml:space="preserve"> IF(Calculations!C1221 = DefectTypeString,  IFERROR(Calculations!L1221,""), NA())</f>
        <v>#N/A</v>
      </c>
      <c r="H1221" s="3" t="e">
        <f t="shared" si="139"/>
        <v>#NUM!</v>
      </c>
      <c r="I1221" s="3" t="e">
        <f ca="1" xml:space="preserve"> IF(OR(Calculations!C1221 = "",Calculations!C1221 &lt;&gt; DefectTypeString),  Calculations!M1221, NA())</f>
        <v>#N/A</v>
      </c>
      <c r="J1221" s="3" t="e">
        <f xml:space="preserve"> IF(Calculations!C1221 = DefectTypeString,  Calculations!M1221, NA())</f>
        <v>#N/A</v>
      </c>
      <c r="K1221" s="3"/>
      <c r="AL1221" s="2" t="str">
        <f t="shared" si="135"/>
        <v/>
      </c>
      <c r="AM1221" s="4" t="str">
        <f t="shared" si="136"/>
        <v/>
      </c>
      <c r="AN1221" s="4" t="str">
        <f t="shared" si="137"/>
        <v/>
      </c>
    </row>
    <row r="1222" spans="1:40" x14ac:dyDescent="0.2">
      <c r="A1222" s="9" t="str">
        <f>Calculations!B1222</f>
        <v/>
      </c>
      <c r="B1222" s="9" t="str">
        <f>Calculations!A1222</f>
        <v/>
      </c>
      <c r="C1222" s="3" t="str">
        <f t="shared" si="134"/>
        <v/>
      </c>
      <c r="D1222" s="3" t="str">
        <f>IFERROR(Calculations!L1222,"")</f>
        <v/>
      </c>
      <c r="E1222" s="3" t="str">
        <f>IF(OR(FilterValue="",Calculations!C1222=FilterValue), IF(Calculations!C1222 &lt;&gt;DefectTypeString,  IFERROR(Calculations!L1222,""), NA()),NA())</f>
        <v/>
      </c>
      <c r="F1222" s="3" t="e">
        <f t="shared" si="138"/>
        <v>#NUM!</v>
      </c>
      <c r="G1222" s="3" t="e">
        <f xml:space="preserve"> IF(Calculations!C1222 = DefectTypeString,  IFERROR(Calculations!L1222,""), NA())</f>
        <v>#N/A</v>
      </c>
      <c r="H1222" s="3" t="e">
        <f t="shared" si="139"/>
        <v>#NUM!</v>
      </c>
      <c r="I1222" s="3" t="e">
        <f ca="1" xml:space="preserve"> IF(OR(Calculations!C1222 = "",Calculations!C1222 &lt;&gt; DefectTypeString),  Calculations!M1222, NA())</f>
        <v>#N/A</v>
      </c>
      <c r="J1222" s="3" t="e">
        <f xml:space="preserve"> IF(Calculations!C1222 = DefectTypeString,  Calculations!M1222, NA())</f>
        <v>#N/A</v>
      </c>
      <c r="K1222" s="3"/>
      <c r="AL1222" s="2" t="str">
        <f t="shared" si="135"/>
        <v/>
      </c>
      <c r="AM1222" s="4" t="str">
        <f t="shared" si="136"/>
        <v/>
      </c>
      <c r="AN1222" s="4" t="str">
        <f t="shared" si="137"/>
        <v/>
      </c>
    </row>
    <row r="1223" spans="1:40" x14ac:dyDescent="0.2">
      <c r="A1223" s="9" t="str">
        <f>Calculations!B1223</f>
        <v/>
      </c>
      <c r="B1223" s="9" t="str">
        <f>Calculations!A1223</f>
        <v/>
      </c>
      <c r="C1223" s="3" t="str">
        <f t="shared" si="134"/>
        <v/>
      </c>
      <c r="D1223" s="3" t="str">
        <f>IFERROR(Calculations!L1223,"")</f>
        <v/>
      </c>
      <c r="E1223" s="3" t="str">
        <f>IF(OR(FilterValue="",Calculations!C1223=FilterValue), IF(Calculations!C1223 &lt;&gt;DefectTypeString,  IFERROR(Calculations!L1223,""), NA()),NA())</f>
        <v/>
      </c>
      <c r="F1223" s="3" t="e">
        <f t="shared" si="138"/>
        <v>#NUM!</v>
      </c>
      <c r="G1223" s="3" t="e">
        <f xml:space="preserve"> IF(Calculations!C1223 = DefectTypeString,  IFERROR(Calculations!L1223,""), NA())</f>
        <v>#N/A</v>
      </c>
      <c r="H1223" s="3" t="e">
        <f t="shared" si="139"/>
        <v>#NUM!</v>
      </c>
      <c r="I1223" s="3" t="e">
        <f ca="1" xml:space="preserve"> IF(OR(Calculations!C1223 = "",Calculations!C1223 &lt;&gt; DefectTypeString),  Calculations!M1223, NA())</f>
        <v>#N/A</v>
      </c>
      <c r="J1223" s="3" t="e">
        <f xml:space="preserve"> IF(Calculations!C1223 = DefectTypeString,  Calculations!M1223, NA())</f>
        <v>#N/A</v>
      </c>
      <c r="K1223" s="3"/>
      <c r="AL1223" s="2" t="str">
        <f t="shared" si="135"/>
        <v/>
      </c>
      <c r="AM1223" s="4" t="str">
        <f t="shared" si="136"/>
        <v/>
      </c>
      <c r="AN1223" s="4" t="str">
        <f t="shared" si="137"/>
        <v/>
      </c>
    </row>
    <row r="1224" spans="1:40" x14ac:dyDescent="0.2">
      <c r="A1224" s="9" t="str">
        <f>Calculations!B1224</f>
        <v/>
      </c>
      <c r="B1224" s="9" t="str">
        <f>Calculations!A1224</f>
        <v/>
      </c>
      <c r="C1224" s="3" t="str">
        <f t="shared" si="134"/>
        <v/>
      </c>
      <c r="D1224" s="3" t="str">
        <f>IFERROR(Calculations!L1224,"")</f>
        <v/>
      </c>
      <c r="E1224" s="3" t="str">
        <f>IF(OR(FilterValue="",Calculations!C1224=FilterValue), IF(Calculations!C1224 &lt;&gt;DefectTypeString,  IFERROR(Calculations!L1224,""), NA()),NA())</f>
        <v/>
      </c>
      <c r="F1224" s="3" t="e">
        <f t="shared" si="138"/>
        <v>#NUM!</v>
      </c>
      <c r="G1224" s="3" t="e">
        <f xml:space="preserve"> IF(Calculations!C1224 = DefectTypeString,  IFERROR(Calculations!L1224,""), NA())</f>
        <v>#N/A</v>
      </c>
      <c r="H1224" s="3" t="e">
        <f t="shared" si="139"/>
        <v>#NUM!</v>
      </c>
      <c r="I1224" s="3" t="e">
        <f ca="1" xml:space="preserve"> IF(OR(Calculations!C1224 = "",Calculations!C1224 &lt;&gt; DefectTypeString),  Calculations!M1224, NA())</f>
        <v>#N/A</v>
      </c>
      <c r="J1224" s="3" t="e">
        <f xml:space="preserve"> IF(Calculations!C1224 = DefectTypeString,  Calculations!M1224, NA())</f>
        <v>#N/A</v>
      </c>
      <c r="K1224" s="3"/>
      <c r="AL1224" s="2" t="str">
        <f t="shared" si="135"/>
        <v/>
      </c>
      <c r="AM1224" s="4" t="str">
        <f t="shared" si="136"/>
        <v/>
      </c>
      <c r="AN1224" s="4" t="str">
        <f t="shared" si="137"/>
        <v/>
      </c>
    </row>
    <row r="1225" spans="1:40" x14ac:dyDescent="0.2">
      <c r="A1225" s="9" t="str">
        <f>Calculations!B1225</f>
        <v/>
      </c>
      <c r="B1225" s="9" t="str">
        <f>Calculations!A1225</f>
        <v/>
      </c>
      <c r="C1225" s="3" t="str">
        <f t="shared" si="134"/>
        <v/>
      </c>
      <c r="D1225" s="3" t="str">
        <f>IFERROR(Calculations!L1225,"")</f>
        <v/>
      </c>
      <c r="E1225" s="3" t="str">
        <f>IF(OR(FilterValue="",Calculations!C1225=FilterValue), IF(Calculations!C1225 &lt;&gt;DefectTypeString,  IFERROR(Calculations!L1225,""), NA()),NA())</f>
        <v/>
      </c>
      <c r="F1225" s="3" t="e">
        <f t="shared" si="138"/>
        <v>#NUM!</v>
      </c>
      <c r="G1225" s="3" t="e">
        <f xml:space="preserve"> IF(Calculations!C1225 = DefectTypeString,  IFERROR(Calculations!L1225,""), NA())</f>
        <v>#N/A</v>
      </c>
      <c r="H1225" s="3" t="e">
        <f t="shared" si="139"/>
        <v>#NUM!</v>
      </c>
      <c r="I1225" s="3" t="e">
        <f ca="1" xml:space="preserve"> IF(OR(Calculations!C1225 = "",Calculations!C1225 &lt;&gt; DefectTypeString),  Calculations!M1225, NA())</f>
        <v>#N/A</v>
      </c>
      <c r="J1225" s="3" t="e">
        <f xml:space="preserve"> IF(Calculations!C1225 = DefectTypeString,  Calculations!M1225, NA())</f>
        <v>#N/A</v>
      </c>
      <c r="K1225" s="3"/>
      <c r="AL1225" s="2" t="str">
        <f t="shared" si="135"/>
        <v/>
      </c>
      <c r="AM1225" s="4" t="str">
        <f t="shared" si="136"/>
        <v/>
      </c>
      <c r="AN1225" s="4" t="str">
        <f t="shared" si="137"/>
        <v/>
      </c>
    </row>
    <row r="1226" spans="1:40" x14ac:dyDescent="0.2">
      <c r="A1226" s="9" t="str">
        <f>Calculations!B1226</f>
        <v/>
      </c>
      <c r="B1226" s="9" t="str">
        <f>Calculations!A1226</f>
        <v/>
      </c>
      <c r="C1226" s="3" t="str">
        <f t="shared" si="134"/>
        <v/>
      </c>
      <c r="D1226" s="3" t="str">
        <f>IFERROR(Calculations!L1226,"")</f>
        <v/>
      </c>
      <c r="E1226" s="3" t="str">
        <f>IF(OR(FilterValue="",Calculations!C1226=FilterValue), IF(Calculations!C1226 &lt;&gt;DefectTypeString,  IFERROR(Calculations!L1226,""), NA()),NA())</f>
        <v/>
      </c>
      <c r="F1226" s="3" t="e">
        <f t="shared" si="138"/>
        <v>#NUM!</v>
      </c>
      <c r="G1226" s="3" t="e">
        <f xml:space="preserve"> IF(Calculations!C1226 = DefectTypeString,  IFERROR(Calculations!L1226,""), NA())</f>
        <v>#N/A</v>
      </c>
      <c r="H1226" s="3" t="e">
        <f t="shared" si="139"/>
        <v>#NUM!</v>
      </c>
      <c r="I1226" s="3" t="e">
        <f ca="1" xml:space="preserve"> IF(OR(Calculations!C1226 = "",Calculations!C1226 &lt;&gt; DefectTypeString),  Calculations!M1226, NA())</f>
        <v>#N/A</v>
      </c>
      <c r="J1226" s="3" t="e">
        <f xml:space="preserve"> IF(Calculations!C1226 = DefectTypeString,  Calculations!M1226, NA())</f>
        <v>#N/A</v>
      </c>
      <c r="K1226" s="3"/>
      <c r="AL1226" s="2" t="str">
        <f t="shared" si="135"/>
        <v/>
      </c>
      <c r="AM1226" s="4" t="str">
        <f t="shared" si="136"/>
        <v/>
      </c>
      <c r="AN1226" s="4" t="str">
        <f t="shared" si="137"/>
        <v/>
      </c>
    </row>
    <row r="1227" spans="1:40" x14ac:dyDescent="0.2">
      <c r="A1227" s="9" t="str">
        <f>Calculations!B1227</f>
        <v/>
      </c>
      <c r="B1227" s="9" t="str">
        <f>Calculations!A1227</f>
        <v/>
      </c>
      <c r="C1227" s="3" t="str">
        <f t="shared" si="134"/>
        <v/>
      </c>
      <c r="D1227" s="3" t="str">
        <f>IFERROR(Calculations!L1227,"")</f>
        <v/>
      </c>
      <c r="E1227" s="3" t="str">
        <f>IF(OR(FilterValue="",Calculations!C1227=FilterValue), IF(Calculations!C1227 &lt;&gt;DefectTypeString,  IFERROR(Calculations!L1227,""), NA()),NA())</f>
        <v/>
      </c>
      <c r="F1227" s="3" t="e">
        <f t="shared" si="138"/>
        <v>#NUM!</v>
      </c>
      <c r="G1227" s="3" t="e">
        <f xml:space="preserve"> IF(Calculations!C1227 = DefectTypeString,  IFERROR(Calculations!L1227,""), NA())</f>
        <v>#N/A</v>
      </c>
      <c r="H1227" s="3" t="e">
        <f t="shared" si="139"/>
        <v>#NUM!</v>
      </c>
      <c r="I1227" s="3" t="e">
        <f ca="1" xml:space="preserve"> IF(OR(Calculations!C1227 = "",Calculations!C1227 &lt;&gt; DefectTypeString),  Calculations!M1227, NA())</f>
        <v>#N/A</v>
      </c>
      <c r="J1227" s="3" t="e">
        <f xml:space="preserve"> IF(Calculations!C1227 = DefectTypeString,  Calculations!M1227, NA())</f>
        <v>#N/A</v>
      </c>
      <c r="K1227" s="3"/>
      <c r="AL1227" s="2" t="str">
        <f t="shared" si="135"/>
        <v/>
      </c>
      <c r="AM1227" s="4" t="str">
        <f t="shared" si="136"/>
        <v/>
      </c>
      <c r="AN1227" s="4" t="str">
        <f t="shared" si="137"/>
        <v/>
      </c>
    </row>
    <row r="1228" spans="1:40" x14ac:dyDescent="0.2">
      <c r="A1228" s="9" t="str">
        <f>Calculations!B1228</f>
        <v/>
      </c>
      <c r="B1228" s="9" t="str">
        <f>Calculations!A1228</f>
        <v/>
      </c>
      <c r="C1228" s="3" t="str">
        <f t="shared" si="134"/>
        <v/>
      </c>
      <c r="D1228" s="3" t="str">
        <f>IFERROR(Calculations!L1228,"")</f>
        <v/>
      </c>
      <c r="E1228" s="3" t="str">
        <f>IF(OR(FilterValue="",Calculations!C1228=FilterValue), IF(Calculations!C1228 &lt;&gt;DefectTypeString,  IFERROR(Calculations!L1228,""), NA()),NA())</f>
        <v/>
      </c>
      <c r="F1228" s="3" t="e">
        <f t="shared" si="138"/>
        <v>#NUM!</v>
      </c>
      <c r="G1228" s="3" t="e">
        <f xml:space="preserve"> IF(Calculations!C1228 = DefectTypeString,  IFERROR(Calculations!L1228,""), NA())</f>
        <v>#N/A</v>
      </c>
      <c r="H1228" s="3" t="e">
        <f t="shared" si="139"/>
        <v>#NUM!</v>
      </c>
      <c r="I1228" s="3" t="e">
        <f ca="1" xml:space="preserve"> IF(OR(Calculations!C1228 = "",Calculations!C1228 &lt;&gt; DefectTypeString),  Calculations!M1228, NA())</f>
        <v>#N/A</v>
      </c>
      <c r="J1228" s="3" t="e">
        <f xml:space="preserve"> IF(Calculations!C1228 = DefectTypeString,  Calculations!M1228, NA())</f>
        <v>#N/A</v>
      </c>
      <c r="K1228" s="3"/>
      <c r="AL1228" s="2" t="str">
        <f t="shared" si="135"/>
        <v/>
      </c>
      <c r="AM1228" s="4" t="str">
        <f t="shared" si="136"/>
        <v/>
      </c>
      <c r="AN1228" s="4" t="str">
        <f t="shared" si="137"/>
        <v/>
      </c>
    </row>
    <row r="1229" spans="1:40" x14ac:dyDescent="0.2">
      <c r="A1229" s="9" t="str">
        <f>Calculations!B1229</f>
        <v/>
      </c>
      <c r="B1229" s="9" t="str">
        <f>Calculations!A1229</f>
        <v/>
      </c>
      <c r="C1229" s="3" t="str">
        <f t="shared" si="134"/>
        <v/>
      </c>
      <c r="D1229" s="3" t="str">
        <f>IFERROR(Calculations!L1229,"")</f>
        <v/>
      </c>
      <c r="E1229" s="3" t="str">
        <f>IF(OR(FilterValue="",Calculations!C1229=FilterValue), IF(Calculations!C1229 &lt;&gt;DefectTypeString,  IFERROR(Calculations!L1229,""), NA()),NA())</f>
        <v/>
      </c>
      <c r="F1229" s="3" t="e">
        <f t="shared" si="138"/>
        <v>#NUM!</v>
      </c>
      <c r="G1229" s="3" t="e">
        <f xml:space="preserve"> IF(Calculations!C1229 = DefectTypeString,  IFERROR(Calculations!L1229,""), NA())</f>
        <v>#N/A</v>
      </c>
      <c r="H1229" s="3" t="e">
        <f t="shared" si="139"/>
        <v>#NUM!</v>
      </c>
      <c r="I1229" s="3" t="e">
        <f ca="1" xml:space="preserve"> IF(OR(Calculations!C1229 = "",Calculations!C1229 &lt;&gt; DefectTypeString),  Calculations!M1229, NA())</f>
        <v>#N/A</v>
      </c>
      <c r="J1229" s="3" t="e">
        <f xml:space="preserve"> IF(Calculations!C1229 = DefectTypeString,  Calculations!M1229, NA())</f>
        <v>#N/A</v>
      </c>
      <c r="K1229" s="3"/>
      <c r="AL1229" s="2" t="str">
        <f t="shared" si="135"/>
        <v/>
      </c>
      <c r="AM1229" s="4" t="str">
        <f t="shared" si="136"/>
        <v/>
      </c>
      <c r="AN1229" s="4" t="str">
        <f t="shared" si="137"/>
        <v/>
      </c>
    </row>
    <row r="1230" spans="1:40" x14ac:dyDescent="0.2">
      <c r="A1230" s="9" t="str">
        <f>Calculations!B1230</f>
        <v/>
      </c>
      <c r="B1230" s="9" t="str">
        <f>Calculations!A1230</f>
        <v/>
      </c>
      <c r="C1230" s="3" t="str">
        <f t="shared" si="134"/>
        <v/>
      </c>
      <c r="D1230" s="3" t="str">
        <f>IFERROR(Calculations!L1230,"")</f>
        <v/>
      </c>
      <c r="E1230" s="3" t="str">
        <f>IF(OR(FilterValue="",Calculations!C1230=FilterValue), IF(Calculations!C1230 &lt;&gt;DefectTypeString,  IFERROR(Calculations!L1230,""), NA()),NA())</f>
        <v/>
      </c>
      <c r="F1230" s="3" t="e">
        <f t="shared" si="138"/>
        <v>#NUM!</v>
      </c>
      <c r="G1230" s="3" t="e">
        <f xml:space="preserve"> IF(Calculations!C1230 = DefectTypeString,  IFERROR(Calculations!L1230,""), NA())</f>
        <v>#N/A</v>
      </c>
      <c r="H1230" s="3" t="e">
        <f t="shared" si="139"/>
        <v>#NUM!</v>
      </c>
      <c r="I1230" s="3" t="e">
        <f ca="1" xml:space="preserve"> IF(OR(Calculations!C1230 = "",Calculations!C1230 &lt;&gt; DefectTypeString),  Calculations!M1230, NA())</f>
        <v>#N/A</v>
      </c>
      <c r="J1230" s="3" t="e">
        <f xml:space="preserve"> IF(Calculations!C1230 = DefectTypeString,  Calculations!M1230, NA())</f>
        <v>#N/A</v>
      </c>
      <c r="K1230" s="3"/>
      <c r="AL1230" s="2" t="str">
        <f t="shared" si="135"/>
        <v/>
      </c>
      <c r="AM1230" s="4" t="str">
        <f t="shared" si="136"/>
        <v/>
      </c>
      <c r="AN1230" s="4" t="str">
        <f t="shared" si="137"/>
        <v/>
      </c>
    </row>
    <row r="1231" spans="1:40" x14ac:dyDescent="0.2">
      <c r="A1231" s="9" t="str">
        <f>Calculations!B1231</f>
        <v/>
      </c>
      <c r="B1231" s="9" t="str">
        <f>Calculations!A1231</f>
        <v/>
      </c>
      <c r="C1231" s="3" t="str">
        <f t="shared" si="134"/>
        <v/>
      </c>
      <c r="D1231" s="3" t="str">
        <f>IFERROR(Calculations!L1231,"")</f>
        <v/>
      </c>
      <c r="E1231" s="3" t="str">
        <f>IF(OR(FilterValue="",Calculations!C1231=FilterValue), IF(Calculations!C1231 &lt;&gt;DefectTypeString,  IFERROR(Calculations!L1231,""), NA()),NA())</f>
        <v/>
      </c>
      <c r="F1231" s="3" t="e">
        <f t="shared" si="138"/>
        <v>#NUM!</v>
      </c>
      <c r="G1231" s="3" t="e">
        <f xml:space="preserve"> IF(Calculations!C1231 = DefectTypeString,  IFERROR(Calculations!L1231,""), NA())</f>
        <v>#N/A</v>
      </c>
      <c r="H1231" s="3" t="e">
        <f t="shared" si="139"/>
        <v>#NUM!</v>
      </c>
      <c r="I1231" s="3" t="e">
        <f ca="1" xml:space="preserve"> IF(OR(Calculations!C1231 = "",Calculations!C1231 &lt;&gt; DefectTypeString),  Calculations!M1231, NA())</f>
        <v>#N/A</v>
      </c>
      <c r="J1231" s="3" t="e">
        <f xml:space="preserve"> IF(Calculations!C1231 = DefectTypeString,  Calculations!M1231, NA())</f>
        <v>#N/A</v>
      </c>
      <c r="K1231" s="3"/>
      <c r="AL1231" s="2" t="str">
        <f t="shared" si="135"/>
        <v/>
      </c>
      <c r="AM1231" s="4" t="str">
        <f t="shared" si="136"/>
        <v/>
      </c>
      <c r="AN1231" s="4" t="str">
        <f t="shared" si="137"/>
        <v/>
      </c>
    </row>
    <row r="1232" spans="1:40" x14ac:dyDescent="0.2">
      <c r="A1232" s="9" t="str">
        <f>Calculations!B1232</f>
        <v/>
      </c>
      <c r="B1232" s="9" t="str">
        <f>Calculations!A1232</f>
        <v/>
      </c>
      <c r="C1232" s="3" t="str">
        <f t="shared" si="134"/>
        <v/>
      </c>
      <c r="D1232" s="3" t="str">
        <f>IFERROR(Calculations!L1232,"")</f>
        <v/>
      </c>
      <c r="E1232" s="3" t="str">
        <f>IF(OR(FilterValue="",Calculations!C1232=FilterValue), IF(Calculations!C1232 &lt;&gt;DefectTypeString,  IFERROR(Calculations!L1232,""), NA()),NA())</f>
        <v/>
      </c>
      <c r="F1232" s="3" t="e">
        <f t="shared" si="138"/>
        <v>#NUM!</v>
      </c>
      <c r="G1232" s="3" t="e">
        <f xml:space="preserve"> IF(Calculations!C1232 = DefectTypeString,  IFERROR(Calculations!L1232,""), NA())</f>
        <v>#N/A</v>
      </c>
      <c r="H1232" s="3" t="e">
        <f t="shared" si="139"/>
        <v>#NUM!</v>
      </c>
      <c r="I1232" s="3" t="e">
        <f ca="1" xml:space="preserve"> IF(OR(Calculations!C1232 = "",Calculations!C1232 &lt;&gt; DefectTypeString),  Calculations!M1232, NA())</f>
        <v>#N/A</v>
      </c>
      <c r="J1232" s="3" t="e">
        <f xml:space="preserve"> IF(Calculations!C1232 = DefectTypeString,  Calculations!M1232, NA())</f>
        <v>#N/A</v>
      </c>
      <c r="K1232" s="3"/>
      <c r="AL1232" s="2" t="str">
        <f t="shared" si="135"/>
        <v/>
      </c>
      <c r="AM1232" s="4" t="str">
        <f t="shared" si="136"/>
        <v/>
      </c>
      <c r="AN1232" s="4" t="str">
        <f t="shared" si="137"/>
        <v/>
      </c>
    </row>
    <row r="1233" spans="1:40" x14ac:dyDescent="0.2">
      <c r="A1233" s="9" t="str">
        <f>Calculations!B1233</f>
        <v/>
      </c>
      <c r="B1233" s="9" t="str">
        <f>Calculations!A1233</f>
        <v/>
      </c>
      <c r="C1233" s="3" t="str">
        <f t="shared" si="134"/>
        <v/>
      </c>
      <c r="D1233" s="3" t="str">
        <f>IFERROR(Calculations!L1233,"")</f>
        <v/>
      </c>
      <c r="E1233" s="3" t="str">
        <f>IF(OR(FilterValue="",Calculations!C1233=FilterValue), IF(Calculations!C1233 &lt;&gt;DefectTypeString,  IFERROR(Calculations!L1233,""), NA()),NA())</f>
        <v/>
      </c>
      <c r="F1233" s="3" t="e">
        <f t="shared" si="138"/>
        <v>#NUM!</v>
      </c>
      <c r="G1233" s="3" t="e">
        <f xml:space="preserve"> IF(Calculations!C1233 = DefectTypeString,  IFERROR(Calculations!L1233,""), NA())</f>
        <v>#N/A</v>
      </c>
      <c r="H1233" s="3" t="e">
        <f t="shared" si="139"/>
        <v>#NUM!</v>
      </c>
      <c r="I1233" s="3" t="e">
        <f ca="1" xml:space="preserve"> IF(OR(Calculations!C1233 = "",Calculations!C1233 &lt;&gt; DefectTypeString),  Calculations!M1233, NA())</f>
        <v>#N/A</v>
      </c>
      <c r="J1233" s="3" t="e">
        <f xml:space="preserve"> IF(Calculations!C1233 = DefectTypeString,  Calculations!M1233, NA())</f>
        <v>#N/A</v>
      </c>
      <c r="K1233" s="3"/>
      <c r="AL1233" s="2" t="str">
        <f t="shared" si="135"/>
        <v/>
      </c>
      <c r="AM1233" s="4" t="str">
        <f t="shared" si="136"/>
        <v/>
      </c>
      <c r="AN1233" s="4" t="str">
        <f t="shared" si="137"/>
        <v/>
      </c>
    </row>
    <row r="1234" spans="1:40" x14ac:dyDescent="0.2">
      <c r="A1234" s="9" t="str">
        <f>Calculations!B1234</f>
        <v/>
      </c>
      <c r="B1234" s="9" t="str">
        <f>Calculations!A1234</f>
        <v/>
      </c>
      <c r="C1234" s="3" t="str">
        <f t="shared" si="134"/>
        <v/>
      </c>
      <c r="D1234" s="3" t="str">
        <f>IFERROR(Calculations!L1234,"")</f>
        <v/>
      </c>
      <c r="E1234" s="3" t="str">
        <f>IF(OR(FilterValue="",Calculations!C1234=FilterValue), IF(Calculations!C1234 &lt;&gt;DefectTypeString,  IFERROR(Calculations!L1234,""), NA()),NA())</f>
        <v/>
      </c>
      <c r="F1234" s="3" t="e">
        <f t="shared" si="138"/>
        <v>#NUM!</v>
      </c>
      <c r="G1234" s="3" t="e">
        <f xml:space="preserve"> IF(Calculations!C1234 = DefectTypeString,  IFERROR(Calculations!L1234,""), NA())</f>
        <v>#N/A</v>
      </c>
      <c r="H1234" s="3" t="e">
        <f t="shared" si="139"/>
        <v>#NUM!</v>
      </c>
      <c r="I1234" s="3" t="e">
        <f ca="1" xml:space="preserve"> IF(OR(Calculations!C1234 = "",Calculations!C1234 &lt;&gt; DefectTypeString),  Calculations!M1234, NA())</f>
        <v>#N/A</v>
      </c>
      <c r="J1234" s="3" t="e">
        <f xml:space="preserve"> IF(Calculations!C1234 = DefectTypeString,  Calculations!M1234, NA())</f>
        <v>#N/A</v>
      </c>
      <c r="K1234" s="3"/>
      <c r="AL1234" s="2" t="str">
        <f t="shared" si="135"/>
        <v/>
      </c>
      <c r="AM1234" s="4" t="str">
        <f t="shared" si="136"/>
        <v/>
      </c>
      <c r="AN1234" s="4" t="str">
        <f t="shared" si="137"/>
        <v/>
      </c>
    </row>
    <row r="1235" spans="1:40" x14ac:dyDescent="0.2">
      <c r="A1235" s="9" t="str">
        <f>Calculations!B1235</f>
        <v/>
      </c>
      <c r="B1235" s="9" t="str">
        <f>Calculations!A1235</f>
        <v/>
      </c>
      <c r="C1235" s="3" t="str">
        <f t="shared" si="134"/>
        <v/>
      </c>
      <c r="D1235" s="3" t="str">
        <f>IFERROR(Calculations!L1235,"")</f>
        <v/>
      </c>
      <c r="E1235" s="3" t="str">
        <f>IF(OR(FilterValue="",Calculations!C1235=FilterValue), IF(Calculations!C1235 &lt;&gt;DefectTypeString,  IFERROR(Calculations!L1235,""), NA()),NA())</f>
        <v/>
      </c>
      <c r="F1235" s="3" t="e">
        <f t="shared" si="138"/>
        <v>#NUM!</v>
      </c>
      <c r="G1235" s="3" t="e">
        <f xml:space="preserve"> IF(Calculations!C1235 = DefectTypeString,  IFERROR(Calculations!L1235,""), NA())</f>
        <v>#N/A</v>
      </c>
      <c r="H1235" s="3" t="e">
        <f t="shared" si="139"/>
        <v>#NUM!</v>
      </c>
      <c r="I1235" s="3" t="e">
        <f ca="1" xml:space="preserve"> IF(OR(Calculations!C1235 = "",Calculations!C1235 &lt;&gt; DefectTypeString),  Calculations!M1235, NA())</f>
        <v>#N/A</v>
      </c>
      <c r="J1235" s="3" t="e">
        <f xml:space="preserve"> IF(Calculations!C1235 = DefectTypeString,  Calculations!M1235, NA())</f>
        <v>#N/A</v>
      </c>
      <c r="K1235" s="3"/>
      <c r="AL1235" s="2" t="str">
        <f t="shared" si="135"/>
        <v/>
      </c>
      <c r="AM1235" s="4" t="str">
        <f t="shared" si="136"/>
        <v/>
      </c>
      <c r="AN1235" s="4" t="str">
        <f t="shared" si="137"/>
        <v/>
      </c>
    </row>
    <row r="1236" spans="1:40" x14ac:dyDescent="0.2">
      <c r="A1236" s="9" t="str">
        <f>Calculations!B1236</f>
        <v/>
      </c>
      <c r="B1236" s="9" t="str">
        <f>Calculations!A1236</f>
        <v/>
      </c>
      <c r="C1236" s="3" t="str">
        <f t="shared" si="134"/>
        <v/>
      </c>
      <c r="D1236" s="3" t="str">
        <f>IFERROR(Calculations!L1236,"")</f>
        <v/>
      </c>
      <c r="E1236" s="3" t="str">
        <f>IF(OR(FilterValue="",Calculations!C1236=FilterValue), IF(Calculations!C1236 &lt;&gt;DefectTypeString,  IFERROR(Calculations!L1236,""), NA()),NA())</f>
        <v/>
      </c>
      <c r="F1236" s="3" t="e">
        <f t="shared" si="138"/>
        <v>#NUM!</v>
      </c>
      <c r="G1236" s="3" t="e">
        <f xml:space="preserve"> IF(Calculations!C1236 = DefectTypeString,  IFERROR(Calculations!L1236,""), NA())</f>
        <v>#N/A</v>
      </c>
      <c r="H1236" s="3" t="e">
        <f t="shared" si="139"/>
        <v>#NUM!</v>
      </c>
      <c r="I1236" s="3" t="e">
        <f ca="1" xml:space="preserve"> IF(OR(Calculations!C1236 = "",Calculations!C1236 &lt;&gt; DefectTypeString),  Calculations!M1236, NA())</f>
        <v>#N/A</v>
      </c>
      <c r="J1236" s="3" t="e">
        <f xml:space="preserve"> IF(Calculations!C1236 = DefectTypeString,  Calculations!M1236, NA())</f>
        <v>#N/A</v>
      </c>
      <c r="K1236" s="3"/>
      <c r="AL1236" s="2" t="str">
        <f t="shared" si="135"/>
        <v/>
      </c>
      <c r="AM1236" s="4" t="str">
        <f t="shared" si="136"/>
        <v/>
      </c>
      <c r="AN1236" s="4" t="str">
        <f t="shared" si="137"/>
        <v/>
      </c>
    </row>
    <row r="1237" spans="1:40" x14ac:dyDescent="0.2">
      <c r="A1237" s="9" t="str">
        <f>Calculations!B1237</f>
        <v/>
      </c>
      <c r="B1237" s="9" t="str">
        <f>Calculations!A1237</f>
        <v/>
      </c>
      <c r="C1237" s="3" t="str">
        <f t="shared" si="134"/>
        <v/>
      </c>
      <c r="D1237" s="3" t="str">
        <f>IFERROR(Calculations!L1237,"")</f>
        <v/>
      </c>
      <c r="E1237" s="3" t="str">
        <f>IF(OR(FilterValue="",Calculations!C1237=FilterValue), IF(Calculations!C1237 &lt;&gt;DefectTypeString,  IFERROR(Calculations!L1237,""), NA()),NA())</f>
        <v/>
      </c>
      <c r="F1237" s="3" t="e">
        <f t="shared" si="138"/>
        <v>#NUM!</v>
      </c>
      <c r="G1237" s="3" t="e">
        <f xml:space="preserve"> IF(Calculations!C1237 = DefectTypeString,  IFERROR(Calculations!L1237,""), NA())</f>
        <v>#N/A</v>
      </c>
      <c r="H1237" s="3" t="e">
        <f t="shared" si="139"/>
        <v>#NUM!</v>
      </c>
      <c r="I1237" s="3" t="e">
        <f ca="1" xml:space="preserve"> IF(OR(Calculations!C1237 = "",Calculations!C1237 &lt;&gt; DefectTypeString),  Calculations!M1237, NA())</f>
        <v>#N/A</v>
      </c>
      <c r="J1237" s="3" t="e">
        <f xml:space="preserve"> IF(Calculations!C1237 = DefectTypeString,  Calculations!M1237, NA())</f>
        <v>#N/A</v>
      </c>
      <c r="K1237" s="3"/>
      <c r="AL1237" s="2" t="str">
        <f t="shared" si="135"/>
        <v/>
      </c>
      <c r="AM1237" s="4" t="str">
        <f t="shared" si="136"/>
        <v/>
      </c>
      <c r="AN1237" s="4" t="str">
        <f t="shared" si="137"/>
        <v/>
      </c>
    </row>
    <row r="1238" spans="1:40" x14ac:dyDescent="0.2">
      <c r="A1238" s="9" t="str">
        <f>Calculations!B1238</f>
        <v/>
      </c>
      <c r="B1238" s="9" t="str">
        <f>Calculations!A1238</f>
        <v/>
      </c>
      <c r="C1238" s="3" t="str">
        <f t="shared" si="134"/>
        <v/>
      </c>
      <c r="D1238" s="3" t="str">
        <f>IFERROR(Calculations!L1238,"")</f>
        <v/>
      </c>
      <c r="E1238" s="3" t="str">
        <f>IF(OR(FilterValue="",Calculations!C1238=FilterValue), IF(Calculations!C1238 &lt;&gt;DefectTypeString,  IFERROR(Calculations!L1238,""), NA()),NA())</f>
        <v/>
      </c>
      <c r="F1238" s="3" t="e">
        <f t="shared" si="138"/>
        <v>#NUM!</v>
      </c>
      <c r="G1238" s="3" t="e">
        <f xml:space="preserve"> IF(Calculations!C1238 = DefectTypeString,  IFERROR(Calculations!L1238,""), NA())</f>
        <v>#N/A</v>
      </c>
      <c r="H1238" s="3" t="e">
        <f t="shared" si="139"/>
        <v>#NUM!</v>
      </c>
      <c r="I1238" s="3" t="e">
        <f ca="1" xml:space="preserve"> IF(OR(Calculations!C1238 = "",Calculations!C1238 &lt;&gt; DefectTypeString),  Calculations!M1238, NA())</f>
        <v>#N/A</v>
      </c>
      <c r="J1238" s="3" t="e">
        <f xml:space="preserve"> IF(Calculations!C1238 = DefectTypeString,  Calculations!M1238, NA())</f>
        <v>#N/A</v>
      </c>
      <c r="K1238" s="3"/>
      <c r="AL1238" s="2" t="str">
        <f t="shared" si="135"/>
        <v/>
      </c>
      <c r="AM1238" s="4" t="str">
        <f t="shared" si="136"/>
        <v/>
      </c>
      <c r="AN1238" s="4" t="str">
        <f t="shared" si="137"/>
        <v/>
      </c>
    </row>
    <row r="1239" spans="1:40" x14ac:dyDescent="0.2">
      <c r="A1239" s="9" t="str">
        <f>Calculations!B1239</f>
        <v/>
      </c>
      <c r="B1239" s="9" t="str">
        <f>Calculations!A1239</f>
        <v/>
      </c>
      <c r="C1239" s="3" t="str">
        <f t="shared" si="134"/>
        <v/>
      </c>
      <c r="D1239" s="3" t="str">
        <f>IFERROR(Calculations!L1239,"")</f>
        <v/>
      </c>
      <c r="E1239" s="3" t="str">
        <f>IF(OR(FilterValue="",Calculations!C1239=FilterValue), IF(Calculations!C1239 &lt;&gt;DefectTypeString,  IFERROR(Calculations!L1239,""), NA()),NA())</f>
        <v/>
      </c>
      <c r="F1239" s="3" t="e">
        <f t="shared" si="138"/>
        <v>#NUM!</v>
      </c>
      <c r="G1239" s="3" t="e">
        <f xml:space="preserve"> IF(Calculations!C1239 = DefectTypeString,  IFERROR(Calculations!L1239,""), NA())</f>
        <v>#N/A</v>
      </c>
      <c r="H1239" s="3" t="e">
        <f t="shared" si="139"/>
        <v>#NUM!</v>
      </c>
      <c r="I1239" s="3" t="e">
        <f ca="1" xml:space="preserve"> IF(OR(Calculations!C1239 = "",Calculations!C1239 &lt;&gt; DefectTypeString),  Calculations!M1239, NA())</f>
        <v>#N/A</v>
      </c>
      <c r="J1239" s="3" t="e">
        <f xml:space="preserve"> IF(Calculations!C1239 = DefectTypeString,  Calculations!M1239, NA())</f>
        <v>#N/A</v>
      </c>
      <c r="K1239" s="3"/>
      <c r="AL1239" s="2" t="str">
        <f t="shared" si="135"/>
        <v/>
      </c>
      <c r="AM1239" s="4" t="str">
        <f t="shared" si="136"/>
        <v/>
      </c>
      <c r="AN1239" s="4" t="str">
        <f t="shared" si="137"/>
        <v/>
      </c>
    </row>
    <row r="1240" spans="1:40" x14ac:dyDescent="0.2">
      <c r="A1240" s="9" t="str">
        <f>Calculations!B1240</f>
        <v/>
      </c>
      <c r="B1240" s="9" t="str">
        <f>Calculations!A1240</f>
        <v/>
      </c>
      <c r="C1240" s="3" t="str">
        <f t="shared" si="134"/>
        <v/>
      </c>
      <c r="D1240" s="3" t="str">
        <f>IFERROR(Calculations!L1240,"")</f>
        <v/>
      </c>
      <c r="E1240" s="3" t="str">
        <f>IF(OR(FilterValue="",Calculations!C1240=FilterValue), IF(Calculations!C1240 &lt;&gt;DefectTypeString,  IFERROR(Calculations!L1240,""), NA()),NA())</f>
        <v/>
      </c>
      <c r="F1240" s="3" t="e">
        <f t="shared" si="138"/>
        <v>#NUM!</v>
      </c>
      <c r="G1240" s="3" t="e">
        <f xml:space="preserve"> IF(Calculations!C1240 = DefectTypeString,  IFERROR(Calculations!L1240,""), NA())</f>
        <v>#N/A</v>
      </c>
      <c r="H1240" s="3" t="e">
        <f t="shared" si="139"/>
        <v>#NUM!</v>
      </c>
      <c r="I1240" s="3" t="e">
        <f ca="1" xml:space="preserve"> IF(OR(Calculations!C1240 = "",Calculations!C1240 &lt;&gt; DefectTypeString),  Calculations!M1240, NA())</f>
        <v>#N/A</v>
      </c>
      <c r="J1240" s="3" t="e">
        <f xml:space="preserve"> IF(Calculations!C1240 = DefectTypeString,  Calculations!M1240, NA())</f>
        <v>#N/A</v>
      </c>
      <c r="K1240" s="3"/>
      <c r="AL1240" s="2" t="str">
        <f t="shared" si="135"/>
        <v/>
      </c>
      <c r="AM1240" s="4" t="str">
        <f t="shared" si="136"/>
        <v/>
      </c>
      <c r="AN1240" s="4" t="str">
        <f t="shared" si="137"/>
        <v/>
      </c>
    </row>
    <row r="1241" spans="1:40" x14ac:dyDescent="0.2">
      <c r="A1241" s="9" t="str">
        <f>Calculations!B1241</f>
        <v/>
      </c>
      <c r="B1241" s="9" t="str">
        <f>Calculations!A1241</f>
        <v/>
      </c>
      <c r="C1241" s="3" t="str">
        <f t="shared" si="134"/>
        <v/>
      </c>
      <c r="D1241" s="3" t="str">
        <f>IFERROR(Calculations!L1241,"")</f>
        <v/>
      </c>
      <c r="E1241" s="3" t="str">
        <f>IF(OR(FilterValue="",Calculations!C1241=FilterValue), IF(Calculations!C1241 &lt;&gt;DefectTypeString,  IFERROR(Calculations!L1241,""), NA()),NA())</f>
        <v/>
      </c>
      <c r="F1241" s="3" t="e">
        <f t="shared" si="138"/>
        <v>#NUM!</v>
      </c>
      <c r="G1241" s="3" t="e">
        <f xml:space="preserve"> IF(Calculations!C1241 = DefectTypeString,  IFERROR(Calculations!L1241,""), NA())</f>
        <v>#N/A</v>
      </c>
      <c r="H1241" s="3" t="e">
        <f t="shared" si="139"/>
        <v>#NUM!</v>
      </c>
      <c r="I1241" s="3" t="e">
        <f ca="1" xml:space="preserve"> IF(OR(Calculations!C1241 = "",Calculations!C1241 &lt;&gt; DefectTypeString),  Calculations!M1241, NA())</f>
        <v>#N/A</v>
      </c>
      <c r="J1241" s="3" t="e">
        <f xml:space="preserve"> IF(Calculations!C1241 = DefectTypeString,  Calculations!M1241, NA())</f>
        <v>#N/A</v>
      </c>
      <c r="K1241" s="3"/>
      <c r="AL1241" s="2" t="str">
        <f t="shared" si="135"/>
        <v/>
      </c>
      <c r="AM1241" s="4" t="str">
        <f t="shared" si="136"/>
        <v/>
      </c>
      <c r="AN1241" s="4" t="str">
        <f t="shared" si="137"/>
        <v/>
      </c>
    </row>
    <row r="1242" spans="1:40" x14ac:dyDescent="0.2">
      <c r="A1242" s="9" t="str">
        <f>Calculations!B1242</f>
        <v/>
      </c>
      <c r="B1242" s="9" t="str">
        <f>Calculations!A1242</f>
        <v/>
      </c>
      <c r="C1242" s="3" t="str">
        <f t="shared" si="134"/>
        <v/>
      </c>
      <c r="D1242" s="3" t="str">
        <f>IFERROR(Calculations!L1242,"")</f>
        <v/>
      </c>
      <c r="E1242" s="3" t="str">
        <f>IF(OR(FilterValue="",Calculations!C1242=FilterValue), IF(Calculations!C1242 &lt;&gt;DefectTypeString,  IFERROR(Calculations!L1242,""), NA()),NA())</f>
        <v/>
      </c>
      <c r="F1242" s="3" t="e">
        <f t="shared" si="138"/>
        <v>#NUM!</v>
      </c>
      <c r="G1242" s="3" t="e">
        <f xml:space="preserve"> IF(Calculations!C1242 = DefectTypeString,  IFERROR(Calculations!L1242,""), NA())</f>
        <v>#N/A</v>
      </c>
      <c r="H1242" s="3" t="e">
        <f t="shared" si="139"/>
        <v>#NUM!</v>
      </c>
      <c r="I1242" s="3" t="e">
        <f ca="1" xml:space="preserve"> IF(OR(Calculations!C1242 = "",Calculations!C1242 &lt;&gt; DefectTypeString),  Calculations!M1242, NA())</f>
        <v>#N/A</v>
      </c>
      <c r="J1242" s="3" t="e">
        <f xml:space="preserve"> IF(Calculations!C1242 = DefectTypeString,  Calculations!M1242, NA())</f>
        <v>#N/A</v>
      </c>
      <c r="K1242" s="3"/>
      <c r="AL1242" s="2" t="str">
        <f t="shared" si="135"/>
        <v/>
      </c>
      <c r="AM1242" s="4" t="str">
        <f t="shared" si="136"/>
        <v/>
      </c>
      <c r="AN1242" s="4" t="str">
        <f t="shared" si="137"/>
        <v/>
      </c>
    </row>
    <row r="1243" spans="1:40" x14ac:dyDescent="0.2">
      <c r="A1243" s="9" t="str">
        <f>Calculations!B1243</f>
        <v/>
      </c>
      <c r="B1243" s="9" t="str">
        <f>Calculations!A1243</f>
        <v/>
      </c>
      <c r="C1243" s="3" t="str">
        <f t="shared" si="134"/>
        <v/>
      </c>
      <c r="D1243" s="3" t="str">
        <f>IFERROR(Calculations!L1243,"")</f>
        <v/>
      </c>
      <c r="E1243" s="3" t="str">
        <f>IF(OR(FilterValue="",Calculations!C1243=FilterValue), IF(Calculations!C1243 &lt;&gt;DefectTypeString,  IFERROR(Calculations!L1243,""), NA()),NA())</f>
        <v/>
      </c>
      <c r="F1243" s="3" t="e">
        <f t="shared" si="138"/>
        <v>#NUM!</v>
      </c>
      <c r="G1243" s="3" t="e">
        <f xml:space="preserve"> IF(Calculations!C1243 = DefectTypeString,  IFERROR(Calculations!L1243,""), NA())</f>
        <v>#N/A</v>
      </c>
      <c r="H1243" s="3" t="e">
        <f t="shared" si="139"/>
        <v>#NUM!</v>
      </c>
      <c r="I1243" s="3" t="e">
        <f ca="1" xml:space="preserve"> IF(OR(Calculations!C1243 = "",Calculations!C1243 &lt;&gt; DefectTypeString),  Calculations!M1243, NA())</f>
        <v>#N/A</v>
      </c>
      <c r="J1243" s="3" t="e">
        <f xml:space="preserve"> IF(Calculations!C1243 = DefectTypeString,  Calculations!M1243, NA())</f>
        <v>#N/A</v>
      </c>
      <c r="K1243" s="3"/>
      <c r="AL1243" s="2" t="str">
        <f t="shared" si="135"/>
        <v/>
      </c>
      <c r="AM1243" s="4" t="str">
        <f t="shared" si="136"/>
        <v/>
      </c>
      <c r="AN1243" s="4" t="str">
        <f t="shared" si="137"/>
        <v/>
      </c>
    </row>
    <row r="1244" spans="1:40" x14ac:dyDescent="0.2">
      <c r="A1244" s="9" t="str">
        <f>Calculations!B1244</f>
        <v/>
      </c>
      <c r="B1244" s="9" t="str">
        <f>Calculations!A1244</f>
        <v/>
      </c>
      <c r="C1244" s="3" t="str">
        <f t="shared" si="134"/>
        <v/>
      </c>
      <c r="D1244" s="3" t="str">
        <f>IFERROR(Calculations!L1244,"")</f>
        <v/>
      </c>
      <c r="E1244" s="3" t="str">
        <f>IF(OR(FilterValue="",Calculations!C1244=FilterValue), IF(Calculations!C1244 &lt;&gt;DefectTypeString,  IFERROR(Calculations!L1244,""), NA()),NA())</f>
        <v/>
      </c>
      <c r="F1244" s="3" t="e">
        <f t="shared" si="138"/>
        <v>#NUM!</v>
      </c>
      <c r="G1244" s="3" t="e">
        <f xml:space="preserve"> IF(Calculations!C1244 = DefectTypeString,  IFERROR(Calculations!L1244,""), NA())</f>
        <v>#N/A</v>
      </c>
      <c r="H1244" s="3" t="e">
        <f t="shared" si="139"/>
        <v>#NUM!</v>
      </c>
      <c r="I1244" s="3" t="e">
        <f ca="1" xml:space="preserve"> IF(OR(Calculations!C1244 = "",Calculations!C1244 &lt;&gt; DefectTypeString),  Calculations!M1244, NA())</f>
        <v>#N/A</v>
      </c>
      <c r="J1244" s="3" t="e">
        <f xml:space="preserve"> IF(Calculations!C1244 = DefectTypeString,  Calculations!M1244, NA())</f>
        <v>#N/A</v>
      </c>
      <c r="K1244" s="3"/>
      <c r="AL1244" s="2" t="str">
        <f t="shared" si="135"/>
        <v/>
      </c>
      <c r="AM1244" s="4" t="str">
        <f t="shared" si="136"/>
        <v/>
      </c>
      <c r="AN1244" s="4" t="str">
        <f t="shared" si="137"/>
        <v/>
      </c>
    </row>
    <row r="1245" spans="1:40" x14ac:dyDescent="0.2">
      <c r="A1245" s="9" t="str">
        <f>Calculations!B1245</f>
        <v/>
      </c>
      <c r="B1245" s="9" t="str">
        <f>Calculations!A1245</f>
        <v/>
      </c>
      <c r="C1245" s="3" t="str">
        <f t="shared" si="134"/>
        <v/>
      </c>
      <c r="D1245" s="3" t="str">
        <f>IFERROR(Calculations!L1245,"")</f>
        <v/>
      </c>
      <c r="E1245" s="3" t="str">
        <f>IF(OR(FilterValue="",Calculations!C1245=FilterValue), IF(Calculations!C1245 &lt;&gt;DefectTypeString,  IFERROR(Calculations!L1245,""), NA()),NA())</f>
        <v/>
      </c>
      <c r="F1245" s="3" t="e">
        <f t="shared" si="138"/>
        <v>#NUM!</v>
      </c>
      <c r="G1245" s="3" t="e">
        <f xml:space="preserve"> IF(Calculations!C1245 = DefectTypeString,  IFERROR(Calculations!L1245,""), NA())</f>
        <v>#N/A</v>
      </c>
      <c r="H1245" s="3" t="e">
        <f t="shared" si="139"/>
        <v>#NUM!</v>
      </c>
      <c r="I1245" s="3" t="e">
        <f ca="1" xml:space="preserve"> IF(OR(Calculations!C1245 = "",Calculations!C1245 &lt;&gt; DefectTypeString),  Calculations!M1245, NA())</f>
        <v>#N/A</v>
      </c>
      <c r="J1245" s="3" t="e">
        <f xml:space="preserve"> IF(Calculations!C1245 = DefectTypeString,  Calculations!M1245, NA())</f>
        <v>#N/A</v>
      </c>
      <c r="K1245" s="3"/>
      <c r="AL1245" s="2" t="str">
        <f t="shared" si="135"/>
        <v/>
      </c>
      <c r="AM1245" s="4" t="str">
        <f t="shared" si="136"/>
        <v/>
      </c>
      <c r="AN1245" s="4" t="str">
        <f t="shared" si="137"/>
        <v/>
      </c>
    </row>
    <row r="1246" spans="1:40" x14ac:dyDescent="0.2">
      <c r="A1246" s="9" t="str">
        <f>Calculations!B1246</f>
        <v/>
      </c>
      <c r="B1246" s="9" t="str">
        <f>Calculations!A1246</f>
        <v/>
      </c>
      <c r="C1246" s="3" t="str">
        <f t="shared" si="134"/>
        <v/>
      </c>
      <c r="D1246" s="3" t="str">
        <f>IFERROR(Calculations!L1246,"")</f>
        <v/>
      </c>
      <c r="E1246" s="3" t="str">
        <f>IF(OR(FilterValue="",Calculations!C1246=FilterValue), IF(Calculations!C1246 &lt;&gt;DefectTypeString,  IFERROR(Calculations!L1246,""), NA()),NA())</f>
        <v/>
      </c>
      <c r="F1246" s="3" t="e">
        <f t="shared" si="138"/>
        <v>#NUM!</v>
      </c>
      <c r="G1246" s="3" t="e">
        <f xml:space="preserve"> IF(Calculations!C1246 = DefectTypeString,  IFERROR(Calculations!L1246,""), NA())</f>
        <v>#N/A</v>
      </c>
      <c r="H1246" s="3" t="e">
        <f t="shared" si="139"/>
        <v>#NUM!</v>
      </c>
      <c r="I1246" s="3" t="e">
        <f ca="1" xml:space="preserve"> IF(OR(Calculations!C1246 = "",Calculations!C1246 &lt;&gt; DefectTypeString),  Calculations!M1246, NA())</f>
        <v>#N/A</v>
      </c>
      <c r="J1246" s="3" t="e">
        <f xml:space="preserve"> IF(Calculations!C1246 = DefectTypeString,  Calculations!M1246, NA())</f>
        <v>#N/A</v>
      </c>
      <c r="K1246" s="3"/>
      <c r="AL1246" s="2" t="str">
        <f t="shared" si="135"/>
        <v/>
      </c>
      <c r="AM1246" s="4" t="str">
        <f t="shared" si="136"/>
        <v/>
      </c>
      <c r="AN1246" s="4" t="str">
        <f t="shared" si="137"/>
        <v/>
      </c>
    </row>
    <row r="1247" spans="1:40" x14ac:dyDescent="0.2">
      <c r="A1247" s="9" t="str">
        <f>Calculations!B1247</f>
        <v/>
      </c>
      <c r="B1247" s="9" t="str">
        <f>Calculations!A1247</f>
        <v/>
      </c>
      <c r="C1247" s="3" t="str">
        <f t="shared" si="134"/>
        <v/>
      </c>
      <c r="D1247" s="3" t="str">
        <f>IFERROR(Calculations!L1247,"")</f>
        <v/>
      </c>
      <c r="E1247" s="3" t="str">
        <f>IF(OR(FilterValue="",Calculations!C1247=FilterValue), IF(Calculations!C1247 &lt;&gt;DefectTypeString,  IFERROR(Calculations!L1247,""), NA()),NA())</f>
        <v/>
      </c>
      <c r="F1247" s="3" t="e">
        <f t="shared" si="138"/>
        <v>#NUM!</v>
      </c>
      <c r="G1247" s="3" t="e">
        <f xml:space="preserve"> IF(Calculations!C1247 = DefectTypeString,  IFERROR(Calculations!L1247,""), NA())</f>
        <v>#N/A</v>
      </c>
      <c r="H1247" s="3" t="e">
        <f t="shared" si="139"/>
        <v>#NUM!</v>
      </c>
      <c r="I1247" s="3" t="e">
        <f ca="1" xml:space="preserve"> IF(OR(Calculations!C1247 = "",Calculations!C1247 &lt;&gt; DefectTypeString),  Calculations!M1247, NA())</f>
        <v>#N/A</v>
      </c>
      <c r="J1247" s="3" t="e">
        <f xml:space="preserve"> IF(Calculations!C1247 = DefectTypeString,  Calculations!M1247, NA())</f>
        <v>#N/A</v>
      </c>
      <c r="K1247" s="3"/>
      <c r="AL1247" s="2" t="str">
        <f t="shared" si="135"/>
        <v/>
      </c>
      <c r="AM1247" s="4" t="str">
        <f t="shared" si="136"/>
        <v/>
      </c>
      <c r="AN1247" s="4" t="str">
        <f t="shared" si="137"/>
        <v/>
      </c>
    </row>
    <row r="1248" spans="1:40" x14ac:dyDescent="0.2">
      <c r="A1248" s="9" t="str">
        <f>Calculations!B1248</f>
        <v/>
      </c>
      <c r="B1248" s="9" t="str">
        <f>Calculations!A1248</f>
        <v/>
      </c>
      <c r="C1248" s="3" t="str">
        <f t="shared" si="134"/>
        <v/>
      </c>
      <c r="D1248" s="3" t="str">
        <f>IFERROR(Calculations!L1248,"")</f>
        <v/>
      </c>
      <c r="E1248" s="3" t="str">
        <f>IF(OR(FilterValue="",Calculations!C1248=FilterValue), IF(Calculations!C1248 &lt;&gt;DefectTypeString,  IFERROR(Calculations!L1248,""), NA()),NA())</f>
        <v/>
      </c>
      <c r="F1248" s="3" t="e">
        <f t="shared" si="138"/>
        <v>#NUM!</v>
      </c>
      <c r="G1248" s="3" t="e">
        <f xml:space="preserve"> IF(Calculations!C1248 = DefectTypeString,  IFERROR(Calculations!L1248,""), NA())</f>
        <v>#N/A</v>
      </c>
      <c r="H1248" s="3" t="e">
        <f t="shared" si="139"/>
        <v>#NUM!</v>
      </c>
      <c r="I1248" s="3" t="e">
        <f ca="1" xml:space="preserve"> IF(OR(Calculations!C1248 = "",Calculations!C1248 &lt;&gt; DefectTypeString),  Calculations!M1248, NA())</f>
        <v>#N/A</v>
      </c>
      <c r="J1248" s="3" t="e">
        <f xml:space="preserve"> IF(Calculations!C1248 = DefectTypeString,  Calculations!M1248, NA())</f>
        <v>#N/A</v>
      </c>
      <c r="K1248" s="3"/>
      <c r="AL1248" s="2" t="str">
        <f t="shared" si="135"/>
        <v/>
      </c>
      <c r="AM1248" s="4" t="str">
        <f t="shared" si="136"/>
        <v/>
      </c>
      <c r="AN1248" s="4" t="str">
        <f t="shared" si="137"/>
        <v/>
      </c>
    </row>
    <row r="1249" spans="1:40" x14ac:dyDescent="0.2">
      <c r="A1249" s="9" t="str">
        <f>Calculations!B1249</f>
        <v/>
      </c>
      <c r="B1249" s="9" t="str">
        <f>Calculations!A1249</f>
        <v/>
      </c>
      <c r="C1249" s="3" t="str">
        <f t="shared" si="134"/>
        <v/>
      </c>
      <c r="D1249" s="3" t="str">
        <f>IFERROR(Calculations!L1249,"")</f>
        <v/>
      </c>
      <c r="E1249" s="3" t="str">
        <f>IF(OR(FilterValue="",Calculations!C1249=FilterValue), IF(Calculations!C1249 &lt;&gt;DefectTypeString,  IFERROR(Calculations!L1249,""), NA()),NA())</f>
        <v/>
      </c>
      <c r="F1249" s="3" t="e">
        <f t="shared" si="138"/>
        <v>#NUM!</v>
      </c>
      <c r="G1249" s="3" t="e">
        <f xml:space="preserve"> IF(Calculations!C1249 = DefectTypeString,  IFERROR(Calculations!L1249,""), NA())</f>
        <v>#N/A</v>
      </c>
      <c r="H1249" s="3" t="e">
        <f t="shared" si="139"/>
        <v>#NUM!</v>
      </c>
      <c r="I1249" s="3" t="e">
        <f ca="1" xml:space="preserve"> IF(OR(Calculations!C1249 = "",Calculations!C1249 &lt;&gt; DefectTypeString),  Calculations!M1249, NA())</f>
        <v>#N/A</v>
      </c>
      <c r="J1249" s="3" t="e">
        <f xml:space="preserve"> IF(Calculations!C1249 = DefectTypeString,  Calculations!M1249, NA())</f>
        <v>#N/A</v>
      </c>
      <c r="K1249" s="3"/>
      <c r="AL1249" s="2" t="str">
        <f t="shared" si="135"/>
        <v/>
      </c>
      <c r="AM1249" s="4" t="str">
        <f t="shared" si="136"/>
        <v/>
      </c>
      <c r="AN1249" s="4" t="str">
        <f t="shared" si="137"/>
        <v/>
      </c>
    </row>
    <row r="1250" spans="1:40" x14ac:dyDescent="0.2">
      <c r="A1250" s="9" t="str">
        <f>Calculations!B1250</f>
        <v/>
      </c>
      <c r="B1250" s="9" t="str">
        <f>Calculations!A1250</f>
        <v/>
      </c>
      <c r="C1250" s="3" t="str">
        <f t="shared" si="134"/>
        <v/>
      </c>
      <c r="D1250" s="3" t="str">
        <f>IFERROR(Calculations!L1250,"")</f>
        <v/>
      </c>
      <c r="E1250" s="3" t="str">
        <f>IF(OR(FilterValue="",Calculations!C1250=FilterValue), IF(Calculations!C1250 &lt;&gt;DefectTypeString,  IFERROR(Calculations!L1250,""), NA()),NA())</f>
        <v/>
      </c>
      <c r="F1250" s="3" t="e">
        <f t="shared" si="138"/>
        <v>#NUM!</v>
      </c>
      <c r="G1250" s="3" t="e">
        <f xml:space="preserve"> IF(Calculations!C1250 = DefectTypeString,  IFERROR(Calculations!L1250,""), NA())</f>
        <v>#N/A</v>
      </c>
      <c r="H1250" s="3" t="e">
        <f t="shared" si="139"/>
        <v>#NUM!</v>
      </c>
      <c r="I1250" s="3" t="e">
        <f ca="1" xml:space="preserve"> IF(OR(Calculations!C1250 = "",Calculations!C1250 &lt;&gt; DefectTypeString),  Calculations!M1250, NA())</f>
        <v>#N/A</v>
      </c>
      <c r="J1250" s="3" t="e">
        <f xml:space="preserve"> IF(Calculations!C1250 = DefectTypeString,  Calculations!M1250, NA())</f>
        <v>#N/A</v>
      </c>
      <c r="K1250" s="3"/>
      <c r="AL1250" s="2" t="str">
        <f t="shared" si="135"/>
        <v/>
      </c>
      <c r="AM1250" s="4" t="str">
        <f t="shared" si="136"/>
        <v/>
      </c>
      <c r="AN1250" s="4" t="str">
        <f t="shared" si="137"/>
        <v/>
      </c>
    </row>
    <row r="1251" spans="1:40" x14ac:dyDescent="0.2">
      <c r="A1251" s="9" t="str">
        <f>Calculations!B1251</f>
        <v/>
      </c>
      <c r="B1251" s="9" t="str">
        <f>Calculations!A1251</f>
        <v/>
      </c>
      <c r="C1251" s="3" t="str">
        <f t="shared" si="134"/>
        <v/>
      </c>
      <c r="D1251" s="3" t="str">
        <f>IFERROR(Calculations!L1251,"")</f>
        <v/>
      </c>
      <c r="E1251" s="3" t="str">
        <f>IF(OR(FilterValue="",Calculations!C1251=FilterValue), IF(Calculations!C1251 &lt;&gt;DefectTypeString,  IFERROR(Calculations!L1251,""), NA()),NA())</f>
        <v/>
      </c>
      <c r="F1251" s="3" t="e">
        <f t="shared" si="138"/>
        <v>#NUM!</v>
      </c>
      <c r="G1251" s="3" t="e">
        <f xml:space="preserve"> IF(Calculations!C1251 = DefectTypeString,  IFERROR(Calculations!L1251,""), NA())</f>
        <v>#N/A</v>
      </c>
      <c r="H1251" s="3" t="e">
        <f t="shared" si="139"/>
        <v>#NUM!</v>
      </c>
      <c r="I1251" s="3" t="e">
        <f ca="1" xml:space="preserve"> IF(OR(Calculations!C1251 = "",Calculations!C1251 &lt;&gt; DefectTypeString),  Calculations!M1251, NA())</f>
        <v>#N/A</v>
      </c>
      <c r="J1251" s="3" t="e">
        <f xml:space="preserve"> IF(Calculations!C1251 = DefectTypeString,  Calculations!M1251, NA())</f>
        <v>#N/A</v>
      </c>
      <c r="K1251" s="3"/>
      <c r="AL1251" s="2" t="str">
        <f t="shared" si="135"/>
        <v/>
      </c>
      <c r="AM1251" s="4" t="str">
        <f t="shared" si="136"/>
        <v/>
      </c>
      <c r="AN1251" s="4" t="str">
        <f t="shared" si="137"/>
        <v/>
      </c>
    </row>
    <row r="1252" spans="1:40" x14ac:dyDescent="0.2">
      <c r="A1252" s="9" t="str">
        <f>Calculations!B1252</f>
        <v/>
      </c>
      <c r="B1252" s="9" t="str">
        <f>Calculations!A1252</f>
        <v/>
      </c>
      <c r="C1252" s="3" t="str">
        <f t="shared" ref="C1252:C1315" si="140">IF(ISNUMBER(B1252),YEAR(B1252)&amp;"-"&amp;TEXT(WEEKNUM(B1252),"00"),"")</f>
        <v/>
      </c>
      <c r="D1252" s="3" t="str">
        <f>IFERROR(Calculations!L1252,"")</f>
        <v/>
      </c>
      <c r="E1252" s="3" t="str">
        <f>IF(OR(FilterValue="",Calculations!C1252=FilterValue), IF(Calculations!C1252 &lt;&gt;DefectTypeString,  IFERROR(Calculations!L1252,""), NA()),NA())</f>
        <v/>
      </c>
      <c r="F1252" s="3" t="e">
        <f t="shared" si="138"/>
        <v>#NUM!</v>
      </c>
      <c r="G1252" s="3" t="e">
        <f xml:space="preserve"> IF(Calculations!C1252 = DefectTypeString,  IFERROR(Calculations!L1252,""), NA())</f>
        <v>#N/A</v>
      </c>
      <c r="H1252" s="3" t="e">
        <f t="shared" si="139"/>
        <v>#NUM!</v>
      </c>
      <c r="I1252" s="3" t="e">
        <f ca="1" xml:space="preserve"> IF(OR(Calculations!C1252 = "",Calculations!C1252 &lt;&gt; DefectTypeString),  Calculations!M1252, NA())</f>
        <v>#N/A</v>
      </c>
      <c r="J1252" s="3" t="e">
        <f xml:space="preserve"> IF(Calculations!C1252 = DefectTypeString,  Calculations!M1252, NA())</f>
        <v>#N/A</v>
      </c>
      <c r="K1252" s="3"/>
      <c r="AL1252" s="2" t="str">
        <f t="shared" si="135"/>
        <v/>
      </c>
      <c r="AM1252" s="4" t="str">
        <f t="shared" si="136"/>
        <v/>
      </c>
      <c r="AN1252" s="4" t="str">
        <f t="shared" si="137"/>
        <v/>
      </c>
    </row>
    <row r="1253" spans="1:40" x14ac:dyDescent="0.2">
      <c r="A1253" s="9" t="str">
        <f>Calculations!B1253</f>
        <v/>
      </c>
      <c r="B1253" s="9" t="str">
        <f>Calculations!A1253</f>
        <v/>
      </c>
      <c r="C1253" s="3" t="str">
        <f t="shared" si="140"/>
        <v/>
      </c>
      <c r="D1253" s="3" t="str">
        <f>IFERROR(Calculations!L1253,"")</f>
        <v/>
      </c>
      <c r="E1253" s="3" t="str">
        <f>IF(OR(FilterValue="",Calculations!C1253=FilterValue), IF(Calculations!C1253 &lt;&gt;DefectTypeString,  IFERROR(Calculations!L1253,""), NA()),NA())</f>
        <v/>
      </c>
      <c r="F1253" s="3" t="e">
        <f t="shared" si="138"/>
        <v>#NUM!</v>
      </c>
      <c r="G1253" s="3" t="e">
        <f xml:space="preserve"> IF(Calculations!C1253 = DefectTypeString,  IFERROR(Calculations!L1253,""), NA())</f>
        <v>#N/A</v>
      </c>
      <c r="H1253" s="3" t="e">
        <f t="shared" si="139"/>
        <v>#NUM!</v>
      </c>
      <c r="I1253" s="3" t="e">
        <f ca="1" xml:space="preserve"> IF(OR(Calculations!C1253 = "",Calculations!C1253 &lt;&gt; DefectTypeString),  Calculations!M1253, NA())</f>
        <v>#N/A</v>
      </c>
      <c r="J1253" s="3" t="e">
        <f xml:space="preserve"> IF(Calculations!C1253 = DefectTypeString,  Calculations!M1253, NA())</f>
        <v>#N/A</v>
      </c>
      <c r="K1253" s="3"/>
      <c r="AL1253" s="2" t="str">
        <f t="shared" si="135"/>
        <v/>
      </c>
      <c r="AM1253" s="4" t="str">
        <f t="shared" si="136"/>
        <v/>
      </c>
      <c r="AN1253" s="4" t="str">
        <f t="shared" si="137"/>
        <v/>
      </c>
    </row>
    <row r="1254" spans="1:40" x14ac:dyDescent="0.2">
      <c r="A1254" s="9" t="str">
        <f>Calculations!B1254</f>
        <v/>
      </c>
      <c r="B1254" s="9" t="str">
        <f>Calculations!A1254</f>
        <v/>
      </c>
      <c r="C1254" s="3" t="str">
        <f t="shared" si="140"/>
        <v/>
      </c>
      <c r="D1254" s="3" t="str">
        <f>IFERROR(Calculations!L1254,"")</f>
        <v/>
      </c>
      <c r="E1254" s="3" t="str">
        <f>IF(OR(FilterValue="",Calculations!C1254=FilterValue), IF(Calculations!C1254 &lt;&gt;DefectTypeString,  IFERROR(Calculations!L1254,""), NA()),NA())</f>
        <v/>
      </c>
      <c r="F1254" s="3" t="e">
        <f t="shared" si="138"/>
        <v>#NUM!</v>
      </c>
      <c r="G1254" s="3" t="e">
        <f xml:space="preserve"> IF(Calculations!C1254 = DefectTypeString,  IFERROR(Calculations!L1254,""), NA())</f>
        <v>#N/A</v>
      </c>
      <c r="H1254" s="3" t="e">
        <f t="shared" si="139"/>
        <v>#NUM!</v>
      </c>
      <c r="I1254" s="3" t="e">
        <f ca="1" xml:space="preserve"> IF(OR(Calculations!C1254 = "",Calculations!C1254 &lt;&gt; DefectTypeString),  Calculations!M1254, NA())</f>
        <v>#N/A</v>
      </c>
      <c r="J1254" s="3" t="e">
        <f xml:space="preserve"> IF(Calculations!C1254 = DefectTypeString,  Calculations!M1254, NA())</f>
        <v>#N/A</v>
      </c>
      <c r="K1254" s="3"/>
      <c r="AL1254" s="2" t="str">
        <f t="shared" si="135"/>
        <v/>
      </c>
      <c r="AM1254" s="4" t="str">
        <f t="shared" si="136"/>
        <v/>
      </c>
      <c r="AN1254" s="4" t="str">
        <f t="shared" si="137"/>
        <v/>
      </c>
    </row>
    <row r="1255" spans="1:40" x14ac:dyDescent="0.2">
      <c r="A1255" s="9" t="str">
        <f>Calculations!B1255</f>
        <v/>
      </c>
      <c r="B1255" s="9" t="str">
        <f>Calculations!A1255</f>
        <v/>
      </c>
      <c r="C1255" s="3" t="str">
        <f t="shared" si="140"/>
        <v/>
      </c>
      <c r="D1255" s="3" t="str">
        <f>IFERROR(Calculations!L1255,"")</f>
        <v/>
      </c>
      <c r="E1255" s="3" t="str">
        <f>IF(OR(FilterValue="",Calculations!C1255=FilterValue), IF(Calculations!C1255 &lt;&gt;DefectTypeString,  IFERROR(Calculations!L1255,""), NA()),NA())</f>
        <v/>
      </c>
      <c r="F1255" s="3" t="e">
        <f t="shared" si="138"/>
        <v>#NUM!</v>
      </c>
      <c r="G1255" s="3" t="e">
        <f xml:space="preserve"> IF(Calculations!C1255 = DefectTypeString,  IFERROR(Calculations!L1255,""), NA())</f>
        <v>#N/A</v>
      </c>
      <c r="H1255" s="3" t="e">
        <f t="shared" si="139"/>
        <v>#NUM!</v>
      </c>
      <c r="I1255" s="3" t="e">
        <f ca="1" xml:space="preserve"> IF(OR(Calculations!C1255 = "",Calculations!C1255 &lt;&gt; DefectTypeString),  Calculations!M1255, NA())</f>
        <v>#N/A</v>
      </c>
      <c r="J1255" s="3" t="e">
        <f xml:space="preserve"> IF(Calculations!C1255 = DefectTypeString,  Calculations!M1255, NA())</f>
        <v>#N/A</v>
      </c>
      <c r="K1255" s="3"/>
      <c r="AL1255" s="2" t="str">
        <f t="shared" si="135"/>
        <v/>
      </c>
      <c r="AM1255" s="4" t="str">
        <f t="shared" si="136"/>
        <v/>
      </c>
      <c r="AN1255" s="4" t="str">
        <f t="shared" si="137"/>
        <v/>
      </c>
    </row>
    <row r="1256" spans="1:40" x14ac:dyDescent="0.2">
      <c r="A1256" s="9" t="str">
        <f>Calculations!B1256</f>
        <v/>
      </c>
      <c r="B1256" s="9" t="str">
        <f>Calculations!A1256</f>
        <v/>
      </c>
      <c r="C1256" s="3" t="str">
        <f t="shared" si="140"/>
        <v/>
      </c>
      <c r="D1256" s="3" t="str">
        <f>IFERROR(Calculations!L1256,"")</f>
        <v/>
      </c>
      <c r="E1256" s="3" t="str">
        <f>IF(OR(FilterValue="",Calculations!C1256=FilterValue), IF(Calculations!C1256 &lt;&gt;DefectTypeString,  IFERROR(Calculations!L1256,""), NA()),NA())</f>
        <v/>
      </c>
      <c r="F1256" s="3" t="e">
        <f t="shared" si="138"/>
        <v>#NUM!</v>
      </c>
      <c r="G1256" s="3" t="e">
        <f xml:space="preserve"> IF(Calculations!C1256 = DefectTypeString,  IFERROR(Calculations!L1256,""), NA())</f>
        <v>#N/A</v>
      </c>
      <c r="H1256" s="3" t="e">
        <f t="shared" si="139"/>
        <v>#NUM!</v>
      </c>
      <c r="I1256" s="3" t="e">
        <f ca="1" xml:space="preserve"> IF(OR(Calculations!C1256 = "",Calculations!C1256 &lt;&gt; DefectTypeString),  Calculations!M1256, NA())</f>
        <v>#N/A</v>
      </c>
      <c r="J1256" s="3" t="e">
        <f xml:space="preserve"> IF(Calculations!C1256 = DefectTypeString,  Calculations!M1256, NA())</f>
        <v>#N/A</v>
      </c>
      <c r="K1256" s="3"/>
      <c r="AL1256" s="2" t="str">
        <f t="shared" si="135"/>
        <v/>
      </c>
      <c r="AM1256" s="4" t="str">
        <f t="shared" si="136"/>
        <v/>
      </c>
      <c r="AN1256" s="4" t="str">
        <f t="shared" si="137"/>
        <v/>
      </c>
    </row>
    <row r="1257" spans="1:40" x14ac:dyDescent="0.2">
      <c r="A1257" s="9" t="str">
        <f>Calculations!B1257</f>
        <v/>
      </c>
      <c r="B1257" s="9" t="str">
        <f>Calculations!A1257</f>
        <v/>
      </c>
      <c r="C1257" s="3" t="str">
        <f t="shared" si="140"/>
        <v/>
      </c>
      <c r="D1257" s="3" t="str">
        <f>IFERROR(Calculations!L1257,"")</f>
        <v/>
      </c>
      <c r="E1257" s="3" t="str">
        <f>IF(OR(FilterValue="",Calculations!C1257=FilterValue), IF(Calculations!C1257 &lt;&gt;DefectTypeString,  IFERROR(Calculations!L1257,""), NA()),NA())</f>
        <v/>
      </c>
      <c r="F1257" s="3" t="e">
        <f t="shared" si="138"/>
        <v>#NUM!</v>
      </c>
      <c r="G1257" s="3" t="e">
        <f xml:space="preserve"> IF(Calculations!C1257 = DefectTypeString,  IFERROR(Calculations!L1257,""), NA())</f>
        <v>#N/A</v>
      </c>
      <c r="H1257" s="3" t="e">
        <f t="shared" si="139"/>
        <v>#NUM!</v>
      </c>
      <c r="I1257" s="3" t="e">
        <f ca="1" xml:space="preserve"> IF(OR(Calculations!C1257 = "",Calculations!C1257 &lt;&gt; DefectTypeString),  Calculations!M1257, NA())</f>
        <v>#N/A</v>
      </c>
      <c r="J1257" s="3" t="e">
        <f xml:space="preserve"> IF(Calculations!C1257 = DefectTypeString,  Calculations!M1257, NA())</f>
        <v>#N/A</v>
      </c>
      <c r="K1257" s="3"/>
      <c r="AL1257" s="2" t="str">
        <f t="shared" si="135"/>
        <v/>
      </c>
      <c r="AM1257" s="4" t="str">
        <f t="shared" si="136"/>
        <v/>
      </c>
      <c r="AN1257" s="4" t="str">
        <f t="shared" si="137"/>
        <v/>
      </c>
    </row>
    <row r="1258" spans="1:40" x14ac:dyDescent="0.2">
      <c r="A1258" s="9" t="str">
        <f>Calculations!B1258</f>
        <v/>
      </c>
      <c r="B1258" s="9" t="str">
        <f>Calculations!A1258</f>
        <v/>
      </c>
      <c r="C1258" s="3" t="str">
        <f t="shared" si="140"/>
        <v/>
      </c>
      <c r="D1258" s="3" t="str">
        <f>IFERROR(Calculations!L1258,"")</f>
        <v/>
      </c>
      <c r="E1258" s="3" t="str">
        <f>IF(OR(FilterValue="",Calculations!C1258=FilterValue), IF(Calculations!C1258 &lt;&gt;DefectTypeString,  IFERROR(Calculations!L1258,""), NA()),NA())</f>
        <v/>
      </c>
      <c r="F1258" s="3" t="e">
        <f t="shared" si="138"/>
        <v>#NUM!</v>
      </c>
      <c r="G1258" s="3" t="e">
        <f xml:space="preserve"> IF(Calculations!C1258 = DefectTypeString,  IFERROR(Calculations!L1258,""), NA())</f>
        <v>#N/A</v>
      </c>
      <c r="H1258" s="3" t="e">
        <f t="shared" si="139"/>
        <v>#NUM!</v>
      </c>
      <c r="I1258" s="3" t="e">
        <f ca="1" xml:space="preserve"> IF(OR(Calculations!C1258 = "",Calculations!C1258 &lt;&gt; DefectTypeString),  Calculations!M1258, NA())</f>
        <v>#N/A</v>
      </c>
      <c r="J1258" s="3" t="e">
        <f xml:space="preserve"> IF(Calculations!C1258 = DefectTypeString,  Calculations!M1258, NA())</f>
        <v>#N/A</v>
      </c>
      <c r="K1258" s="3"/>
      <c r="AL1258" s="2" t="str">
        <f t="shared" si="135"/>
        <v/>
      </c>
      <c r="AM1258" s="4" t="str">
        <f t="shared" si="136"/>
        <v/>
      </c>
      <c r="AN1258" s="4" t="str">
        <f t="shared" si="137"/>
        <v/>
      </c>
    </row>
    <row r="1259" spans="1:40" x14ac:dyDescent="0.2">
      <c r="A1259" s="9" t="str">
        <f>Calculations!B1259</f>
        <v/>
      </c>
      <c r="B1259" s="9" t="str">
        <f>Calculations!A1259</f>
        <v/>
      </c>
      <c r="C1259" s="3" t="str">
        <f t="shared" si="140"/>
        <v/>
      </c>
      <c r="D1259" s="3" t="str">
        <f>IFERROR(Calculations!L1259,"")</f>
        <v/>
      </c>
      <c r="E1259" s="3" t="str">
        <f>IF(OR(FilterValue="",Calculations!C1259=FilterValue), IF(Calculations!C1259 &lt;&gt;DefectTypeString,  IFERROR(Calculations!L1259,""), NA()),NA())</f>
        <v/>
      </c>
      <c r="F1259" s="3" t="e">
        <f t="shared" si="138"/>
        <v>#NUM!</v>
      </c>
      <c r="G1259" s="3" t="e">
        <f xml:space="preserve"> IF(Calculations!C1259 = DefectTypeString,  IFERROR(Calculations!L1259,""), NA())</f>
        <v>#N/A</v>
      </c>
      <c r="H1259" s="3" t="e">
        <f t="shared" si="139"/>
        <v>#NUM!</v>
      </c>
      <c r="I1259" s="3" t="e">
        <f ca="1" xml:space="preserve"> IF(OR(Calculations!C1259 = "",Calculations!C1259 &lt;&gt; DefectTypeString),  Calculations!M1259, NA())</f>
        <v>#N/A</v>
      </c>
      <c r="J1259" s="3" t="e">
        <f xml:space="preserve"> IF(Calculations!C1259 = DefectTypeString,  Calculations!M1259, NA())</f>
        <v>#N/A</v>
      </c>
      <c r="K1259" s="3"/>
      <c r="AL1259" s="2" t="str">
        <f t="shared" si="135"/>
        <v/>
      </c>
      <c r="AM1259" s="4" t="str">
        <f t="shared" si="136"/>
        <v/>
      </c>
      <c r="AN1259" s="4" t="str">
        <f t="shared" si="137"/>
        <v/>
      </c>
    </row>
    <row r="1260" spans="1:40" x14ac:dyDescent="0.2">
      <c r="A1260" s="9" t="str">
        <f>Calculations!B1260</f>
        <v/>
      </c>
      <c r="B1260" s="9" t="str">
        <f>Calculations!A1260</f>
        <v/>
      </c>
      <c r="C1260" s="3" t="str">
        <f t="shared" si="140"/>
        <v/>
      </c>
      <c r="D1260" s="3" t="str">
        <f>IFERROR(Calculations!L1260,"")</f>
        <v/>
      </c>
      <c r="E1260" s="3" t="str">
        <f>IF(OR(FilterValue="",Calculations!C1260=FilterValue), IF(Calculations!C1260 &lt;&gt;DefectTypeString,  IFERROR(Calculations!L1260,""), NA()),NA())</f>
        <v/>
      </c>
      <c r="F1260" s="3" t="e">
        <f t="shared" si="138"/>
        <v>#NUM!</v>
      </c>
      <c r="G1260" s="3" t="e">
        <f xml:space="preserve"> IF(Calculations!C1260 = DefectTypeString,  IFERROR(Calculations!L1260,""), NA())</f>
        <v>#N/A</v>
      </c>
      <c r="H1260" s="3" t="e">
        <f t="shared" si="139"/>
        <v>#NUM!</v>
      </c>
      <c r="I1260" s="3" t="e">
        <f ca="1" xml:space="preserve"> IF(OR(Calculations!C1260 = "",Calculations!C1260 &lt;&gt; DefectTypeString),  Calculations!M1260, NA())</f>
        <v>#N/A</v>
      </c>
      <c r="J1260" s="3" t="e">
        <f xml:space="preserve"> IF(Calculations!C1260 = DefectTypeString,  Calculations!M1260, NA())</f>
        <v>#N/A</v>
      </c>
      <c r="K1260" s="3"/>
      <c r="AL1260" s="2" t="str">
        <f t="shared" si="135"/>
        <v/>
      </c>
      <c r="AM1260" s="4" t="str">
        <f t="shared" si="136"/>
        <v/>
      </c>
      <c r="AN1260" s="4" t="str">
        <f t="shared" si="137"/>
        <v/>
      </c>
    </row>
    <row r="1261" spans="1:40" x14ac:dyDescent="0.2">
      <c r="A1261" s="9" t="str">
        <f>Calculations!B1261</f>
        <v/>
      </c>
      <c r="B1261" s="9" t="str">
        <f>Calculations!A1261</f>
        <v/>
      </c>
      <c r="C1261" s="3" t="str">
        <f t="shared" si="140"/>
        <v/>
      </c>
      <c r="D1261" s="3" t="str">
        <f>IFERROR(Calculations!L1261,"")</f>
        <v/>
      </c>
      <c r="E1261" s="3" t="str">
        <f>IF(OR(FilterValue="",Calculations!C1261=FilterValue), IF(Calculations!C1261 &lt;&gt;DefectTypeString,  IFERROR(Calculations!L1261,""), NA()),NA())</f>
        <v/>
      </c>
      <c r="F1261" s="3" t="e">
        <f t="shared" si="138"/>
        <v>#NUM!</v>
      </c>
      <c r="G1261" s="3" t="e">
        <f xml:space="preserve"> IF(Calculations!C1261 = DefectTypeString,  IFERROR(Calculations!L1261,""), NA())</f>
        <v>#N/A</v>
      </c>
      <c r="H1261" s="3" t="e">
        <f t="shared" si="139"/>
        <v>#NUM!</v>
      </c>
      <c r="I1261" s="3" t="e">
        <f ca="1" xml:space="preserve"> IF(OR(Calculations!C1261 = "",Calculations!C1261 &lt;&gt; DefectTypeString),  Calculations!M1261, NA())</f>
        <v>#N/A</v>
      </c>
      <c r="J1261" s="3" t="e">
        <f xml:space="preserve"> IF(Calculations!C1261 = DefectTypeString,  Calculations!M1261, NA())</f>
        <v>#N/A</v>
      </c>
      <c r="K1261" s="3"/>
      <c r="AL1261" s="2" t="str">
        <f t="shared" si="135"/>
        <v/>
      </c>
      <c r="AM1261" s="4" t="str">
        <f t="shared" si="136"/>
        <v/>
      </c>
      <c r="AN1261" s="4" t="str">
        <f t="shared" si="137"/>
        <v/>
      </c>
    </row>
    <row r="1262" spans="1:40" x14ac:dyDescent="0.2">
      <c r="A1262" s="9" t="str">
        <f>Calculations!B1262</f>
        <v/>
      </c>
      <c r="B1262" s="9" t="str">
        <f>Calculations!A1262</f>
        <v/>
      </c>
      <c r="C1262" s="3" t="str">
        <f t="shared" si="140"/>
        <v/>
      </c>
      <c r="D1262" s="3" t="str">
        <f>IFERROR(Calculations!L1262,"")</f>
        <v/>
      </c>
      <c r="E1262" s="3" t="str">
        <f>IF(OR(FilterValue="",Calculations!C1262=FilterValue), IF(Calculations!C1262 &lt;&gt;DefectTypeString,  IFERROR(Calculations!L1262,""), NA()),NA())</f>
        <v/>
      </c>
      <c r="F1262" s="3" t="e">
        <f t="shared" si="138"/>
        <v>#NUM!</v>
      </c>
      <c r="G1262" s="3" t="e">
        <f xml:space="preserve"> IF(Calculations!C1262 = DefectTypeString,  IFERROR(Calculations!L1262,""), NA())</f>
        <v>#N/A</v>
      </c>
      <c r="H1262" s="3" t="e">
        <f t="shared" si="139"/>
        <v>#NUM!</v>
      </c>
      <c r="I1262" s="3" t="e">
        <f ca="1" xml:space="preserve"> IF(OR(Calculations!C1262 = "",Calculations!C1262 &lt;&gt; DefectTypeString),  Calculations!M1262, NA())</f>
        <v>#N/A</v>
      </c>
      <c r="J1262" s="3" t="e">
        <f xml:space="preserve"> IF(Calculations!C1262 = DefectTypeString,  Calculations!M1262, NA())</f>
        <v>#N/A</v>
      </c>
      <c r="K1262" s="3"/>
      <c r="AL1262" s="2" t="str">
        <f t="shared" si="135"/>
        <v/>
      </c>
      <c r="AM1262" s="4" t="str">
        <f t="shared" si="136"/>
        <v/>
      </c>
      <c r="AN1262" s="4" t="str">
        <f t="shared" si="137"/>
        <v/>
      </c>
    </row>
    <row r="1263" spans="1:40" x14ac:dyDescent="0.2">
      <c r="A1263" s="9" t="str">
        <f>Calculations!B1263</f>
        <v/>
      </c>
      <c r="B1263" s="9" t="str">
        <f>Calculations!A1263</f>
        <v/>
      </c>
      <c r="C1263" s="3" t="str">
        <f t="shared" si="140"/>
        <v/>
      </c>
      <c r="D1263" s="3" t="str">
        <f>IFERROR(Calculations!L1263,"")</f>
        <v/>
      </c>
      <c r="E1263" s="3" t="str">
        <f>IF(OR(FilterValue="",Calculations!C1263=FilterValue), IF(Calculations!C1263 &lt;&gt;DefectTypeString,  IFERROR(Calculations!L1263,""), NA()),NA())</f>
        <v/>
      </c>
      <c r="F1263" s="3" t="e">
        <f t="shared" si="138"/>
        <v>#NUM!</v>
      </c>
      <c r="G1263" s="3" t="e">
        <f xml:space="preserve"> IF(Calculations!C1263 = DefectTypeString,  IFERROR(Calculations!L1263,""), NA())</f>
        <v>#N/A</v>
      </c>
      <c r="H1263" s="3" t="e">
        <f t="shared" si="139"/>
        <v>#NUM!</v>
      </c>
      <c r="I1263" s="3" t="e">
        <f ca="1" xml:space="preserve"> IF(OR(Calculations!C1263 = "",Calculations!C1263 &lt;&gt; DefectTypeString),  Calculations!M1263, NA())</f>
        <v>#N/A</v>
      </c>
      <c r="J1263" s="3" t="e">
        <f xml:space="preserve"> IF(Calculations!C1263 = DefectTypeString,  Calculations!M1263, NA())</f>
        <v>#N/A</v>
      </c>
      <c r="K1263" s="3"/>
      <c r="AL1263" s="2" t="str">
        <f t="shared" si="135"/>
        <v/>
      </c>
      <c r="AM1263" s="4" t="str">
        <f t="shared" si="136"/>
        <v/>
      </c>
      <c r="AN1263" s="4" t="str">
        <f t="shared" si="137"/>
        <v/>
      </c>
    </row>
    <row r="1264" spans="1:40" x14ac:dyDescent="0.2">
      <c r="A1264" s="9" t="str">
        <f>Calculations!B1264</f>
        <v/>
      </c>
      <c r="B1264" s="9" t="str">
        <f>Calculations!A1264</f>
        <v/>
      </c>
      <c r="C1264" s="3" t="str">
        <f t="shared" si="140"/>
        <v/>
      </c>
      <c r="D1264" s="3" t="str">
        <f>IFERROR(Calculations!L1264,"")</f>
        <v/>
      </c>
      <c r="E1264" s="3" t="str">
        <f>IF(OR(FilterValue="",Calculations!C1264=FilterValue), IF(Calculations!C1264 &lt;&gt;DefectTypeString,  IFERROR(Calculations!L1264,""), NA()),NA())</f>
        <v/>
      </c>
      <c r="F1264" s="3" t="e">
        <f t="shared" si="138"/>
        <v>#NUM!</v>
      </c>
      <c r="G1264" s="3" t="e">
        <f xml:space="preserve"> IF(Calculations!C1264 = DefectTypeString,  IFERROR(Calculations!L1264,""), NA())</f>
        <v>#N/A</v>
      </c>
      <c r="H1264" s="3" t="e">
        <f t="shared" si="139"/>
        <v>#NUM!</v>
      </c>
      <c r="I1264" s="3" t="e">
        <f ca="1" xml:space="preserve"> IF(OR(Calculations!C1264 = "",Calculations!C1264 &lt;&gt; DefectTypeString),  Calculations!M1264, NA())</f>
        <v>#N/A</v>
      </c>
      <c r="J1264" s="3" t="e">
        <f xml:space="preserve"> IF(Calculations!C1264 = DefectTypeString,  Calculations!M1264, NA())</f>
        <v>#N/A</v>
      </c>
      <c r="K1264" s="3"/>
      <c r="AL1264" s="2" t="str">
        <f t="shared" si="135"/>
        <v/>
      </c>
      <c r="AM1264" s="4" t="str">
        <f t="shared" si="136"/>
        <v/>
      </c>
      <c r="AN1264" s="4" t="str">
        <f t="shared" si="137"/>
        <v/>
      </c>
    </row>
    <row r="1265" spans="1:40" x14ac:dyDescent="0.2">
      <c r="A1265" s="9" t="str">
        <f>Calculations!B1265</f>
        <v/>
      </c>
      <c r="B1265" s="9" t="str">
        <f>Calculations!A1265</f>
        <v/>
      </c>
      <c r="C1265" s="3" t="str">
        <f t="shared" si="140"/>
        <v/>
      </c>
      <c r="D1265" s="3" t="str">
        <f>IFERROR(Calculations!L1265,"")</f>
        <v/>
      </c>
      <c r="E1265" s="3" t="str">
        <f>IF(OR(FilterValue="",Calculations!C1265=FilterValue), IF(Calculations!C1265 &lt;&gt;DefectTypeString,  IFERROR(Calculations!L1265,""), NA()),NA())</f>
        <v/>
      </c>
      <c r="F1265" s="3" t="e">
        <f t="shared" si="138"/>
        <v>#NUM!</v>
      </c>
      <c r="G1265" s="3" t="e">
        <f xml:space="preserve"> IF(Calculations!C1265 = DefectTypeString,  IFERROR(Calculations!L1265,""), NA())</f>
        <v>#N/A</v>
      </c>
      <c r="H1265" s="3" t="e">
        <f t="shared" si="139"/>
        <v>#NUM!</v>
      </c>
      <c r="I1265" s="3" t="e">
        <f ca="1" xml:space="preserve"> IF(OR(Calculations!C1265 = "",Calculations!C1265 &lt;&gt; DefectTypeString),  Calculations!M1265, NA())</f>
        <v>#N/A</v>
      </c>
      <c r="J1265" s="3" t="e">
        <f xml:space="preserve"> IF(Calculations!C1265 = DefectTypeString,  Calculations!M1265, NA())</f>
        <v>#N/A</v>
      </c>
      <c r="K1265" s="3"/>
      <c r="AL1265" s="2" t="str">
        <f t="shared" si="135"/>
        <v/>
      </c>
      <c r="AM1265" s="4" t="str">
        <f t="shared" si="136"/>
        <v/>
      </c>
      <c r="AN1265" s="4" t="str">
        <f t="shared" si="137"/>
        <v/>
      </c>
    </row>
    <row r="1266" spans="1:40" x14ac:dyDescent="0.2">
      <c r="A1266" s="9" t="str">
        <f>Calculations!B1266</f>
        <v/>
      </c>
      <c r="B1266" s="9" t="str">
        <f>Calculations!A1266</f>
        <v/>
      </c>
      <c r="C1266" s="3" t="str">
        <f t="shared" si="140"/>
        <v/>
      </c>
      <c r="D1266" s="3" t="str">
        <f>IFERROR(Calculations!L1266,"")</f>
        <v/>
      </c>
      <c r="E1266" s="3" t="str">
        <f>IF(OR(FilterValue="",Calculations!C1266=FilterValue), IF(Calculations!C1266 &lt;&gt;DefectTypeString,  IFERROR(Calculations!L1266,""), NA()),NA())</f>
        <v/>
      </c>
      <c r="F1266" s="3" t="e">
        <f t="shared" si="138"/>
        <v>#NUM!</v>
      </c>
      <c r="G1266" s="3" t="e">
        <f xml:space="preserve"> IF(Calculations!C1266 = DefectTypeString,  IFERROR(Calculations!L1266,""), NA())</f>
        <v>#N/A</v>
      </c>
      <c r="H1266" s="3" t="e">
        <f t="shared" si="139"/>
        <v>#NUM!</v>
      </c>
      <c r="I1266" s="3" t="e">
        <f ca="1" xml:space="preserve"> IF(OR(Calculations!C1266 = "",Calculations!C1266 &lt;&gt; DefectTypeString),  Calculations!M1266, NA())</f>
        <v>#N/A</v>
      </c>
      <c r="J1266" s="3" t="e">
        <f xml:space="preserve"> IF(Calculations!C1266 = DefectTypeString,  Calculations!M1266, NA())</f>
        <v>#N/A</v>
      </c>
      <c r="K1266" s="3"/>
      <c r="AL1266" s="2" t="str">
        <f t="shared" si="135"/>
        <v/>
      </c>
      <c r="AM1266" s="4" t="str">
        <f t="shared" si="136"/>
        <v/>
      </c>
      <c r="AN1266" s="4" t="str">
        <f t="shared" si="137"/>
        <v/>
      </c>
    </row>
    <row r="1267" spans="1:40" x14ac:dyDescent="0.2">
      <c r="A1267" s="9" t="str">
        <f>Calculations!B1267</f>
        <v/>
      </c>
      <c r="B1267" s="9" t="str">
        <f>Calculations!A1267</f>
        <v/>
      </c>
      <c r="C1267" s="3" t="str">
        <f t="shared" si="140"/>
        <v/>
      </c>
      <c r="D1267" s="3" t="str">
        <f>IFERROR(Calculations!L1267,"")</f>
        <v/>
      </c>
      <c r="E1267" s="3" t="str">
        <f>IF(OR(FilterValue="",Calculations!C1267=FilterValue), IF(Calculations!C1267 &lt;&gt;DefectTypeString,  IFERROR(Calculations!L1267,""), NA()),NA())</f>
        <v/>
      </c>
      <c r="F1267" s="3" t="e">
        <f t="shared" si="138"/>
        <v>#NUM!</v>
      </c>
      <c r="G1267" s="3" t="e">
        <f xml:space="preserve"> IF(Calculations!C1267 = DefectTypeString,  IFERROR(Calculations!L1267,""), NA())</f>
        <v>#N/A</v>
      </c>
      <c r="H1267" s="3" t="e">
        <f t="shared" si="139"/>
        <v>#NUM!</v>
      </c>
      <c r="I1267" s="3" t="e">
        <f ca="1" xml:space="preserve"> IF(OR(Calculations!C1267 = "",Calculations!C1267 &lt;&gt; DefectTypeString),  Calculations!M1267, NA())</f>
        <v>#N/A</v>
      </c>
      <c r="J1267" s="3" t="e">
        <f xml:space="preserve"> IF(Calculations!C1267 = DefectTypeString,  Calculations!M1267, NA())</f>
        <v>#N/A</v>
      </c>
      <c r="K1267" s="3"/>
      <c r="AL1267" s="2" t="str">
        <f t="shared" si="135"/>
        <v/>
      </c>
      <c r="AM1267" s="4" t="str">
        <f t="shared" si="136"/>
        <v/>
      </c>
      <c r="AN1267" s="4" t="str">
        <f t="shared" si="137"/>
        <v/>
      </c>
    </row>
    <row r="1268" spans="1:40" x14ac:dyDescent="0.2">
      <c r="A1268" s="9" t="str">
        <f>Calculations!B1268</f>
        <v/>
      </c>
      <c r="B1268" s="9" t="str">
        <f>Calculations!A1268</f>
        <v/>
      </c>
      <c r="C1268" s="3" t="str">
        <f t="shared" si="140"/>
        <v/>
      </c>
      <c r="D1268" s="3" t="str">
        <f>IFERROR(Calculations!L1268,"")</f>
        <v/>
      </c>
      <c r="E1268" s="3" t="str">
        <f>IF(OR(FilterValue="",Calculations!C1268=FilterValue), IF(Calculations!C1268 &lt;&gt;DefectTypeString,  IFERROR(Calculations!L1268,""), NA()),NA())</f>
        <v/>
      </c>
      <c r="F1268" s="3" t="e">
        <f t="shared" si="138"/>
        <v>#NUM!</v>
      </c>
      <c r="G1268" s="3" t="e">
        <f xml:space="preserve"> IF(Calculations!C1268 = DefectTypeString,  IFERROR(Calculations!L1268,""), NA())</f>
        <v>#N/A</v>
      </c>
      <c r="H1268" s="3" t="e">
        <f t="shared" si="139"/>
        <v>#NUM!</v>
      </c>
      <c r="I1268" s="3" t="e">
        <f ca="1" xml:space="preserve"> IF(OR(Calculations!C1268 = "",Calculations!C1268 &lt;&gt; DefectTypeString),  Calculations!M1268, NA())</f>
        <v>#N/A</v>
      </c>
      <c r="J1268" s="3" t="e">
        <f xml:space="preserve"> IF(Calculations!C1268 = DefectTypeString,  Calculations!M1268, NA())</f>
        <v>#N/A</v>
      </c>
      <c r="K1268" s="3"/>
      <c r="AL1268" s="2" t="str">
        <f t="shared" si="135"/>
        <v/>
      </c>
      <c r="AM1268" s="4" t="str">
        <f t="shared" si="136"/>
        <v/>
      </c>
      <c r="AN1268" s="4" t="str">
        <f t="shared" si="137"/>
        <v/>
      </c>
    </row>
    <row r="1269" spans="1:40" x14ac:dyDescent="0.2">
      <c r="A1269" s="9" t="str">
        <f>Calculations!B1269</f>
        <v/>
      </c>
      <c r="B1269" s="9" t="str">
        <f>Calculations!A1269</f>
        <v/>
      </c>
      <c r="C1269" s="3" t="str">
        <f t="shared" si="140"/>
        <v/>
      </c>
      <c r="D1269" s="3" t="str">
        <f>IFERROR(Calculations!L1269,"")</f>
        <v/>
      </c>
      <c r="E1269" s="3" t="str">
        <f>IF(OR(FilterValue="",Calculations!C1269=FilterValue), IF(Calculations!C1269 &lt;&gt;DefectTypeString,  IFERROR(Calculations!L1269,""), NA()),NA())</f>
        <v/>
      </c>
      <c r="F1269" s="3" t="e">
        <f t="shared" si="138"/>
        <v>#NUM!</v>
      </c>
      <c r="G1269" s="3" t="e">
        <f xml:space="preserve"> IF(Calculations!C1269 = DefectTypeString,  IFERROR(Calculations!L1269,""), NA())</f>
        <v>#N/A</v>
      </c>
      <c r="H1269" s="3" t="e">
        <f t="shared" si="139"/>
        <v>#NUM!</v>
      </c>
      <c r="I1269" s="3" t="e">
        <f ca="1" xml:space="preserve"> IF(OR(Calculations!C1269 = "",Calculations!C1269 &lt;&gt; DefectTypeString),  Calculations!M1269, NA())</f>
        <v>#N/A</v>
      </c>
      <c r="J1269" s="3" t="e">
        <f xml:space="preserve"> IF(Calculations!C1269 = DefectTypeString,  Calculations!M1269, NA())</f>
        <v>#N/A</v>
      </c>
      <c r="K1269" s="3"/>
      <c r="AL1269" s="2" t="str">
        <f t="shared" si="135"/>
        <v/>
      </c>
      <c r="AM1269" s="4" t="str">
        <f t="shared" si="136"/>
        <v/>
      </c>
      <c r="AN1269" s="4" t="str">
        <f t="shared" si="137"/>
        <v/>
      </c>
    </row>
    <row r="1270" spans="1:40" x14ac:dyDescent="0.2">
      <c r="A1270" s="9" t="str">
        <f>Calculations!B1270</f>
        <v/>
      </c>
      <c r="B1270" s="9" t="str">
        <f>Calculations!A1270</f>
        <v/>
      </c>
      <c r="C1270" s="3" t="str">
        <f t="shared" si="140"/>
        <v/>
      </c>
      <c r="D1270" s="3" t="str">
        <f>IFERROR(Calculations!L1270,"")</f>
        <v/>
      </c>
      <c r="E1270" s="3" t="str">
        <f>IF(OR(FilterValue="",Calculations!C1270=FilterValue), IF(Calculations!C1270 &lt;&gt;DefectTypeString,  IFERROR(Calculations!L1270,""), NA()),NA())</f>
        <v/>
      </c>
      <c r="F1270" s="3" t="e">
        <f t="shared" si="138"/>
        <v>#NUM!</v>
      </c>
      <c r="G1270" s="3" t="e">
        <f xml:space="preserve"> IF(Calculations!C1270 = DefectTypeString,  IFERROR(Calculations!L1270,""), NA())</f>
        <v>#N/A</v>
      </c>
      <c r="H1270" s="3" t="e">
        <f t="shared" si="139"/>
        <v>#NUM!</v>
      </c>
      <c r="I1270" s="3" t="e">
        <f ca="1" xml:space="preserve"> IF(OR(Calculations!C1270 = "",Calculations!C1270 &lt;&gt; DefectTypeString),  Calculations!M1270, NA())</f>
        <v>#N/A</v>
      </c>
      <c r="J1270" s="3" t="e">
        <f xml:space="preserve"> IF(Calculations!C1270 = DefectTypeString,  Calculations!M1270, NA())</f>
        <v>#N/A</v>
      </c>
      <c r="K1270" s="3"/>
      <c r="AL1270" s="2" t="str">
        <f t="shared" si="135"/>
        <v/>
      </c>
      <c r="AM1270" s="4" t="str">
        <f t="shared" si="136"/>
        <v/>
      </c>
      <c r="AN1270" s="4" t="str">
        <f t="shared" si="137"/>
        <v/>
      </c>
    </row>
    <row r="1271" spans="1:40" x14ac:dyDescent="0.2">
      <c r="A1271" s="9" t="str">
        <f>Calculations!B1271</f>
        <v/>
      </c>
      <c r="B1271" s="9" t="str">
        <f>Calculations!A1271</f>
        <v/>
      </c>
      <c r="C1271" s="3" t="str">
        <f t="shared" si="140"/>
        <v/>
      </c>
      <c r="D1271" s="3" t="str">
        <f>IFERROR(Calculations!L1271,"")</f>
        <v/>
      </c>
      <c r="E1271" s="3" t="str">
        <f>IF(OR(FilterValue="",Calculations!C1271=FilterValue), IF(Calculations!C1271 &lt;&gt;DefectTypeString,  IFERROR(Calculations!L1271,""), NA()),NA())</f>
        <v/>
      </c>
      <c r="F1271" s="3" t="e">
        <f t="shared" si="138"/>
        <v>#NUM!</v>
      </c>
      <c r="G1271" s="3" t="e">
        <f xml:space="preserve"> IF(Calculations!C1271 = DefectTypeString,  IFERROR(Calculations!L1271,""), NA())</f>
        <v>#N/A</v>
      </c>
      <c r="H1271" s="3" t="e">
        <f t="shared" si="139"/>
        <v>#NUM!</v>
      </c>
      <c r="I1271" s="3" t="e">
        <f ca="1" xml:space="preserve"> IF(OR(Calculations!C1271 = "",Calculations!C1271 &lt;&gt; DefectTypeString),  Calculations!M1271, NA())</f>
        <v>#N/A</v>
      </c>
      <c r="J1271" s="3" t="e">
        <f xml:space="preserve"> IF(Calculations!C1271 = DefectTypeString,  Calculations!M1271, NA())</f>
        <v>#N/A</v>
      </c>
      <c r="K1271" s="3"/>
      <c r="AL1271" s="2" t="str">
        <f t="shared" si="135"/>
        <v/>
      </c>
      <c r="AM1271" s="4" t="str">
        <f t="shared" si="136"/>
        <v/>
      </c>
      <c r="AN1271" s="4" t="str">
        <f t="shared" si="137"/>
        <v/>
      </c>
    </row>
    <row r="1272" spans="1:40" x14ac:dyDescent="0.2">
      <c r="A1272" s="9" t="str">
        <f>Calculations!B1272</f>
        <v/>
      </c>
      <c r="B1272" s="9" t="str">
        <f>Calculations!A1272</f>
        <v/>
      </c>
      <c r="C1272" s="3" t="str">
        <f t="shared" si="140"/>
        <v/>
      </c>
      <c r="D1272" s="3" t="str">
        <f>IFERROR(Calculations!L1272,"")</f>
        <v/>
      </c>
      <c r="E1272" s="3" t="str">
        <f>IF(OR(FilterValue="",Calculations!C1272=FilterValue), IF(Calculations!C1272 &lt;&gt;DefectTypeString,  IFERROR(Calculations!L1272,""), NA()),NA())</f>
        <v/>
      </c>
      <c r="F1272" s="3" t="e">
        <f t="shared" si="138"/>
        <v>#NUM!</v>
      </c>
      <c r="G1272" s="3" t="e">
        <f xml:space="preserve"> IF(Calculations!C1272 = DefectTypeString,  IFERROR(Calculations!L1272,""), NA())</f>
        <v>#N/A</v>
      </c>
      <c r="H1272" s="3" t="e">
        <f t="shared" si="139"/>
        <v>#NUM!</v>
      </c>
      <c r="I1272" s="3" t="e">
        <f ca="1" xml:space="preserve"> IF(OR(Calculations!C1272 = "",Calculations!C1272 &lt;&gt; DefectTypeString),  Calculations!M1272, NA())</f>
        <v>#N/A</v>
      </c>
      <c r="J1272" s="3" t="e">
        <f xml:space="preserve"> IF(Calculations!C1272 = DefectTypeString,  Calculations!M1272, NA())</f>
        <v>#N/A</v>
      </c>
      <c r="K1272" s="3"/>
      <c r="AL1272" s="2" t="str">
        <f t="shared" si="135"/>
        <v/>
      </c>
      <c r="AM1272" s="4" t="str">
        <f t="shared" si="136"/>
        <v/>
      </c>
      <c r="AN1272" s="4" t="str">
        <f t="shared" si="137"/>
        <v/>
      </c>
    </row>
    <row r="1273" spans="1:40" x14ac:dyDescent="0.2">
      <c r="A1273" s="9" t="str">
        <f>Calculations!B1273</f>
        <v/>
      </c>
      <c r="B1273" s="9" t="str">
        <f>Calculations!A1273</f>
        <v/>
      </c>
      <c r="C1273" s="3" t="str">
        <f t="shared" si="140"/>
        <v/>
      </c>
      <c r="D1273" s="3" t="str">
        <f>IFERROR(Calculations!L1273,"")</f>
        <v/>
      </c>
      <c r="E1273" s="3" t="str">
        <f>IF(OR(FilterValue="",Calculations!C1273=FilterValue), IF(Calculations!C1273 &lt;&gt;DefectTypeString,  IFERROR(Calculations!L1273,""), NA()),NA())</f>
        <v/>
      </c>
      <c r="F1273" s="3" t="e">
        <f t="shared" si="138"/>
        <v>#NUM!</v>
      </c>
      <c r="G1273" s="3" t="e">
        <f xml:space="preserve"> IF(Calculations!C1273 = DefectTypeString,  IFERROR(Calculations!L1273,""), NA())</f>
        <v>#N/A</v>
      </c>
      <c r="H1273" s="3" t="e">
        <f t="shared" si="139"/>
        <v>#NUM!</v>
      </c>
      <c r="I1273" s="3" t="e">
        <f ca="1" xml:space="preserve"> IF(OR(Calculations!C1273 = "",Calculations!C1273 &lt;&gt; DefectTypeString),  Calculations!M1273, NA())</f>
        <v>#N/A</v>
      </c>
      <c r="J1273" s="3" t="e">
        <f xml:space="preserve"> IF(Calculations!C1273 = DefectTypeString,  Calculations!M1273, NA())</f>
        <v>#N/A</v>
      </c>
      <c r="K1273" s="3"/>
      <c r="AL1273" s="2" t="str">
        <f t="shared" si="135"/>
        <v/>
      </c>
      <c r="AM1273" s="4" t="str">
        <f t="shared" si="136"/>
        <v/>
      </c>
      <c r="AN1273" s="4" t="str">
        <f t="shared" si="137"/>
        <v/>
      </c>
    </row>
    <row r="1274" spans="1:40" x14ac:dyDescent="0.2">
      <c r="A1274" s="9" t="str">
        <f>Calculations!B1274</f>
        <v/>
      </c>
      <c r="B1274" s="9" t="str">
        <f>Calculations!A1274</f>
        <v/>
      </c>
      <c r="C1274" s="3" t="str">
        <f t="shared" si="140"/>
        <v/>
      </c>
      <c r="D1274" s="3" t="str">
        <f>IFERROR(Calculations!L1274,"")</f>
        <v/>
      </c>
      <c r="E1274" s="3" t="str">
        <f>IF(OR(FilterValue="",Calculations!C1274=FilterValue), IF(Calculations!C1274 &lt;&gt;DefectTypeString,  IFERROR(Calculations!L1274,""), NA()),NA())</f>
        <v/>
      </c>
      <c r="F1274" s="3" t="e">
        <f t="shared" si="138"/>
        <v>#NUM!</v>
      </c>
      <c r="G1274" s="3" t="e">
        <f xml:space="preserve"> IF(Calculations!C1274 = DefectTypeString,  IFERROR(Calculations!L1274,""), NA())</f>
        <v>#N/A</v>
      </c>
      <c r="H1274" s="3" t="e">
        <f t="shared" si="139"/>
        <v>#NUM!</v>
      </c>
      <c r="I1274" s="3" t="e">
        <f ca="1" xml:space="preserve"> IF(OR(Calculations!C1274 = "",Calculations!C1274 &lt;&gt; DefectTypeString),  Calculations!M1274, NA())</f>
        <v>#N/A</v>
      </c>
      <c r="J1274" s="3" t="e">
        <f xml:space="preserve"> IF(Calculations!C1274 = DefectTypeString,  Calculations!M1274, NA())</f>
        <v>#N/A</v>
      </c>
      <c r="K1274" s="3"/>
      <c r="AL1274" s="2" t="str">
        <f t="shared" si="135"/>
        <v/>
      </c>
      <c r="AM1274" s="4" t="str">
        <f t="shared" si="136"/>
        <v/>
      </c>
      <c r="AN1274" s="4" t="str">
        <f t="shared" si="137"/>
        <v/>
      </c>
    </row>
    <row r="1275" spans="1:40" x14ac:dyDescent="0.2">
      <c r="A1275" s="9" t="str">
        <f>Calculations!B1275</f>
        <v/>
      </c>
      <c r="B1275" s="9" t="str">
        <f>Calculations!A1275</f>
        <v/>
      </c>
      <c r="C1275" s="3" t="str">
        <f t="shared" si="140"/>
        <v/>
      </c>
      <c r="D1275" s="3" t="str">
        <f>IFERROR(Calculations!L1275,"")</f>
        <v/>
      </c>
      <c r="E1275" s="3" t="str">
        <f>IF(OR(FilterValue="",Calculations!C1275=FilterValue), IF(Calculations!C1275 &lt;&gt;DefectTypeString,  IFERROR(Calculations!L1275,""), NA()),NA())</f>
        <v/>
      </c>
      <c r="F1275" s="3" t="e">
        <f t="shared" si="138"/>
        <v>#NUM!</v>
      </c>
      <c r="G1275" s="3" t="e">
        <f xml:space="preserve"> IF(Calculations!C1275 = DefectTypeString,  IFERROR(Calculations!L1275,""), NA())</f>
        <v>#N/A</v>
      </c>
      <c r="H1275" s="3" t="e">
        <f t="shared" si="139"/>
        <v>#NUM!</v>
      </c>
      <c r="I1275" s="3" t="e">
        <f ca="1" xml:space="preserve"> IF(OR(Calculations!C1275 = "",Calculations!C1275 &lt;&gt; DefectTypeString),  Calculations!M1275, NA())</f>
        <v>#N/A</v>
      </c>
      <c r="J1275" s="3" t="e">
        <f xml:space="preserve"> IF(Calculations!C1275 = DefectTypeString,  Calculations!M1275, NA())</f>
        <v>#N/A</v>
      </c>
      <c r="K1275" s="3"/>
      <c r="AL1275" s="2" t="str">
        <f t="shared" si="135"/>
        <v/>
      </c>
      <c r="AM1275" s="4" t="str">
        <f t="shared" si="136"/>
        <v/>
      </c>
      <c r="AN1275" s="4" t="str">
        <f t="shared" si="137"/>
        <v/>
      </c>
    </row>
    <row r="1276" spans="1:40" x14ac:dyDescent="0.2">
      <c r="A1276" s="9" t="str">
        <f>Calculations!B1276</f>
        <v/>
      </c>
      <c r="B1276" s="9" t="str">
        <f>Calculations!A1276</f>
        <v/>
      </c>
      <c r="C1276" s="3" t="str">
        <f t="shared" si="140"/>
        <v/>
      </c>
      <c r="D1276" s="3" t="str">
        <f>IFERROR(Calculations!L1276,"")</f>
        <v/>
      </c>
      <c r="E1276" s="3" t="str">
        <f>IF(OR(FilterValue="",Calculations!C1276=FilterValue), IF(Calculations!C1276 &lt;&gt;DefectTypeString,  IFERROR(Calculations!L1276,""), NA()),NA())</f>
        <v/>
      </c>
      <c r="F1276" s="3" t="e">
        <f t="shared" si="138"/>
        <v>#NUM!</v>
      </c>
      <c r="G1276" s="3" t="e">
        <f xml:space="preserve"> IF(Calculations!C1276 = DefectTypeString,  IFERROR(Calculations!L1276,""), NA())</f>
        <v>#N/A</v>
      </c>
      <c r="H1276" s="3" t="e">
        <f t="shared" si="139"/>
        <v>#NUM!</v>
      </c>
      <c r="I1276" s="3" t="e">
        <f ca="1" xml:space="preserve"> IF(OR(Calculations!C1276 = "",Calculations!C1276 &lt;&gt; DefectTypeString),  Calculations!M1276, NA())</f>
        <v>#N/A</v>
      </c>
      <c r="J1276" s="3" t="e">
        <f xml:space="preserve"> IF(Calculations!C1276 = DefectTypeString,  Calculations!M1276, NA())</f>
        <v>#N/A</v>
      </c>
      <c r="K1276" s="3"/>
      <c r="AL1276" s="2" t="str">
        <f t="shared" si="135"/>
        <v/>
      </c>
      <c r="AM1276" s="4" t="str">
        <f t="shared" si="136"/>
        <v/>
      </c>
      <c r="AN1276" s="4" t="str">
        <f t="shared" si="137"/>
        <v/>
      </c>
    </row>
    <row r="1277" spans="1:40" x14ac:dyDescent="0.2">
      <c r="A1277" s="9" t="str">
        <f>Calculations!B1277</f>
        <v/>
      </c>
      <c r="B1277" s="9" t="str">
        <f>Calculations!A1277</f>
        <v/>
      </c>
      <c r="C1277" s="3" t="str">
        <f t="shared" si="140"/>
        <v/>
      </c>
      <c r="D1277" s="3" t="str">
        <f>IFERROR(Calculations!L1277,"")</f>
        <v/>
      </c>
      <c r="E1277" s="3" t="str">
        <f>IF(OR(FilterValue="",Calculations!C1277=FilterValue), IF(Calculations!C1277 &lt;&gt;DefectTypeString,  IFERROR(Calculations!L1277,""), NA()),NA())</f>
        <v/>
      </c>
      <c r="F1277" s="3" t="e">
        <f t="shared" si="138"/>
        <v>#NUM!</v>
      </c>
      <c r="G1277" s="3" t="e">
        <f xml:space="preserve"> IF(Calculations!C1277 = DefectTypeString,  IFERROR(Calculations!L1277,""), NA())</f>
        <v>#N/A</v>
      </c>
      <c r="H1277" s="3" t="e">
        <f t="shared" si="139"/>
        <v>#NUM!</v>
      </c>
      <c r="I1277" s="3" t="e">
        <f ca="1" xml:space="preserve"> IF(OR(Calculations!C1277 = "",Calculations!C1277 &lt;&gt; DefectTypeString),  Calculations!M1277, NA())</f>
        <v>#N/A</v>
      </c>
      <c r="J1277" s="3" t="e">
        <f xml:space="preserve"> IF(Calculations!C1277 = DefectTypeString,  Calculations!M1277, NA())</f>
        <v>#N/A</v>
      </c>
      <c r="K1277" s="3"/>
      <c r="AL1277" s="2" t="str">
        <f t="shared" si="135"/>
        <v/>
      </c>
      <c r="AM1277" s="4" t="str">
        <f t="shared" si="136"/>
        <v/>
      </c>
      <c r="AN1277" s="4" t="str">
        <f t="shared" si="137"/>
        <v/>
      </c>
    </row>
    <row r="1278" spans="1:40" x14ac:dyDescent="0.2">
      <c r="A1278" s="9" t="str">
        <f>Calculations!B1278</f>
        <v/>
      </c>
      <c r="B1278" s="9" t="str">
        <f>Calculations!A1278</f>
        <v/>
      </c>
      <c r="C1278" s="3" t="str">
        <f t="shared" si="140"/>
        <v/>
      </c>
      <c r="D1278" s="3" t="str">
        <f>IFERROR(Calculations!L1278,"")</f>
        <v/>
      </c>
      <c r="E1278" s="3" t="str">
        <f>IF(OR(FilterValue="",Calculations!C1278=FilterValue), IF(Calculations!C1278 &lt;&gt;DefectTypeString,  IFERROR(Calculations!L1278,""), NA()),NA())</f>
        <v/>
      </c>
      <c r="F1278" s="3" t="e">
        <f t="shared" si="138"/>
        <v>#NUM!</v>
      </c>
      <c r="G1278" s="3" t="e">
        <f xml:space="preserve"> IF(Calculations!C1278 = DefectTypeString,  IFERROR(Calculations!L1278,""), NA())</f>
        <v>#N/A</v>
      </c>
      <c r="H1278" s="3" t="e">
        <f t="shared" si="139"/>
        <v>#NUM!</v>
      </c>
      <c r="I1278" s="3" t="e">
        <f ca="1" xml:space="preserve"> IF(OR(Calculations!C1278 = "",Calculations!C1278 &lt;&gt; DefectTypeString),  Calculations!M1278, NA())</f>
        <v>#N/A</v>
      </c>
      <c r="J1278" s="3" t="e">
        <f xml:space="preserve"> IF(Calculations!C1278 = DefectTypeString,  Calculations!M1278, NA())</f>
        <v>#N/A</v>
      </c>
      <c r="K1278" s="3"/>
      <c r="AL1278" s="2" t="str">
        <f t="shared" si="135"/>
        <v/>
      </c>
      <c r="AM1278" s="4" t="str">
        <f t="shared" si="136"/>
        <v/>
      </c>
      <c r="AN1278" s="4" t="str">
        <f t="shared" si="137"/>
        <v/>
      </c>
    </row>
    <row r="1279" spans="1:40" x14ac:dyDescent="0.2">
      <c r="A1279" s="9" t="str">
        <f>Calculations!B1279</f>
        <v/>
      </c>
      <c r="B1279" s="9" t="str">
        <f>Calculations!A1279</f>
        <v/>
      </c>
      <c r="C1279" s="3" t="str">
        <f t="shared" si="140"/>
        <v/>
      </c>
      <c r="D1279" s="3" t="str">
        <f>IFERROR(Calculations!L1279,"")</f>
        <v/>
      </c>
      <c r="E1279" s="3" t="str">
        <f>IF(OR(FilterValue="",Calculations!C1279=FilterValue), IF(Calculations!C1279 &lt;&gt;DefectTypeString,  IFERROR(Calculations!L1279,""), NA()),NA())</f>
        <v/>
      </c>
      <c r="F1279" s="3" t="e">
        <f t="shared" si="138"/>
        <v>#NUM!</v>
      </c>
      <c r="G1279" s="3" t="e">
        <f xml:space="preserve"> IF(Calculations!C1279 = DefectTypeString,  IFERROR(Calculations!L1279,""), NA())</f>
        <v>#N/A</v>
      </c>
      <c r="H1279" s="3" t="e">
        <f t="shared" si="139"/>
        <v>#NUM!</v>
      </c>
      <c r="I1279" s="3" t="e">
        <f ca="1" xml:space="preserve"> IF(OR(Calculations!C1279 = "",Calculations!C1279 &lt;&gt; DefectTypeString),  Calculations!M1279, NA())</f>
        <v>#N/A</v>
      </c>
      <c r="J1279" s="3" t="e">
        <f xml:space="preserve"> IF(Calculations!C1279 = DefectTypeString,  Calculations!M1279, NA())</f>
        <v>#N/A</v>
      </c>
      <c r="K1279" s="3"/>
      <c r="AL1279" s="2" t="str">
        <f t="shared" si="135"/>
        <v/>
      </c>
      <c r="AM1279" s="4" t="str">
        <f t="shared" si="136"/>
        <v/>
      </c>
      <c r="AN1279" s="4" t="str">
        <f t="shared" si="137"/>
        <v/>
      </c>
    </row>
    <row r="1280" spans="1:40" x14ac:dyDescent="0.2">
      <c r="A1280" s="9" t="str">
        <f>Calculations!B1280</f>
        <v/>
      </c>
      <c r="B1280" s="9" t="str">
        <f>Calculations!A1280</f>
        <v/>
      </c>
      <c r="C1280" s="3" t="str">
        <f t="shared" si="140"/>
        <v/>
      </c>
      <c r="D1280" s="3" t="str">
        <f>IFERROR(Calculations!L1280,"")</f>
        <v/>
      </c>
      <c r="E1280" s="3" t="str">
        <f>IF(OR(FilterValue="",Calculations!C1280=FilterValue), IF(Calculations!C1280 &lt;&gt;DefectTypeString,  IFERROR(Calculations!L1280,""), NA()),NA())</f>
        <v/>
      </c>
      <c r="F1280" s="3" t="e">
        <f t="shared" si="138"/>
        <v>#NUM!</v>
      </c>
      <c r="G1280" s="3" t="e">
        <f xml:space="preserve"> IF(Calculations!C1280 = DefectTypeString,  IFERROR(Calculations!L1280,""), NA())</f>
        <v>#N/A</v>
      </c>
      <c r="H1280" s="3" t="e">
        <f t="shared" si="139"/>
        <v>#NUM!</v>
      </c>
      <c r="I1280" s="3" t="e">
        <f ca="1" xml:space="preserve"> IF(OR(Calculations!C1280 = "",Calculations!C1280 &lt;&gt; DefectTypeString),  Calculations!M1280, NA())</f>
        <v>#N/A</v>
      </c>
      <c r="J1280" s="3" t="e">
        <f xml:space="preserve"> IF(Calculations!C1280 = DefectTypeString,  Calculations!M1280, NA())</f>
        <v>#N/A</v>
      </c>
      <c r="K1280" s="3"/>
      <c r="AL1280" s="2" t="str">
        <f t="shared" si="135"/>
        <v/>
      </c>
      <c r="AM1280" s="4" t="str">
        <f t="shared" si="136"/>
        <v/>
      </c>
      <c r="AN1280" s="4" t="str">
        <f t="shared" si="137"/>
        <v/>
      </c>
    </row>
    <row r="1281" spans="1:40" x14ac:dyDescent="0.2">
      <c r="A1281" s="9" t="str">
        <f>Calculations!B1281</f>
        <v/>
      </c>
      <c r="B1281" s="9" t="str">
        <f>Calculations!A1281</f>
        <v/>
      </c>
      <c r="C1281" s="3" t="str">
        <f t="shared" si="140"/>
        <v/>
      </c>
      <c r="D1281" s="3" t="str">
        <f>IFERROR(Calculations!L1281,"")</f>
        <v/>
      </c>
      <c r="E1281" s="3" t="str">
        <f>IF(OR(FilterValue="",Calculations!C1281=FilterValue), IF(Calculations!C1281 &lt;&gt;DefectTypeString,  IFERROR(Calculations!L1281,""), NA()),NA())</f>
        <v/>
      </c>
      <c r="F1281" s="3" t="e">
        <f t="shared" si="138"/>
        <v>#NUM!</v>
      </c>
      <c r="G1281" s="3" t="e">
        <f xml:space="preserve"> IF(Calculations!C1281 = DefectTypeString,  IFERROR(Calculations!L1281,""), NA())</f>
        <v>#N/A</v>
      </c>
      <c r="H1281" s="3" t="e">
        <f t="shared" si="139"/>
        <v>#NUM!</v>
      </c>
      <c r="I1281" s="3" t="e">
        <f ca="1" xml:space="preserve"> IF(OR(Calculations!C1281 = "",Calculations!C1281 &lt;&gt; DefectTypeString),  Calculations!M1281, NA())</f>
        <v>#N/A</v>
      </c>
      <c r="J1281" s="3" t="e">
        <f xml:space="preserve"> IF(Calculations!C1281 = DefectTypeString,  Calculations!M1281, NA())</f>
        <v>#N/A</v>
      </c>
      <c r="K1281" s="3"/>
      <c r="AL1281" s="2" t="str">
        <f t="shared" si="135"/>
        <v/>
      </c>
      <c r="AM1281" s="4" t="str">
        <f t="shared" si="136"/>
        <v/>
      </c>
      <c r="AN1281" s="4" t="str">
        <f t="shared" si="137"/>
        <v/>
      </c>
    </row>
    <row r="1282" spans="1:40" x14ac:dyDescent="0.2">
      <c r="A1282" s="9" t="str">
        <f>Calculations!B1282</f>
        <v/>
      </c>
      <c r="B1282" s="9" t="str">
        <f>Calculations!A1282</f>
        <v/>
      </c>
      <c r="C1282" s="3" t="str">
        <f t="shared" si="140"/>
        <v/>
      </c>
      <c r="D1282" s="3" t="str">
        <f>IFERROR(Calculations!L1282,"")</f>
        <v/>
      </c>
      <c r="E1282" s="3" t="str">
        <f>IF(OR(FilterValue="",Calculations!C1282=FilterValue), IF(Calculations!C1282 &lt;&gt;DefectTypeString,  IFERROR(Calculations!L1282,""), NA()),NA())</f>
        <v/>
      </c>
      <c r="F1282" s="3" t="e">
        <f t="shared" si="138"/>
        <v>#NUM!</v>
      </c>
      <c r="G1282" s="3" t="e">
        <f xml:space="preserve"> IF(Calculations!C1282 = DefectTypeString,  IFERROR(Calculations!L1282,""), NA())</f>
        <v>#N/A</v>
      </c>
      <c r="H1282" s="3" t="e">
        <f t="shared" si="139"/>
        <v>#NUM!</v>
      </c>
      <c r="I1282" s="3" t="e">
        <f ca="1" xml:space="preserve"> IF(OR(Calculations!C1282 = "",Calculations!C1282 &lt;&gt; DefectTypeString),  Calculations!M1282, NA())</f>
        <v>#N/A</v>
      </c>
      <c r="J1282" s="3" t="e">
        <f xml:space="preserve"> IF(Calculations!C1282 = DefectTypeString,  Calculations!M1282, NA())</f>
        <v>#N/A</v>
      </c>
      <c r="K1282" s="3"/>
      <c r="AL1282" s="2" t="str">
        <f t="shared" si="135"/>
        <v/>
      </c>
      <c r="AM1282" s="4" t="str">
        <f t="shared" si="136"/>
        <v/>
      </c>
      <c r="AN1282" s="4" t="str">
        <f t="shared" si="137"/>
        <v/>
      </c>
    </row>
    <row r="1283" spans="1:40" x14ac:dyDescent="0.2">
      <c r="A1283" s="9" t="str">
        <f>Calculations!B1283</f>
        <v/>
      </c>
      <c r="B1283" s="9" t="str">
        <f>Calculations!A1283</f>
        <v/>
      </c>
      <c r="C1283" s="3" t="str">
        <f t="shared" si="140"/>
        <v/>
      </c>
      <c r="D1283" s="3" t="str">
        <f>IFERROR(Calculations!L1283,"")</f>
        <v/>
      </c>
      <c r="E1283" s="3" t="str">
        <f>IF(OR(FilterValue="",Calculations!C1283=FilterValue), IF(Calculations!C1283 &lt;&gt;DefectTypeString,  IFERROR(Calculations!L1283,""), NA()),NA())</f>
        <v/>
      </c>
      <c r="F1283" s="3" t="e">
        <f t="shared" si="138"/>
        <v>#NUM!</v>
      </c>
      <c r="G1283" s="3" t="e">
        <f xml:space="preserve"> IF(Calculations!C1283 = DefectTypeString,  IFERROR(Calculations!L1283,""), NA())</f>
        <v>#N/A</v>
      </c>
      <c r="H1283" s="3" t="e">
        <f t="shared" si="139"/>
        <v>#NUM!</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41">IF(AL1282&lt;=MAX(B:B), AL1282+1,"")</f>
        <v/>
      </c>
      <c r="AM1283" s="4" t="str">
        <f t="shared" ref="AM1283:AM1346" si="142">IF(AL1283&lt;&gt;"",$F$2,"")</f>
        <v/>
      </c>
      <c r="AN1283" s="4" t="str">
        <f t="shared" ref="AN1283:AN1346" si="143">IF(AL1283&lt;&gt;"",$H$2,"")</f>
        <v/>
      </c>
    </row>
    <row r="1284" spans="1:40" x14ac:dyDescent="0.2">
      <c r="A1284" s="9" t="str">
        <f>Calculations!B1284</f>
        <v/>
      </c>
      <c r="B1284" s="9" t="str">
        <f>Calculations!A1284</f>
        <v/>
      </c>
      <c r="C1284" s="3" t="str">
        <f t="shared" si="140"/>
        <v/>
      </c>
      <c r="D1284" s="3" t="str">
        <f>IFERROR(Calculations!L1284,"")</f>
        <v/>
      </c>
      <c r="E1284" s="3" t="str">
        <f>IF(OR(FilterValue="",Calculations!C1284=FilterValue), IF(Calculations!C1284 &lt;&gt;DefectTypeString,  IFERROR(Calculations!L1284,""), NA()),NA())</f>
        <v/>
      </c>
      <c r="F1284" s="3" t="e">
        <f t="shared" ref="F1284:F1347" si="144">$F$2</f>
        <v>#NUM!</v>
      </c>
      <c r="G1284" s="3" t="e">
        <f xml:space="preserve"> IF(Calculations!C1284 = DefectTypeString,  IFERROR(Calculations!L1284,""), NA())</f>
        <v>#N/A</v>
      </c>
      <c r="H1284" s="3" t="e">
        <f t="shared" ref="H1284:H1347" si="145">$H$2</f>
        <v>#NUM!</v>
      </c>
      <c r="I1284" s="3" t="e">
        <f ca="1" xml:space="preserve"> IF(OR(Calculations!C1284 = "",Calculations!C1284 &lt;&gt; DefectTypeString),  Calculations!M1284, NA())</f>
        <v>#N/A</v>
      </c>
      <c r="J1284" s="3" t="e">
        <f xml:space="preserve"> IF(Calculations!C1284 = DefectTypeString,  Calculations!M1284, NA())</f>
        <v>#N/A</v>
      </c>
      <c r="K1284" s="3"/>
      <c r="AL1284" s="2" t="str">
        <f t="shared" si="141"/>
        <v/>
      </c>
      <c r="AM1284" s="4" t="str">
        <f t="shared" si="142"/>
        <v/>
      </c>
      <c r="AN1284" s="4" t="str">
        <f t="shared" si="143"/>
        <v/>
      </c>
    </row>
    <row r="1285" spans="1:40" x14ac:dyDescent="0.2">
      <c r="A1285" s="9" t="str">
        <f>Calculations!B1285</f>
        <v/>
      </c>
      <c r="B1285" s="9" t="str">
        <f>Calculations!A1285</f>
        <v/>
      </c>
      <c r="C1285" s="3" t="str">
        <f t="shared" si="140"/>
        <v/>
      </c>
      <c r="D1285" s="3" t="str">
        <f>IFERROR(Calculations!L1285,"")</f>
        <v/>
      </c>
      <c r="E1285" s="3" t="str">
        <f>IF(OR(FilterValue="",Calculations!C1285=FilterValue), IF(Calculations!C1285 &lt;&gt;DefectTypeString,  IFERROR(Calculations!L1285,""), NA()),NA())</f>
        <v/>
      </c>
      <c r="F1285" s="3" t="e">
        <f t="shared" si="144"/>
        <v>#NUM!</v>
      </c>
      <c r="G1285" s="3" t="e">
        <f xml:space="preserve"> IF(Calculations!C1285 = DefectTypeString,  IFERROR(Calculations!L1285,""), NA())</f>
        <v>#N/A</v>
      </c>
      <c r="H1285" s="3" t="e">
        <f t="shared" si="145"/>
        <v>#NUM!</v>
      </c>
      <c r="I1285" s="3" t="e">
        <f ca="1" xml:space="preserve"> IF(OR(Calculations!C1285 = "",Calculations!C1285 &lt;&gt; DefectTypeString),  Calculations!M1285, NA())</f>
        <v>#N/A</v>
      </c>
      <c r="J1285" s="3" t="e">
        <f xml:space="preserve"> IF(Calculations!C1285 = DefectTypeString,  Calculations!M1285, NA())</f>
        <v>#N/A</v>
      </c>
      <c r="K1285" s="3"/>
      <c r="AL1285" s="2" t="str">
        <f t="shared" si="141"/>
        <v/>
      </c>
      <c r="AM1285" s="4" t="str">
        <f t="shared" si="142"/>
        <v/>
      </c>
      <c r="AN1285" s="4" t="str">
        <f t="shared" si="143"/>
        <v/>
      </c>
    </row>
    <row r="1286" spans="1:40" x14ac:dyDescent="0.2">
      <c r="A1286" s="9" t="str">
        <f>Calculations!B1286</f>
        <v/>
      </c>
      <c r="B1286" s="9" t="str">
        <f>Calculations!A1286</f>
        <v/>
      </c>
      <c r="C1286" s="3" t="str">
        <f t="shared" si="140"/>
        <v/>
      </c>
      <c r="D1286" s="3" t="str">
        <f>IFERROR(Calculations!L1286,"")</f>
        <v/>
      </c>
      <c r="E1286" s="3" t="str">
        <f>IF(OR(FilterValue="",Calculations!C1286=FilterValue), IF(Calculations!C1286 &lt;&gt;DefectTypeString,  IFERROR(Calculations!L1286,""), NA()),NA())</f>
        <v/>
      </c>
      <c r="F1286" s="3" t="e">
        <f t="shared" si="144"/>
        <v>#NUM!</v>
      </c>
      <c r="G1286" s="3" t="e">
        <f xml:space="preserve"> IF(Calculations!C1286 = DefectTypeString,  IFERROR(Calculations!L1286,""), NA())</f>
        <v>#N/A</v>
      </c>
      <c r="H1286" s="3" t="e">
        <f t="shared" si="145"/>
        <v>#NUM!</v>
      </c>
      <c r="I1286" s="3" t="e">
        <f ca="1" xml:space="preserve"> IF(OR(Calculations!C1286 = "",Calculations!C1286 &lt;&gt; DefectTypeString),  Calculations!M1286, NA())</f>
        <v>#N/A</v>
      </c>
      <c r="J1286" s="3" t="e">
        <f xml:space="preserve"> IF(Calculations!C1286 = DefectTypeString,  Calculations!M1286, NA())</f>
        <v>#N/A</v>
      </c>
      <c r="K1286" s="3"/>
      <c r="AL1286" s="2" t="str">
        <f t="shared" si="141"/>
        <v/>
      </c>
      <c r="AM1286" s="4" t="str">
        <f t="shared" si="142"/>
        <v/>
      </c>
      <c r="AN1286" s="4" t="str">
        <f t="shared" si="143"/>
        <v/>
      </c>
    </row>
    <row r="1287" spans="1:40" x14ac:dyDescent="0.2">
      <c r="A1287" s="9" t="str">
        <f>Calculations!B1287</f>
        <v/>
      </c>
      <c r="B1287" s="9" t="str">
        <f>Calculations!A1287</f>
        <v/>
      </c>
      <c r="C1287" s="3" t="str">
        <f t="shared" si="140"/>
        <v/>
      </c>
      <c r="D1287" s="3" t="str">
        <f>IFERROR(Calculations!L1287,"")</f>
        <v/>
      </c>
      <c r="E1287" s="3" t="str">
        <f>IF(OR(FilterValue="",Calculations!C1287=FilterValue), IF(Calculations!C1287 &lt;&gt;DefectTypeString,  IFERROR(Calculations!L1287,""), NA()),NA())</f>
        <v/>
      </c>
      <c r="F1287" s="3" t="e">
        <f t="shared" si="144"/>
        <v>#NUM!</v>
      </c>
      <c r="G1287" s="3" t="e">
        <f xml:space="preserve"> IF(Calculations!C1287 = DefectTypeString,  IFERROR(Calculations!L1287,""), NA())</f>
        <v>#N/A</v>
      </c>
      <c r="H1287" s="3" t="e">
        <f t="shared" si="145"/>
        <v>#NUM!</v>
      </c>
      <c r="I1287" s="3" t="e">
        <f ca="1" xml:space="preserve"> IF(OR(Calculations!C1287 = "",Calculations!C1287 &lt;&gt; DefectTypeString),  Calculations!M1287, NA())</f>
        <v>#N/A</v>
      </c>
      <c r="J1287" s="3" t="e">
        <f xml:space="preserve"> IF(Calculations!C1287 = DefectTypeString,  Calculations!M1287, NA())</f>
        <v>#N/A</v>
      </c>
      <c r="K1287" s="3"/>
      <c r="AL1287" s="2" t="str">
        <f t="shared" si="141"/>
        <v/>
      </c>
      <c r="AM1287" s="4" t="str">
        <f t="shared" si="142"/>
        <v/>
      </c>
      <c r="AN1287" s="4" t="str">
        <f t="shared" si="143"/>
        <v/>
      </c>
    </row>
    <row r="1288" spans="1:40" x14ac:dyDescent="0.2">
      <c r="A1288" s="9" t="str">
        <f>Calculations!B1288</f>
        <v/>
      </c>
      <c r="B1288" s="9" t="str">
        <f>Calculations!A1288</f>
        <v/>
      </c>
      <c r="C1288" s="3" t="str">
        <f t="shared" si="140"/>
        <v/>
      </c>
      <c r="D1288" s="3" t="str">
        <f>IFERROR(Calculations!L1288,"")</f>
        <v/>
      </c>
      <c r="E1288" s="3" t="str">
        <f>IF(OR(FilterValue="",Calculations!C1288=FilterValue), IF(Calculations!C1288 &lt;&gt;DefectTypeString,  IFERROR(Calculations!L1288,""), NA()),NA())</f>
        <v/>
      </c>
      <c r="F1288" s="3" t="e">
        <f t="shared" si="144"/>
        <v>#NUM!</v>
      </c>
      <c r="G1288" s="3" t="e">
        <f xml:space="preserve"> IF(Calculations!C1288 = DefectTypeString,  IFERROR(Calculations!L1288,""), NA())</f>
        <v>#N/A</v>
      </c>
      <c r="H1288" s="3" t="e">
        <f t="shared" si="145"/>
        <v>#NUM!</v>
      </c>
      <c r="I1288" s="3" t="e">
        <f ca="1" xml:space="preserve"> IF(OR(Calculations!C1288 = "",Calculations!C1288 &lt;&gt; DefectTypeString),  Calculations!M1288, NA())</f>
        <v>#N/A</v>
      </c>
      <c r="J1288" s="3" t="e">
        <f xml:space="preserve"> IF(Calculations!C1288 = DefectTypeString,  Calculations!M1288, NA())</f>
        <v>#N/A</v>
      </c>
      <c r="K1288" s="3"/>
      <c r="AL1288" s="2" t="str">
        <f t="shared" si="141"/>
        <v/>
      </c>
      <c r="AM1288" s="4" t="str">
        <f t="shared" si="142"/>
        <v/>
      </c>
      <c r="AN1288" s="4" t="str">
        <f t="shared" si="143"/>
        <v/>
      </c>
    </row>
    <row r="1289" spans="1:40" x14ac:dyDescent="0.2">
      <c r="A1289" s="9" t="str">
        <f>Calculations!B1289</f>
        <v/>
      </c>
      <c r="B1289" s="9" t="str">
        <f>Calculations!A1289</f>
        <v/>
      </c>
      <c r="C1289" s="3" t="str">
        <f t="shared" si="140"/>
        <v/>
      </c>
      <c r="D1289" s="3" t="str">
        <f>IFERROR(Calculations!L1289,"")</f>
        <v/>
      </c>
      <c r="E1289" s="3" t="str">
        <f>IF(OR(FilterValue="",Calculations!C1289=FilterValue), IF(Calculations!C1289 &lt;&gt;DefectTypeString,  IFERROR(Calculations!L1289,""), NA()),NA())</f>
        <v/>
      </c>
      <c r="F1289" s="3" t="e">
        <f t="shared" si="144"/>
        <v>#NUM!</v>
      </c>
      <c r="G1289" s="3" t="e">
        <f xml:space="preserve"> IF(Calculations!C1289 = DefectTypeString,  IFERROR(Calculations!L1289,""), NA())</f>
        <v>#N/A</v>
      </c>
      <c r="H1289" s="3" t="e">
        <f t="shared" si="145"/>
        <v>#NUM!</v>
      </c>
      <c r="I1289" s="3" t="e">
        <f ca="1" xml:space="preserve"> IF(OR(Calculations!C1289 = "",Calculations!C1289 &lt;&gt; DefectTypeString),  Calculations!M1289, NA())</f>
        <v>#N/A</v>
      </c>
      <c r="J1289" s="3" t="e">
        <f xml:space="preserve"> IF(Calculations!C1289 = DefectTypeString,  Calculations!M1289, NA())</f>
        <v>#N/A</v>
      </c>
      <c r="K1289" s="3"/>
      <c r="AL1289" s="2" t="str">
        <f t="shared" si="141"/>
        <v/>
      </c>
      <c r="AM1289" s="4" t="str">
        <f t="shared" si="142"/>
        <v/>
      </c>
      <c r="AN1289" s="4" t="str">
        <f t="shared" si="143"/>
        <v/>
      </c>
    </row>
    <row r="1290" spans="1:40" x14ac:dyDescent="0.2">
      <c r="A1290" s="9" t="str">
        <f>Calculations!B1290</f>
        <v/>
      </c>
      <c r="B1290" s="9" t="str">
        <f>Calculations!A1290</f>
        <v/>
      </c>
      <c r="C1290" s="3" t="str">
        <f t="shared" si="140"/>
        <v/>
      </c>
      <c r="D1290" s="3" t="str">
        <f>IFERROR(Calculations!L1290,"")</f>
        <v/>
      </c>
      <c r="E1290" s="3" t="str">
        <f>IF(OR(FilterValue="",Calculations!C1290=FilterValue), IF(Calculations!C1290 &lt;&gt;DefectTypeString,  IFERROR(Calculations!L1290,""), NA()),NA())</f>
        <v/>
      </c>
      <c r="F1290" s="3" t="e">
        <f t="shared" si="144"/>
        <v>#NUM!</v>
      </c>
      <c r="G1290" s="3" t="e">
        <f xml:space="preserve"> IF(Calculations!C1290 = DefectTypeString,  IFERROR(Calculations!L1290,""), NA())</f>
        <v>#N/A</v>
      </c>
      <c r="H1290" s="3" t="e">
        <f t="shared" si="145"/>
        <v>#NUM!</v>
      </c>
      <c r="I1290" s="3" t="e">
        <f ca="1" xml:space="preserve"> IF(OR(Calculations!C1290 = "",Calculations!C1290 &lt;&gt; DefectTypeString),  Calculations!M1290, NA())</f>
        <v>#N/A</v>
      </c>
      <c r="J1290" s="3" t="e">
        <f xml:space="preserve"> IF(Calculations!C1290 = DefectTypeString,  Calculations!M1290, NA())</f>
        <v>#N/A</v>
      </c>
      <c r="K1290" s="3"/>
      <c r="AL1290" s="2" t="str">
        <f t="shared" si="141"/>
        <v/>
      </c>
      <c r="AM1290" s="4" t="str">
        <f t="shared" si="142"/>
        <v/>
      </c>
      <c r="AN1290" s="4" t="str">
        <f t="shared" si="143"/>
        <v/>
      </c>
    </row>
    <row r="1291" spans="1:40" x14ac:dyDescent="0.2">
      <c r="A1291" s="9" t="str">
        <f>Calculations!B1291</f>
        <v/>
      </c>
      <c r="B1291" s="9" t="str">
        <f>Calculations!A1291</f>
        <v/>
      </c>
      <c r="C1291" s="3" t="str">
        <f t="shared" si="140"/>
        <v/>
      </c>
      <c r="D1291" s="3" t="str">
        <f>IFERROR(Calculations!L1291,"")</f>
        <v/>
      </c>
      <c r="E1291" s="3" t="str">
        <f>IF(OR(FilterValue="",Calculations!C1291=FilterValue), IF(Calculations!C1291 &lt;&gt;DefectTypeString,  IFERROR(Calculations!L1291,""), NA()),NA())</f>
        <v/>
      </c>
      <c r="F1291" s="3" t="e">
        <f t="shared" si="144"/>
        <v>#NUM!</v>
      </c>
      <c r="G1291" s="3" t="e">
        <f xml:space="preserve"> IF(Calculations!C1291 = DefectTypeString,  IFERROR(Calculations!L1291,""), NA())</f>
        <v>#N/A</v>
      </c>
      <c r="H1291" s="3" t="e">
        <f t="shared" si="145"/>
        <v>#NUM!</v>
      </c>
      <c r="I1291" s="3" t="e">
        <f ca="1" xml:space="preserve"> IF(OR(Calculations!C1291 = "",Calculations!C1291 &lt;&gt; DefectTypeString),  Calculations!M1291, NA())</f>
        <v>#N/A</v>
      </c>
      <c r="J1291" s="3" t="e">
        <f xml:space="preserve"> IF(Calculations!C1291 = DefectTypeString,  Calculations!M1291, NA())</f>
        <v>#N/A</v>
      </c>
      <c r="K1291" s="3"/>
      <c r="AL1291" s="2" t="str">
        <f t="shared" si="141"/>
        <v/>
      </c>
      <c r="AM1291" s="4" t="str">
        <f t="shared" si="142"/>
        <v/>
      </c>
      <c r="AN1291" s="4" t="str">
        <f t="shared" si="143"/>
        <v/>
      </c>
    </row>
    <row r="1292" spans="1:40" x14ac:dyDescent="0.2">
      <c r="A1292" s="9" t="str">
        <f>Calculations!B1292</f>
        <v/>
      </c>
      <c r="B1292" s="9" t="str">
        <f>Calculations!A1292</f>
        <v/>
      </c>
      <c r="C1292" s="3" t="str">
        <f t="shared" si="140"/>
        <v/>
      </c>
      <c r="D1292" s="3" t="str">
        <f>IFERROR(Calculations!L1292,"")</f>
        <v/>
      </c>
      <c r="E1292" s="3" t="str">
        <f>IF(OR(FilterValue="",Calculations!C1292=FilterValue), IF(Calculations!C1292 &lt;&gt;DefectTypeString,  IFERROR(Calculations!L1292,""), NA()),NA())</f>
        <v/>
      </c>
      <c r="F1292" s="3" t="e">
        <f t="shared" si="144"/>
        <v>#NUM!</v>
      </c>
      <c r="G1292" s="3" t="e">
        <f xml:space="preserve"> IF(Calculations!C1292 = DefectTypeString,  IFERROR(Calculations!L1292,""), NA())</f>
        <v>#N/A</v>
      </c>
      <c r="H1292" s="3" t="e">
        <f t="shared" si="145"/>
        <v>#NUM!</v>
      </c>
      <c r="I1292" s="3" t="e">
        <f ca="1" xml:space="preserve"> IF(OR(Calculations!C1292 = "",Calculations!C1292 &lt;&gt; DefectTypeString),  Calculations!M1292, NA())</f>
        <v>#N/A</v>
      </c>
      <c r="J1292" s="3" t="e">
        <f xml:space="preserve"> IF(Calculations!C1292 = DefectTypeString,  Calculations!M1292, NA())</f>
        <v>#N/A</v>
      </c>
      <c r="K1292" s="3"/>
      <c r="AL1292" s="2" t="str">
        <f t="shared" si="141"/>
        <v/>
      </c>
      <c r="AM1292" s="4" t="str">
        <f t="shared" si="142"/>
        <v/>
      </c>
      <c r="AN1292" s="4" t="str">
        <f t="shared" si="143"/>
        <v/>
      </c>
    </row>
    <row r="1293" spans="1:40" x14ac:dyDescent="0.2">
      <c r="A1293" s="9" t="str">
        <f>Calculations!B1293</f>
        <v/>
      </c>
      <c r="B1293" s="9" t="str">
        <f>Calculations!A1293</f>
        <v/>
      </c>
      <c r="C1293" s="3" t="str">
        <f t="shared" si="140"/>
        <v/>
      </c>
      <c r="D1293" s="3" t="str">
        <f>IFERROR(Calculations!L1293,"")</f>
        <v/>
      </c>
      <c r="E1293" s="3" t="str">
        <f>IF(OR(FilterValue="",Calculations!C1293=FilterValue), IF(Calculations!C1293 &lt;&gt;DefectTypeString,  IFERROR(Calculations!L1293,""), NA()),NA())</f>
        <v/>
      </c>
      <c r="F1293" s="3" t="e">
        <f t="shared" si="144"/>
        <v>#NUM!</v>
      </c>
      <c r="G1293" s="3" t="e">
        <f xml:space="preserve"> IF(Calculations!C1293 = DefectTypeString,  IFERROR(Calculations!L1293,""), NA())</f>
        <v>#N/A</v>
      </c>
      <c r="H1293" s="3" t="e">
        <f t="shared" si="145"/>
        <v>#NUM!</v>
      </c>
      <c r="I1293" s="3" t="e">
        <f ca="1" xml:space="preserve"> IF(OR(Calculations!C1293 = "",Calculations!C1293 &lt;&gt; DefectTypeString),  Calculations!M1293, NA())</f>
        <v>#N/A</v>
      </c>
      <c r="J1293" s="3" t="e">
        <f xml:space="preserve"> IF(Calculations!C1293 = DefectTypeString,  Calculations!M1293, NA())</f>
        <v>#N/A</v>
      </c>
      <c r="K1293" s="3"/>
      <c r="AL1293" s="2" t="str">
        <f t="shared" si="141"/>
        <v/>
      </c>
      <c r="AM1293" s="4" t="str">
        <f t="shared" si="142"/>
        <v/>
      </c>
      <c r="AN1293" s="4" t="str">
        <f t="shared" si="143"/>
        <v/>
      </c>
    </row>
    <row r="1294" spans="1:40" x14ac:dyDescent="0.2">
      <c r="A1294" s="9" t="str">
        <f>Calculations!B1294</f>
        <v/>
      </c>
      <c r="B1294" s="9" t="str">
        <f>Calculations!A1294</f>
        <v/>
      </c>
      <c r="C1294" s="3" t="str">
        <f t="shared" si="140"/>
        <v/>
      </c>
      <c r="D1294" s="3" t="str">
        <f>IFERROR(Calculations!L1294,"")</f>
        <v/>
      </c>
      <c r="E1294" s="3" t="str">
        <f>IF(OR(FilterValue="",Calculations!C1294=FilterValue), IF(Calculations!C1294 &lt;&gt;DefectTypeString,  IFERROR(Calculations!L1294,""), NA()),NA())</f>
        <v/>
      </c>
      <c r="F1294" s="3" t="e">
        <f t="shared" si="144"/>
        <v>#NUM!</v>
      </c>
      <c r="G1294" s="3" t="e">
        <f xml:space="preserve"> IF(Calculations!C1294 = DefectTypeString,  IFERROR(Calculations!L1294,""), NA())</f>
        <v>#N/A</v>
      </c>
      <c r="H1294" s="3" t="e">
        <f t="shared" si="145"/>
        <v>#NUM!</v>
      </c>
      <c r="I1294" s="3" t="e">
        <f ca="1" xml:space="preserve"> IF(OR(Calculations!C1294 = "",Calculations!C1294 &lt;&gt; DefectTypeString),  Calculations!M1294, NA())</f>
        <v>#N/A</v>
      </c>
      <c r="J1294" s="3" t="e">
        <f xml:space="preserve"> IF(Calculations!C1294 = DefectTypeString,  Calculations!M1294, NA())</f>
        <v>#N/A</v>
      </c>
      <c r="K1294" s="3"/>
      <c r="AL1294" s="2" t="str">
        <f t="shared" si="141"/>
        <v/>
      </c>
      <c r="AM1294" s="4" t="str">
        <f t="shared" si="142"/>
        <v/>
      </c>
      <c r="AN1294" s="4" t="str">
        <f t="shared" si="143"/>
        <v/>
      </c>
    </row>
    <row r="1295" spans="1:40" x14ac:dyDescent="0.2">
      <c r="A1295" s="9" t="str">
        <f>Calculations!B1295</f>
        <v/>
      </c>
      <c r="B1295" s="9" t="str">
        <f>Calculations!A1295</f>
        <v/>
      </c>
      <c r="C1295" s="3" t="str">
        <f t="shared" si="140"/>
        <v/>
      </c>
      <c r="D1295" s="3" t="str">
        <f>IFERROR(Calculations!L1295,"")</f>
        <v/>
      </c>
      <c r="E1295" s="3" t="str">
        <f>IF(OR(FilterValue="",Calculations!C1295=FilterValue), IF(Calculations!C1295 &lt;&gt;DefectTypeString,  IFERROR(Calculations!L1295,""), NA()),NA())</f>
        <v/>
      </c>
      <c r="F1295" s="3" t="e">
        <f t="shared" si="144"/>
        <v>#NUM!</v>
      </c>
      <c r="G1295" s="3" t="e">
        <f xml:space="preserve"> IF(Calculations!C1295 = DefectTypeString,  IFERROR(Calculations!L1295,""), NA())</f>
        <v>#N/A</v>
      </c>
      <c r="H1295" s="3" t="e">
        <f t="shared" si="145"/>
        <v>#NUM!</v>
      </c>
      <c r="I1295" s="3" t="e">
        <f ca="1" xml:space="preserve"> IF(OR(Calculations!C1295 = "",Calculations!C1295 &lt;&gt; DefectTypeString),  Calculations!M1295, NA())</f>
        <v>#N/A</v>
      </c>
      <c r="J1295" s="3" t="e">
        <f xml:space="preserve"> IF(Calculations!C1295 = DefectTypeString,  Calculations!M1295, NA())</f>
        <v>#N/A</v>
      </c>
      <c r="K1295" s="3"/>
      <c r="AL1295" s="2" t="str">
        <f t="shared" si="141"/>
        <v/>
      </c>
      <c r="AM1295" s="4" t="str">
        <f t="shared" si="142"/>
        <v/>
      </c>
      <c r="AN1295" s="4" t="str">
        <f t="shared" si="143"/>
        <v/>
      </c>
    </row>
    <row r="1296" spans="1:40" x14ac:dyDescent="0.2">
      <c r="A1296" s="9" t="str">
        <f>Calculations!B1296</f>
        <v/>
      </c>
      <c r="B1296" s="9" t="str">
        <f>Calculations!A1296</f>
        <v/>
      </c>
      <c r="C1296" s="3" t="str">
        <f t="shared" si="140"/>
        <v/>
      </c>
      <c r="D1296" s="3" t="str">
        <f>IFERROR(Calculations!L1296,"")</f>
        <v/>
      </c>
      <c r="E1296" s="3" t="str">
        <f>IF(OR(FilterValue="",Calculations!C1296=FilterValue), IF(Calculations!C1296 &lt;&gt;DefectTypeString,  IFERROR(Calculations!L1296,""), NA()),NA())</f>
        <v/>
      </c>
      <c r="F1296" s="3" t="e">
        <f t="shared" si="144"/>
        <v>#NUM!</v>
      </c>
      <c r="G1296" s="3" t="e">
        <f xml:space="preserve"> IF(Calculations!C1296 = DefectTypeString,  IFERROR(Calculations!L1296,""), NA())</f>
        <v>#N/A</v>
      </c>
      <c r="H1296" s="3" t="e">
        <f t="shared" si="145"/>
        <v>#NUM!</v>
      </c>
      <c r="I1296" s="3" t="e">
        <f ca="1" xml:space="preserve"> IF(OR(Calculations!C1296 = "",Calculations!C1296 &lt;&gt; DefectTypeString),  Calculations!M1296, NA())</f>
        <v>#N/A</v>
      </c>
      <c r="J1296" s="3" t="e">
        <f xml:space="preserve"> IF(Calculations!C1296 = DefectTypeString,  Calculations!M1296, NA())</f>
        <v>#N/A</v>
      </c>
      <c r="K1296" s="3"/>
      <c r="AL1296" s="2" t="str">
        <f t="shared" si="141"/>
        <v/>
      </c>
      <c r="AM1296" s="4" t="str">
        <f t="shared" si="142"/>
        <v/>
      </c>
      <c r="AN1296" s="4" t="str">
        <f t="shared" si="143"/>
        <v/>
      </c>
    </row>
    <row r="1297" spans="1:40" x14ac:dyDescent="0.2">
      <c r="A1297" s="9" t="str">
        <f>Calculations!B1297</f>
        <v/>
      </c>
      <c r="B1297" s="9" t="str">
        <f>Calculations!A1297</f>
        <v/>
      </c>
      <c r="C1297" s="3" t="str">
        <f t="shared" si="140"/>
        <v/>
      </c>
      <c r="D1297" s="3" t="str">
        <f>IFERROR(Calculations!L1297,"")</f>
        <v/>
      </c>
      <c r="E1297" s="3" t="str">
        <f>IF(OR(FilterValue="",Calculations!C1297=FilterValue), IF(Calculations!C1297 &lt;&gt;DefectTypeString,  IFERROR(Calculations!L1297,""), NA()),NA())</f>
        <v/>
      </c>
      <c r="F1297" s="3" t="e">
        <f t="shared" si="144"/>
        <v>#NUM!</v>
      </c>
      <c r="G1297" s="3" t="e">
        <f xml:space="preserve"> IF(Calculations!C1297 = DefectTypeString,  IFERROR(Calculations!L1297,""), NA())</f>
        <v>#N/A</v>
      </c>
      <c r="H1297" s="3" t="e">
        <f t="shared" si="145"/>
        <v>#NUM!</v>
      </c>
      <c r="I1297" s="3" t="e">
        <f ca="1" xml:space="preserve"> IF(OR(Calculations!C1297 = "",Calculations!C1297 &lt;&gt; DefectTypeString),  Calculations!M1297, NA())</f>
        <v>#N/A</v>
      </c>
      <c r="J1297" s="3" t="e">
        <f xml:space="preserve"> IF(Calculations!C1297 = DefectTypeString,  Calculations!M1297, NA())</f>
        <v>#N/A</v>
      </c>
      <c r="K1297" s="3"/>
      <c r="AL1297" s="2" t="str">
        <f t="shared" si="141"/>
        <v/>
      </c>
      <c r="AM1297" s="4" t="str">
        <f t="shared" si="142"/>
        <v/>
      </c>
      <c r="AN1297" s="4" t="str">
        <f t="shared" si="143"/>
        <v/>
      </c>
    </row>
    <row r="1298" spans="1:40" x14ac:dyDescent="0.2">
      <c r="A1298" s="9" t="str">
        <f>Calculations!B1298</f>
        <v/>
      </c>
      <c r="B1298" s="9" t="str">
        <f>Calculations!A1298</f>
        <v/>
      </c>
      <c r="C1298" s="3" t="str">
        <f t="shared" si="140"/>
        <v/>
      </c>
      <c r="D1298" s="3" t="str">
        <f>IFERROR(Calculations!L1298,"")</f>
        <v/>
      </c>
      <c r="E1298" s="3" t="str">
        <f>IF(OR(FilterValue="",Calculations!C1298=FilterValue), IF(Calculations!C1298 &lt;&gt;DefectTypeString,  IFERROR(Calculations!L1298,""), NA()),NA())</f>
        <v/>
      </c>
      <c r="F1298" s="3" t="e">
        <f t="shared" si="144"/>
        <v>#NUM!</v>
      </c>
      <c r="G1298" s="3" t="e">
        <f xml:space="preserve"> IF(Calculations!C1298 = DefectTypeString,  IFERROR(Calculations!L1298,""), NA())</f>
        <v>#N/A</v>
      </c>
      <c r="H1298" s="3" t="e">
        <f t="shared" si="145"/>
        <v>#NUM!</v>
      </c>
      <c r="I1298" s="3" t="e">
        <f ca="1" xml:space="preserve"> IF(OR(Calculations!C1298 = "",Calculations!C1298 &lt;&gt; DefectTypeString),  Calculations!M1298, NA())</f>
        <v>#N/A</v>
      </c>
      <c r="J1298" s="3" t="e">
        <f xml:space="preserve"> IF(Calculations!C1298 = DefectTypeString,  Calculations!M1298, NA())</f>
        <v>#N/A</v>
      </c>
      <c r="K1298" s="3"/>
      <c r="AL1298" s="2" t="str">
        <f t="shared" si="141"/>
        <v/>
      </c>
      <c r="AM1298" s="4" t="str">
        <f t="shared" si="142"/>
        <v/>
      </c>
      <c r="AN1298" s="4" t="str">
        <f t="shared" si="143"/>
        <v/>
      </c>
    </row>
    <row r="1299" spans="1:40" x14ac:dyDescent="0.2">
      <c r="A1299" s="9" t="str">
        <f>Calculations!B1299</f>
        <v/>
      </c>
      <c r="B1299" s="9" t="str">
        <f>Calculations!A1299</f>
        <v/>
      </c>
      <c r="C1299" s="3" t="str">
        <f t="shared" si="140"/>
        <v/>
      </c>
      <c r="D1299" s="3" t="str">
        <f>IFERROR(Calculations!L1299,"")</f>
        <v/>
      </c>
      <c r="E1299" s="3" t="str">
        <f>IF(OR(FilterValue="",Calculations!C1299=FilterValue), IF(Calculations!C1299 &lt;&gt;DefectTypeString,  IFERROR(Calculations!L1299,""), NA()),NA())</f>
        <v/>
      </c>
      <c r="F1299" s="3" t="e">
        <f t="shared" si="144"/>
        <v>#NUM!</v>
      </c>
      <c r="G1299" s="3" t="e">
        <f xml:space="preserve"> IF(Calculations!C1299 = DefectTypeString,  IFERROR(Calculations!L1299,""), NA())</f>
        <v>#N/A</v>
      </c>
      <c r="H1299" s="3" t="e">
        <f t="shared" si="145"/>
        <v>#NUM!</v>
      </c>
      <c r="I1299" s="3" t="e">
        <f ca="1" xml:space="preserve"> IF(OR(Calculations!C1299 = "",Calculations!C1299 &lt;&gt; DefectTypeString),  Calculations!M1299, NA())</f>
        <v>#N/A</v>
      </c>
      <c r="J1299" s="3" t="e">
        <f xml:space="preserve"> IF(Calculations!C1299 = DefectTypeString,  Calculations!M1299, NA())</f>
        <v>#N/A</v>
      </c>
      <c r="K1299" s="3"/>
      <c r="AL1299" s="2" t="str">
        <f t="shared" si="141"/>
        <v/>
      </c>
      <c r="AM1299" s="4" t="str">
        <f t="shared" si="142"/>
        <v/>
      </c>
      <c r="AN1299" s="4" t="str">
        <f t="shared" si="143"/>
        <v/>
      </c>
    </row>
    <row r="1300" spans="1:40" x14ac:dyDescent="0.2">
      <c r="A1300" s="9" t="str">
        <f>Calculations!B1300</f>
        <v/>
      </c>
      <c r="B1300" s="9" t="str">
        <f>Calculations!A1300</f>
        <v/>
      </c>
      <c r="C1300" s="3" t="str">
        <f t="shared" si="140"/>
        <v/>
      </c>
      <c r="D1300" s="3" t="str">
        <f>IFERROR(Calculations!L1300,"")</f>
        <v/>
      </c>
      <c r="E1300" s="3" t="str">
        <f>IF(OR(FilterValue="",Calculations!C1300=FilterValue), IF(Calculations!C1300 &lt;&gt;DefectTypeString,  IFERROR(Calculations!L1300,""), NA()),NA())</f>
        <v/>
      </c>
      <c r="F1300" s="3" t="e">
        <f t="shared" si="144"/>
        <v>#NUM!</v>
      </c>
      <c r="G1300" s="3" t="e">
        <f xml:space="preserve"> IF(Calculations!C1300 = DefectTypeString,  IFERROR(Calculations!L1300,""), NA())</f>
        <v>#N/A</v>
      </c>
      <c r="H1300" s="3" t="e">
        <f t="shared" si="145"/>
        <v>#NUM!</v>
      </c>
      <c r="I1300" s="3" t="e">
        <f ca="1" xml:space="preserve"> IF(OR(Calculations!C1300 = "",Calculations!C1300 &lt;&gt; DefectTypeString),  Calculations!M1300, NA())</f>
        <v>#N/A</v>
      </c>
      <c r="J1300" s="3" t="e">
        <f xml:space="preserve"> IF(Calculations!C1300 = DefectTypeString,  Calculations!M1300, NA())</f>
        <v>#N/A</v>
      </c>
      <c r="K1300" s="3"/>
      <c r="AL1300" s="2" t="str">
        <f t="shared" si="141"/>
        <v/>
      </c>
      <c r="AM1300" s="4" t="str">
        <f t="shared" si="142"/>
        <v/>
      </c>
      <c r="AN1300" s="4" t="str">
        <f t="shared" si="143"/>
        <v/>
      </c>
    </row>
    <row r="1301" spans="1:40" x14ac:dyDescent="0.2">
      <c r="A1301" s="9" t="str">
        <f>Calculations!B1301</f>
        <v/>
      </c>
      <c r="B1301" s="9" t="str">
        <f>Calculations!A1301</f>
        <v/>
      </c>
      <c r="C1301" s="3" t="str">
        <f t="shared" si="140"/>
        <v/>
      </c>
      <c r="D1301" s="3" t="str">
        <f>IFERROR(Calculations!L1301,"")</f>
        <v/>
      </c>
      <c r="E1301" s="3" t="str">
        <f>IF(OR(FilterValue="",Calculations!C1301=FilterValue), IF(Calculations!C1301 &lt;&gt;DefectTypeString,  IFERROR(Calculations!L1301,""), NA()),NA())</f>
        <v/>
      </c>
      <c r="F1301" s="3" t="e">
        <f t="shared" si="144"/>
        <v>#NUM!</v>
      </c>
      <c r="G1301" s="3" t="e">
        <f xml:space="preserve"> IF(Calculations!C1301 = DefectTypeString,  IFERROR(Calculations!L1301,""), NA())</f>
        <v>#N/A</v>
      </c>
      <c r="H1301" s="3" t="e">
        <f t="shared" si="145"/>
        <v>#NUM!</v>
      </c>
      <c r="I1301" s="3" t="e">
        <f ca="1" xml:space="preserve"> IF(OR(Calculations!C1301 = "",Calculations!C1301 &lt;&gt; DefectTypeString),  Calculations!M1301, NA())</f>
        <v>#N/A</v>
      </c>
      <c r="J1301" s="3" t="e">
        <f xml:space="preserve"> IF(Calculations!C1301 = DefectTypeString,  Calculations!M1301, NA())</f>
        <v>#N/A</v>
      </c>
      <c r="K1301" s="3"/>
      <c r="AL1301" s="2" t="str">
        <f t="shared" si="141"/>
        <v/>
      </c>
      <c r="AM1301" s="4" t="str">
        <f t="shared" si="142"/>
        <v/>
      </c>
      <c r="AN1301" s="4" t="str">
        <f t="shared" si="143"/>
        <v/>
      </c>
    </row>
    <row r="1302" spans="1:40" x14ac:dyDescent="0.2">
      <c r="A1302" s="9" t="str">
        <f>Calculations!B1302</f>
        <v/>
      </c>
      <c r="B1302" s="9" t="str">
        <f>Calculations!A1302</f>
        <v/>
      </c>
      <c r="C1302" s="3" t="str">
        <f t="shared" si="140"/>
        <v/>
      </c>
      <c r="D1302" s="3" t="str">
        <f>IFERROR(Calculations!L1302,"")</f>
        <v/>
      </c>
      <c r="E1302" s="3" t="str">
        <f>IF(OR(FilterValue="",Calculations!C1302=FilterValue), IF(Calculations!C1302 &lt;&gt;DefectTypeString,  IFERROR(Calculations!L1302,""), NA()),NA())</f>
        <v/>
      </c>
      <c r="F1302" s="3" t="e">
        <f t="shared" si="144"/>
        <v>#NUM!</v>
      </c>
      <c r="G1302" s="3" t="e">
        <f xml:space="preserve"> IF(Calculations!C1302 = DefectTypeString,  IFERROR(Calculations!L1302,""), NA())</f>
        <v>#N/A</v>
      </c>
      <c r="H1302" s="3" t="e">
        <f t="shared" si="145"/>
        <v>#NUM!</v>
      </c>
      <c r="I1302" s="3" t="e">
        <f ca="1" xml:space="preserve"> IF(OR(Calculations!C1302 = "",Calculations!C1302 &lt;&gt; DefectTypeString),  Calculations!M1302, NA())</f>
        <v>#N/A</v>
      </c>
      <c r="J1302" s="3" t="e">
        <f xml:space="preserve"> IF(Calculations!C1302 = DefectTypeString,  Calculations!M1302, NA())</f>
        <v>#N/A</v>
      </c>
      <c r="K1302" s="3"/>
      <c r="AL1302" s="2" t="str">
        <f t="shared" si="141"/>
        <v/>
      </c>
      <c r="AM1302" s="4" t="str">
        <f t="shared" si="142"/>
        <v/>
      </c>
      <c r="AN1302" s="4" t="str">
        <f t="shared" si="143"/>
        <v/>
      </c>
    </row>
    <row r="1303" spans="1:40" x14ac:dyDescent="0.2">
      <c r="A1303" s="9" t="str">
        <f>Calculations!B1303</f>
        <v/>
      </c>
      <c r="B1303" s="9" t="str">
        <f>Calculations!A1303</f>
        <v/>
      </c>
      <c r="C1303" s="3" t="str">
        <f t="shared" si="140"/>
        <v/>
      </c>
      <c r="D1303" s="3" t="str">
        <f>IFERROR(Calculations!L1303,"")</f>
        <v/>
      </c>
      <c r="E1303" s="3" t="str">
        <f>IF(OR(FilterValue="",Calculations!C1303=FilterValue), IF(Calculations!C1303 &lt;&gt;DefectTypeString,  IFERROR(Calculations!L1303,""), NA()),NA())</f>
        <v/>
      </c>
      <c r="F1303" s="3" t="e">
        <f t="shared" si="144"/>
        <v>#NUM!</v>
      </c>
      <c r="G1303" s="3" t="e">
        <f xml:space="preserve"> IF(Calculations!C1303 = DefectTypeString,  IFERROR(Calculations!L1303,""), NA())</f>
        <v>#N/A</v>
      </c>
      <c r="H1303" s="3" t="e">
        <f t="shared" si="145"/>
        <v>#NUM!</v>
      </c>
      <c r="I1303" s="3" t="e">
        <f ca="1" xml:space="preserve"> IF(OR(Calculations!C1303 = "",Calculations!C1303 &lt;&gt; DefectTypeString),  Calculations!M1303, NA())</f>
        <v>#N/A</v>
      </c>
      <c r="J1303" s="3" t="e">
        <f xml:space="preserve"> IF(Calculations!C1303 = DefectTypeString,  Calculations!M1303, NA())</f>
        <v>#N/A</v>
      </c>
      <c r="K1303" s="3"/>
      <c r="AL1303" s="2" t="str">
        <f t="shared" si="141"/>
        <v/>
      </c>
      <c r="AM1303" s="4" t="str">
        <f t="shared" si="142"/>
        <v/>
      </c>
      <c r="AN1303" s="4" t="str">
        <f t="shared" si="143"/>
        <v/>
      </c>
    </row>
    <row r="1304" spans="1:40" x14ac:dyDescent="0.2">
      <c r="A1304" s="9" t="str">
        <f>Calculations!B1304</f>
        <v/>
      </c>
      <c r="B1304" s="9" t="str">
        <f>Calculations!A1304</f>
        <v/>
      </c>
      <c r="C1304" s="3" t="str">
        <f t="shared" si="140"/>
        <v/>
      </c>
      <c r="D1304" s="3" t="str">
        <f>IFERROR(Calculations!L1304,"")</f>
        <v/>
      </c>
      <c r="E1304" s="3" t="str">
        <f>IF(OR(FilterValue="",Calculations!C1304=FilterValue), IF(Calculations!C1304 &lt;&gt;DefectTypeString,  IFERROR(Calculations!L1304,""), NA()),NA())</f>
        <v/>
      </c>
      <c r="F1304" s="3" t="e">
        <f t="shared" si="144"/>
        <v>#NUM!</v>
      </c>
      <c r="G1304" s="3" t="e">
        <f xml:space="preserve"> IF(Calculations!C1304 = DefectTypeString,  IFERROR(Calculations!L1304,""), NA())</f>
        <v>#N/A</v>
      </c>
      <c r="H1304" s="3" t="e">
        <f t="shared" si="145"/>
        <v>#NUM!</v>
      </c>
      <c r="I1304" s="3" t="e">
        <f ca="1" xml:space="preserve"> IF(OR(Calculations!C1304 = "",Calculations!C1304 &lt;&gt; DefectTypeString),  Calculations!M1304, NA())</f>
        <v>#N/A</v>
      </c>
      <c r="J1304" s="3" t="e">
        <f xml:space="preserve"> IF(Calculations!C1304 = DefectTypeString,  Calculations!M1304, NA())</f>
        <v>#N/A</v>
      </c>
      <c r="K1304" s="3"/>
      <c r="AL1304" s="2" t="str">
        <f t="shared" si="141"/>
        <v/>
      </c>
      <c r="AM1304" s="4" t="str">
        <f t="shared" si="142"/>
        <v/>
      </c>
      <c r="AN1304" s="4" t="str">
        <f t="shared" si="143"/>
        <v/>
      </c>
    </row>
    <row r="1305" spans="1:40" x14ac:dyDescent="0.2">
      <c r="A1305" s="9" t="str">
        <f>Calculations!B1305</f>
        <v/>
      </c>
      <c r="B1305" s="9" t="str">
        <f>Calculations!A1305</f>
        <v/>
      </c>
      <c r="C1305" s="3" t="str">
        <f t="shared" si="140"/>
        <v/>
      </c>
      <c r="D1305" s="3" t="str">
        <f>IFERROR(Calculations!L1305,"")</f>
        <v/>
      </c>
      <c r="E1305" s="3" t="str">
        <f>IF(OR(FilterValue="",Calculations!C1305=FilterValue), IF(Calculations!C1305 &lt;&gt;DefectTypeString,  IFERROR(Calculations!L1305,""), NA()),NA())</f>
        <v/>
      </c>
      <c r="F1305" s="3" t="e">
        <f t="shared" si="144"/>
        <v>#NUM!</v>
      </c>
      <c r="G1305" s="3" t="e">
        <f xml:space="preserve"> IF(Calculations!C1305 = DefectTypeString,  IFERROR(Calculations!L1305,""), NA())</f>
        <v>#N/A</v>
      </c>
      <c r="H1305" s="3" t="e">
        <f t="shared" si="145"/>
        <v>#NUM!</v>
      </c>
      <c r="I1305" s="3" t="e">
        <f ca="1" xml:space="preserve"> IF(OR(Calculations!C1305 = "",Calculations!C1305 &lt;&gt; DefectTypeString),  Calculations!M1305, NA())</f>
        <v>#N/A</v>
      </c>
      <c r="J1305" s="3" t="e">
        <f xml:space="preserve"> IF(Calculations!C1305 = DefectTypeString,  Calculations!M1305, NA())</f>
        <v>#N/A</v>
      </c>
      <c r="K1305" s="3"/>
      <c r="AL1305" s="2" t="str">
        <f t="shared" si="141"/>
        <v/>
      </c>
      <c r="AM1305" s="4" t="str">
        <f t="shared" si="142"/>
        <v/>
      </c>
      <c r="AN1305" s="4" t="str">
        <f t="shared" si="143"/>
        <v/>
      </c>
    </row>
    <row r="1306" spans="1:40" x14ac:dyDescent="0.2">
      <c r="A1306" s="9" t="str">
        <f>Calculations!B1306</f>
        <v/>
      </c>
      <c r="B1306" s="9" t="str">
        <f>Calculations!A1306</f>
        <v/>
      </c>
      <c r="C1306" s="3" t="str">
        <f t="shared" si="140"/>
        <v/>
      </c>
      <c r="D1306" s="3" t="str">
        <f>IFERROR(Calculations!L1306,"")</f>
        <v/>
      </c>
      <c r="E1306" s="3" t="str">
        <f>IF(OR(FilterValue="",Calculations!C1306=FilterValue), IF(Calculations!C1306 &lt;&gt;DefectTypeString,  IFERROR(Calculations!L1306,""), NA()),NA())</f>
        <v/>
      </c>
      <c r="F1306" s="3" t="e">
        <f t="shared" si="144"/>
        <v>#NUM!</v>
      </c>
      <c r="G1306" s="3" t="e">
        <f xml:space="preserve"> IF(Calculations!C1306 = DefectTypeString,  IFERROR(Calculations!L1306,""), NA())</f>
        <v>#N/A</v>
      </c>
      <c r="H1306" s="3" t="e">
        <f t="shared" si="145"/>
        <v>#NUM!</v>
      </c>
      <c r="I1306" s="3" t="e">
        <f ca="1" xml:space="preserve"> IF(OR(Calculations!C1306 = "",Calculations!C1306 &lt;&gt; DefectTypeString),  Calculations!M1306, NA())</f>
        <v>#N/A</v>
      </c>
      <c r="J1306" s="3" t="e">
        <f xml:space="preserve"> IF(Calculations!C1306 = DefectTypeString,  Calculations!M1306, NA())</f>
        <v>#N/A</v>
      </c>
      <c r="K1306" s="3"/>
      <c r="AL1306" s="2" t="str">
        <f t="shared" si="141"/>
        <v/>
      </c>
      <c r="AM1306" s="4" t="str">
        <f t="shared" si="142"/>
        <v/>
      </c>
      <c r="AN1306" s="4" t="str">
        <f t="shared" si="143"/>
        <v/>
      </c>
    </row>
    <row r="1307" spans="1:40" x14ac:dyDescent="0.2">
      <c r="A1307" s="9" t="str">
        <f>Calculations!B1307</f>
        <v/>
      </c>
      <c r="B1307" s="9" t="str">
        <f>Calculations!A1307</f>
        <v/>
      </c>
      <c r="C1307" s="3" t="str">
        <f t="shared" si="140"/>
        <v/>
      </c>
      <c r="D1307" s="3" t="str">
        <f>IFERROR(Calculations!L1307,"")</f>
        <v/>
      </c>
      <c r="E1307" s="3" t="str">
        <f>IF(OR(FilterValue="",Calculations!C1307=FilterValue), IF(Calculations!C1307 &lt;&gt;DefectTypeString,  IFERROR(Calculations!L1307,""), NA()),NA())</f>
        <v/>
      </c>
      <c r="F1307" s="3" t="e">
        <f t="shared" si="144"/>
        <v>#NUM!</v>
      </c>
      <c r="G1307" s="3" t="e">
        <f xml:space="preserve"> IF(Calculations!C1307 = DefectTypeString,  IFERROR(Calculations!L1307,""), NA())</f>
        <v>#N/A</v>
      </c>
      <c r="H1307" s="3" t="e">
        <f t="shared" si="145"/>
        <v>#NUM!</v>
      </c>
      <c r="I1307" s="3" t="e">
        <f ca="1" xml:space="preserve"> IF(OR(Calculations!C1307 = "",Calculations!C1307 &lt;&gt; DefectTypeString),  Calculations!M1307, NA())</f>
        <v>#N/A</v>
      </c>
      <c r="J1307" s="3" t="e">
        <f xml:space="preserve"> IF(Calculations!C1307 = DefectTypeString,  Calculations!M1307, NA())</f>
        <v>#N/A</v>
      </c>
      <c r="K1307" s="3"/>
      <c r="AL1307" s="2" t="str">
        <f t="shared" si="141"/>
        <v/>
      </c>
      <c r="AM1307" s="4" t="str">
        <f t="shared" si="142"/>
        <v/>
      </c>
      <c r="AN1307" s="4" t="str">
        <f t="shared" si="143"/>
        <v/>
      </c>
    </row>
    <row r="1308" spans="1:40" x14ac:dyDescent="0.2">
      <c r="A1308" s="9" t="str">
        <f>Calculations!B1308</f>
        <v/>
      </c>
      <c r="B1308" s="9" t="str">
        <f>Calculations!A1308</f>
        <v/>
      </c>
      <c r="C1308" s="3" t="str">
        <f t="shared" si="140"/>
        <v/>
      </c>
      <c r="D1308" s="3" t="str">
        <f>IFERROR(Calculations!L1308,"")</f>
        <v/>
      </c>
      <c r="E1308" s="3" t="str">
        <f>IF(OR(FilterValue="",Calculations!C1308=FilterValue), IF(Calculations!C1308 &lt;&gt;DefectTypeString,  IFERROR(Calculations!L1308,""), NA()),NA())</f>
        <v/>
      </c>
      <c r="F1308" s="3" t="e">
        <f t="shared" si="144"/>
        <v>#NUM!</v>
      </c>
      <c r="G1308" s="3" t="e">
        <f xml:space="preserve"> IF(Calculations!C1308 = DefectTypeString,  IFERROR(Calculations!L1308,""), NA())</f>
        <v>#N/A</v>
      </c>
      <c r="H1308" s="3" t="e">
        <f t="shared" si="145"/>
        <v>#NUM!</v>
      </c>
      <c r="I1308" s="3" t="e">
        <f ca="1" xml:space="preserve"> IF(OR(Calculations!C1308 = "",Calculations!C1308 &lt;&gt; DefectTypeString),  Calculations!M1308, NA())</f>
        <v>#N/A</v>
      </c>
      <c r="J1308" s="3" t="e">
        <f xml:space="preserve"> IF(Calculations!C1308 = DefectTypeString,  Calculations!M1308, NA())</f>
        <v>#N/A</v>
      </c>
      <c r="K1308" s="3"/>
      <c r="AL1308" s="2" t="str">
        <f t="shared" si="141"/>
        <v/>
      </c>
      <c r="AM1308" s="4" t="str">
        <f t="shared" si="142"/>
        <v/>
      </c>
      <c r="AN1308" s="4" t="str">
        <f t="shared" si="143"/>
        <v/>
      </c>
    </row>
    <row r="1309" spans="1:40" x14ac:dyDescent="0.2">
      <c r="A1309" s="9" t="str">
        <f>Calculations!B1309</f>
        <v/>
      </c>
      <c r="B1309" s="9" t="str">
        <f>Calculations!A1309</f>
        <v/>
      </c>
      <c r="C1309" s="3" t="str">
        <f t="shared" si="140"/>
        <v/>
      </c>
      <c r="D1309" s="3" t="str">
        <f>IFERROR(Calculations!L1309,"")</f>
        <v/>
      </c>
      <c r="E1309" s="3" t="str">
        <f>IF(OR(FilterValue="",Calculations!C1309=FilterValue), IF(Calculations!C1309 &lt;&gt;DefectTypeString,  IFERROR(Calculations!L1309,""), NA()),NA())</f>
        <v/>
      </c>
      <c r="F1309" s="3" t="e">
        <f t="shared" si="144"/>
        <v>#NUM!</v>
      </c>
      <c r="G1309" s="3" t="e">
        <f xml:space="preserve"> IF(Calculations!C1309 = DefectTypeString,  IFERROR(Calculations!L1309,""), NA())</f>
        <v>#N/A</v>
      </c>
      <c r="H1309" s="3" t="e">
        <f t="shared" si="145"/>
        <v>#NUM!</v>
      </c>
      <c r="I1309" s="3" t="e">
        <f ca="1" xml:space="preserve"> IF(OR(Calculations!C1309 = "",Calculations!C1309 &lt;&gt; DefectTypeString),  Calculations!M1309, NA())</f>
        <v>#N/A</v>
      </c>
      <c r="J1309" s="3" t="e">
        <f xml:space="preserve"> IF(Calculations!C1309 = DefectTypeString,  Calculations!M1309, NA())</f>
        <v>#N/A</v>
      </c>
      <c r="K1309" s="3"/>
      <c r="AL1309" s="2" t="str">
        <f t="shared" si="141"/>
        <v/>
      </c>
      <c r="AM1309" s="4" t="str">
        <f t="shared" si="142"/>
        <v/>
      </c>
      <c r="AN1309" s="4" t="str">
        <f t="shared" si="143"/>
        <v/>
      </c>
    </row>
    <row r="1310" spans="1:40" x14ac:dyDescent="0.2">
      <c r="A1310" s="9" t="str">
        <f>Calculations!B1310</f>
        <v/>
      </c>
      <c r="B1310" s="9" t="str">
        <f>Calculations!A1310</f>
        <v/>
      </c>
      <c r="C1310" s="3" t="str">
        <f t="shared" si="140"/>
        <v/>
      </c>
      <c r="D1310" s="3" t="str">
        <f>IFERROR(Calculations!L1310,"")</f>
        <v/>
      </c>
      <c r="E1310" s="3" t="str">
        <f>IF(OR(FilterValue="",Calculations!C1310=FilterValue), IF(Calculations!C1310 &lt;&gt;DefectTypeString,  IFERROR(Calculations!L1310,""), NA()),NA())</f>
        <v/>
      </c>
      <c r="F1310" s="3" t="e">
        <f t="shared" si="144"/>
        <v>#NUM!</v>
      </c>
      <c r="G1310" s="3" t="e">
        <f xml:space="preserve"> IF(Calculations!C1310 = DefectTypeString,  IFERROR(Calculations!L1310,""), NA())</f>
        <v>#N/A</v>
      </c>
      <c r="H1310" s="3" t="e">
        <f t="shared" si="145"/>
        <v>#NUM!</v>
      </c>
      <c r="I1310" s="3" t="e">
        <f ca="1" xml:space="preserve"> IF(OR(Calculations!C1310 = "",Calculations!C1310 &lt;&gt; DefectTypeString),  Calculations!M1310, NA())</f>
        <v>#N/A</v>
      </c>
      <c r="J1310" s="3" t="e">
        <f xml:space="preserve"> IF(Calculations!C1310 = DefectTypeString,  Calculations!M1310, NA())</f>
        <v>#N/A</v>
      </c>
      <c r="K1310" s="3"/>
      <c r="AL1310" s="2" t="str">
        <f t="shared" si="141"/>
        <v/>
      </c>
      <c r="AM1310" s="4" t="str">
        <f t="shared" si="142"/>
        <v/>
      </c>
      <c r="AN1310" s="4" t="str">
        <f t="shared" si="143"/>
        <v/>
      </c>
    </row>
    <row r="1311" spans="1:40" x14ac:dyDescent="0.2">
      <c r="A1311" s="9" t="str">
        <f>Calculations!B1311</f>
        <v/>
      </c>
      <c r="B1311" s="9" t="str">
        <f>Calculations!A1311</f>
        <v/>
      </c>
      <c r="C1311" s="3" t="str">
        <f t="shared" si="140"/>
        <v/>
      </c>
      <c r="D1311" s="3" t="str">
        <f>IFERROR(Calculations!L1311,"")</f>
        <v/>
      </c>
      <c r="E1311" s="3" t="str">
        <f>IF(OR(FilterValue="",Calculations!C1311=FilterValue), IF(Calculations!C1311 &lt;&gt;DefectTypeString,  IFERROR(Calculations!L1311,""), NA()),NA())</f>
        <v/>
      </c>
      <c r="F1311" s="3" t="e">
        <f t="shared" si="144"/>
        <v>#NUM!</v>
      </c>
      <c r="G1311" s="3" t="e">
        <f xml:space="preserve"> IF(Calculations!C1311 = DefectTypeString,  IFERROR(Calculations!L1311,""), NA())</f>
        <v>#N/A</v>
      </c>
      <c r="H1311" s="3" t="e">
        <f t="shared" si="145"/>
        <v>#NUM!</v>
      </c>
      <c r="I1311" s="3" t="e">
        <f ca="1" xml:space="preserve"> IF(OR(Calculations!C1311 = "",Calculations!C1311 &lt;&gt; DefectTypeString),  Calculations!M1311, NA())</f>
        <v>#N/A</v>
      </c>
      <c r="J1311" s="3" t="e">
        <f xml:space="preserve"> IF(Calculations!C1311 = DefectTypeString,  Calculations!M1311, NA())</f>
        <v>#N/A</v>
      </c>
      <c r="K1311" s="3"/>
      <c r="AL1311" s="2" t="str">
        <f t="shared" si="141"/>
        <v/>
      </c>
      <c r="AM1311" s="4" t="str">
        <f t="shared" si="142"/>
        <v/>
      </c>
      <c r="AN1311" s="4" t="str">
        <f t="shared" si="143"/>
        <v/>
      </c>
    </row>
    <row r="1312" spans="1:40" x14ac:dyDescent="0.2">
      <c r="A1312" s="9" t="str">
        <f>Calculations!B1312</f>
        <v/>
      </c>
      <c r="B1312" s="9" t="str">
        <f>Calculations!A1312</f>
        <v/>
      </c>
      <c r="C1312" s="3" t="str">
        <f t="shared" si="140"/>
        <v/>
      </c>
      <c r="D1312" s="3" t="str">
        <f>IFERROR(Calculations!L1312,"")</f>
        <v/>
      </c>
      <c r="E1312" s="3" t="str">
        <f>IF(OR(FilterValue="",Calculations!C1312=FilterValue), IF(Calculations!C1312 &lt;&gt;DefectTypeString,  IFERROR(Calculations!L1312,""), NA()),NA())</f>
        <v/>
      </c>
      <c r="F1312" s="3" t="e">
        <f t="shared" si="144"/>
        <v>#NUM!</v>
      </c>
      <c r="G1312" s="3" t="e">
        <f xml:space="preserve"> IF(Calculations!C1312 = DefectTypeString,  IFERROR(Calculations!L1312,""), NA())</f>
        <v>#N/A</v>
      </c>
      <c r="H1312" s="3" t="e">
        <f t="shared" si="145"/>
        <v>#NUM!</v>
      </c>
      <c r="I1312" s="3" t="e">
        <f ca="1" xml:space="preserve"> IF(OR(Calculations!C1312 = "",Calculations!C1312 &lt;&gt; DefectTypeString),  Calculations!M1312, NA())</f>
        <v>#N/A</v>
      </c>
      <c r="J1312" s="3" t="e">
        <f xml:space="preserve"> IF(Calculations!C1312 = DefectTypeString,  Calculations!M1312, NA())</f>
        <v>#N/A</v>
      </c>
      <c r="K1312" s="3"/>
      <c r="AL1312" s="2" t="str">
        <f t="shared" si="141"/>
        <v/>
      </c>
      <c r="AM1312" s="4" t="str">
        <f t="shared" si="142"/>
        <v/>
      </c>
      <c r="AN1312" s="4" t="str">
        <f t="shared" si="143"/>
        <v/>
      </c>
    </row>
    <row r="1313" spans="1:40" x14ac:dyDescent="0.2">
      <c r="A1313" s="9" t="str">
        <f>Calculations!B1313</f>
        <v/>
      </c>
      <c r="B1313" s="9" t="str">
        <f>Calculations!A1313</f>
        <v/>
      </c>
      <c r="C1313" s="3" t="str">
        <f t="shared" si="140"/>
        <v/>
      </c>
      <c r="D1313" s="3" t="str">
        <f>IFERROR(Calculations!L1313,"")</f>
        <v/>
      </c>
      <c r="E1313" s="3" t="str">
        <f>IF(OR(FilterValue="",Calculations!C1313=FilterValue), IF(Calculations!C1313 &lt;&gt;DefectTypeString,  IFERROR(Calculations!L1313,""), NA()),NA())</f>
        <v/>
      </c>
      <c r="F1313" s="3" t="e">
        <f t="shared" si="144"/>
        <v>#NUM!</v>
      </c>
      <c r="G1313" s="3" t="e">
        <f xml:space="preserve"> IF(Calculations!C1313 = DefectTypeString,  IFERROR(Calculations!L1313,""), NA())</f>
        <v>#N/A</v>
      </c>
      <c r="H1313" s="3" t="e">
        <f t="shared" si="145"/>
        <v>#NUM!</v>
      </c>
      <c r="I1313" s="3" t="e">
        <f ca="1" xml:space="preserve"> IF(OR(Calculations!C1313 = "",Calculations!C1313 &lt;&gt; DefectTypeString),  Calculations!M1313, NA())</f>
        <v>#N/A</v>
      </c>
      <c r="J1313" s="3" t="e">
        <f xml:space="preserve"> IF(Calculations!C1313 = DefectTypeString,  Calculations!M1313, NA())</f>
        <v>#N/A</v>
      </c>
      <c r="K1313" s="3"/>
      <c r="AL1313" s="2" t="str">
        <f t="shared" si="141"/>
        <v/>
      </c>
      <c r="AM1313" s="4" t="str">
        <f t="shared" si="142"/>
        <v/>
      </c>
      <c r="AN1313" s="4" t="str">
        <f t="shared" si="143"/>
        <v/>
      </c>
    </row>
    <row r="1314" spans="1:40" x14ac:dyDescent="0.2">
      <c r="A1314" s="9" t="str">
        <f>Calculations!B1314</f>
        <v/>
      </c>
      <c r="B1314" s="9" t="str">
        <f>Calculations!A1314</f>
        <v/>
      </c>
      <c r="C1314" s="3" t="str">
        <f t="shared" si="140"/>
        <v/>
      </c>
      <c r="D1314" s="3" t="str">
        <f>IFERROR(Calculations!L1314,"")</f>
        <v/>
      </c>
      <c r="E1314" s="3" t="str">
        <f>IF(OR(FilterValue="",Calculations!C1314=FilterValue), IF(Calculations!C1314 &lt;&gt;DefectTypeString,  IFERROR(Calculations!L1314,""), NA()),NA())</f>
        <v/>
      </c>
      <c r="F1314" s="3" t="e">
        <f t="shared" si="144"/>
        <v>#NUM!</v>
      </c>
      <c r="G1314" s="3" t="e">
        <f xml:space="preserve"> IF(Calculations!C1314 = DefectTypeString,  IFERROR(Calculations!L1314,""), NA())</f>
        <v>#N/A</v>
      </c>
      <c r="H1314" s="3" t="e">
        <f t="shared" si="145"/>
        <v>#NUM!</v>
      </c>
      <c r="I1314" s="3" t="e">
        <f ca="1" xml:space="preserve"> IF(OR(Calculations!C1314 = "",Calculations!C1314 &lt;&gt; DefectTypeString),  Calculations!M1314, NA())</f>
        <v>#N/A</v>
      </c>
      <c r="J1314" s="3" t="e">
        <f xml:space="preserve"> IF(Calculations!C1314 = DefectTypeString,  Calculations!M1314, NA())</f>
        <v>#N/A</v>
      </c>
      <c r="K1314" s="3"/>
      <c r="AL1314" s="2" t="str">
        <f t="shared" si="141"/>
        <v/>
      </c>
      <c r="AM1314" s="4" t="str">
        <f t="shared" si="142"/>
        <v/>
      </c>
      <c r="AN1314" s="4" t="str">
        <f t="shared" si="143"/>
        <v/>
      </c>
    </row>
    <row r="1315" spans="1:40" x14ac:dyDescent="0.2">
      <c r="A1315" s="9" t="str">
        <f>Calculations!B1315</f>
        <v/>
      </c>
      <c r="B1315" s="9" t="str">
        <f>Calculations!A1315</f>
        <v/>
      </c>
      <c r="C1315" s="3" t="str">
        <f t="shared" si="140"/>
        <v/>
      </c>
      <c r="D1315" s="3" t="str">
        <f>IFERROR(Calculations!L1315,"")</f>
        <v/>
      </c>
      <c r="E1315" s="3" t="str">
        <f>IF(OR(FilterValue="",Calculations!C1315=FilterValue), IF(Calculations!C1315 &lt;&gt;DefectTypeString,  IFERROR(Calculations!L1315,""), NA()),NA())</f>
        <v/>
      </c>
      <c r="F1315" s="3" t="e">
        <f t="shared" si="144"/>
        <v>#NUM!</v>
      </c>
      <c r="G1315" s="3" t="e">
        <f xml:space="preserve"> IF(Calculations!C1315 = DefectTypeString,  IFERROR(Calculations!L1315,""), NA())</f>
        <v>#N/A</v>
      </c>
      <c r="H1315" s="3" t="e">
        <f t="shared" si="145"/>
        <v>#NUM!</v>
      </c>
      <c r="I1315" s="3" t="e">
        <f ca="1" xml:space="preserve"> IF(OR(Calculations!C1315 = "",Calculations!C1315 &lt;&gt; DefectTypeString),  Calculations!M1315, NA())</f>
        <v>#N/A</v>
      </c>
      <c r="J1315" s="3" t="e">
        <f xml:space="preserve"> IF(Calculations!C1315 = DefectTypeString,  Calculations!M1315, NA())</f>
        <v>#N/A</v>
      </c>
      <c r="K1315" s="3"/>
      <c r="AL1315" s="2" t="str">
        <f t="shared" si="141"/>
        <v/>
      </c>
      <c r="AM1315" s="4" t="str">
        <f t="shared" si="142"/>
        <v/>
      </c>
      <c r="AN1315" s="4" t="str">
        <f t="shared" si="143"/>
        <v/>
      </c>
    </row>
    <row r="1316" spans="1:40" x14ac:dyDescent="0.2">
      <c r="A1316" s="9" t="str">
        <f>Calculations!B1316</f>
        <v/>
      </c>
      <c r="B1316" s="9" t="str">
        <f>Calculations!A1316</f>
        <v/>
      </c>
      <c r="C1316" s="3" t="str">
        <f t="shared" ref="C1316:C1379" si="146">IF(ISNUMBER(B1316),YEAR(B1316)&amp;"-"&amp;TEXT(WEEKNUM(B1316),"00"),"")</f>
        <v/>
      </c>
      <c r="D1316" s="3" t="str">
        <f>IFERROR(Calculations!L1316,"")</f>
        <v/>
      </c>
      <c r="E1316" s="3" t="str">
        <f>IF(OR(FilterValue="",Calculations!C1316=FilterValue), IF(Calculations!C1316 &lt;&gt;DefectTypeString,  IFERROR(Calculations!L1316,""), NA()),NA())</f>
        <v/>
      </c>
      <c r="F1316" s="3" t="e">
        <f t="shared" si="144"/>
        <v>#NUM!</v>
      </c>
      <c r="G1316" s="3" t="e">
        <f xml:space="preserve"> IF(Calculations!C1316 = DefectTypeString,  IFERROR(Calculations!L1316,""), NA())</f>
        <v>#N/A</v>
      </c>
      <c r="H1316" s="3" t="e">
        <f t="shared" si="145"/>
        <v>#NUM!</v>
      </c>
      <c r="I1316" s="3" t="e">
        <f ca="1" xml:space="preserve"> IF(OR(Calculations!C1316 = "",Calculations!C1316 &lt;&gt; DefectTypeString),  Calculations!M1316, NA())</f>
        <v>#N/A</v>
      </c>
      <c r="J1316" s="3" t="e">
        <f xml:space="preserve"> IF(Calculations!C1316 = DefectTypeString,  Calculations!M1316, NA())</f>
        <v>#N/A</v>
      </c>
      <c r="K1316" s="3"/>
      <c r="AL1316" s="2" t="str">
        <f t="shared" si="141"/>
        <v/>
      </c>
      <c r="AM1316" s="4" t="str">
        <f t="shared" si="142"/>
        <v/>
      </c>
      <c r="AN1316" s="4" t="str">
        <f t="shared" si="143"/>
        <v/>
      </c>
    </row>
    <row r="1317" spans="1:40" x14ac:dyDescent="0.2">
      <c r="A1317" s="9" t="str">
        <f>Calculations!B1317</f>
        <v/>
      </c>
      <c r="B1317" s="9" t="str">
        <f>Calculations!A1317</f>
        <v/>
      </c>
      <c r="C1317" s="3" t="str">
        <f t="shared" si="146"/>
        <v/>
      </c>
      <c r="D1317" s="3" t="str">
        <f>IFERROR(Calculations!L1317,"")</f>
        <v/>
      </c>
      <c r="E1317" s="3" t="str">
        <f>IF(OR(FilterValue="",Calculations!C1317=FilterValue), IF(Calculations!C1317 &lt;&gt;DefectTypeString,  IFERROR(Calculations!L1317,""), NA()),NA())</f>
        <v/>
      </c>
      <c r="F1317" s="3" t="e">
        <f t="shared" si="144"/>
        <v>#NUM!</v>
      </c>
      <c r="G1317" s="3" t="e">
        <f xml:space="preserve"> IF(Calculations!C1317 = DefectTypeString,  IFERROR(Calculations!L1317,""), NA())</f>
        <v>#N/A</v>
      </c>
      <c r="H1317" s="3" t="e">
        <f t="shared" si="145"/>
        <v>#NUM!</v>
      </c>
      <c r="I1317" s="3" t="e">
        <f ca="1" xml:space="preserve"> IF(OR(Calculations!C1317 = "",Calculations!C1317 &lt;&gt; DefectTypeString),  Calculations!M1317, NA())</f>
        <v>#N/A</v>
      </c>
      <c r="J1317" s="3" t="e">
        <f xml:space="preserve"> IF(Calculations!C1317 = DefectTypeString,  Calculations!M1317, NA())</f>
        <v>#N/A</v>
      </c>
      <c r="K1317" s="3"/>
      <c r="AL1317" s="2" t="str">
        <f t="shared" si="141"/>
        <v/>
      </c>
      <c r="AM1317" s="4" t="str">
        <f t="shared" si="142"/>
        <v/>
      </c>
      <c r="AN1317" s="4" t="str">
        <f t="shared" si="143"/>
        <v/>
      </c>
    </row>
    <row r="1318" spans="1:40" x14ac:dyDescent="0.2">
      <c r="A1318" s="9" t="str">
        <f>Calculations!B1318</f>
        <v/>
      </c>
      <c r="B1318" s="9" t="str">
        <f>Calculations!A1318</f>
        <v/>
      </c>
      <c r="C1318" s="3" t="str">
        <f t="shared" si="146"/>
        <v/>
      </c>
      <c r="D1318" s="3" t="str">
        <f>IFERROR(Calculations!L1318,"")</f>
        <v/>
      </c>
      <c r="E1318" s="3" t="str">
        <f>IF(OR(FilterValue="",Calculations!C1318=FilterValue), IF(Calculations!C1318 &lt;&gt;DefectTypeString,  IFERROR(Calculations!L1318,""), NA()),NA())</f>
        <v/>
      </c>
      <c r="F1318" s="3" t="e">
        <f t="shared" si="144"/>
        <v>#NUM!</v>
      </c>
      <c r="G1318" s="3" t="e">
        <f xml:space="preserve"> IF(Calculations!C1318 = DefectTypeString,  IFERROR(Calculations!L1318,""), NA())</f>
        <v>#N/A</v>
      </c>
      <c r="H1318" s="3" t="e">
        <f t="shared" si="145"/>
        <v>#NUM!</v>
      </c>
      <c r="I1318" s="3" t="e">
        <f ca="1" xml:space="preserve"> IF(OR(Calculations!C1318 = "",Calculations!C1318 &lt;&gt; DefectTypeString),  Calculations!M1318, NA())</f>
        <v>#N/A</v>
      </c>
      <c r="J1318" s="3" t="e">
        <f xml:space="preserve"> IF(Calculations!C1318 = DefectTypeString,  Calculations!M1318, NA())</f>
        <v>#N/A</v>
      </c>
      <c r="K1318" s="3"/>
      <c r="AL1318" s="2" t="str">
        <f t="shared" si="141"/>
        <v/>
      </c>
      <c r="AM1318" s="4" t="str">
        <f t="shared" si="142"/>
        <v/>
      </c>
      <c r="AN1318" s="4" t="str">
        <f t="shared" si="143"/>
        <v/>
      </c>
    </row>
    <row r="1319" spans="1:40" x14ac:dyDescent="0.2">
      <c r="A1319" s="9" t="str">
        <f>Calculations!B1319</f>
        <v/>
      </c>
      <c r="B1319" s="9" t="str">
        <f>Calculations!A1319</f>
        <v/>
      </c>
      <c r="C1319" s="3" t="str">
        <f t="shared" si="146"/>
        <v/>
      </c>
      <c r="D1319" s="3" t="str">
        <f>IFERROR(Calculations!L1319,"")</f>
        <v/>
      </c>
      <c r="E1319" s="3" t="str">
        <f>IF(OR(FilterValue="",Calculations!C1319=FilterValue), IF(Calculations!C1319 &lt;&gt;DefectTypeString,  IFERROR(Calculations!L1319,""), NA()),NA())</f>
        <v/>
      </c>
      <c r="F1319" s="3" t="e">
        <f t="shared" si="144"/>
        <v>#NUM!</v>
      </c>
      <c r="G1319" s="3" t="e">
        <f xml:space="preserve"> IF(Calculations!C1319 = DefectTypeString,  IFERROR(Calculations!L1319,""), NA())</f>
        <v>#N/A</v>
      </c>
      <c r="H1319" s="3" t="e">
        <f t="shared" si="145"/>
        <v>#NUM!</v>
      </c>
      <c r="I1319" s="3" t="e">
        <f ca="1" xml:space="preserve"> IF(OR(Calculations!C1319 = "",Calculations!C1319 &lt;&gt; DefectTypeString),  Calculations!M1319, NA())</f>
        <v>#N/A</v>
      </c>
      <c r="J1319" s="3" t="e">
        <f xml:space="preserve"> IF(Calculations!C1319 = DefectTypeString,  Calculations!M1319, NA())</f>
        <v>#N/A</v>
      </c>
      <c r="K1319" s="3"/>
      <c r="AL1319" s="2" t="str">
        <f t="shared" si="141"/>
        <v/>
      </c>
      <c r="AM1319" s="4" t="str">
        <f t="shared" si="142"/>
        <v/>
      </c>
      <c r="AN1319" s="4" t="str">
        <f t="shared" si="143"/>
        <v/>
      </c>
    </row>
    <row r="1320" spans="1:40" x14ac:dyDescent="0.2">
      <c r="A1320" s="9" t="str">
        <f>Calculations!B1320</f>
        <v/>
      </c>
      <c r="B1320" s="9" t="str">
        <f>Calculations!A1320</f>
        <v/>
      </c>
      <c r="C1320" s="3" t="str">
        <f t="shared" si="146"/>
        <v/>
      </c>
      <c r="D1320" s="3" t="str">
        <f>IFERROR(Calculations!L1320,"")</f>
        <v/>
      </c>
      <c r="E1320" s="3" t="str">
        <f>IF(OR(FilterValue="",Calculations!C1320=FilterValue), IF(Calculations!C1320 &lt;&gt;DefectTypeString,  IFERROR(Calculations!L1320,""), NA()),NA())</f>
        <v/>
      </c>
      <c r="F1320" s="3" t="e">
        <f t="shared" si="144"/>
        <v>#NUM!</v>
      </c>
      <c r="G1320" s="3" t="e">
        <f xml:space="preserve"> IF(Calculations!C1320 = DefectTypeString,  IFERROR(Calculations!L1320,""), NA())</f>
        <v>#N/A</v>
      </c>
      <c r="H1320" s="3" t="e">
        <f t="shared" si="145"/>
        <v>#NUM!</v>
      </c>
      <c r="I1320" s="3" t="e">
        <f ca="1" xml:space="preserve"> IF(OR(Calculations!C1320 = "",Calculations!C1320 &lt;&gt; DefectTypeString),  Calculations!M1320, NA())</f>
        <v>#N/A</v>
      </c>
      <c r="J1320" s="3" t="e">
        <f xml:space="preserve"> IF(Calculations!C1320 = DefectTypeString,  Calculations!M1320, NA())</f>
        <v>#N/A</v>
      </c>
      <c r="K1320" s="3"/>
      <c r="AL1320" s="2" t="str">
        <f t="shared" si="141"/>
        <v/>
      </c>
      <c r="AM1320" s="4" t="str">
        <f t="shared" si="142"/>
        <v/>
      </c>
      <c r="AN1320" s="4" t="str">
        <f t="shared" si="143"/>
        <v/>
      </c>
    </row>
    <row r="1321" spans="1:40" x14ac:dyDescent="0.2">
      <c r="A1321" s="9" t="str">
        <f>Calculations!B1321</f>
        <v/>
      </c>
      <c r="B1321" s="9" t="str">
        <f>Calculations!A1321</f>
        <v/>
      </c>
      <c r="C1321" s="3" t="str">
        <f t="shared" si="146"/>
        <v/>
      </c>
      <c r="D1321" s="3" t="str">
        <f>IFERROR(Calculations!L1321,"")</f>
        <v/>
      </c>
      <c r="E1321" s="3" t="str">
        <f>IF(OR(FilterValue="",Calculations!C1321=FilterValue), IF(Calculations!C1321 &lt;&gt;DefectTypeString,  IFERROR(Calculations!L1321,""), NA()),NA())</f>
        <v/>
      </c>
      <c r="F1321" s="3" t="e">
        <f t="shared" si="144"/>
        <v>#NUM!</v>
      </c>
      <c r="G1321" s="3" t="e">
        <f xml:space="preserve"> IF(Calculations!C1321 = DefectTypeString,  IFERROR(Calculations!L1321,""), NA())</f>
        <v>#N/A</v>
      </c>
      <c r="H1321" s="3" t="e">
        <f t="shared" si="145"/>
        <v>#NUM!</v>
      </c>
      <c r="I1321" s="3" t="e">
        <f ca="1" xml:space="preserve"> IF(OR(Calculations!C1321 = "",Calculations!C1321 &lt;&gt; DefectTypeString),  Calculations!M1321, NA())</f>
        <v>#N/A</v>
      </c>
      <c r="J1321" s="3" t="e">
        <f xml:space="preserve"> IF(Calculations!C1321 = DefectTypeString,  Calculations!M1321, NA())</f>
        <v>#N/A</v>
      </c>
      <c r="K1321" s="3"/>
      <c r="AL1321" s="2" t="str">
        <f t="shared" si="141"/>
        <v/>
      </c>
      <c r="AM1321" s="4" t="str">
        <f t="shared" si="142"/>
        <v/>
      </c>
      <c r="AN1321" s="4" t="str">
        <f t="shared" si="143"/>
        <v/>
      </c>
    </row>
    <row r="1322" spans="1:40" x14ac:dyDescent="0.2">
      <c r="A1322" s="9" t="str">
        <f>Calculations!B1322</f>
        <v/>
      </c>
      <c r="B1322" s="9" t="str">
        <f>Calculations!A1322</f>
        <v/>
      </c>
      <c r="C1322" s="3" t="str">
        <f t="shared" si="146"/>
        <v/>
      </c>
      <c r="D1322" s="3" t="str">
        <f>IFERROR(Calculations!L1322,"")</f>
        <v/>
      </c>
      <c r="E1322" s="3" t="str">
        <f>IF(OR(FilterValue="",Calculations!C1322=FilterValue), IF(Calculations!C1322 &lt;&gt;DefectTypeString,  IFERROR(Calculations!L1322,""), NA()),NA())</f>
        <v/>
      </c>
      <c r="F1322" s="3" t="e">
        <f t="shared" si="144"/>
        <v>#NUM!</v>
      </c>
      <c r="G1322" s="3" t="e">
        <f xml:space="preserve"> IF(Calculations!C1322 = DefectTypeString,  IFERROR(Calculations!L1322,""), NA())</f>
        <v>#N/A</v>
      </c>
      <c r="H1322" s="3" t="e">
        <f t="shared" si="145"/>
        <v>#NUM!</v>
      </c>
      <c r="I1322" s="3" t="e">
        <f ca="1" xml:space="preserve"> IF(OR(Calculations!C1322 = "",Calculations!C1322 &lt;&gt; DefectTypeString),  Calculations!M1322, NA())</f>
        <v>#N/A</v>
      </c>
      <c r="J1322" s="3" t="e">
        <f xml:space="preserve"> IF(Calculations!C1322 = DefectTypeString,  Calculations!M1322, NA())</f>
        <v>#N/A</v>
      </c>
      <c r="K1322" s="3"/>
      <c r="AL1322" s="2" t="str">
        <f t="shared" si="141"/>
        <v/>
      </c>
      <c r="AM1322" s="4" t="str">
        <f t="shared" si="142"/>
        <v/>
      </c>
      <c r="AN1322" s="4" t="str">
        <f t="shared" si="143"/>
        <v/>
      </c>
    </row>
    <row r="1323" spans="1:40" x14ac:dyDescent="0.2">
      <c r="A1323" s="9" t="str">
        <f>Calculations!B1323</f>
        <v/>
      </c>
      <c r="B1323" s="9" t="str">
        <f>Calculations!A1323</f>
        <v/>
      </c>
      <c r="C1323" s="3" t="str">
        <f t="shared" si="146"/>
        <v/>
      </c>
      <c r="D1323" s="3" t="str">
        <f>IFERROR(Calculations!L1323,"")</f>
        <v/>
      </c>
      <c r="E1323" s="3" t="str">
        <f>IF(OR(FilterValue="",Calculations!C1323=FilterValue), IF(Calculations!C1323 &lt;&gt;DefectTypeString,  IFERROR(Calculations!L1323,""), NA()),NA())</f>
        <v/>
      </c>
      <c r="F1323" s="3" t="e">
        <f t="shared" si="144"/>
        <v>#NUM!</v>
      </c>
      <c r="G1323" s="3" t="e">
        <f xml:space="preserve"> IF(Calculations!C1323 = DefectTypeString,  IFERROR(Calculations!L1323,""), NA())</f>
        <v>#N/A</v>
      </c>
      <c r="H1323" s="3" t="e">
        <f t="shared" si="145"/>
        <v>#NUM!</v>
      </c>
      <c r="I1323" s="3" t="e">
        <f ca="1" xml:space="preserve"> IF(OR(Calculations!C1323 = "",Calculations!C1323 &lt;&gt; DefectTypeString),  Calculations!M1323, NA())</f>
        <v>#N/A</v>
      </c>
      <c r="J1323" s="3" t="e">
        <f xml:space="preserve"> IF(Calculations!C1323 = DefectTypeString,  Calculations!M1323, NA())</f>
        <v>#N/A</v>
      </c>
      <c r="K1323" s="3"/>
      <c r="AL1323" s="2" t="str">
        <f t="shared" si="141"/>
        <v/>
      </c>
      <c r="AM1323" s="4" t="str">
        <f t="shared" si="142"/>
        <v/>
      </c>
      <c r="AN1323" s="4" t="str">
        <f t="shared" si="143"/>
        <v/>
      </c>
    </row>
    <row r="1324" spans="1:40" x14ac:dyDescent="0.2">
      <c r="A1324" s="9" t="str">
        <f>Calculations!B1324</f>
        <v/>
      </c>
      <c r="B1324" s="9" t="str">
        <f>Calculations!A1324</f>
        <v/>
      </c>
      <c r="C1324" s="3" t="str">
        <f t="shared" si="146"/>
        <v/>
      </c>
      <c r="D1324" s="3" t="str">
        <f>IFERROR(Calculations!L1324,"")</f>
        <v/>
      </c>
      <c r="E1324" s="3" t="str">
        <f>IF(OR(FilterValue="",Calculations!C1324=FilterValue), IF(Calculations!C1324 &lt;&gt;DefectTypeString,  IFERROR(Calculations!L1324,""), NA()),NA())</f>
        <v/>
      </c>
      <c r="F1324" s="3" t="e">
        <f t="shared" si="144"/>
        <v>#NUM!</v>
      </c>
      <c r="G1324" s="3" t="e">
        <f xml:space="preserve"> IF(Calculations!C1324 = DefectTypeString,  IFERROR(Calculations!L1324,""), NA())</f>
        <v>#N/A</v>
      </c>
      <c r="H1324" s="3" t="e">
        <f t="shared" si="145"/>
        <v>#NUM!</v>
      </c>
      <c r="I1324" s="3" t="e">
        <f ca="1" xml:space="preserve"> IF(OR(Calculations!C1324 = "",Calculations!C1324 &lt;&gt; DefectTypeString),  Calculations!M1324, NA())</f>
        <v>#N/A</v>
      </c>
      <c r="J1324" s="3" t="e">
        <f xml:space="preserve"> IF(Calculations!C1324 = DefectTypeString,  Calculations!M1324, NA())</f>
        <v>#N/A</v>
      </c>
      <c r="K1324" s="3"/>
      <c r="AL1324" s="2" t="str">
        <f t="shared" si="141"/>
        <v/>
      </c>
      <c r="AM1324" s="4" t="str">
        <f t="shared" si="142"/>
        <v/>
      </c>
      <c r="AN1324" s="4" t="str">
        <f t="shared" si="143"/>
        <v/>
      </c>
    </row>
    <row r="1325" spans="1:40" x14ac:dyDescent="0.2">
      <c r="A1325" s="9" t="str">
        <f>Calculations!B1325</f>
        <v/>
      </c>
      <c r="B1325" s="9" t="str">
        <f>Calculations!A1325</f>
        <v/>
      </c>
      <c r="C1325" s="3" t="str">
        <f t="shared" si="146"/>
        <v/>
      </c>
      <c r="D1325" s="3" t="str">
        <f>IFERROR(Calculations!L1325,"")</f>
        <v/>
      </c>
      <c r="E1325" s="3" t="str">
        <f>IF(OR(FilterValue="",Calculations!C1325=FilterValue), IF(Calculations!C1325 &lt;&gt;DefectTypeString,  IFERROR(Calculations!L1325,""), NA()),NA())</f>
        <v/>
      </c>
      <c r="F1325" s="3" t="e">
        <f t="shared" si="144"/>
        <v>#NUM!</v>
      </c>
      <c r="G1325" s="3" t="e">
        <f xml:space="preserve"> IF(Calculations!C1325 = DefectTypeString,  IFERROR(Calculations!L1325,""), NA())</f>
        <v>#N/A</v>
      </c>
      <c r="H1325" s="3" t="e">
        <f t="shared" si="145"/>
        <v>#NUM!</v>
      </c>
      <c r="I1325" s="3" t="e">
        <f ca="1" xml:space="preserve"> IF(OR(Calculations!C1325 = "",Calculations!C1325 &lt;&gt; DefectTypeString),  Calculations!M1325, NA())</f>
        <v>#N/A</v>
      </c>
      <c r="J1325" s="3" t="e">
        <f xml:space="preserve"> IF(Calculations!C1325 = DefectTypeString,  Calculations!M1325, NA())</f>
        <v>#N/A</v>
      </c>
      <c r="K1325" s="3"/>
      <c r="AL1325" s="2" t="str">
        <f t="shared" si="141"/>
        <v/>
      </c>
      <c r="AM1325" s="4" t="str">
        <f t="shared" si="142"/>
        <v/>
      </c>
      <c r="AN1325" s="4" t="str">
        <f t="shared" si="143"/>
        <v/>
      </c>
    </row>
    <row r="1326" spans="1:40" x14ac:dyDescent="0.2">
      <c r="A1326" s="9" t="str">
        <f>Calculations!B1326</f>
        <v/>
      </c>
      <c r="B1326" s="9" t="str">
        <f>Calculations!A1326</f>
        <v/>
      </c>
      <c r="C1326" s="3" t="str">
        <f t="shared" si="146"/>
        <v/>
      </c>
      <c r="D1326" s="3" t="str">
        <f>IFERROR(Calculations!L1326,"")</f>
        <v/>
      </c>
      <c r="E1326" s="3" t="str">
        <f>IF(OR(FilterValue="",Calculations!C1326=FilterValue), IF(Calculations!C1326 &lt;&gt;DefectTypeString,  IFERROR(Calculations!L1326,""), NA()),NA())</f>
        <v/>
      </c>
      <c r="F1326" s="3" t="e">
        <f t="shared" si="144"/>
        <v>#NUM!</v>
      </c>
      <c r="G1326" s="3" t="e">
        <f xml:space="preserve"> IF(Calculations!C1326 = DefectTypeString,  IFERROR(Calculations!L1326,""), NA())</f>
        <v>#N/A</v>
      </c>
      <c r="H1326" s="3" t="e">
        <f t="shared" si="145"/>
        <v>#NUM!</v>
      </c>
      <c r="I1326" s="3" t="e">
        <f ca="1" xml:space="preserve"> IF(OR(Calculations!C1326 = "",Calculations!C1326 &lt;&gt; DefectTypeString),  Calculations!M1326, NA())</f>
        <v>#N/A</v>
      </c>
      <c r="J1326" s="3" t="e">
        <f xml:space="preserve"> IF(Calculations!C1326 = DefectTypeString,  Calculations!M1326, NA())</f>
        <v>#N/A</v>
      </c>
      <c r="K1326" s="3"/>
      <c r="AL1326" s="2" t="str">
        <f t="shared" si="141"/>
        <v/>
      </c>
      <c r="AM1326" s="4" t="str">
        <f t="shared" si="142"/>
        <v/>
      </c>
      <c r="AN1326" s="4" t="str">
        <f t="shared" si="143"/>
        <v/>
      </c>
    </row>
    <row r="1327" spans="1:40" x14ac:dyDescent="0.2">
      <c r="A1327" s="9" t="str">
        <f>Calculations!B1327</f>
        <v/>
      </c>
      <c r="B1327" s="9" t="str">
        <f>Calculations!A1327</f>
        <v/>
      </c>
      <c r="C1327" s="3" t="str">
        <f t="shared" si="146"/>
        <v/>
      </c>
      <c r="D1327" s="3" t="str">
        <f>IFERROR(Calculations!L1327,"")</f>
        <v/>
      </c>
      <c r="E1327" s="3" t="str">
        <f>IF(OR(FilterValue="",Calculations!C1327=FilterValue), IF(Calculations!C1327 &lt;&gt;DefectTypeString,  IFERROR(Calculations!L1327,""), NA()),NA())</f>
        <v/>
      </c>
      <c r="F1327" s="3" t="e">
        <f t="shared" si="144"/>
        <v>#NUM!</v>
      </c>
      <c r="G1327" s="3" t="e">
        <f xml:space="preserve"> IF(Calculations!C1327 = DefectTypeString,  IFERROR(Calculations!L1327,""), NA())</f>
        <v>#N/A</v>
      </c>
      <c r="H1327" s="3" t="e">
        <f t="shared" si="145"/>
        <v>#NUM!</v>
      </c>
      <c r="I1327" s="3" t="e">
        <f ca="1" xml:space="preserve"> IF(OR(Calculations!C1327 = "",Calculations!C1327 &lt;&gt; DefectTypeString),  Calculations!M1327, NA())</f>
        <v>#N/A</v>
      </c>
      <c r="J1327" s="3" t="e">
        <f xml:space="preserve"> IF(Calculations!C1327 = DefectTypeString,  Calculations!M1327, NA())</f>
        <v>#N/A</v>
      </c>
      <c r="K1327" s="3"/>
      <c r="AL1327" s="2" t="str">
        <f t="shared" si="141"/>
        <v/>
      </c>
      <c r="AM1327" s="4" t="str">
        <f t="shared" si="142"/>
        <v/>
      </c>
      <c r="AN1327" s="4" t="str">
        <f t="shared" si="143"/>
        <v/>
      </c>
    </row>
    <row r="1328" spans="1:40" x14ac:dyDescent="0.2">
      <c r="A1328" s="9" t="str">
        <f>Calculations!B1328</f>
        <v/>
      </c>
      <c r="B1328" s="9" t="str">
        <f>Calculations!A1328</f>
        <v/>
      </c>
      <c r="C1328" s="3" t="str">
        <f t="shared" si="146"/>
        <v/>
      </c>
      <c r="D1328" s="3" t="str">
        <f>IFERROR(Calculations!L1328,"")</f>
        <v/>
      </c>
      <c r="E1328" s="3" t="str">
        <f>IF(OR(FilterValue="",Calculations!C1328=FilterValue), IF(Calculations!C1328 &lt;&gt;DefectTypeString,  IFERROR(Calculations!L1328,""), NA()),NA())</f>
        <v/>
      </c>
      <c r="F1328" s="3" t="e">
        <f t="shared" si="144"/>
        <v>#NUM!</v>
      </c>
      <c r="G1328" s="3" t="e">
        <f xml:space="preserve"> IF(Calculations!C1328 = DefectTypeString,  IFERROR(Calculations!L1328,""), NA())</f>
        <v>#N/A</v>
      </c>
      <c r="H1328" s="3" t="e">
        <f t="shared" si="145"/>
        <v>#NUM!</v>
      </c>
      <c r="I1328" s="3" t="e">
        <f ca="1" xml:space="preserve"> IF(OR(Calculations!C1328 = "",Calculations!C1328 &lt;&gt; DefectTypeString),  Calculations!M1328, NA())</f>
        <v>#N/A</v>
      </c>
      <c r="J1328" s="3" t="e">
        <f xml:space="preserve"> IF(Calculations!C1328 = DefectTypeString,  Calculations!M1328, NA())</f>
        <v>#N/A</v>
      </c>
      <c r="K1328" s="3"/>
      <c r="AL1328" s="2" t="str">
        <f t="shared" si="141"/>
        <v/>
      </c>
      <c r="AM1328" s="4" t="str">
        <f t="shared" si="142"/>
        <v/>
      </c>
      <c r="AN1328" s="4" t="str">
        <f t="shared" si="143"/>
        <v/>
      </c>
    </row>
    <row r="1329" spans="1:40" x14ac:dyDescent="0.2">
      <c r="A1329" s="9" t="str">
        <f>Calculations!B1329</f>
        <v/>
      </c>
      <c r="B1329" s="9" t="str">
        <f>Calculations!A1329</f>
        <v/>
      </c>
      <c r="C1329" s="3" t="str">
        <f t="shared" si="146"/>
        <v/>
      </c>
      <c r="D1329" s="3" t="str">
        <f>IFERROR(Calculations!L1329,"")</f>
        <v/>
      </c>
      <c r="E1329" s="3" t="str">
        <f>IF(OR(FilterValue="",Calculations!C1329=FilterValue), IF(Calculations!C1329 &lt;&gt;DefectTypeString,  IFERROR(Calculations!L1329,""), NA()),NA())</f>
        <v/>
      </c>
      <c r="F1329" s="3" t="e">
        <f t="shared" si="144"/>
        <v>#NUM!</v>
      </c>
      <c r="G1329" s="3" t="e">
        <f xml:space="preserve"> IF(Calculations!C1329 = DefectTypeString,  IFERROR(Calculations!L1329,""), NA())</f>
        <v>#N/A</v>
      </c>
      <c r="H1329" s="3" t="e">
        <f t="shared" si="145"/>
        <v>#NUM!</v>
      </c>
      <c r="I1329" s="3" t="e">
        <f ca="1" xml:space="preserve"> IF(OR(Calculations!C1329 = "",Calculations!C1329 &lt;&gt; DefectTypeString),  Calculations!M1329, NA())</f>
        <v>#N/A</v>
      </c>
      <c r="J1329" s="3" t="e">
        <f xml:space="preserve"> IF(Calculations!C1329 = DefectTypeString,  Calculations!M1329, NA())</f>
        <v>#N/A</v>
      </c>
      <c r="K1329" s="3"/>
      <c r="AL1329" s="2" t="str">
        <f t="shared" si="141"/>
        <v/>
      </c>
      <c r="AM1329" s="4" t="str">
        <f t="shared" si="142"/>
        <v/>
      </c>
      <c r="AN1329" s="4" t="str">
        <f t="shared" si="143"/>
        <v/>
      </c>
    </row>
    <row r="1330" spans="1:40" x14ac:dyDescent="0.2">
      <c r="A1330" s="9" t="str">
        <f>Calculations!B1330</f>
        <v/>
      </c>
      <c r="B1330" s="9" t="str">
        <f>Calculations!A1330</f>
        <v/>
      </c>
      <c r="C1330" s="3" t="str">
        <f t="shared" si="146"/>
        <v/>
      </c>
      <c r="D1330" s="3" t="str">
        <f>IFERROR(Calculations!L1330,"")</f>
        <v/>
      </c>
      <c r="E1330" s="3" t="str">
        <f>IF(OR(FilterValue="",Calculations!C1330=FilterValue), IF(Calculations!C1330 &lt;&gt;DefectTypeString,  IFERROR(Calculations!L1330,""), NA()),NA())</f>
        <v/>
      </c>
      <c r="F1330" s="3" t="e">
        <f t="shared" si="144"/>
        <v>#NUM!</v>
      </c>
      <c r="G1330" s="3" t="e">
        <f xml:space="preserve"> IF(Calculations!C1330 = DefectTypeString,  IFERROR(Calculations!L1330,""), NA())</f>
        <v>#N/A</v>
      </c>
      <c r="H1330" s="3" t="e">
        <f t="shared" si="145"/>
        <v>#NUM!</v>
      </c>
      <c r="I1330" s="3" t="e">
        <f ca="1" xml:space="preserve"> IF(OR(Calculations!C1330 = "",Calculations!C1330 &lt;&gt; DefectTypeString),  Calculations!M1330, NA())</f>
        <v>#N/A</v>
      </c>
      <c r="J1330" s="3" t="e">
        <f xml:space="preserve"> IF(Calculations!C1330 = DefectTypeString,  Calculations!M1330, NA())</f>
        <v>#N/A</v>
      </c>
      <c r="K1330" s="3"/>
      <c r="AL1330" s="2" t="str">
        <f t="shared" si="141"/>
        <v/>
      </c>
      <c r="AM1330" s="4" t="str">
        <f t="shared" si="142"/>
        <v/>
      </c>
      <c r="AN1330" s="4" t="str">
        <f t="shared" si="143"/>
        <v/>
      </c>
    </row>
    <row r="1331" spans="1:40" x14ac:dyDescent="0.2">
      <c r="A1331" s="9" t="str">
        <f>Calculations!B1331</f>
        <v/>
      </c>
      <c r="B1331" s="9" t="str">
        <f>Calculations!A1331</f>
        <v/>
      </c>
      <c r="C1331" s="3" t="str">
        <f t="shared" si="146"/>
        <v/>
      </c>
      <c r="D1331" s="3" t="str">
        <f>IFERROR(Calculations!L1331,"")</f>
        <v/>
      </c>
      <c r="E1331" s="3" t="str">
        <f>IF(OR(FilterValue="",Calculations!C1331=FilterValue), IF(Calculations!C1331 &lt;&gt;DefectTypeString,  IFERROR(Calculations!L1331,""), NA()),NA())</f>
        <v/>
      </c>
      <c r="F1331" s="3" t="e">
        <f t="shared" si="144"/>
        <v>#NUM!</v>
      </c>
      <c r="G1331" s="3" t="e">
        <f xml:space="preserve"> IF(Calculations!C1331 = DefectTypeString,  IFERROR(Calculations!L1331,""), NA())</f>
        <v>#N/A</v>
      </c>
      <c r="H1331" s="3" t="e">
        <f t="shared" si="145"/>
        <v>#NUM!</v>
      </c>
      <c r="I1331" s="3" t="e">
        <f ca="1" xml:space="preserve"> IF(OR(Calculations!C1331 = "",Calculations!C1331 &lt;&gt; DefectTypeString),  Calculations!M1331, NA())</f>
        <v>#N/A</v>
      </c>
      <c r="J1331" s="3" t="e">
        <f xml:space="preserve"> IF(Calculations!C1331 = DefectTypeString,  Calculations!M1331, NA())</f>
        <v>#N/A</v>
      </c>
      <c r="K1331" s="3"/>
      <c r="AL1331" s="2" t="str">
        <f t="shared" si="141"/>
        <v/>
      </c>
      <c r="AM1331" s="4" t="str">
        <f t="shared" si="142"/>
        <v/>
      </c>
      <c r="AN1331" s="4" t="str">
        <f t="shared" si="143"/>
        <v/>
      </c>
    </row>
    <row r="1332" spans="1:40" x14ac:dyDescent="0.2">
      <c r="A1332" s="9" t="str">
        <f>Calculations!B1332</f>
        <v/>
      </c>
      <c r="B1332" s="9" t="str">
        <f>Calculations!A1332</f>
        <v/>
      </c>
      <c r="C1332" s="3" t="str">
        <f t="shared" si="146"/>
        <v/>
      </c>
      <c r="D1332" s="3" t="str">
        <f>IFERROR(Calculations!L1332,"")</f>
        <v/>
      </c>
      <c r="E1332" s="3" t="str">
        <f>IF(OR(FilterValue="",Calculations!C1332=FilterValue), IF(Calculations!C1332 &lt;&gt;DefectTypeString,  IFERROR(Calculations!L1332,""), NA()),NA())</f>
        <v/>
      </c>
      <c r="F1332" s="3" t="e">
        <f t="shared" si="144"/>
        <v>#NUM!</v>
      </c>
      <c r="G1332" s="3" t="e">
        <f xml:space="preserve"> IF(Calculations!C1332 = DefectTypeString,  IFERROR(Calculations!L1332,""), NA())</f>
        <v>#N/A</v>
      </c>
      <c r="H1332" s="3" t="e">
        <f t="shared" si="145"/>
        <v>#NUM!</v>
      </c>
      <c r="I1332" s="3" t="e">
        <f ca="1" xml:space="preserve"> IF(OR(Calculations!C1332 = "",Calculations!C1332 &lt;&gt; DefectTypeString),  Calculations!M1332, NA())</f>
        <v>#N/A</v>
      </c>
      <c r="J1332" s="3" t="e">
        <f xml:space="preserve"> IF(Calculations!C1332 = DefectTypeString,  Calculations!M1332, NA())</f>
        <v>#N/A</v>
      </c>
      <c r="K1332" s="3"/>
      <c r="AL1332" s="2" t="str">
        <f t="shared" si="141"/>
        <v/>
      </c>
      <c r="AM1332" s="4" t="str">
        <f t="shared" si="142"/>
        <v/>
      </c>
      <c r="AN1332" s="4" t="str">
        <f t="shared" si="143"/>
        <v/>
      </c>
    </row>
    <row r="1333" spans="1:40" x14ac:dyDescent="0.2">
      <c r="A1333" s="9" t="str">
        <f>Calculations!B1333</f>
        <v/>
      </c>
      <c r="B1333" s="9" t="str">
        <f>Calculations!A1333</f>
        <v/>
      </c>
      <c r="C1333" s="3" t="str">
        <f t="shared" si="146"/>
        <v/>
      </c>
      <c r="D1333" s="3" t="str">
        <f>IFERROR(Calculations!L1333,"")</f>
        <v/>
      </c>
      <c r="E1333" s="3" t="str">
        <f>IF(OR(FilterValue="",Calculations!C1333=FilterValue), IF(Calculations!C1333 &lt;&gt;DefectTypeString,  IFERROR(Calculations!L1333,""), NA()),NA())</f>
        <v/>
      </c>
      <c r="F1333" s="3" t="e">
        <f t="shared" si="144"/>
        <v>#NUM!</v>
      </c>
      <c r="G1333" s="3" t="e">
        <f xml:space="preserve"> IF(Calculations!C1333 = DefectTypeString,  IFERROR(Calculations!L1333,""), NA())</f>
        <v>#N/A</v>
      </c>
      <c r="H1333" s="3" t="e">
        <f t="shared" si="145"/>
        <v>#NUM!</v>
      </c>
      <c r="I1333" s="3" t="e">
        <f ca="1" xml:space="preserve"> IF(OR(Calculations!C1333 = "",Calculations!C1333 &lt;&gt; DefectTypeString),  Calculations!M1333, NA())</f>
        <v>#N/A</v>
      </c>
      <c r="J1333" s="3" t="e">
        <f xml:space="preserve"> IF(Calculations!C1333 = DefectTypeString,  Calculations!M1333, NA())</f>
        <v>#N/A</v>
      </c>
      <c r="K1333" s="3"/>
      <c r="AL1333" s="2" t="str">
        <f t="shared" si="141"/>
        <v/>
      </c>
      <c r="AM1333" s="4" t="str">
        <f t="shared" si="142"/>
        <v/>
      </c>
      <c r="AN1333" s="4" t="str">
        <f t="shared" si="143"/>
        <v/>
      </c>
    </row>
    <row r="1334" spans="1:40" x14ac:dyDescent="0.2">
      <c r="A1334" s="9" t="str">
        <f>Calculations!B1334</f>
        <v/>
      </c>
      <c r="B1334" s="9" t="str">
        <f>Calculations!A1334</f>
        <v/>
      </c>
      <c r="C1334" s="3" t="str">
        <f t="shared" si="146"/>
        <v/>
      </c>
      <c r="D1334" s="3" t="str">
        <f>IFERROR(Calculations!L1334,"")</f>
        <v/>
      </c>
      <c r="E1334" s="3" t="str">
        <f>IF(OR(FilterValue="",Calculations!C1334=FilterValue), IF(Calculations!C1334 &lt;&gt;DefectTypeString,  IFERROR(Calculations!L1334,""), NA()),NA())</f>
        <v/>
      </c>
      <c r="F1334" s="3" t="e">
        <f t="shared" si="144"/>
        <v>#NUM!</v>
      </c>
      <c r="G1334" s="3" t="e">
        <f xml:space="preserve"> IF(Calculations!C1334 = DefectTypeString,  IFERROR(Calculations!L1334,""), NA())</f>
        <v>#N/A</v>
      </c>
      <c r="H1334" s="3" t="e">
        <f t="shared" si="145"/>
        <v>#NUM!</v>
      </c>
      <c r="I1334" s="3" t="e">
        <f ca="1" xml:space="preserve"> IF(OR(Calculations!C1334 = "",Calculations!C1334 &lt;&gt; DefectTypeString),  Calculations!M1334, NA())</f>
        <v>#N/A</v>
      </c>
      <c r="J1334" s="3" t="e">
        <f xml:space="preserve"> IF(Calculations!C1334 = DefectTypeString,  Calculations!M1334, NA())</f>
        <v>#N/A</v>
      </c>
      <c r="K1334" s="3"/>
      <c r="AL1334" s="2" t="str">
        <f t="shared" si="141"/>
        <v/>
      </c>
      <c r="AM1334" s="4" t="str">
        <f t="shared" si="142"/>
        <v/>
      </c>
      <c r="AN1334" s="4" t="str">
        <f t="shared" si="143"/>
        <v/>
      </c>
    </row>
    <row r="1335" spans="1:40" x14ac:dyDescent="0.2">
      <c r="A1335" s="9" t="str">
        <f>Calculations!B1335</f>
        <v/>
      </c>
      <c r="B1335" s="9" t="str">
        <f>Calculations!A1335</f>
        <v/>
      </c>
      <c r="C1335" s="3" t="str">
        <f t="shared" si="146"/>
        <v/>
      </c>
      <c r="D1335" s="3" t="str">
        <f>IFERROR(Calculations!L1335,"")</f>
        <v/>
      </c>
      <c r="E1335" s="3" t="str">
        <f>IF(OR(FilterValue="",Calculations!C1335=FilterValue), IF(Calculations!C1335 &lt;&gt;DefectTypeString,  IFERROR(Calculations!L1335,""), NA()),NA())</f>
        <v/>
      </c>
      <c r="F1335" s="3" t="e">
        <f t="shared" si="144"/>
        <v>#NUM!</v>
      </c>
      <c r="G1335" s="3" t="e">
        <f xml:space="preserve"> IF(Calculations!C1335 = DefectTypeString,  IFERROR(Calculations!L1335,""), NA())</f>
        <v>#N/A</v>
      </c>
      <c r="H1335" s="3" t="e">
        <f t="shared" si="145"/>
        <v>#NUM!</v>
      </c>
      <c r="I1335" s="3" t="e">
        <f ca="1" xml:space="preserve"> IF(OR(Calculations!C1335 = "",Calculations!C1335 &lt;&gt; DefectTypeString),  Calculations!M1335, NA())</f>
        <v>#N/A</v>
      </c>
      <c r="J1335" s="3" t="e">
        <f xml:space="preserve"> IF(Calculations!C1335 = DefectTypeString,  Calculations!M1335, NA())</f>
        <v>#N/A</v>
      </c>
      <c r="K1335" s="3"/>
      <c r="AL1335" s="2" t="str">
        <f t="shared" si="141"/>
        <v/>
      </c>
      <c r="AM1335" s="4" t="str">
        <f t="shared" si="142"/>
        <v/>
      </c>
      <c r="AN1335" s="4" t="str">
        <f t="shared" si="143"/>
        <v/>
      </c>
    </row>
    <row r="1336" spans="1:40" x14ac:dyDescent="0.2">
      <c r="A1336" s="9" t="str">
        <f>Calculations!B1336</f>
        <v/>
      </c>
      <c r="B1336" s="9" t="str">
        <f>Calculations!A1336</f>
        <v/>
      </c>
      <c r="C1336" s="3" t="str">
        <f t="shared" si="146"/>
        <v/>
      </c>
      <c r="D1336" s="3" t="str">
        <f>IFERROR(Calculations!L1336,"")</f>
        <v/>
      </c>
      <c r="E1336" s="3" t="str">
        <f>IF(OR(FilterValue="",Calculations!C1336=FilterValue), IF(Calculations!C1336 &lt;&gt;DefectTypeString,  IFERROR(Calculations!L1336,""), NA()),NA())</f>
        <v/>
      </c>
      <c r="F1336" s="3" t="e">
        <f t="shared" si="144"/>
        <v>#NUM!</v>
      </c>
      <c r="G1336" s="3" t="e">
        <f xml:space="preserve"> IF(Calculations!C1336 = DefectTypeString,  IFERROR(Calculations!L1336,""), NA())</f>
        <v>#N/A</v>
      </c>
      <c r="H1336" s="3" t="e">
        <f t="shared" si="145"/>
        <v>#NUM!</v>
      </c>
      <c r="I1336" s="3" t="e">
        <f ca="1" xml:space="preserve"> IF(OR(Calculations!C1336 = "",Calculations!C1336 &lt;&gt; DefectTypeString),  Calculations!M1336, NA())</f>
        <v>#N/A</v>
      </c>
      <c r="J1336" s="3" t="e">
        <f xml:space="preserve"> IF(Calculations!C1336 = DefectTypeString,  Calculations!M1336, NA())</f>
        <v>#N/A</v>
      </c>
      <c r="K1336" s="3"/>
      <c r="AL1336" s="2" t="str">
        <f t="shared" si="141"/>
        <v/>
      </c>
      <c r="AM1336" s="4" t="str">
        <f t="shared" si="142"/>
        <v/>
      </c>
      <c r="AN1336" s="4" t="str">
        <f t="shared" si="143"/>
        <v/>
      </c>
    </row>
    <row r="1337" spans="1:40" x14ac:dyDescent="0.2">
      <c r="A1337" s="9" t="str">
        <f>Calculations!B1337</f>
        <v/>
      </c>
      <c r="B1337" s="9" t="str">
        <f>Calculations!A1337</f>
        <v/>
      </c>
      <c r="C1337" s="3" t="str">
        <f t="shared" si="146"/>
        <v/>
      </c>
      <c r="D1337" s="3" t="str">
        <f>IFERROR(Calculations!L1337,"")</f>
        <v/>
      </c>
      <c r="E1337" s="3" t="str">
        <f>IF(OR(FilterValue="",Calculations!C1337=FilterValue), IF(Calculations!C1337 &lt;&gt;DefectTypeString,  IFERROR(Calculations!L1337,""), NA()),NA())</f>
        <v/>
      </c>
      <c r="F1337" s="3" t="e">
        <f t="shared" si="144"/>
        <v>#NUM!</v>
      </c>
      <c r="G1337" s="3" t="e">
        <f xml:space="preserve"> IF(Calculations!C1337 = DefectTypeString,  IFERROR(Calculations!L1337,""), NA())</f>
        <v>#N/A</v>
      </c>
      <c r="H1337" s="3" t="e">
        <f t="shared" si="145"/>
        <v>#NUM!</v>
      </c>
      <c r="I1337" s="3" t="e">
        <f ca="1" xml:space="preserve"> IF(OR(Calculations!C1337 = "",Calculations!C1337 &lt;&gt; DefectTypeString),  Calculations!M1337, NA())</f>
        <v>#N/A</v>
      </c>
      <c r="J1337" s="3" t="e">
        <f xml:space="preserve"> IF(Calculations!C1337 = DefectTypeString,  Calculations!M1337, NA())</f>
        <v>#N/A</v>
      </c>
      <c r="K1337" s="3"/>
      <c r="AL1337" s="2" t="str">
        <f t="shared" si="141"/>
        <v/>
      </c>
      <c r="AM1337" s="4" t="str">
        <f t="shared" si="142"/>
        <v/>
      </c>
      <c r="AN1337" s="4" t="str">
        <f t="shared" si="143"/>
        <v/>
      </c>
    </row>
    <row r="1338" spans="1:40" x14ac:dyDescent="0.2">
      <c r="A1338" s="9" t="str">
        <f>Calculations!B1338</f>
        <v/>
      </c>
      <c r="B1338" s="9" t="str">
        <f>Calculations!A1338</f>
        <v/>
      </c>
      <c r="C1338" s="3" t="str">
        <f t="shared" si="146"/>
        <v/>
      </c>
      <c r="D1338" s="3" t="str">
        <f>IFERROR(Calculations!L1338,"")</f>
        <v/>
      </c>
      <c r="E1338" s="3" t="str">
        <f>IF(OR(FilterValue="",Calculations!C1338=FilterValue), IF(Calculations!C1338 &lt;&gt;DefectTypeString,  IFERROR(Calculations!L1338,""), NA()),NA())</f>
        <v/>
      </c>
      <c r="F1338" s="3" t="e">
        <f t="shared" si="144"/>
        <v>#NUM!</v>
      </c>
      <c r="G1338" s="3" t="e">
        <f xml:space="preserve"> IF(Calculations!C1338 = DefectTypeString,  IFERROR(Calculations!L1338,""), NA())</f>
        <v>#N/A</v>
      </c>
      <c r="H1338" s="3" t="e">
        <f t="shared" si="145"/>
        <v>#NUM!</v>
      </c>
      <c r="I1338" s="3" t="e">
        <f ca="1" xml:space="preserve"> IF(OR(Calculations!C1338 = "",Calculations!C1338 &lt;&gt; DefectTypeString),  Calculations!M1338, NA())</f>
        <v>#N/A</v>
      </c>
      <c r="J1338" s="3" t="e">
        <f xml:space="preserve"> IF(Calculations!C1338 = DefectTypeString,  Calculations!M1338, NA())</f>
        <v>#N/A</v>
      </c>
      <c r="K1338" s="3"/>
      <c r="AL1338" s="2" t="str">
        <f t="shared" si="141"/>
        <v/>
      </c>
      <c r="AM1338" s="4" t="str">
        <f t="shared" si="142"/>
        <v/>
      </c>
      <c r="AN1338" s="4" t="str">
        <f t="shared" si="143"/>
        <v/>
      </c>
    </row>
    <row r="1339" spans="1:40" x14ac:dyDescent="0.2">
      <c r="A1339" s="9" t="str">
        <f>Calculations!B1339</f>
        <v/>
      </c>
      <c r="B1339" s="9" t="str">
        <f>Calculations!A1339</f>
        <v/>
      </c>
      <c r="C1339" s="3" t="str">
        <f t="shared" si="146"/>
        <v/>
      </c>
      <c r="D1339" s="3" t="str">
        <f>IFERROR(Calculations!L1339,"")</f>
        <v/>
      </c>
      <c r="E1339" s="3" t="str">
        <f>IF(OR(FilterValue="",Calculations!C1339=FilterValue), IF(Calculations!C1339 &lt;&gt;DefectTypeString,  IFERROR(Calculations!L1339,""), NA()),NA())</f>
        <v/>
      </c>
      <c r="F1339" s="3" t="e">
        <f t="shared" si="144"/>
        <v>#NUM!</v>
      </c>
      <c r="G1339" s="3" t="e">
        <f xml:space="preserve"> IF(Calculations!C1339 = DefectTypeString,  IFERROR(Calculations!L1339,""), NA())</f>
        <v>#N/A</v>
      </c>
      <c r="H1339" s="3" t="e">
        <f t="shared" si="145"/>
        <v>#NUM!</v>
      </c>
      <c r="I1339" s="3" t="e">
        <f ca="1" xml:space="preserve"> IF(OR(Calculations!C1339 = "",Calculations!C1339 &lt;&gt; DefectTypeString),  Calculations!M1339, NA())</f>
        <v>#N/A</v>
      </c>
      <c r="J1339" s="3" t="e">
        <f xml:space="preserve"> IF(Calculations!C1339 = DefectTypeString,  Calculations!M1339, NA())</f>
        <v>#N/A</v>
      </c>
      <c r="K1339" s="3"/>
      <c r="AL1339" s="2" t="str">
        <f t="shared" si="141"/>
        <v/>
      </c>
      <c r="AM1339" s="4" t="str">
        <f t="shared" si="142"/>
        <v/>
      </c>
      <c r="AN1339" s="4" t="str">
        <f t="shared" si="143"/>
        <v/>
      </c>
    </row>
    <row r="1340" spans="1:40" x14ac:dyDescent="0.2">
      <c r="A1340" s="9" t="str">
        <f>Calculations!B1340</f>
        <v/>
      </c>
      <c r="B1340" s="9" t="str">
        <f>Calculations!A1340</f>
        <v/>
      </c>
      <c r="C1340" s="3" t="str">
        <f t="shared" si="146"/>
        <v/>
      </c>
      <c r="D1340" s="3" t="str">
        <f>IFERROR(Calculations!L1340,"")</f>
        <v/>
      </c>
      <c r="E1340" s="3" t="str">
        <f>IF(OR(FilterValue="",Calculations!C1340=FilterValue), IF(Calculations!C1340 &lt;&gt;DefectTypeString,  IFERROR(Calculations!L1340,""), NA()),NA())</f>
        <v/>
      </c>
      <c r="F1340" s="3" t="e">
        <f t="shared" si="144"/>
        <v>#NUM!</v>
      </c>
      <c r="G1340" s="3" t="e">
        <f xml:space="preserve"> IF(Calculations!C1340 = DefectTypeString,  IFERROR(Calculations!L1340,""), NA())</f>
        <v>#N/A</v>
      </c>
      <c r="H1340" s="3" t="e">
        <f t="shared" si="145"/>
        <v>#NUM!</v>
      </c>
      <c r="I1340" s="3" t="e">
        <f ca="1" xml:space="preserve"> IF(OR(Calculations!C1340 = "",Calculations!C1340 &lt;&gt; DefectTypeString),  Calculations!M1340, NA())</f>
        <v>#N/A</v>
      </c>
      <c r="J1340" s="3" t="e">
        <f xml:space="preserve"> IF(Calculations!C1340 = DefectTypeString,  Calculations!M1340, NA())</f>
        <v>#N/A</v>
      </c>
      <c r="K1340" s="3"/>
      <c r="AL1340" s="2" t="str">
        <f t="shared" si="141"/>
        <v/>
      </c>
      <c r="AM1340" s="4" t="str">
        <f t="shared" si="142"/>
        <v/>
      </c>
      <c r="AN1340" s="4" t="str">
        <f t="shared" si="143"/>
        <v/>
      </c>
    </row>
    <row r="1341" spans="1:40" x14ac:dyDescent="0.2">
      <c r="A1341" s="9" t="str">
        <f>Calculations!B1341</f>
        <v/>
      </c>
      <c r="B1341" s="9" t="str">
        <f>Calculations!A1341</f>
        <v/>
      </c>
      <c r="C1341" s="3" t="str">
        <f t="shared" si="146"/>
        <v/>
      </c>
      <c r="D1341" s="3" t="str">
        <f>IFERROR(Calculations!L1341,"")</f>
        <v/>
      </c>
      <c r="E1341" s="3" t="str">
        <f>IF(OR(FilterValue="",Calculations!C1341=FilterValue), IF(Calculations!C1341 &lt;&gt;DefectTypeString,  IFERROR(Calculations!L1341,""), NA()),NA())</f>
        <v/>
      </c>
      <c r="F1341" s="3" t="e">
        <f t="shared" si="144"/>
        <v>#NUM!</v>
      </c>
      <c r="G1341" s="3" t="e">
        <f xml:space="preserve"> IF(Calculations!C1341 = DefectTypeString,  IFERROR(Calculations!L1341,""), NA())</f>
        <v>#N/A</v>
      </c>
      <c r="H1341" s="3" t="e">
        <f t="shared" si="145"/>
        <v>#NUM!</v>
      </c>
      <c r="I1341" s="3" t="e">
        <f ca="1" xml:space="preserve"> IF(OR(Calculations!C1341 = "",Calculations!C1341 &lt;&gt; DefectTypeString),  Calculations!M1341, NA())</f>
        <v>#N/A</v>
      </c>
      <c r="J1341" s="3" t="e">
        <f xml:space="preserve"> IF(Calculations!C1341 = DefectTypeString,  Calculations!M1341, NA())</f>
        <v>#N/A</v>
      </c>
      <c r="K1341" s="3"/>
      <c r="AL1341" s="2" t="str">
        <f t="shared" si="141"/>
        <v/>
      </c>
      <c r="AM1341" s="4" t="str">
        <f t="shared" si="142"/>
        <v/>
      </c>
      <c r="AN1341" s="4" t="str">
        <f t="shared" si="143"/>
        <v/>
      </c>
    </row>
    <row r="1342" spans="1:40" x14ac:dyDescent="0.2">
      <c r="A1342" s="9" t="str">
        <f>Calculations!B1342</f>
        <v/>
      </c>
      <c r="B1342" s="9" t="str">
        <f>Calculations!A1342</f>
        <v/>
      </c>
      <c r="C1342" s="3" t="str">
        <f t="shared" si="146"/>
        <v/>
      </c>
      <c r="D1342" s="3" t="str">
        <f>IFERROR(Calculations!L1342,"")</f>
        <v/>
      </c>
      <c r="E1342" s="3" t="str">
        <f>IF(OR(FilterValue="",Calculations!C1342=FilterValue), IF(Calculations!C1342 &lt;&gt;DefectTypeString,  IFERROR(Calculations!L1342,""), NA()),NA())</f>
        <v/>
      </c>
      <c r="F1342" s="3" t="e">
        <f t="shared" si="144"/>
        <v>#NUM!</v>
      </c>
      <c r="G1342" s="3" t="e">
        <f xml:space="preserve"> IF(Calculations!C1342 = DefectTypeString,  IFERROR(Calculations!L1342,""), NA())</f>
        <v>#N/A</v>
      </c>
      <c r="H1342" s="3" t="e">
        <f t="shared" si="145"/>
        <v>#NUM!</v>
      </c>
      <c r="I1342" s="3" t="e">
        <f ca="1" xml:space="preserve"> IF(OR(Calculations!C1342 = "",Calculations!C1342 &lt;&gt; DefectTypeString),  Calculations!M1342, NA())</f>
        <v>#N/A</v>
      </c>
      <c r="J1342" s="3" t="e">
        <f xml:space="preserve"> IF(Calculations!C1342 = DefectTypeString,  Calculations!M1342, NA())</f>
        <v>#N/A</v>
      </c>
      <c r="K1342" s="3"/>
      <c r="AL1342" s="2" t="str">
        <f t="shared" si="141"/>
        <v/>
      </c>
      <c r="AM1342" s="4" t="str">
        <f t="shared" si="142"/>
        <v/>
      </c>
      <c r="AN1342" s="4" t="str">
        <f t="shared" si="143"/>
        <v/>
      </c>
    </row>
    <row r="1343" spans="1:40" x14ac:dyDescent="0.2">
      <c r="A1343" s="9" t="str">
        <f>Calculations!B1343</f>
        <v/>
      </c>
      <c r="B1343" s="9" t="str">
        <f>Calculations!A1343</f>
        <v/>
      </c>
      <c r="C1343" s="3" t="str">
        <f t="shared" si="146"/>
        <v/>
      </c>
      <c r="D1343" s="3" t="str">
        <f>IFERROR(Calculations!L1343,"")</f>
        <v/>
      </c>
      <c r="E1343" s="3" t="str">
        <f>IF(OR(FilterValue="",Calculations!C1343=FilterValue), IF(Calculations!C1343 &lt;&gt;DefectTypeString,  IFERROR(Calculations!L1343,""), NA()),NA())</f>
        <v/>
      </c>
      <c r="F1343" s="3" t="e">
        <f t="shared" si="144"/>
        <v>#NUM!</v>
      </c>
      <c r="G1343" s="3" t="e">
        <f xml:space="preserve"> IF(Calculations!C1343 = DefectTypeString,  IFERROR(Calculations!L1343,""), NA())</f>
        <v>#N/A</v>
      </c>
      <c r="H1343" s="3" t="e">
        <f t="shared" si="145"/>
        <v>#NUM!</v>
      </c>
      <c r="I1343" s="3" t="e">
        <f ca="1" xml:space="preserve"> IF(OR(Calculations!C1343 = "",Calculations!C1343 &lt;&gt; DefectTypeString),  Calculations!M1343, NA())</f>
        <v>#N/A</v>
      </c>
      <c r="J1343" s="3" t="e">
        <f xml:space="preserve"> IF(Calculations!C1343 = DefectTypeString,  Calculations!M1343, NA())</f>
        <v>#N/A</v>
      </c>
      <c r="K1343" s="3"/>
      <c r="AL1343" s="2" t="str">
        <f t="shared" si="141"/>
        <v/>
      </c>
      <c r="AM1343" s="4" t="str">
        <f t="shared" si="142"/>
        <v/>
      </c>
      <c r="AN1343" s="4" t="str">
        <f t="shared" si="143"/>
        <v/>
      </c>
    </row>
    <row r="1344" spans="1:40" x14ac:dyDescent="0.2">
      <c r="A1344" s="9" t="str">
        <f>Calculations!B1344</f>
        <v/>
      </c>
      <c r="B1344" s="9" t="str">
        <f>Calculations!A1344</f>
        <v/>
      </c>
      <c r="C1344" s="3" t="str">
        <f t="shared" si="146"/>
        <v/>
      </c>
      <c r="D1344" s="3" t="str">
        <f>IFERROR(Calculations!L1344,"")</f>
        <v/>
      </c>
      <c r="E1344" s="3" t="str">
        <f>IF(OR(FilterValue="",Calculations!C1344=FilterValue), IF(Calculations!C1344 &lt;&gt;DefectTypeString,  IFERROR(Calculations!L1344,""), NA()),NA())</f>
        <v/>
      </c>
      <c r="F1344" s="3" t="e">
        <f t="shared" si="144"/>
        <v>#NUM!</v>
      </c>
      <c r="G1344" s="3" t="e">
        <f xml:space="preserve"> IF(Calculations!C1344 = DefectTypeString,  IFERROR(Calculations!L1344,""), NA())</f>
        <v>#N/A</v>
      </c>
      <c r="H1344" s="3" t="e">
        <f t="shared" si="145"/>
        <v>#NUM!</v>
      </c>
      <c r="I1344" s="3" t="e">
        <f ca="1" xml:space="preserve"> IF(OR(Calculations!C1344 = "",Calculations!C1344 &lt;&gt; DefectTypeString),  Calculations!M1344, NA())</f>
        <v>#N/A</v>
      </c>
      <c r="J1344" s="3" t="e">
        <f xml:space="preserve"> IF(Calculations!C1344 = DefectTypeString,  Calculations!M1344, NA())</f>
        <v>#N/A</v>
      </c>
      <c r="K1344" s="3"/>
      <c r="AL1344" s="2" t="str">
        <f t="shared" si="141"/>
        <v/>
      </c>
      <c r="AM1344" s="4" t="str">
        <f t="shared" si="142"/>
        <v/>
      </c>
      <c r="AN1344" s="4" t="str">
        <f t="shared" si="143"/>
        <v/>
      </c>
    </row>
    <row r="1345" spans="1:40" x14ac:dyDescent="0.2">
      <c r="A1345" s="9" t="str">
        <f>Calculations!B1345</f>
        <v/>
      </c>
      <c r="B1345" s="9" t="str">
        <f>Calculations!A1345</f>
        <v/>
      </c>
      <c r="C1345" s="3" t="str">
        <f t="shared" si="146"/>
        <v/>
      </c>
      <c r="D1345" s="3" t="str">
        <f>IFERROR(Calculations!L1345,"")</f>
        <v/>
      </c>
      <c r="E1345" s="3" t="str">
        <f>IF(OR(FilterValue="",Calculations!C1345=FilterValue), IF(Calculations!C1345 &lt;&gt;DefectTypeString,  IFERROR(Calculations!L1345,""), NA()),NA())</f>
        <v/>
      </c>
      <c r="F1345" s="3" t="e">
        <f t="shared" si="144"/>
        <v>#NUM!</v>
      </c>
      <c r="G1345" s="3" t="e">
        <f xml:space="preserve"> IF(Calculations!C1345 = DefectTypeString,  IFERROR(Calculations!L1345,""), NA())</f>
        <v>#N/A</v>
      </c>
      <c r="H1345" s="3" t="e">
        <f t="shared" si="145"/>
        <v>#NUM!</v>
      </c>
      <c r="I1345" s="3" t="e">
        <f ca="1" xml:space="preserve"> IF(OR(Calculations!C1345 = "",Calculations!C1345 &lt;&gt; DefectTypeString),  Calculations!M1345, NA())</f>
        <v>#N/A</v>
      </c>
      <c r="J1345" s="3" t="e">
        <f xml:space="preserve"> IF(Calculations!C1345 = DefectTypeString,  Calculations!M1345, NA())</f>
        <v>#N/A</v>
      </c>
      <c r="K1345" s="3"/>
      <c r="AL1345" s="2" t="str">
        <f t="shared" si="141"/>
        <v/>
      </c>
      <c r="AM1345" s="4" t="str">
        <f t="shared" si="142"/>
        <v/>
      </c>
      <c r="AN1345" s="4" t="str">
        <f t="shared" si="143"/>
        <v/>
      </c>
    </row>
    <row r="1346" spans="1:40" x14ac:dyDescent="0.2">
      <c r="A1346" s="9" t="str">
        <f>Calculations!B1346</f>
        <v/>
      </c>
      <c r="B1346" s="9" t="str">
        <f>Calculations!A1346</f>
        <v/>
      </c>
      <c r="C1346" s="3" t="str">
        <f t="shared" si="146"/>
        <v/>
      </c>
      <c r="D1346" s="3" t="str">
        <f>IFERROR(Calculations!L1346,"")</f>
        <v/>
      </c>
      <c r="E1346" s="3" t="str">
        <f>IF(OR(FilterValue="",Calculations!C1346=FilterValue), IF(Calculations!C1346 &lt;&gt;DefectTypeString,  IFERROR(Calculations!L1346,""), NA()),NA())</f>
        <v/>
      </c>
      <c r="F1346" s="3" t="e">
        <f t="shared" si="144"/>
        <v>#NUM!</v>
      </c>
      <c r="G1346" s="3" t="e">
        <f xml:space="preserve"> IF(Calculations!C1346 = DefectTypeString,  IFERROR(Calculations!L1346,""), NA())</f>
        <v>#N/A</v>
      </c>
      <c r="H1346" s="3" t="e">
        <f t="shared" si="145"/>
        <v>#NUM!</v>
      </c>
      <c r="I1346" s="3" t="e">
        <f ca="1" xml:space="preserve"> IF(OR(Calculations!C1346 = "",Calculations!C1346 &lt;&gt; DefectTypeString),  Calculations!M1346, NA())</f>
        <v>#N/A</v>
      </c>
      <c r="J1346" s="3" t="e">
        <f xml:space="preserve"> IF(Calculations!C1346 = DefectTypeString,  Calculations!M1346, NA())</f>
        <v>#N/A</v>
      </c>
      <c r="K1346" s="3"/>
      <c r="AL1346" s="2" t="str">
        <f t="shared" si="141"/>
        <v/>
      </c>
      <c r="AM1346" s="4" t="str">
        <f t="shared" si="142"/>
        <v/>
      </c>
      <c r="AN1346" s="4" t="str">
        <f t="shared" si="143"/>
        <v/>
      </c>
    </row>
    <row r="1347" spans="1:40" x14ac:dyDescent="0.2">
      <c r="A1347" s="9" t="str">
        <f>Calculations!B1347</f>
        <v/>
      </c>
      <c r="B1347" s="9" t="str">
        <f>Calculations!A1347</f>
        <v/>
      </c>
      <c r="C1347" s="3" t="str">
        <f t="shared" si="146"/>
        <v/>
      </c>
      <c r="D1347" s="3" t="str">
        <f>IFERROR(Calculations!L1347,"")</f>
        <v/>
      </c>
      <c r="E1347" s="3" t="str">
        <f>IF(OR(FilterValue="",Calculations!C1347=FilterValue), IF(Calculations!C1347 &lt;&gt;DefectTypeString,  IFERROR(Calculations!L1347,""), NA()),NA())</f>
        <v/>
      </c>
      <c r="F1347" s="3" t="e">
        <f t="shared" si="144"/>
        <v>#NUM!</v>
      </c>
      <c r="G1347" s="3" t="e">
        <f xml:space="preserve"> IF(Calculations!C1347 = DefectTypeString,  IFERROR(Calculations!L1347,""), NA())</f>
        <v>#N/A</v>
      </c>
      <c r="H1347" s="3" t="e">
        <f t="shared" si="145"/>
        <v>#NUM!</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47">IF(AL1346&lt;=MAX(B:B), AL1346+1,"")</f>
        <v/>
      </c>
      <c r="AM1347" s="4" t="str">
        <f t="shared" ref="AM1347:AM1410" si="148">IF(AL1347&lt;&gt;"",$F$2,"")</f>
        <v/>
      </c>
      <c r="AN1347" s="4" t="str">
        <f t="shared" ref="AN1347:AN1410" si="149">IF(AL1347&lt;&gt;"",$H$2,"")</f>
        <v/>
      </c>
    </row>
    <row r="1348" spans="1:40" x14ac:dyDescent="0.2">
      <c r="A1348" s="9" t="str">
        <f>Calculations!B1348</f>
        <v/>
      </c>
      <c r="B1348" s="9" t="str">
        <f>Calculations!A1348</f>
        <v/>
      </c>
      <c r="C1348" s="3" t="str">
        <f t="shared" si="146"/>
        <v/>
      </c>
      <c r="D1348" s="3" t="str">
        <f>IFERROR(Calculations!L1348,"")</f>
        <v/>
      </c>
      <c r="E1348" s="3" t="str">
        <f>IF(OR(FilterValue="",Calculations!C1348=FilterValue), IF(Calculations!C1348 &lt;&gt;DefectTypeString,  IFERROR(Calculations!L1348,""), NA()),NA())</f>
        <v/>
      </c>
      <c r="F1348" s="3" t="e">
        <f t="shared" ref="F1348:F1411" si="150">$F$2</f>
        <v>#NUM!</v>
      </c>
      <c r="G1348" s="3" t="e">
        <f xml:space="preserve"> IF(Calculations!C1348 = DefectTypeString,  IFERROR(Calculations!L1348,""), NA())</f>
        <v>#N/A</v>
      </c>
      <c r="H1348" s="3" t="e">
        <f t="shared" ref="H1348:H1411" si="151">$H$2</f>
        <v>#NUM!</v>
      </c>
      <c r="I1348" s="3" t="e">
        <f ca="1" xml:space="preserve"> IF(OR(Calculations!C1348 = "",Calculations!C1348 &lt;&gt; DefectTypeString),  Calculations!M1348, NA())</f>
        <v>#N/A</v>
      </c>
      <c r="J1348" s="3" t="e">
        <f xml:space="preserve"> IF(Calculations!C1348 = DefectTypeString,  Calculations!M1348, NA())</f>
        <v>#N/A</v>
      </c>
      <c r="K1348" s="3"/>
      <c r="AL1348" s="2" t="str">
        <f t="shared" si="147"/>
        <v/>
      </c>
      <c r="AM1348" s="4" t="str">
        <f t="shared" si="148"/>
        <v/>
      </c>
      <c r="AN1348" s="4" t="str">
        <f t="shared" si="149"/>
        <v/>
      </c>
    </row>
    <row r="1349" spans="1:40" x14ac:dyDescent="0.2">
      <c r="A1349" s="9" t="str">
        <f>Calculations!B1349</f>
        <v/>
      </c>
      <c r="B1349" s="9" t="str">
        <f>Calculations!A1349</f>
        <v/>
      </c>
      <c r="C1349" s="3" t="str">
        <f t="shared" si="146"/>
        <v/>
      </c>
      <c r="D1349" s="3" t="str">
        <f>IFERROR(Calculations!L1349,"")</f>
        <v/>
      </c>
      <c r="E1349" s="3" t="str">
        <f>IF(OR(FilterValue="",Calculations!C1349=FilterValue), IF(Calculations!C1349 &lt;&gt;DefectTypeString,  IFERROR(Calculations!L1349,""), NA()),NA())</f>
        <v/>
      </c>
      <c r="F1349" s="3" t="e">
        <f t="shared" si="150"/>
        <v>#NUM!</v>
      </c>
      <c r="G1349" s="3" t="e">
        <f xml:space="preserve"> IF(Calculations!C1349 = DefectTypeString,  IFERROR(Calculations!L1349,""), NA())</f>
        <v>#N/A</v>
      </c>
      <c r="H1349" s="3" t="e">
        <f t="shared" si="151"/>
        <v>#NUM!</v>
      </c>
      <c r="I1349" s="3" t="e">
        <f ca="1" xml:space="preserve"> IF(OR(Calculations!C1349 = "",Calculations!C1349 &lt;&gt; DefectTypeString),  Calculations!M1349, NA())</f>
        <v>#N/A</v>
      </c>
      <c r="J1349" s="3" t="e">
        <f xml:space="preserve"> IF(Calculations!C1349 = DefectTypeString,  Calculations!M1349, NA())</f>
        <v>#N/A</v>
      </c>
      <c r="K1349" s="3"/>
      <c r="AL1349" s="2" t="str">
        <f t="shared" si="147"/>
        <v/>
      </c>
      <c r="AM1349" s="4" t="str">
        <f t="shared" si="148"/>
        <v/>
      </c>
      <c r="AN1349" s="4" t="str">
        <f t="shared" si="149"/>
        <v/>
      </c>
    </row>
    <row r="1350" spans="1:40" x14ac:dyDescent="0.2">
      <c r="A1350" s="9" t="str">
        <f>Calculations!B1350</f>
        <v/>
      </c>
      <c r="B1350" s="9" t="str">
        <f>Calculations!A1350</f>
        <v/>
      </c>
      <c r="C1350" s="3" t="str">
        <f t="shared" si="146"/>
        <v/>
      </c>
      <c r="D1350" s="3" t="str">
        <f>IFERROR(Calculations!L1350,"")</f>
        <v/>
      </c>
      <c r="E1350" s="3" t="str">
        <f>IF(OR(FilterValue="",Calculations!C1350=FilterValue), IF(Calculations!C1350 &lt;&gt;DefectTypeString,  IFERROR(Calculations!L1350,""), NA()),NA())</f>
        <v/>
      </c>
      <c r="F1350" s="3" t="e">
        <f t="shared" si="150"/>
        <v>#NUM!</v>
      </c>
      <c r="G1350" s="3" t="e">
        <f xml:space="preserve"> IF(Calculations!C1350 = DefectTypeString,  IFERROR(Calculations!L1350,""), NA())</f>
        <v>#N/A</v>
      </c>
      <c r="H1350" s="3" t="e">
        <f t="shared" si="151"/>
        <v>#NUM!</v>
      </c>
      <c r="I1350" s="3" t="e">
        <f ca="1" xml:space="preserve"> IF(OR(Calculations!C1350 = "",Calculations!C1350 &lt;&gt; DefectTypeString),  Calculations!M1350, NA())</f>
        <v>#N/A</v>
      </c>
      <c r="J1350" s="3" t="e">
        <f xml:space="preserve"> IF(Calculations!C1350 = DefectTypeString,  Calculations!M1350, NA())</f>
        <v>#N/A</v>
      </c>
      <c r="K1350" s="3"/>
      <c r="AL1350" s="2" t="str">
        <f t="shared" si="147"/>
        <v/>
      </c>
      <c r="AM1350" s="4" t="str">
        <f t="shared" si="148"/>
        <v/>
      </c>
      <c r="AN1350" s="4" t="str">
        <f t="shared" si="149"/>
        <v/>
      </c>
    </row>
    <row r="1351" spans="1:40" x14ac:dyDescent="0.2">
      <c r="A1351" s="9" t="str">
        <f>Calculations!B1351</f>
        <v/>
      </c>
      <c r="B1351" s="9" t="str">
        <f>Calculations!A1351</f>
        <v/>
      </c>
      <c r="C1351" s="3" t="str">
        <f t="shared" si="146"/>
        <v/>
      </c>
      <c r="D1351" s="3" t="str">
        <f>IFERROR(Calculations!L1351,"")</f>
        <v/>
      </c>
      <c r="E1351" s="3" t="str">
        <f>IF(OR(FilterValue="",Calculations!C1351=FilterValue), IF(Calculations!C1351 &lt;&gt;DefectTypeString,  IFERROR(Calculations!L1351,""), NA()),NA())</f>
        <v/>
      </c>
      <c r="F1351" s="3" t="e">
        <f t="shared" si="150"/>
        <v>#NUM!</v>
      </c>
      <c r="G1351" s="3" t="e">
        <f xml:space="preserve"> IF(Calculations!C1351 = DefectTypeString,  IFERROR(Calculations!L1351,""), NA())</f>
        <v>#N/A</v>
      </c>
      <c r="H1351" s="3" t="e">
        <f t="shared" si="151"/>
        <v>#NUM!</v>
      </c>
      <c r="I1351" s="3" t="e">
        <f ca="1" xml:space="preserve"> IF(OR(Calculations!C1351 = "",Calculations!C1351 &lt;&gt; DefectTypeString),  Calculations!M1351, NA())</f>
        <v>#N/A</v>
      </c>
      <c r="J1351" s="3" t="e">
        <f xml:space="preserve"> IF(Calculations!C1351 = DefectTypeString,  Calculations!M1351, NA())</f>
        <v>#N/A</v>
      </c>
      <c r="K1351" s="3"/>
      <c r="AL1351" s="2" t="str">
        <f t="shared" si="147"/>
        <v/>
      </c>
      <c r="AM1351" s="4" t="str">
        <f t="shared" si="148"/>
        <v/>
      </c>
      <c r="AN1351" s="4" t="str">
        <f t="shared" si="149"/>
        <v/>
      </c>
    </row>
    <row r="1352" spans="1:40" x14ac:dyDescent="0.2">
      <c r="A1352" s="9" t="str">
        <f>Calculations!B1352</f>
        <v/>
      </c>
      <c r="B1352" s="9" t="str">
        <f>Calculations!A1352</f>
        <v/>
      </c>
      <c r="C1352" s="3" t="str">
        <f t="shared" si="146"/>
        <v/>
      </c>
      <c r="D1352" s="3" t="str">
        <f>IFERROR(Calculations!L1352,"")</f>
        <v/>
      </c>
      <c r="E1352" s="3" t="str">
        <f>IF(OR(FilterValue="",Calculations!C1352=FilterValue), IF(Calculations!C1352 &lt;&gt;DefectTypeString,  IFERROR(Calculations!L1352,""), NA()),NA())</f>
        <v/>
      </c>
      <c r="F1352" s="3" t="e">
        <f t="shared" si="150"/>
        <v>#NUM!</v>
      </c>
      <c r="G1352" s="3" t="e">
        <f xml:space="preserve"> IF(Calculations!C1352 = DefectTypeString,  IFERROR(Calculations!L1352,""), NA())</f>
        <v>#N/A</v>
      </c>
      <c r="H1352" s="3" t="e">
        <f t="shared" si="151"/>
        <v>#NUM!</v>
      </c>
      <c r="I1352" s="3" t="e">
        <f ca="1" xml:space="preserve"> IF(OR(Calculations!C1352 = "",Calculations!C1352 &lt;&gt; DefectTypeString),  Calculations!M1352, NA())</f>
        <v>#N/A</v>
      </c>
      <c r="J1352" s="3" t="e">
        <f xml:space="preserve"> IF(Calculations!C1352 = DefectTypeString,  Calculations!M1352, NA())</f>
        <v>#N/A</v>
      </c>
      <c r="K1352" s="3"/>
      <c r="AL1352" s="2" t="str">
        <f t="shared" si="147"/>
        <v/>
      </c>
      <c r="AM1352" s="4" t="str">
        <f t="shared" si="148"/>
        <v/>
      </c>
      <c r="AN1352" s="4" t="str">
        <f t="shared" si="149"/>
        <v/>
      </c>
    </row>
    <row r="1353" spans="1:40" x14ac:dyDescent="0.2">
      <c r="A1353" s="9" t="str">
        <f>Calculations!B1353</f>
        <v/>
      </c>
      <c r="B1353" s="9" t="str">
        <f>Calculations!A1353</f>
        <v/>
      </c>
      <c r="C1353" s="3" t="str">
        <f t="shared" si="146"/>
        <v/>
      </c>
      <c r="D1353" s="3" t="str">
        <f>IFERROR(Calculations!L1353,"")</f>
        <v/>
      </c>
      <c r="E1353" s="3" t="str">
        <f>IF(OR(FilterValue="",Calculations!C1353=FilterValue), IF(Calculations!C1353 &lt;&gt;DefectTypeString,  IFERROR(Calculations!L1353,""), NA()),NA())</f>
        <v/>
      </c>
      <c r="F1353" s="3" t="e">
        <f t="shared" si="150"/>
        <v>#NUM!</v>
      </c>
      <c r="G1353" s="3" t="e">
        <f xml:space="preserve"> IF(Calculations!C1353 = DefectTypeString,  IFERROR(Calculations!L1353,""), NA())</f>
        <v>#N/A</v>
      </c>
      <c r="H1353" s="3" t="e">
        <f t="shared" si="151"/>
        <v>#NUM!</v>
      </c>
      <c r="I1353" s="3" t="e">
        <f ca="1" xml:space="preserve"> IF(OR(Calculations!C1353 = "",Calculations!C1353 &lt;&gt; DefectTypeString),  Calculations!M1353, NA())</f>
        <v>#N/A</v>
      </c>
      <c r="J1353" s="3" t="e">
        <f xml:space="preserve"> IF(Calculations!C1353 = DefectTypeString,  Calculations!M1353, NA())</f>
        <v>#N/A</v>
      </c>
      <c r="K1353" s="3"/>
      <c r="AL1353" s="2" t="str">
        <f t="shared" si="147"/>
        <v/>
      </c>
      <c r="AM1353" s="4" t="str">
        <f t="shared" si="148"/>
        <v/>
      </c>
      <c r="AN1353" s="4" t="str">
        <f t="shared" si="149"/>
        <v/>
      </c>
    </row>
    <row r="1354" spans="1:40" x14ac:dyDescent="0.2">
      <c r="A1354" s="9" t="str">
        <f>Calculations!B1354</f>
        <v/>
      </c>
      <c r="B1354" s="9" t="str">
        <f>Calculations!A1354</f>
        <v/>
      </c>
      <c r="C1354" s="3" t="str">
        <f t="shared" si="146"/>
        <v/>
      </c>
      <c r="D1354" s="3" t="str">
        <f>IFERROR(Calculations!L1354,"")</f>
        <v/>
      </c>
      <c r="E1354" s="3" t="str">
        <f>IF(OR(FilterValue="",Calculations!C1354=FilterValue), IF(Calculations!C1354 &lt;&gt;DefectTypeString,  IFERROR(Calculations!L1354,""), NA()),NA())</f>
        <v/>
      </c>
      <c r="F1354" s="3" t="e">
        <f t="shared" si="150"/>
        <v>#NUM!</v>
      </c>
      <c r="G1354" s="3" t="e">
        <f xml:space="preserve"> IF(Calculations!C1354 = DefectTypeString,  IFERROR(Calculations!L1354,""), NA())</f>
        <v>#N/A</v>
      </c>
      <c r="H1354" s="3" t="e">
        <f t="shared" si="151"/>
        <v>#NUM!</v>
      </c>
      <c r="I1354" s="3" t="e">
        <f ca="1" xml:space="preserve"> IF(OR(Calculations!C1354 = "",Calculations!C1354 &lt;&gt; DefectTypeString),  Calculations!M1354, NA())</f>
        <v>#N/A</v>
      </c>
      <c r="J1354" s="3" t="e">
        <f xml:space="preserve"> IF(Calculations!C1354 = DefectTypeString,  Calculations!M1354, NA())</f>
        <v>#N/A</v>
      </c>
      <c r="K1354" s="3"/>
      <c r="AL1354" s="2" t="str">
        <f t="shared" si="147"/>
        <v/>
      </c>
      <c r="AM1354" s="4" t="str">
        <f t="shared" si="148"/>
        <v/>
      </c>
      <c r="AN1354" s="4" t="str">
        <f t="shared" si="149"/>
        <v/>
      </c>
    </row>
    <row r="1355" spans="1:40" x14ac:dyDescent="0.2">
      <c r="A1355" s="9" t="str">
        <f>Calculations!B1355</f>
        <v/>
      </c>
      <c r="B1355" s="9" t="str">
        <f>Calculations!A1355</f>
        <v/>
      </c>
      <c r="C1355" s="3" t="str">
        <f t="shared" si="146"/>
        <v/>
      </c>
      <c r="D1355" s="3" t="str">
        <f>IFERROR(Calculations!L1355,"")</f>
        <v/>
      </c>
      <c r="E1355" s="3" t="str">
        <f>IF(OR(FilterValue="",Calculations!C1355=FilterValue), IF(Calculations!C1355 &lt;&gt;DefectTypeString,  IFERROR(Calculations!L1355,""), NA()),NA())</f>
        <v/>
      </c>
      <c r="F1355" s="3" t="e">
        <f t="shared" si="150"/>
        <v>#NUM!</v>
      </c>
      <c r="G1355" s="3" t="e">
        <f xml:space="preserve"> IF(Calculations!C1355 = DefectTypeString,  IFERROR(Calculations!L1355,""), NA())</f>
        <v>#N/A</v>
      </c>
      <c r="H1355" s="3" t="e">
        <f t="shared" si="151"/>
        <v>#NUM!</v>
      </c>
      <c r="I1355" s="3" t="e">
        <f ca="1" xml:space="preserve"> IF(OR(Calculations!C1355 = "",Calculations!C1355 &lt;&gt; DefectTypeString),  Calculations!M1355, NA())</f>
        <v>#N/A</v>
      </c>
      <c r="J1355" s="3" t="e">
        <f xml:space="preserve"> IF(Calculations!C1355 = DefectTypeString,  Calculations!M1355, NA())</f>
        <v>#N/A</v>
      </c>
      <c r="K1355" s="3"/>
      <c r="AL1355" s="2" t="str">
        <f t="shared" si="147"/>
        <v/>
      </c>
      <c r="AM1355" s="4" t="str">
        <f t="shared" si="148"/>
        <v/>
      </c>
      <c r="AN1355" s="4" t="str">
        <f t="shared" si="149"/>
        <v/>
      </c>
    </row>
    <row r="1356" spans="1:40" x14ac:dyDescent="0.2">
      <c r="A1356" s="9" t="str">
        <f>Calculations!B1356</f>
        <v/>
      </c>
      <c r="B1356" s="9" t="str">
        <f>Calculations!A1356</f>
        <v/>
      </c>
      <c r="C1356" s="3" t="str">
        <f t="shared" si="146"/>
        <v/>
      </c>
      <c r="D1356" s="3" t="str">
        <f>IFERROR(Calculations!L1356,"")</f>
        <v/>
      </c>
      <c r="E1356" s="3" t="str">
        <f>IF(OR(FilterValue="",Calculations!C1356=FilterValue), IF(Calculations!C1356 &lt;&gt;DefectTypeString,  IFERROR(Calculations!L1356,""), NA()),NA())</f>
        <v/>
      </c>
      <c r="F1356" s="3" t="e">
        <f t="shared" si="150"/>
        <v>#NUM!</v>
      </c>
      <c r="G1356" s="3" t="e">
        <f xml:space="preserve"> IF(Calculations!C1356 = DefectTypeString,  IFERROR(Calculations!L1356,""), NA())</f>
        <v>#N/A</v>
      </c>
      <c r="H1356" s="3" t="e">
        <f t="shared" si="151"/>
        <v>#NUM!</v>
      </c>
      <c r="I1356" s="3" t="e">
        <f ca="1" xml:space="preserve"> IF(OR(Calculations!C1356 = "",Calculations!C1356 &lt;&gt; DefectTypeString),  Calculations!M1356, NA())</f>
        <v>#N/A</v>
      </c>
      <c r="J1356" s="3" t="e">
        <f xml:space="preserve"> IF(Calculations!C1356 = DefectTypeString,  Calculations!M1356, NA())</f>
        <v>#N/A</v>
      </c>
      <c r="K1356" s="3"/>
      <c r="AL1356" s="2" t="str">
        <f t="shared" si="147"/>
        <v/>
      </c>
      <c r="AM1356" s="4" t="str">
        <f t="shared" si="148"/>
        <v/>
      </c>
      <c r="AN1356" s="4" t="str">
        <f t="shared" si="149"/>
        <v/>
      </c>
    </row>
    <row r="1357" spans="1:40" x14ac:dyDescent="0.2">
      <c r="A1357" s="9" t="str">
        <f>Calculations!B1357</f>
        <v/>
      </c>
      <c r="B1357" s="9" t="str">
        <f>Calculations!A1357</f>
        <v/>
      </c>
      <c r="C1357" s="3" t="str">
        <f t="shared" si="146"/>
        <v/>
      </c>
      <c r="D1357" s="3" t="str">
        <f>IFERROR(Calculations!L1357,"")</f>
        <v/>
      </c>
      <c r="E1357" s="3" t="str">
        <f>IF(OR(FilterValue="",Calculations!C1357=FilterValue), IF(Calculations!C1357 &lt;&gt;DefectTypeString,  IFERROR(Calculations!L1357,""), NA()),NA())</f>
        <v/>
      </c>
      <c r="F1357" s="3" t="e">
        <f t="shared" si="150"/>
        <v>#NUM!</v>
      </c>
      <c r="G1357" s="3" t="e">
        <f xml:space="preserve"> IF(Calculations!C1357 = DefectTypeString,  IFERROR(Calculations!L1357,""), NA())</f>
        <v>#N/A</v>
      </c>
      <c r="H1357" s="3" t="e">
        <f t="shared" si="151"/>
        <v>#NUM!</v>
      </c>
      <c r="I1357" s="3" t="e">
        <f ca="1" xml:space="preserve"> IF(OR(Calculations!C1357 = "",Calculations!C1357 &lt;&gt; DefectTypeString),  Calculations!M1357, NA())</f>
        <v>#N/A</v>
      </c>
      <c r="J1357" s="3" t="e">
        <f xml:space="preserve"> IF(Calculations!C1357 = DefectTypeString,  Calculations!M1357, NA())</f>
        <v>#N/A</v>
      </c>
      <c r="K1357" s="3"/>
      <c r="AL1357" s="2" t="str">
        <f t="shared" si="147"/>
        <v/>
      </c>
      <c r="AM1357" s="4" t="str">
        <f t="shared" si="148"/>
        <v/>
      </c>
      <c r="AN1357" s="4" t="str">
        <f t="shared" si="149"/>
        <v/>
      </c>
    </row>
    <row r="1358" spans="1:40" x14ac:dyDescent="0.2">
      <c r="A1358" s="9" t="str">
        <f>Calculations!B1358</f>
        <v/>
      </c>
      <c r="B1358" s="9" t="str">
        <f>Calculations!A1358</f>
        <v/>
      </c>
      <c r="C1358" s="3" t="str">
        <f t="shared" si="146"/>
        <v/>
      </c>
      <c r="D1358" s="3" t="str">
        <f>IFERROR(Calculations!L1358,"")</f>
        <v/>
      </c>
      <c r="E1358" s="3" t="str">
        <f>IF(OR(FilterValue="",Calculations!C1358=FilterValue), IF(Calculations!C1358 &lt;&gt;DefectTypeString,  IFERROR(Calculations!L1358,""), NA()),NA())</f>
        <v/>
      </c>
      <c r="F1358" s="3" t="e">
        <f t="shared" si="150"/>
        <v>#NUM!</v>
      </c>
      <c r="G1358" s="3" t="e">
        <f xml:space="preserve"> IF(Calculations!C1358 = DefectTypeString,  IFERROR(Calculations!L1358,""), NA())</f>
        <v>#N/A</v>
      </c>
      <c r="H1358" s="3" t="e">
        <f t="shared" si="151"/>
        <v>#NUM!</v>
      </c>
      <c r="I1358" s="3" t="e">
        <f ca="1" xml:space="preserve"> IF(OR(Calculations!C1358 = "",Calculations!C1358 &lt;&gt; DefectTypeString),  Calculations!M1358, NA())</f>
        <v>#N/A</v>
      </c>
      <c r="J1358" s="3" t="e">
        <f xml:space="preserve"> IF(Calculations!C1358 = DefectTypeString,  Calculations!M1358, NA())</f>
        <v>#N/A</v>
      </c>
      <c r="K1358" s="3"/>
      <c r="AL1358" s="2" t="str">
        <f t="shared" si="147"/>
        <v/>
      </c>
      <c r="AM1358" s="4" t="str">
        <f t="shared" si="148"/>
        <v/>
      </c>
      <c r="AN1358" s="4" t="str">
        <f t="shared" si="149"/>
        <v/>
      </c>
    </row>
    <row r="1359" spans="1:40" x14ac:dyDescent="0.2">
      <c r="A1359" s="9" t="str">
        <f>Calculations!B1359</f>
        <v/>
      </c>
      <c r="B1359" s="9" t="str">
        <f>Calculations!A1359</f>
        <v/>
      </c>
      <c r="C1359" s="3" t="str">
        <f t="shared" si="146"/>
        <v/>
      </c>
      <c r="D1359" s="3" t="str">
        <f>IFERROR(Calculations!L1359,"")</f>
        <v/>
      </c>
      <c r="E1359" s="3" t="str">
        <f>IF(OR(FilterValue="",Calculations!C1359=FilterValue), IF(Calculations!C1359 &lt;&gt;DefectTypeString,  IFERROR(Calculations!L1359,""), NA()),NA())</f>
        <v/>
      </c>
      <c r="F1359" s="3" t="e">
        <f t="shared" si="150"/>
        <v>#NUM!</v>
      </c>
      <c r="G1359" s="3" t="e">
        <f xml:space="preserve"> IF(Calculations!C1359 = DefectTypeString,  IFERROR(Calculations!L1359,""), NA())</f>
        <v>#N/A</v>
      </c>
      <c r="H1359" s="3" t="e">
        <f t="shared" si="151"/>
        <v>#NUM!</v>
      </c>
      <c r="I1359" s="3" t="e">
        <f ca="1" xml:space="preserve"> IF(OR(Calculations!C1359 = "",Calculations!C1359 &lt;&gt; DefectTypeString),  Calculations!M1359, NA())</f>
        <v>#N/A</v>
      </c>
      <c r="J1359" s="3" t="e">
        <f xml:space="preserve"> IF(Calculations!C1359 = DefectTypeString,  Calculations!M1359, NA())</f>
        <v>#N/A</v>
      </c>
      <c r="K1359" s="3"/>
      <c r="AL1359" s="2" t="str">
        <f t="shared" si="147"/>
        <v/>
      </c>
      <c r="AM1359" s="4" t="str">
        <f t="shared" si="148"/>
        <v/>
      </c>
      <c r="AN1359" s="4" t="str">
        <f t="shared" si="149"/>
        <v/>
      </c>
    </row>
    <row r="1360" spans="1:40" x14ac:dyDescent="0.2">
      <c r="A1360" s="9" t="str">
        <f>Calculations!B1360</f>
        <v/>
      </c>
      <c r="B1360" s="9" t="str">
        <f>Calculations!A1360</f>
        <v/>
      </c>
      <c r="C1360" s="3" t="str">
        <f t="shared" si="146"/>
        <v/>
      </c>
      <c r="D1360" s="3" t="str">
        <f>IFERROR(Calculations!L1360,"")</f>
        <v/>
      </c>
      <c r="E1360" s="3" t="str">
        <f>IF(OR(FilterValue="",Calculations!C1360=FilterValue), IF(Calculations!C1360 &lt;&gt;DefectTypeString,  IFERROR(Calculations!L1360,""), NA()),NA())</f>
        <v/>
      </c>
      <c r="F1360" s="3" t="e">
        <f t="shared" si="150"/>
        <v>#NUM!</v>
      </c>
      <c r="G1360" s="3" t="e">
        <f xml:space="preserve"> IF(Calculations!C1360 = DefectTypeString,  IFERROR(Calculations!L1360,""), NA())</f>
        <v>#N/A</v>
      </c>
      <c r="H1360" s="3" t="e">
        <f t="shared" si="151"/>
        <v>#NUM!</v>
      </c>
      <c r="I1360" s="3" t="e">
        <f ca="1" xml:space="preserve"> IF(OR(Calculations!C1360 = "",Calculations!C1360 &lt;&gt; DefectTypeString),  Calculations!M1360, NA())</f>
        <v>#N/A</v>
      </c>
      <c r="J1360" s="3" t="e">
        <f xml:space="preserve"> IF(Calculations!C1360 = DefectTypeString,  Calculations!M1360, NA())</f>
        <v>#N/A</v>
      </c>
      <c r="K1360" s="3"/>
      <c r="AL1360" s="2" t="str">
        <f t="shared" si="147"/>
        <v/>
      </c>
      <c r="AM1360" s="4" t="str">
        <f t="shared" si="148"/>
        <v/>
      </c>
      <c r="AN1360" s="4" t="str">
        <f t="shared" si="149"/>
        <v/>
      </c>
    </row>
    <row r="1361" spans="1:40" x14ac:dyDescent="0.2">
      <c r="A1361" s="9" t="str">
        <f>Calculations!B1361</f>
        <v/>
      </c>
      <c r="B1361" s="9" t="str">
        <f>Calculations!A1361</f>
        <v/>
      </c>
      <c r="C1361" s="3" t="str">
        <f t="shared" si="146"/>
        <v/>
      </c>
      <c r="D1361" s="3" t="str">
        <f>IFERROR(Calculations!L1361,"")</f>
        <v/>
      </c>
      <c r="E1361" s="3" t="str">
        <f>IF(OR(FilterValue="",Calculations!C1361=FilterValue), IF(Calculations!C1361 &lt;&gt;DefectTypeString,  IFERROR(Calculations!L1361,""), NA()),NA())</f>
        <v/>
      </c>
      <c r="F1361" s="3" t="e">
        <f t="shared" si="150"/>
        <v>#NUM!</v>
      </c>
      <c r="G1361" s="3" t="e">
        <f xml:space="preserve"> IF(Calculations!C1361 = DefectTypeString,  IFERROR(Calculations!L1361,""), NA())</f>
        <v>#N/A</v>
      </c>
      <c r="H1361" s="3" t="e">
        <f t="shared" si="151"/>
        <v>#NUM!</v>
      </c>
      <c r="I1361" s="3" t="e">
        <f ca="1" xml:space="preserve"> IF(OR(Calculations!C1361 = "",Calculations!C1361 &lt;&gt; DefectTypeString),  Calculations!M1361, NA())</f>
        <v>#N/A</v>
      </c>
      <c r="J1361" s="3" t="e">
        <f xml:space="preserve"> IF(Calculations!C1361 = DefectTypeString,  Calculations!M1361, NA())</f>
        <v>#N/A</v>
      </c>
      <c r="K1361" s="3"/>
      <c r="AL1361" s="2" t="str">
        <f t="shared" si="147"/>
        <v/>
      </c>
      <c r="AM1361" s="4" t="str">
        <f t="shared" si="148"/>
        <v/>
      </c>
      <c r="AN1361" s="4" t="str">
        <f t="shared" si="149"/>
        <v/>
      </c>
    </row>
    <row r="1362" spans="1:40" x14ac:dyDescent="0.2">
      <c r="A1362" s="9" t="str">
        <f>Calculations!B1362</f>
        <v/>
      </c>
      <c r="B1362" s="9" t="str">
        <f>Calculations!A1362</f>
        <v/>
      </c>
      <c r="C1362" s="3" t="str">
        <f t="shared" si="146"/>
        <v/>
      </c>
      <c r="D1362" s="3" t="str">
        <f>IFERROR(Calculations!L1362,"")</f>
        <v/>
      </c>
      <c r="E1362" s="3" t="str">
        <f>IF(OR(FilterValue="",Calculations!C1362=FilterValue), IF(Calculations!C1362 &lt;&gt;DefectTypeString,  IFERROR(Calculations!L1362,""), NA()),NA())</f>
        <v/>
      </c>
      <c r="F1362" s="3" t="e">
        <f t="shared" si="150"/>
        <v>#NUM!</v>
      </c>
      <c r="G1362" s="3" t="e">
        <f xml:space="preserve"> IF(Calculations!C1362 = DefectTypeString,  IFERROR(Calculations!L1362,""), NA())</f>
        <v>#N/A</v>
      </c>
      <c r="H1362" s="3" t="e">
        <f t="shared" si="151"/>
        <v>#NUM!</v>
      </c>
      <c r="I1362" s="3" t="e">
        <f ca="1" xml:space="preserve"> IF(OR(Calculations!C1362 = "",Calculations!C1362 &lt;&gt; DefectTypeString),  Calculations!M1362, NA())</f>
        <v>#N/A</v>
      </c>
      <c r="J1362" s="3" t="e">
        <f xml:space="preserve"> IF(Calculations!C1362 = DefectTypeString,  Calculations!M1362, NA())</f>
        <v>#N/A</v>
      </c>
      <c r="K1362" s="3"/>
      <c r="AL1362" s="2" t="str">
        <f t="shared" si="147"/>
        <v/>
      </c>
      <c r="AM1362" s="4" t="str">
        <f t="shared" si="148"/>
        <v/>
      </c>
      <c r="AN1362" s="4" t="str">
        <f t="shared" si="149"/>
        <v/>
      </c>
    </row>
    <row r="1363" spans="1:40" x14ac:dyDescent="0.2">
      <c r="A1363" s="9" t="str">
        <f>Calculations!B1363</f>
        <v/>
      </c>
      <c r="B1363" s="9" t="str">
        <f>Calculations!A1363</f>
        <v/>
      </c>
      <c r="C1363" s="3" t="str">
        <f t="shared" si="146"/>
        <v/>
      </c>
      <c r="D1363" s="3" t="str">
        <f>IFERROR(Calculations!L1363,"")</f>
        <v/>
      </c>
      <c r="E1363" s="3" t="str">
        <f>IF(OR(FilterValue="",Calculations!C1363=FilterValue), IF(Calculations!C1363 &lt;&gt;DefectTypeString,  IFERROR(Calculations!L1363,""), NA()),NA())</f>
        <v/>
      </c>
      <c r="F1363" s="3" t="e">
        <f t="shared" si="150"/>
        <v>#NUM!</v>
      </c>
      <c r="G1363" s="3" t="e">
        <f xml:space="preserve"> IF(Calculations!C1363 = DefectTypeString,  IFERROR(Calculations!L1363,""), NA())</f>
        <v>#N/A</v>
      </c>
      <c r="H1363" s="3" t="e">
        <f t="shared" si="151"/>
        <v>#NUM!</v>
      </c>
      <c r="I1363" s="3" t="e">
        <f ca="1" xml:space="preserve"> IF(OR(Calculations!C1363 = "",Calculations!C1363 &lt;&gt; DefectTypeString),  Calculations!M1363, NA())</f>
        <v>#N/A</v>
      </c>
      <c r="J1363" s="3" t="e">
        <f xml:space="preserve"> IF(Calculations!C1363 = DefectTypeString,  Calculations!M1363, NA())</f>
        <v>#N/A</v>
      </c>
      <c r="K1363" s="3"/>
      <c r="AL1363" s="2" t="str">
        <f t="shared" si="147"/>
        <v/>
      </c>
      <c r="AM1363" s="4" t="str">
        <f t="shared" si="148"/>
        <v/>
      </c>
      <c r="AN1363" s="4" t="str">
        <f t="shared" si="149"/>
        <v/>
      </c>
    </row>
    <row r="1364" spans="1:40" x14ac:dyDescent="0.2">
      <c r="A1364" s="9" t="str">
        <f>Calculations!B1364</f>
        <v/>
      </c>
      <c r="B1364" s="9" t="str">
        <f>Calculations!A1364</f>
        <v/>
      </c>
      <c r="C1364" s="3" t="str">
        <f t="shared" si="146"/>
        <v/>
      </c>
      <c r="D1364" s="3" t="str">
        <f>IFERROR(Calculations!L1364,"")</f>
        <v/>
      </c>
      <c r="E1364" s="3" t="str">
        <f>IF(OR(FilterValue="",Calculations!C1364=FilterValue), IF(Calculations!C1364 &lt;&gt;DefectTypeString,  IFERROR(Calculations!L1364,""), NA()),NA())</f>
        <v/>
      </c>
      <c r="F1364" s="3" t="e">
        <f t="shared" si="150"/>
        <v>#NUM!</v>
      </c>
      <c r="G1364" s="3" t="e">
        <f xml:space="preserve"> IF(Calculations!C1364 = DefectTypeString,  IFERROR(Calculations!L1364,""), NA())</f>
        <v>#N/A</v>
      </c>
      <c r="H1364" s="3" t="e">
        <f t="shared" si="151"/>
        <v>#NUM!</v>
      </c>
      <c r="I1364" s="3" t="e">
        <f ca="1" xml:space="preserve"> IF(OR(Calculations!C1364 = "",Calculations!C1364 &lt;&gt; DefectTypeString),  Calculations!M1364, NA())</f>
        <v>#N/A</v>
      </c>
      <c r="J1364" s="3" t="e">
        <f xml:space="preserve"> IF(Calculations!C1364 = DefectTypeString,  Calculations!M1364, NA())</f>
        <v>#N/A</v>
      </c>
      <c r="K1364" s="3"/>
      <c r="AL1364" s="2" t="str">
        <f t="shared" si="147"/>
        <v/>
      </c>
      <c r="AM1364" s="4" t="str">
        <f t="shared" si="148"/>
        <v/>
      </c>
      <c r="AN1364" s="4" t="str">
        <f t="shared" si="149"/>
        <v/>
      </c>
    </row>
    <row r="1365" spans="1:40" x14ac:dyDescent="0.2">
      <c r="A1365" s="9" t="str">
        <f>Calculations!B1365</f>
        <v/>
      </c>
      <c r="B1365" s="9" t="str">
        <f>Calculations!A1365</f>
        <v/>
      </c>
      <c r="C1365" s="3" t="str">
        <f t="shared" si="146"/>
        <v/>
      </c>
      <c r="D1365" s="3" t="str">
        <f>IFERROR(Calculations!L1365,"")</f>
        <v/>
      </c>
      <c r="E1365" s="3" t="str">
        <f>IF(OR(FilterValue="",Calculations!C1365=FilterValue), IF(Calculations!C1365 &lt;&gt;DefectTypeString,  IFERROR(Calculations!L1365,""), NA()),NA())</f>
        <v/>
      </c>
      <c r="F1365" s="3" t="e">
        <f t="shared" si="150"/>
        <v>#NUM!</v>
      </c>
      <c r="G1365" s="3" t="e">
        <f xml:space="preserve"> IF(Calculations!C1365 = DefectTypeString,  IFERROR(Calculations!L1365,""), NA())</f>
        <v>#N/A</v>
      </c>
      <c r="H1365" s="3" t="e">
        <f t="shared" si="151"/>
        <v>#NUM!</v>
      </c>
      <c r="I1365" s="3" t="e">
        <f ca="1" xml:space="preserve"> IF(OR(Calculations!C1365 = "",Calculations!C1365 &lt;&gt; DefectTypeString),  Calculations!M1365, NA())</f>
        <v>#N/A</v>
      </c>
      <c r="J1365" s="3" t="e">
        <f xml:space="preserve"> IF(Calculations!C1365 = DefectTypeString,  Calculations!M1365, NA())</f>
        <v>#N/A</v>
      </c>
      <c r="K1365" s="3"/>
      <c r="AL1365" s="2" t="str">
        <f t="shared" si="147"/>
        <v/>
      </c>
      <c r="AM1365" s="4" t="str">
        <f t="shared" si="148"/>
        <v/>
      </c>
      <c r="AN1365" s="4" t="str">
        <f t="shared" si="149"/>
        <v/>
      </c>
    </row>
    <row r="1366" spans="1:40" x14ac:dyDescent="0.2">
      <c r="A1366" s="9" t="str">
        <f>Calculations!B1366</f>
        <v/>
      </c>
      <c r="B1366" s="9" t="str">
        <f>Calculations!A1366</f>
        <v/>
      </c>
      <c r="C1366" s="3" t="str">
        <f t="shared" si="146"/>
        <v/>
      </c>
      <c r="D1366" s="3" t="str">
        <f>IFERROR(Calculations!L1366,"")</f>
        <v/>
      </c>
      <c r="E1366" s="3" t="str">
        <f>IF(OR(FilterValue="",Calculations!C1366=FilterValue), IF(Calculations!C1366 &lt;&gt;DefectTypeString,  IFERROR(Calculations!L1366,""), NA()),NA())</f>
        <v/>
      </c>
      <c r="F1366" s="3" t="e">
        <f t="shared" si="150"/>
        <v>#NUM!</v>
      </c>
      <c r="G1366" s="3" t="e">
        <f xml:space="preserve"> IF(Calculations!C1366 = DefectTypeString,  IFERROR(Calculations!L1366,""), NA())</f>
        <v>#N/A</v>
      </c>
      <c r="H1366" s="3" t="e">
        <f t="shared" si="151"/>
        <v>#NUM!</v>
      </c>
      <c r="I1366" s="3" t="e">
        <f ca="1" xml:space="preserve"> IF(OR(Calculations!C1366 = "",Calculations!C1366 &lt;&gt; DefectTypeString),  Calculations!M1366, NA())</f>
        <v>#N/A</v>
      </c>
      <c r="J1366" s="3" t="e">
        <f xml:space="preserve"> IF(Calculations!C1366 = DefectTypeString,  Calculations!M1366, NA())</f>
        <v>#N/A</v>
      </c>
      <c r="K1366" s="3"/>
      <c r="AL1366" s="2" t="str">
        <f t="shared" si="147"/>
        <v/>
      </c>
      <c r="AM1366" s="4" t="str">
        <f t="shared" si="148"/>
        <v/>
      </c>
      <c r="AN1366" s="4" t="str">
        <f t="shared" si="149"/>
        <v/>
      </c>
    </row>
    <row r="1367" spans="1:40" x14ac:dyDescent="0.2">
      <c r="A1367" s="9" t="str">
        <f>Calculations!B1367</f>
        <v/>
      </c>
      <c r="B1367" s="9" t="str">
        <f>Calculations!A1367</f>
        <v/>
      </c>
      <c r="C1367" s="3" t="str">
        <f t="shared" si="146"/>
        <v/>
      </c>
      <c r="D1367" s="3" t="str">
        <f>IFERROR(Calculations!L1367,"")</f>
        <v/>
      </c>
      <c r="E1367" s="3" t="str">
        <f>IF(OR(FilterValue="",Calculations!C1367=FilterValue), IF(Calculations!C1367 &lt;&gt;DefectTypeString,  IFERROR(Calculations!L1367,""), NA()),NA())</f>
        <v/>
      </c>
      <c r="F1367" s="3" t="e">
        <f t="shared" si="150"/>
        <v>#NUM!</v>
      </c>
      <c r="G1367" s="3" t="e">
        <f xml:space="preserve"> IF(Calculations!C1367 = DefectTypeString,  IFERROR(Calculations!L1367,""), NA())</f>
        <v>#N/A</v>
      </c>
      <c r="H1367" s="3" t="e">
        <f t="shared" si="151"/>
        <v>#NUM!</v>
      </c>
      <c r="I1367" s="3" t="e">
        <f ca="1" xml:space="preserve"> IF(OR(Calculations!C1367 = "",Calculations!C1367 &lt;&gt; DefectTypeString),  Calculations!M1367, NA())</f>
        <v>#N/A</v>
      </c>
      <c r="J1367" s="3" t="e">
        <f xml:space="preserve"> IF(Calculations!C1367 = DefectTypeString,  Calculations!M1367, NA())</f>
        <v>#N/A</v>
      </c>
      <c r="K1367" s="3"/>
      <c r="AL1367" s="2" t="str">
        <f t="shared" si="147"/>
        <v/>
      </c>
      <c r="AM1367" s="4" t="str">
        <f t="shared" si="148"/>
        <v/>
      </c>
      <c r="AN1367" s="4" t="str">
        <f t="shared" si="149"/>
        <v/>
      </c>
    </row>
    <row r="1368" spans="1:40" x14ac:dyDescent="0.2">
      <c r="A1368" s="9" t="str">
        <f>Calculations!B1368</f>
        <v/>
      </c>
      <c r="B1368" s="9" t="str">
        <f>Calculations!A1368</f>
        <v/>
      </c>
      <c r="C1368" s="3" t="str">
        <f t="shared" si="146"/>
        <v/>
      </c>
      <c r="D1368" s="3" t="str">
        <f>IFERROR(Calculations!L1368,"")</f>
        <v/>
      </c>
      <c r="E1368" s="3" t="str">
        <f>IF(OR(FilterValue="",Calculations!C1368=FilterValue), IF(Calculations!C1368 &lt;&gt;DefectTypeString,  IFERROR(Calculations!L1368,""), NA()),NA())</f>
        <v/>
      </c>
      <c r="F1368" s="3" t="e">
        <f t="shared" si="150"/>
        <v>#NUM!</v>
      </c>
      <c r="G1368" s="3" t="e">
        <f xml:space="preserve"> IF(Calculations!C1368 = DefectTypeString,  IFERROR(Calculations!L1368,""), NA())</f>
        <v>#N/A</v>
      </c>
      <c r="H1368" s="3" t="e">
        <f t="shared" si="151"/>
        <v>#NUM!</v>
      </c>
      <c r="I1368" s="3" t="e">
        <f ca="1" xml:space="preserve"> IF(OR(Calculations!C1368 = "",Calculations!C1368 &lt;&gt; DefectTypeString),  Calculations!M1368, NA())</f>
        <v>#N/A</v>
      </c>
      <c r="J1368" s="3" t="e">
        <f xml:space="preserve"> IF(Calculations!C1368 = DefectTypeString,  Calculations!M1368, NA())</f>
        <v>#N/A</v>
      </c>
      <c r="K1368" s="3"/>
      <c r="AL1368" s="2" t="str">
        <f t="shared" si="147"/>
        <v/>
      </c>
      <c r="AM1368" s="4" t="str">
        <f t="shared" si="148"/>
        <v/>
      </c>
      <c r="AN1368" s="4" t="str">
        <f t="shared" si="149"/>
        <v/>
      </c>
    </row>
    <row r="1369" spans="1:40" x14ac:dyDescent="0.2">
      <c r="A1369" s="9" t="str">
        <f>Calculations!B1369</f>
        <v/>
      </c>
      <c r="B1369" s="9" t="str">
        <f>Calculations!A1369</f>
        <v/>
      </c>
      <c r="C1369" s="3" t="str">
        <f t="shared" si="146"/>
        <v/>
      </c>
      <c r="D1369" s="3" t="str">
        <f>IFERROR(Calculations!L1369,"")</f>
        <v/>
      </c>
      <c r="E1369" s="3" t="str">
        <f>IF(OR(FilterValue="",Calculations!C1369=FilterValue), IF(Calculations!C1369 &lt;&gt;DefectTypeString,  IFERROR(Calculations!L1369,""), NA()),NA())</f>
        <v/>
      </c>
      <c r="F1369" s="3" t="e">
        <f t="shared" si="150"/>
        <v>#NUM!</v>
      </c>
      <c r="G1369" s="3" t="e">
        <f xml:space="preserve"> IF(Calculations!C1369 = DefectTypeString,  IFERROR(Calculations!L1369,""), NA())</f>
        <v>#N/A</v>
      </c>
      <c r="H1369" s="3" t="e">
        <f t="shared" si="151"/>
        <v>#NUM!</v>
      </c>
      <c r="I1369" s="3" t="e">
        <f ca="1" xml:space="preserve"> IF(OR(Calculations!C1369 = "",Calculations!C1369 &lt;&gt; DefectTypeString),  Calculations!M1369, NA())</f>
        <v>#N/A</v>
      </c>
      <c r="J1369" s="3" t="e">
        <f xml:space="preserve"> IF(Calculations!C1369 = DefectTypeString,  Calculations!M1369, NA())</f>
        <v>#N/A</v>
      </c>
      <c r="K1369" s="3"/>
      <c r="AL1369" s="2" t="str">
        <f t="shared" si="147"/>
        <v/>
      </c>
      <c r="AM1369" s="4" t="str">
        <f t="shared" si="148"/>
        <v/>
      </c>
      <c r="AN1369" s="4" t="str">
        <f t="shared" si="149"/>
        <v/>
      </c>
    </row>
    <row r="1370" spans="1:40" x14ac:dyDescent="0.2">
      <c r="A1370" s="9" t="str">
        <f>Calculations!B1370</f>
        <v/>
      </c>
      <c r="B1370" s="9" t="str">
        <f>Calculations!A1370</f>
        <v/>
      </c>
      <c r="C1370" s="3" t="str">
        <f t="shared" si="146"/>
        <v/>
      </c>
      <c r="D1370" s="3" t="str">
        <f>IFERROR(Calculations!L1370,"")</f>
        <v/>
      </c>
      <c r="E1370" s="3" t="str">
        <f>IF(OR(FilterValue="",Calculations!C1370=FilterValue), IF(Calculations!C1370 &lt;&gt;DefectTypeString,  IFERROR(Calculations!L1370,""), NA()),NA())</f>
        <v/>
      </c>
      <c r="F1370" s="3" t="e">
        <f t="shared" si="150"/>
        <v>#NUM!</v>
      </c>
      <c r="G1370" s="3" t="e">
        <f xml:space="preserve"> IF(Calculations!C1370 = DefectTypeString,  IFERROR(Calculations!L1370,""), NA())</f>
        <v>#N/A</v>
      </c>
      <c r="H1370" s="3" t="e">
        <f t="shared" si="151"/>
        <v>#NUM!</v>
      </c>
      <c r="I1370" s="3" t="e">
        <f ca="1" xml:space="preserve"> IF(OR(Calculations!C1370 = "",Calculations!C1370 &lt;&gt; DefectTypeString),  Calculations!M1370, NA())</f>
        <v>#N/A</v>
      </c>
      <c r="J1370" s="3" t="e">
        <f xml:space="preserve"> IF(Calculations!C1370 = DefectTypeString,  Calculations!M1370, NA())</f>
        <v>#N/A</v>
      </c>
      <c r="K1370" s="3"/>
      <c r="AL1370" s="2" t="str">
        <f t="shared" si="147"/>
        <v/>
      </c>
      <c r="AM1370" s="4" t="str">
        <f t="shared" si="148"/>
        <v/>
      </c>
      <c r="AN1370" s="4" t="str">
        <f t="shared" si="149"/>
        <v/>
      </c>
    </row>
    <row r="1371" spans="1:40" x14ac:dyDescent="0.2">
      <c r="A1371" s="9" t="str">
        <f>Calculations!B1371</f>
        <v/>
      </c>
      <c r="B1371" s="9" t="str">
        <f>Calculations!A1371</f>
        <v/>
      </c>
      <c r="C1371" s="3" t="str">
        <f t="shared" si="146"/>
        <v/>
      </c>
      <c r="D1371" s="3" t="str">
        <f>IFERROR(Calculations!L1371,"")</f>
        <v/>
      </c>
      <c r="E1371" s="3" t="str">
        <f>IF(OR(FilterValue="",Calculations!C1371=FilterValue), IF(Calculations!C1371 &lt;&gt;DefectTypeString,  IFERROR(Calculations!L1371,""), NA()),NA())</f>
        <v/>
      </c>
      <c r="F1371" s="3" t="e">
        <f t="shared" si="150"/>
        <v>#NUM!</v>
      </c>
      <c r="G1371" s="3" t="e">
        <f xml:space="preserve"> IF(Calculations!C1371 = DefectTypeString,  IFERROR(Calculations!L1371,""), NA())</f>
        <v>#N/A</v>
      </c>
      <c r="H1371" s="3" t="e">
        <f t="shared" si="151"/>
        <v>#NUM!</v>
      </c>
      <c r="I1371" s="3" t="e">
        <f ca="1" xml:space="preserve"> IF(OR(Calculations!C1371 = "",Calculations!C1371 &lt;&gt; DefectTypeString),  Calculations!M1371, NA())</f>
        <v>#N/A</v>
      </c>
      <c r="J1371" s="3" t="e">
        <f xml:space="preserve"> IF(Calculations!C1371 = DefectTypeString,  Calculations!M1371, NA())</f>
        <v>#N/A</v>
      </c>
      <c r="K1371" s="3"/>
      <c r="AL1371" s="2" t="str">
        <f t="shared" si="147"/>
        <v/>
      </c>
      <c r="AM1371" s="4" t="str">
        <f t="shared" si="148"/>
        <v/>
      </c>
      <c r="AN1371" s="4" t="str">
        <f t="shared" si="149"/>
        <v/>
      </c>
    </row>
    <row r="1372" spans="1:40" x14ac:dyDescent="0.2">
      <c r="A1372" s="9" t="str">
        <f>Calculations!B1372</f>
        <v/>
      </c>
      <c r="B1372" s="9" t="str">
        <f>Calculations!A1372</f>
        <v/>
      </c>
      <c r="C1372" s="3" t="str">
        <f t="shared" si="146"/>
        <v/>
      </c>
      <c r="D1372" s="3" t="str">
        <f>IFERROR(Calculations!L1372,"")</f>
        <v/>
      </c>
      <c r="E1372" s="3" t="str">
        <f>IF(OR(FilterValue="",Calculations!C1372=FilterValue), IF(Calculations!C1372 &lt;&gt;DefectTypeString,  IFERROR(Calculations!L1372,""), NA()),NA())</f>
        <v/>
      </c>
      <c r="F1372" s="3" t="e">
        <f t="shared" si="150"/>
        <v>#NUM!</v>
      </c>
      <c r="G1372" s="3" t="e">
        <f xml:space="preserve"> IF(Calculations!C1372 = DefectTypeString,  IFERROR(Calculations!L1372,""), NA())</f>
        <v>#N/A</v>
      </c>
      <c r="H1372" s="3" t="e">
        <f t="shared" si="151"/>
        <v>#NUM!</v>
      </c>
      <c r="I1372" s="3" t="e">
        <f ca="1" xml:space="preserve"> IF(OR(Calculations!C1372 = "",Calculations!C1372 &lt;&gt; DefectTypeString),  Calculations!M1372, NA())</f>
        <v>#N/A</v>
      </c>
      <c r="J1372" s="3" t="e">
        <f xml:space="preserve"> IF(Calculations!C1372 = DefectTypeString,  Calculations!M1372, NA())</f>
        <v>#N/A</v>
      </c>
      <c r="K1372" s="3"/>
      <c r="AL1372" s="2" t="str">
        <f t="shared" si="147"/>
        <v/>
      </c>
      <c r="AM1372" s="4" t="str">
        <f t="shared" si="148"/>
        <v/>
      </c>
      <c r="AN1372" s="4" t="str">
        <f t="shared" si="149"/>
        <v/>
      </c>
    </row>
    <row r="1373" spans="1:40" x14ac:dyDescent="0.2">
      <c r="A1373" s="9" t="str">
        <f>Calculations!B1373</f>
        <v/>
      </c>
      <c r="B1373" s="9" t="str">
        <f>Calculations!A1373</f>
        <v/>
      </c>
      <c r="C1373" s="3" t="str">
        <f t="shared" si="146"/>
        <v/>
      </c>
      <c r="D1373" s="3" t="str">
        <f>IFERROR(Calculations!L1373,"")</f>
        <v/>
      </c>
      <c r="E1373" s="3" t="str">
        <f>IF(OR(FilterValue="",Calculations!C1373=FilterValue), IF(Calculations!C1373 &lt;&gt;DefectTypeString,  IFERROR(Calculations!L1373,""), NA()),NA())</f>
        <v/>
      </c>
      <c r="F1373" s="3" t="e">
        <f t="shared" si="150"/>
        <v>#NUM!</v>
      </c>
      <c r="G1373" s="3" t="e">
        <f xml:space="preserve"> IF(Calculations!C1373 = DefectTypeString,  IFERROR(Calculations!L1373,""), NA())</f>
        <v>#N/A</v>
      </c>
      <c r="H1373" s="3" t="e">
        <f t="shared" si="151"/>
        <v>#NUM!</v>
      </c>
      <c r="I1373" s="3" t="e">
        <f ca="1" xml:space="preserve"> IF(OR(Calculations!C1373 = "",Calculations!C1373 &lt;&gt; DefectTypeString),  Calculations!M1373, NA())</f>
        <v>#N/A</v>
      </c>
      <c r="J1373" s="3" t="e">
        <f xml:space="preserve"> IF(Calculations!C1373 = DefectTypeString,  Calculations!M1373, NA())</f>
        <v>#N/A</v>
      </c>
      <c r="K1373" s="3"/>
      <c r="AL1373" s="2" t="str">
        <f t="shared" si="147"/>
        <v/>
      </c>
      <c r="AM1373" s="4" t="str">
        <f t="shared" si="148"/>
        <v/>
      </c>
      <c r="AN1373" s="4" t="str">
        <f t="shared" si="149"/>
        <v/>
      </c>
    </row>
    <row r="1374" spans="1:40" x14ac:dyDescent="0.2">
      <c r="A1374" s="9" t="str">
        <f>Calculations!B1374</f>
        <v/>
      </c>
      <c r="B1374" s="9" t="str">
        <f>Calculations!A1374</f>
        <v/>
      </c>
      <c r="C1374" s="3" t="str">
        <f t="shared" si="146"/>
        <v/>
      </c>
      <c r="D1374" s="3" t="str">
        <f>IFERROR(Calculations!L1374,"")</f>
        <v/>
      </c>
      <c r="E1374" s="3" t="str">
        <f>IF(OR(FilterValue="",Calculations!C1374=FilterValue), IF(Calculations!C1374 &lt;&gt;DefectTypeString,  IFERROR(Calculations!L1374,""), NA()),NA())</f>
        <v/>
      </c>
      <c r="F1374" s="3" t="e">
        <f t="shared" si="150"/>
        <v>#NUM!</v>
      </c>
      <c r="G1374" s="3" t="e">
        <f xml:space="preserve"> IF(Calculations!C1374 = DefectTypeString,  IFERROR(Calculations!L1374,""), NA())</f>
        <v>#N/A</v>
      </c>
      <c r="H1374" s="3" t="e">
        <f t="shared" si="151"/>
        <v>#NUM!</v>
      </c>
      <c r="I1374" s="3" t="e">
        <f ca="1" xml:space="preserve"> IF(OR(Calculations!C1374 = "",Calculations!C1374 &lt;&gt; DefectTypeString),  Calculations!M1374, NA())</f>
        <v>#N/A</v>
      </c>
      <c r="J1374" s="3" t="e">
        <f xml:space="preserve"> IF(Calculations!C1374 = DefectTypeString,  Calculations!M1374, NA())</f>
        <v>#N/A</v>
      </c>
      <c r="K1374" s="3"/>
      <c r="AL1374" s="2" t="str">
        <f t="shared" si="147"/>
        <v/>
      </c>
      <c r="AM1374" s="4" t="str">
        <f t="shared" si="148"/>
        <v/>
      </c>
      <c r="AN1374" s="4" t="str">
        <f t="shared" si="149"/>
        <v/>
      </c>
    </row>
    <row r="1375" spans="1:40" x14ac:dyDescent="0.2">
      <c r="A1375" s="9" t="str">
        <f>Calculations!B1375</f>
        <v/>
      </c>
      <c r="B1375" s="9" t="str">
        <f>Calculations!A1375</f>
        <v/>
      </c>
      <c r="C1375" s="3" t="str">
        <f t="shared" si="146"/>
        <v/>
      </c>
      <c r="D1375" s="3" t="str">
        <f>IFERROR(Calculations!L1375,"")</f>
        <v/>
      </c>
      <c r="E1375" s="3" t="str">
        <f>IF(OR(FilterValue="",Calculations!C1375=FilterValue), IF(Calculations!C1375 &lt;&gt;DefectTypeString,  IFERROR(Calculations!L1375,""), NA()),NA())</f>
        <v/>
      </c>
      <c r="F1375" s="3" t="e">
        <f t="shared" si="150"/>
        <v>#NUM!</v>
      </c>
      <c r="G1375" s="3" t="e">
        <f xml:space="preserve"> IF(Calculations!C1375 = DefectTypeString,  IFERROR(Calculations!L1375,""), NA())</f>
        <v>#N/A</v>
      </c>
      <c r="H1375" s="3" t="e">
        <f t="shared" si="151"/>
        <v>#NUM!</v>
      </c>
      <c r="I1375" s="3" t="e">
        <f ca="1" xml:space="preserve"> IF(OR(Calculations!C1375 = "",Calculations!C1375 &lt;&gt; DefectTypeString),  Calculations!M1375, NA())</f>
        <v>#N/A</v>
      </c>
      <c r="J1375" s="3" t="e">
        <f xml:space="preserve"> IF(Calculations!C1375 = DefectTypeString,  Calculations!M1375, NA())</f>
        <v>#N/A</v>
      </c>
      <c r="K1375" s="3"/>
      <c r="AL1375" s="2" t="str">
        <f t="shared" si="147"/>
        <v/>
      </c>
      <c r="AM1375" s="4" t="str">
        <f t="shared" si="148"/>
        <v/>
      </c>
      <c r="AN1375" s="4" t="str">
        <f t="shared" si="149"/>
        <v/>
      </c>
    </row>
    <row r="1376" spans="1:40" x14ac:dyDescent="0.2">
      <c r="A1376" s="9" t="str">
        <f>Calculations!B1376</f>
        <v/>
      </c>
      <c r="B1376" s="9" t="str">
        <f>Calculations!A1376</f>
        <v/>
      </c>
      <c r="C1376" s="3" t="str">
        <f t="shared" si="146"/>
        <v/>
      </c>
      <c r="D1376" s="3" t="str">
        <f>IFERROR(Calculations!L1376,"")</f>
        <v/>
      </c>
      <c r="E1376" s="3" t="str">
        <f>IF(OR(FilterValue="",Calculations!C1376=FilterValue), IF(Calculations!C1376 &lt;&gt;DefectTypeString,  IFERROR(Calculations!L1376,""), NA()),NA())</f>
        <v/>
      </c>
      <c r="F1376" s="3" t="e">
        <f t="shared" si="150"/>
        <v>#NUM!</v>
      </c>
      <c r="G1376" s="3" t="e">
        <f xml:space="preserve"> IF(Calculations!C1376 = DefectTypeString,  IFERROR(Calculations!L1376,""), NA())</f>
        <v>#N/A</v>
      </c>
      <c r="H1376" s="3" t="e">
        <f t="shared" si="151"/>
        <v>#NUM!</v>
      </c>
      <c r="I1376" s="3" t="e">
        <f ca="1" xml:space="preserve"> IF(OR(Calculations!C1376 = "",Calculations!C1376 &lt;&gt; DefectTypeString),  Calculations!M1376, NA())</f>
        <v>#N/A</v>
      </c>
      <c r="J1376" s="3" t="e">
        <f xml:space="preserve"> IF(Calculations!C1376 = DefectTypeString,  Calculations!M1376, NA())</f>
        <v>#N/A</v>
      </c>
      <c r="K1376" s="3"/>
      <c r="AL1376" s="2" t="str">
        <f t="shared" si="147"/>
        <v/>
      </c>
      <c r="AM1376" s="4" t="str">
        <f t="shared" si="148"/>
        <v/>
      </c>
      <c r="AN1376" s="4" t="str">
        <f t="shared" si="149"/>
        <v/>
      </c>
    </row>
    <row r="1377" spans="1:40" x14ac:dyDescent="0.2">
      <c r="A1377" s="9" t="str">
        <f>Calculations!B1377</f>
        <v/>
      </c>
      <c r="B1377" s="9" t="str">
        <f>Calculations!A1377</f>
        <v/>
      </c>
      <c r="C1377" s="3" t="str">
        <f t="shared" si="146"/>
        <v/>
      </c>
      <c r="D1377" s="3" t="str">
        <f>IFERROR(Calculations!L1377,"")</f>
        <v/>
      </c>
      <c r="E1377" s="3" t="str">
        <f>IF(OR(FilterValue="",Calculations!C1377=FilterValue), IF(Calculations!C1377 &lt;&gt;DefectTypeString,  IFERROR(Calculations!L1377,""), NA()),NA())</f>
        <v/>
      </c>
      <c r="F1377" s="3" t="e">
        <f t="shared" si="150"/>
        <v>#NUM!</v>
      </c>
      <c r="G1377" s="3" t="e">
        <f xml:space="preserve"> IF(Calculations!C1377 = DefectTypeString,  IFERROR(Calculations!L1377,""), NA())</f>
        <v>#N/A</v>
      </c>
      <c r="H1377" s="3" t="e">
        <f t="shared" si="151"/>
        <v>#NUM!</v>
      </c>
      <c r="I1377" s="3" t="e">
        <f ca="1" xml:space="preserve"> IF(OR(Calculations!C1377 = "",Calculations!C1377 &lt;&gt; DefectTypeString),  Calculations!M1377, NA())</f>
        <v>#N/A</v>
      </c>
      <c r="J1377" s="3" t="e">
        <f xml:space="preserve"> IF(Calculations!C1377 = DefectTypeString,  Calculations!M1377, NA())</f>
        <v>#N/A</v>
      </c>
      <c r="K1377" s="3"/>
      <c r="AL1377" s="2" t="str">
        <f t="shared" si="147"/>
        <v/>
      </c>
      <c r="AM1377" s="4" t="str">
        <f t="shared" si="148"/>
        <v/>
      </c>
      <c r="AN1377" s="4" t="str">
        <f t="shared" si="149"/>
        <v/>
      </c>
    </row>
    <row r="1378" spans="1:40" x14ac:dyDescent="0.2">
      <c r="A1378" s="9" t="str">
        <f>Calculations!B1378</f>
        <v/>
      </c>
      <c r="B1378" s="9" t="str">
        <f>Calculations!A1378</f>
        <v/>
      </c>
      <c r="C1378" s="3" t="str">
        <f t="shared" si="146"/>
        <v/>
      </c>
      <c r="D1378" s="3" t="str">
        <f>IFERROR(Calculations!L1378,"")</f>
        <v/>
      </c>
      <c r="E1378" s="3" t="str">
        <f>IF(OR(FilterValue="",Calculations!C1378=FilterValue), IF(Calculations!C1378 &lt;&gt;DefectTypeString,  IFERROR(Calculations!L1378,""), NA()),NA())</f>
        <v/>
      </c>
      <c r="F1378" s="3" t="e">
        <f t="shared" si="150"/>
        <v>#NUM!</v>
      </c>
      <c r="G1378" s="3" t="e">
        <f xml:space="preserve"> IF(Calculations!C1378 = DefectTypeString,  IFERROR(Calculations!L1378,""), NA())</f>
        <v>#N/A</v>
      </c>
      <c r="H1378" s="3" t="e">
        <f t="shared" si="151"/>
        <v>#NUM!</v>
      </c>
      <c r="I1378" s="3" t="e">
        <f ca="1" xml:space="preserve"> IF(OR(Calculations!C1378 = "",Calculations!C1378 &lt;&gt; DefectTypeString),  Calculations!M1378, NA())</f>
        <v>#N/A</v>
      </c>
      <c r="J1378" s="3" t="e">
        <f xml:space="preserve"> IF(Calculations!C1378 = DefectTypeString,  Calculations!M1378, NA())</f>
        <v>#N/A</v>
      </c>
      <c r="K1378" s="3"/>
      <c r="AL1378" s="2" t="str">
        <f t="shared" si="147"/>
        <v/>
      </c>
      <c r="AM1378" s="4" t="str">
        <f t="shared" si="148"/>
        <v/>
      </c>
      <c r="AN1378" s="4" t="str">
        <f t="shared" si="149"/>
        <v/>
      </c>
    </row>
    <row r="1379" spans="1:40" x14ac:dyDescent="0.2">
      <c r="A1379" s="9" t="str">
        <f>Calculations!B1379</f>
        <v/>
      </c>
      <c r="B1379" s="9" t="str">
        <f>Calculations!A1379</f>
        <v/>
      </c>
      <c r="C1379" s="3" t="str">
        <f t="shared" si="146"/>
        <v/>
      </c>
      <c r="D1379" s="3" t="str">
        <f>IFERROR(Calculations!L1379,"")</f>
        <v/>
      </c>
      <c r="E1379" s="3" t="str">
        <f>IF(OR(FilterValue="",Calculations!C1379=FilterValue), IF(Calculations!C1379 &lt;&gt;DefectTypeString,  IFERROR(Calculations!L1379,""), NA()),NA())</f>
        <v/>
      </c>
      <c r="F1379" s="3" t="e">
        <f t="shared" si="150"/>
        <v>#NUM!</v>
      </c>
      <c r="G1379" s="3" t="e">
        <f xml:space="preserve"> IF(Calculations!C1379 = DefectTypeString,  IFERROR(Calculations!L1379,""), NA())</f>
        <v>#N/A</v>
      </c>
      <c r="H1379" s="3" t="e">
        <f t="shared" si="151"/>
        <v>#NUM!</v>
      </c>
      <c r="I1379" s="3" t="e">
        <f ca="1" xml:space="preserve"> IF(OR(Calculations!C1379 = "",Calculations!C1379 &lt;&gt; DefectTypeString),  Calculations!M1379, NA())</f>
        <v>#N/A</v>
      </c>
      <c r="J1379" s="3" t="e">
        <f xml:space="preserve"> IF(Calculations!C1379 = DefectTypeString,  Calculations!M1379, NA())</f>
        <v>#N/A</v>
      </c>
      <c r="K1379" s="3"/>
      <c r="AL1379" s="2" t="str">
        <f t="shared" si="147"/>
        <v/>
      </c>
      <c r="AM1379" s="4" t="str">
        <f t="shared" si="148"/>
        <v/>
      </c>
      <c r="AN1379" s="4" t="str">
        <f t="shared" si="149"/>
        <v/>
      </c>
    </row>
    <row r="1380" spans="1:40" x14ac:dyDescent="0.2">
      <c r="A1380" s="9" t="str">
        <f>Calculations!B1380</f>
        <v/>
      </c>
      <c r="B1380" s="9" t="str">
        <f>Calculations!A1380</f>
        <v/>
      </c>
      <c r="C1380" s="3" t="str">
        <f t="shared" ref="C1380:C1443" si="152">IF(ISNUMBER(B1380),YEAR(B1380)&amp;"-"&amp;TEXT(WEEKNUM(B1380),"00"),"")</f>
        <v/>
      </c>
      <c r="D1380" s="3" t="str">
        <f>IFERROR(Calculations!L1380,"")</f>
        <v/>
      </c>
      <c r="E1380" s="3" t="str">
        <f>IF(OR(FilterValue="",Calculations!C1380=FilterValue), IF(Calculations!C1380 &lt;&gt;DefectTypeString,  IFERROR(Calculations!L1380,""), NA()),NA())</f>
        <v/>
      </c>
      <c r="F1380" s="3" t="e">
        <f t="shared" si="150"/>
        <v>#NUM!</v>
      </c>
      <c r="G1380" s="3" t="e">
        <f xml:space="preserve"> IF(Calculations!C1380 = DefectTypeString,  IFERROR(Calculations!L1380,""), NA())</f>
        <v>#N/A</v>
      </c>
      <c r="H1380" s="3" t="e">
        <f t="shared" si="151"/>
        <v>#NUM!</v>
      </c>
      <c r="I1380" s="3" t="e">
        <f ca="1" xml:space="preserve"> IF(OR(Calculations!C1380 = "",Calculations!C1380 &lt;&gt; DefectTypeString),  Calculations!M1380, NA())</f>
        <v>#N/A</v>
      </c>
      <c r="J1380" s="3" t="e">
        <f xml:space="preserve"> IF(Calculations!C1380 = DefectTypeString,  Calculations!M1380, NA())</f>
        <v>#N/A</v>
      </c>
      <c r="K1380" s="3"/>
      <c r="AL1380" s="2" t="str">
        <f t="shared" si="147"/>
        <v/>
      </c>
      <c r="AM1380" s="4" t="str">
        <f t="shared" si="148"/>
        <v/>
      </c>
      <c r="AN1380" s="4" t="str">
        <f t="shared" si="149"/>
        <v/>
      </c>
    </row>
    <row r="1381" spans="1:40" x14ac:dyDescent="0.2">
      <c r="A1381" s="9" t="str">
        <f>Calculations!B1381</f>
        <v/>
      </c>
      <c r="B1381" s="9" t="str">
        <f>Calculations!A1381</f>
        <v/>
      </c>
      <c r="C1381" s="3" t="str">
        <f t="shared" si="152"/>
        <v/>
      </c>
      <c r="D1381" s="3" t="str">
        <f>IFERROR(Calculations!L1381,"")</f>
        <v/>
      </c>
      <c r="E1381" s="3" t="str">
        <f>IF(OR(FilterValue="",Calculations!C1381=FilterValue), IF(Calculations!C1381 &lt;&gt;DefectTypeString,  IFERROR(Calculations!L1381,""), NA()),NA())</f>
        <v/>
      </c>
      <c r="F1381" s="3" t="e">
        <f t="shared" si="150"/>
        <v>#NUM!</v>
      </c>
      <c r="G1381" s="3" t="e">
        <f xml:space="preserve"> IF(Calculations!C1381 = DefectTypeString,  IFERROR(Calculations!L1381,""), NA())</f>
        <v>#N/A</v>
      </c>
      <c r="H1381" s="3" t="e">
        <f t="shared" si="151"/>
        <v>#NUM!</v>
      </c>
      <c r="I1381" s="3" t="e">
        <f ca="1" xml:space="preserve"> IF(OR(Calculations!C1381 = "",Calculations!C1381 &lt;&gt; DefectTypeString),  Calculations!M1381, NA())</f>
        <v>#N/A</v>
      </c>
      <c r="J1381" s="3" t="e">
        <f xml:space="preserve"> IF(Calculations!C1381 = DefectTypeString,  Calculations!M1381, NA())</f>
        <v>#N/A</v>
      </c>
      <c r="K1381" s="3"/>
      <c r="AL1381" s="2" t="str">
        <f t="shared" si="147"/>
        <v/>
      </c>
      <c r="AM1381" s="4" t="str">
        <f t="shared" si="148"/>
        <v/>
      </c>
      <c r="AN1381" s="4" t="str">
        <f t="shared" si="149"/>
        <v/>
      </c>
    </row>
    <row r="1382" spans="1:40" x14ac:dyDescent="0.2">
      <c r="A1382" s="9" t="str">
        <f>Calculations!B1382</f>
        <v/>
      </c>
      <c r="B1382" s="9" t="str">
        <f>Calculations!A1382</f>
        <v/>
      </c>
      <c r="C1382" s="3" t="str">
        <f t="shared" si="152"/>
        <v/>
      </c>
      <c r="D1382" s="3" t="str">
        <f>IFERROR(Calculations!L1382,"")</f>
        <v/>
      </c>
      <c r="E1382" s="3" t="str">
        <f>IF(OR(FilterValue="",Calculations!C1382=FilterValue), IF(Calculations!C1382 &lt;&gt;DefectTypeString,  IFERROR(Calculations!L1382,""), NA()),NA())</f>
        <v/>
      </c>
      <c r="F1382" s="3" t="e">
        <f t="shared" si="150"/>
        <v>#NUM!</v>
      </c>
      <c r="G1382" s="3" t="e">
        <f xml:space="preserve"> IF(Calculations!C1382 = DefectTypeString,  IFERROR(Calculations!L1382,""), NA())</f>
        <v>#N/A</v>
      </c>
      <c r="H1382" s="3" t="e">
        <f t="shared" si="151"/>
        <v>#NUM!</v>
      </c>
      <c r="I1382" s="3" t="e">
        <f ca="1" xml:space="preserve"> IF(OR(Calculations!C1382 = "",Calculations!C1382 &lt;&gt; DefectTypeString),  Calculations!M1382, NA())</f>
        <v>#N/A</v>
      </c>
      <c r="J1382" s="3" t="e">
        <f xml:space="preserve"> IF(Calculations!C1382 = DefectTypeString,  Calculations!M1382, NA())</f>
        <v>#N/A</v>
      </c>
      <c r="K1382" s="3"/>
      <c r="AL1382" s="2" t="str">
        <f t="shared" si="147"/>
        <v/>
      </c>
      <c r="AM1382" s="4" t="str">
        <f t="shared" si="148"/>
        <v/>
      </c>
      <c r="AN1382" s="4" t="str">
        <f t="shared" si="149"/>
        <v/>
      </c>
    </row>
    <row r="1383" spans="1:40" x14ac:dyDescent="0.2">
      <c r="A1383" s="9" t="str">
        <f>Calculations!B1383</f>
        <v/>
      </c>
      <c r="B1383" s="9" t="str">
        <f>Calculations!A1383</f>
        <v/>
      </c>
      <c r="C1383" s="3" t="str">
        <f t="shared" si="152"/>
        <v/>
      </c>
      <c r="D1383" s="3" t="str">
        <f>IFERROR(Calculations!L1383,"")</f>
        <v/>
      </c>
      <c r="E1383" s="3" t="str">
        <f>IF(OR(FilterValue="",Calculations!C1383=FilterValue), IF(Calculations!C1383 &lt;&gt;DefectTypeString,  IFERROR(Calculations!L1383,""), NA()),NA())</f>
        <v/>
      </c>
      <c r="F1383" s="3" t="e">
        <f t="shared" si="150"/>
        <v>#NUM!</v>
      </c>
      <c r="G1383" s="3" t="e">
        <f xml:space="preserve"> IF(Calculations!C1383 = DefectTypeString,  IFERROR(Calculations!L1383,""), NA())</f>
        <v>#N/A</v>
      </c>
      <c r="H1383" s="3" t="e">
        <f t="shared" si="151"/>
        <v>#NUM!</v>
      </c>
      <c r="I1383" s="3" t="e">
        <f ca="1" xml:space="preserve"> IF(OR(Calculations!C1383 = "",Calculations!C1383 &lt;&gt; DefectTypeString),  Calculations!M1383, NA())</f>
        <v>#N/A</v>
      </c>
      <c r="J1383" s="3" t="e">
        <f xml:space="preserve"> IF(Calculations!C1383 = DefectTypeString,  Calculations!M1383, NA())</f>
        <v>#N/A</v>
      </c>
      <c r="K1383" s="3"/>
      <c r="AL1383" s="2" t="str">
        <f t="shared" si="147"/>
        <v/>
      </c>
      <c r="AM1383" s="4" t="str">
        <f t="shared" si="148"/>
        <v/>
      </c>
      <c r="AN1383" s="4" t="str">
        <f t="shared" si="149"/>
        <v/>
      </c>
    </row>
    <row r="1384" spans="1:40" x14ac:dyDescent="0.2">
      <c r="A1384" s="9" t="str">
        <f>Calculations!B1384</f>
        <v/>
      </c>
      <c r="B1384" s="9" t="str">
        <f>Calculations!A1384</f>
        <v/>
      </c>
      <c r="C1384" s="3" t="str">
        <f t="shared" si="152"/>
        <v/>
      </c>
      <c r="D1384" s="3" t="str">
        <f>IFERROR(Calculations!L1384,"")</f>
        <v/>
      </c>
      <c r="E1384" s="3" t="str">
        <f>IF(OR(FilterValue="",Calculations!C1384=FilterValue), IF(Calculations!C1384 &lt;&gt;DefectTypeString,  IFERROR(Calculations!L1384,""), NA()),NA())</f>
        <v/>
      </c>
      <c r="F1384" s="3" t="e">
        <f t="shared" si="150"/>
        <v>#NUM!</v>
      </c>
      <c r="G1384" s="3" t="e">
        <f xml:space="preserve"> IF(Calculations!C1384 = DefectTypeString,  IFERROR(Calculations!L1384,""), NA())</f>
        <v>#N/A</v>
      </c>
      <c r="H1384" s="3" t="e">
        <f t="shared" si="151"/>
        <v>#NUM!</v>
      </c>
      <c r="I1384" s="3" t="e">
        <f ca="1" xml:space="preserve"> IF(OR(Calculations!C1384 = "",Calculations!C1384 &lt;&gt; DefectTypeString),  Calculations!M1384, NA())</f>
        <v>#N/A</v>
      </c>
      <c r="J1384" s="3" t="e">
        <f xml:space="preserve"> IF(Calculations!C1384 = DefectTypeString,  Calculations!M1384, NA())</f>
        <v>#N/A</v>
      </c>
      <c r="K1384" s="3"/>
      <c r="AL1384" s="2" t="str">
        <f t="shared" si="147"/>
        <v/>
      </c>
      <c r="AM1384" s="4" t="str">
        <f t="shared" si="148"/>
        <v/>
      </c>
      <c r="AN1384" s="4" t="str">
        <f t="shared" si="149"/>
        <v/>
      </c>
    </row>
    <row r="1385" spans="1:40" x14ac:dyDescent="0.2">
      <c r="A1385" s="9" t="str">
        <f>Calculations!B1385</f>
        <v/>
      </c>
      <c r="B1385" s="9" t="str">
        <f>Calculations!A1385</f>
        <v/>
      </c>
      <c r="C1385" s="3" t="str">
        <f t="shared" si="152"/>
        <v/>
      </c>
      <c r="D1385" s="3" t="str">
        <f>IFERROR(Calculations!L1385,"")</f>
        <v/>
      </c>
      <c r="E1385" s="3" t="str">
        <f>IF(OR(FilterValue="",Calculations!C1385=FilterValue), IF(Calculations!C1385 &lt;&gt;DefectTypeString,  IFERROR(Calculations!L1385,""), NA()),NA())</f>
        <v/>
      </c>
      <c r="F1385" s="3" t="e">
        <f t="shared" si="150"/>
        <v>#NUM!</v>
      </c>
      <c r="G1385" s="3" t="e">
        <f xml:space="preserve"> IF(Calculations!C1385 = DefectTypeString,  IFERROR(Calculations!L1385,""), NA())</f>
        <v>#N/A</v>
      </c>
      <c r="H1385" s="3" t="e">
        <f t="shared" si="151"/>
        <v>#NUM!</v>
      </c>
      <c r="I1385" s="3" t="e">
        <f ca="1" xml:space="preserve"> IF(OR(Calculations!C1385 = "",Calculations!C1385 &lt;&gt; DefectTypeString),  Calculations!M1385, NA())</f>
        <v>#N/A</v>
      </c>
      <c r="J1385" s="3" t="e">
        <f xml:space="preserve"> IF(Calculations!C1385 = DefectTypeString,  Calculations!M1385, NA())</f>
        <v>#N/A</v>
      </c>
      <c r="K1385" s="3"/>
      <c r="AL1385" s="2" t="str">
        <f t="shared" si="147"/>
        <v/>
      </c>
      <c r="AM1385" s="4" t="str">
        <f t="shared" si="148"/>
        <v/>
      </c>
      <c r="AN1385" s="4" t="str">
        <f t="shared" si="149"/>
        <v/>
      </c>
    </row>
    <row r="1386" spans="1:40" x14ac:dyDescent="0.2">
      <c r="A1386" s="9" t="str">
        <f>Calculations!B1386</f>
        <v/>
      </c>
      <c r="B1386" s="9" t="str">
        <f>Calculations!A1386</f>
        <v/>
      </c>
      <c r="C1386" s="3" t="str">
        <f t="shared" si="152"/>
        <v/>
      </c>
      <c r="D1386" s="3" t="str">
        <f>IFERROR(Calculations!L1386,"")</f>
        <v/>
      </c>
      <c r="E1386" s="3" t="str">
        <f>IF(OR(FilterValue="",Calculations!C1386=FilterValue), IF(Calculations!C1386 &lt;&gt;DefectTypeString,  IFERROR(Calculations!L1386,""), NA()),NA())</f>
        <v/>
      </c>
      <c r="F1386" s="3" t="e">
        <f t="shared" si="150"/>
        <v>#NUM!</v>
      </c>
      <c r="G1386" s="3" t="e">
        <f xml:space="preserve"> IF(Calculations!C1386 = DefectTypeString,  IFERROR(Calculations!L1386,""), NA())</f>
        <v>#N/A</v>
      </c>
      <c r="H1386" s="3" t="e">
        <f t="shared" si="151"/>
        <v>#NUM!</v>
      </c>
      <c r="I1386" s="3" t="e">
        <f ca="1" xml:space="preserve"> IF(OR(Calculations!C1386 = "",Calculations!C1386 &lt;&gt; DefectTypeString),  Calculations!M1386, NA())</f>
        <v>#N/A</v>
      </c>
      <c r="J1386" s="3" t="e">
        <f xml:space="preserve"> IF(Calculations!C1386 = DefectTypeString,  Calculations!M1386, NA())</f>
        <v>#N/A</v>
      </c>
      <c r="K1386" s="3"/>
      <c r="AL1386" s="2" t="str">
        <f t="shared" si="147"/>
        <v/>
      </c>
      <c r="AM1386" s="4" t="str">
        <f t="shared" si="148"/>
        <v/>
      </c>
      <c r="AN1386" s="4" t="str">
        <f t="shared" si="149"/>
        <v/>
      </c>
    </row>
    <row r="1387" spans="1:40" x14ac:dyDescent="0.2">
      <c r="A1387" s="9" t="str">
        <f>Calculations!B1387</f>
        <v/>
      </c>
      <c r="B1387" s="9" t="str">
        <f>Calculations!A1387</f>
        <v/>
      </c>
      <c r="C1387" s="3" t="str">
        <f t="shared" si="152"/>
        <v/>
      </c>
      <c r="D1387" s="3" t="str">
        <f>IFERROR(Calculations!L1387,"")</f>
        <v/>
      </c>
      <c r="E1387" s="3" t="str">
        <f>IF(OR(FilterValue="",Calculations!C1387=FilterValue), IF(Calculations!C1387 &lt;&gt;DefectTypeString,  IFERROR(Calculations!L1387,""), NA()),NA())</f>
        <v/>
      </c>
      <c r="F1387" s="3" t="e">
        <f t="shared" si="150"/>
        <v>#NUM!</v>
      </c>
      <c r="G1387" s="3" t="e">
        <f xml:space="preserve"> IF(Calculations!C1387 = DefectTypeString,  IFERROR(Calculations!L1387,""), NA())</f>
        <v>#N/A</v>
      </c>
      <c r="H1387" s="3" t="e">
        <f t="shared" si="151"/>
        <v>#NUM!</v>
      </c>
      <c r="I1387" s="3" t="e">
        <f ca="1" xml:space="preserve"> IF(OR(Calculations!C1387 = "",Calculations!C1387 &lt;&gt; DefectTypeString),  Calculations!M1387, NA())</f>
        <v>#N/A</v>
      </c>
      <c r="J1387" s="3" t="e">
        <f xml:space="preserve"> IF(Calculations!C1387 = DefectTypeString,  Calculations!M1387, NA())</f>
        <v>#N/A</v>
      </c>
      <c r="K1387" s="3"/>
      <c r="AL1387" s="2" t="str">
        <f t="shared" si="147"/>
        <v/>
      </c>
      <c r="AM1387" s="4" t="str">
        <f t="shared" si="148"/>
        <v/>
      </c>
      <c r="AN1387" s="4" t="str">
        <f t="shared" si="149"/>
        <v/>
      </c>
    </row>
    <row r="1388" spans="1:40" x14ac:dyDescent="0.2">
      <c r="A1388" s="9" t="str">
        <f>Calculations!B1388</f>
        <v/>
      </c>
      <c r="B1388" s="9" t="str">
        <f>Calculations!A1388</f>
        <v/>
      </c>
      <c r="C1388" s="3" t="str">
        <f t="shared" si="152"/>
        <v/>
      </c>
      <c r="D1388" s="3" t="str">
        <f>IFERROR(Calculations!L1388,"")</f>
        <v/>
      </c>
      <c r="E1388" s="3" t="str">
        <f>IF(OR(FilterValue="",Calculations!C1388=FilterValue), IF(Calculations!C1388 &lt;&gt;DefectTypeString,  IFERROR(Calculations!L1388,""), NA()),NA())</f>
        <v/>
      </c>
      <c r="F1388" s="3" t="e">
        <f t="shared" si="150"/>
        <v>#NUM!</v>
      </c>
      <c r="G1388" s="3" t="e">
        <f xml:space="preserve"> IF(Calculations!C1388 = DefectTypeString,  IFERROR(Calculations!L1388,""), NA())</f>
        <v>#N/A</v>
      </c>
      <c r="H1388" s="3" t="e">
        <f t="shared" si="151"/>
        <v>#NUM!</v>
      </c>
      <c r="I1388" s="3" t="e">
        <f ca="1" xml:space="preserve"> IF(OR(Calculations!C1388 = "",Calculations!C1388 &lt;&gt; DefectTypeString),  Calculations!M1388, NA())</f>
        <v>#N/A</v>
      </c>
      <c r="J1388" s="3" t="e">
        <f xml:space="preserve"> IF(Calculations!C1388 = DefectTypeString,  Calculations!M1388, NA())</f>
        <v>#N/A</v>
      </c>
      <c r="K1388" s="3"/>
      <c r="AL1388" s="2" t="str">
        <f t="shared" si="147"/>
        <v/>
      </c>
      <c r="AM1388" s="4" t="str">
        <f t="shared" si="148"/>
        <v/>
      </c>
      <c r="AN1388" s="4" t="str">
        <f t="shared" si="149"/>
        <v/>
      </c>
    </row>
    <row r="1389" spans="1:40" x14ac:dyDescent="0.2">
      <c r="A1389" s="9" t="str">
        <f>Calculations!B1389</f>
        <v/>
      </c>
      <c r="B1389" s="9" t="str">
        <f>Calculations!A1389</f>
        <v/>
      </c>
      <c r="C1389" s="3" t="str">
        <f t="shared" si="152"/>
        <v/>
      </c>
      <c r="D1389" s="3" t="str">
        <f>IFERROR(Calculations!L1389,"")</f>
        <v/>
      </c>
      <c r="E1389" s="3" t="str">
        <f>IF(OR(FilterValue="",Calculations!C1389=FilterValue), IF(Calculations!C1389 &lt;&gt;DefectTypeString,  IFERROR(Calculations!L1389,""), NA()),NA())</f>
        <v/>
      </c>
      <c r="F1389" s="3" t="e">
        <f t="shared" si="150"/>
        <v>#NUM!</v>
      </c>
      <c r="G1389" s="3" t="e">
        <f xml:space="preserve"> IF(Calculations!C1389 = DefectTypeString,  IFERROR(Calculations!L1389,""), NA())</f>
        <v>#N/A</v>
      </c>
      <c r="H1389" s="3" t="e">
        <f t="shared" si="151"/>
        <v>#NUM!</v>
      </c>
      <c r="I1389" s="3" t="e">
        <f ca="1" xml:space="preserve"> IF(OR(Calculations!C1389 = "",Calculations!C1389 &lt;&gt; DefectTypeString),  Calculations!M1389, NA())</f>
        <v>#N/A</v>
      </c>
      <c r="J1389" s="3" t="e">
        <f xml:space="preserve"> IF(Calculations!C1389 = DefectTypeString,  Calculations!M1389, NA())</f>
        <v>#N/A</v>
      </c>
      <c r="K1389" s="3"/>
      <c r="AL1389" s="2" t="str">
        <f t="shared" si="147"/>
        <v/>
      </c>
      <c r="AM1389" s="4" t="str">
        <f t="shared" si="148"/>
        <v/>
      </c>
      <c r="AN1389" s="4" t="str">
        <f t="shared" si="149"/>
        <v/>
      </c>
    </row>
    <row r="1390" spans="1:40" x14ac:dyDescent="0.2">
      <c r="A1390" s="9" t="str">
        <f>Calculations!B1390</f>
        <v/>
      </c>
      <c r="B1390" s="9" t="str">
        <f>Calculations!A1390</f>
        <v/>
      </c>
      <c r="C1390" s="3" t="str">
        <f t="shared" si="152"/>
        <v/>
      </c>
      <c r="D1390" s="3" t="str">
        <f>IFERROR(Calculations!L1390,"")</f>
        <v/>
      </c>
      <c r="E1390" s="3" t="str">
        <f>IF(OR(FilterValue="",Calculations!C1390=FilterValue), IF(Calculations!C1390 &lt;&gt;DefectTypeString,  IFERROR(Calculations!L1390,""), NA()),NA())</f>
        <v/>
      </c>
      <c r="F1390" s="3" t="e">
        <f t="shared" si="150"/>
        <v>#NUM!</v>
      </c>
      <c r="G1390" s="3" t="e">
        <f xml:space="preserve"> IF(Calculations!C1390 = DefectTypeString,  IFERROR(Calculations!L1390,""), NA())</f>
        <v>#N/A</v>
      </c>
      <c r="H1390" s="3" t="e">
        <f t="shared" si="151"/>
        <v>#NUM!</v>
      </c>
      <c r="I1390" s="3" t="e">
        <f ca="1" xml:space="preserve"> IF(OR(Calculations!C1390 = "",Calculations!C1390 &lt;&gt; DefectTypeString),  Calculations!M1390, NA())</f>
        <v>#N/A</v>
      </c>
      <c r="J1390" s="3" t="e">
        <f xml:space="preserve"> IF(Calculations!C1390 = DefectTypeString,  Calculations!M1390, NA())</f>
        <v>#N/A</v>
      </c>
      <c r="K1390" s="3"/>
      <c r="AL1390" s="2" t="str">
        <f t="shared" si="147"/>
        <v/>
      </c>
      <c r="AM1390" s="4" t="str">
        <f t="shared" si="148"/>
        <v/>
      </c>
      <c r="AN1390" s="4" t="str">
        <f t="shared" si="149"/>
        <v/>
      </c>
    </row>
    <row r="1391" spans="1:40" x14ac:dyDescent="0.2">
      <c r="A1391" s="9" t="str">
        <f>Calculations!B1391</f>
        <v/>
      </c>
      <c r="B1391" s="9" t="str">
        <f>Calculations!A1391</f>
        <v/>
      </c>
      <c r="C1391" s="3" t="str">
        <f t="shared" si="152"/>
        <v/>
      </c>
      <c r="D1391" s="3" t="str">
        <f>IFERROR(Calculations!L1391,"")</f>
        <v/>
      </c>
      <c r="E1391" s="3" t="str">
        <f>IF(OR(FilterValue="",Calculations!C1391=FilterValue), IF(Calculations!C1391 &lt;&gt;DefectTypeString,  IFERROR(Calculations!L1391,""), NA()),NA())</f>
        <v/>
      </c>
      <c r="F1391" s="3" t="e">
        <f t="shared" si="150"/>
        <v>#NUM!</v>
      </c>
      <c r="G1391" s="3" t="e">
        <f xml:space="preserve"> IF(Calculations!C1391 = DefectTypeString,  IFERROR(Calculations!L1391,""), NA())</f>
        <v>#N/A</v>
      </c>
      <c r="H1391" s="3" t="e">
        <f t="shared" si="151"/>
        <v>#NUM!</v>
      </c>
      <c r="I1391" s="3" t="e">
        <f ca="1" xml:space="preserve"> IF(OR(Calculations!C1391 = "",Calculations!C1391 &lt;&gt; DefectTypeString),  Calculations!M1391, NA())</f>
        <v>#N/A</v>
      </c>
      <c r="J1391" s="3" t="e">
        <f xml:space="preserve"> IF(Calculations!C1391 = DefectTypeString,  Calculations!M1391, NA())</f>
        <v>#N/A</v>
      </c>
      <c r="K1391" s="3"/>
      <c r="AL1391" s="2" t="str">
        <f t="shared" si="147"/>
        <v/>
      </c>
      <c r="AM1391" s="4" t="str">
        <f t="shared" si="148"/>
        <v/>
      </c>
      <c r="AN1391" s="4" t="str">
        <f t="shared" si="149"/>
        <v/>
      </c>
    </row>
    <row r="1392" spans="1:40" x14ac:dyDescent="0.2">
      <c r="A1392" s="9" t="str">
        <f>Calculations!B1392</f>
        <v/>
      </c>
      <c r="B1392" s="9" t="str">
        <f>Calculations!A1392</f>
        <v/>
      </c>
      <c r="C1392" s="3" t="str">
        <f t="shared" si="152"/>
        <v/>
      </c>
      <c r="D1392" s="3" t="str">
        <f>IFERROR(Calculations!L1392,"")</f>
        <v/>
      </c>
      <c r="E1392" s="3" t="str">
        <f>IF(OR(FilterValue="",Calculations!C1392=FilterValue), IF(Calculations!C1392 &lt;&gt;DefectTypeString,  IFERROR(Calculations!L1392,""), NA()),NA())</f>
        <v/>
      </c>
      <c r="F1392" s="3" t="e">
        <f t="shared" si="150"/>
        <v>#NUM!</v>
      </c>
      <c r="G1392" s="3" t="e">
        <f xml:space="preserve"> IF(Calculations!C1392 = DefectTypeString,  IFERROR(Calculations!L1392,""), NA())</f>
        <v>#N/A</v>
      </c>
      <c r="H1392" s="3" t="e">
        <f t="shared" si="151"/>
        <v>#NUM!</v>
      </c>
      <c r="I1392" s="3" t="e">
        <f ca="1" xml:space="preserve"> IF(OR(Calculations!C1392 = "",Calculations!C1392 &lt;&gt; DefectTypeString),  Calculations!M1392, NA())</f>
        <v>#N/A</v>
      </c>
      <c r="J1392" s="3" t="e">
        <f xml:space="preserve"> IF(Calculations!C1392 = DefectTypeString,  Calculations!M1392, NA())</f>
        <v>#N/A</v>
      </c>
      <c r="K1392" s="3"/>
      <c r="AL1392" s="2" t="str">
        <f t="shared" si="147"/>
        <v/>
      </c>
      <c r="AM1392" s="4" t="str">
        <f t="shared" si="148"/>
        <v/>
      </c>
      <c r="AN1392" s="4" t="str">
        <f t="shared" si="149"/>
        <v/>
      </c>
    </row>
    <row r="1393" spans="1:40" x14ac:dyDescent="0.2">
      <c r="A1393" s="9" t="str">
        <f>Calculations!B1393</f>
        <v/>
      </c>
      <c r="B1393" s="9" t="str">
        <f>Calculations!A1393</f>
        <v/>
      </c>
      <c r="C1393" s="3" t="str">
        <f t="shared" si="152"/>
        <v/>
      </c>
      <c r="D1393" s="3" t="str">
        <f>IFERROR(Calculations!L1393,"")</f>
        <v/>
      </c>
      <c r="E1393" s="3" t="str">
        <f>IF(OR(FilterValue="",Calculations!C1393=FilterValue), IF(Calculations!C1393 &lt;&gt;DefectTypeString,  IFERROR(Calculations!L1393,""), NA()),NA())</f>
        <v/>
      </c>
      <c r="F1393" s="3" t="e">
        <f t="shared" si="150"/>
        <v>#NUM!</v>
      </c>
      <c r="G1393" s="3" t="e">
        <f xml:space="preserve"> IF(Calculations!C1393 = DefectTypeString,  IFERROR(Calculations!L1393,""), NA())</f>
        <v>#N/A</v>
      </c>
      <c r="H1393" s="3" t="e">
        <f t="shared" si="151"/>
        <v>#NUM!</v>
      </c>
      <c r="I1393" s="3" t="e">
        <f ca="1" xml:space="preserve"> IF(OR(Calculations!C1393 = "",Calculations!C1393 &lt;&gt; DefectTypeString),  Calculations!M1393, NA())</f>
        <v>#N/A</v>
      </c>
      <c r="J1393" s="3" t="e">
        <f xml:space="preserve"> IF(Calculations!C1393 = DefectTypeString,  Calculations!M1393, NA())</f>
        <v>#N/A</v>
      </c>
      <c r="K1393" s="3"/>
      <c r="AL1393" s="2" t="str">
        <f t="shared" si="147"/>
        <v/>
      </c>
      <c r="AM1393" s="4" t="str">
        <f t="shared" si="148"/>
        <v/>
      </c>
      <c r="AN1393" s="4" t="str">
        <f t="shared" si="149"/>
        <v/>
      </c>
    </row>
    <row r="1394" spans="1:40" x14ac:dyDescent="0.2">
      <c r="A1394" s="9" t="str">
        <f>Calculations!B1394</f>
        <v/>
      </c>
      <c r="B1394" s="9" t="str">
        <f>Calculations!A1394</f>
        <v/>
      </c>
      <c r="C1394" s="3" t="str">
        <f t="shared" si="152"/>
        <v/>
      </c>
      <c r="D1394" s="3" t="str">
        <f>IFERROR(Calculations!L1394,"")</f>
        <v/>
      </c>
      <c r="E1394" s="3" t="str">
        <f>IF(OR(FilterValue="",Calculations!C1394=FilterValue), IF(Calculations!C1394 &lt;&gt;DefectTypeString,  IFERROR(Calculations!L1394,""), NA()),NA())</f>
        <v/>
      </c>
      <c r="F1394" s="3" t="e">
        <f t="shared" si="150"/>
        <v>#NUM!</v>
      </c>
      <c r="G1394" s="3" t="e">
        <f xml:space="preserve"> IF(Calculations!C1394 = DefectTypeString,  IFERROR(Calculations!L1394,""), NA())</f>
        <v>#N/A</v>
      </c>
      <c r="H1394" s="3" t="e">
        <f t="shared" si="151"/>
        <v>#NUM!</v>
      </c>
      <c r="I1394" s="3" t="e">
        <f ca="1" xml:space="preserve"> IF(OR(Calculations!C1394 = "",Calculations!C1394 &lt;&gt; DefectTypeString),  Calculations!M1394, NA())</f>
        <v>#N/A</v>
      </c>
      <c r="J1394" s="3" t="e">
        <f xml:space="preserve"> IF(Calculations!C1394 = DefectTypeString,  Calculations!M1394, NA())</f>
        <v>#N/A</v>
      </c>
      <c r="K1394" s="3"/>
      <c r="AL1394" s="2" t="str">
        <f t="shared" si="147"/>
        <v/>
      </c>
      <c r="AM1394" s="4" t="str">
        <f t="shared" si="148"/>
        <v/>
      </c>
      <c r="AN1394" s="4" t="str">
        <f t="shared" si="149"/>
        <v/>
      </c>
    </row>
    <row r="1395" spans="1:40" x14ac:dyDescent="0.2">
      <c r="A1395" s="9" t="str">
        <f>Calculations!B1395</f>
        <v/>
      </c>
      <c r="B1395" s="9" t="str">
        <f>Calculations!A1395</f>
        <v/>
      </c>
      <c r="C1395" s="3" t="str">
        <f t="shared" si="152"/>
        <v/>
      </c>
      <c r="D1395" s="3" t="str">
        <f>IFERROR(Calculations!L1395,"")</f>
        <v/>
      </c>
      <c r="E1395" s="3" t="str">
        <f>IF(OR(FilterValue="",Calculations!C1395=FilterValue), IF(Calculations!C1395 &lt;&gt;DefectTypeString,  IFERROR(Calculations!L1395,""), NA()),NA())</f>
        <v/>
      </c>
      <c r="F1395" s="3" t="e">
        <f t="shared" si="150"/>
        <v>#NUM!</v>
      </c>
      <c r="G1395" s="3" t="e">
        <f xml:space="preserve"> IF(Calculations!C1395 = DefectTypeString,  IFERROR(Calculations!L1395,""), NA())</f>
        <v>#N/A</v>
      </c>
      <c r="H1395" s="3" t="e">
        <f t="shared" si="151"/>
        <v>#NUM!</v>
      </c>
      <c r="I1395" s="3" t="e">
        <f ca="1" xml:space="preserve"> IF(OR(Calculations!C1395 = "",Calculations!C1395 &lt;&gt; DefectTypeString),  Calculations!M1395, NA())</f>
        <v>#N/A</v>
      </c>
      <c r="J1395" s="3" t="e">
        <f xml:space="preserve"> IF(Calculations!C1395 = DefectTypeString,  Calculations!M1395, NA())</f>
        <v>#N/A</v>
      </c>
      <c r="K1395" s="3"/>
      <c r="AL1395" s="2" t="str">
        <f t="shared" si="147"/>
        <v/>
      </c>
      <c r="AM1395" s="4" t="str">
        <f t="shared" si="148"/>
        <v/>
      </c>
      <c r="AN1395" s="4" t="str">
        <f t="shared" si="149"/>
        <v/>
      </c>
    </row>
    <row r="1396" spans="1:40" x14ac:dyDescent="0.2">
      <c r="A1396" s="9" t="str">
        <f>Calculations!B1396</f>
        <v/>
      </c>
      <c r="B1396" s="9" t="str">
        <f>Calculations!A1396</f>
        <v/>
      </c>
      <c r="C1396" s="3" t="str">
        <f t="shared" si="152"/>
        <v/>
      </c>
      <c r="D1396" s="3" t="str">
        <f>IFERROR(Calculations!L1396,"")</f>
        <v/>
      </c>
      <c r="E1396" s="3" t="str">
        <f>IF(OR(FilterValue="",Calculations!C1396=FilterValue), IF(Calculations!C1396 &lt;&gt;DefectTypeString,  IFERROR(Calculations!L1396,""), NA()),NA())</f>
        <v/>
      </c>
      <c r="F1396" s="3" t="e">
        <f t="shared" si="150"/>
        <v>#NUM!</v>
      </c>
      <c r="G1396" s="3" t="e">
        <f xml:space="preserve"> IF(Calculations!C1396 = DefectTypeString,  IFERROR(Calculations!L1396,""), NA())</f>
        <v>#N/A</v>
      </c>
      <c r="H1396" s="3" t="e">
        <f t="shared" si="151"/>
        <v>#NUM!</v>
      </c>
      <c r="I1396" s="3" t="e">
        <f ca="1" xml:space="preserve"> IF(OR(Calculations!C1396 = "",Calculations!C1396 &lt;&gt; DefectTypeString),  Calculations!M1396, NA())</f>
        <v>#N/A</v>
      </c>
      <c r="J1396" s="3" t="e">
        <f xml:space="preserve"> IF(Calculations!C1396 = DefectTypeString,  Calculations!M1396, NA())</f>
        <v>#N/A</v>
      </c>
      <c r="K1396" s="3"/>
      <c r="AL1396" s="2" t="str">
        <f t="shared" si="147"/>
        <v/>
      </c>
      <c r="AM1396" s="4" t="str">
        <f t="shared" si="148"/>
        <v/>
      </c>
      <c r="AN1396" s="4" t="str">
        <f t="shared" si="149"/>
        <v/>
      </c>
    </row>
    <row r="1397" spans="1:40" x14ac:dyDescent="0.2">
      <c r="A1397" s="9" t="str">
        <f>Calculations!B1397</f>
        <v/>
      </c>
      <c r="B1397" s="9" t="str">
        <f>Calculations!A1397</f>
        <v/>
      </c>
      <c r="C1397" s="3" t="str">
        <f t="shared" si="152"/>
        <v/>
      </c>
      <c r="D1397" s="3" t="str">
        <f>IFERROR(Calculations!L1397,"")</f>
        <v/>
      </c>
      <c r="E1397" s="3" t="str">
        <f>IF(OR(FilterValue="",Calculations!C1397=FilterValue), IF(Calculations!C1397 &lt;&gt;DefectTypeString,  IFERROR(Calculations!L1397,""), NA()),NA())</f>
        <v/>
      </c>
      <c r="F1397" s="3" t="e">
        <f t="shared" si="150"/>
        <v>#NUM!</v>
      </c>
      <c r="G1397" s="3" t="e">
        <f xml:space="preserve"> IF(Calculations!C1397 = DefectTypeString,  IFERROR(Calculations!L1397,""), NA())</f>
        <v>#N/A</v>
      </c>
      <c r="H1397" s="3" t="e">
        <f t="shared" si="151"/>
        <v>#NUM!</v>
      </c>
      <c r="I1397" s="3" t="e">
        <f ca="1" xml:space="preserve"> IF(OR(Calculations!C1397 = "",Calculations!C1397 &lt;&gt; DefectTypeString),  Calculations!M1397, NA())</f>
        <v>#N/A</v>
      </c>
      <c r="J1397" s="3" t="e">
        <f xml:space="preserve"> IF(Calculations!C1397 = DefectTypeString,  Calculations!M1397, NA())</f>
        <v>#N/A</v>
      </c>
      <c r="K1397" s="3"/>
      <c r="AL1397" s="2" t="str">
        <f t="shared" si="147"/>
        <v/>
      </c>
      <c r="AM1397" s="4" t="str">
        <f t="shared" si="148"/>
        <v/>
      </c>
      <c r="AN1397" s="4" t="str">
        <f t="shared" si="149"/>
        <v/>
      </c>
    </row>
    <row r="1398" spans="1:40" x14ac:dyDescent="0.2">
      <c r="A1398" s="9" t="str">
        <f>Calculations!B1398</f>
        <v/>
      </c>
      <c r="B1398" s="9" t="str">
        <f>Calculations!A1398</f>
        <v/>
      </c>
      <c r="C1398" s="3" t="str">
        <f t="shared" si="152"/>
        <v/>
      </c>
      <c r="D1398" s="3" t="str">
        <f>IFERROR(Calculations!L1398,"")</f>
        <v/>
      </c>
      <c r="E1398" s="3" t="str">
        <f>IF(OR(FilterValue="",Calculations!C1398=FilterValue), IF(Calculations!C1398 &lt;&gt;DefectTypeString,  IFERROR(Calculations!L1398,""), NA()),NA())</f>
        <v/>
      </c>
      <c r="F1398" s="3" t="e">
        <f t="shared" si="150"/>
        <v>#NUM!</v>
      </c>
      <c r="G1398" s="3" t="e">
        <f xml:space="preserve"> IF(Calculations!C1398 = DefectTypeString,  IFERROR(Calculations!L1398,""), NA())</f>
        <v>#N/A</v>
      </c>
      <c r="H1398" s="3" t="e">
        <f t="shared" si="151"/>
        <v>#NUM!</v>
      </c>
      <c r="I1398" s="3" t="e">
        <f ca="1" xml:space="preserve"> IF(OR(Calculations!C1398 = "",Calculations!C1398 &lt;&gt; DefectTypeString),  Calculations!M1398, NA())</f>
        <v>#N/A</v>
      </c>
      <c r="J1398" s="3" t="e">
        <f xml:space="preserve"> IF(Calculations!C1398 = DefectTypeString,  Calculations!M1398, NA())</f>
        <v>#N/A</v>
      </c>
      <c r="K1398" s="3"/>
      <c r="AL1398" s="2" t="str">
        <f t="shared" si="147"/>
        <v/>
      </c>
      <c r="AM1398" s="4" t="str">
        <f t="shared" si="148"/>
        <v/>
      </c>
      <c r="AN1398" s="4" t="str">
        <f t="shared" si="149"/>
        <v/>
      </c>
    </row>
    <row r="1399" spans="1:40" x14ac:dyDescent="0.2">
      <c r="A1399" s="9" t="str">
        <f>Calculations!B1399</f>
        <v/>
      </c>
      <c r="B1399" s="9" t="str">
        <f>Calculations!A1399</f>
        <v/>
      </c>
      <c r="C1399" s="3" t="str">
        <f t="shared" si="152"/>
        <v/>
      </c>
      <c r="D1399" s="3" t="str">
        <f>IFERROR(Calculations!L1399,"")</f>
        <v/>
      </c>
      <c r="E1399" s="3" t="str">
        <f>IF(OR(FilterValue="",Calculations!C1399=FilterValue), IF(Calculations!C1399 &lt;&gt;DefectTypeString,  IFERROR(Calculations!L1399,""), NA()),NA())</f>
        <v/>
      </c>
      <c r="F1399" s="3" t="e">
        <f t="shared" si="150"/>
        <v>#NUM!</v>
      </c>
      <c r="G1399" s="3" t="e">
        <f xml:space="preserve"> IF(Calculations!C1399 = DefectTypeString,  IFERROR(Calculations!L1399,""), NA())</f>
        <v>#N/A</v>
      </c>
      <c r="H1399" s="3" t="e">
        <f t="shared" si="151"/>
        <v>#NUM!</v>
      </c>
      <c r="I1399" s="3" t="e">
        <f ca="1" xml:space="preserve"> IF(OR(Calculations!C1399 = "",Calculations!C1399 &lt;&gt; DefectTypeString),  Calculations!M1399, NA())</f>
        <v>#N/A</v>
      </c>
      <c r="J1399" s="3" t="e">
        <f xml:space="preserve"> IF(Calculations!C1399 = DefectTypeString,  Calculations!M1399, NA())</f>
        <v>#N/A</v>
      </c>
      <c r="K1399" s="3"/>
      <c r="AL1399" s="2" t="str">
        <f t="shared" si="147"/>
        <v/>
      </c>
      <c r="AM1399" s="4" t="str">
        <f t="shared" si="148"/>
        <v/>
      </c>
      <c r="AN1399" s="4" t="str">
        <f t="shared" si="149"/>
        <v/>
      </c>
    </row>
    <row r="1400" spans="1:40" x14ac:dyDescent="0.2">
      <c r="A1400" s="9" t="str">
        <f>Calculations!B1400</f>
        <v/>
      </c>
      <c r="B1400" s="9" t="str">
        <f>Calculations!A1400</f>
        <v/>
      </c>
      <c r="C1400" s="3" t="str">
        <f t="shared" si="152"/>
        <v/>
      </c>
      <c r="D1400" s="3" t="str">
        <f>IFERROR(Calculations!L1400,"")</f>
        <v/>
      </c>
      <c r="E1400" s="3" t="str">
        <f>IF(OR(FilterValue="",Calculations!C1400=FilterValue), IF(Calculations!C1400 &lt;&gt;DefectTypeString,  IFERROR(Calculations!L1400,""), NA()),NA())</f>
        <v/>
      </c>
      <c r="F1400" s="3" t="e">
        <f t="shared" si="150"/>
        <v>#NUM!</v>
      </c>
      <c r="G1400" s="3" t="e">
        <f xml:space="preserve"> IF(Calculations!C1400 = DefectTypeString,  IFERROR(Calculations!L1400,""), NA())</f>
        <v>#N/A</v>
      </c>
      <c r="H1400" s="3" t="e">
        <f t="shared" si="151"/>
        <v>#NUM!</v>
      </c>
      <c r="I1400" s="3" t="e">
        <f ca="1" xml:space="preserve"> IF(OR(Calculations!C1400 = "",Calculations!C1400 &lt;&gt; DefectTypeString),  Calculations!M1400, NA())</f>
        <v>#N/A</v>
      </c>
      <c r="J1400" s="3" t="e">
        <f xml:space="preserve"> IF(Calculations!C1400 = DefectTypeString,  Calculations!M1400, NA())</f>
        <v>#N/A</v>
      </c>
      <c r="K1400" s="3"/>
      <c r="AL1400" s="2" t="str">
        <f t="shared" si="147"/>
        <v/>
      </c>
      <c r="AM1400" s="4" t="str">
        <f t="shared" si="148"/>
        <v/>
      </c>
      <c r="AN1400" s="4" t="str">
        <f t="shared" si="149"/>
        <v/>
      </c>
    </row>
    <row r="1401" spans="1:40" x14ac:dyDescent="0.2">
      <c r="A1401" s="9" t="str">
        <f>Calculations!B1401</f>
        <v/>
      </c>
      <c r="B1401" s="9" t="str">
        <f>Calculations!A1401</f>
        <v/>
      </c>
      <c r="C1401" s="3" t="str">
        <f t="shared" si="152"/>
        <v/>
      </c>
      <c r="D1401" s="3" t="str">
        <f>IFERROR(Calculations!L1401,"")</f>
        <v/>
      </c>
      <c r="E1401" s="3" t="str">
        <f>IF(OR(FilterValue="",Calculations!C1401=FilterValue), IF(Calculations!C1401 &lt;&gt;DefectTypeString,  IFERROR(Calculations!L1401,""), NA()),NA())</f>
        <v/>
      </c>
      <c r="F1401" s="3" t="e">
        <f t="shared" si="150"/>
        <v>#NUM!</v>
      </c>
      <c r="G1401" s="3" t="e">
        <f xml:space="preserve"> IF(Calculations!C1401 = DefectTypeString,  IFERROR(Calculations!L1401,""), NA())</f>
        <v>#N/A</v>
      </c>
      <c r="H1401" s="3" t="e">
        <f t="shared" si="151"/>
        <v>#NUM!</v>
      </c>
      <c r="I1401" s="3" t="e">
        <f ca="1" xml:space="preserve"> IF(OR(Calculations!C1401 = "",Calculations!C1401 &lt;&gt; DefectTypeString),  Calculations!M1401, NA())</f>
        <v>#N/A</v>
      </c>
      <c r="J1401" s="3" t="e">
        <f xml:space="preserve"> IF(Calculations!C1401 = DefectTypeString,  Calculations!M1401, NA())</f>
        <v>#N/A</v>
      </c>
      <c r="K1401" s="3"/>
      <c r="AL1401" s="2" t="str">
        <f t="shared" si="147"/>
        <v/>
      </c>
      <c r="AM1401" s="4" t="str">
        <f t="shared" si="148"/>
        <v/>
      </c>
      <c r="AN1401" s="4" t="str">
        <f t="shared" si="149"/>
        <v/>
      </c>
    </row>
    <row r="1402" spans="1:40" x14ac:dyDescent="0.2">
      <c r="A1402" s="9" t="str">
        <f>Calculations!B1402</f>
        <v/>
      </c>
      <c r="B1402" s="9" t="str">
        <f>Calculations!A1402</f>
        <v/>
      </c>
      <c r="C1402" s="3" t="str">
        <f t="shared" si="152"/>
        <v/>
      </c>
      <c r="D1402" s="3" t="str">
        <f>IFERROR(Calculations!L1402,"")</f>
        <v/>
      </c>
      <c r="E1402" s="3" t="str">
        <f>IF(OR(FilterValue="",Calculations!C1402=FilterValue), IF(Calculations!C1402 &lt;&gt;DefectTypeString,  IFERROR(Calculations!L1402,""), NA()),NA())</f>
        <v/>
      </c>
      <c r="F1402" s="3" t="e">
        <f t="shared" si="150"/>
        <v>#NUM!</v>
      </c>
      <c r="G1402" s="3" t="e">
        <f xml:space="preserve"> IF(Calculations!C1402 = DefectTypeString,  IFERROR(Calculations!L1402,""), NA())</f>
        <v>#N/A</v>
      </c>
      <c r="H1402" s="3" t="e">
        <f t="shared" si="151"/>
        <v>#NUM!</v>
      </c>
      <c r="I1402" s="3" t="e">
        <f ca="1" xml:space="preserve"> IF(OR(Calculations!C1402 = "",Calculations!C1402 &lt;&gt; DefectTypeString),  Calculations!M1402, NA())</f>
        <v>#N/A</v>
      </c>
      <c r="J1402" s="3" t="e">
        <f xml:space="preserve"> IF(Calculations!C1402 = DefectTypeString,  Calculations!M1402, NA())</f>
        <v>#N/A</v>
      </c>
      <c r="K1402" s="3"/>
      <c r="AL1402" s="2" t="str">
        <f t="shared" si="147"/>
        <v/>
      </c>
      <c r="AM1402" s="4" t="str">
        <f t="shared" si="148"/>
        <v/>
      </c>
      <c r="AN1402" s="4" t="str">
        <f t="shared" si="149"/>
        <v/>
      </c>
    </row>
    <row r="1403" spans="1:40" x14ac:dyDescent="0.2">
      <c r="A1403" s="9" t="str">
        <f>Calculations!B1403</f>
        <v/>
      </c>
      <c r="B1403" s="9" t="str">
        <f>Calculations!A1403</f>
        <v/>
      </c>
      <c r="C1403" s="3" t="str">
        <f t="shared" si="152"/>
        <v/>
      </c>
      <c r="D1403" s="3" t="str">
        <f>IFERROR(Calculations!L1403,"")</f>
        <v/>
      </c>
      <c r="E1403" s="3" t="str">
        <f>IF(OR(FilterValue="",Calculations!C1403=FilterValue), IF(Calculations!C1403 &lt;&gt;DefectTypeString,  IFERROR(Calculations!L1403,""), NA()),NA())</f>
        <v/>
      </c>
      <c r="F1403" s="3" t="e">
        <f t="shared" si="150"/>
        <v>#NUM!</v>
      </c>
      <c r="G1403" s="3" t="e">
        <f xml:space="preserve"> IF(Calculations!C1403 = DefectTypeString,  IFERROR(Calculations!L1403,""), NA())</f>
        <v>#N/A</v>
      </c>
      <c r="H1403" s="3" t="e">
        <f t="shared" si="151"/>
        <v>#NUM!</v>
      </c>
      <c r="I1403" s="3" t="e">
        <f ca="1" xml:space="preserve"> IF(OR(Calculations!C1403 = "",Calculations!C1403 &lt;&gt; DefectTypeString),  Calculations!M1403, NA())</f>
        <v>#N/A</v>
      </c>
      <c r="J1403" s="3" t="e">
        <f xml:space="preserve"> IF(Calculations!C1403 = DefectTypeString,  Calculations!M1403, NA())</f>
        <v>#N/A</v>
      </c>
      <c r="K1403" s="3"/>
      <c r="AL1403" s="2" t="str">
        <f t="shared" si="147"/>
        <v/>
      </c>
      <c r="AM1403" s="4" t="str">
        <f t="shared" si="148"/>
        <v/>
      </c>
      <c r="AN1403" s="4" t="str">
        <f t="shared" si="149"/>
        <v/>
      </c>
    </row>
    <row r="1404" spans="1:40" x14ac:dyDescent="0.2">
      <c r="A1404" s="9" t="str">
        <f>Calculations!B1404</f>
        <v/>
      </c>
      <c r="B1404" s="9" t="str">
        <f>Calculations!A1404</f>
        <v/>
      </c>
      <c r="C1404" s="3" t="str">
        <f t="shared" si="152"/>
        <v/>
      </c>
      <c r="D1404" s="3" t="str">
        <f>IFERROR(Calculations!L1404,"")</f>
        <v/>
      </c>
      <c r="E1404" s="3" t="str">
        <f>IF(OR(FilterValue="",Calculations!C1404=FilterValue), IF(Calculations!C1404 &lt;&gt;DefectTypeString,  IFERROR(Calculations!L1404,""), NA()),NA())</f>
        <v/>
      </c>
      <c r="F1404" s="3" t="e">
        <f t="shared" si="150"/>
        <v>#NUM!</v>
      </c>
      <c r="G1404" s="3" t="e">
        <f xml:space="preserve"> IF(Calculations!C1404 = DefectTypeString,  IFERROR(Calculations!L1404,""), NA())</f>
        <v>#N/A</v>
      </c>
      <c r="H1404" s="3" t="e">
        <f t="shared" si="151"/>
        <v>#NUM!</v>
      </c>
      <c r="I1404" s="3" t="e">
        <f ca="1" xml:space="preserve"> IF(OR(Calculations!C1404 = "",Calculations!C1404 &lt;&gt; DefectTypeString),  Calculations!M1404, NA())</f>
        <v>#N/A</v>
      </c>
      <c r="J1404" s="3" t="e">
        <f xml:space="preserve"> IF(Calculations!C1404 = DefectTypeString,  Calculations!M1404, NA())</f>
        <v>#N/A</v>
      </c>
      <c r="K1404" s="3"/>
      <c r="AL1404" s="2" t="str">
        <f t="shared" si="147"/>
        <v/>
      </c>
      <c r="AM1404" s="4" t="str">
        <f t="shared" si="148"/>
        <v/>
      </c>
      <c r="AN1404" s="4" t="str">
        <f t="shared" si="149"/>
        <v/>
      </c>
    </row>
    <row r="1405" spans="1:40" x14ac:dyDescent="0.2">
      <c r="A1405" s="9" t="str">
        <f>Calculations!B1405</f>
        <v/>
      </c>
      <c r="B1405" s="9" t="str">
        <f>Calculations!A1405</f>
        <v/>
      </c>
      <c r="C1405" s="3" t="str">
        <f t="shared" si="152"/>
        <v/>
      </c>
      <c r="D1405" s="3" t="str">
        <f>IFERROR(Calculations!L1405,"")</f>
        <v/>
      </c>
      <c r="E1405" s="3" t="str">
        <f>IF(OR(FilterValue="",Calculations!C1405=FilterValue), IF(Calculations!C1405 &lt;&gt;DefectTypeString,  IFERROR(Calculations!L1405,""), NA()),NA())</f>
        <v/>
      </c>
      <c r="F1405" s="3" t="e">
        <f t="shared" si="150"/>
        <v>#NUM!</v>
      </c>
      <c r="G1405" s="3" t="e">
        <f xml:space="preserve"> IF(Calculations!C1405 = DefectTypeString,  IFERROR(Calculations!L1405,""), NA())</f>
        <v>#N/A</v>
      </c>
      <c r="H1405" s="3" t="e">
        <f t="shared" si="151"/>
        <v>#NUM!</v>
      </c>
      <c r="I1405" s="3" t="e">
        <f ca="1" xml:space="preserve"> IF(OR(Calculations!C1405 = "",Calculations!C1405 &lt;&gt; DefectTypeString),  Calculations!M1405, NA())</f>
        <v>#N/A</v>
      </c>
      <c r="J1405" s="3" t="e">
        <f xml:space="preserve"> IF(Calculations!C1405 = DefectTypeString,  Calculations!M1405, NA())</f>
        <v>#N/A</v>
      </c>
      <c r="K1405" s="3"/>
      <c r="AL1405" s="2" t="str">
        <f t="shared" si="147"/>
        <v/>
      </c>
      <c r="AM1405" s="4" t="str">
        <f t="shared" si="148"/>
        <v/>
      </c>
      <c r="AN1405" s="4" t="str">
        <f t="shared" si="149"/>
        <v/>
      </c>
    </row>
    <row r="1406" spans="1:40" x14ac:dyDescent="0.2">
      <c r="A1406" s="9" t="str">
        <f>Calculations!B1406</f>
        <v/>
      </c>
      <c r="B1406" s="9" t="str">
        <f>Calculations!A1406</f>
        <v/>
      </c>
      <c r="C1406" s="3" t="str">
        <f t="shared" si="152"/>
        <v/>
      </c>
      <c r="D1406" s="3" t="str">
        <f>IFERROR(Calculations!L1406,"")</f>
        <v/>
      </c>
      <c r="E1406" s="3" t="str">
        <f>IF(OR(FilterValue="",Calculations!C1406=FilterValue), IF(Calculations!C1406 &lt;&gt;DefectTypeString,  IFERROR(Calculations!L1406,""), NA()),NA())</f>
        <v/>
      </c>
      <c r="F1406" s="3" t="e">
        <f t="shared" si="150"/>
        <v>#NUM!</v>
      </c>
      <c r="G1406" s="3" t="e">
        <f xml:space="preserve"> IF(Calculations!C1406 = DefectTypeString,  IFERROR(Calculations!L1406,""), NA())</f>
        <v>#N/A</v>
      </c>
      <c r="H1406" s="3" t="e">
        <f t="shared" si="151"/>
        <v>#NUM!</v>
      </c>
      <c r="I1406" s="3" t="e">
        <f ca="1" xml:space="preserve"> IF(OR(Calculations!C1406 = "",Calculations!C1406 &lt;&gt; DefectTypeString),  Calculations!M1406, NA())</f>
        <v>#N/A</v>
      </c>
      <c r="J1406" s="3" t="e">
        <f xml:space="preserve"> IF(Calculations!C1406 = DefectTypeString,  Calculations!M1406, NA())</f>
        <v>#N/A</v>
      </c>
      <c r="K1406" s="3"/>
      <c r="AL1406" s="2" t="str">
        <f t="shared" si="147"/>
        <v/>
      </c>
      <c r="AM1406" s="4" t="str">
        <f t="shared" si="148"/>
        <v/>
      </c>
      <c r="AN1406" s="4" t="str">
        <f t="shared" si="149"/>
        <v/>
      </c>
    </row>
    <row r="1407" spans="1:40" x14ac:dyDescent="0.2">
      <c r="A1407" s="9" t="str">
        <f>Calculations!B1407</f>
        <v/>
      </c>
      <c r="B1407" s="9" t="str">
        <f>Calculations!A1407</f>
        <v/>
      </c>
      <c r="C1407" s="3" t="str">
        <f t="shared" si="152"/>
        <v/>
      </c>
      <c r="D1407" s="3" t="str">
        <f>IFERROR(Calculations!L1407,"")</f>
        <v/>
      </c>
      <c r="E1407" s="3" t="str">
        <f>IF(OR(FilterValue="",Calculations!C1407=FilterValue), IF(Calculations!C1407 &lt;&gt;DefectTypeString,  IFERROR(Calculations!L1407,""), NA()),NA())</f>
        <v/>
      </c>
      <c r="F1407" s="3" t="e">
        <f t="shared" si="150"/>
        <v>#NUM!</v>
      </c>
      <c r="G1407" s="3" t="e">
        <f xml:space="preserve"> IF(Calculations!C1407 = DefectTypeString,  IFERROR(Calculations!L1407,""), NA())</f>
        <v>#N/A</v>
      </c>
      <c r="H1407" s="3" t="e">
        <f t="shared" si="151"/>
        <v>#NUM!</v>
      </c>
      <c r="I1407" s="3" t="e">
        <f ca="1" xml:space="preserve"> IF(OR(Calculations!C1407 = "",Calculations!C1407 &lt;&gt; DefectTypeString),  Calculations!M1407, NA())</f>
        <v>#N/A</v>
      </c>
      <c r="J1407" s="3" t="e">
        <f xml:space="preserve"> IF(Calculations!C1407 = DefectTypeString,  Calculations!M1407, NA())</f>
        <v>#N/A</v>
      </c>
      <c r="K1407" s="3"/>
      <c r="AL1407" s="2" t="str">
        <f t="shared" si="147"/>
        <v/>
      </c>
      <c r="AM1407" s="4" t="str">
        <f t="shared" si="148"/>
        <v/>
      </c>
      <c r="AN1407" s="4" t="str">
        <f t="shared" si="149"/>
        <v/>
      </c>
    </row>
    <row r="1408" spans="1:40" x14ac:dyDescent="0.2">
      <c r="A1408" s="9" t="str">
        <f>Calculations!B1408</f>
        <v/>
      </c>
      <c r="B1408" s="9" t="str">
        <f>Calculations!A1408</f>
        <v/>
      </c>
      <c r="C1408" s="3" t="str">
        <f t="shared" si="152"/>
        <v/>
      </c>
      <c r="D1408" s="3" t="str">
        <f>IFERROR(Calculations!L1408,"")</f>
        <v/>
      </c>
      <c r="E1408" s="3" t="str">
        <f>IF(OR(FilterValue="",Calculations!C1408=FilterValue), IF(Calculations!C1408 &lt;&gt;DefectTypeString,  IFERROR(Calculations!L1408,""), NA()),NA())</f>
        <v/>
      </c>
      <c r="F1408" s="3" t="e">
        <f t="shared" si="150"/>
        <v>#NUM!</v>
      </c>
      <c r="G1408" s="3" t="e">
        <f xml:space="preserve"> IF(Calculations!C1408 = DefectTypeString,  IFERROR(Calculations!L1408,""), NA())</f>
        <v>#N/A</v>
      </c>
      <c r="H1408" s="3" t="e">
        <f t="shared" si="151"/>
        <v>#NUM!</v>
      </c>
      <c r="I1408" s="3" t="e">
        <f ca="1" xml:space="preserve"> IF(OR(Calculations!C1408 = "",Calculations!C1408 &lt;&gt; DefectTypeString),  Calculations!M1408, NA())</f>
        <v>#N/A</v>
      </c>
      <c r="J1408" s="3" t="e">
        <f xml:space="preserve"> IF(Calculations!C1408 = DefectTypeString,  Calculations!M1408, NA())</f>
        <v>#N/A</v>
      </c>
      <c r="K1408" s="3"/>
      <c r="AL1408" s="2" t="str">
        <f t="shared" si="147"/>
        <v/>
      </c>
      <c r="AM1408" s="4" t="str">
        <f t="shared" si="148"/>
        <v/>
      </c>
      <c r="AN1408" s="4" t="str">
        <f t="shared" si="149"/>
        <v/>
      </c>
    </row>
    <row r="1409" spans="1:40" x14ac:dyDescent="0.2">
      <c r="A1409" s="9" t="str">
        <f>Calculations!B1409</f>
        <v/>
      </c>
      <c r="B1409" s="9" t="str">
        <f>Calculations!A1409</f>
        <v/>
      </c>
      <c r="C1409" s="3" t="str">
        <f t="shared" si="152"/>
        <v/>
      </c>
      <c r="D1409" s="3" t="str">
        <f>IFERROR(Calculations!L1409,"")</f>
        <v/>
      </c>
      <c r="E1409" s="3" t="str">
        <f>IF(OR(FilterValue="",Calculations!C1409=FilterValue), IF(Calculations!C1409 &lt;&gt;DefectTypeString,  IFERROR(Calculations!L1409,""), NA()),NA())</f>
        <v/>
      </c>
      <c r="F1409" s="3" t="e">
        <f t="shared" si="150"/>
        <v>#NUM!</v>
      </c>
      <c r="G1409" s="3" t="e">
        <f xml:space="preserve"> IF(Calculations!C1409 = DefectTypeString,  IFERROR(Calculations!L1409,""), NA())</f>
        <v>#N/A</v>
      </c>
      <c r="H1409" s="3" t="e">
        <f t="shared" si="151"/>
        <v>#NUM!</v>
      </c>
      <c r="I1409" s="3" t="e">
        <f ca="1" xml:space="preserve"> IF(OR(Calculations!C1409 = "",Calculations!C1409 &lt;&gt; DefectTypeString),  Calculations!M1409, NA())</f>
        <v>#N/A</v>
      </c>
      <c r="J1409" s="3" t="e">
        <f xml:space="preserve"> IF(Calculations!C1409 = DefectTypeString,  Calculations!M1409, NA())</f>
        <v>#N/A</v>
      </c>
      <c r="K1409" s="3"/>
      <c r="AL1409" s="2" t="str">
        <f t="shared" si="147"/>
        <v/>
      </c>
      <c r="AM1409" s="4" t="str">
        <f t="shared" si="148"/>
        <v/>
      </c>
      <c r="AN1409" s="4" t="str">
        <f t="shared" si="149"/>
        <v/>
      </c>
    </row>
    <row r="1410" spans="1:40" x14ac:dyDescent="0.2">
      <c r="A1410" s="9" t="str">
        <f>Calculations!B1410</f>
        <v/>
      </c>
      <c r="B1410" s="9" t="str">
        <f>Calculations!A1410</f>
        <v/>
      </c>
      <c r="C1410" s="3" t="str">
        <f t="shared" si="152"/>
        <v/>
      </c>
      <c r="D1410" s="3" t="str">
        <f>IFERROR(Calculations!L1410,"")</f>
        <v/>
      </c>
      <c r="E1410" s="3" t="str">
        <f>IF(OR(FilterValue="",Calculations!C1410=FilterValue), IF(Calculations!C1410 &lt;&gt;DefectTypeString,  IFERROR(Calculations!L1410,""), NA()),NA())</f>
        <v/>
      </c>
      <c r="F1410" s="3" t="e">
        <f t="shared" si="150"/>
        <v>#NUM!</v>
      </c>
      <c r="G1410" s="3" t="e">
        <f xml:space="preserve"> IF(Calculations!C1410 = DefectTypeString,  IFERROR(Calculations!L1410,""), NA())</f>
        <v>#N/A</v>
      </c>
      <c r="H1410" s="3" t="e">
        <f t="shared" si="151"/>
        <v>#NUM!</v>
      </c>
      <c r="I1410" s="3" t="e">
        <f ca="1" xml:space="preserve"> IF(OR(Calculations!C1410 = "",Calculations!C1410 &lt;&gt; DefectTypeString),  Calculations!M1410, NA())</f>
        <v>#N/A</v>
      </c>
      <c r="J1410" s="3" t="e">
        <f xml:space="preserve"> IF(Calculations!C1410 = DefectTypeString,  Calculations!M1410, NA())</f>
        <v>#N/A</v>
      </c>
      <c r="K1410" s="3"/>
      <c r="AL1410" s="2" t="str">
        <f t="shared" si="147"/>
        <v/>
      </c>
      <c r="AM1410" s="4" t="str">
        <f t="shared" si="148"/>
        <v/>
      </c>
      <c r="AN1410" s="4" t="str">
        <f t="shared" si="149"/>
        <v/>
      </c>
    </row>
    <row r="1411" spans="1:40" x14ac:dyDescent="0.2">
      <c r="A1411" s="9" t="str">
        <f>Calculations!B1411</f>
        <v/>
      </c>
      <c r="B1411" s="9" t="str">
        <f>Calculations!A1411</f>
        <v/>
      </c>
      <c r="C1411" s="3" t="str">
        <f t="shared" si="152"/>
        <v/>
      </c>
      <c r="D1411" s="3" t="str">
        <f>IFERROR(Calculations!L1411,"")</f>
        <v/>
      </c>
      <c r="E1411" s="3" t="str">
        <f>IF(OR(FilterValue="",Calculations!C1411=FilterValue), IF(Calculations!C1411 &lt;&gt;DefectTypeString,  IFERROR(Calculations!L1411,""), NA()),NA())</f>
        <v/>
      </c>
      <c r="F1411" s="3" t="e">
        <f t="shared" si="150"/>
        <v>#NUM!</v>
      </c>
      <c r="G1411" s="3" t="e">
        <f xml:space="preserve"> IF(Calculations!C1411 = DefectTypeString,  IFERROR(Calculations!L1411,""), NA())</f>
        <v>#N/A</v>
      </c>
      <c r="H1411" s="3" t="e">
        <f t="shared" si="151"/>
        <v>#NUM!</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53">IF(AL1410&lt;=MAX(B:B), AL1410+1,"")</f>
        <v/>
      </c>
      <c r="AM1411" s="4" t="str">
        <f t="shared" ref="AM1411:AM1474" si="154">IF(AL1411&lt;&gt;"",$F$2,"")</f>
        <v/>
      </c>
      <c r="AN1411" s="4" t="str">
        <f t="shared" ref="AN1411:AN1474" si="155">IF(AL1411&lt;&gt;"",$H$2,"")</f>
        <v/>
      </c>
    </row>
    <row r="1412" spans="1:40" x14ac:dyDescent="0.2">
      <c r="A1412" s="9" t="str">
        <f>Calculations!B1412</f>
        <v/>
      </c>
      <c r="B1412" s="9" t="str">
        <f>Calculations!A1412</f>
        <v/>
      </c>
      <c r="C1412" s="3" t="str">
        <f t="shared" si="152"/>
        <v/>
      </c>
      <c r="D1412" s="3" t="str">
        <f>IFERROR(Calculations!L1412,"")</f>
        <v/>
      </c>
      <c r="E1412" s="3" t="str">
        <f>IF(OR(FilterValue="",Calculations!C1412=FilterValue), IF(Calculations!C1412 &lt;&gt;DefectTypeString,  IFERROR(Calculations!L1412,""), NA()),NA())</f>
        <v/>
      </c>
      <c r="F1412" s="3" t="e">
        <f t="shared" ref="F1412:F1475" si="156">$F$2</f>
        <v>#NUM!</v>
      </c>
      <c r="G1412" s="3" t="e">
        <f xml:space="preserve"> IF(Calculations!C1412 = DefectTypeString,  IFERROR(Calculations!L1412,""), NA())</f>
        <v>#N/A</v>
      </c>
      <c r="H1412" s="3" t="e">
        <f t="shared" ref="H1412:H1475" si="157">$H$2</f>
        <v>#NUM!</v>
      </c>
      <c r="I1412" s="3" t="e">
        <f ca="1" xml:space="preserve"> IF(OR(Calculations!C1412 = "",Calculations!C1412 &lt;&gt; DefectTypeString),  Calculations!M1412, NA())</f>
        <v>#N/A</v>
      </c>
      <c r="J1412" s="3" t="e">
        <f xml:space="preserve"> IF(Calculations!C1412 = DefectTypeString,  Calculations!M1412, NA())</f>
        <v>#N/A</v>
      </c>
      <c r="K1412" s="3"/>
      <c r="AL1412" s="2" t="str">
        <f t="shared" si="153"/>
        <v/>
      </c>
      <c r="AM1412" s="4" t="str">
        <f t="shared" si="154"/>
        <v/>
      </c>
      <c r="AN1412" s="4" t="str">
        <f t="shared" si="155"/>
        <v/>
      </c>
    </row>
    <row r="1413" spans="1:40" x14ac:dyDescent="0.2">
      <c r="A1413" s="9" t="str">
        <f>Calculations!B1413</f>
        <v/>
      </c>
      <c r="B1413" s="9" t="str">
        <f>Calculations!A1413</f>
        <v/>
      </c>
      <c r="C1413" s="3" t="str">
        <f t="shared" si="152"/>
        <v/>
      </c>
      <c r="D1413" s="3" t="str">
        <f>IFERROR(Calculations!L1413,"")</f>
        <v/>
      </c>
      <c r="E1413" s="3" t="str">
        <f>IF(OR(FilterValue="",Calculations!C1413=FilterValue), IF(Calculations!C1413 &lt;&gt;DefectTypeString,  IFERROR(Calculations!L1413,""), NA()),NA())</f>
        <v/>
      </c>
      <c r="F1413" s="3" t="e">
        <f t="shared" si="156"/>
        <v>#NUM!</v>
      </c>
      <c r="G1413" s="3" t="e">
        <f xml:space="preserve"> IF(Calculations!C1413 = DefectTypeString,  IFERROR(Calculations!L1413,""), NA())</f>
        <v>#N/A</v>
      </c>
      <c r="H1413" s="3" t="e">
        <f t="shared" si="157"/>
        <v>#NUM!</v>
      </c>
      <c r="I1413" s="3" t="e">
        <f ca="1" xml:space="preserve"> IF(OR(Calculations!C1413 = "",Calculations!C1413 &lt;&gt; DefectTypeString),  Calculations!M1413, NA())</f>
        <v>#N/A</v>
      </c>
      <c r="J1413" s="3" t="e">
        <f xml:space="preserve"> IF(Calculations!C1413 = DefectTypeString,  Calculations!M1413, NA())</f>
        <v>#N/A</v>
      </c>
      <c r="K1413" s="3"/>
      <c r="AL1413" s="2" t="str">
        <f t="shared" si="153"/>
        <v/>
      </c>
      <c r="AM1413" s="4" t="str">
        <f t="shared" si="154"/>
        <v/>
      </c>
      <c r="AN1413" s="4" t="str">
        <f t="shared" si="155"/>
        <v/>
      </c>
    </row>
    <row r="1414" spans="1:40" x14ac:dyDescent="0.2">
      <c r="A1414" s="9" t="str">
        <f>Calculations!B1414</f>
        <v/>
      </c>
      <c r="B1414" s="9" t="str">
        <f>Calculations!A1414</f>
        <v/>
      </c>
      <c r="C1414" s="3" t="str">
        <f t="shared" si="152"/>
        <v/>
      </c>
      <c r="D1414" s="3" t="str">
        <f>IFERROR(Calculations!L1414,"")</f>
        <v/>
      </c>
      <c r="E1414" s="3" t="str">
        <f>IF(OR(FilterValue="",Calculations!C1414=FilterValue), IF(Calculations!C1414 &lt;&gt;DefectTypeString,  IFERROR(Calculations!L1414,""), NA()),NA())</f>
        <v/>
      </c>
      <c r="F1414" s="3" t="e">
        <f t="shared" si="156"/>
        <v>#NUM!</v>
      </c>
      <c r="G1414" s="3" t="e">
        <f xml:space="preserve"> IF(Calculations!C1414 = DefectTypeString,  IFERROR(Calculations!L1414,""), NA())</f>
        <v>#N/A</v>
      </c>
      <c r="H1414" s="3" t="e">
        <f t="shared" si="157"/>
        <v>#NUM!</v>
      </c>
      <c r="I1414" s="3" t="e">
        <f ca="1" xml:space="preserve"> IF(OR(Calculations!C1414 = "",Calculations!C1414 &lt;&gt; DefectTypeString),  Calculations!M1414, NA())</f>
        <v>#N/A</v>
      </c>
      <c r="J1414" s="3" t="e">
        <f xml:space="preserve"> IF(Calculations!C1414 = DefectTypeString,  Calculations!M1414, NA())</f>
        <v>#N/A</v>
      </c>
      <c r="K1414" s="3"/>
      <c r="AL1414" s="2" t="str">
        <f t="shared" si="153"/>
        <v/>
      </c>
      <c r="AM1414" s="4" t="str">
        <f t="shared" si="154"/>
        <v/>
      </c>
      <c r="AN1414" s="4" t="str">
        <f t="shared" si="155"/>
        <v/>
      </c>
    </row>
    <row r="1415" spans="1:40" x14ac:dyDescent="0.2">
      <c r="A1415" s="9" t="str">
        <f>Calculations!B1415</f>
        <v/>
      </c>
      <c r="B1415" s="9" t="str">
        <f>Calculations!A1415</f>
        <v/>
      </c>
      <c r="C1415" s="3" t="str">
        <f t="shared" si="152"/>
        <v/>
      </c>
      <c r="D1415" s="3" t="str">
        <f>IFERROR(Calculations!L1415,"")</f>
        <v/>
      </c>
      <c r="E1415" s="3" t="str">
        <f>IF(OR(FilterValue="",Calculations!C1415=FilterValue), IF(Calculations!C1415 &lt;&gt;DefectTypeString,  IFERROR(Calculations!L1415,""), NA()),NA())</f>
        <v/>
      </c>
      <c r="F1415" s="3" t="e">
        <f t="shared" si="156"/>
        <v>#NUM!</v>
      </c>
      <c r="G1415" s="3" t="e">
        <f xml:space="preserve"> IF(Calculations!C1415 = DefectTypeString,  IFERROR(Calculations!L1415,""), NA())</f>
        <v>#N/A</v>
      </c>
      <c r="H1415" s="3" t="e">
        <f t="shared" si="157"/>
        <v>#NUM!</v>
      </c>
      <c r="I1415" s="3" t="e">
        <f ca="1" xml:space="preserve"> IF(OR(Calculations!C1415 = "",Calculations!C1415 &lt;&gt; DefectTypeString),  Calculations!M1415, NA())</f>
        <v>#N/A</v>
      </c>
      <c r="J1415" s="3" t="e">
        <f xml:space="preserve"> IF(Calculations!C1415 = DefectTypeString,  Calculations!M1415, NA())</f>
        <v>#N/A</v>
      </c>
      <c r="K1415" s="3"/>
      <c r="AL1415" s="2" t="str">
        <f t="shared" si="153"/>
        <v/>
      </c>
      <c r="AM1415" s="4" t="str">
        <f t="shared" si="154"/>
        <v/>
      </c>
      <c r="AN1415" s="4" t="str">
        <f t="shared" si="155"/>
        <v/>
      </c>
    </row>
    <row r="1416" spans="1:40" x14ac:dyDescent="0.2">
      <c r="A1416" s="9" t="str">
        <f>Calculations!B1416</f>
        <v/>
      </c>
      <c r="B1416" s="9" t="str">
        <f>Calculations!A1416</f>
        <v/>
      </c>
      <c r="C1416" s="3" t="str">
        <f t="shared" si="152"/>
        <v/>
      </c>
      <c r="D1416" s="3" t="str">
        <f>IFERROR(Calculations!L1416,"")</f>
        <v/>
      </c>
      <c r="E1416" s="3" t="str">
        <f>IF(OR(FilterValue="",Calculations!C1416=FilterValue), IF(Calculations!C1416 &lt;&gt;DefectTypeString,  IFERROR(Calculations!L1416,""), NA()),NA())</f>
        <v/>
      </c>
      <c r="F1416" s="3" t="e">
        <f t="shared" si="156"/>
        <v>#NUM!</v>
      </c>
      <c r="G1416" s="3" t="e">
        <f xml:space="preserve"> IF(Calculations!C1416 = DefectTypeString,  IFERROR(Calculations!L1416,""), NA())</f>
        <v>#N/A</v>
      </c>
      <c r="H1416" s="3" t="e">
        <f t="shared" si="157"/>
        <v>#NUM!</v>
      </c>
      <c r="I1416" s="3" t="e">
        <f ca="1" xml:space="preserve"> IF(OR(Calculations!C1416 = "",Calculations!C1416 &lt;&gt; DefectTypeString),  Calculations!M1416, NA())</f>
        <v>#N/A</v>
      </c>
      <c r="J1416" s="3" t="e">
        <f xml:space="preserve"> IF(Calculations!C1416 = DefectTypeString,  Calculations!M1416, NA())</f>
        <v>#N/A</v>
      </c>
      <c r="K1416" s="3"/>
      <c r="AL1416" s="2" t="str">
        <f t="shared" si="153"/>
        <v/>
      </c>
      <c r="AM1416" s="4" t="str">
        <f t="shared" si="154"/>
        <v/>
      </c>
      <c r="AN1416" s="4" t="str">
        <f t="shared" si="155"/>
        <v/>
      </c>
    </row>
    <row r="1417" spans="1:40" x14ac:dyDescent="0.2">
      <c r="A1417" s="9" t="str">
        <f>Calculations!B1417</f>
        <v/>
      </c>
      <c r="B1417" s="9" t="str">
        <f>Calculations!A1417</f>
        <v/>
      </c>
      <c r="C1417" s="3" t="str">
        <f t="shared" si="152"/>
        <v/>
      </c>
      <c r="D1417" s="3" t="str">
        <f>IFERROR(Calculations!L1417,"")</f>
        <v/>
      </c>
      <c r="E1417" s="3" t="str">
        <f>IF(OR(FilterValue="",Calculations!C1417=FilterValue), IF(Calculations!C1417 &lt;&gt;DefectTypeString,  IFERROR(Calculations!L1417,""), NA()),NA())</f>
        <v/>
      </c>
      <c r="F1417" s="3" t="e">
        <f t="shared" si="156"/>
        <v>#NUM!</v>
      </c>
      <c r="G1417" s="3" t="e">
        <f xml:space="preserve"> IF(Calculations!C1417 = DefectTypeString,  IFERROR(Calculations!L1417,""), NA())</f>
        <v>#N/A</v>
      </c>
      <c r="H1417" s="3" t="e">
        <f t="shared" si="157"/>
        <v>#NUM!</v>
      </c>
      <c r="I1417" s="3" t="e">
        <f ca="1" xml:space="preserve"> IF(OR(Calculations!C1417 = "",Calculations!C1417 &lt;&gt; DefectTypeString),  Calculations!M1417, NA())</f>
        <v>#N/A</v>
      </c>
      <c r="J1417" s="3" t="e">
        <f xml:space="preserve"> IF(Calculations!C1417 = DefectTypeString,  Calculations!M1417, NA())</f>
        <v>#N/A</v>
      </c>
      <c r="K1417" s="3"/>
      <c r="AL1417" s="2" t="str">
        <f t="shared" si="153"/>
        <v/>
      </c>
      <c r="AM1417" s="4" t="str">
        <f t="shared" si="154"/>
        <v/>
      </c>
      <c r="AN1417" s="4" t="str">
        <f t="shared" si="155"/>
        <v/>
      </c>
    </row>
    <row r="1418" spans="1:40" x14ac:dyDescent="0.2">
      <c r="A1418" s="9" t="str">
        <f>Calculations!B1418</f>
        <v/>
      </c>
      <c r="B1418" s="9" t="str">
        <f>Calculations!A1418</f>
        <v/>
      </c>
      <c r="C1418" s="3" t="str">
        <f t="shared" si="152"/>
        <v/>
      </c>
      <c r="D1418" s="3" t="str">
        <f>IFERROR(Calculations!L1418,"")</f>
        <v/>
      </c>
      <c r="E1418" s="3" t="str">
        <f>IF(OR(FilterValue="",Calculations!C1418=FilterValue), IF(Calculations!C1418 &lt;&gt;DefectTypeString,  IFERROR(Calculations!L1418,""), NA()),NA())</f>
        <v/>
      </c>
      <c r="F1418" s="3" t="e">
        <f t="shared" si="156"/>
        <v>#NUM!</v>
      </c>
      <c r="G1418" s="3" t="e">
        <f xml:space="preserve"> IF(Calculations!C1418 = DefectTypeString,  IFERROR(Calculations!L1418,""), NA())</f>
        <v>#N/A</v>
      </c>
      <c r="H1418" s="3" t="e">
        <f t="shared" si="157"/>
        <v>#NUM!</v>
      </c>
      <c r="I1418" s="3" t="e">
        <f ca="1" xml:space="preserve"> IF(OR(Calculations!C1418 = "",Calculations!C1418 &lt;&gt; DefectTypeString),  Calculations!M1418, NA())</f>
        <v>#N/A</v>
      </c>
      <c r="J1418" s="3" t="e">
        <f xml:space="preserve"> IF(Calculations!C1418 = DefectTypeString,  Calculations!M1418, NA())</f>
        <v>#N/A</v>
      </c>
      <c r="K1418" s="3"/>
      <c r="AL1418" s="2" t="str">
        <f t="shared" si="153"/>
        <v/>
      </c>
      <c r="AM1418" s="4" t="str">
        <f t="shared" si="154"/>
        <v/>
      </c>
      <c r="AN1418" s="4" t="str">
        <f t="shared" si="155"/>
        <v/>
      </c>
    </row>
    <row r="1419" spans="1:40" x14ac:dyDescent="0.2">
      <c r="A1419" s="9" t="str">
        <f>Calculations!B1419</f>
        <v/>
      </c>
      <c r="B1419" s="9" t="str">
        <f>Calculations!A1419</f>
        <v/>
      </c>
      <c r="C1419" s="3" t="str">
        <f t="shared" si="152"/>
        <v/>
      </c>
      <c r="D1419" s="3" t="str">
        <f>IFERROR(Calculations!L1419,"")</f>
        <v/>
      </c>
      <c r="E1419" s="3" t="str">
        <f>IF(OR(FilterValue="",Calculations!C1419=FilterValue), IF(Calculations!C1419 &lt;&gt;DefectTypeString,  IFERROR(Calculations!L1419,""), NA()),NA())</f>
        <v/>
      </c>
      <c r="F1419" s="3" t="e">
        <f t="shared" si="156"/>
        <v>#NUM!</v>
      </c>
      <c r="G1419" s="3" t="e">
        <f xml:space="preserve"> IF(Calculations!C1419 = DefectTypeString,  IFERROR(Calculations!L1419,""), NA())</f>
        <v>#N/A</v>
      </c>
      <c r="H1419" s="3" t="e">
        <f t="shared" si="157"/>
        <v>#NUM!</v>
      </c>
      <c r="I1419" s="3" t="e">
        <f ca="1" xml:space="preserve"> IF(OR(Calculations!C1419 = "",Calculations!C1419 &lt;&gt; DefectTypeString),  Calculations!M1419, NA())</f>
        <v>#N/A</v>
      </c>
      <c r="J1419" s="3" t="e">
        <f xml:space="preserve"> IF(Calculations!C1419 = DefectTypeString,  Calculations!M1419, NA())</f>
        <v>#N/A</v>
      </c>
      <c r="K1419" s="3"/>
      <c r="AL1419" s="2" t="str">
        <f t="shared" si="153"/>
        <v/>
      </c>
      <c r="AM1419" s="4" t="str">
        <f t="shared" si="154"/>
        <v/>
      </c>
      <c r="AN1419" s="4" t="str">
        <f t="shared" si="155"/>
        <v/>
      </c>
    </row>
    <row r="1420" spans="1:40" x14ac:dyDescent="0.2">
      <c r="A1420" s="9" t="str">
        <f>Calculations!B1420</f>
        <v/>
      </c>
      <c r="B1420" s="9" t="str">
        <f>Calculations!A1420</f>
        <v/>
      </c>
      <c r="C1420" s="3" t="str">
        <f t="shared" si="152"/>
        <v/>
      </c>
      <c r="D1420" s="3" t="str">
        <f>IFERROR(Calculations!L1420,"")</f>
        <v/>
      </c>
      <c r="E1420" s="3" t="str">
        <f>IF(OR(FilterValue="",Calculations!C1420=FilterValue), IF(Calculations!C1420 &lt;&gt;DefectTypeString,  IFERROR(Calculations!L1420,""), NA()),NA())</f>
        <v/>
      </c>
      <c r="F1420" s="3" t="e">
        <f t="shared" si="156"/>
        <v>#NUM!</v>
      </c>
      <c r="G1420" s="3" t="e">
        <f xml:space="preserve"> IF(Calculations!C1420 = DefectTypeString,  IFERROR(Calculations!L1420,""), NA())</f>
        <v>#N/A</v>
      </c>
      <c r="H1420" s="3" t="e">
        <f t="shared" si="157"/>
        <v>#NUM!</v>
      </c>
      <c r="I1420" s="3" t="e">
        <f ca="1" xml:space="preserve"> IF(OR(Calculations!C1420 = "",Calculations!C1420 &lt;&gt; DefectTypeString),  Calculations!M1420, NA())</f>
        <v>#N/A</v>
      </c>
      <c r="J1420" s="3" t="e">
        <f xml:space="preserve"> IF(Calculations!C1420 = DefectTypeString,  Calculations!M1420, NA())</f>
        <v>#N/A</v>
      </c>
      <c r="K1420" s="3"/>
      <c r="AL1420" s="2" t="str">
        <f t="shared" si="153"/>
        <v/>
      </c>
      <c r="AM1420" s="4" t="str">
        <f t="shared" si="154"/>
        <v/>
      </c>
      <c r="AN1420" s="4" t="str">
        <f t="shared" si="155"/>
        <v/>
      </c>
    </row>
    <row r="1421" spans="1:40" x14ac:dyDescent="0.2">
      <c r="A1421" s="9" t="str">
        <f>Calculations!B1421</f>
        <v/>
      </c>
      <c r="B1421" s="9" t="str">
        <f>Calculations!A1421</f>
        <v/>
      </c>
      <c r="C1421" s="3" t="str">
        <f t="shared" si="152"/>
        <v/>
      </c>
      <c r="D1421" s="3" t="str">
        <f>IFERROR(Calculations!L1421,"")</f>
        <v/>
      </c>
      <c r="E1421" s="3" t="str">
        <f>IF(OR(FilterValue="",Calculations!C1421=FilterValue), IF(Calculations!C1421 &lt;&gt;DefectTypeString,  IFERROR(Calculations!L1421,""), NA()),NA())</f>
        <v/>
      </c>
      <c r="F1421" s="3" t="e">
        <f t="shared" si="156"/>
        <v>#NUM!</v>
      </c>
      <c r="G1421" s="3" t="e">
        <f xml:space="preserve"> IF(Calculations!C1421 = DefectTypeString,  IFERROR(Calculations!L1421,""), NA())</f>
        <v>#N/A</v>
      </c>
      <c r="H1421" s="3" t="e">
        <f t="shared" si="157"/>
        <v>#NUM!</v>
      </c>
      <c r="I1421" s="3" t="e">
        <f ca="1" xml:space="preserve"> IF(OR(Calculations!C1421 = "",Calculations!C1421 &lt;&gt; DefectTypeString),  Calculations!M1421, NA())</f>
        <v>#N/A</v>
      </c>
      <c r="J1421" s="3" t="e">
        <f xml:space="preserve"> IF(Calculations!C1421 = DefectTypeString,  Calculations!M1421, NA())</f>
        <v>#N/A</v>
      </c>
      <c r="K1421" s="3"/>
      <c r="AL1421" s="2" t="str">
        <f t="shared" si="153"/>
        <v/>
      </c>
      <c r="AM1421" s="4" t="str">
        <f t="shared" si="154"/>
        <v/>
      </c>
      <c r="AN1421" s="4" t="str">
        <f t="shared" si="155"/>
        <v/>
      </c>
    </row>
    <row r="1422" spans="1:40" x14ac:dyDescent="0.2">
      <c r="A1422" s="9" t="str">
        <f>Calculations!B1422</f>
        <v/>
      </c>
      <c r="B1422" s="9" t="str">
        <f>Calculations!A1422</f>
        <v/>
      </c>
      <c r="C1422" s="3" t="str">
        <f t="shared" si="152"/>
        <v/>
      </c>
      <c r="D1422" s="3" t="str">
        <f>IFERROR(Calculations!L1422,"")</f>
        <v/>
      </c>
      <c r="E1422" s="3" t="str">
        <f>IF(OR(FilterValue="",Calculations!C1422=FilterValue), IF(Calculations!C1422 &lt;&gt;DefectTypeString,  IFERROR(Calculations!L1422,""), NA()),NA())</f>
        <v/>
      </c>
      <c r="F1422" s="3" t="e">
        <f t="shared" si="156"/>
        <v>#NUM!</v>
      </c>
      <c r="G1422" s="3" t="e">
        <f xml:space="preserve"> IF(Calculations!C1422 = DefectTypeString,  IFERROR(Calculations!L1422,""), NA())</f>
        <v>#N/A</v>
      </c>
      <c r="H1422" s="3" t="e">
        <f t="shared" si="157"/>
        <v>#NUM!</v>
      </c>
      <c r="I1422" s="3" t="e">
        <f ca="1" xml:space="preserve"> IF(OR(Calculations!C1422 = "",Calculations!C1422 &lt;&gt; DefectTypeString),  Calculations!M1422, NA())</f>
        <v>#N/A</v>
      </c>
      <c r="J1422" s="3" t="e">
        <f xml:space="preserve"> IF(Calculations!C1422 = DefectTypeString,  Calculations!M1422, NA())</f>
        <v>#N/A</v>
      </c>
      <c r="K1422" s="3"/>
      <c r="AL1422" s="2" t="str">
        <f t="shared" si="153"/>
        <v/>
      </c>
      <c r="AM1422" s="4" t="str">
        <f t="shared" si="154"/>
        <v/>
      </c>
      <c r="AN1422" s="4" t="str">
        <f t="shared" si="155"/>
        <v/>
      </c>
    </row>
    <row r="1423" spans="1:40" x14ac:dyDescent="0.2">
      <c r="A1423" s="9" t="str">
        <f>Calculations!B1423</f>
        <v/>
      </c>
      <c r="B1423" s="9" t="str">
        <f>Calculations!A1423</f>
        <v/>
      </c>
      <c r="C1423" s="3" t="str">
        <f t="shared" si="152"/>
        <v/>
      </c>
      <c r="D1423" s="3" t="str">
        <f>IFERROR(Calculations!L1423,"")</f>
        <v/>
      </c>
      <c r="E1423" s="3" t="str">
        <f>IF(OR(FilterValue="",Calculations!C1423=FilterValue), IF(Calculations!C1423 &lt;&gt;DefectTypeString,  IFERROR(Calculations!L1423,""), NA()),NA())</f>
        <v/>
      </c>
      <c r="F1423" s="3" t="e">
        <f t="shared" si="156"/>
        <v>#NUM!</v>
      </c>
      <c r="G1423" s="3" t="e">
        <f xml:space="preserve"> IF(Calculations!C1423 = DefectTypeString,  IFERROR(Calculations!L1423,""), NA())</f>
        <v>#N/A</v>
      </c>
      <c r="H1423" s="3" t="e">
        <f t="shared" si="157"/>
        <v>#NUM!</v>
      </c>
      <c r="I1423" s="3" t="e">
        <f ca="1" xml:space="preserve"> IF(OR(Calculations!C1423 = "",Calculations!C1423 &lt;&gt; DefectTypeString),  Calculations!M1423, NA())</f>
        <v>#N/A</v>
      </c>
      <c r="J1423" s="3" t="e">
        <f xml:space="preserve"> IF(Calculations!C1423 = DefectTypeString,  Calculations!M1423, NA())</f>
        <v>#N/A</v>
      </c>
      <c r="K1423" s="3"/>
      <c r="AL1423" s="2" t="str">
        <f t="shared" si="153"/>
        <v/>
      </c>
      <c r="AM1423" s="4" t="str">
        <f t="shared" si="154"/>
        <v/>
      </c>
      <c r="AN1423" s="4" t="str">
        <f t="shared" si="155"/>
        <v/>
      </c>
    </row>
    <row r="1424" spans="1:40" x14ac:dyDescent="0.2">
      <c r="A1424" s="9" t="str">
        <f>Calculations!B1424</f>
        <v/>
      </c>
      <c r="B1424" s="9" t="str">
        <f>Calculations!A1424</f>
        <v/>
      </c>
      <c r="C1424" s="3" t="str">
        <f t="shared" si="152"/>
        <v/>
      </c>
      <c r="D1424" s="3" t="str">
        <f>IFERROR(Calculations!L1424,"")</f>
        <v/>
      </c>
      <c r="E1424" s="3" t="str">
        <f>IF(OR(FilterValue="",Calculations!C1424=FilterValue), IF(Calculations!C1424 &lt;&gt;DefectTypeString,  IFERROR(Calculations!L1424,""), NA()),NA())</f>
        <v/>
      </c>
      <c r="F1424" s="3" t="e">
        <f t="shared" si="156"/>
        <v>#NUM!</v>
      </c>
      <c r="G1424" s="3" t="e">
        <f xml:space="preserve"> IF(Calculations!C1424 = DefectTypeString,  IFERROR(Calculations!L1424,""), NA())</f>
        <v>#N/A</v>
      </c>
      <c r="H1424" s="3" t="e">
        <f t="shared" si="157"/>
        <v>#NUM!</v>
      </c>
      <c r="I1424" s="3" t="e">
        <f ca="1" xml:space="preserve"> IF(OR(Calculations!C1424 = "",Calculations!C1424 &lt;&gt; DefectTypeString),  Calculations!M1424, NA())</f>
        <v>#N/A</v>
      </c>
      <c r="J1424" s="3" t="e">
        <f xml:space="preserve"> IF(Calculations!C1424 = DefectTypeString,  Calculations!M1424, NA())</f>
        <v>#N/A</v>
      </c>
      <c r="K1424" s="3"/>
      <c r="AL1424" s="2" t="str">
        <f t="shared" si="153"/>
        <v/>
      </c>
      <c r="AM1424" s="4" t="str">
        <f t="shared" si="154"/>
        <v/>
      </c>
      <c r="AN1424" s="4" t="str">
        <f t="shared" si="155"/>
        <v/>
      </c>
    </row>
    <row r="1425" spans="1:40" x14ac:dyDescent="0.2">
      <c r="A1425" s="9" t="str">
        <f>Calculations!B1425</f>
        <v/>
      </c>
      <c r="B1425" s="9" t="str">
        <f>Calculations!A1425</f>
        <v/>
      </c>
      <c r="C1425" s="3" t="str">
        <f t="shared" si="152"/>
        <v/>
      </c>
      <c r="D1425" s="3" t="str">
        <f>IFERROR(Calculations!L1425,"")</f>
        <v/>
      </c>
      <c r="E1425" s="3" t="str">
        <f>IF(OR(FilterValue="",Calculations!C1425=FilterValue), IF(Calculations!C1425 &lt;&gt;DefectTypeString,  IFERROR(Calculations!L1425,""), NA()),NA())</f>
        <v/>
      </c>
      <c r="F1425" s="3" t="e">
        <f t="shared" si="156"/>
        <v>#NUM!</v>
      </c>
      <c r="G1425" s="3" t="e">
        <f xml:space="preserve"> IF(Calculations!C1425 = DefectTypeString,  IFERROR(Calculations!L1425,""), NA())</f>
        <v>#N/A</v>
      </c>
      <c r="H1425" s="3" t="e">
        <f t="shared" si="157"/>
        <v>#NUM!</v>
      </c>
      <c r="I1425" s="3" t="e">
        <f ca="1" xml:space="preserve"> IF(OR(Calculations!C1425 = "",Calculations!C1425 &lt;&gt; DefectTypeString),  Calculations!M1425, NA())</f>
        <v>#N/A</v>
      </c>
      <c r="J1425" s="3" t="e">
        <f xml:space="preserve"> IF(Calculations!C1425 = DefectTypeString,  Calculations!M1425, NA())</f>
        <v>#N/A</v>
      </c>
      <c r="K1425" s="3"/>
      <c r="AL1425" s="2" t="str">
        <f t="shared" si="153"/>
        <v/>
      </c>
      <c r="AM1425" s="4" t="str">
        <f t="shared" si="154"/>
        <v/>
      </c>
      <c r="AN1425" s="4" t="str">
        <f t="shared" si="155"/>
        <v/>
      </c>
    </row>
    <row r="1426" spans="1:40" x14ac:dyDescent="0.2">
      <c r="A1426" s="9" t="str">
        <f>Calculations!B1426</f>
        <v/>
      </c>
      <c r="B1426" s="9" t="str">
        <f>Calculations!A1426</f>
        <v/>
      </c>
      <c r="C1426" s="3" t="str">
        <f t="shared" si="152"/>
        <v/>
      </c>
      <c r="D1426" s="3" t="str">
        <f>IFERROR(Calculations!L1426,"")</f>
        <v/>
      </c>
      <c r="E1426" s="3" t="str">
        <f>IF(OR(FilterValue="",Calculations!C1426=FilterValue), IF(Calculations!C1426 &lt;&gt;DefectTypeString,  IFERROR(Calculations!L1426,""), NA()),NA())</f>
        <v/>
      </c>
      <c r="F1426" s="3" t="e">
        <f t="shared" si="156"/>
        <v>#NUM!</v>
      </c>
      <c r="G1426" s="3" t="e">
        <f xml:space="preserve"> IF(Calculations!C1426 = DefectTypeString,  IFERROR(Calculations!L1426,""), NA())</f>
        <v>#N/A</v>
      </c>
      <c r="H1426" s="3" t="e">
        <f t="shared" si="157"/>
        <v>#NUM!</v>
      </c>
      <c r="I1426" s="3" t="e">
        <f ca="1" xml:space="preserve"> IF(OR(Calculations!C1426 = "",Calculations!C1426 &lt;&gt; DefectTypeString),  Calculations!M1426, NA())</f>
        <v>#N/A</v>
      </c>
      <c r="J1426" s="3" t="e">
        <f xml:space="preserve"> IF(Calculations!C1426 = DefectTypeString,  Calculations!M1426, NA())</f>
        <v>#N/A</v>
      </c>
      <c r="K1426" s="3"/>
      <c r="AL1426" s="2" t="str">
        <f t="shared" si="153"/>
        <v/>
      </c>
      <c r="AM1426" s="4" t="str">
        <f t="shared" si="154"/>
        <v/>
      </c>
      <c r="AN1426" s="4" t="str">
        <f t="shared" si="155"/>
        <v/>
      </c>
    </row>
    <row r="1427" spans="1:40" x14ac:dyDescent="0.2">
      <c r="A1427" s="9" t="str">
        <f>Calculations!B1427</f>
        <v/>
      </c>
      <c r="B1427" s="9" t="str">
        <f>Calculations!A1427</f>
        <v/>
      </c>
      <c r="C1427" s="3" t="str">
        <f t="shared" si="152"/>
        <v/>
      </c>
      <c r="D1427" s="3" t="str">
        <f>IFERROR(Calculations!L1427,"")</f>
        <v/>
      </c>
      <c r="E1427" s="3" t="str">
        <f>IF(OR(FilterValue="",Calculations!C1427=FilterValue), IF(Calculations!C1427 &lt;&gt;DefectTypeString,  IFERROR(Calculations!L1427,""), NA()),NA())</f>
        <v/>
      </c>
      <c r="F1427" s="3" t="e">
        <f t="shared" si="156"/>
        <v>#NUM!</v>
      </c>
      <c r="G1427" s="3" t="e">
        <f xml:space="preserve"> IF(Calculations!C1427 = DefectTypeString,  IFERROR(Calculations!L1427,""), NA())</f>
        <v>#N/A</v>
      </c>
      <c r="H1427" s="3" t="e">
        <f t="shared" si="157"/>
        <v>#NUM!</v>
      </c>
      <c r="I1427" s="3" t="e">
        <f ca="1" xml:space="preserve"> IF(OR(Calculations!C1427 = "",Calculations!C1427 &lt;&gt; DefectTypeString),  Calculations!M1427, NA())</f>
        <v>#N/A</v>
      </c>
      <c r="J1427" s="3" t="e">
        <f xml:space="preserve"> IF(Calculations!C1427 = DefectTypeString,  Calculations!M1427, NA())</f>
        <v>#N/A</v>
      </c>
      <c r="K1427" s="3"/>
      <c r="AL1427" s="2" t="str">
        <f t="shared" si="153"/>
        <v/>
      </c>
      <c r="AM1427" s="4" t="str">
        <f t="shared" si="154"/>
        <v/>
      </c>
      <c r="AN1427" s="4" t="str">
        <f t="shared" si="155"/>
        <v/>
      </c>
    </row>
    <row r="1428" spans="1:40" x14ac:dyDescent="0.2">
      <c r="A1428" s="9" t="str">
        <f>Calculations!B1428</f>
        <v/>
      </c>
      <c r="B1428" s="9" t="str">
        <f>Calculations!A1428</f>
        <v/>
      </c>
      <c r="C1428" s="3" t="str">
        <f t="shared" si="152"/>
        <v/>
      </c>
      <c r="D1428" s="3" t="str">
        <f>IFERROR(Calculations!L1428,"")</f>
        <v/>
      </c>
      <c r="E1428" s="3" t="str">
        <f>IF(OR(FilterValue="",Calculations!C1428=FilterValue), IF(Calculations!C1428 &lt;&gt;DefectTypeString,  IFERROR(Calculations!L1428,""), NA()),NA())</f>
        <v/>
      </c>
      <c r="F1428" s="3" t="e">
        <f t="shared" si="156"/>
        <v>#NUM!</v>
      </c>
      <c r="G1428" s="3" t="e">
        <f xml:space="preserve"> IF(Calculations!C1428 = DefectTypeString,  IFERROR(Calculations!L1428,""), NA())</f>
        <v>#N/A</v>
      </c>
      <c r="H1428" s="3" t="e">
        <f t="shared" si="157"/>
        <v>#NUM!</v>
      </c>
      <c r="I1428" s="3" t="e">
        <f ca="1" xml:space="preserve"> IF(OR(Calculations!C1428 = "",Calculations!C1428 &lt;&gt; DefectTypeString),  Calculations!M1428, NA())</f>
        <v>#N/A</v>
      </c>
      <c r="J1428" s="3" t="e">
        <f xml:space="preserve"> IF(Calculations!C1428 = DefectTypeString,  Calculations!M1428, NA())</f>
        <v>#N/A</v>
      </c>
      <c r="K1428" s="3"/>
      <c r="AL1428" s="2" t="str">
        <f t="shared" si="153"/>
        <v/>
      </c>
      <c r="AM1428" s="4" t="str">
        <f t="shared" si="154"/>
        <v/>
      </c>
      <c r="AN1428" s="4" t="str">
        <f t="shared" si="155"/>
        <v/>
      </c>
    </row>
    <row r="1429" spans="1:40" x14ac:dyDescent="0.2">
      <c r="A1429" s="9" t="str">
        <f>Calculations!B1429</f>
        <v/>
      </c>
      <c r="B1429" s="9" t="str">
        <f>Calculations!A1429</f>
        <v/>
      </c>
      <c r="C1429" s="3" t="str">
        <f t="shared" si="152"/>
        <v/>
      </c>
      <c r="D1429" s="3" t="str">
        <f>IFERROR(Calculations!L1429,"")</f>
        <v/>
      </c>
      <c r="E1429" s="3" t="str">
        <f>IF(OR(FilterValue="",Calculations!C1429=FilterValue), IF(Calculations!C1429 &lt;&gt;DefectTypeString,  IFERROR(Calculations!L1429,""), NA()),NA())</f>
        <v/>
      </c>
      <c r="F1429" s="3" t="e">
        <f t="shared" si="156"/>
        <v>#NUM!</v>
      </c>
      <c r="G1429" s="3" t="e">
        <f xml:space="preserve"> IF(Calculations!C1429 = DefectTypeString,  IFERROR(Calculations!L1429,""), NA())</f>
        <v>#N/A</v>
      </c>
      <c r="H1429" s="3" t="e">
        <f t="shared" si="157"/>
        <v>#NUM!</v>
      </c>
      <c r="I1429" s="3" t="e">
        <f ca="1" xml:space="preserve"> IF(OR(Calculations!C1429 = "",Calculations!C1429 &lt;&gt; DefectTypeString),  Calculations!M1429, NA())</f>
        <v>#N/A</v>
      </c>
      <c r="J1429" s="3" t="e">
        <f xml:space="preserve"> IF(Calculations!C1429 = DefectTypeString,  Calculations!M1429, NA())</f>
        <v>#N/A</v>
      </c>
      <c r="K1429" s="3"/>
      <c r="AL1429" s="2" t="str">
        <f t="shared" si="153"/>
        <v/>
      </c>
      <c r="AM1429" s="4" t="str">
        <f t="shared" si="154"/>
        <v/>
      </c>
      <c r="AN1429" s="4" t="str">
        <f t="shared" si="155"/>
        <v/>
      </c>
    </row>
    <row r="1430" spans="1:40" x14ac:dyDescent="0.2">
      <c r="A1430" s="9" t="str">
        <f>Calculations!B1430</f>
        <v/>
      </c>
      <c r="B1430" s="9" t="str">
        <f>Calculations!A1430</f>
        <v/>
      </c>
      <c r="C1430" s="3" t="str">
        <f t="shared" si="152"/>
        <v/>
      </c>
      <c r="D1430" s="3" t="str">
        <f>IFERROR(Calculations!L1430,"")</f>
        <v/>
      </c>
      <c r="E1430" s="3" t="str">
        <f>IF(OR(FilterValue="",Calculations!C1430=FilterValue), IF(Calculations!C1430 &lt;&gt;DefectTypeString,  IFERROR(Calculations!L1430,""), NA()),NA())</f>
        <v/>
      </c>
      <c r="F1430" s="3" t="e">
        <f t="shared" si="156"/>
        <v>#NUM!</v>
      </c>
      <c r="G1430" s="3" t="e">
        <f xml:space="preserve"> IF(Calculations!C1430 = DefectTypeString,  IFERROR(Calculations!L1430,""), NA())</f>
        <v>#N/A</v>
      </c>
      <c r="H1430" s="3" t="e">
        <f t="shared" si="157"/>
        <v>#NUM!</v>
      </c>
      <c r="I1430" s="3" t="e">
        <f ca="1" xml:space="preserve"> IF(OR(Calculations!C1430 = "",Calculations!C1430 &lt;&gt; DefectTypeString),  Calculations!M1430, NA())</f>
        <v>#N/A</v>
      </c>
      <c r="J1430" s="3" t="e">
        <f xml:space="preserve"> IF(Calculations!C1430 = DefectTypeString,  Calculations!M1430, NA())</f>
        <v>#N/A</v>
      </c>
      <c r="K1430" s="3"/>
      <c r="AL1430" s="2" t="str">
        <f t="shared" si="153"/>
        <v/>
      </c>
      <c r="AM1430" s="4" t="str">
        <f t="shared" si="154"/>
        <v/>
      </c>
      <c r="AN1430" s="4" t="str">
        <f t="shared" si="155"/>
        <v/>
      </c>
    </row>
    <row r="1431" spans="1:40" x14ac:dyDescent="0.2">
      <c r="A1431" s="9" t="str">
        <f>Calculations!B1431</f>
        <v/>
      </c>
      <c r="B1431" s="9" t="str">
        <f>Calculations!A1431</f>
        <v/>
      </c>
      <c r="C1431" s="3" t="str">
        <f t="shared" si="152"/>
        <v/>
      </c>
      <c r="D1431" s="3" t="str">
        <f>IFERROR(Calculations!L1431,"")</f>
        <v/>
      </c>
      <c r="E1431" s="3" t="str">
        <f>IF(OR(FilterValue="",Calculations!C1431=FilterValue), IF(Calculations!C1431 &lt;&gt;DefectTypeString,  IFERROR(Calculations!L1431,""), NA()),NA())</f>
        <v/>
      </c>
      <c r="F1431" s="3" t="e">
        <f t="shared" si="156"/>
        <v>#NUM!</v>
      </c>
      <c r="G1431" s="3" t="e">
        <f xml:space="preserve"> IF(Calculations!C1431 = DefectTypeString,  IFERROR(Calculations!L1431,""), NA())</f>
        <v>#N/A</v>
      </c>
      <c r="H1431" s="3" t="e">
        <f t="shared" si="157"/>
        <v>#NUM!</v>
      </c>
      <c r="I1431" s="3" t="e">
        <f ca="1" xml:space="preserve"> IF(OR(Calculations!C1431 = "",Calculations!C1431 &lt;&gt; DefectTypeString),  Calculations!M1431, NA())</f>
        <v>#N/A</v>
      </c>
      <c r="J1431" s="3" t="e">
        <f xml:space="preserve"> IF(Calculations!C1431 = DefectTypeString,  Calculations!M1431, NA())</f>
        <v>#N/A</v>
      </c>
      <c r="K1431" s="3"/>
      <c r="AL1431" s="2" t="str">
        <f t="shared" si="153"/>
        <v/>
      </c>
      <c r="AM1431" s="4" t="str">
        <f t="shared" si="154"/>
        <v/>
      </c>
      <c r="AN1431" s="4" t="str">
        <f t="shared" si="155"/>
        <v/>
      </c>
    </row>
    <row r="1432" spans="1:40" x14ac:dyDescent="0.2">
      <c r="A1432" s="9" t="str">
        <f>Calculations!B1432</f>
        <v/>
      </c>
      <c r="B1432" s="9" t="str">
        <f>Calculations!A1432</f>
        <v/>
      </c>
      <c r="C1432" s="3" t="str">
        <f t="shared" si="152"/>
        <v/>
      </c>
      <c r="D1432" s="3" t="str">
        <f>IFERROR(Calculations!L1432,"")</f>
        <v/>
      </c>
      <c r="E1432" s="3" t="str">
        <f>IF(OR(FilterValue="",Calculations!C1432=FilterValue), IF(Calculations!C1432 &lt;&gt;DefectTypeString,  IFERROR(Calculations!L1432,""), NA()),NA())</f>
        <v/>
      </c>
      <c r="F1432" s="3" t="e">
        <f t="shared" si="156"/>
        <v>#NUM!</v>
      </c>
      <c r="G1432" s="3" t="e">
        <f xml:space="preserve"> IF(Calculations!C1432 = DefectTypeString,  IFERROR(Calculations!L1432,""), NA())</f>
        <v>#N/A</v>
      </c>
      <c r="H1432" s="3" t="e">
        <f t="shared" si="157"/>
        <v>#NUM!</v>
      </c>
      <c r="I1432" s="3" t="e">
        <f ca="1" xml:space="preserve"> IF(OR(Calculations!C1432 = "",Calculations!C1432 &lt;&gt; DefectTypeString),  Calculations!M1432, NA())</f>
        <v>#N/A</v>
      </c>
      <c r="J1432" s="3" t="e">
        <f xml:space="preserve"> IF(Calculations!C1432 = DefectTypeString,  Calculations!M1432, NA())</f>
        <v>#N/A</v>
      </c>
      <c r="K1432" s="3"/>
      <c r="AL1432" s="2" t="str">
        <f t="shared" si="153"/>
        <v/>
      </c>
      <c r="AM1432" s="4" t="str">
        <f t="shared" si="154"/>
        <v/>
      </c>
      <c r="AN1432" s="4" t="str">
        <f t="shared" si="155"/>
        <v/>
      </c>
    </row>
    <row r="1433" spans="1:40" x14ac:dyDescent="0.2">
      <c r="A1433" s="9" t="str">
        <f>Calculations!B1433</f>
        <v/>
      </c>
      <c r="B1433" s="9" t="str">
        <f>Calculations!A1433</f>
        <v/>
      </c>
      <c r="C1433" s="3" t="str">
        <f t="shared" si="152"/>
        <v/>
      </c>
      <c r="D1433" s="3" t="str">
        <f>IFERROR(Calculations!L1433,"")</f>
        <v/>
      </c>
      <c r="E1433" s="3" t="str">
        <f>IF(OR(FilterValue="",Calculations!C1433=FilterValue), IF(Calculations!C1433 &lt;&gt;DefectTypeString,  IFERROR(Calculations!L1433,""), NA()),NA())</f>
        <v/>
      </c>
      <c r="F1433" s="3" t="e">
        <f t="shared" si="156"/>
        <v>#NUM!</v>
      </c>
      <c r="G1433" s="3" t="e">
        <f xml:space="preserve"> IF(Calculations!C1433 = DefectTypeString,  IFERROR(Calculations!L1433,""), NA())</f>
        <v>#N/A</v>
      </c>
      <c r="H1433" s="3" t="e">
        <f t="shared" si="157"/>
        <v>#NUM!</v>
      </c>
      <c r="I1433" s="3" t="e">
        <f ca="1" xml:space="preserve"> IF(OR(Calculations!C1433 = "",Calculations!C1433 &lt;&gt; DefectTypeString),  Calculations!M1433, NA())</f>
        <v>#N/A</v>
      </c>
      <c r="J1433" s="3" t="e">
        <f xml:space="preserve"> IF(Calculations!C1433 = DefectTypeString,  Calculations!M1433, NA())</f>
        <v>#N/A</v>
      </c>
      <c r="K1433" s="3"/>
      <c r="AL1433" s="2" t="str">
        <f t="shared" si="153"/>
        <v/>
      </c>
      <c r="AM1433" s="4" t="str">
        <f t="shared" si="154"/>
        <v/>
      </c>
      <c r="AN1433" s="4" t="str">
        <f t="shared" si="155"/>
        <v/>
      </c>
    </row>
    <row r="1434" spans="1:40" x14ac:dyDescent="0.2">
      <c r="A1434" s="9" t="str">
        <f>Calculations!B1434</f>
        <v/>
      </c>
      <c r="B1434" s="9" t="str">
        <f>Calculations!A1434</f>
        <v/>
      </c>
      <c r="C1434" s="3" t="str">
        <f t="shared" si="152"/>
        <v/>
      </c>
      <c r="D1434" s="3" t="str">
        <f>IFERROR(Calculations!L1434,"")</f>
        <v/>
      </c>
      <c r="E1434" s="3" t="str">
        <f>IF(OR(FilterValue="",Calculations!C1434=FilterValue), IF(Calculations!C1434 &lt;&gt;DefectTypeString,  IFERROR(Calculations!L1434,""), NA()),NA())</f>
        <v/>
      </c>
      <c r="F1434" s="3" t="e">
        <f t="shared" si="156"/>
        <v>#NUM!</v>
      </c>
      <c r="G1434" s="3" t="e">
        <f xml:space="preserve"> IF(Calculations!C1434 = DefectTypeString,  IFERROR(Calculations!L1434,""), NA())</f>
        <v>#N/A</v>
      </c>
      <c r="H1434" s="3" t="e">
        <f t="shared" si="157"/>
        <v>#NUM!</v>
      </c>
      <c r="I1434" s="3" t="e">
        <f ca="1" xml:space="preserve"> IF(OR(Calculations!C1434 = "",Calculations!C1434 &lt;&gt; DefectTypeString),  Calculations!M1434, NA())</f>
        <v>#N/A</v>
      </c>
      <c r="J1434" s="3" t="e">
        <f xml:space="preserve"> IF(Calculations!C1434 = DefectTypeString,  Calculations!M1434, NA())</f>
        <v>#N/A</v>
      </c>
      <c r="K1434" s="3"/>
      <c r="AL1434" s="2" t="str">
        <f t="shared" si="153"/>
        <v/>
      </c>
      <c r="AM1434" s="4" t="str">
        <f t="shared" si="154"/>
        <v/>
      </c>
      <c r="AN1434" s="4" t="str">
        <f t="shared" si="155"/>
        <v/>
      </c>
    </row>
    <row r="1435" spans="1:40" x14ac:dyDescent="0.2">
      <c r="A1435" s="9" t="str">
        <f>Calculations!B1435</f>
        <v/>
      </c>
      <c r="B1435" s="9" t="str">
        <f>Calculations!A1435</f>
        <v/>
      </c>
      <c r="C1435" s="3" t="str">
        <f t="shared" si="152"/>
        <v/>
      </c>
      <c r="D1435" s="3" t="str">
        <f>IFERROR(Calculations!L1435,"")</f>
        <v/>
      </c>
      <c r="E1435" s="3" t="str">
        <f>IF(OR(FilterValue="",Calculations!C1435=FilterValue), IF(Calculations!C1435 &lt;&gt;DefectTypeString,  IFERROR(Calculations!L1435,""), NA()),NA())</f>
        <v/>
      </c>
      <c r="F1435" s="3" t="e">
        <f t="shared" si="156"/>
        <v>#NUM!</v>
      </c>
      <c r="G1435" s="3" t="e">
        <f xml:space="preserve"> IF(Calculations!C1435 = DefectTypeString,  IFERROR(Calculations!L1435,""), NA())</f>
        <v>#N/A</v>
      </c>
      <c r="H1435" s="3" t="e">
        <f t="shared" si="157"/>
        <v>#NUM!</v>
      </c>
      <c r="I1435" s="3" t="e">
        <f ca="1" xml:space="preserve"> IF(OR(Calculations!C1435 = "",Calculations!C1435 &lt;&gt; DefectTypeString),  Calculations!M1435, NA())</f>
        <v>#N/A</v>
      </c>
      <c r="J1435" s="3" t="e">
        <f xml:space="preserve"> IF(Calculations!C1435 = DefectTypeString,  Calculations!M1435, NA())</f>
        <v>#N/A</v>
      </c>
      <c r="K1435" s="3"/>
      <c r="AL1435" s="2" t="str">
        <f t="shared" si="153"/>
        <v/>
      </c>
      <c r="AM1435" s="4" t="str">
        <f t="shared" si="154"/>
        <v/>
      </c>
      <c r="AN1435" s="4" t="str">
        <f t="shared" si="155"/>
        <v/>
      </c>
    </row>
    <row r="1436" spans="1:40" x14ac:dyDescent="0.2">
      <c r="A1436" s="9" t="str">
        <f>Calculations!B1436</f>
        <v/>
      </c>
      <c r="B1436" s="9" t="str">
        <f>Calculations!A1436</f>
        <v/>
      </c>
      <c r="C1436" s="3" t="str">
        <f t="shared" si="152"/>
        <v/>
      </c>
      <c r="D1436" s="3" t="str">
        <f>IFERROR(Calculations!L1436,"")</f>
        <v/>
      </c>
      <c r="E1436" s="3" t="str">
        <f>IF(OR(FilterValue="",Calculations!C1436=FilterValue), IF(Calculations!C1436 &lt;&gt;DefectTypeString,  IFERROR(Calculations!L1436,""), NA()),NA())</f>
        <v/>
      </c>
      <c r="F1436" s="3" t="e">
        <f t="shared" si="156"/>
        <v>#NUM!</v>
      </c>
      <c r="G1436" s="3" t="e">
        <f xml:space="preserve"> IF(Calculations!C1436 = DefectTypeString,  IFERROR(Calculations!L1436,""), NA())</f>
        <v>#N/A</v>
      </c>
      <c r="H1436" s="3" t="e">
        <f t="shared" si="157"/>
        <v>#NUM!</v>
      </c>
      <c r="I1436" s="3" t="e">
        <f ca="1" xml:space="preserve"> IF(OR(Calculations!C1436 = "",Calculations!C1436 &lt;&gt; DefectTypeString),  Calculations!M1436, NA())</f>
        <v>#N/A</v>
      </c>
      <c r="J1436" s="3" t="e">
        <f xml:space="preserve"> IF(Calculations!C1436 = DefectTypeString,  Calculations!M1436, NA())</f>
        <v>#N/A</v>
      </c>
      <c r="K1436" s="3"/>
      <c r="AL1436" s="2" t="str">
        <f t="shared" si="153"/>
        <v/>
      </c>
      <c r="AM1436" s="4" t="str">
        <f t="shared" si="154"/>
        <v/>
      </c>
      <c r="AN1436" s="4" t="str">
        <f t="shared" si="155"/>
        <v/>
      </c>
    </row>
    <row r="1437" spans="1:40" x14ac:dyDescent="0.2">
      <c r="A1437" s="9" t="str">
        <f>Calculations!B1437</f>
        <v/>
      </c>
      <c r="B1437" s="9" t="str">
        <f>Calculations!A1437</f>
        <v/>
      </c>
      <c r="C1437" s="3" t="str">
        <f t="shared" si="152"/>
        <v/>
      </c>
      <c r="D1437" s="3" t="str">
        <f>IFERROR(Calculations!L1437,"")</f>
        <v/>
      </c>
      <c r="E1437" s="3" t="str">
        <f>IF(OR(FilterValue="",Calculations!C1437=FilterValue), IF(Calculations!C1437 &lt;&gt;DefectTypeString,  IFERROR(Calculations!L1437,""), NA()),NA())</f>
        <v/>
      </c>
      <c r="F1437" s="3" t="e">
        <f t="shared" si="156"/>
        <v>#NUM!</v>
      </c>
      <c r="G1437" s="3" t="e">
        <f xml:space="preserve"> IF(Calculations!C1437 = DefectTypeString,  IFERROR(Calculations!L1437,""), NA())</f>
        <v>#N/A</v>
      </c>
      <c r="H1437" s="3" t="e">
        <f t="shared" si="157"/>
        <v>#NUM!</v>
      </c>
      <c r="I1437" s="3" t="e">
        <f ca="1" xml:space="preserve"> IF(OR(Calculations!C1437 = "",Calculations!C1437 &lt;&gt; DefectTypeString),  Calculations!M1437, NA())</f>
        <v>#N/A</v>
      </c>
      <c r="J1437" s="3" t="e">
        <f xml:space="preserve"> IF(Calculations!C1437 = DefectTypeString,  Calculations!M1437, NA())</f>
        <v>#N/A</v>
      </c>
      <c r="K1437" s="3"/>
      <c r="AL1437" s="2" t="str">
        <f t="shared" si="153"/>
        <v/>
      </c>
      <c r="AM1437" s="4" t="str">
        <f t="shared" si="154"/>
        <v/>
      </c>
      <c r="AN1437" s="4" t="str">
        <f t="shared" si="155"/>
        <v/>
      </c>
    </row>
    <row r="1438" spans="1:40" x14ac:dyDescent="0.2">
      <c r="A1438" s="9" t="str">
        <f>Calculations!B1438</f>
        <v/>
      </c>
      <c r="B1438" s="9" t="str">
        <f>Calculations!A1438</f>
        <v/>
      </c>
      <c r="C1438" s="3" t="str">
        <f t="shared" si="152"/>
        <v/>
      </c>
      <c r="D1438" s="3" t="str">
        <f>IFERROR(Calculations!L1438,"")</f>
        <v/>
      </c>
      <c r="E1438" s="3" t="str">
        <f>IF(OR(FilterValue="",Calculations!C1438=FilterValue), IF(Calculations!C1438 &lt;&gt;DefectTypeString,  IFERROR(Calculations!L1438,""), NA()),NA())</f>
        <v/>
      </c>
      <c r="F1438" s="3" t="e">
        <f t="shared" si="156"/>
        <v>#NUM!</v>
      </c>
      <c r="G1438" s="3" t="e">
        <f xml:space="preserve"> IF(Calculations!C1438 = DefectTypeString,  IFERROR(Calculations!L1438,""), NA())</f>
        <v>#N/A</v>
      </c>
      <c r="H1438" s="3" t="e">
        <f t="shared" si="157"/>
        <v>#NUM!</v>
      </c>
      <c r="I1438" s="3" t="e">
        <f ca="1" xml:space="preserve"> IF(OR(Calculations!C1438 = "",Calculations!C1438 &lt;&gt; DefectTypeString),  Calculations!M1438, NA())</f>
        <v>#N/A</v>
      </c>
      <c r="J1438" s="3" t="e">
        <f xml:space="preserve"> IF(Calculations!C1438 = DefectTypeString,  Calculations!M1438, NA())</f>
        <v>#N/A</v>
      </c>
      <c r="K1438" s="3"/>
      <c r="AL1438" s="2" t="str">
        <f t="shared" si="153"/>
        <v/>
      </c>
      <c r="AM1438" s="4" t="str">
        <f t="shared" si="154"/>
        <v/>
      </c>
      <c r="AN1438" s="4" t="str">
        <f t="shared" si="155"/>
        <v/>
      </c>
    </row>
    <row r="1439" spans="1:40" x14ac:dyDescent="0.2">
      <c r="A1439" s="9" t="str">
        <f>Calculations!B1439</f>
        <v/>
      </c>
      <c r="B1439" s="9" t="str">
        <f>Calculations!A1439</f>
        <v/>
      </c>
      <c r="C1439" s="3" t="str">
        <f t="shared" si="152"/>
        <v/>
      </c>
      <c r="D1439" s="3" t="str">
        <f>IFERROR(Calculations!L1439,"")</f>
        <v/>
      </c>
      <c r="E1439" s="3" t="str">
        <f>IF(OR(FilterValue="",Calculations!C1439=FilterValue), IF(Calculations!C1439 &lt;&gt;DefectTypeString,  IFERROR(Calculations!L1439,""), NA()),NA())</f>
        <v/>
      </c>
      <c r="F1439" s="3" t="e">
        <f t="shared" si="156"/>
        <v>#NUM!</v>
      </c>
      <c r="G1439" s="3" t="e">
        <f xml:space="preserve"> IF(Calculations!C1439 = DefectTypeString,  IFERROR(Calculations!L1439,""), NA())</f>
        <v>#N/A</v>
      </c>
      <c r="H1439" s="3" t="e">
        <f t="shared" si="157"/>
        <v>#NUM!</v>
      </c>
      <c r="I1439" s="3" t="e">
        <f ca="1" xml:space="preserve"> IF(OR(Calculations!C1439 = "",Calculations!C1439 &lt;&gt; DefectTypeString),  Calculations!M1439, NA())</f>
        <v>#N/A</v>
      </c>
      <c r="J1439" s="3" t="e">
        <f xml:space="preserve"> IF(Calculations!C1439 = DefectTypeString,  Calculations!M1439, NA())</f>
        <v>#N/A</v>
      </c>
      <c r="K1439" s="3"/>
      <c r="AL1439" s="2" t="str">
        <f t="shared" si="153"/>
        <v/>
      </c>
      <c r="AM1439" s="4" t="str">
        <f t="shared" si="154"/>
        <v/>
      </c>
      <c r="AN1439" s="4" t="str">
        <f t="shared" si="155"/>
        <v/>
      </c>
    </row>
    <row r="1440" spans="1:40" x14ac:dyDescent="0.2">
      <c r="A1440" s="9" t="str">
        <f>Calculations!B1440</f>
        <v/>
      </c>
      <c r="B1440" s="9" t="str">
        <f>Calculations!A1440</f>
        <v/>
      </c>
      <c r="C1440" s="3" t="str">
        <f t="shared" si="152"/>
        <v/>
      </c>
      <c r="D1440" s="3" t="str">
        <f>IFERROR(Calculations!L1440,"")</f>
        <v/>
      </c>
      <c r="E1440" s="3" t="str">
        <f>IF(OR(FilterValue="",Calculations!C1440=FilterValue), IF(Calculations!C1440 &lt;&gt;DefectTypeString,  IFERROR(Calculations!L1440,""), NA()),NA())</f>
        <v/>
      </c>
      <c r="F1440" s="3" t="e">
        <f t="shared" si="156"/>
        <v>#NUM!</v>
      </c>
      <c r="G1440" s="3" t="e">
        <f xml:space="preserve"> IF(Calculations!C1440 = DefectTypeString,  IFERROR(Calculations!L1440,""), NA())</f>
        <v>#N/A</v>
      </c>
      <c r="H1440" s="3" t="e">
        <f t="shared" si="157"/>
        <v>#NUM!</v>
      </c>
      <c r="I1440" s="3" t="e">
        <f ca="1" xml:space="preserve"> IF(OR(Calculations!C1440 = "",Calculations!C1440 &lt;&gt; DefectTypeString),  Calculations!M1440, NA())</f>
        <v>#N/A</v>
      </c>
      <c r="J1440" s="3" t="e">
        <f xml:space="preserve"> IF(Calculations!C1440 = DefectTypeString,  Calculations!M1440, NA())</f>
        <v>#N/A</v>
      </c>
      <c r="K1440" s="3"/>
      <c r="AL1440" s="2" t="str">
        <f t="shared" si="153"/>
        <v/>
      </c>
      <c r="AM1440" s="4" t="str">
        <f t="shared" si="154"/>
        <v/>
      </c>
      <c r="AN1440" s="4" t="str">
        <f t="shared" si="155"/>
        <v/>
      </c>
    </row>
    <row r="1441" spans="1:40" x14ac:dyDescent="0.2">
      <c r="A1441" s="9" t="str">
        <f>Calculations!B1441</f>
        <v/>
      </c>
      <c r="B1441" s="9" t="str">
        <f>Calculations!A1441</f>
        <v/>
      </c>
      <c r="C1441" s="3" t="str">
        <f t="shared" si="152"/>
        <v/>
      </c>
      <c r="D1441" s="3" t="str">
        <f>IFERROR(Calculations!L1441,"")</f>
        <v/>
      </c>
      <c r="E1441" s="3" t="str">
        <f>IF(OR(FilterValue="",Calculations!C1441=FilterValue), IF(Calculations!C1441 &lt;&gt;DefectTypeString,  IFERROR(Calculations!L1441,""), NA()),NA())</f>
        <v/>
      </c>
      <c r="F1441" s="3" t="e">
        <f t="shared" si="156"/>
        <v>#NUM!</v>
      </c>
      <c r="G1441" s="3" t="e">
        <f xml:space="preserve"> IF(Calculations!C1441 = DefectTypeString,  IFERROR(Calculations!L1441,""), NA())</f>
        <v>#N/A</v>
      </c>
      <c r="H1441" s="3" t="e">
        <f t="shared" si="157"/>
        <v>#NUM!</v>
      </c>
      <c r="I1441" s="3" t="e">
        <f ca="1" xml:space="preserve"> IF(OR(Calculations!C1441 = "",Calculations!C1441 &lt;&gt; DefectTypeString),  Calculations!M1441, NA())</f>
        <v>#N/A</v>
      </c>
      <c r="J1441" s="3" t="e">
        <f xml:space="preserve"> IF(Calculations!C1441 = DefectTypeString,  Calculations!M1441, NA())</f>
        <v>#N/A</v>
      </c>
      <c r="K1441" s="3"/>
      <c r="AL1441" s="2" t="str">
        <f t="shared" si="153"/>
        <v/>
      </c>
      <c r="AM1441" s="4" t="str">
        <f t="shared" si="154"/>
        <v/>
      </c>
      <c r="AN1441" s="4" t="str">
        <f t="shared" si="155"/>
        <v/>
      </c>
    </row>
    <row r="1442" spans="1:40" x14ac:dyDescent="0.2">
      <c r="A1442" s="9" t="str">
        <f>Calculations!B1442</f>
        <v/>
      </c>
      <c r="B1442" s="9" t="str">
        <f>Calculations!A1442</f>
        <v/>
      </c>
      <c r="C1442" s="3" t="str">
        <f t="shared" si="152"/>
        <v/>
      </c>
      <c r="D1442" s="3" t="str">
        <f>IFERROR(Calculations!L1442,"")</f>
        <v/>
      </c>
      <c r="E1442" s="3" t="str">
        <f>IF(OR(FilterValue="",Calculations!C1442=FilterValue), IF(Calculations!C1442 &lt;&gt;DefectTypeString,  IFERROR(Calculations!L1442,""), NA()),NA())</f>
        <v/>
      </c>
      <c r="F1442" s="3" t="e">
        <f t="shared" si="156"/>
        <v>#NUM!</v>
      </c>
      <c r="G1442" s="3" t="e">
        <f xml:space="preserve"> IF(Calculations!C1442 = DefectTypeString,  IFERROR(Calculations!L1442,""), NA())</f>
        <v>#N/A</v>
      </c>
      <c r="H1442" s="3" t="e">
        <f t="shared" si="157"/>
        <v>#NUM!</v>
      </c>
      <c r="I1442" s="3" t="e">
        <f ca="1" xml:space="preserve"> IF(OR(Calculations!C1442 = "",Calculations!C1442 &lt;&gt; DefectTypeString),  Calculations!M1442, NA())</f>
        <v>#N/A</v>
      </c>
      <c r="J1442" s="3" t="e">
        <f xml:space="preserve"> IF(Calculations!C1442 = DefectTypeString,  Calculations!M1442, NA())</f>
        <v>#N/A</v>
      </c>
      <c r="K1442" s="3"/>
      <c r="AL1442" s="2" t="str">
        <f t="shared" si="153"/>
        <v/>
      </c>
      <c r="AM1442" s="4" t="str">
        <f t="shared" si="154"/>
        <v/>
      </c>
      <c r="AN1442" s="4" t="str">
        <f t="shared" si="155"/>
        <v/>
      </c>
    </row>
    <row r="1443" spans="1:40" x14ac:dyDescent="0.2">
      <c r="A1443" s="9" t="str">
        <f>Calculations!B1443</f>
        <v/>
      </c>
      <c r="B1443" s="9" t="str">
        <f>Calculations!A1443</f>
        <v/>
      </c>
      <c r="C1443" s="3" t="str">
        <f t="shared" si="152"/>
        <v/>
      </c>
      <c r="D1443" s="3" t="str">
        <f>IFERROR(Calculations!L1443,"")</f>
        <v/>
      </c>
      <c r="E1443" s="3" t="str">
        <f>IF(OR(FilterValue="",Calculations!C1443=FilterValue), IF(Calculations!C1443 &lt;&gt;DefectTypeString,  IFERROR(Calculations!L1443,""), NA()),NA())</f>
        <v/>
      </c>
      <c r="F1443" s="3" t="e">
        <f t="shared" si="156"/>
        <v>#NUM!</v>
      </c>
      <c r="G1443" s="3" t="e">
        <f xml:space="preserve"> IF(Calculations!C1443 = DefectTypeString,  IFERROR(Calculations!L1443,""), NA())</f>
        <v>#N/A</v>
      </c>
      <c r="H1443" s="3" t="e">
        <f t="shared" si="157"/>
        <v>#NUM!</v>
      </c>
      <c r="I1443" s="3" t="e">
        <f ca="1" xml:space="preserve"> IF(OR(Calculations!C1443 = "",Calculations!C1443 &lt;&gt; DefectTypeString),  Calculations!M1443, NA())</f>
        <v>#N/A</v>
      </c>
      <c r="J1443" s="3" t="e">
        <f xml:space="preserve"> IF(Calculations!C1443 = DefectTypeString,  Calculations!M1443, NA())</f>
        <v>#N/A</v>
      </c>
      <c r="K1443" s="3"/>
      <c r="AL1443" s="2" t="str">
        <f t="shared" si="153"/>
        <v/>
      </c>
      <c r="AM1443" s="4" t="str">
        <f t="shared" si="154"/>
        <v/>
      </c>
      <c r="AN1443" s="4" t="str">
        <f t="shared" si="155"/>
        <v/>
      </c>
    </row>
    <row r="1444" spans="1:40" x14ac:dyDescent="0.2">
      <c r="A1444" s="9" t="str">
        <f>Calculations!B1444</f>
        <v/>
      </c>
      <c r="B1444" s="9" t="str">
        <f>Calculations!A1444</f>
        <v/>
      </c>
      <c r="C1444" s="3" t="str">
        <f t="shared" ref="C1444:C1507" si="158">IF(ISNUMBER(B1444),YEAR(B1444)&amp;"-"&amp;TEXT(WEEKNUM(B1444),"00"),"")</f>
        <v/>
      </c>
      <c r="D1444" s="3" t="str">
        <f>IFERROR(Calculations!L1444,"")</f>
        <v/>
      </c>
      <c r="E1444" s="3" t="str">
        <f>IF(OR(FilterValue="",Calculations!C1444=FilterValue), IF(Calculations!C1444 &lt;&gt;DefectTypeString,  IFERROR(Calculations!L1444,""), NA()),NA())</f>
        <v/>
      </c>
      <c r="F1444" s="3" t="e">
        <f t="shared" si="156"/>
        <v>#NUM!</v>
      </c>
      <c r="G1444" s="3" t="e">
        <f xml:space="preserve"> IF(Calculations!C1444 = DefectTypeString,  IFERROR(Calculations!L1444,""), NA())</f>
        <v>#N/A</v>
      </c>
      <c r="H1444" s="3" t="e">
        <f t="shared" si="157"/>
        <v>#NUM!</v>
      </c>
      <c r="I1444" s="3" t="e">
        <f ca="1" xml:space="preserve"> IF(OR(Calculations!C1444 = "",Calculations!C1444 &lt;&gt; DefectTypeString),  Calculations!M1444, NA())</f>
        <v>#N/A</v>
      </c>
      <c r="J1444" s="3" t="e">
        <f xml:space="preserve"> IF(Calculations!C1444 = DefectTypeString,  Calculations!M1444, NA())</f>
        <v>#N/A</v>
      </c>
      <c r="K1444" s="3"/>
      <c r="AL1444" s="2" t="str">
        <f t="shared" si="153"/>
        <v/>
      </c>
      <c r="AM1444" s="4" t="str">
        <f t="shared" si="154"/>
        <v/>
      </c>
      <c r="AN1444" s="4" t="str">
        <f t="shared" si="155"/>
        <v/>
      </c>
    </row>
    <row r="1445" spans="1:40" x14ac:dyDescent="0.2">
      <c r="A1445" s="9" t="str">
        <f>Calculations!B1445</f>
        <v/>
      </c>
      <c r="B1445" s="9" t="str">
        <f>Calculations!A1445</f>
        <v/>
      </c>
      <c r="C1445" s="3" t="str">
        <f t="shared" si="158"/>
        <v/>
      </c>
      <c r="D1445" s="3" t="str">
        <f>IFERROR(Calculations!L1445,"")</f>
        <v/>
      </c>
      <c r="E1445" s="3" t="str">
        <f>IF(OR(FilterValue="",Calculations!C1445=FilterValue), IF(Calculations!C1445 &lt;&gt;DefectTypeString,  IFERROR(Calculations!L1445,""), NA()),NA())</f>
        <v/>
      </c>
      <c r="F1445" s="3" t="e">
        <f t="shared" si="156"/>
        <v>#NUM!</v>
      </c>
      <c r="G1445" s="3" t="e">
        <f xml:space="preserve"> IF(Calculations!C1445 = DefectTypeString,  IFERROR(Calculations!L1445,""), NA())</f>
        <v>#N/A</v>
      </c>
      <c r="H1445" s="3" t="e">
        <f t="shared" si="157"/>
        <v>#NUM!</v>
      </c>
      <c r="I1445" s="3" t="e">
        <f ca="1" xml:space="preserve"> IF(OR(Calculations!C1445 = "",Calculations!C1445 &lt;&gt; DefectTypeString),  Calculations!M1445, NA())</f>
        <v>#N/A</v>
      </c>
      <c r="J1445" s="3" t="e">
        <f xml:space="preserve"> IF(Calculations!C1445 = DefectTypeString,  Calculations!M1445, NA())</f>
        <v>#N/A</v>
      </c>
      <c r="K1445" s="3"/>
      <c r="AL1445" s="2" t="str">
        <f t="shared" si="153"/>
        <v/>
      </c>
      <c r="AM1445" s="4" t="str">
        <f t="shared" si="154"/>
        <v/>
      </c>
      <c r="AN1445" s="4" t="str">
        <f t="shared" si="155"/>
        <v/>
      </c>
    </row>
    <row r="1446" spans="1:40" x14ac:dyDescent="0.2">
      <c r="A1446" s="9" t="str">
        <f>Calculations!B1446</f>
        <v/>
      </c>
      <c r="B1446" s="9" t="str">
        <f>Calculations!A1446</f>
        <v/>
      </c>
      <c r="C1446" s="3" t="str">
        <f t="shared" si="158"/>
        <v/>
      </c>
      <c r="D1446" s="3" t="str">
        <f>IFERROR(Calculations!L1446,"")</f>
        <v/>
      </c>
      <c r="E1446" s="3" t="str">
        <f>IF(OR(FilterValue="",Calculations!C1446=FilterValue), IF(Calculations!C1446 &lt;&gt;DefectTypeString,  IFERROR(Calculations!L1446,""), NA()),NA())</f>
        <v/>
      </c>
      <c r="F1446" s="3" t="e">
        <f t="shared" si="156"/>
        <v>#NUM!</v>
      </c>
      <c r="G1446" s="3" t="e">
        <f xml:space="preserve"> IF(Calculations!C1446 = DefectTypeString,  IFERROR(Calculations!L1446,""), NA())</f>
        <v>#N/A</v>
      </c>
      <c r="H1446" s="3" t="e">
        <f t="shared" si="157"/>
        <v>#NUM!</v>
      </c>
      <c r="I1446" s="3" t="e">
        <f ca="1" xml:space="preserve"> IF(OR(Calculations!C1446 = "",Calculations!C1446 &lt;&gt; DefectTypeString),  Calculations!M1446, NA())</f>
        <v>#N/A</v>
      </c>
      <c r="J1446" s="3" t="e">
        <f xml:space="preserve"> IF(Calculations!C1446 = DefectTypeString,  Calculations!M1446, NA())</f>
        <v>#N/A</v>
      </c>
      <c r="K1446" s="3"/>
      <c r="AL1446" s="2" t="str">
        <f t="shared" si="153"/>
        <v/>
      </c>
      <c r="AM1446" s="4" t="str">
        <f t="shared" si="154"/>
        <v/>
      </c>
      <c r="AN1446" s="4" t="str">
        <f t="shared" si="155"/>
        <v/>
      </c>
    </row>
    <row r="1447" spans="1:40" x14ac:dyDescent="0.2">
      <c r="A1447" s="9" t="str">
        <f>Calculations!B1447</f>
        <v/>
      </c>
      <c r="B1447" s="9" t="str">
        <f>Calculations!A1447</f>
        <v/>
      </c>
      <c r="C1447" s="3" t="str">
        <f t="shared" si="158"/>
        <v/>
      </c>
      <c r="D1447" s="3" t="str">
        <f>IFERROR(Calculations!L1447,"")</f>
        <v/>
      </c>
      <c r="E1447" s="3" t="str">
        <f>IF(OR(FilterValue="",Calculations!C1447=FilterValue), IF(Calculations!C1447 &lt;&gt;DefectTypeString,  IFERROR(Calculations!L1447,""), NA()),NA())</f>
        <v/>
      </c>
      <c r="F1447" s="3" t="e">
        <f t="shared" si="156"/>
        <v>#NUM!</v>
      </c>
      <c r="G1447" s="3" t="e">
        <f xml:space="preserve"> IF(Calculations!C1447 = DefectTypeString,  IFERROR(Calculations!L1447,""), NA())</f>
        <v>#N/A</v>
      </c>
      <c r="H1447" s="3" t="e">
        <f t="shared" si="157"/>
        <v>#NUM!</v>
      </c>
      <c r="I1447" s="3" t="e">
        <f ca="1" xml:space="preserve"> IF(OR(Calculations!C1447 = "",Calculations!C1447 &lt;&gt; DefectTypeString),  Calculations!M1447, NA())</f>
        <v>#N/A</v>
      </c>
      <c r="J1447" s="3" t="e">
        <f xml:space="preserve"> IF(Calculations!C1447 = DefectTypeString,  Calculations!M1447, NA())</f>
        <v>#N/A</v>
      </c>
      <c r="K1447" s="3"/>
      <c r="AL1447" s="2" t="str">
        <f t="shared" si="153"/>
        <v/>
      </c>
      <c r="AM1447" s="4" t="str">
        <f t="shared" si="154"/>
        <v/>
      </c>
      <c r="AN1447" s="4" t="str">
        <f t="shared" si="155"/>
        <v/>
      </c>
    </row>
    <row r="1448" spans="1:40" x14ac:dyDescent="0.2">
      <c r="A1448" s="9" t="str">
        <f>Calculations!B1448</f>
        <v/>
      </c>
      <c r="B1448" s="9" t="str">
        <f>Calculations!A1448</f>
        <v/>
      </c>
      <c r="C1448" s="3" t="str">
        <f t="shared" si="158"/>
        <v/>
      </c>
      <c r="D1448" s="3" t="str">
        <f>IFERROR(Calculations!L1448,"")</f>
        <v/>
      </c>
      <c r="E1448" s="3" t="str">
        <f>IF(OR(FilterValue="",Calculations!C1448=FilterValue), IF(Calculations!C1448 &lt;&gt;DefectTypeString,  IFERROR(Calculations!L1448,""), NA()),NA())</f>
        <v/>
      </c>
      <c r="F1448" s="3" t="e">
        <f t="shared" si="156"/>
        <v>#NUM!</v>
      </c>
      <c r="G1448" s="3" t="e">
        <f xml:space="preserve"> IF(Calculations!C1448 = DefectTypeString,  IFERROR(Calculations!L1448,""), NA())</f>
        <v>#N/A</v>
      </c>
      <c r="H1448" s="3" t="e">
        <f t="shared" si="157"/>
        <v>#NUM!</v>
      </c>
      <c r="I1448" s="3" t="e">
        <f ca="1" xml:space="preserve"> IF(OR(Calculations!C1448 = "",Calculations!C1448 &lt;&gt; DefectTypeString),  Calculations!M1448, NA())</f>
        <v>#N/A</v>
      </c>
      <c r="J1448" s="3" t="e">
        <f xml:space="preserve"> IF(Calculations!C1448 = DefectTypeString,  Calculations!M1448, NA())</f>
        <v>#N/A</v>
      </c>
      <c r="K1448" s="3"/>
      <c r="AL1448" s="2" t="str">
        <f t="shared" si="153"/>
        <v/>
      </c>
      <c r="AM1448" s="4" t="str">
        <f t="shared" si="154"/>
        <v/>
      </c>
      <c r="AN1448" s="4" t="str">
        <f t="shared" si="155"/>
        <v/>
      </c>
    </row>
    <row r="1449" spans="1:40" x14ac:dyDescent="0.2">
      <c r="A1449" s="9" t="str">
        <f>Calculations!B1449</f>
        <v/>
      </c>
      <c r="B1449" s="9" t="str">
        <f>Calculations!A1449</f>
        <v/>
      </c>
      <c r="C1449" s="3" t="str">
        <f t="shared" si="158"/>
        <v/>
      </c>
      <c r="D1449" s="3" t="str">
        <f>IFERROR(Calculations!L1449,"")</f>
        <v/>
      </c>
      <c r="E1449" s="3" t="str">
        <f>IF(OR(FilterValue="",Calculations!C1449=FilterValue), IF(Calculations!C1449 &lt;&gt;DefectTypeString,  IFERROR(Calculations!L1449,""), NA()),NA())</f>
        <v/>
      </c>
      <c r="F1449" s="3" t="e">
        <f t="shared" si="156"/>
        <v>#NUM!</v>
      </c>
      <c r="G1449" s="3" t="e">
        <f xml:space="preserve"> IF(Calculations!C1449 = DefectTypeString,  IFERROR(Calculations!L1449,""), NA())</f>
        <v>#N/A</v>
      </c>
      <c r="H1449" s="3" t="e">
        <f t="shared" si="157"/>
        <v>#NUM!</v>
      </c>
      <c r="I1449" s="3" t="e">
        <f ca="1" xml:space="preserve"> IF(OR(Calculations!C1449 = "",Calculations!C1449 &lt;&gt; DefectTypeString),  Calculations!M1449, NA())</f>
        <v>#N/A</v>
      </c>
      <c r="J1449" s="3" t="e">
        <f xml:space="preserve"> IF(Calculations!C1449 = DefectTypeString,  Calculations!M1449, NA())</f>
        <v>#N/A</v>
      </c>
      <c r="K1449" s="3"/>
      <c r="AL1449" s="2" t="str">
        <f t="shared" si="153"/>
        <v/>
      </c>
      <c r="AM1449" s="4" t="str">
        <f t="shared" si="154"/>
        <v/>
      </c>
      <c r="AN1449" s="4" t="str">
        <f t="shared" si="155"/>
        <v/>
      </c>
    </row>
    <row r="1450" spans="1:40" x14ac:dyDescent="0.2">
      <c r="A1450" s="9" t="str">
        <f>Calculations!B1450</f>
        <v/>
      </c>
      <c r="B1450" s="9" t="str">
        <f>Calculations!A1450</f>
        <v/>
      </c>
      <c r="C1450" s="3" t="str">
        <f t="shared" si="158"/>
        <v/>
      </c>
      <c r="D1450" s="3" t="str">
        <f>IFERROR(Calculations!L1450,"")</f>
        <v/>
      </c>
      <c r="E1450" s="3" t="str">
        <f>IF(OR(FilterValue="",Calculations!C1450=FilterValue), IF(Calculations!C1450 &lt;&gt;DefectTypeString,  IFERROR(Calculations!L1450,""), NA()),NA())</f>
        <v/>
      </c>
      <c r="F1450" s="3" t="e">
        <f t="shared" si="156"/>
        <v>#NUM!</v>
      </c>
      <c r="G1450" s="3" t="e">
        <f xml:space="preserve"> IF(Calculations!C1450 = DefectTypeString,  IFERROR(Calculations!L1450,""), NA())</f>
        <v>#N/A</v>
      </c>
      <c r="H1450" s="3" t="e">
        <f t="shared" si="157"/>
        <v>#NUM!</v>
      </c>
      <c r="I1450" s="3" t="e">
        <f ca="1" xml:space="preserve"> IF(OR(Calculations!C1450 = "",Calculations!C1450 &lt;&gt; DefectTypeString),  Calculations!M1450, NA())</f>
        <v>#N/A</v>
      </c>
      <c r="J1450" s="3" t="e">
        <f xml:space="preserve"> IF(Calculations!C1450 = DefectTypeString,  Calculations!M1450, NA())</f>
        <v>#N/A</v>
      </c>
      <c r="K1450" s="3"/>
      <c r="AL1450" s="2" t="str">
        <f t="shared" si="153"/>
        <v/>
      </c>
      <c r="AM1450" s="4" t="str">
        <f t="shared" si="154"/>
        <v/>
      </c>
      <c r="AN1450" s="4" t="str">
        <f t="shared" si="155"/>
        <v/>
      </c>
    </row>
    <row r="1451" spans="1:40" x14ac:dyDescent="0.2">
      <c r="A1451" s="9" t="str">
        <f>Calculations!B1451</f>
        <v/>
      </c>
      <c r="B1451" s="9" t="str">
        <f>Calculations!A1451</f>
        <v/>
      </c>
      <c r="C1451" s="3" t="str">
        <f t="shared" si="158"/>
        <v/>
      </c>
      <c r="D1451" s="3" t="str">
        <f>IFERROR(Calculations!L1451,"")</f>
        <v/>
      </c>
      <c r="E1451" s="3" t="str">
        <f>IF(OR(FilterValue="",Calculations!C1451=FilterValue), IF(Calculations!C1451 &lt;&gt;DefectTypeString,  IFERROR(Calculations!L1451,""), NA()),NA())</f>
        <v/>
      </c>
      <c r="F1451" s="3" t="e">
        <f t="shared" si="156"/>
        <v>#NUM!</v>
      </c>
      <c r="G1451" s="3" t="e">
        <f xml:space="preserve"> IF(Calculations!C1451 = DefectTypeString,  IFERROR(Calculations!L1451,""), NA())</f>
        <v>#N/A</v>
      </c>
      <c r="H1451" s="3" t="e">
        <f t="shared" si="157"/>
        <v>#NUM!</v>
      </c>
      <c r="I1451" s="3" t="e">
        <f ca="1" xml:space="preserve"> IF(OR(Calculations!C1451 = "",Calculations!C1451 &lt;&gt; DefectTypeString),  Calculations!M1451, NA())</f>
        <v>#N/A</v>
      </c>
      <c r="J1451" s="3" t="e">
        <f xml:space="preserve"> IF(Calculations!C1451 = DefectTypeString,  Calculations!M1451, NA())</f>
        <v>#N/A</v>
      </c>
      <c r="K1451" s="3"/>
      <c r="AL1451" s="2" t="str">
        <f t="shared" si="153"/>
        <v/>
      </c>
      <c r="AM1451" s="4" t="str">
        <f t="shared" si="154"/>
        <v/>
      </c>
      <c r="AN1451" s="4" t="str">
        <f t="shared" si="155"/>
        <v/>
      </c>
    </row>
    <row r="1452" spans="1:40" x14ac:dyDescent="0.2">
      <c r="A1452" s="9" t="str">
        <f>Calculations!B1452</f>
        <v/>
      </c>
      <c r="B1452" s="9" t="str">
        <f>Calculations!A1452</f>
        <v/>
      </c>
      <c r="C1452" s="3" t="str">
        <f t="shared" si="158"/>
        <v/>
      </c>
      <c r="D1452" s="3" t="str">
        <f>IFERROR(Calculations!L1452,"")</f>
        <v/>
      </c>
      <c r="E1452" s="3" t="str">
        <f>IF(OR(FilterValue="",Calculations!C1452=FilterValue), IF(Calculations!C1452 &lt;&gt;DefectTypeString,  IFERROR(Calculations!L1452,""), NA()),NA())</f>
        <v/>
      </c>
      <c r="F1452" s="3" t="e">
        <f t="shared" si="156"/>
        <v>#NUM!</v>
      </c>
      <c r="G1452" s="3" t="e">
        <f xml:space="preserve"> IF(Calculations!C1452 = DefectTypeString,  IFERROR(Calculations!L1452,""), NA())</f>
        <v>#N/A</v>
      </c>
      <c r="H1452" s="3" t="e">
        <f t="shared" si="157"/>
        <v>#NUM!</v>
      </c>
      <c r="I1452" s="3" t="e">
        <f ca="1" xml:space="preserve"> IF(OR(Calculations!C1452 = "",Calculations!C1452 &lt;&gt; DefectTypeString),  Calculations!M1452, NA())</f>
        <v>#N/A</v>
      </c>
      <c r="J1452" s="3" t="e">
        <f xml:space="preserve"> IF(Calculations!C1452 = DefectTypeString,  Calculations!M1452, NA())</f>
        <v>#N/A</v>
      </c>
      <c r="K1452" s="3"/>
      <c r="AL1452" s="2" t="str">
        <f t="shared" si="153"/>
        <v/>
      </c>
      <c r="AM1452" s="4" t="str">
        <f t="shared" si="154"/>
        <v/>
      </c>
      <c r="AN1452" s="4" t="str">
        <f t="shared" si="155"/>
        <v/>
      </c>
    </row>
    <row r="1453" spans="1:40" x14ac:dyDescent="0.2">
      <c r="A1453" s="9" t="str">
        <f>Calculations!B1453</f>
        <v/>
      </c>
      <c r="B1453" s="9" t="str">
        <f>Calculations!A1453</f>
        <v/>
      </c>
      <c r="C1453" s="3" t="str">
        <f t="shared" si="158"/>
        <v/>
      </c>
      <c r="D1453" s="3" t="str">
        <f>IFERROR(Calculations!L1453,"")</f>
        <v/>
      </c>
      <c r="E1453" s="3" t="str">
        <f>IF(OR(FilterValue="",Calculations!C1453=FilterValue), IF(Calculations!C1453 &lt;&gt;DefectTypeString,  IFERROR(Calculations!L1453,""), NA()),NA())</f>
        <v/>
      </c>
      <c r="F1453" s="3" t="e">
        <f t="shared" si="156"/>
        <v>#NUM!</v>
      </c>
      <c r="G1453" s="3" t="e">
        <f xml:space="preserve"> IF(Calculations!C1453 = DefectTypeString,  IFERROR(Calculations!L1453,""), NA())</f>
        <v>#N/A</v>
      </c>
      <c r="H1453" s="3" t="e">
        <f t="shared" si="157"/>
        <v>#NUM!</v>
      </c>
      <c r="I1453" s="3" t="e">
        <f ca="1" xml:space="preserve"> IF(OR(Calculations!C1453 = "",Calculations!C1453 &lt;&gt; DefectTypeString),  Calculations!M1453, NA())</f>
        <v>#N/A</v>
      </c>
      <c r="J1453" s="3" t="e">
        <f xml:space="preserve"> IF(Calculations!C1453 = DefectTypeString,  Calculations!M1453, NA())</f>
        <v>#N/A</v>
      </c>
      <c r="K1453" s="3"/>
      <c r="AL1453" s="2" t="str">
        <f t="shared" si="153"/>
        <v/>
      </c>
      <c r="AM1453" s="4" t="str">
        <f t="shared" si="154"/>
        <v/>
      </c>
      <c r="AN1453" s="4" t="str">
        <f t="shared" si="155"/>
        <v/>
      </c>
    </row>
    <row r="1454" spans="1:40" x14ac:dyDescent="0.2">
      <c r="A1454" s="9" t="str">
        <f>Calculations!B1454</f>
        <v/>
      </c>
      <c r="B1454" s="9" t="str">
        <f>Calculations!A1454</f>
        <v/>
      </c>
      <c r="C1454" s="3" t="str">
        <f t="shared" si="158"/>
        <v/>
      </c>
      <c r="D1454" s="3" t="str">
        <f>IFERROR(Calculations!L1454,"")</f>
        <v/>
      </c>
      <c r="E1454" s="3" t="str">
        <f>IF(OR(FilterValue="",Calculations!C1454=FilterValue), IF(Calculations!C1454 &lt;&gt;DefectTypeString,  IFERROR(Calculations!L1454,""), NA()),NA())</f>
        <v/>
      </c>
      <c r="F1454" s="3" t="e">
        <f t="shared" si="156"/>
        <v>#NUM!</v>
      </c>
      <c r="G1454" s="3" t="e">
        <f xml:space="preserve"> IF(Calculations!C1454 = DefectTypeString,  IFERROR(Calculations!L1454,""), NA())</f>
        <v>#N/A</v>
      </c>
      <c r="H1454" s="3" t="e">
        <f t="shared" si="157"/>
        <v>#NUM!</v>
      </c>
      <c r="I1454" s="3" t="e">
        <f ca="1" xml:space="preserve"> IF(OR(Calculations!C1454 = "",Calculations!C1454 &lt;&gt; DefectTypeString),  Calculations!M1454, NA())</f>
        <v>#N/A</v>
      </c>
      <c r="J1454" s="3" t="e">
        <f xml:space="preserve"> IF(Calculations!C1454 = DefectTypeString,  Calculations!M1454, NA())</f>
        <v>#N/A</v>
      </c>
      <c r="K1454" s="3"/>
      <c r="AL1454" s="2" t="str">
        <f t="shared" si="153"/>
        <v/>
      </c>
      <c r="AM1454" s="4" t="str">
        <f t="shared" si="154"/>
        <v/>
      </c>
      <c r="AN1454" s="4" t="str">
        <f t="shared" si="155"/>
        <v/>
      </c>
    </row>
    <row r="1455" spans="1:40" x14ac:dyDescent="0.2">
      <c r="A1455" s="9" t="str">
        <f>Calculations!B1455</f>
        <v/>
      </c>
      <c r="B1455" s="9" t="str">
        <f>Calculations!A1455</f>
        <v/>
      </c>
      <c r="C1455" s="3" t="str">
        <f t="shared" si="158"/>
        <v/>
      </c>
      <c r="D1455" s="3" t="str">
        <f>IFERROR(Calculations!L1455,"")</f>
        <v/>
      </c>
      <c r="E1455" s="3" t="str">
        <f>IF(OR(FilterValue="",Calculations!C1455=FilterValue), IF(Calculations!C1455 &lt;&gt;DefectTypeString,  IFERROR(Calculations!L1455,""), NA()),NA())</f>
        <v/>
      </c>
      <c r="F1455" s="3" t="e">
        <f t="shared" si="156"/>
        <v>#NUM!</v>
      </c>
      <c r="G1455" s="3" t="e">
        <f xml:space="preserve"> IF(Calculations!C1455 = DefectTypeString,  IFERROR(Calculations!L1455,""), NA())</f>
        <v>#N/A</v>
      </c>
      <c r="H1455" s="3" t="e">
        <f t="shared" si="157"/>
        <v>#NUM!</v>
      </c>
      <c r="I1455" s="3" t="e">
        <f ca="1" xml:space="preserve"> IF(OR(Calculations!C1455 = "",Calculations!C1455 &lt;&gt; DefectTypeString),  Calculations!M1455, NA())</f>
        <v>#N/A</v>
      </c>
      <c r="J1455" s="3" t="e">
        <f xml:space="preserve"> IF(Calculations!C1455 = DefectTypeString,  Calculations!M1455, NA())</f>
        <v>#N/A</v>
      </c>
      <c r="K1455" s="3"/>
      <c r="AL1455" s="2" t="str">
        <f t="shared" si="153"/>
        <v/>
      </c>
      <c r="AM1455" s="4" t="str">
        <f t="shared" si="154"/>
        <v/>
      </c>
      <c r="AN1455" s="4" t="str">
        <f t="shared" si="155"/>
        <v/>
      </c>
    </row>
    <row r="1456" spans="1:40" x14ac:dyDescent="0.2">
      <c r="A1456" s="9" t="str">
        <f>Calculations!B1456</f>
        <v/>
      </c>
      <c r="B1456" s="9" t="str">
        <f>Calculations!A1456</f>
        <v/>
      </c>
      <c r="C1456" s="3" t="str">
        <f t="shared" si="158"/>
        <v/>
      </c>
      <c r="D1456" s="3" t="str">
        <f>IFERROR(Calculations!L1456,"")</f>
        <v/>
      </c>
      <c r="E1456" s="3" t="str">
        <f>IF(OR(FilterValue="",Calculations!C1456=FilterValue), IF(Calculations!C1456 &lt;&gt;DefectTypeString,  IFERROR(Calculations!L1456,""), NA()),NA())</f>
        <v/>
      </c>
      <c r="F1456" s="3" t="e">
        <f t="shared" si="156"/>
        <v>#NUM!</v>
      </c>
      <c r="G1456" s="3" t="e">
        <f xml:space="preserve"> IF(Calculations!C1456 = DefectTypeString,  IFERROR(Calculations!L1456,""), NA())</f>
        <v>#N/A</v>
      </c>
      <c r="H1456" s="3" t="e">
        <f t="shared" si="157"/>
        <v>#NUM!</v>
      </c>
      <c r="I1456" s="3" t="e">
        <f ca="1" xml:space="preserve"> IF(OR(Calculations!C1456 = "",Calculations!C1456 &lt;&gt; DefectTypeString),  Calculations!M1456, NA())</f>
        <v>#N/A</v>
      </c>
      <c r="J1456" s="3" t="e">
        <f xml:space="preserve"> IF(Calculations!C1456 = DefectTypeString,  Calculations!M1456, NA())</f>
        <v>#N/A</v>
      </c>
      <c r="K1456" s="3"/>
      <c r="AL1456" s="2" t="str">
        <f t="shared" si="153"/>
        <v/>
      </c>
      <c r="AM1456" s="4" t="str">
        <f t="shared" si="154"/>
        <v/>
      </c>
      <c r="AN1456" s="4" t="str">
        <f t="shared" si="155"/>
        <v/>
      </c>
    </row>
    <row r="1457" spans="1:40" x14ac:dyDescent="0.2">
      <c r="A1457" s="9" t="str">
        <f>Calculations!B1457</f>
        <v/>
      </c>
      <c r="B1457" s="9" t="str">
        <f>Calculations!A1457</f>
        <v/>
      </c>
      <c r="C1457" s="3" t="str">
        <f t="shared" si="158"/>
        <v/>
      </c>
      <c r="D1457" s="3" t="str">
        <f>IFERROR(Calculations!L1457,"")</f>
        <v/>
      </c>
      <c r="E1457" s="3" t="str">
        <f>IF(OR(FilterValue="",Calculations!C1457=FilterValue), IF(Calculations!C1457 &lt;&gt;DefectTypeString,  IFERROR(Calculations!L1457,""), NA()),NA())</f>
        <v/>
      </c>
      <c r="F1457" s="3" t="e">
        <f t="shared" si="156"/>
        <v>#NUM!</v>
      </c>
      <c r="G1457" s="3" t="e">
        <f xml:space="preserve"> IF(Calculations!C1457 = DefectTypeString,  IFERROR(Calculations!L1457,""), NA())</f>
        <v>#N/A</v>
      </c>
      <c r="H1457" s="3" t="e">
        <f t="shared" si="157"/>
        <v>#NUM!</v>
      </c>
      <c r="I1457" s="3" t="e">
        <f ca="1" xml:space="preserve"> IF(OR(Calculations!C1457 = "",Calculations!C1457 &lt;&gt; DefectTypeString),  Calculations!M1457, NA())</f>
        <v>#N/A</v>
      </c>
      <c r="J1457" s="3" t="e">
        <f xml:space="preserve"> IF(Calculations!C1457 = DefectTypeString,  Calculations!M1457, NA())</f>
        <v>#N/A</v>
      </c>
      <c r="K1457" s="3"/>
      <c r="AL1457" s="2" t="str">
        <f t="shared" si="153"/>
        <v/>
      </c>
      <c r="AM1457" s="4" t="str">
        <f t="shared" si="154"/>
        <v/>
      </c>
      <c r="AN1457" s="4" t="str">
        <f t="shared" si="155"/>
        <v/>
      </c>
    </row>
    <row r="1458" spans="1:40" x14ac:dyDescent="0.2">
      <c r="A1458" s="9" t="str">
        <f>Calculations!B1458</f>
        <v/>
      </c>
      <c r="B1458" s="9" t="str">
        <f>Calculations!A1458</f>
        <v/>
      </c>
      <c r="C1458" s="3" t="str">
        <f t="shared" si="158"/>
        <v/>
      </c>
      <c r="D1458" s="3" t="str">
        <f>IFERROR(Calculations!L1458,"")</f>
        <v/>
      </c>
      <c r="E1458" s="3" t="str">
        <f>IF(OR(FilterValue="",Calculations!C1458=FilterValue), IF(Calculations!C1458 &lt;&gt;DefectTypeString,  IFERROR(Calculations!L1458,""), NA()),NA())</f>
        <v/>
      </c>
      <c r="F1458" s="3" t="e">
        <f t="shared" si="156"/>
        <v>#NUM!</v>
      </c>
      <c r="G1458" s="3" t="e">
        <f xml:space="preserve"> IF(Calculations!C1458 = DefectTypeString,  IFERROR(Calculations!L1458,""), NA())</f>
        <v>#N/A</v>
      </c>
      <c r="H1458" s="3" t="e">
        <f t="shared" si="157"/>
        <v>#NUM!</v>
      </c>
      <c r="I1458" s="3" t="e">
        <f ca="1" xml:space="preserve"> IF(OR(Calculations!C1458 = "",Calculations!C1458 &lt;&gt; DefectTypeString),  Calculations!M1458, NA())</f>
        <v>#N/A</v>
      </c>
      <c r="J1458" s="3" t="e">
        <f xml:space="preserve"> IF(Calculations!C1458 = DefectTypeString,  Calculations!M1458, NA())</f>
        <v>#N/A</v>
      </c>
      <c r="K1458" s="3"/>
      <c r="AL1458" s="2" t="str">
        <f t="shared" si="153"/>
        <v/>
      </c>
      <c r="AM1458" s="4" t="str">
        <f t="shared" si="154"/>
        <v/>
      </c>
      <c r="AN1458" s="4" t="str">
        <f t="shared" si="155"/>
        <v/>
      </c>
    </row>
    <row r="1459" spans="1:40" x14ac:dyDescent="0.2">
      <c r="A1459" s="9" t="str">
        <f>Calculations!B1459</f>
        <v/>
      </c>
      <c r="B1459" s="9" t="str">
        <f>Calculations!A1459</f>
        <v/>
      </c>
      <c r="C1459" s="3" t="str">
        <f t="shared" si="158"/>
        <v/>
      </c>
      <c r="D1459" s="3" t="str">
        <f>IFERROR(Calculations!L1459,"")</f>
        <v/>
      </c>
      <c r="E1459" s="3" t="str">
        <f>IF(OR(FilterValue="",Calculations!C1459=FilterValue), IF(Calculations!C1459 &lt;&gt;DefectTypeString,  IFERROR(Calculations!L1459,""), NA()),NA())</f>
        <v/>
      </c>
      <c r="F1459" s="3" t="e">
        <f t="shared" si="156"/>
        <v>#NUM!</v>
      </c>
      <c r="G1459" s="3" t="e">
        <f xml:space="preserve"> IF(Calculations!C1459 = DefectTypeString,  IFERROR(Calculations!L1459,""), NA())</f>
        <v>#N/A</v>
      </c>
      <c r="H1459" s="3" t="e">
        <f t="shared" si="157"/>
        <v>#NUM!</v>
      </c>
      <c r="I1459" s="3" t="e">
        <f ca="1" xml:space="preserve"> IF(OR(Calculations!C1459 = "",Calculations!C1459 &lt;&gt; DefectTypeString),  Calculations!M1459, NA())</f>
        <v>#N/A</v>
      </c>
      <c r="J1459" s="3" t="e">
        <f xml:space="preserve"> IF(Calculations!C1459 = DefectTypeString,  Calculations!M1459, NA())</f>
        <v>#N/A</v>
      </c>
      <c r="K1459" s="3"/>
      <c r="AL1459" s="2" t="str">
        <f t="shared" si="153"/>
        <v/>
      </c>
      <c r="AM1459" s="4" t="str">
        <f t="shared" si="154"/>
        <v/>
      </c>
      <c r="AN1459" s="4" t="str">
        <f t="shared" si="155"/>
        <v/>
      </c>
    </row>
    <row r="1460" spans="1:40" x14ac:dyDescent="0.2">
      <c r="A1460" s="9" t="str">
        <f>Calculations!B1460</f>
        <v/>
      </c>
      <c r="B1460" s="9" t="str">
        <f>Calculations!A1460</f>
        <v/>
      </c>
      <c r="C1460" s="3" t="str">
        <f t="shared" si="158"/>
        <v/>
      </c>
      <c r="D1460" s="3" t="str">
        <f>IFERROR(Calculations!L1460,"")</f>
        <v/>
      </c>
      <c r="E1460" s="3" t="str">
        <f>IF(OR(FilterValue="",Calculations!C1460=FilterValue), IF(Calculations!C1460 &lt;&gt;DefectTypeString,  IFERROR(Calculations!L1460,""), NA()),NA())</f>
        <v/>
      </c>
      <c r="F1460" s="3" t="e">
        <f t="shared" si="156"/>
        <v>#NUM!</v>
      </c>
      <c r="G1460" s="3" t="e">
        <f xml:space="preserve"> IF(Calculations!C1460 = DefectTypeString,  IFERROR(Calculations!L1460,""), NA())</f>
        <v>#N/A</v>
      </c>
      <c r="H1460" s="3" t="e">
        <f t="shared" si="157"/>
        <v>#NUM!</v>
      </c>
      <c r="I1460" s="3" t="e">
        <f ca="1" xml:space="preserve"> IF(OR(Calculations!C1460 = "",Calculations!C1460 &lt;&gt; DefectTypeString),  Calculations!M1460, NA())</f>
        <v>#N/A</v>
      </c>
      <c r="J1460" s="3" t="e">
        <f xml:space="preserve"> IF(Calculations!C1460 = DefectTypeString,  Calculations!M1460, NA())</f>
        <v>#N/A</v>
      </c>
      <c r="K1460" s="3"/>
      <c r="AL1460" s="2" t="str">
        <f t="shared" si="153"/>
        <v/>
      </c>
      <c r="AM1460" s="4" t="str">
        <f t="shared" si="154"/>
        <v/>
      </c>
      <c r="AN1460" s="4" t="str">
        <f t="shared" si="155"/>
        <v/>
      </c>
    </row>
    <row r="1461" spans="1:40" x14ac:dyDescent="0.2">
      <c r="A1461" s="9" t="str">
        <f>Calculations!B1461</f>
        <v/>
      </c>
      <c r="B1461" s="9" t="str">
        <f>Calculations!A1461</f>
        <v/>
      </c>
      <c r="C1461" s="3" t="str">
        <f t="shared" si="158"/>
        <v/>
      </c>
      <c r="D1461" s="3" t="str">
        <f>IFERROR(Calculations!L1461,"")</f>
        <v/>
      </c>
      <c r="E1461" s="3" t="str">
        <f>IF(OR(FilterValue="",Calculations!C1461=FilterValue), IF(Calculations!C1461 &lt;&gt;DefectTypeString,  IFERROR(Calculations!L1461,""), NA()),NA())</f>
        <v/>
      </c>
      <c r="F1461" s="3" t="e">
        <f t="shared" si="156"/>
        <v>#NUM!</v>
      </c>
      <c r="G1461" s="3" t="e">
        <f xml:space="preserve"> IF(Calculations!C1461 = DefectTypeString,  IFERROR(Calculations!L1461,""), NA())</f>
        <v>#N/A</v>
      </c>
      <c r="H1461" s="3" t="e">
        <f t="shared" si="157"/>
        <v>#NUM!</v>
      </c>
      <c r="I1461" s="3" t="e">
        <f ca="1" xml:space="preserve"> IF(OR(Calculations!C1461 = "",Calculations!C1461 &lt;&gt; DefectTypeString),  Calculations!M1461, NA())</f>
        <v>#N/A</v>
      </c>
      <c r="J1461" s="3" t="e">
        <f xml:space="preserve"> IF(Calculations!C1461 = DefectTypeString,  Calculations!M1461, NA())</f>
        <v>#N/A</v>
      </c>
      <c r="K1461" s="3"/>
      <c r="AL1461" s="2" t="str">
        <f t="shared" si="153"/>
        <v/>
      </c>
      <c r="AM1461" s="4" t="str">
        <f t="shared" si="154"/>
        <v/>
      </c>
      <c r="AN1461" s="4" t="str">
        <f t="shared" si="155"/>
        <v/>
      </c>
    </row>
    <row r="1462" spans="1:40" x14ac:dyDescent="0.2">
      <c r="A1462" s="9" t="str">
        <f>Calculations!B1462</f>
        <v/>
      </c>
      <c r="B1462" s="9" t="str">
        <f>Calculations!A1462</f>
        <v/>
      </c>
      <c r="C1462" s="3" t="str">
        <f t="shared" si="158"/>
        <v/>
      </c>
      <c r="D1462" s="3" t="str">
        <f>IFERROR(Calculations!L1462,"")</f>
        <v/>
      </c>
      <c r="E1462" s="3" t="str">
        <f>IF(OR(FilterValue="",Calculations!C1462=FilterValue), IF(Calculations!C1462 &lt;&gt;DefectTypeString,  IFERROR(Calculations!L1462,""), NA()),NA())</f>
        <v/>
      </c>
      <c r="F1462" s="3" t="e">
        <f t="shared" si="156"/>
        <v>#NUM!</v>
      </c>
      <c r="G1462" s="3" t="e">
        <f xml:space="preserve"> IF(Calculations!C1462 = DefectTypeString,  IFERROR(Calculations!L1462,""), NA())</f>
        <v>#N/A</v>
      </c>
      <c r="H1462" s="3" t="e">
        <f t="shared" si="157"/>
        <v>#NUM!</v>
      </c>
      <c r="I1462" s="3" t="e">
        <f ca="1" xml:space="preserve"> IF(OR(Calculations!C1462 = "",Calculations!C1462 &lt;&gt; DefectTypeString),  Calculations!M1462, NA())</f>
        <v>#N/A</v>
      </c>
      <c r="J1462" s="3" t="e">
        <f xml:space="preserve"> IF(Calculations!C1462 = DefectTypeString,  Calculations!M1462, NA())</f>
        <v>#N/A</v>
      </c>
      <c r="K1462" s="3"/>
      <c r="AL1462" s="2" t="str">
        <f t="shared" si="153"/>
        <v/>
      </c>
      <c r="AM1462" s="4" t="str">
        <f t="shared" si="154"/>
        <v/>
      </c>
      <c r="AN1462" s="4" t="str">
        <f t="shared" si="155"/>
        <v/>
      </c>
    </row>
    <row r="1463" spans="1:40" x14ac:dyDescent="0.2">
      <c r="A1463" s="9" t="str">
        <f>Calculations!B1463</f>
        <v/>
      </c>
      <c r="B1463" s="9" t="str">
        <f>Calculations!A1463</f>
        <v/>
      </c>
      <c r="C1463" s="3" t="str">
        <f t="shared" si="158"/>
        <v/>
      </c>
      <c r="D1463" s="3" t="str">
        <f>IFERROR(Calculations!L1463,"")</f>
        <v/>
      </c>
      <c r="E1463" s="3" t="str">
        <f>IF(OR(FilterValue="",Calculations!C1463=FilterValue), IF(Calculations!C1463 &lt;&gt;DefectTypeString,  IFERROR(Calculations!L1463,""), NA()),NA())</f>
        <v/>
      </c>
      <c r="F1463" s="3" t="e">
        <f t="shared" si="156"/>
        <v>#NUM!</v>
      </c>
      <c r="G1463" s="3" t="e">
        <f xml:space="preserve"> IF(Calculations!C1463 = DefectTypeString,  IFERROR(Calculations!L1463,""), NA())</f>
        <v>#N/A</v>
      </c>
      <c r="H1463" s="3" t="e">
        <f t="shared" si="157"/>
        <v>#NUM!</v>
      </c>
      <c r="I1463" s="3" t="e">
        <f ca="1" xml:space="preserve"> IF(OR(Calculations!C1463 = "",Calculations!C1463 &lt;&gt; DefectTypeString),  Calculations!M1463, NA())</f>
        <v>#N/A</v>
      </c>
      <c r="J1463" s="3" t="e">
        <f xml:space="preserve"> IF(Calculations!C1463 = DefectTypeString,  Calculations!M1463, NA())</f>
        <v>#N/A</v>
      </c>
      <c r="K1463" s="3"/>
      <c r="AL1463" s="2" t="str">
        <f t="shared" si="153"/>
        <v/>
      </c>
      <c r="AM1463" s="4" t="str">
        <f t="shared" si="154"/>
        <v/>
      </c>
      <c r="AN1463" s="4" t="str">
        <f t="shared" si="155"/>
        <v/>
      </c>
    </row>
    <row r="1464" spans="1:40" x14ac:dyDescent="0.2">
      <c r="A1464" s="9" t="str">
        <f>Calculations!B1464</f>
        <v/>
      </c>
      <c r="B1464" s="9" t="str">
        <f>Calculations!A1464</f>
        <v/>
      </c>
      <c r="C1464" s="3" t="str">
        <f t="shared" si="158"/>
        <v/>
      </c>
      <c r="D1464" s="3" t="str">
        <f>IFERROR(Calculations!L1464,"")</f>
        <v/>
      </c>
      <c r="E1464" s="3" t="str">
        <f>IF(OR(FilterValue="",Calculations!C1464=FilterValue), IF(Calculations!C1464 &lt;&gt;DefectTypeString,  IFERROR(Calculations!L1464,""), NA()),NA())</f>
        <v/>
      </c>
      <c r="F1464" s="3" t="e">
        <f t="shared" si="156"/>
        <v>#NUM!</v>
      </c>
      <c r="G1464" s="3" t="e">
        <f xml:space="preserve"> IF(Calculations!C1464 = DefectTypeString,  IFERROR(Calculations!L1464,""), NA())</f>
        <v>#N/A</v>
      </c>
      <c r="H1464" s="3" t="e">
        <f t="shared" si="157"/>
        <v>#NUM!</v>
      </c>
      <c r="I1464" s="3" t="e">
        <f ca="1" xml:space="preserve"> IF(OR(Calculations!C1464 = "",Calculations!C1464 &lt;&gt; DefectTypeString),  Calculations!M1464, NA())</f>
        <v>#N/A</v>
      </c>
      <c r="J1464" s="3" t="e">
        <f xml:space="preserve"> IF(Calculations!C1464 = DefectTypeString,  Calculations!M1464, NA())</f>
        <v>#N/A</v>
      </c>
      <c r="K1464" s="3"/>
      <c r="AL1464" s="2" t="str">
        <f t="shared" si="153"/>
        <v/>
      </c>
      <c r="AM1464" s="4" t="str">
        <f t="shared" si="154"/>
        <v/>
      </c>
      <c r="AN1464" s="4" t="str">
        <f t="shared" si="155"/>
        <v/>
      </c>
    </row>
    <row r="1465" spans="1:40" x14ac:dyDescent="0.2">
      <c r="A1465" s="9" t="str">
        <f>Calculations!B1465</f>
        <v/>
      </c>
      <c r="B1465" s="9" t="str">
        <f>Calculations!A1465</f>
        <v/>
      </c>
      <c r="C1465" s="3" t="str">
        <f t="shared" si="158"/>
        <v/>
      </c>
      <c r="D1465" s="3" t="str">
        <f>IFERROR(Calculations!L1465,"")</f>
        <v/>
      </c>
      <c r="E1465" s="3" t="str">
        <f>IF(OR(FilterValue="",Calculations!C1465=FilterValue), IF(Calculations!C1465 &lt;&gt;DefectTypeString,  IFERROR(Calculations!L1465,""), NA()),NA())</f>
        <v/>
      </c>
      <c r="F1465" s="3" t="e">
        <f t="shared" si="156"/>
        <v>#NUM!</v>
      </c>
      <c r="G1465" s="3" t="e">
        <f xml:space="preserve"> IF(Calculations!C1465 = DefectTypeString,  IFERROR(Calculations!L1465,""), NA())</f>
        <v>#N/A</v>
      </c>
      <c r="H1465" s="3" t="e">
        <f t="shared" si="157"/>
        <v>#NUM!</v>
      </c>
      <c r="I1465" s="3" t="e">
        <f ca="1" xml:space="preserve"> IF(OR(Calculations!C1465 = "",Calculations!C1465 &lt;&gt; DefectTypeString),  Calculations!M1465, NA())</f>
        <v>#N/A</v>
      </c>
      <c r="J1465" s="3" t="e">
        <f xml:space="preserve"> IF(Calculations!C1465 = DefectTypeString,  Calculations!M1465, NA())</f>
        <v>#N/A</v>
      </c>
      <c r="K1465" s="3"/>
      <c r="AL1465" s="2" t="str">
        <f t="shared" si="153"/>
        <v/>
      </c>
      <c r="AM1465" s="4" t="str">
        <f t="shared" si="154"/>
        <v/>
      </c>
      <c r="AN1465" s="4" t="str">
        <f t="shared" si="155"/>
        <v/>
      </c>
    </row>
    <row r="1466" spans="1:40" x14ac:dyDescent="0.2">
      <c r="A1466" s="9" t="str">
        <f>Calculations!B1466</f>
        <v/>
      </c>
      <c r="B1466" s="9" t="str">
        <f>Calculations!A1466</f>
        <v/>
      </c>
      <c r="C1466" s="3" t="str">
        <f t="shared" si="158"/>
        <v/>
      </c>
      <c r="D1466" s="3" t="str">
        <f>IFERROR(Calculations!L1466,"")</f>
        <v/>
      </c>
      <c r="E1466" s="3" t="str">
        <f>IF(OR(FilterValue="",Calculations!C1466=FilterValue), IF(Calculations!C1466 &lt;&gt;DefectTypeString,  IFERROR(Calculations!L1466,""), NA()),NA())</f>
        <v/>
      </c>
      <c r="F1466" s="3" t="e">
        <f t="shared" si="156"/>
        <v>#NUM!</v>
      </c>
      <c r="G1466" s="3" t="e">
        <f xml:space="preserve"> IF(Calculations!C1466 = DefectTypeString,  IFERROR(Calculations!L1466,""), NA())</f>
        <v>#N/A</v>
      </c>
      <c r="H1466" s="3" t="e">
        <f t="shared" si="157"/>
        <v>#NUM!</v>
      </c>
      <c r="I1466" s="3" t="e">
        <f ca="1" xml:space="preserve"> IF(OR(Calculations!C1466 = "",Calculations!C1466 &lt;&gt; DefectTypeString),  Calculations!M1466, NA())</f>
        <v>#N/A</v>
      </c>
      <c r="J1466" s="3" t="e">
        <f xml:space="preserve"> IF(Calculations!C1466 = DefectTypeString,  Calculations!M1466, NA())</f>
        <v>#N/A</v>
      </c>
      <c r="K1466" s="3"/>
      <c r="AL1466" s="2" t="str">
        <f t="shared" si="153"/>
        <v/>
      </c>
      <c r="AM1466" s="4" t="str">
        <f t="shared" si="154"/>
        <v/>
      </c>
      <c r="AN1466" s="4" t="str">
        <f t="shared" si="155"/>
        <v/>
      </c>
    </row>
    <row r="1467" spans="1:40" x14ac:dyDescent="0.2">
      <c r="A1467" s="9" t="str">
        <f>Calculations!B1467</f>
        <v/>
      </c>
      <c r="B1467" s="9" t="str">
        <f>Calculations!A1467</f>
        <v/>
      </c>
      <c r="C1467" s="3" t="str">
        <f t="shared" si="158"/>
        <v/>
      </c>
      <c r="D1467" s="3" t="str">
        <f>IFERROR(Calculations!L1467,"")</f>
        <v/>
      </c>
      <c r="E1467" s="3" t="str">
        <f>IF(OR(FilterValue="",Calculations!C1467=FilterValue), IF(Calculations!C1467 &lt;&gt;DefectTypeString,  IFERROR(Calculations!L1467,""), NA()),NA())</f>
        <v/>
      </c>
      <c r="F1467" s="3" t="e">
        <f t="shared" si="156"/>
        <v>#NUM!</v>
      </c>
      <c r="G1467" s="3" t="e">
        <f xml:space="preserve"> IF(Calculations!C1467 = DefectTypeString,  IFERROR(Calculations!L1467,""), NA())</f>
        <v>#N/A</v>
      </c>
      <c r="H1467" s="3" t="e">
        <f t="shared" si="157"/>
        <v>#NUM!</v>
      </c>
      <c r="I1467" s="3" t="e">
        <f ca="1" xml:space="preserve"> IF(OR(Calculations!C1467 = "",Calculations!C1467 &lt;&gt; DefectTypeString),  Calculations!M1467, NA())</f>
        <v>#N/A</v>
      </c>
      <c r="J1467" s="3" t="e">
        <f xml:space="preserve"> IF(Calculations!C1467 = DefectTypeString,  Calculations!M1467, NA())</f>
        <v>#N/A</v>
      </c>
      <c r="K1467" s="3"/>
      <c r="AL1467" s="2" t="str">
        <f t="shared" si="153"/>
        <v/>
      </c>
      <c r="AM1467" s="4" t="str">
        <f t="shared" si="154"/>
        <v/>
      </c>
      <c r="AN1467" s="4" t="str">
        <f t="shared" si="155"/>
        <v/>
      </c>
    </row>
    <row r="1468" spans="1:40" x14ac:dyDescent="0.2">
      <c r="A1468" s="9" t="str">
        <f>Calculations!B1468</f>
        <v/>
      </c>
      <c r="B1468" s="9" t="str">
        <f>Calculations!A1468</f>
        <v/>
      </c>
      <c r="C1468" s="3" t="str">
        <f t="shared" si="158"/>
        <v/>
      </c>
      <c r="D1468" s="3" t="str">
        <f>IFERROR(Calculations!L1468,"")</f>
        <v/>
      </c>
      <c r="E1468" s="3" t="str">
        <f>IF(OR(FilterValue="",Calculations!C1468=FilterValue), IF(Calculations!C1468 &lt;&gt;DefectTypeString,  IFERROR(Calculations!L1468,""), NA()),NA())</f>
        <v/>
      </c>
      <c r="F1468" s="3" t="e">
        <f t="shared" si="156"/>
        <v>#NUM!</v>
      </c>
      <c r="G1468" s="3" t="e">
        <f xml:space="preserve"> IF(Calculations!C1468 = DefectTypeString,  IFERROR(Calculations!L1468,""), NA())</f>
        <v>#N/A</v>
      </c>
      <c r="H1468" s="3" t="e">
        <f t="shared" si="157"/>
        <v>#NUM!</v>
      </c>
      <c r="I1468" s="3" t="e">
        <f ca="1" xml:space="preserve"> IF(OR(Calculations!C1468 = "",Calculations!C1468 &lt;&gt; DefectTypeString),  Calculations!M1468, NA())</f>
        <v>#N/A</v>
      </c>
      <c r="J1468" s="3" t="e">
        <f xml:space="preserve"> IF(Calculations!C1468 = DefectTypeString,  Calculations!M1468, NA())</f>
        <v>#N/A</v>
      </c>
      <c r="K1468" s="3"/>
      <c r="AL1468" s="2" t="str">
        <f t="shared" si="153"/>
        <v/>
      </c>
      <c r="AM1468" s="4" t="str">
        <f t="shared" si="154"/>
        <v/>
      </c>
      <c r="AN1468" s="4" t="str">
        <f t="shared" si="155"/>
        <v/>
      </c>
    </row>
    <row r="1469" spans="1:40" x14ac:dyDescent="0.2">
      <c r="A1469" s="9" t="str">
        <f>Calculations!B1469</f>
        <v/>
      </c>
      <c r="B1469" s="9" t="str">
        <f>Calculations!A1469</f>
        <v/>
      </c>
      <c r="C1469" s="3" t="str">
        <f t="shared" si="158"/>
        <v/>
      </c>
      <c r="D1469" s="3" t="str">
        <f>IFERROR(Calculations!L1469,"")</f>
        <v/>
      </c>
      <c r="E1469" s="3" t="str">
        <f>IF(OR(FilterValue="",Calculations!C1469=FilterValue), IF(Calculations!C1469 &lt;&gt;DefectTypeString,  IFERROR(Calculations!L1469,""), NA()),NA())</f>
        <v/>
      </c>
      <c r="F1469" s="3" t="e">
        <f t="shared" si="156"/>
        <v>#NUM!</v>
      </c>
      <c r="G1469" s="3" t="e">
        <f xml:space="preserve"> IF(Calculations!C1469 = DefectTypeString,  IFERROR(Calculations!L1469,""), NA())</f>
        <v>#N/A</v>
      </c>
      <c r="H1469" s="3" t="e">
        <f t="shared" si="157"/>
        <v>#NUM!</v>
      </c>
      <c r="I1469" s="3" t="e">
        <f ca="1" xml:space="preserve"> IF(OR(Calculations!C1469 = "",Calculations!C1469 &lt;&gt; DefectTypeString),  Calculations!M1469, NA())</f>
        <v>#N/A</v>
      </c>
      <c r="J1469" s="3" t="e">
        <f xml:space="preserve"> IF(Calculations!C1469 = DefectTypeString,  Calculations!M1469, NA())</f>
        <v>#N/A</v>
      </c>
      <c r="K1469" s="3"/>
      <c r="AL1469" s="2" t="str">
        <f t="shared" si="153"/>
        <v/>
      </c>
      <c r="AM1469" s="4" t="str">
        <f t="shared" si="154"/>
        <v/>
      </c>
      <c r="AN1469" s="4" t="str">
        <f t="shared" si="155"/>
        <v/>
      </c>
    </row>
    <row r="1470" spans="1:40" x14ac:dyDescent="0.2">
      <c r="A1470" s="9" t="str">
        <f>Calculations!B1470</f>
        <v/>
      </c>
      <c r="B1470" s="9" t="str">
        <f>Calculations!A1470</f>
        <v/>
      </c>
      <c r="C1470" s="3" t="str">
        <f t="shared" si="158"/>
        <v/>
      </c>
      <c r="D1470" s="3" t="str">
        <f>IFERROR(Calculations!L1470,"")</f>
        <v/>
      </c>
      <c r="E1470" s="3" t="str">
        <f>IF(OR(FilterValue="",Calculations!C1470=FilterValue), IF(Calculations!C1470 &lt;&gt;DefectTypeString,  IFERROR(Calculations!L1470,""), NA()),NA())</f>
        <v/>
      </c>
      <c r="F1470" s="3" t="e">
        <f t="shared" si="156"/>
        <v>#NUM!</v>
      </c>
      <c r="G1470" s="3" t="e">
        <f xml:space="preserve"> IF(Calculations!C1470 = DefectTypeString,  IFERROR(Calculations!L1470,""), NA())</f>
        <v>#N/A</v>
      </c>
      <c r="H1470" s="3" t="e">
        <f t="shared" si="157"/>
        <v>#NUM!</v>
      </c>
      <c r="I1470" s="3" t="e">
        <f ca="1" xml:space="preserve"> IF(OR(Calculations!C1470 = "",Calculations!C1470 &lt;&gt; DefectTypeString),  Calculations!M1470, NA())</f>
        <v>#N/A</v>
      </c>
      <c r="J1470" s="3" t="e">
        <f xml:space="preserve"> IF(Calculations!C1470 = DefectTypeString,  Calculations!M1470, NA())</f>
        <v>#N/A</v>
      </c>
      <c r="K1470" s="3"/>
      <c r="AL1470" s="2" t="str">
        <f t="shared" si="153"/>
        <v/>
      </c>
      <c r="AM1470" s="4" t="str">
        <f t="shared" si="154"/>
        <v/>
      </c>
      <c r="AN1470" s="4" t="str">
        <f t="shared" si="155"/>
        <v/>
      </c>
    </row>
    <row r="1471" spans="1:40" x14ac:dyDescent="0.2">
      <c r="A1471" s="9" t="str">
        <f>Calculations!B1471</f>
        <v/>
      </c>
      <c r="B1471" s="9" t="str">
        <f>Calculations!A1471</f>
        <v/>
      </c>
      <c r="C1471" s="3" t="str">
        <f t="shared" si="158"/>
        <v/>
      </c>
      <c r="D1471" s="3" t="str">
        <f>IFERROR(Calculations!L1471,"")</f>
        <v/>
      </c>
      <c r="E1471" s="3" t="str">
        <f>IF(OR(FilterValue="",Calculations!C1471=FilterValue), IF(Calculations!C1471 &lt;&gt;DefectTypeString,  IFERROR(Calculations!L1471,""), NA()),NA())</f>
        <v/>
      </c>
      <c r="F1471" s="3" t="e">
        <f t="shared" si="156"/>
        <v>#NUM!</v>
      </c>
      <c r="G1471" s="3" t="e">
        <f xml:space="preserve"> IF(Calculations!C1471 = DefectTypeString,  IFERROR(Calculations!L1471,""), NA())</f>
        <v>#N/A</v>
      </c>
      <c r="H1471" s="3" t="e">
        <f t="shared" si="157"/>
        <v>#NUM!</v>
      </c>
      <c r="I1471" s="3" t="e">
        <f ca="1" xml:space="preserve"> IF(OR(Calculations!C1471 = "",Calculations!C1471 &lt;&gt; DefectTypeString),  Calculations!M1471, NA())</f>
        <v>#N/A</v>
      </c>
      <c r="J1471" s="3" t="e">
        <f xml:space="preserve"> IF(Calculations!C1471 = DefectTypeString,  Calculations!M1471, NA())</f>
        <v>#N/A</v>
      </c>
      <c r="K1471" s="3"/>
      <c r="AL1471" s="2" t="str">
        <f t="shared" si="153"/>
        <v/>
      </c>
      <c r="AM1471" s="4" t="str">
        <f t="shared" si="154"/>
        <v/>
      </c>
      <c r="AN1471" s="4" t="str">
        <f t="shared" si="155"/>
        <v/>
      </c>
    </row>
    <row r="1472" spans="1:40" x14ac:dyDescent="0.2">
      <c r="A1472" s="9" t="str">
        <f>Calculations!B1472</f>
        <v/>
      </c>
      <c r="B1472" s="9" t="str">
        <f>Calculations!A1472</f>
        <v/>
      </c>
      <c r="C1472" s="3" t="str">
        <f t="shared" si="158"/>
        <v/>
      </c>
      <c r="D1472" s="3" t="str">
        <f>IFERROR(Calculations!L1472,"")</f>
        <v/>
      </c>
      <c r="E1472" s="3" t="str">
        <f>IF(OR(FilterValue="",Calculations!C1472=FilterValue), IF(Calculations!C1472 &lt;&gt;DefectTypeString,  IFERROR(Calculations!L1472,""), NA()),NA())</f>
        <v/>
      </c>
      <c r="F1472" s="3" t="e">
        <f t="shared" si="156"/>
        <v>#NUM!</v>
      </c>
      <c r="G1472" s="3" t="e">
        <f xml:space="preserve"> IF(Calculations!C1472 = DefectTypeString,  IFERROR(Calculations!L1472,""), NA())</f>
        <v>#N/A</v>
      </c>
      <c r="H1472" s="3" t="e">
        <f t="shared" si="157"/>
        <v>#NUM!</v>
      </c>
      <c r="I1472" s="3" t="e">
        <f ca="1" xml:space="preserve"> IF(OR(Calculations!C1472 = "",Calculations!C1472 &lt;&gt; DefectTypeString),  Calculations!M1472, NA())</f>
        <v>#N/A</v>
      </c>
      <c r="J1472" s="3" t="e">
        <f xml:space="preserve"> IF(Calculations!C1472 = DefectTypeString,  Calculations!M1472, NA())</f>
        <v>#N/A</v>
      </c>
      <c r="K1472" s="3"/>
      <c r="AL1472" s="2" t="str">
        <f t="shared" si="153"/>
        <v/>
      </c>
      <c r="AM1472" s="4" t="str">
        <f t="shared" si="154"/>
        <v/>
      </c>
      <c r="AN1472" s="4" t="str">
        <f t="shared" si="155"/>
        <v/>
      </c>
    </row>
    <row r="1473" spans="1:40" x14ac:dyDescent="0.2">
      <c r="A1473" s="9" t="str">
        <f>Calculations!B1473</f>
        <v/>
      </c>
      <c r="B1473" s="9" t="str">
        <f>Calculations!A1473</f>
        <v/>
      </c>
      <c r="C1473" s="3" t="str">
        <f t="shared" si="158"/>
        <v/>
      </c>
      <c r="D1473" s="3" t="str">
        <f>IFERROR(Calculations!L1473,"")</f>
        <v/>
      </c>
      <c r="E1473" s="3" t="str">
        <f>IF(OR(FilterValue="",Calculations!C1473=FilterValue), IF(Calculations!C1473 &lt;&gt;DefectTypeString,  IFERROR(Calculations!L1473,""), NA()),NA())</f>
        <v/>
      </c>
      <c r="F1473" s="3" t="e">
        <f t="shared" si="156"/>
        <v>#NUM!</v>
      </c>
      <c r="G1473" s="3" t="e">
        <f xml:space="preserve"> IF(Calculations!C1473 = DefectTypeString,  IFERROR(Calculations!L1473,""), NA())</f>
        <v>#N/A</v>
      </c>
      <c r="H1473" s="3" t="e">
        <f t="shared" si="157"/>
        <v>#NUM!</v>
      </c>
      <c r="I1473" s="3" t="e">
        <f ca="1" xml:space="preserve"> IF(OR(Calculations!C1473 = "",Calculations!C1473 &lt;&gt; DefectTypeString),  Calculations!M1473, NA())</f>
        <v>#N/A</v>
      </c>
      <c r="J1473" s="3" t="e">
        <f xml:space="preserve"> IF(Calculations!C1473 = DefectTypeString,  Calculations!M1473, NA())</f>
        <v>#N/A</v>
      </c>
      <c r="K1473" s="3"/>
      <c r="AL1473" s="2" t="str">
        <f t="shared" si="153"/>
        <v/>
      </c>
      <c r="AM1473" s="4" t="str">
        <f t="shared" si="154"/>
        <v/>
      </c>
      <c r="AN1473" s="4" t="str">
        <f t="shared" si="155"/>
        <v/>
      </c>
    </row>
    <row r="1474" spans="1:40" x14ac:dyDescent="0.2">
      <c r="A1474" s="9" t="str">
        <f>Calculations!B1474</f>
        <v/>
      </c>
      <c r="B1474" s="9" t="str">
        <f>Calculations!A1474</f>
        <v/>
      </c>
      <c r="C1474" s="3" t="str">
        <f t="shared" si="158"/>
        <v/>
      </c>
      <c r="D1474" s="3" t="str">
        <f>IFERROR(Calculations!L1474,"")</f>
        <v/>
      </c>
      <c r="E1474" s="3" t="str">
        <f>IF(OR(FilterValue="",Calculations!C1474=FilterValue), IF(Calculations!C1474 &lt;&gt;DefectTypeString,  IFERROR(Calculations!L1474,""), NA()),NA())</f>
        <v/>
      </c>
      <c r="F1474" s="3" t="e">
        <f t="shared" si="156"/>
        <v>#NUM!</v>
      </c>
      <c r="G1474" s="3" t="e">
        <f xml:space="preserve"> IF(Calculations!C1474 = DefectTypeString,  IFERROR(Calculations!L1474,""), NA())</f>
        <v>#N/A</v>
      </c>
      <c r="H1474" s="3" t="e">
        <f t="shared" si="157"/>
        <v>#NUM!</v>
      </c>
      <c r="I1474" s="3" t="e">
        <f ca="1" xml:space="preserve"> IF(OR(Calculations!C1474 = "",Calculations!C1474 &lt;&gt; DefectTypeString),  Calculations!M1474, NA())</f>
        <v>#N/A</v>
      </c>
      <c r="J1474" s="3" t="e">
        <f xml:space="preserve"> IF(Calculations!C1474 = DefectTypeString,  Calculations!M1474, NA())</f>
        <v>#N/A</v>
      </c>
      <c r="K1474" s="3"/>
      <c r="AL1474" s="2" t="str">
        <f t="shared" si="153"/>
        <v/>
      </c>
      <c r="AM1474" s="4" t="str">
        <f t="shared" si="154"/>
        <v/>
      </c>
      <c r="AN1474" s="4" t="str">
        <f t="shared" si="155"/>
        <v/>
      </c>
    </row>
    <row r="1475" spans="1:40" x14ac:dyDescent="0.2">
      <c r="A1475" s="9" t="str">
        <f>Calculations!B1475</f>
        <v/>
      </c>
      <c r="B1475" s="9" t="str">
        <f>Calculations!A1475</f>
        <v/>
      </c>
      <c r="C1475" s="3" t="str">
        <f t="shared" si="158"/>
        <v/>
      </c>
      <c r="D1475" s="3" t="str">
        <f>IFERROR(Calculations!L1475,"")</f>
        <v/>
      </c>
      <c r="E1475" s="3" t="str">
        <f>IF(OR(FilterValue="",Calculations!C1475=FilterValue), IF(Calculations!C1475 &lt;&gt;DefectTypeString,  IFERROR(Calculations!L1475,""), NA()),NA())</f>
        <v/>
      </c>
      <c r="F1475" s="3" t="e">
        <f t="shared" si="156"/>
        <v>#NUM!</v>
      </c>
      <c r="G1475" s="3" t="e">
        <f xml:space="preserve"> IF(Calculations!C1475 = DefectTypeString,  IFERROR(Calculations!L1475,""), NA())</f>
        <v>#N/A</v>
      </c>
      <c r="H1475" s="3" t="e">
        <f t="shared" si="157"/>
        <v>#NUM!</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9">IF(AL1474&lt;=MAX(B:B), AL1474+1,"")</f>
        <v/>
      </c>
      <c r="AM1475" s="4" t="str">
        <f t="shared" ref="AM1475:AM1538" si="160">IF(AL1475&lt;&gt;"",$F$2,"")</f>
        <v/>
      </c>
      <c r="AN1475" s="4" t="str">
        <f t="shared" ref="AN1475:AN1538" si="161">IF(AL1475&lt;&gt;"",$H$2,"")</f>
        <v/>
      </c>
    </row>
    <row r="1476" spans="1:40" x14ac:dyDescent="0.2">
      <c r="A1476" s="9" t="str">
        <f>Calculations!B1476</f>
        <v/>
      </c>
      <c r="B1476" s="9" t="str">
        <f>Calculations!A1476</f>
        <v/>
      </c>
      <c r="C1476" s="3" t="str">
        <f t="shared" si="158"/>
        <v/>
      </c>
      <c r="D1476" s="3" t="str">
        <f>IFERROR(Calculations!L1476,"")</f>
        <v/>
      </c>
      <c r="E1476" s="3" t="str">
        <f>IF(OR(FilterValue="",Calculations!C1476=FilterValue), IF(Calculations!C1476 &lt;&gt;DefectTypeString,  IFERROR(Calculations!L1476,""), NA()),NA())</f>
        <v/>
      </c>
      <c r="F1476" s="3" t="e">
        <f t="shared" ref="F1476:F1539" si="162">$F$2</f>
        <v>#NUM!</v>
      </c>
      <c r="G1476" s="3" t="e">
        <f xml:space="preserve"> IF(Calculations!C1476 = DefectTypeString,  IFERROR(Calculations!L1476,""), NA())</f>
        <v>#N/A</v>
      </c>
      <c r="H1476" s="3" t="e">
        <f t="shared" ref="H1476:H1539" si="163">$H$2</f>
        <v>#NUM!</v>
      </c>
      <c r="I1476" s="3" t="e">
        <f ca="1" xml:space="preserve"> IF(OR(Calculations!C1476 = "",Calculations!C1476 &lt;&gt; DefectTypeString),  Calculations!M1476, NA())</f>
        <v>#N/A</v>
      </c>
      <c r="J1476" s="3" t="e">
        <f xml:space="preserve"> IF(Calculations!C1476 = DefectTypeString,  Calculations!M1476, NA())</f>
        <v>#N/A</v>
      </c>
      <c r="K1476" s="3"/>
      <c r="AL1476" s="2" t="str">
        <f t="shared" si="159"/>
        <v/>
      </c>
      <c r="AM1476" s="4" t="str">
        <f t="shared" si="160"/>
        <v/>
      </c>
      <c r="AN1476" s="4" t="str">
        <f t="shared" si="161"/>
        <v/>
      </c>
    </row>
    <row r="1477" spans="1:40" x14ac:dyDescent="0.2">
      <c r="A1477" s="9" t="str">
        <f>Calculations!B1477</f>
        <v/>
      </c>
      <c r="B1477" s="9" t="str">
        <f>Calculations!A1477</f>
        <v/>
      </c>
      <c r="C1477" s="3" t="str">
        <f t="shared" si="158"/>
        <v/>
      </c>
      <c r="D1477" s="3" t="str">
        <f>IFERROR(Calculations!L1477,"")</f>
        <v/>
      </c>
      <c r="E1477" s="3" t="str">
        <f>IF(OR(FilterValue="",Calculations!C1477=FilterValue), IF(Calculations!C1477 &lt;&gt;DefectTypeString,  IFERROR(Calculations!L1477,""), NA()),NA())</f>
        <v/>
      </c>
      <c r="F1477" s="3" t="e">
        <f t="shared" si="162"/>
        <v>#NUM!</v>
      </c>
      <c r="G1477" s="3" t="e">
        <f xml:space="preserve"> IF(Calculations!C1477 = DefectTypeString,  IFERROR(Calculations!L1477,""), NA())</f>
        <v>#N/A</v>
      </c>
      <c r="H1477" s="3" t="e">
        <f t="shared" si="163"/>
        <v>#NUM!</v>
      </c>
      <c r="I1477" s="3" t="e">
        <f ca="1" xml:space="preserve"> IF(OR(Calculations!C1477 = "",Calculations!C1477 &lt;&gt; DefectTypeString),  Calculations!M1477, NA())</f>
        <v>#N/A</v>
      </c>
      <c r="J1477" s="3" t="e">
        <f xml:space="preserve"> IF(Calculations!C1477 = DefectTypeString,  Calculations!M1477, NA())</f>
        <v>#N/A</v>
      </c>
      <c r="K1477" s="3"/>
      <c r="AL1477" s="2" t="str">
        <f t="shared" si="159"/>
        <v/>
      </c>
      <c r="AM1477" s="4" t="str">
        <f t="shared" si="160"/>
        <v/>
      </c>
      <c r="AN1477" s="4" t="str">
        <f t="shared" si="161"/>
        <v/>
      </c>
    </row>
    <row r="1478" spans="1:40" x14ac:dyDescent="0.2">
      <c r="A1478" s="9" t="str">
        <f>Calculations!B1478</f>
        <v/>
      </c>
      <c r="B1478" s="9" t="str">
        <f>Calculations!A1478</f>
        <v/>
      </c>
      <c r="C1478" s="3" t="str">
        <f t="shared" si="158"/>
        <v/>
      </c>
      <c r="D1478" s="3" t="str">
        <f>IFERROR(Calculations!L1478,"")</f>
        <v/>
      </c>
      <c r="E1478" s="3" t="str">
        <f>IF(OR(FilterValue="",Calculations!C1478=FilterValue), IF(Calculations!C1478 &lt;&gt;DefectTypeString,  IFERROR(Calculations!L1478,""), NA()),NA())</f>
        <v/>
      </c>
      <c r="F1478" s="3" t="e">
        <f t="shared" si="162"/>
        <v>#NUM!</v>
      </c>
      <c r="G1478" s="3" t="e">
        <f xml:space="preserve"> IF(Calculations!C1478 = DefectTypeString,  IFERROR(Calculations!L1478,""), NA())</f>
        <v>#N/A</v>
      </c>
      <c r="H1478" s="3" t="e">
        <f t="shared" si="163"/>
        <v>#NUM!</v>
      </c>
      <c r="I1478" s="3" t="e">
        <f ca="1" xml:space="preserve"> IF(OR(Calculations!C1478 = "",Calculations!C1478 &lt;&gt; DefectTypeString),  Calculations!M1478, NA())</f>
        <v>#N/A</v>
      </c>
      <c r="J1478" s="3" t="e">
        <f xml:space="preserve"> IF(Calculations!C1478 = DefectTypeString,  Calculations!M1478, NA())</f>
        <v>#N/A</v>
      </c>
      <c r="K1478" s="3"/>
      <c r="AL1478" s="2" t="str">
        <f t="shared" si="159"/>
        <v/>
      </c>
      <c r="AM1478" s="4" t="str">
        <f t="shared" si="160"/>
        <v/>
      </c>
      <c r="AN1478" s="4" t="str">
        <f t="shared" si="161"/>
        <v/>
      </c>
    </row>
    <row r="1479" spans="1:40" x14ac:dyDescent="0.2">
      <c r="A1479" s="9" t="str">
        <f>Calculations!B1479</f>
        <v/>
      </c>
      <c r="B1479" s="9" t="str">
        <f>Calculations!A1479</f>
        <v/>
      </c>
      <c r="C1479" s="3" t="str">
        <f t="shared" si="158"/>
        <v/>
      </c>
      <c r="D1479" s="3" t="str">
        <f>IFERROR(Calculations!L1479,"")</f>
        <v/>
      </c>
      <c r="E1479" s="3" t="str">
        <f>IF(OR(FilterValue="",Calculations!C1479=FilterValue), IF(Calculations!C1479 &lt;&gt;DefectTypeString,  IFERROR(Calculations!L1479,""), NA()),NA())</f>
        <v/>
      </c>
      <c r="F1479" s="3" t="e">
        <f t="shared" si="162"/>
        <v>#NUM!</v>
      </c>
      <c r="G1479" s="3" t="e">
        <f xml:space="preserve"> IF(Calculations!C1479 = DefectTypeString,  IFERROR(Calculations!L1479,""), NA())</f>
        <v>#N/A</v>
      </c>
      <c r="H1479" s="3" t="e">
        <f t="shared" si="163"/>
        <v>#NUM!</v>
      </c>
      <c r="I1479" s="3" t="e">
        <f ca="1" xml:space="preserve"> IF(OR(Calculations!C1479 = "",Calculations!C1479 &lt;&gt; DefectTypeString),  Calculations!M1479, NA())</f>
        <v>#N/A</v>
      </c>
      <c r="J1479" s="3" t="e">
        <f xml:space="preserve"> IF(Calculations!C1479 = DefectTypeString,  Calculations!M1479, NA())</f>
        <v>#N/A</v>
      </c>
      <c r="K1479" s="3"/>
      <c r="AL1479" s="2" t="str">
        <f t="shared" si="159"/>
        <v/>
      </c>
      <c r="AM1479" s="4" t="str">
        <f t="shared" si="160"/>
        <v/>
      </c>
      <c r="AN1479" s="4" t="str">
        <f t="shared" si="161"/>
        <v/>
      </c>
    </row>
    <row r="1480" spans="1:40" x14ac:dyDescent="0.2">
      <c r="A1480" s="9" t="str">
        <f>Calculations!B1480</f>
        <v/>
      </c>
      <c r="B1480" s="9" t="str">
        <f>Calculations!A1480</f>
        <v/>
      </c>
      <c r="C1480" s="3" t="str">
        <f t="shared" si="158"/>
        <v/>
      </c>
      <c r="D1480" s="3" t="str">
        <f>IFERROR(Calculations!L1480,"")</f>
        <v/>
      </c>
      <c r="E1480" s="3" t="str">
        <f>IF(OR(FilterValue="",Calculations!C1480=FilterValue), IF(Calculations!C1480 &lt;&gt;DefectTypeString,  IFERROR(Calculations!L1480,""), NA()),NA())</f>
        <v/>
      </c>
      <c r="F1480" s="3" t="e">
        <f t="shared" si="162"/>
        <v>#NUM!</v>
      </c>
      <c r="G1480" s="3" t="e">
        <f xml:space="preserve"> IF(Calculations!C1480 = DefectTypeString,  IFERROR(Calculations!L1480,""), NA())</f>
        <v>#N/A</v>
      </c>
      <c r="H1480" s="3" t="e">
        <f t="shared" si="163"/>
        <v>#NUM!</v>
      </c>
      <c r="I1480" s="3" t="e">
        <f ca="1" xml:space="preserve"> IF(OR(Calculations!C1480 = "",Calculations!C1480 &lt;&gt; DefectTypeString),  Calculations!M1480, NA())</f>
        <v>#N/A</v>
      </c>
      <c r="J1480" s="3" t="e">
        <f xml:space="preserve"> IF(Calculations!C1480 = DefectTypeString,  Calculations!M1480, NA())</f>
        <v>#N/A</v>
      </c>
      <c r="K1480" s="3"/>
      <c r="AL1480" s="2" t="str">
        <f t="shared" si="159"/>
        <v/>
      </c>
      <c r="AM1480" s="4" t="str">
        <f t="shared" si="160"/>
        <v/>
      </c>
      <c r="AN1480" s="4" t="str">
        <f t="shared" si="161"/>
        <v/>
      </c>
    </row>
    <row r="1481" spans="1:40" x14ac:dyDescent="0.2">
      <c r="A1481" s="9" t="str">
        <f>Calculations!B1481</f>
        <v/>
      </c>
      <c r="B1481" s="9" t="str">
        <f>Calculations!A1481</f>
        <v/>
      </c>
      <c r="C1481" s="3" t="str">
        <f t="shared" si="158"/>
        <v/>
      </c>
      <c r="D1481" s="3" t="str">
        <f>IFERROR(Calculations!L1481,"")</f>
        <v/>
      </c>
      <c r="E1481" s="3" t="str">
        <f>IF(OR(FilterValue="",Calculations!C1481=FilterValue), IF(Calculations!C1481 &lt;&gt;DefectTypeString,  IFERROR(Calculations!L1481,""), NA()),NA())</f>
        <v/>
      </c>
      <c r="F1481" s="3" t="e">
        <f t="shared" si="162"/>
        <v>#NUM!</v>
      </c>
      <c r="G1481" s="3" t="e">
        <f xml:space="preserve"> IF(Calculations!C1481 = DefectTypeString,  IFERROR(Calculations!L1481,""), NA())</f>
        <v>#N/A</v>
      </c>
      <c r="H1481" s="3" t="e">
        <f t="shared" si="163"/>
        <v>#NUM!</v>
      </c>
      <c r="I1481" s="3" t="e">
        <f ca="1" xml:space="preserve"> IF(OR(Calculations!C1481 = "",Calculations!C1481 &lt;&gt; DefectTypeString),  Calculations!M1481, NA())</f>
        <v>#N/A</v>
      </c>
      <c r="J1481" s="3" t="e">
        <f xml:space="preserve"> IF(Calculations!C1481 = DefectTypeString,  Calculations!M1481, NA())</f>
        <v>#N/A</v>
      </c>
      <c r="K1481" s="3"/>
      <c r="AL1481" s="2" t="str">
        <f t="shared" si="159"/>
        <v/>
      </c>
      <c r="AM1481" s="4" t="str">
        <f t="shared" si="160"/>
        <v/>
      </c>
      <c r="AN1481" s="4" t="str">
        <f t="shared" si="161"/>
        <v/>
      </c>
    </row>
    <row r="1482" spans="1:40" x14ac:dyDescent="0.2">
      <c r="A1482" s="9" t="str">
        <f>Calculations!B1482</f>
        <v/>
      </c>
      <c r="B1482" s="9" t="str">
        <f>Calculations!A1482</f>
        <v/>
      </c>
      <c r="C1482" s="3" t="str">
        <f t="shared" si="158"/>
        <v/>
      </c>
      <c r="D1482" s="3" t="str">
        <f>IFERROR(Calculations!L1482,"")</f>
        <v/>
      </c>
      <c r="E1482" s="3" t="str">
        <f>IF(OR(FilterValue="",Calculations!C1482=FilterValue), IF(Calculations!C1482 &lt;&gt;DefectTypeString,  IFERROR(Calculations!L1482,""), NA()),NA())</f>
        <v/>
      </c>
      <c r="F1482" s="3" t="e">
        <f t="shared" si="162"/>
        <v>#NUM!</v>
      </c>
      <c r="G1482" s="3" t="e">
        <f xml:space="preserve"> IF(Calculations!C1482 = DefectTypeString,  IFERROR(Calculations!L1482,""), NA())</f>
        <v>#N/A</v>
      </c>
      <c r="H1482" s="3" t="e">
        <f t="shared" si="163"/>
        <v>#NUM!</v>
      </c>
      <c r="I1482" s="3" t="e">
        <f ca="1" xml:space="preserve"> IF(OR(Calculations!C1482 = "",Calculations!C1482 &lt;&gt; DefectTypeString),  Calculations!M1482, NA())</f>
        <v>#N/A</v>
      </c>
      <c r="J1482" s="3" t="e">
        <f xml:space="preserve"> IF(Calculations!C1482 = DefectTypeString,  Calculations!M1482, NA())</f>
        <v>#N/A</v>
      </c>
      <c r="K1482" s="3"/>
      <c r="AL1482" s="2" t="str">
        <f t="shared" si="159"/>
        <v/>
      </c>
      <c r="AM1482" s="4" t="str">
        <f t="shared" si="160"/>
        <v/>
      </c>
      <c r="AN1482" s="4" t="str">
        <f t="shared" si="161"/>
        <v/>
      </c>
    </row>
    <row r="1483" spans="1:40" x14ac:dyDescent="0.2">
      <c r="A1483" s="9" t="str">
        <f>Calculations!B1483</f>
        <v/>
      </c>
      <c r="B1483" s="9" t="str">
        <f>Calculations!A1483</f>
        <v/>
      </c>
      <c r="C1483" s="3" t="str">
        <f t="shared" si="158"/>
        <v/>
      </c>
      <c r="D1483" s="3" t="str">
        <f>IFERROR(Calculations!L1483,"")</f>
        <v/>
      </c>
      <c r="E1483" s="3" t="str">
        <f>IF(OR(FilterValue="",Calculations!C1483=FilterValue), IF(Calculations!C1483 &lt;&gt;DefectTypeString,  IFERROR(Calculations!L1483,""), NA()),NA())</f>
        <v/>
      </c>
      <c r="F1483" s="3" t="e">
        <f t="shared" si="162"/>
        <v>#NUM!</v>
      </c>
      <c r="G1483" s="3" t="e">
        <f xml:space="preserve"> IF(Calculations!C1483 = DefectTypeString,  IFERROR(Calculations!L1483,""), NA())</f>
        <v>#N/A</v>
      </c>
      <c r="H1483" s="3" t="e">
        <f t="shared" si="163"/>
        <v>#NUM!</v>
      </c>
      <c r="I1483" s="3" t="e">
        <f ca="1" xml:space="preserve"> IF(OR(Calculations!C1483 = "",Calculations!C1483 &lt;&gt; DefectTypeString),  Calculations!M1483, NA())</f>
        <v>#N/A</v>
      </c>
      <c r="J1483" s="3" t="e">
        <f xml:space="preserve"> IF(Calculations!C1483 = DefectTypeString,  Calculations!M1483, NA())</f>
        <v>#N/A</v>
      </c>
      <c r="K1483" s="3"/>
      <c r="AL1483" s="2" t="str">
        <f t="shared" si="159"/>
        <v/>
      </c>
      <c r="AM1483" s="4" t="str">
        <f t="shared" si="160"/>
        <v/>
      </c>
      <c r="AN1483" s="4" t="str">
        <f t="shared" si="161"/>
        <v/>
      </c>
    </row>
    <row r="1484" spans="1:40" x14ac:dyDescent="0.2">
      <c r="A1484" s="9" t="str">
        <f>Calculations!B1484</f>
        <v/>
      </c>
      <c r="B1484" s="9" t="str">
        <f>Calculations!A1484</f>
        <v/>
      </c>
      <c r="C1484" s="3" t="str">
        <f t="shared" si="158"/>
        <v/>
      </c>
      <c r="D1484" s="3" t="str">
        <f>IFERROR(Calculations!L1484,"")</f>
        <v/>
      </c>
      <c r="E1484" s="3" t="str">
        <f>IF(OR(FilterValue="",Calculations!C1484=FilterValue), IF(Calculations!C1484 &lt;&gt;DefectTypeString,  IFERROR(Calculations!L1484,""), NA()),NA())</f>
        <v/>
      </c>
      <c r="F1484" s="3" t="e">
        <f t="shared" si="162"/>
        <v>#NUM!</v>
      </c>
      <c r="G1484" s="3" t="e">
        <f xml:space="preserve"> IF(Calculations!C1484 = DefectTypeString,  IFERROR(Calculations!L1484,""), NA())</f>
        <v>#N/A</v>
      </c>
      <c r="H1484" s="3" t="e">
        <f t="shared" si="163"/>
        <v>#NUM!</v>
      </c>
      <c r="I1484" s="3" t="e">
        <f ca="1" xml:space="preserve"> IF(OR(Calculations!C1484 = "",Calculations!C1484 &lt;&gt; DefectTypeString),  Calculations!M1484, NA())</f>
        <v>#N/A</v>
      </c>
      <c r="J1484" s="3" t="e">
        <f xml:space="preserve"> IF(Calculations!C1484 = DefectTypeString,  Calculations!M1484, NA())</f>
        <v>#N/A</v>
      </c>
      <c r="K1484" s="3"/>
      <c r="AL1484" s="2" t="str">
        <f t="shared" si="159"/>
        <v/>
      </c>
      <c r="AM1484" s="4" t="str">
        <f t="shared" si="160"/>
        <v/>
      </c>
      <c r="AN1484" s="4" t="str">
        <f t="shared" si="161"/>
        <v/>
      </c>
    </row>
    <row r="1485" spans="1:40" x14ac:dyDescent="0.2">
      <c r="A1485" s="9" t="str">
        <f>Calculations!B1485</f>
        <v/>
      </c>
      <c r="B1485" s="9" t="str">
        <f>Calculations!A1485</f>
        <v/>
      </c>
      <c r="C1485" s="3" t="str">
        <f t="shared" si="158"/>
        <v/>
      </c>
      <c r="D1485" s="3" t="str">
        <f>IFERROR(Calculations!L1485,"")</f>
        <v/>
      </c>
      <c r="E1485" s="3" t="str">
        <f>IF(OR(FilterValue="",Calculations!C1485=FilterValue), IF(Calculations!C1485 &lt;&gt;DefectTypeString,  IFERROR(Calculations!L1485,""), NA()),NA())</f>
        <v/>
      </c>
      <c r="F1485" s="3" t="e">
        <f t="shared" si="162"/>
        <v>#NUM!</v>
      </c>
      <c r="G1485" s="3" t="e">
        <f xml:space="preserve"> IF(Calculations!C1485 = DefectTypeString,  IFERROR(Calculations!L1485,""), NA())</f>
        <v>#N/A</v>
      </c>
      <c r="H1485" s="3" t="e">
        <f t="shared" si="163"/>
        <v>#NUM!</v>
      </c>
      <c r="I1485" s="3" t="e">
        <f ca="1" xml:space="preserve"> IF(OR(Calculations!C1485 = "",Calculations!C1485 &lt;&gt; DefectTypeString),  Calculations!M1485, NA())</f>
        <v>#N/A</v>
      </c>
      <c r="J1485" s="3" t="e">
        <f xml:space="preserve"> IF(Calculations!C1485 = DefectTypeString,  Calculations!M1485, NA())</f>
        <v>#N/A</v>
      </c>
      <c r="K1485" s="3"/>
      <c r="AL1485" s="2" t="str">
        <f t="shared" si="159"/>
        <v/>
      </c>
      <c r="AM1485" s="4" t="str">
        <f t="shared" si="160"/>
        <v/>
      </c>
      <c r="AN1485" s="4" t="str">
        <f t="shared" si="161"/>
        <v/>
      </c>
    </row>
    <row r="1486" spans="1:40" x14ac:dyDescent="0.2">
      <c r="A1486" s="9" t="str">
        <f>Calculations!B1486</f>
        <v/>
      </c>
      <c r="B1486" s="9" t="str">
        <f>Calculations!A1486</f>
        <v/>
      </c>
      <c r="C1486" s="3" t="str">
        <f t="shared" si="158"/>
        <v/>
      </c>
      <c r="D1486" s="3" t="str">
        <f>IFERROR(Calculations!L1486,"")</f>
        <v/>
      </c>
      <c r="E1486" s="3" t="str">
        <f>IF(OR(FilterValue="",Calculations!C1486=FilterValue), IF(Calculations!C1486 &lt;&gt;DefectTypeString,  IFERROR(Calculations!L1486,""), NA()),NA())</f>
        <v/>
      </c>
      <c r="F1486" s="3" t="e">
        <f t="shared" si="162"/>
        <v>#NUM!</v>
      </c>
      <c r="G1486" s="3" t="e">
        <f xml:space="preserve"> IF(Calculations!C1486 = DefectTypeString,  IFERROR(Calculations!L1486,""), NA())</f>
        <v>#N/A</v>
      </c>
      <c r="H1486" s="3" t="e">
        <f t="shared" si="163"/>
        <v>#NUM!</v>
      </c>
      <c r="I1486" s="3" t="e">
        <f ca="1" xml:space="preserve"> IF(OR(Calculations!C1486 = "",Calculations!C1486 &lt;&gt; DefectTypeString),  Calculations!M1486, NA())</f>
        <v>#N/A</v>
      </c>
      <c r="J1486" s="3" t="e">
        <f xml:space="preserve"> IF(Calculations!C1486 = DefectTypeString,  Calculations!M1486, NA())</f>
        <v>#N/A</v>
      </c>
      <c r="K1486" s="3"/>
      <c r="AL1486" s="2" t="str">
        <f t="shared" si="159"/>
        <v/>
      </c>
      <c r="AM1486" s="4" t="str">
        <f t="shared" si="160"/>
        <v/>
      </c>
      <c r="AN1486" s="4" t="str">
        <f t="shared" si="161"/>
        <v/>
      </c>
    </row>
    <row r="1487" spans="1:40" x14ac:dyDescent="0.2">
      <c r="A1487" s="9" t="str">
        <f>Calculations!B1487</f>
        <v/>
      </c>
      <c r="B1487" s="9" t="str">
        <f>Calculations!A1487</f>
        <v/>
      </c>
      <c r="C1487" s="3" t="str">
        <f t="shared" si="158"/>
        <v/>
      </c>
      <c r="D1487" s="3" t="str">
        <f>IFERROR(Calculations!L1487,"")</f>
        <v/>
      </c>
      <c r="E1487" s="3" t="str">
        <f>IF(OR(FilterValue="",Calculations!C1487=FilterValue), IF(Calculations!C1487 &lt;&gt;DefectTypeString,  IFERROR(Calculations!L1487,""), NA()),NA())</f>
        <v/>
      </c>
      <c r="F1487" s="3" t="e">
        <f t="shared" si="162"/>
        <v>#NUM!</v>
      </c>
      <c r="G1487" s="3" t="e">
        <f xml:space="preserve"> IF(Calculations!C1487 = DefectTypeString,  IFERROR(Calculations!L1487,""), NA())</f>
        <v>#N/A</v>
      </c>
      <c r="H1487" s="3" t="e">
        <f t="shared" si="163"/>
        <v>#NUM!</v>
      </c>
      <c r="I1487" s="3" t="e">
        <f ca="1" xml:space="preserve"> IF(OR(Calculations!C1487 = "",Calculations!C1487 &lt;&gt; DefectTypeString),  Calculations!M1487, NA())</f>
        <v>#N/A</v>
      </c>
      <c r="J1487" s="3" t="e">
        <f xml:space="preserve"> IF(Calculations!C1487 = DefectTypeString,  Calculations!M1487, NA())</f>
        <v>#N/A</v>
      </c>
      <c r="K1487" s="3"/>
      <c r="AL1487" s="2" t="str">
        <f t="shared" si="159"/>
        <v/>
      </c>
      <c r="AM1487" s="4" t="str">
        <f t="shared" si="160"/>
        <v/>
      </c>
      <c r="AN1487" s="4" t="str">
        <f t="shared" si="161"/>
        <v/>
      </c>
    </row>
    <row r="1488" spans="1:40" x14ac:dyDescent="0.2">
      <c r="A1488" s="9" t="str">
        <f>Calculations!B1488</f>
        <v/>
      </c>
      <c r="B1488" s="9" t="str">
        <f>Calculations!A1488</f>
        <v/>
      </c>
      <c r="C1488" s="3" t="str">
        <f t="shared" si="158"/>
        <v/>
      </c>
      <c r="D1488" s="3" t="str">
        <f>IFERROR(Calculations!L1488,"")</f>
        <v/>
      </c>
      <c r="E1488" s="3" t="str">
        <f>IF(OR(FilterValue="",Calculations!C1488=FilterValue), IF(Calculations!C1488 &lt;&gt;DefectTypeString,  IFERROR(Calculations!L1488,""), NA()),NA())</f>
        <v/>
      </c>
      <c r="F1488" s="3" t="e">
        <f t="shared" si="162"/>
        <v>#NUM!</v>
      </c>
      <c r="G1488" s="3" t="e">
        <f xml:space="preserve"> IF(Calculations!C1488 = DefectTypeString,  IFERROR(Calculations!L1488,""), NA())</f>
        <v>#N/A</v>
      </c>
      <c r="H1488" s="3" t="e">
        <f t="shared" si="163"/>
        <v>#NUM!</v>
      </c>
      <c r="I1488" s="3" t="e">
        <f ca="1" xml:space="preserve"> IF(OR(Calculations!C1488 = "",Calculations!C1488 &lt;&gt; DefectTypeString),  Calculations!M1488, NA())</f>
        <v>#N/A</v>
      </c>
      <c r="J1488" s="3" t="e">
        <f xml:space="preserve"> IF(Calculations!C1488 = DefectTypeString,  Calculations!M1488, NA())</f>
        <v>#N/A</v>
      </c>
      <c r="K1488" s="3"/>
      <c r="AL1488" s="2" t="str">
        <f t="shared" si="159"/>
        <v/>
      </c>
      <c r="AM1488" s="4" t="str">
        <f t="shared" si="160"/>
        <v/>
      </c>
      <c r="AN1488" s="4" t="str">
        <f t="shared" si="161"/>
        <v/>
      </c>
    </row>
    <row r="1489" spans="1:40" x14ac:dyDescent="0.2">
      <c r="A1489" s="9" t="str">
        <f>Calculations!B1489</f>
        <v/>
      </c>
      <c r="B1489" s="9" t="str">
        <f>Calculations!A1489</f>
        <v/>
      </c>
      <c r="C1489" s="3" t="str">
        <f t="shared" si="158"/>
        <v/>
      </c>
      <c r="D1489" s="3" t="str">
        <f>IFERROR(Calculations!L1489,"")</f>
        <v/>
      </c>
      <c r="E1489" s="3" t="str">
        <f>IF(OR(FilterValue="",Calculations!C1489=FilterValue), IF(Calculations!C1489 &lt;&gt;DefectTypeString,  IFERROR(Calculations!L1489,""), NA()),NA())</f>
        <v/>
      </c>
      <c r="F1489" s="3" t="e">
        <f t="shared" si="162"/>
        <v>#NUM!</v>
      </c>
      <c r="G1489" s="3" t="e">
        <f xml:space="preserve"> IF(Calculations!C1489 = DefectTypeString,  IFERROR(Calculations!L1489,""), NA())</f>
        <v>#N/A</v>
      </c>
      <c r="H1489" s="3" t="e">
        <f t="shared" si="163"/>
        <v>#NUM!</v>
      </c>
      <c r="I1489" s="3" t="e">
        <f ca="1" xml:space="preserve"> IF(OR(Calculations!C1489 = "",Calculations!C1489 &lt;&gt; DefectTypeString),  Calculations!M1489, NA())</f>
        <v>#N/A</v>
      </c>
      <c r="J1489" s="3" t="e">
        <f xml:space="preserve"> IF(Calculations!C1489 = DefectTypeString,  Calculations!M1489, NA())</f>
        <v>#N/A</v>
      </c>
      <c r="K1489" s="3"/>
      <c r="AL1489" s="2" t="str">
        <f t="shared" si="159"/>
        <v/>
      </c>
      <c r="AM1489" s="4" t="str">
        <f t="shared" si="160"/>
        <v/>
      </c>
      <c r="AN1489" s="4" t="str">
        <f t="shared" si="161"/>
        <v/>
      </c>
    </row>
    <row r="1490" spans="1:40" x14ac:dyDescent="0.2">
      <c r="A1490" s="9" t="str">
        <f>Calculations!B1490</f>
        <v/>
      </c>
      <c r="B1490" s="9" t="str">
        <f>Calculations!A1490</f>
        <v/>
      </c>
      <c r="C1490" s="3" t="str">
        <f t="shared" si="158"/>
        <v/>
      </c>
      <c r="D1490" s="3" t="str">
        <f>IFERROR(Calculations!L1490,"")</f>
        <v/>
      </c>
      <c r="E1490" s="3" t="str">
        <f>IF(OR(FilterValue="",Calculations!C1490=FilterValue), IF(Calculations!C1490 &lt;&gt;DefectTypeString,  IFERROR(Calculations!L1490,""), NA()),NA())</f>
        <v/>
      </c>
      <c r="F1490" s="3" t="e">
        <f t="shared" si="162"/>
        <v>#NUM!</v>
      </c>
      <c r="G1490" s="3" t="e">
        <f xml:space="preserve"> IF(Calculations!C1490 = DefectTypeString,  IFERROR(Calculations!L1490,""), NA())</f>
        <v>#N/A</v>
      </c>
      <c r="H1490" s="3" t="e">
        <f t="shared" si="163"/>
        <v>#NUM!</v>
      </c>
      <c r="I1490" s="3" t="e">
        <f ca="1" xml:space="preserve"> IF(OR(Calculations!C1490 = "",Calculations!C1490 &lt;&gt; DefectTypeString),  Calculations!M1490, NA())</f>
        <v>#N/A</v>
      </c>
      <c r="J1490" s="3" t="e">
        <f xml:space="preserve"> IF(Calculations!C1490 = DefectTypeString,  Calculations!M1490, NA())</f>
        <v>#N/A</v>
      </c>
      <c r="K1490" s="3"/>
      <c r="AL1490" s="2" t="str">
        <f t="shared" si="159"/>
        <v/>
      </c>
      <c r="AM1490" s="4" t="str">
        <f t="shared" si="160"/>
        <v/>
      </c>
      <c r="AN1490" s="4" t="str">
        <f t="shared" si="161"/>
        <v/>
      </c>
    </row>
    <row r="1491" spans="1:40" x14ac:dyDescent="0.2">
      <c r="A1491" s="9" t="str">
        <f>Calculations!B1491</f>
        <v/>
      </c>
      <c r="B1491" s="9" t="str">
        <f>Calculations!A1491</f>
        <v/>
      </c>
      <c r="C1491" s="3" t="str">
        <f t="shared" si="158"/>
        <v/>
      </c>
      <c r="D1491" s="3" t="str">
        <f>IFERROR(Calculations!L1491,"")</f>
        <v/>
      </c>
      <c r="E1491" s="3" t="str">
        <f>IF(OR(FilterValue="",Calculations!C1491=FilterValue), IF(Calculations!C1491 &lt;&gt;DefectTypeString,  IFERROR(Calculations!L1491,""), NA()),NA())</f>
        <v/>
      </c>
      <c r="F1491" s="3" t="e">
        <f t="shared" si="162"/>
        <v>#NUM!</v>
      </c>
      <c r="G1491" s="3" t="e">
        <f xml:space="preserve"> IF(Calculations!C1491 = DefectTypeString,  IFERROR(Calculations!L1491,""), NA())</f>
        <v>#N/A</v>
      </c>
      <c r="H1491" s="3" t="e">
        <f t="shared" si="163"/>
        <v>#NUM!</v>
      </c>
      <c r="I1491" s="3" t="e">
        <f ca="1" xml:space="preserve"> IF(OR(Calculations!C1491 = "",Calculations!C1491 &lt;&gt; DefectTypeString),  Calculations!M1491, NA())</f>
        <v>#N/A</v>
      </c>
      <c r="J1491" s="3" t="e">
        <f xml:space="preserve"> IF(Calculations!C1491 = DefectTypeString,  Calculations!M1491, NA())</f>
        <v>#N/A</v>
      </c>
      <c r="K1491" s="3"/>
      <c r="AL1491" s="2" t="str">
        <f t="shared" si="159"/>
        <v/>
      </c>
      <c r="AM1491" s="4" t="str">
        <f t="shared" si="160"/>
        <v/>
      </c>
      <c r="AN1491" s="4" t="str">
        <f t="shared" si="161"/>
        <v/>
      </c>
    </row>
    <row r="1492" spans="1:40" x14ac:dyDescent="0.2">
      <c r="A1492" s="9" t="str">
        <f>Calculations!B1492</f>
        <v/>
      </c>
      <c r="B1492" s="9" t="str">
        <f>Calculations!A1492</f>
        <v/>
      </c>
      <c r="C1492" s="3" t="str">
        <f t="shared" si="158"/>
        <v/>
      </c>
      <c r="D1492" s="3" t="str">
        <f>IFERROR(Calculations!L1492,"")</f>
        <v/>
      </c>
      <c r="E1492" s="3" t="str">
        <f>IF(OR(FilterValue="",Calculations!C1492=FilterValue), IF(Calculations!C1492 &lt;&gt;DefectTypeString,  IFERROR(Calculations!L1492,""), NA()),NA())</f>
        <v/>
      </c>
      <c r="F1492" s="3" t="e">
        <f t="shared" si="162"/>
        <v>#NUM!</v>
      </c>
      <c r="G1492" s="3" t="e">
        <f xml:space="preserve"> IF(Calculations!C1492 = DefectTypeString,  IFERROR(Calculations!L1492,""), NA())</f>
        <v>#N/A</v>
      </c>
      <c r="H1492" s="3" t="e">
        <f t="shared" si="163"/>
        <v>#NUM!</v>
      </c>
      <c r="I1492" s="3" t="e">
        <f ca="1" xml:space="preserve"> IF(OR(Calculations!C1492 = "",Calculations!C1492 &lt;&gt; DefectTypeString),  Calculations!M1492, NA())</f>
        <v>#N/A</v>
      </c>
      <c r="J1492" s="3" t="e">
        <f xml:space="preserve"> IF(Calculations!C1492 = DefectTypeString,  Calculations!M1492, NA())</f>
        <v>#N/A</v>
      </c>
      <c r="K1492" s="3"/>
      <c r="AL1492" s="2" t="str">
        <f t="shared" si="159"/>
        <v/>
      </c>
      <c r="AM1492" s="4" t="str">
        <f t="shared" si="160"/>
        <v/>
      </c>
      <c r="AN1492" s="4" t="str">
        <f t="shared" si="161"/>
        <v/>
      </c>
    </row>
    <row r="1493" spans="1:40" x14ac:dyDescent="0.2">
      <c r="A1493" s="9" t="str">
        <f>Calculations!B1493</f>
        <v/>
      </c>
      <c r="B1493" s="9" t="str">
        <f>Calculations!A1493</f>
        <v/>
      </c>
      <c r="C1493" s="3" t="str">
        <f t="shared" si="158"/>
        <v/>
      </c>
      <c r="D1493" s="3" t="str">
        <f>IFERROR(Calculations!L1493,"")</f>
        <v/>
      </c>
      <c r="E1493" s="3" t="str">
        <f>IF(OR(FilterValue="",Calculations!C1493=FilterValue), IF(Calculations!C1493 &lt;&gt;DefectTypeString,  IFERROR(Calculations!L1493,""), NA()),NA())</f>
        <v/>
      </c>
      <c r="F1493" s="3" t="e">
        <f t="shared" si="162"/>
        <v>#NUM!</v>
      </c>
      <c r="G1493" s="3" t="e">
        <f xml:space="preserve"> IF(Calculations!C1493 = DefectTypeString,  IFERROR(Calculations!L1493,""), NA())</f>
        <v>#N/A</v>
      </c>
      <c r="H1493" s="3" t="e">
        <f t="shared" si="163"/>
        <v>#NUM!</v>
      </c>
      <c r="I1493" s="3" t="e">
        <f ca="1" xml:space="preserve"> IF(OR(Calculations!C1493 = "",Calculations!C1493 &lt;&gt; DefectTypeString),  Calculations!M1493, NA())</f>
        <v>#N/A</v>
      </c>
      <c r="J1493" s="3" t="e">
        <f xml:space="preserve"> IF(Calculations!C1493 = DefectTypeString,  Calculations!M1493, NA())</f>
        <v>#N/A</v>
      </c>
      <c r="K1493" s="3"/>
      <c r="AL1493" s="2" t="str">
        <f t="shared" si="159"/>
        <v/>
      </c>
      <c r="AM1493" s="4" t="str">
        <f t="shared" si="160"/>
        <v/>
      </c>
      <c r="AN1493" s="4" t="str">
        <f t="shared" si="161"/>
        <v/>
      </c>
    </row>
    <row r="1494" spans="1:40" x14ac:dyDescent="0.2">
      <c r="A1494" s="9" t="str">
        <f>Calculations!B1494</f>
        <v/>
      </c>
      <c r="B1494" s="9" t="str">
        <f>Calculations!A1494</f>
        <v/>
      </c>
      <c r="C1494" s="3" t="str">
        <f t="shared" si="158"/>
        <v/>
      </c>
      <c r="D1494" s="3" t="str">
        <f>IFERROR(Calculations!L1494,"")</f>
        <v/>
      </c>
      <c r="E1494" s="3" t="str">
        <f>IF(OR(FilterValue="",Calculations!C1494=FilterValue), IF(Calculations!C1494 &lt;&gt;DefectTypeString,  IFERROR(Calculations!L1494,""), NA()),NA())</f>
        <v/>
      </c>
      <c r="F1494" s="3" t="e">
        <f t="shared" si="162"/>
        <v>#NUM!</v>
      </c>
      <c r="G1494" s="3" t="e">
        <f xml:space="preserve"> IF(Calculations!C1494 = DefectTypeString,  IFERROR(Calculations!L1494,""), NA())</f>
        <v>#N/A</v>
      </c>
      <c r="H1494" s="3" t="e">
        <f t="shared" si="163"/>
        <v>#NUM!</v>
      </c>
      <c r="I1494" s="3" t="e">
        <f ca="1" xml:space="preserve"> IF(OR(Calculations!C1494 = "",Calculations!C1494 &lt;&gt; DefectTypeString),  Calculations!M1494, NA())</f>
        <v>#N/A</v>
      </c>
      <c r="J1494" s="3" t="e">
        <f xml:space="preserve"> IF(Calculations!C1494 = DefectTypeString,  Calculations!M1494, NA())</f>
        <v>#N/A</v>
      </c>
      <c r="K1494" s="3"/>
      <c r="AL1494" s="2" t="str">
        <f t="shared" si="159"/>
        <v/>
      </c>
      <c r="AM1494" s="4" t="str">
        <f t="shared" si="160"/>
        <v/>
      </c>
      <c r="AN1494" s="4" t="str">
        <f t="shared" si="161"/>
        <v/>
      </c>
    </row>
    <row r="1495" spans="1:40" x14ac:dyDescent="0.2">
      <c r="A1495" s="9" t="str">
        <f>Calculations!B1495</f>
        <v/>
      </c>
      <c r="B1495" s="9" t="str">
        <f>Calculations!A1495</f>
        <v/>
      </c>
      <c r="C1495" s="3" t="str">
        <f t="shared" si="158"/>
        <v/>
      </c>
      <c r="D1495" s="3" t="str">
        <f>IFERROR(Calculations!L1495,"")</f>
        <v/>
      </c>
      <c r="E1495" s="3" t="str">
        <f>IF(OR(FilterValue="",Calculations!C1495=FilterValue), IF(Calculations!C1495 &lt;&gt;DefectTypeString,  IFERROR(Calculations!L1495,""), NA()),NA())</f>
        <v/>
      </c>
      <c r="F1495" s="3" t="e">
        <f t="shared" si="162"/>
        <v>#NUM!</v>
      </c>
      <c r="G1495" s="3" t="e">
        <f xml:space="preserve"> IF(Calculations!C1495 = DefectTypeString,  IFERROR(Calculations!L1495,""), NA())</f>
        <v>#N/A</v>
      </c>
      <c r="H1495" s="3" t="e">
        <f t="shared" si="163"/>
        <v>#NUM!</v>
      </c>
      <c r="I1495" s="3" t="e">
        <f ca="1" xml:space="preserve"> IF(OR(Calculations!C1495 = "",Calculations!C1495 &lt;&gt; DefectTypeString),  Calculations!M1495, NA())</f>
        <v>#N/A</v>
      </c>
      <c r="J1495" s="3" t="e">
        <f xml:space="preserve"> IF(Calculations!C1495 = DefectTypeString,  Calculations!M1495, NA())</f>
        <v>#N/A</v>
      </c>
      <c r="K1495" s="3"/>
      <c r="AL1495" s="2" t="str">
        <f t="shared" si="159"/>
        <v/>
      </c>
      <c r="AM1495" s="4" t="str">
        <f t="shared" si="160"/>
        <v/>
      </c>
      <c r="AN1495" s="4" t="str">
        <f t="shared" si="161"/>
        <v/>
      </c>
    </row>
    <row r="1496" spans="1:40" x14ac:dyDescent="0.2">
      <c r="A1496" s="9" t="str">
        <f>Calculations!B1496</f>
        <v/>
      </c>
      <c r="B1496" s="9" t="str">
        <f>Calculations!A1496</f>
        <v/>
      </c>
      <c r="C1496" s="3" t="str">
        <f t="shared" si="158"/>
        <v/>
      </c>
      <c r="D1496" s="3" t="str">
        <f>IFERROR(Calculations!L1496,"")</f>
        <v/>
      </c>
      <c r="E1496" s="3" t="str">
        <f>IF(OR(FilterValue="",Calculations!C1496=FilterValue), IF(Calculations!C1496 &lt;&gt;DefectTypeString,  IFERROR(Calculations!L1496,""), NA()),NA())</f>
        <v/>
      </c>
      <c r="F1496" s="3" t="e">
        <f t="shared" si="162"/>
        <v>#NUM!</v>
      </c>
      <c r="G1496" s="3" t="e">
        <f xml:space="preserve"> IF(Calculations!C1496 = DefectTypeString,  IFERROR(Calculations!L1496,""), NA())</f>
        <v>#N/A</v>
      </c>
      <c r="H1496" s="3" t="e">
        <f t="shared" si="163"/>
        <v>#NUM!</v>
      </c>
      <c r="I1496" s="3" t="e">
        <f ca="1" xml:space="preserve"> IF(OR(Calculations!C1496 = "",Calculations!C1496 &lt;&gt; DefectTypeString),  Calculations!M1496, NA())</f>
        <v>#N/A</v>
      </c>
      <c r="J1496" s="3" t="e">
        <f xml:space="preserve"> IF(Calculations!C1496 = DefectTypeString,  Calculations!M1496, NA())</f>
        <v>#N/A</v>
      </c>
      <c r="K1496" s="3"/>
      <c r="AL1496" s="2" t="str">
        <f t="shared" si="159"/>
        <v/>
      </c>
      <c r="AM1496" s="4" t="str">
        <f t="shared" si="160"/>
        <v/>
      </c>
      <c r="AN1496" s="4" t="str">
        <f t="shared" si="161"/>
        <v/>
      </c>
    </row>
    <row r="1497" spans="1:40" x14ac:dyDescent="0.2">
      <c r="A1497" s="9" t="str">
        <f>Calculations!B1497</f>
        <v/>
      </c>
      <c r="B1497" s="9" t="str">
        <f>Calculations!A1497</f>
        <v/>
      </c>
      <c r="C1497" s="3" t="str">
        <f t="shared" si="158"/>
        <v/>
      </c>
      <c r="D1497" s="3" t="str">
        <f>IFERROR(Calculations!L1497,"")</f>
        <v/>
      </c>
      <c r="E1497" s="3" t="str">
        <f>IF(OR(FilterValue="",Calculations!C1497=FilterValue), IF(Calculations!C1497 &lt;&gt;DefectTypeString,  IFERROR(Calculations!L1497,""), NA()),NA())</f>
        <v/>
      </c>
      <c r="F1497" s="3" t="e">
        <f t="shared" si="162"/>
        <v>#NUM!</v>
      </c>
      <c r="G1497" s="3" t="e">
        <f xml:space="preserve"> IF(Calculations!C1497 = DefectTypeString,  IFERROR(Calculations!L1497,""), NA())</f>
        <v>#N/A</v>
      </c>
      <c r="H1497" s="3" t="e">
        <f t="shared" si="163"/>
        <v>#NUM!</v>
      </c>
      <c r="I1497" s="3" t="e">
        <f ca="1" xml:space="preserve"> IF(OR(Calculations!C1497 = "",Calculations!C1497 &lt;&gt; DefectTypeString),  Calculations!M1497, NA())</f>
        <v>#N/A</v>
      </c>
      <c r="J1497" s="3" t="e">
        <f xml:space="preserve"> IF(Calculations!C1497 = DefectTypeString,  Calculations!M1497, NA())</f>
        <v>#N/A</v>
      </c>
      <c r="K1497" s="3"/>
      <c r="AL1497" s="2" t="str">
        <f t="shared" si="159"/>
        <v/>
      </c>
      <c r="AM1497" s="4" t="str">
        <f t="shared" si="160"/>
        <v/>
      </c>
      <c r="AN1497" s="4" t="str">
        <f t="shared" si="161"/>
        <v/>
      </c>
    </row>
    <row r="1498" spans="1:40" x14ac:dyDescent="0.2">
      <c r="A1498" s="9" t="str">
        <f>Calculations!B1498</f>
        <v/>
      </c>
      <c r="B1498" s="9" t="str">
        <f>Calculations!A1498</f>
        <v/>
      </c>
      <c r="C1498" s="3" t="str">
        <f t="shared" si="158"/>
        <v/>
      </c>
      <c r="D1498" s="3" t="str">
        <f>IFERROR(Calculations!L1498,"")</f>
        <v/>
      </c>
      <c r="E1498" s="3" t="str">
        <f>IF(OR(FilterValue="",Calculations!C1498=FilterValue), IF(Calculations!C1498 &lt;&gt;DefectTypeString,  IFERROR(Calculations!L1498,""), NA()),NA())</f>
        <v/>
      </c>
      <c r="F1498" s="3" t="e">
        <f t="shared" si="162"/>
        <v>#NUM!</v>
      </c>
      <c r="G1498" s="3" t="e">
        <f xml:space="preserve"> IF(Calculations!C1498 = DefectTypeString,  IFERROR(Calculations!L1498,""), NA())</f>
        <v>#N/A</v>
      </c>
      <c r="H1498" s="3" t="e">
        <f t="shared" si="163"/>
        <v>#NUM!</v>
      </c>
      <c r="I1498" s="3" t="e">
        <f ca="1" xml:space="preserve"> IF(OR(Calculations!C1498 = "",Calculations!C1498 &lt;&gt; DefectTypeString),  Calculations!M1498, NA())</f>
        <v>#N/A</v>
      </c>
      <c r="J1498" s="3" t="e">
        <f xml:space="preserve"> IF(Calculations!C1498 = DefectTypeString,  Calculations!M1498, NA())</f>
        <v>#N/A</v>
      </c>
      <c r="K1498" s="3"/>
      <c r="AL1498" s="2" t="str">
        <f t="shared" si="159"/>
        <v/>
      </c>
      <c r="AM1498" s="4" t="str">
        <f t="shared" si="160"/>
        <v/>
      </c>
      <c r="AN1498" s="4" t="str">
        <f t="shared" si="161"/>
        <v/>
      </c>
    </row>
    <row r="1499" spans="1:40" x14ac:dyDescent="0.2">
      <c r="A1499" s="9" t="str">
        <f>Calculations!B1499</f>
        <v/>
      </c>
      <c r="B1499" s="9" t="str">
        <f>Calculations!A1499</f>
        <v/>
      </c>
      <c r="C1499" s="3" t="str">
        <f t="shared" si="158"/>
        <v/>
      </c>
      <c r="D1499" s="3" t="str">
        <f>IFERROR(Calculations!L1499,"")</f>
        <v/>
      </c>
      <c r="E1499" s="3" t="str">
        <f>IF(OR(FilterValue="",Calculations!C1499=FilterValue), IF(Calculations!C1499 &lt;&gt;DefectTypeString,  IFERROR(Calculations!L1499,""), NA()),NA())</f>
        <v/>
      </c>
      <c r="F1499" s="3" t="e">
        <f t="shared" si="162"/>
        <v>#NUM!</v>
      </c>
      <c r="G1499" s="3" t="e">
        <f xml:space="preserve"> IF(Calculations!C1499 = DefectTypeString,  IFERROR(Calculations!L1499,""), NA())</f>
        <v>#N/A</v>
      </c>
      <c r="H1499" s="3" t="e">
        <f t="shared" si="163"/>
        <v>#NUM!</v>
      </c>
      <c r="I1499" s="3" t="e">
        <f ca="1" xml:space="preserve"> IF(OR(Calculations!C1499 = "",Calculations!C1499 &lt;&gt; DefectTypeString),  Calculations!M1499, NA())</f>
        <v>#N/A</v>
      </c>
      <c r="J1499" s="3" t="e">
        <f xml:space="preserve"> IF(Calculations!C1499 = DefectTypeString,  Calculations!M1499, NA())</f>
        <v>#N/A</v>
      </c>
      <c r="K1499" s="3"/>
      <c r="AL1499" s="2" t="str">
        <f t="shared" si="159"/>
        <v/>
      </c>
      <c r="AM1499" s="4" t="str">
        <f t="shared" si="160"/>
        <v/>
      </c>
      <c r="AN1499" s="4" t="str">
        <f t="shared" si="161"/>
        <v/>
      </c>
    </row>
    <row r="1500" spans="1:40" x14ac:dyDescent="0.2">
      <c r="A1500" s="9" t="str">
        <f>Calculations!B1500</f>
        <v/>
      </c>
      <c r="B1500" s="9" t="str">
        <f>Calculations!A1500</f>
        <v/>
      </c>
      <c r="C1500" s="3" t="str">
        <f t="shared" si="158"/>
        <v/>
      </c>
      <c r="D1500" s="3" t="str">
        <f>IFERROR(Calculations!L1500,"")</f>
        <v/>
      </c>
      <c r="E1500" s="3" t="str">
        <f>IF(OR(FilterValue="",Calculations!C1500=FilterValue), IF(Calculations!C1500 &lt;&gt;DefectTypeString,  IFERROR(Calculations!L1500,""), NA()),NA())</f>
        <v/>
      </c>
      <c r="F1500" s="3" t="e">
        <f t="shared" si="162"/>
        <v>#NUM!</v>
      </c>
      <c r="G1500" s="3" t="e">
        <f xml:space="preserve"> IF(Calculations!C1500 = DefectTypeString,  IFERROR(Calculations!L1500,""), NA())</f>
        <v>#N/A</v>
      </c>
      <c r="H1500" s="3" t="e">
        <f t="shared" si="163"/>
        <v>#NUM!</v>
      </c>
      <c r="I1500" s="3" t="e">
        <f ca="1" xml:space="preserve"> IF(OR(Calculations!C1500 = "",Calculations!C1500 &lt;&gt; DefectTypeString),  Calculations!M1500, NA())</f>
        <v>#N/A</v>
      </c>
      <c r="J1500" s="3" t="e">
        <f xml:space="preserve"> IF(Calculations!C1500 = DefectTypeString,  Calculations!M1500, NA())</f>
        <v>#N/A</v>
      </c>
      <c r="K1500" s="3"/>
      <c r="AL1500" s="2" t="str">
        <f t="shared" si="159"/>
        <v/>
      </c>
      <c r="AM1500" s="4" t="str">
        <f t="shared" si="160"/>
        <v/>
      </c>
      <c r="AN1500" s="4" t="str">
        <f t="shared" si="161"/>
        <v/>
      </c>
    </row>
    <row r="1501" spans="1:40" x14ac:dyDescent="0.2">
      <c r="A1501" s="9" t="str">
        <f>Calculations!B1501</f>
        <v/>
      </c>
      <c r="B1501" s="9" t="str">
        <f>Calculations!A1501</f>
        <v/>
      </c>
      <c r="C1501" s="3" t="str">
        <f t="shared" si="158"/>
        <v/>
      </c>
      <c r="D1501" s="3" t="str">
        <f>IFERROR(Calculations!L1501,"")</f>
        <v/>
      </c>
      <c r="E1501" s="3" t="str">
        <f>IF(OR(FilterValue="",Calculations!C1501=FilterValue), IF(Calculations!C1501 &lt;&gt;DefectTypeString,  IFERROR(Calculations!L1501,""), NA()),NA())</f>
        <v/>
      </c>
      <c r="F1501" s="3" t="e">
        <f t="shared" si="162"/>
        <v>#NUM!</v>
      </c>
      <c r="G1501" s="3" t="e">
        <f xml:space="preserve"> IF(Calculations!C1501 = DefectTypeString,  IFERROR(Calculations!L1501,""), NA())</f>
        <v>#N/A</v>
      </c>
      <c r="H1501" s="3" t="e">
        <f t="shared" si="163"/>
        <v>#NUM!</v>
      </c>
      <c r="I1501" s="3" t="e">
        <f ca="1" xml:space="preserve"> IF(OR(Calculations!C1501 = "",Calculations!C1501 &lt;&gt; DefectTypeString),  Calculations!M1501, NA())</f>
        <v>#N/A</v>
      </c>
      <c r="J1501" s="3" t="e">
        <f xml:space="preserve"> IF(Calculations!C1501 = DefectTypeString,  Calculations!M1501, NA())</f>
        <v>#N/A</v>
      </c>
      <c r="K1501" s="3"/>
      <c r="AL1501" s="2" t="str">
        <f t="shared" si="159"/>
        <v/>
      </c>
      <c r="AM1501" s="4" t="str">
        <f t="shared" si="160"/>
        <v/>
      </c>
      <c r="AN1501" s="4" t="str">
        <f t="shared" si="161"/>
        <v/>
      </c>
    </row>
    <row r="1502" spans="1:40" x14ac:dyDescent="0.2">
      <c r="A1502" s="9" t="str">
        <f>Calculations!B1502</f>
        <v/>
      </c>
      <c r="B1502" s="9" t="str">
        <f>Calculations!A1502</f>
        <v/>
      </c>
      <c r="C1502" s="3" t="str">
        <f t="shared" si="158"/>
        <v/>
      </c>
      <c r="D1502" s="3" t="str">
        <f>IFERROR(Calculations!L1502,"")</f>
        <v/>
      </c>
      <c r="E1502" s="3" t="str">
        <f>IF(OR(FilterValue="",Calculations!C1502=FilterValue), IF(Calculations!C1502 &lt;&gt;DefectTypeString,  IFERROR(Calculations!L1502,""), NA()),NA())</f>
        <v/>
      </c>
      <c r="F1502" s="3" t="e">
        <f t="shared" si="162"/>
        <v>#NUM!</v>
      </c>
      <c r="G1502" s="3" t="e">
        <f xml:space="preserve"> IF(Calculations!C1502 = DefectTypeString,  IFERROR(Calculations!L1502,""), NA())</f>
        <v>#N/A</v>
      </c>
      <c r="H1502" s="3" t="e">
        <f t="shared" si="163"/>
        <v>#NUM!</v>
      </c>
      <c r="I1502" s="3" t="e">
        <f ca="1" xml:space="preserve"> IF(OR(Calculations!C1502 = "",Calculations!C1502 &lt;&gt; DefectTypeString),  Calculations!M1502, NA())</f>
        <v>#N/A</v>
      </c>
      <c r="J1502" s="3" t="e">
        <f xml:space="preserve"> IF(Calculations!C1502 = DefectTypeString,  Calculations!M1502, NA())</f>
        <v>#N/A</v>
      </c>
      <c r="K1502" s="3"/>
      <c r="AL1502" s="2" t="str">
        <f t="shared" si="159"/>
        <v/>
      </c>
      <c r="AM1502" s="4" t="str">
        <f t="shared" si="160"/>
        <v/>
      </c>
      <c r="AN1502" s="4" t="str">
        <f t="shared" si="161"/>
        <v/>
      </c>
    </row>
    <row r="1503" spans="1:40" x14ac:dyDescent="0.2">
      <c r="A1503" s="9" t="str">
        <f>Calculations!B1503</f>
        <v/>
      </c>
      <c r="B1503" s="9" t="str">
        <f>Calculations!A1503</f>
        <v/>
      </c>
      <c r="C1503" s="3" t="str">
        <f t="shared" si="158"/>
        <v/>
      </c>
      <c r="D1503" s="3" t="str">
        <f>IFERROR(Calculations!L1503,"")</f>
        <v/>
      </c>
      <c r="E1503" s="3" t="str">
        <f>IF(OR(FilterValue="",Calculations!C1503=FilterValue), IF(Calculations!C1503 &lt;&gt;DefectTypeString,  IFERROR(Calculations!L1503,""), NA()),NA())</f>
        <v/>
      </c>
      <c r="F1503" s="3" t="e">
        <f t="shared" si="162"/>
        <v>#NUM!</v>
      </c>
      <c r="G1503" s="3" t="e">
        <f xml:space="preserve"> IF(Calculations!C1503 = DefectTypeString,  IFERROR(Calculations!L1503,""), NA())</f>
        <v>#N/A</v>
      </c>
      <c r="H1503" s="3" t="e">
        <f t="shared" si="163"/>
        <v>#NUM!</v>
      </c>
      <c r="I1503" s="3" t="e">
        <f ca="1" xml:space="preserve"> IF(OR(Calculations!C1503 = "",Calculations!C1503 &lt;&gt; DefectTypeString),  Calculations!M1503, NA())</f>
        <v>#N/A</v>
      </c>
      <c r="J1503" s="3" t="e">
        <f xml:space="preserve"> IF(Calculations!C1503 = DefectTypeString,  Calculations!M1503, NA())</f>
        <v>#N/A</v>
      </c>
      <c r="K1503" s="3"/>
      <c r="AL1503" s="2" t="str">
        <f t="shared" si="159"/>
        <v/>
      </c>
      <c r="AM1503" s="4" t="str">
        <f t="shared" si="160"/>
        <v/>
      </c>
      <c r="AN1503" s="4" t="str">
        <f t="shared" si="161"/>
        <v/>
      </c>
    </row>
    <row r="1504" spans="1:40" x14ac:dyDescent="0.2">
      <c r="A1504" s="9" t="str">
        <f>Calculations!B1504</f>
        <v/>
      </c>
      <c r="B1504" s="9" t="str">
        <f>Calculations!A1504</f>
        <v/>
      </c>
      <c r="C1504" s="3" t="str">
        <f t="shared" si="158"/>
        <v/>
      </c>
      <c r="D1504" s="3" t="str">
        <f>IFERROR(Calculations!L1504,"")</f>
        <v/>
      </c>
      <c r="E1504" s="3" t="str">
        <f>IF(OR(FilterValue="",Calculations!C1504=FilterValue), IF(Calculations!C1504 &lt;&gt;DefectTypeString,  IFERROR(Calculations!L1504,""), NA()),NA())</f>
        <v/>
      </c>
      <c r="F1504" s="3" t="e">
        <f t="shared" si="162"/>
        <v>#NUM!</v>
      </c>
      <c r="G1504" s="3" t="e">
        <f xml:space="preserve"> IF(Calculations!C1504 = DefectTypeString,  IFERROR(Calculations!L1504,""), NA())</f>
        <v>#N/A</v>
      </c>
      <c r="H1504" s="3" t="e">
        <f t="shared" si="163"/>
        <v>#NUM!</v>
      </c>
      <c r="I1504" s="3" t="e">
        <f ca="1" xml:space="preserve"> IF(OR(Calculations!C1504 = "",Calculations!C1504 &lt;&gt; DefectTypeString),  Calculations!M1504, NA())</f>
        <v>#N/A</v>
      </c>
      <c r="J1504" s="3" t="e">
        <f xml:space="preserve"> IF(Calculations!C1504 = DefectTypeString,  Calculations!M1504, NA())</f>
        <v>#N/A</v>
      </c>
      <c r="K1504" s="3"/>
      <c r="AL1504" s="2" t="str">
        <f t="shared" si="159"/>
        <v/>
      </c>
      <c r="AM1504" s="4" t="str">
        <f t="shared" si="160"/>
        <v/>
      </c>
      <c r="AN1504" s="4" t="str">
        <f t="shared" si="161"/>
        <v/>
      </c>
    </row>
    <row r="1505" spans="1:40" x14ac:dyDescent="0.2">
      <c r="A1505" s="9" t="str">
        <f>Calculations!B1505</f>
        <v/>
      </c>
      <c r="B1505" s="9" t="str">
        <f>Calculations!A1505</f>
        <v/>
      </c>
      <c r="C1505" s="3" t="str">
        <f t="shared" si="158"/>
        <v/>
      </c>
      <c r="D1505" s="3" t="str">
        <f>IFERROR(Calculations!L1505,"")</f>
        <v/>
      </c>
      <c r="E1505" s="3" t="str">
        <f>IF(OR(FilterValue="",Calculations!C1505=FilterValue), IF(Calculations!C1505 &lt;&gt;DefectTypeString,  IFERROR(Calculations!L1505,""), NA()),NA())</f>
        <v/>
      </c>
      <c r="F1505" s="3" t="e">
        <f t="shared" si="162"/>
        <v>#NUM!</v>
      </c>
      <c r="G1505" s="3" t="e">
        <f xml:space="preserve"> IF(Calculations!C1505 = DefectTypeString,  IFERROR(Calculations!L1505,""), NA())</f>
        <v>#N/A</v>
      </c>
      <c r="H1505" s="3" t="e">
        <f t="shared" si="163"/>
        <v>#NUM!</v>
      </c>
      <c r="I1505" s="3" t="e">
        <f ca="1" xml:space="preserve"> IF(OR(Calculations!C1505 = "",Calculations!C1505 &lt;&gt; DefectTypeString),  Calculations!M1505, NA())</f>
        <v>#N/A</v>
      </c>
      <c r="J1505" s="3" t="e">
        <f xml:space="preserve"> IF(Calculations!C1505 = DefectTypeString,  Calculations!M1505, NA())</f>
        <v>#N/A</v>
      </c>
      <c r="K1505" s="3"/>
      <c r="AL1505" s="2" t="str">
        <f t="shared" si="159"/>
        <v/>
      </c>
      <c r="AM1505" s="4" t="str">
        <f t="shared" si="160"/>
        <v/>
      </c>
      <c r="AN1505" s="4" t="str">
        <f t="shared" si="161"/>
        <v/>
      </c>
    </row>
    <row r="1506" spans="1:40" x14ac:dyDescent="0.2">
      <c r="A1506" s="9" t="str">
        <f>Calculations!B1506</f>
        <v/>
      </c>
      <c r="B1506" s="9" t="str">
        <f>Calculations!A1506</f>
        <v/>
      </c>
      <c r="C1506" s="3" t="str">
        <f t="shared" si="158"/>
        <v/>
      </c>
      <c r="D1506" s="3" t="str">
        <f>IFERROR(Calculations!L1506,"")</f>
        <v/>
      </c>
      <c r="E1506" s="3" t="str">
        <f>IF(OR(FilterValue="",Calculations!C1506=FilterValue), IF(Calculations!C1506 &lt;&gt;DefectTypeString,  IFERROR(Calculations!L1506,""), NA()),NA())</f>
        <v/>
      </c>
      <c r="F1506" s="3" t="e">
        <f t="shared" si="162"/>
        <v>#NUM!</v>
      </c>
      <c r="G1506" s="3" t="e">
        <f xml:space="preserve"> IF(Calculations!C1506 = DefectTypeString,  IFERROR(Calculations!L1506,""), NA())</f>
        <v>#N/A</v>
      </c>
      <c r="H1506" s="3" t="e">
        <f t="shared" si="163"/>
        <v>#NUM!</v>
      </c>
      <c r="I1506" s="3" t="e">
        <f ca="1" xml:space="preserve"> IF(OR(Calculations!C1506 = "",Calculations!C1506 &lt;&gt; DefectTypeString),  Calculations!M1506, NA())</f>
        <v>#N/A</v>
      </c>
      <c r="J1506" s="3" t="e">
        <f xml:space="preserve"> IF(Calculations!C1506 = DefectTypeString,  Calculations!M1506, NA())</f>
        <v>#N/A</v>
      </c>
      <c r="K1506" s="3"/>
      <c r="AL1506" s="2" t="str">
        <f t="shared" si="159"/>
        <v/>
      </c>
      <c r="AM1506" s="4" t="str">
        <f t="shared" si="160"/>
        <v/>
      </c>
      <c r="AN1506" s="4" t="str">
        <f t="shared" si="161"/>
        <v/>
      </c>
    </row>
    <row r="1507" spans="1:40" x14ac:dyDescent="0.2">
      <c r="A1507" s="9" t="str">
        <f>Calculations!B1507</f>
        <v/>
      </c>
      <c r="B1507" s="9" t="str">
        <f>Calculations!A1507</f>
        <v/>
      </c>
      <c r="C1507" s="3" t="str">
        <f t="shared" si="158"/>
        <v/>
      </c>
      <c r="D1507" s="3" t="str">
        <f>IFERROR(Calculations!L1507,"")</f>
        <v/>
      </c>
      <c r="E1507" s="3" t="str">
        <f>IF(OR(FilterValue="",Calculations!C1507=FilterValue), IF(Calculations!C1507 &lt;&gt;DefectTypeString,  IFERROR(Calculations!L1507,""), NA()),NA())</f>
        <v/>
      </c>
      <c r="F1507" s="3" t="e">
        <f t="shared" si="162"/>
        <v>#NUM!</v>
      </c>
      <c r="G1507" s="3" t="e">
        <f xml:space="preserve"> IF(Calculations!C1507 = DefectTypeString,  IFERROR(Calculations!L1507,""), NA())</f>
        <v>#N/A</v>
      </c>
      <c r="H1507" s="3" t="e">
        <f t="shared" si="163"/>
        <v>#NUM!</v>
      </c>
      <c r="I1507" s="3" t="e">
        <f ca="1" xml:space="preserve"> IF(OR(Calculations!C1507 = "",Calculations!C1507 &lt;&gt; DefectTypeString),  Calculations!M1507, NA())</f>
        <v>#N/A</v>
      </c>
      <c r="J1507" s="3" t="e">
        <f xml:space="preserve"> IF(Calculations!C1507 = DefectTypeString,  Calculations!M1507, NA())</f>
        <v>#N/A</v>
      </c>
      <c r="K1507" s="3"/>
      <c r="AL1507" s="2" t="str">
        <f t="shared" si="159"/>
        <v/>
      </c>
      <c r="AM1507" s="4" t="str">
        <f t="shared" si="160"/>
        <v/>
      </c>
      <c r="AN1507" s="4" t="str">
        <f t="shared" si="161"/>
        <v/>
      </c>
    </row>
    <row r="1508" spans="1:40" x14ac:dyDescent="0.2">
      <c r="A1508" s="9" t="str">
        <f>Calculations!B1508</f>
        <v/>
      </c>
      <c r="B1508" s="9" t="str">
        <f>Calculations!A1508</f>
        <v/>
      </c>
      <c r="C1508" s="3" t="str">
        <f t="shared" ref="C1508:C1571" si="164">IF(ISNUMBER(B1508),YEAR(B1508)&amp;"-"&amp;TEXT(WEEKNUM(B1508),"00"),"")</f>
        <v/>
      </c>
      <c r="D1508" s="3" t="str">
        <f>IFERROR(Calculations!L1508,"")</f>
        <v/>
      </c>
      <c r="E1508" s="3" t="str">
        <f>IF(OR(FilterValue="",Calculations!C1508=FilterValue), IF(Calculations!C1508 &lt;&gt;DefectTypeString,  IFERROR(Calculations!L1508,""), NA()),NA())</f>
        <v/>
      </c>
      <c r="F1508" s="3" t="e">
        <f t="shared" si="162"/>
        <v>#NUM!</v>
      </c>
      <c r="G1508" s="3" t="e">
        <f xml:space="preserve"> IF(Calculations!C1508 = DefectTypeString,  IFERROR(Calculations!L1508,""), NA())</f>
        <v>#N/A</v>
      </c>
      <c r="H1508" s="3" t="e">
        <f t="shared" si="163"/>
        <v>#NUM!</v>
      </c>
      <c r="I1508" s="3" t="e">
        <f ca="1" xml:space="preserve"> IF(OR(Calculations!C1508 = "",Calculations!C1508 &lt;&gt; DefectTypeString),  Calculations!M1508, NA())</f>
        <v>#N/A</v>
      </c>
      <c r="J1508" s="3" t="e">
        <f xml:space="preserve"> IF(Calculations!C1508 = DefectTypeString,  Calculations!M1508, NA())</f>
        <v>#N/A</v>
      </c>
      <c r="K1508" s="3"/>
      <c r="AL1508" s="2" t="str">
        <f t="shared" si="159"/>
        <v/>
      </c>
      <c r="AM1508" s="4" t="str">
        <f t="shared" si="160"/>
        <v/>
      </c>
      <c r="AN1508" s="4" t="str">
        <f t="shared" si="161"/>
        <v/>
      </c>
    </row>
    <row r="1509" spans="1:40" x14ac:dyDescent="0.2">
      <c r="A1509" s="9" t="str">
        <f>Calculations!B1509</f>
        <v/>
      </c>
      <c r="B1509" s="9" t="str">
        <f>Calculations!A1509</f>
        <v/>
      </c>
      <c r="C1509" s="3" t="str">
        <f t="shared" si="164"/>
        <v/>
      </c>
      <c r="D1509" s="3" t="str">
        <f>IFERROR(Calculations!L1509,"")</f>
        <v/>
      </c>
      <c r="E1509" s="3" t="str">
        <f>IF(OR(FilterValue="",Calculations!C1509=FilterValue), IF(Calculations!C1509 &lt;&gt;DefectTypeString,  IFERROR(Calculations!L1509,""), NA()),NA())</f>
        <v/>
      </c>
      <c r="F1509" s="3" t="e">
        <f t="shared" si="162"/>
        <v>#NUM!</v>
      </c>
      <c r="G1509" s="3" t="e">
        <f xml:space="preserve"> IF(Calculations!C1509 = DefectTypeString,  IFERROR(Calculations!L1509,""), NA())</f>
        <v>#N/A</v>
      </c>
      <c r="H1509" s="3" t="e">
        <f t="shared" si="163"/>
        <v>#NUM!</v>
      </c>
      <c r="I1509" s="3" t="e">
        <f ca="1" xml:space="preserve"> IF(OR(Calculations!C1509 = "",Calculations!C1509 &lt;&gt; DefectTypeString),  Calculations!M1509, NA())</f>
        <v>#N/A</v>
      </c>
      <c r="J1509" s="3" t="e">
        <f xml:space="preserve"> IF(Calculations!C1509 = DefectTypeString,  Calculations!M1509, NA())</f>
        <v>#N/A</v>
      </c>
      <c r="K1509" s="3"/>
      <c r="AL1509" s="2" t="str">
        <f t="shared" si="159"/>
        <v/>
      </c>
      <c r="AM1509" s="4" t="str">
        <f t="shared" si="160"/>
        <v/>
      </c>
      <c r="AN1509" s="4" t="str">
        <f t="shared" si="161"/>
        <v/>
      </c>
    </row>
    <row r="1510" spans="1:40" x14ac:dyDescent="0.2">
      <c r="A1510" s="9" t="str">
        <f>Calculations!B1510</f>
        <v/>
      </c>
      <c r="B1510" s="9" t="str">
        <f>Calculations!A1510</f>
        <v/>
      </c>
      <c r="C1510" s="3" t="str">
        <f t="shared" si="164"/>
        <v/>
      </c>
      <c r="D1510" s="3" t="str">
        <f>IFERROR(Calculations!L1510,"")</f>
        <v/>
      </c>
      <c r="E1510" s="3" t="str">
        <f>IF(OR(FilterValue="",Calculations!C1510=FilterValue), IF(Calculations!C1510 &lt;&gt;DefectTypeString,  IFERROR(Calculations!L1510,""), NA()),NA())</f>
        <v/>
      </c>
      <c r="F1510" s="3" t="e">
        <f t="shared" si="162"/>
        <v>#NUM!</v>
      </c>
      <c r="G1510" s="3" t="e">
        <f xml:space="preserve"> IF(Calculations!C1510 = DefectTypeString,  IFERROR(Calculations!L1510,""), NA())</f>
        <v>#N/A</v>
      </c>
      <c r="H1510" s="3" t="e">
        <f t="shared" si="163"/>
        <v>#NUM!</v>
      </c>
      <c r="I1510" s="3" t="e">
        <f ca="1" xml:space="preserve"> IF(OR(Calculations!C1510 = "",Calculations!C1510 &lt;&gt; DefectTypeString),  Calculations!M1510, NA())</f>
        <v>#N/A</v>
      </c>
      <c r="J1510" s="3" t="e">
        <f xml:space="preserve"> IF(Calculations!C1510 = DefectTypeString,  Calculations!M1510, NA())</f>
        <v>#N/A</v>
      </c>
      <c r="K1510" s="3"/>
      <c r="AL1510" s="2" t="str">
        <f t="shared" si="159"/>
        <v/>
      </c>
      <c r="AM1510" s="4" t="str">
        <f t="shared" si="160"/>
        <v/>
      </c>
      <c r="AN1510" s="4" t="str">
        <f t="shared" si="161"/>
        <v/>
      </c>
    </row>
    <row r="1511" spans="1:40" x14ac:dyDescent="0.2">
      <c r="A1511" s="9" t="str">
        <f>Calculations!B1511</f>
        <v/>
      </c>
      <c r="B1511" s="9" t="str">
        <f>Calculations!A1511</f>
        <v/>
      </c>
      <c r="C1511" s="3" t="str">
        <f t="shared" si="164"/>
        <v/>
      </c>
      <c r="D1511" s="3" t="str">
        <f>IFERROR(Calculations!L1511,"")</f>
        <v/>
      </c>
      <c r="E1511" s="3" t="str">
        <f>IF(OR(FilterValue="",Calculations!C1511=FilterValue), IF(Calculations!C1511 &lt;&gt;DefectTypeString,  IFERROR(Calculations!L1511,""), NA()),NA())</f>
        <v/>
      </c>
      <c r="F1511" s="3" t="e">
        <f t="shared" si="162"/>
        <v>#NUM!</v>
      </c>
      <c r="G1511" s="3" t="e">
        <f xml:space="preserve"> IF(Calculations!C1511 = DefectTypeString,  IFERROR(Calculations!L1511,""), NA())</f>
        <v>#N/A</v>
      </c>
      <c r="H1511" s="3" t="e">
        <f t="shared" si="163"/>
        <v>#NUM!</v>
      </c>
      <c r="I1511" s="3" t="e">
        <f ca="1" xml:space="preserve"> IF(OR(Calculations!C1511 = "",Calculations!C1511 &lt;&gt; DefectTypeString),  Calculations!M1511, NA())</f>
        <v>#N/A</v>
      </c>
      <c r="J1511" s="3" t="e">
        <f xml:space="preserve"> IF(Calculations!C1511 = DefectTypeString,  Calculations!M1511, NA())</f>
        <v>#N/A</v>
      </c>
      <c r="K1511" s="3"/>
      <c r="AL1511" s="2" t="str">
        <f t="shared" si="159"/>
        <v/>
      </c>
      <c r="AM1511" s="4" t="str">
        <f t="shared" si="160"/>
        <v/>
      </c>
      <c r="AN1511" s="4" t="str">
        <f t="shared" si="161"/>
        <v/>
      </c>
    </row>
    <row r="1512" spans="1:40" x14ac:dyDescent="0.2">
      <c r="A1512" s="9" t="str">
        <f>Calculations!B1512</f>
        <v/>
      </c>
      <c r="B1512" s="9" t="str">
        <f>Calculations!A1512</f>
        <v/>
      </c>
      <c r="C1512" s="3" t="str">
        <f t="shared" si="164"/>
        <v/>
      </c>
      <c r="D1512" s="3" t="str">
        <f>IFERROR(Calculations!L1512,"")</f>
        <v/>
      </c>
      <c r="E1512" s="3" t="str">
        <f>IF(OR(FilterValue="",Calculations!C1512=FilterValue), IF(Calculations!C1512 &lt;&gt;DefectTypeString,  IFERROR(Calculations!L1512,""), NA()),NA())</f>
        <v/>
      </c>
      <c r="F1512" s="3" t="e">
        <f t="shared" si="162"/>
        <v>#NUM!</v>
      </c>
      <c r="G1512" s="3" t="e">
        <f xml:space="preserve"> IF(Calculations!C1512 = DefectTypeString,  IFERROR(Calculations!L1512,""), NA())</f>
        <v>#N/A</v>
      </c>
      <c r="H1512" s="3" t="e">
        <f t="shared" si="163"/>
        <v>#NUM!</v>
      </c>
      <c r="I1512" s="3" t="e">
        <f ca="1" xml:space="preserve"> IF(OR(Calculations!C1512 = "",Calculations!C1512 &lt;&gt; DefectTypeString),  Calculations!M1512, NA())</f>
        <v>#N/A</v>
      </c>
      <c r="J1512" s="3" t="e">
        <f xml:space="preserve"> IF(Calculations!C1512 = DefectTypeString,  Calculations!M1512, NA())</f>
        <v>#N/A</v>
      </c>
      <c r="K1512" s="3"/>
      <c r="AL1512" s="2" t="str">
        <f t="shared" si="159"/>
        <v/>
      </c>
      <c r="AM1512" s="4" t="str">
        <f t="shared" si="160"/>
        <v/>
      </c>
      <c r="AN1512" s="4" t="str">
        <f t="shared" si="161"/>
        <v/>
      </c>
    </row>
    <row r="1513" spans="1:40" x14ac:dyDescent="0.2">
      <c r="A1513" s="9" t="str">
        <f>Calculations!B1513</f>
        <v/>
      </c>
      <c r="B1513" s="9" t="str">
        <f>Calculations!A1513</f>
        <v/>
      </c>
      <c r="C1513" s="3" t="str">
        <f t="shared" si="164"/>
        <v/>
      </c>
      <c r="D1513" s="3" t="str">
        <f>IFERROR(Calculations!L1513,"")</f>
        <v/>
      </c>
      <c r="E1513" s="3" t="str">
        <f>IF(OR(FilterValue="",Calculations!C1513=FilterValue), IF(Calculations!C1513 &lt;&gt;DefectTypeString,  IFERROR(Calculations!L1513,""), NA()),NA())</f>
        <v/>
      </c>
      <c r="F1513" s="3" t="e">
        <f t="shared" si="162"/>
        <v>#NUM!</v>
      </c>
      <c r="G1513" s="3" t="e">
        <f xml:space="preserve"> IF(Calculations!C1513 = DefectTypeString,  IFERROR(Calculations!L1513,""), NA())</f>
        <v>#N/A</v>
      </c>
      <c r="H1513" s="3" t="e">
        <f t="shared" si="163"/>
        <v>#NUM!</v>
      </c>
      <c r="I1513" s="3" t="e">
        <f ca="1" xml:space="preserve"> IF(OR(Calculations!C1513 = "",Calculations!C1513 &lt;&gt; DefectTypeString),  Calculations!M1513, NA())</f>
        <v>#N/A</v>
      </c>
      <c r="J1513" s="3" t="e">
        <f xml:space="preserve"> IF(Calculations!C1513 = DefectTypeString,  Calculations!M1513, NA())</f>
        <v>#N/A</v>
      </c>
      <c r="K1513" s="3"/>
      <c r="AL1513" s="2" t="str">
        <f t="shared" si="159"/>
        <v/>
      </c>
      <c r="AM1513" s="4" t="str">
        <f t="shared" si="160"/>
        <v/>
      </c>
      <c r="AN1513" s="4" t="str">
        <f t="shared" si="161"/>
        <v/>
      </c>
    </row>
    <row r="1514" spans="1:40" x14ac:dyDescent="0.2">
      <c r="A1514" s="9" t="str">
        <f>Calculations!B1514</f>
        <v/>
      </c>
      <c r="B1514" s="9" t="str">
        <f>Calculations!A1514</f>
        <v/>
      </c>
      <c r="C1514" s="3" t="str">
        <f t="shared" si="164"/>
        <v/>
      </c>
      <c r="D1514" s="3" t="str">
        <f>IFERROR(Calculations!L1514,"")</f>
        <v/>
      </c>
      <c r="E1514" s="3" t="str">
        <f>IF(OR(FilterValue="",Calculations!C1514=FilterValue), IF(Calculations!C1514 &lt;&gt;DefectTypeString,  IFERROR(Calculations!L1514,""), NA()),NA())</f>
        <v/>
      </c>
      <c r="F1514" s="3" t="e">
        <f t="shared" si="162"/>
        <v>#NUM!</v>
      </c>
      <c r="G1514" s="3" t="e">
        <f xml:space="preserve"> IF(Calculations!C1514 = DefectTypeString,  IFERROR(Calculations!L1514,""), NA())</f>
        <v>#N/A</v>
      </c>
      <c r="H1514" s="3" t="e">
        <f t="shared" si="163"/>
        <v>#NUM!</v>
      </c>
      <c r="I1514" s="3" t="e">
        <f ca="1" xml:space="preserve"> IF(OR(Calculations!C1514 = "",Calculations!C1514 &lt;&gt; DefectTypeString),  Calculations!M1514, NA())</f>
        <v>#N/A</v>
      </c>
      <c r="J1514" s="3" t="e">
        <f xml:space="preserve"> IF(Calculations!C1514 = DefectTypeString,  Calculations!M1514, NA())</f>
        <v>#N/A</v>
      </c>
      <c r="K1514" s="3"/>
      <c r="AL1514" s="2" t="str">
        <f t="shared" si="159"/>
        <v/>
      </c>
      <c r="AM1514" s="4" t="str">
        <f t="shared" si="160"/>
        <v/>
      </c>
      <c r="AN1514" s="4" t="str">
        <f t="shared" si="161"/>
        <v/>
      </c>
    </row>
    <row r="1515" spans="1:40" x14ac:dyDescent="0.2">
      <c r="A1515" s="9" t="str">
        <f>Calculations!B1515</f>
        <v/>
      </c>
      <c r="B1515" s="9" t="str">
        <f>Calculations!A1515</f>
        <v/>
      </c>
      <c r="C1515" s="3" t="str">
        <f t="shared" si="164"/>
        <v/>
      </c>
      <c r="D1515" s="3" t="str">
        <f>IFERROR(Calculations!L1515,"")</f>
        <v/>
      </c>
      <c r="E1515" s="3" t="str">
        <f>IF(OR(FilterValue="",Calculations!C1515=FilterValue), IF(Calculations!C1515 &lt;&gt;DefectTypeString,  IFERROR(Calculations!L1515,""), NA()),NA())</f>
        <v/>
      </c>
      <c r="F1515" s="3" t="e">
        <f t="shared" si="162"/>
        <v>#NUM!</v>
      </c>
      <c r="G1515" s="3" t="e">
        <f xml:space="preserve"> IF(Calculations!C1515 = DefectTypeString,  IFERROR(Calculations!L1515,""), NA())</f>
        <v>#N/A</v>
      </c>
      <c r="H1515" s="3" t="e">
        <f t="shared" si="163"/>
        <v>#NUM!</v>
      </c>
      <c r="I1515" s="3" t="e">
        <f ca="1" xml:space="preserve"> IF(OR(Calculations!C1515 = "",Calculations!C1515 &lt;&gt; DefectTypeString),  Calculations!M1515, NA())</f>
        <v>#N/A</v>
      </c>
      <c r="J1515" s="3" t="e">
        <f xml:space="preserve"> IF(Calculations!C1515 = DefectTypeString,  Calculations!M1515, NA())</f>
        <v>#N/A</v>
      </c>
      <c r="K1515" s="3"/>
      <c r="AL1515" s="2" t="str">
        <f t="shared" si="159"/>
        <v/>
      </c>
      <c r="AM1515" s="4" t="str">
        <f t="shared" si="160"/>
        <v/>
      </c>
      <c r="AN1515" s="4" t="str">
        <f t="shared" si="161"/>
        <v/>
      </c>
    </row>
    <row r="1516" spans="1:40" x14ac:dyDescent="0.2">
      <c r="A1516" s="9" t="str">
        <f>Calculations!B1516</f>
        <v/>
      </c>
      <c r="B1516" s="9" t="str">
        <f>Calculations!A1516</f>
        <v/>
      </c>
      <c r="C1516" s="3" t="str">
        <f t="shared" si="164"/>
        <v/>
      </c>
      <c r="D1516" s="3" t="str">
        <f>IFERROR(Calculations!L1516,"")</f>
        <v/>
      </c>
      <c r="E1516" s="3" t="str">
        <f>IF(OR(FilterValue="",Calculations!C1516=FilterValue), IF(Calculations!C1516 &lt;&gt;DefectTypeString,  IFERROR(Calculations!L1516,""), NA()),NA())</f>
        <v/>
      </c>
      <c r="F1516" s="3" t="e">
        <f t="shared" si="162"/>
        <v>#NUM!</v>
      </c>
      <c r="G1516" s="3" t="e">
        <f xml:space="preserve"> IF(Calculations!C1516 = DefectTypeString,  IFERROR(Calculations!L1516,""), NA())</f>
        <v>#N/A</v>
      </c>
      <c r="H1516" s="3" t="e">
        <f t="shared" si="163"/>
        <v>#NUM!</v>
      </c>
      <c r="I1516" s="3" t="e">
        <f ca="1" xml:space="preserve"> IF(OR(Calculations!C1516 = "",Calculations!C1516 &lt;&gt; DefectTypeString),  Calculations!M1516, NA())</f>
        <v>#N/A</v>
      </c>
      <c r="J1516" s="3" t="e">
        <f xml:space="preserve"> IF(Calculations!C1516 = DefectTypeString,  Calculations!M1516, NA())</f>
        <v>#N/A</v>
      </c>
      <c r="K1516" s="3"/>
      <c r="AL1516" s="2" t="str">
        <f t="shared" si="159"/>
        <v/>
      </c>
      <c r="AM1516" s="4" t="str">
        <f t="shared" si="160"/>
        <v/>
      </c>
      <c r="AN1516" s="4" t="str">
        <f t="shared" si="161"/>
        <v/>
      </c>
    </row>
    <row r="1517" spans="1:40" x14ac:dyDescent="0.2">
      <c r="A1517" s="9" t="str">
        <f>Calculations!B1517</f>
        <v/>
      </c>
      <c r="B1517" s="9" t="str">
        <f>Calculations!A1517</f>
        <v/>
      </c>
      <c r="C1517" s="3" t="str">
        <f t="shared" si="164"/>
        <v/>
      </c>
      <c r="D1517" s="3" t="str">
        <f>IFERROR(Calculations!L1517,"")</f>
        <v/>
      </c>
      <c r="E1517" s="3" t="str">
        <f>IF(OR(FilterValue="",Calculations!C1517=FilterValue), IF(Calculations!C1517 &lt;&gt;DefectTypeString,  IFERROR(Calculations!L1517,""), NA()),NA())</f>
        <v/>
      </c>
      <c r="F1517" s="3" t="e">
        <f t="shared" si="162"/>
        <v>#NUM!</v>
      </c>
      <c r="G1517" s="3" t="e">
        <f xml:space="preserve"> IF(Calculations!C1517 = DefectTypeString,  IFERROR(Calculations!L1517,""), NA())</f>
        <v>#N/A</v>
      </c>
      <c r="H1517" s="3" t="e">
        <f t="shared" si="163"/>
        <v>#NUM!</v>
      </c>
      <c r="I1517" s="3" t="e">
        <f ca="1" xml:space="preserve"> IF(OR(Calculations!C1517 = "",Calculations!C1517 &lt;&gt; DefectTypeString),  Calculations!M1517, NA())</f>
        <v>#N/A</v>
      </c>
      <c r="J1517" s="3" t="e">
        <f xml:space="preserve"> IF(Calculations!C1517 = DefectTypeString,  Calculations!M1517, NA())</f>
        <v>#N/A</v>
      </c>
      <c r="K1517" s="3"/>
      <c r="AL1517" s="2" t="str">
        <f t="shared" si="159"/>
        <v/>
      </c>
      <c r="AM1517" s="4" t="str">
        <f t="shared" si="160"/>
        <v/>
      </c>
      <c r="AN1517" s="4" t="str">
        <f t="shared" si="161"/>
        <v/>
      </c>
    </row>
    <row r="1518" spans="1:40" x14ac:dyDescent="0.2">
      <c r="A1518" s="9" t="str">
        <f>Calculations!B1518</f>
        <v/>
      </c>
      <c r="B1518" s="9" t="str">
        <f>Calculations!A1518</f>
        <v/>
      </c>
      <c r="C1518" s="3" t="str">
        <f t="shared" si="164"/>
        <v/>
      </c>
      <c r="D1518" s="3" t="str">
        <f>IFERROR(Calculations!L1518,"")</f>
        <v/>
      </c>
      <c r="E1518" s="3" t="str">
        <f>IF(OR(FilterValue="",Calculations!C1518=FilterValue), IF(Calculations!C1518 &lt;&gt;DefectTypeString,  IFERROR(Calculations!L1518,""), NA()),NA())</f>
        <v/>
      </c>
      <c r="F1518" s="3" t="e">
        <f t="shared" si="162"/>
        <v>#NUM!</v>
      </c>
      <c r="G1518" s="3" t="e">
        <f xml:space="preserve"> IF(Calculations!C1518 = DefectTypeString,  IFERROR(Calculations!L1518,""), NA())</f>
        <v>#N/A</v>
      </c>
      <c r="H1518" s="3" t="e">
        <f t="shared" si="163"/>
        <v>#NUM!</v>
      </c>
      <c r="I1518" s="3" t="e">
        <f ca="1" xml:space="preserve"> IF(OR(Calculations!C1518 = "",Calculations!C1518 &lt;&gt; DefectTypeString),  Calculations!M1518, NA())</f>
        <v>#N/A</v>
      </c>
      <c r="J1518" s="3" t="e">
        <f xml:space="preserve"> IF(Calculations!C1518 = DefectTypeString,  Calculations!M1518, NA())</f>
        <v>#N/A</v>
      </c>
      <c r="K1518" s="3"/>
      <c r="AL1518" s="2" t="str">
        <f t="shared" si="159"/>
        <v/>
      </c>
      <c r="AM1518" s="4" t="str">
        <f t="shared" si="160"/>
        <v/>
      </c>
      <c r="AN1518" s="4" t="str">
        <f t="shared" si="161"/>
        <v/>
      </c>
    </row>
    <row r="1519" spans="1:40" x14ac:dyDescent="0.2">
      <c r="A1519" s="9" t="str">
        <f>Calculations!B1519</f>
        <v/>
      </c>
      <c r="B1519" s="9" t="str">
        <f>Calculations!A1519</f>
        <v/>
      </c>
      <c r="C1519" s="3" t="str">
        <f t="shared" si="164"/>
        <v/>
      </c>
      <c r="D1519" s="3" t="str">
        <f>IFERROR(Calculations!L1519,"")</f>
        <v/>
      </c>
      <c r="E1519" s="3" t="str">
        <f>IF(OR(FilterValue="",Calculations!C1519=FilterValue), IF(Calculations!C1519 &lt;&gt;DefectTypeString,  IFERROR(Calculations!L1519,""), NA()),NA())</f>
        <v/>
      </c>
      <c r="F1519" s="3" t="e">
        <f t="shared" si="162"/>
        <v>#NUM!</v>
      </c>
      <c r="G1519" s="3" t="e">
        <f xml:space="preserve"> IF(Calculations!C1519 = DefectTypeString,  IFERROR(Calculations!L1519,""), NA())</f>
        <v>#N/A</v>
      </c>
      <c r="H1519" s="3" t="e">
        <f t="shared" si="163"/>
        <v>#NUM!</v>
      </c>
      <c r="I1519" s="3" t="e">
        <f ca="1" xml:space="preserve"> IF(OR(Calculations!C1519 = "",Calculations!C1519 &lt;&gt; DefectTypeString),  Calculations!M1519, NA())</f>
        <v>#N/A</v>
      </c>
      <c r="J1519" s="3" t="e">
        <f xml:space="preserve"> IF(Calculations!C1519 = DefectTypeString,  Calculations!M1519, NA())</f>
        <v>#N/A</v>
      </c>
      <c r="K1519" s="3"/>
      <c r="AL1519" s="2" t="str">
        <f t="shared" si="159"/>
        <v/>
      </c>
      <c r="AM1519" s="4" t="str">
        <f t="shared" si="160"/>
        <v/>
      </c>
      <c r="AN1519" s="4" t="str">
        <f t="shared" si="161"/>
        <v/>
      </c>
    </row>
    <row r="1520" spans="1:40" x14ac:dyDescent="0.2">
      <c r="A1520" s="9" t="str">
        <f>Calculations!B1520</f>
        <v/>
      </c>
      <c r="B1520" s="9" t="str">
        <f>Calculations!A1520</f>
        <v/>
      </c>
      <c r="C1520" s="3" t="str">
        <f t="shared" si="164"/>
        <v/>
      </c>
      <c r="D1520" s="3" t="str">
        <f>IFERROR(Calculations!L1520,"")</f>
        <v/>
      </c>
      <c r="E1520" s="3" t="str">
        <f>IF(OR(FilterValue="",Calculations!C1520=FilterValue), IF(Calculations!C1520 &lt;&gt;DefectTypeString,  IFERROR(Calculations!L1520,""), NA()),NA())</f>
        <v/>
      </c>
      <c r="F1520" s="3" t="e">
        <f t="shared" si="162"/>
        <v>#NUM!</v>
      </c>
      <c r="G1520" s="3" t="e">
        <f xml:space="preserve"> IF(Calculations!C1520 = DefectTypeString,  IFERROR(Calculations!L1520,""), NA())</f>
        <v>#N/A</v>
      </c>
      <c r="H1520" s="3" t="e">
        <f t="shared" si="163"/>
        <v>#NUM!</v>
      </c>
      <c r="I1520" s="3" t="e">
        <f ca="1" xml:space="preserve"> IF(OR(Calculations!C1520 = "",Calculations!C1520 &lt;&gt; DefectTypeString),  Calculations!M1520, NA())</f>
        <v>#N/A</v>
      </c>
      <c r="J1520" s="3" t="e">
        <f xml:space="preserve"> IF(Calculations!C1520 = DefectTypeString,  Calculations!M1520, NA())</f>
        <v>#N/A</v>
      </c>
      <c r="K1520" s="3"/>
      <c r="AL1520" s="2" t="str">
        <f t="shared" si="159"/>
        <v/>
      </c>
      <c r="AM1520" s="4" t="str">
        <f t="shared" si="160"/>
        <v/>
      </c>
      <c r="AN1520" s="4" t="str">
        <f t="shared" si="161"/>
        <v/>
      </c>
    </row>
    <row r="1521" spans="1:40" x14ac:dyDescent="0.2">
      <c r="A1521" s="9" t="str">
        <f>Calculations!B1521</f>
        <v/>
      </c>
      <c r="B1521" s="9" t="str">
        <f>Calculations!A1521</f>
        <v/>
      </c>
      <c r="C1521" s="3" t="str">
        <f t="shared" si="164"/>
        <v/>
      </c>
      <c r="D1521" s="3" t="str">
        <f>IFERROR(Calculations!L1521,"")</f>
        <v/>
      </c>
      <c r="E1521" s="3" t="str">
        <f>IF(OR(FilterValue="",Calculations!C1521=FilterValue), IF(Calculations!C1521 &lt;&gt;DefectTypeString,  IFERROR(Calculations!L1521,""), NA()),NA())</f>
        <v/>
      </c>
      <c r="F1521" s="3" t="e">
        <f t="shared" si="162"/>
        <v>#NUM!</v>
      </c>
      <c r="G1521" s="3" t="e">
        <f xml:space="preserve"> IF(Calculations!C1521 = DefectTypeString,  IFERROR(Calculations!L1521,""), NA())</f>
        <v>#N/A</v>
      </c>
      <c r="H1521" s="3" t="e">
        <f t="shared" si="163"/>
        <v>#NUM!</v>
      </c>
      <c r="I1521" s="3" t="e">
        <f ca="1" xml:space="preserve"> IF(OR(Calculations!C1521 = "",Calculations!C1521 &lt;&gt; DefectTypeString),  Calculations!M1521, NA())</f>
        <v>#N/A</v>
      </c>
      <c r="J1521" s="3" t="e">
        <f xml:space="preserve"> IF(Calculations!C1521 = DefectTypeString,  Calculations!M1521, NA())</f>
        <v>#N/A</v>
      </c>
      <c r="K1521" s="3"/>
      <c r="AL1521" s="2" t="str">
        <f t="shared" si="159"/>
        <v/>
      </c>
      <c r="AM1521" s="4" t="str">
        <f t="shared" si="160"/>
        <v/>
      </c>
      <c r="AN1521" s="4" t="str">
        <f t="shared" si="161"/>
        <v/>
      </c>
    </row>
    <row r="1522" spans="1:40" x14ac:dyDescent="0.2">
      <c r="A1522" s="9" t="str">
        <f>Calculations!B1522</f>
        <v/>
      </c>
      <c r="B1522" s="9" t="str">
        <f>Calculations!A1522</f>
        <v/>
      </c>
      <c r="C1522" s="3" t="str">
        <f t="shared" si="164"/>
        <v/>
      </c>
      <c r="D1522" s="3" t="str">
        <f>IFERROR(Calculations!L1522,"")</f>
        <v/>
      </c>
      <c r="E1522" s="3" t="str">
        <f>IF(OR(FilterValue="",Calculations!C1522=FilterValue), IF(Calculations!C1522 &lt;&gt;DefectTypeString,  IFERROR(Calculations!L1522,""), NA()),NA())</f>
        <v/>
      </c>
      <c r="F1522" s="3" t="e">
        <f t="shared" si="162"/>
        <v>#NUM!</v>
      </c>
      <c r="G1522" s="3" t="e">
        <f xml:space="preserve"> IF(Calculations!C1522 = DefectTypeString,  IFERROR(Calculations!L1522,""), NA())</f>
        <v>#N/A</v>
      </c>
      <c r="H1522" s="3" t="e">
        <f t="shared" si="163"/>
        <v>#NUM!</v>
      </c>
      <c r="I1522" s="3" t="e">
        <f ca="1" xml:space="preserve"> IF(OR(Calculations!C1522 = "",Calculations!C1522 &lt;&gt; DefectTypeString),  Calculations!M1522, NA())</f>
        <v>#N/A</v>
      </c>
      <c r="J1522" s="3" t="e">
        <f xml:space="preserve"> IF(Calculations!C1522 = DefectTypeString,  Calculations!M1522, NA())</f>
        <v>#N/A</v>
      </c>
      <c r="K1522" s="3"/>
      <c r="AL1522" s="2" t="str">
        <f t="shared" si="159"/>
        <v/>
      </c>
      <c r="AM1522" s="4" t="str">
        <f t="shared" si="160"/>
        <v/>
      </c>
      <c r="AN1522" s="4" t="str">
        <f t="shared" si="161"/>
        <v/>
      </c>
    </row>
    <row r="1523" spans="1:40" x14ac:dyDescent="0.2">
      <c r="A1523" s="9" t="str">
        <f>Calculations!B1523</f>
        <v/>
      </c>
      <c r="B1523" s="9" t="str">
        <f>Calculations!A1523</f>
        <v/>
      </c>
      <c r="C1523" s="3" t="str">
        <f t="shared" si="164"/>
        <v/>
      </c>
      <c r="D1523" s="3" t="str">
        <f>IFERROR(Calculations!L1523,"")</f>
        <v/>
      </c>
      <c r="E1523" s="3" t="str">
        <f>IF(OR(FilterValue="",Calculations!C1523=FilterValue), IF(Calculations!C1523 &lt;&gt;DefectTypeString,  IFERROR(Calculations!L1523,""), NA()),NA())</f>
        <v/>
      </c>
      <c r="F1523" s="3" t="e">
        <f t="shared" si="162"/>
        <v>#NUM!</v>
      </c>
      <c r="G1523" s="3" t="e">
        <f xml:space="preserve"> IF(Calculations!C1523 = DefectTypeString,  IFERROR(Calculations!L1523,""), NA())</f>
        <v>#N/A</v>
      </c>
      <c r="H1523" s="3" t="e">
        <f t="shared" si="163"/>
        <v>#NUM!</v>
      </c>
      <c r="I1523" s="3" t="e">
        <f ca="1" xml:space="preserve"> IF(OR(Calculations!C1523 = "",Calculations!C1523 &lt;&gt; DefectTypeString),  Calculations!M1523, NA())</f>
        <v>#N/A</v>
      </c>
      <c r="J1523" s="3" t="e">
        <f xml:space="preserve"> IF(Calculations!C1523 = DefectTypeString,  Calculations!M1523, NA())</f>
        <v>#N/A</v>
      </c>
      <c r="K1523" s="3"/>
      <c r="AL1523" s="2" t="str">
        <f t="shared" si="159"/>
        <v/>
      </c>
      <c r="AM1523" s="4" t="str">
        <f t="shared" si="160"/>
        <v/>
      </c>
      <c r="AN1523" s="4" t="str">
        <f t="shared" si="161"/>
        <v/>
      </c>
    </row>
    <row r="1524" spans="1:40" x14ac:dyDescent="0.2">
      <c r="A1524" s="9" t="str">
        <f>Calculations!B1524</f>
        <v/>
      </c>
      <c r="B1524" s="9" t="str">
        <f>Calculations!A1524</f>
        <v/>
      </c>
      <c r="C1524" s="3" t="str">
        <f t="shared" si="164"/>
        <v/>
      </c>
      <c r="D1524" s="3" t="str">
        <f>IFERROR(Calculations!L1524,"")</f>
        <v/>
      </c>
      <c r="E1524" s="3" t="str">
        <f>IF(OR(FilterValue="",Calculations!C1524=FilterValue), IF(Calculations!C1524 &lt;&gt;DefectTypeString,  IFERROR(Calculations!L1524,""), NA()),NA())</f>
        <v/>
      </c>
      <c r="F1524" s="3" t="e">
        <f t="shared" si="162"/>
        <v>#NUM!</v>
      </c>
      <c r="G1524" s="3" t="e">
        <f xml:space="preserve"> IF(Calculations!C1524 = DefectTypeString,  IFERROR(Calculations!L1524,""), NA())</f>
        <v>#N/A</v>
      </c>
      <c r="H1524" s="3" t="e">
        <f t="shared" si="163"/>
        <v>#NUM!</v>
      </c>
      <c r="I1524" s="3" t="e">
        <f ca="1" xml:space="preserve"> IF(OR(Calculations!C1524 = "",Calculations!C1524 &lt;&gt; DefectTypeString),  Calculations!M1524, NA())</f>
        <v>#N/A</v>
      </c>
      <c r="J1524" s="3" t="e">
        <f xml:space="preserve"> IF(Calculations!C1524 = DefectTypeString,  Calculations!M1524, NA())</f>
        <v>#N/A</v>
      </c>
      <c r="K1524" s="3"/>
      <c r="AL1524" s="2" t="str">
        <f t="shared" si="159"/>
        <v/>
      </c>
      <c r="AM1524" s="4" t="str">
        <f t="shared" si="160"/>
        <v/>
      </c>
      <c r="AN1524" s="4" t="str">
        <f t="shared" si="161"/>
        <v/>
      </c>
    </row>
    <row r="1525" spans="1:40" x14ac:dyDescent="0.2">
      <c r="A1525" s="9" t="str">
        <f>Calculations!B1525</f>
        <v/>
      </c>
      <c r="B1525" s="9" t="str">
        <f>Calculations!A1525</f>
        <v/>
      </c>
      <c r="C1525" s="3" t="str">
        <f t="shared" si="164"/>
        <v/>
      </c>
      <c r="D1525" s="3" t="str">
        <f>IFERROR(Calculations!L1525,"")</f>
        <v/>
      </c>
      <c r="E1525" s="3" t="str">
        <f>IF(OR(FilterValue="",Calculations!C1525=FilterValue), IF(Calculations!C1525 &lt;&gt;DefectTypeString,  IFERROR(Calculations!L1525,""), NA()),NA())</f>
        <v/>
      </c>
      <c r="F1525" s="3" t="e">
        <f t="shared" si="162"/>
        <v>#NUM!</v>
      </c>
      <c r="G1525" s="3" t="e">
        <f xml:space="preserve"> IF(Calculations!C1525 = DefectTypeString,  IFERROR(Calculations!L1525,""), NA())</f>
        <v>#N/A</v>
      </c>
      <c r="H1525" s="3" t="e">
        <f t="shared" si="163"/>
        <v>#NUM!</v>
      </c>
      <c r="I1525" s="3" t="e">
        <f ca="1" xml:space="preserve"> IF(OR(Calculations!C1525 = "",Calculations!C1525 &lt;&gt; DefectTypeString),  Calculations!M1525, NA())</f>
        <v>#N/A</v>
      </c>
      <c r="J1525" s="3" t="e">
        <f xml:space="preserve"> IF(Calculations!C1525 = DefectTypeString,  Calculations!M1525, NA())</f>
        <v>#N/A</v>
      </c>
      <c r="K1525" s="3"/>
      <c r="AL1525" s="2" t="str">
        <f t="shared" si="159"/>
        <v/>
      </c>
      <c r="AM1525" s="4" t="str">
        <f t="shared" si="160"/>
        <v/>
      </c>
      <c r="AN1525" s="4" t="str">
        <f t="shared" si="161"/>
        <v/>
      </c>
    </row>
    <row r="1526" spans="1:40" x14ac:dyDescent="0.2">
      <c r="A1526" s="9" t="str">
        <f>Calculations!B1526</f>
        <v/>
      </c>
      <c r="B1526" s="9" t="str">
        <f>Calculations!A1526</f>
        <v/>
      </c>
      <c r="C1526" s="3" t="str">
        <f t="shared" si="164"/>
        <v/>
      </c>
      <c r="D1526" s="3" t="str">
        <f>IFERROR(Calculations!L1526,"")</f>
        <v/>
      </c>
      <c r="E1526" s="3" t="str">
        <f>IF(OR(FilterValue="",Calculations!C1526=FilterValue), IF(Calculations!C1526 &lt;&gt;DefectTypeString,  IFERROR(Calculations!L1526,""), NA()),NA())</f>
        <v/>
      </c>
      <c r="F1526" s="3" t="e">
        <f t="shared" si="162"/>
        <v>#NUM!</v>
      </c>
      <c r="G1526" s="3" t="e">
        <f xml:space="preserve"> IF(Calculations!C1526 = DefectTypeString,  IFERROR(Calculations!L1526,""), NA())</f>
        <v>#N/A</v>
      </c>
      <c r="H1526" s="3" t="e">
        <f t="shared" si="163"/>
        <v>#NUM!</v>
      </c>
      <c r="I1526" s="3" t="e">
        <f ca="1" xml:space="preserve"> IF(OR(Calculations!C1526 = "",Calculations!C1526 &lt;&gt; DefectTypeString),  Calculations!M1526, NA())</f>
        <v>#N/A</v>
      </c>
      <c r="J1526" s="3" t="e">
        <f xml:space="preserve"> IF(Calculations!C1526 = DefectTypeString,  Calculations!M1526, NA())</f>
        <v>#N/A</v>
      </c>
      <c r="K1526" s="3"/>
      <c r="AL1526" s="2" t="str">
        <f t="shared" si="159"/>
        <v/>
      </c>
      <c r="AM1526" s="4" t="str">
        <f t="shared" si="160"/>
        <v/>
      </c>
      <c r="AN1526" s="4" t="str">
        <f t="shared" si="161"/>
        <v/>
      </c>
    </row>
    <row r="1527" spans="1:40" x14ac:dyDescent="0.2">
      <c r="A1527" s="9" t="str">
        <f>Calculations!B1527</f>
        <v/>
      </c>
      <c r="B1527" s="9" t="str">
        <f>Calculations!A1527</f>
        <v/>
      </c>
      <c r="C1527" s="3" t="str">
        <f t="shared" si="164"/>
        <v/>
      </c>
      <c r="D1527" s="3" t="str">
        <f>IFERROR(Calculations!L1527,"")</f>
        <v/>
      </c>
      <c r="E1527" s="3" t="str">
        <f>IF(OR(FilterValue="",Calculations!C1527=FilterValue), IF(Calculations!C1527 &lt;&gt;DefectTypeString,  IFERROR(Calculations!L1527,""), NA()),NA())</f>
        <v/>
      </c>
      <c r="F1527" s="3" t="e">
        <f t="shared" si="162"/>
        <v>#NUM!</v>
      </c>
      <c r="G1527" s="3" t="e">
        <f xml:space="preserve"> IF(Calculations!C1527 = DefectTypeString,  IFERROR(Calculations!L1527,""), NA())</f>
        <v>#N/A</v>
      </c>
      <c r="H1527" s="3" t="e">
        <f t="shared" si="163"/>
        <v>#NUM!</v>
      </c>
      <c r="I1527" s="3" t="e">
        <f ca="1" xml:space="preserve"> IF(OR(Calculations!C1527 = "",Calculations!C1527 &lt;&gt; DefectTypeString),  Calculations!M1527, NA())</f>
        <v>#N/A</v>
      </c>
      <c r="J1527" s="3" t="e">
        <f xml:space="preserve"> IF(Calculations!C1527 = DefectTypeString,  Calculations!M1527, NA())</f>
        <v>#N/A</v>
      </c>
      <c r="K1527" s="3"/>
      <c r="AL1527" s="2" t="str">
        <f t="shared" si="159"/>
        <v/>
      </c>
      <c r="AM1527" s="4" t="str">
        <f t="shared" si="160"/>
        <v/>
      </c>
      <c r="AN1527" s="4" t="str">
        <f t="shared" si="161"/>
        <v/>
      </c>
    </row>
    <row r="1528" spans="1:40" x14ac:dyDescent="0.2">
      <c r="A1528" s="9" t="str">
        <f>Calculations!B1528</f>
        <v/>
      </c>
      <c r="B1528" s="9" t="str">
        <f>Calculations!A1528</f>
        <v/>
      </c>
      <c r="C1528" s="3" t="str">
        <f t="shared" si="164"/>
        <v/>
      </c>
      <c r="D1528" s="3" t="str">
        <f>IFERROR(Calculations!L1528,"")</f>
        <v/>
      </c>
      <c r="E1528" s="3" t="str">
        <f>IF(OR(FilterValue="",Calculations!C1528=FilterValue), IF(Calculations!C1528 &lt;&gt;DefectTypeString,  IFERROR(Calculations!L1528,""), NA()),NA())</f>
        <v/>
      </c>
      <c r="F1528" s="3" t="e">
        <f t="shared" si="162"/>
        <v>#NUM!</v>
      </c>
      <c r="G1528" s="3" t="e">
        <f xml:space="preserve"> IF(Calculations!C1528 = DefectTypeString,  IFERROR(Calculations!L1528,""), NA())</f>
        <v>#N/A</v>
      </c>
      <c r="H1528" s="3" t="e">
        <f t="shared" si="163"/>
        <v>#NUM!</v>
      </c>
      <c r="I1528" s="3" t="e">
        <f ca="1" xml:space="preserve"> IF(OR(Calculations!C1528 = "",Calculations!C1528 &lt;&gt; DefectTypeString),  Calculations!M1528, NA())</f>
        <v>#N/A</v>
      </c>
      <c r="J1528" s="3" t="e">
        <f xml:space="preserve"> IF(Calculations!C1528 = DefectTypeString,  Calculations!M1528, NA())</f>
        <v>#N/A</v>
      </c>
      <c r="K1528" s="3"/>
      <c r="AL1528" s="2" t="str">
        <f t="shared" si="159"/>
        <v/>
      </c>
      <c r="AM1528" s="4" t="str">
        <f t="shared" si="160"/>
        <v/>
      </c>
      <c r="AN1528" s="4" t="str">
        <f t="shared" si="161"/>
        <v/>
      </c>
    </row>
    <row r="1529" spans="1:40" x14ac:dyDescent="0.2">
      <c r="A1529" s="9" t="str">
        <f>Calculations!B1529</f>
        <v/>
      </c>
      <c r="B1529" s="9" t="str">
        <f>Calculations!A1529</f>
        <v/>
      </c>
      <c r="C1529" s="3" t="str">
        <f t="shared" si="164"/>
        <v/>
      </c>
      <c r="D1529" s="3" t="str">
        <f>IFERROR(Calculations!L1529,"")</f>
        <v/>
      </c>
      <c r="E1529" s="3" t="str">
        <f>IF(OR(FilterValue="",Calculations!C1529=FilterValue), IF(Calculations!C1529 &lt;&gt;DefectTypeString,  IFERROR(Calculations!L1529,""), NA()),NA())</f>
        <v/>
      </c>
      <c r="F1529" s="3" t="e">
        <f t="shared" si="162"/>
        <v>#NUM!</v>
      </c>
      <c r="G1529" s="3" t="e">
        <f xml:space="preserve"> IF(Calculations!C1529 = DefectTypeString,  IFERROR(Calculations!L1529,""), NA())</f>
        <v>#N/A</v>
      </c>
      <c r="H1529" s="3" t="e">
        <f t="shared" si="163"/>
        <v>#NUM!</v>
      </c>
      <c r="I1529" s="3" t="e">
        <f ca="1" xml:space="preserve"> IF(OR(Calculations!C1529 = "",Calculations!C1529 &lt;&gt; DefectTypeString),  Calculations!M1529, NA())</f>
        <v>#N/A</v>
      </c>
      <c r="J1529" s="3" t="e">
        <f xml:space="preserve"> IF(Calculations!C1529 = DefectTypeString,  Calculations!M1529, NA())</f>
        <v>#N/A</v>
      </c>
      <c r="K1529" s="3"/>
      <c r="AL1529" s="2" t="str">
        <f t="shared" si="159"/>
        <v/>
      </c>
      <c r="AM1529" s="4" t="str">
        <f t="shared" si="160"/>
        <v/>
      </c>
      <c r="AN1529" s="4" t="str">
        <f t="shared" si="161"/>
        <v/>
      </c>
    </row>
    <row r="1530" spans="1:40" x14ac:dyDescent="0.2">
      <c r="A1530" s="9" t="str">
        <f>Calculations!B1530</f>
        <v/>
      </c>
      <c r="B1530" s="9" t="str">
        <f>Calculations!A1530</f>
        <v/>
      </c>
      <c r="C1530" s="3" t="str">
        <f t="shared" si="164"/>
        <v/>
      </c>
      <c r="D1530" s="3" t="str">
        <f>IFERROR(Calculations!L1530,"")</f>
        <v/>
      </c>
      <c r="E1530" s="3" t="str">
        <f>IF(OR(FilterValue="",Calculations!C1530=FilterValue), IF(Calculations!C1530 &lt;&gt;DefectTypeString,  IFERROR(Calculations!L1530,""), NA()),NA())</f>
        <v/>
      </c>
      <c r="F1530" s="3" t="e">
        <f t="shared" si="162"/>
        <v>#NUM!</v>
      </c>
      <c r="G1530" s="3" t="e">
        <f xml:space="preserve"> IF(Calculations!C1530 = DefectTypeString,  IFERROR(Calculations!L1530,""), NA())</f>
        <v>#N/A</v>
      </c>
      <c r="H1530" s="3" t="e">
        <f t="shared" si="163"/>
        <v>#NUM!</v>
      </c>
      <c r="I1530" s="3" t="e">
        <f ca="1" xml:space="preserve"> IF(OR(Calculations!C1530 = "",Calculations!C1530 &lt;&gt; DefectTypeString),  Calculations!M1530, NA())</f>
        <v>#N/A</v>
      </c>
      <c r="J1530" s="3" t="e">
        <f xml:space="preserve"> IF(Calculations!C1530 = DefectTypeString,  Calculations!M1530, NA())</f>
        <v>#N/A</v>
      </c>
      <c r="K1530" s="3"/>
      <c r="AL1530" s="2" t="str">
        <f t="shared" si="159"/>
        <v/>
      </c>
      <c r="AM1530" s="4" t="str">
        <f t="shared" si="160"/>
        <v/>
      </c>
      <c r="AN1530" s="4" t="str">
        <f t="shared" si="161"/>
        <v/>
      </c>
    </row>
    <row r="1531" spans="1:40" x14ac:dyDescent="0.2">
      <c r="A1531" s="9" t="str">
        <f>Calculations!B1531</f>
        <v/>
      </c>
      <c r="B1531" s="9" t="str">
        <f>Calculations!A1531</f>
        <v/>
      </c>
      <c r="C1531" s="3" t="str">
        <f t="shared" si="164"/>
        <v/>
      </c>
      <c r="D1531" s="3" t="str">
        <f>IFERROR(Calculations!L1531,"")</f>
        <v/>
      </c>
      <c r="E1531" s="3" t="str">
        <f>IF(OR(FilterValue="",Calculations!C1531=FilterValue), IF(Calculations!C1531 &lt;&gt;DefectTypeString,  IFERROR(Calculations!L1531,""), NA()),NA())</f>
        <v/>
      </c>
      <c r="F1531" s="3" t="e">
        <f t="shared" si="162"/>
        <v>#NUM!</v>
      </c>
      <c r="G1531" s="3" t="e">
        <f xml:space="preserve"> IF(Calculations!C1531 = DefectTypeString,  IFERROR(Calculations!L1531,""), NA())</f>
        <v>#N/A</v>
      </c>
      <c r="H1531" s="3" t="e">
        <f t="shared" si="163"/>
        <v>#NUM!</v>
      </c>
      <c r="I1531" s="3" t="e">
        <f ca="1" xml:space="preserve"> IF(OR(Calculations!C1531 = "",Calculations!C1531 &lt;&gt; DefectTypeString),  Calculations!M1531, NA())</f>
        <v>#N/A</v>
      </c>
      <c r="J1531" s="3" t="e">
        <f xml:space="preserve"> IF(Calculations!C1531 = DefectTypeString,  Calculations!M1531, NA())</f>
        <v>#N/A</v>
      </c>
      <c r="K1531" s="3"/>
      <c r="AL1531" s="2" t="str">
        <f t="shared" si="159"/>
        <v/>
      </c>
      <c r="AM1531" s="4" t="str">
        <f t="shared" si="160"/>
        <v/>
      </c>
      <c r="AN1531" s="4" t="str">
        <f t="shared" si="161"/>
        <v/>
      </c>
    </row>
    <row r="1532" spans="1:40" x14ac:dyDescent="0.2">
      <c r="A1532" s="9" t="str">
        <f>Calculations!B1532</f>
        <v/>
      </c>
      <c r="B1532" s="9" t="str">
        <f>Calculations!A1532</f>
        <v/>
      </c>
      <c r="C1532" s="3" t="str">
        <f t="shared" si="164"/>
        <v/>
      </c>
      <c r="D1532" s="3" t="str">
        <f>IFERROR(Calculations!L1532,"")</f>
        <v/>
      </c>
      <c r="E1532" s="3" t="str">
        <f>IF(OR(FilterValue="",Calculations!C1532=FilterValue), IF(Calculations!C1532 &lt;&gt;DefectTypeString,  IFERROR(Calculations!L1532,""), NA()),NA())</f>
        <v/>
      </c>
      <c r="F1532" s="3" t="e">
        <f t="shared" si="162"/>
        <v>#NUM!</v>
      </c>
      <c r="G1532" s="3" t="e">
        <f xml:space="preserve"> IF(Calculations!C1532 = DefectTypeString,  IFERROR(Calculations!L1532,""), NA())</f>
        <v>#N/A</v>
      </c>
      <c r="H1532" s="3" t="e">
        <f t="shared" si="163"/>
        <v>#NUM!</v>
      </c>
      <c r="I1532" s="3" t="e">
        <f ca="1" xml:space="preserve"> IF(OR(Calculations!C1532 = "",Calculations!C1532 &lt;&gt; DefectTypeString),  Calculations!M1532, NA())</f>
        <v>#N/A</v>
      </c>
      <c r="J1532" s="3" t="e">
        <f xml:space="preserve"> IF(Calculations!C1532 = DefectTypeString,  Calculations!M1532, NA())</f>
        <v>#N/A</v>
      </c>
      <c r="K1532" s="3"/>
      <c r="AL1532" s="2" t="str">
        <f t="shared" si="159"/>
        <v/>
      </c>
      <c r="AM1532" s="4" t="str">
        <f t="shared" si="160"/>
        <v/>
      </c>
      <c r="AN1532" s="4" t="str">
        <f t="shared" si="161"/>
        <v/>
      </c>
    </row>
    <row r="1533" spans="1:40" x14ac:dyDescent="0.2">
      <c r="A1533" s="9" t="str">
        <f>Calculations!B1533</f>
        <v/>
      </c>
      <c r="B1533" s="9" t="str">
        <f>Calculations!A1533</f>
        <v/>
      </c>
      <c r="C1533" s="3" t="str">
        <f t="shared" si="164"/>
        <v/>
      </c>
      <c r="D1533" s="3" t="str">
        <f>IFERROR(Calculations!L1533,"")</f>
        <v/>
      </c>
      <c r="E1533" s="3" t="str">
        <f>IF(OR(FilterValue="",Calculations!C1533=FilterValue), IF(Calculations!C1533 &lt;&gt;DefectTypeString,  IFERROR(Calculations!L1533,""), NA()),NA())</f>
        <v/>
      </c>
      <c r="F1533" s="3" t="e">
        <f t="shared" si="162"/>
        <v>#NUM!</v>
      </c>
      <c r="G1533" s="3" t="e">
        <f xml:space="preserve"> IF(Calculations!C1533 = DefectTypeString,  IFERROR(Calculations!L1533,""), NA())</f>
        <v>#N/A</v>
      </c>
      <c r="H1533" s="3" t="e">
        <f t="shared" si="163"/>
        <v>#NUM!</v>
      </c>
      <c r="I1533" s="3" t="e">
        <f ca="1" xml:space="preserve"> IF(OR(Calculations!C1533 = "",Calculations!C1533 &lt;&gt; DefectTypeString),  Calculations!M1533, NA())</f>
        <v>#N/A</v>
      </c>
      <c r="J1533" s="3" t="e">
        <f xml:space="preserve"> IF(Calculations!C1533 = DefectTypeString,  Calculations!M1533, NA())</f>
        <v>#N/A</v>
      </c>
      <c r="K1533" s="3"/>
      <c r="AL1533" s="2" t="str">
        <f t="shared" si="159"/>
        <v/>
      </c>
      <c r="AM1533" s="4" t="str">
        <f t="shared" si="160"/>
        <v/>
      </c>
      <c r="AN1533" s="4" t="str">
        <f t="shared" si="161"/>
        <v/>
      </c>
    </row>
    <row r="1534" spans="1:40" x14ac:dyDescent="0.2">
      <c r="A1534" s="9" t="str">
        <f>Calculations!B1534</f>
        <v/>
      </c>
      <c r="B1534" s="9" t="str">
        <f>Calculations!A1534</f>
        <v/>
      </c>
      <c r="C1534" s="3" t="str">
        <f t="shared" si="164"/>
        <v/>
      </c>
      <c r="D1534" s="3" t="str">
        <f>IFERROR(Calculations!L1534,"")</f>
        <v/>
      </c>
      <c r="E1534" s="3" t="str">
        <f>IF(OR(FilterValue="",Calculations!C1534=FilterValue), IF(Calculations!C1534 &lt;&gt;DefectTypeString,  IFERROR(Calculations!L1534,""), NA()),NA())</f>
        <v/>
      </c>
      <c r="F1534" s="3" t="e">
        <f t="shared" si="162"/>
        <v>#NUM!</v>
      </c>
      <c r="G1534" s="3" t="e">
        <f xml:space="preserve"> IF(Calculations!C1534 = DefectTypeString,  IFERROR(Calculations!L1534,""), NA())</f>
        <v>#N/A</v>
      </c>
      <c r="H1534" s="3" t="e">
        <f t="shared" si="163"/>
        <v>#NUM!</v>
      </c>
      <c r="I1534" s="3" t="e">
        <f ca="1" xml:space="preserve"> IF(OR(Calculations!C1534 = "",Calculations!C1534 &lt;&gt; DefectTypeString),  Calculations!M1534, NA())</f>
        <v>#N/A</v>
      </c>
      <c r="J1534" s="3" t="e">
        <f xml:space="preserve"> IF(Calculations!C1534 = DefectTypeString,  Calculations!M1534, NA())</f>
        <v>#N/A</v>
      </c>
      <c r="K1534" s="3"/>
      <c r="AL1534" s="2" t="str">
        <f t="shared" si="159"/>
        <v/>
      </c>
      <c r="AM1534" s="4" t="str">
        <f t="shared" si="160"/>
        <v/>
      </c>
      <c r="AN1534" s="4" t="str">
        <f t="shared" si="161"/>
        <v/>
      </c>
    </row>
    <row r="1535" spans="1:40" x14ac:dyDescent="0.2">
      <c r="A1535" s="9" t="str">
        <f>Calculations!B1535</f>
        <v/>
      </c>
      <c r="B1535" s="9" t="str">
        <f>Calculations!A1535</f>
        <v/>
      </c>
      <c r="C1535" s="3" t="str">
        <f t="shared" si="164"/>
        <v/>
      </c>
      <c r="D1535" s="3" t="str">
        <f>IFERROR(Calculations!L1535,"")</f>
        <v/>
      </c>
      <c r="E1535" s="3" t="str">
        <f>IF(OR(FilterValue="",Calculations!C1535=FilterValue), IF(Calculations!C1535 &lt;&gt;DefectTypeString,  IFERROR(Calculations!L1535,""), NA()),NA())</f>
        <v/>
      </c>
      <c r="F1535" s="3" t="e">
        <f t="shared" si="162"/>
        <v>#NUM!</v>
      </c>
      <c r="G1535" s="3" t="e">
        <f xml:space="preserve"> IF(Calculations!C1535 = DefectTypeString,  IFERROR(Calculations!L1535,""), NA())</f>
        <v>#N/A</v>
      </c>
      <c r="H1535" s="3" t="e">
        <f t="shared" si="163"/>
        <v>#NUM!</v>
      </c>
      <c r="I1535" s="3" t="e">
        <f ca="1" xml:space="preserve"> IF(OR(Calculations!C1535 = "",Calculations!C1535 &lt;&gt; DefectTypeString),  Calculations!M1535, NA())</f>
        <v>#N/A</v>
      </c>
      <c r="J1535" s="3" t="e">
        <f xml:space="preserve"> IF(Calculations!C1535 = DefectTypeString,  Calculations!M1535, NA())</f>
        <v>#N/A</v>
      </c>
      <c r="K1535" s="3"/>
      <c r="AL1535" s="2" t="str">
        <f t="shared" si="159"/>
        <v/>
      </c>
      <c r="AM1535" s="4" t="str">
        <f t="shared" si="160"/>
        <v/>
      </c>
      <c r="AN1535" s="4" t="str">
        <f t="shared" si="161"/>
        <v/>
      </c>
    </row>
    <row r="1536" spans="1:40" x14ac:dyDescent="0.2">
      <c r="A1536" s="9" t="str">
        <f>Calculations!B1536</f>
        <v/>
      </c>
      <c r="B1536" s="9" t="str">
        <f>Calculations!A1536</f>
        <v/>
      </c>
      <c r="C1536" s="3" t="str">
        <f t="shared" si="164"/>
        <v/>
      </c>
      <c r="D1536" s="3" t="str">
        <f>IFERROR(Calculations!L1536,"")</f>
        <v/>
      </c>
      <c r="E1536" s="3" t="str">
        <f>IF(OR(FilterValue="",Calculations!C1536=FilterValue), IF(Calculations!C1536 &lt;&gt;DefectTypeString,  IFERROR(Calculations!L1536,""), NA()),NA())</f>
        <v/>
      </c>
      <c r="F1536" s="3" t="e">
        <f t="shared" si="162"/>
        <v>#NUM!</v>
      </c>
      <c r="G1536" s="3" t="e">
        <f xml:space="preserve"> IF(Calculations!C1536 = DefectTypeString,  IFERROR(Calculations!L1536,""), NA())</f>
        <v>#N/A</v>
      </c>
      <c r="H1536" s="3" t="e">
        <f t="shared" si="163"/>
        <v>#NUM!</v>
      </c>
      <c r="I1536" s="3" t="e">
        <f ca="1" xml:space="preserve"> IF(OR(Calculations!C1536 = "",Calculations!C1536 &lt;&gt; DefectTypeString),  Calculations!M1536, NA())</f>
        <v>#N/A</v>
      </c>
      <c r="J1536" s="3" t="e">
        <f xml:space="preserve"> IF(Calculations!C1536 = DefectTypeString,  Calculations!M1536, NA())</f>
        <v>#N/A</v>
      </c>
      <c r="K1536" s="3"/>
      <c r="AL1536" s="2" t="str">
        <f t="shared" si="159"/>
        <v/>
      </c>
      <c r="AM1536" s="4" t="str">
        <f t="shared" si="160"/>
        <v/>
      </c>
      <c r="AN1536" s="4" t="str">
        <f t="shared" si="161"/>
        <v/>
      </c>
    </row>
    <row r="1537" spans="1:40" x14ac:dyDescent="0.2">
      <c r="A1537" s="9" t="str">
        <f>Calculations!B1537</f>
        <v/>
      </c>
      <c r="B1537" s="9" t="str">
        <f>Calculations!A1537</f>
        <v/>
      </c>
      <c r="C1537" s="3" t="str">
        <f t="shared" si="164"/>
        <v/>
      </c>
      <c r="D1537" s="3" t="str">
        <f>IFERROR(Calculations!L1537,"")</f>
        <v/>
      </c>
      <c r="E1537" s="3" t="str">
        <f>IF(OR(FilterValue="",Calculations!C1537=FilterValue), IF(Calculations!C1537 &lt;&gt;DefectTypeString,  IFERROR(Calculations!L1537,""), NA()),NA())</f>
        <v/>
      </c>
      <c r="F1537" s="3" t="e">
        <f t="shared" si="162"/>
        <v>#NUM!</v>
      </c>
      <c r="G1537" s="3" t="e">
        <f xml:space="preserve"> IF(Calculations!C1537 = DefectTypeString,  IFERROR(Calculations!L1537,""), NA())</f>
        <v>#N/A</v>
      </c>
      <c r="H1537" s="3" t="e">
        <f t="shared" si="163"/>
        <v>#NUM!</v>
      </c>
      <c r="I1537" s="3" t="e">
        <f ca="1" xml:space="preserve"> IF(OR(Calculations!C1537 = "",Calculations!C1537 &lt;&gt; DefectTypeString),  Calculations!M1537, NA())</f>
        <v>#N/A</v>
      </c>
      <c r="J1537" s="3" t="e">
        <f xml:space="preserve"> IF(Calculations!C1537 = DefectTypeString,  Calculations!M1537, NA())</f>
        <v>#N/A</v>
      </c>
      <c r="K1537" s="3"/>
      <c r="AL1537" s="2" t="str">
        <f t="shared" si="159"/>
        <v/>
      </c>
      <c r="AM1537" s="4" t="str">
        <f t="shared" si="160"/>
        <v/>
      </c>
      <c r="AN1537" s="4" t="str">
        <f t="shared" si="161"/>
        <v/>
      </c>
    </row>
    <row r="1538" spans="1:40" x14ac:dyDescent="0.2">
      <c r="A1538" s="9" t="str">
        <f>Calculations!B1538</f>
        <v/>
      </c>
      <c r="B1538" s="9" t="str">
        <f>Calculations!A1538</f>
        <v/>
      </c>
      <c r="C1538" s="3" t="str">
        <f t="shared" si="164"/>
        <v/>
      </c>
      <c r="D1538" s="3" t="str">
        <f>IFERROR(Calculations!L1538,"")</f>
        <v/>
      </c>
      <c r="E1538" s="3" t="str">
        <f>IF(OR(FilterValue="",Calculations!C1538=FilterValue), IF(Calculations!C1538 &lt;&gt;DefectTypeString,  IFERROR(Calculations!L1538,""), NA()),NA())</f>
        <v/>
      </c>
      <c r="F1538" s="3" t="e">
        <f t="shared" si="162"/>
        <v>#NUM!</v>
      </c>
      <c r="G1538" s="3" t="e">
        <f xml:space="preserve"> IF(Calculations!C1538 = DefectTypeString,  IFERROR(Calculations!L1538,""), NA())</f>
        <v>#N/A</v>
      </c>
      <c r="H1538" s="3" t="e">
        <f t="shared" si="163"/>
        <v>#NUM!</v>
      </c>
      <c r="I1538" s="3" t="e">
        <f ca="1" xml:space="preserve"> IF(OR(Calculations!C1538 = "",Calculations!C1538 &lt;&gt; DefectTypeString),  Calculations!M1538, NA())</f>
        <v>#N/A</v>
      </c>
      <c r="J1538" s="3" t="e">
        <f xml:space="preserve"> IF(Calculations!C1538 = DefectTypeString,  Calculations!M1538, NA())</f>
        <v>#N/A</v>
      </c>
      <c r="K1538" s="3"/>
      <c r="AL1538" s="2" t="str">
        <f t="shared" si="159"/>
        <v/>
      </c>
      <c r="AM1538" s="4" t="str">
        <f t="shared" si="160"/>
        <v/>
      </c>
      <c r="AN1538" s="4" t="str">
        <f t="shared" si="161"/>
        <v/>
      </c>
    </row>
    <row r="1539" spans="1:40" x14ac:dyDescent="0.2">
      <c r="A1539" s="9" t="str">
        <f>Calculations!B1539</f>
        <v/>
      </c>
      <c r="B1539" s="9" t="str">
        <f>Calculations!A1539</f>
        <v/>
      </c>
      <c r="C1539" s="3" t="str">
        <f t="shared" si="164"/>
        <v/>
      </c>
      <c r="D1539" s="3" t="str">
        <f>IFERROR(Calculations!L1539,"")</f>
        <v/>
      </c>
      <c r="E1539" s="3" t="str">
        <f>IF(OR(FilterValue="",Calculations!C1539=FilterValue), IF(Calculations!C1539 &lt;&gt;DefectTypeString,  IFERROR(Calculations!L1539,""), NA()),NA())</f>
        <v/>
      </c>
      <c r="F1539" s="3" t="e">
        <f t="shared" si="162"/>
        <v>#NUM!</v>
      </c>
      <c r="G1539" s="3" t="e">
        <f xml:space="preserve"> IF(Calculations!C1539 = DefectTypeString,  IFERROR(Calculations!L1539,""), NA())</f>
        <v>#N/A</v>
      </c>
      <c r="H1539" s="3" t="e">
        <f t="shared" si="163"/>
        <v>#NUM!</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65">IF(AL1538&lt;=MAX(B:B), AL1538+1,"")</f>
        <v/>
      </c>
      <c r="AM1539" s="4" t="str">
        <f t="shared" ref="AM1539:AM1602" si="166">IF(AL1539&lt;&gt;"",$F$2,"")</f>
        <v/>
      </c>
      <c r="AN1539" s="4" t="str">
        <f t="shared" ref="AN1539:AN1602" si="167">IF(AL1539&lt;&gt;"",$H$2,"")</f>
        <v/>
      </c>
    </row>
    <row r="1540" spans="1:40" x14ac:dyDescent="0.2">
      <c r="A1540" s="9" t="str">
        <f>Calculations!B1540</f>
        <v/>
      </c>
      <c r="B1540" s="9" t="str">
        <f>Calculations!A1540</f>
        <v/>
      </c>
      <c r="C1540" s="3" t="str">
        <f t="shared" si="164"/>
        <v/>
      </c>
      <c r="D1540" s="3" t="str">
        <f>IFERROR(Calculations!L1540,"")</f>
        <v/>
      </c>
      <c r="E1540" s="3" t="str">
        <f>IF(OR(FilterValue="",Calculations!C1540=FilterValue), IF(Calculations!C1540 &lt;&gt;DefectTypeString,  IFERROR(Calculations!L1540,""), NA()),NA())</f>
        <v/>
      </c>
      <c r="F1540" s="3" t="e">
        <f t="shared" ref="F1540:F1603" si="168">$F$2</f>
        <v>#NUM!</v>
      </c>
      <c r="G1540" s="3" t="e">
        <f xml:space="preserve"> IF(Calculations!C1540 = DefectTypeString,  IFERROR(Calculations!L1540,""), NA())</f>
        <v>#N/A</v>
      </c>
      <c r="H1540" s="3" t="e">
        <f t="shared" ref="H1540:H1603" si="169">$H$2</f>
        <v>#NUM!</v>
      </c>
      <c r="I1540" s="3" t="e">
        <f ca="1" xml:space="preserve"> IF(OR(Calculations!C1540 = "",Calculations!C1540 &lt;&gt; DefectTypeString),  Calculations!M1540, NA())</f>
        <v>#N/A</v>
      </c>
      <c r="J1540" s="3" t="e">
        <f xml:space="preserve"> IF(Calculations!C1540 = DefectTypeString,  Calculations!M1540, NA())</f>
        <v>#N/A</v>
      </c>
      <c r="K1540" s="3"/>
      <c r="AL1540" s="2" t="str">
        <f t="shared" si="165"/>
        <v/>
      </c>
      <c r="AM1540" s="4" t="str">
        <f t="shared" si="166"/>
        <v/>
      </c>
      <c r="AN1540" s="4" t="str">
        <f t="shared" si="167"/>
        <v/>
      </c>
    </row>
    <row r="1541" spans="1:40" x14ac:dyDescent="0.2">
      <c r="A1541" s="9" t="str">
        <f>Calculations!B1541</f>
        <v/>
      </c>
      <c r="B1541" s="9" t="str">
        <f>Calculations!A1541</f>
        <v/>
      </c>
      <c r="C1541" s="3" t="str">
        <f t="shared" si="164"/>
        <v/>
      </c>
      <c r="D1541" s="3" t="str">
        <f>IFERROR(Calculations!L1541,"")</f>
        <v/>
      </c>
      <c r="E1541" s="3" t="str">
        <f>IF(OR(FilterValue="",Calculations!C1541=FilterValue), IF(Calculations!C1541 &lt;&gt;DefectTypeString,  IFERROR(Calculations!L1541,""), NA()),NA())</f>
        <v/>
      </c>
      <c r="F1541" s="3" t="e">
        <f t="shared" si="168"/>
        <v>#NUM!</v>
      </c>
      <c r="G1541" s="3" t="e">
        <f xml:space="preserve"> IF(Calculations!C1541 = DefectTypeString,  IFERROR(Calculations!L1541,""), NA())</f>
        <v>#N/A</v>
      </c>
      <c r="H1541" s="3" t="e">
        <f t="shared" si="169"/>
        <v>#NUM!</v>
      </c>
      <c r="I1541" s="3" t="e">
        <f ca="1" xml:space="preserve"> IF(OR(Calculations!C1541 = "",Calculations!C1541 &lt;&gt; DefectTypeString),  Calculations!M1541, NA())</f>
        <v>#N/A</v>
      </c>
      <c r="J1541" s="3" t="e">
        <f xml:space="preserve"> IF(Calculations!C1541 = DefectTypeString,  Calculations!M1541, NA())</f>
        <v>#N/A</v>
      </c>
      <c r="K1541" s="3"/>
      <c r="AL1541" s="2" t="str">
        <f t="shared" si="165"/>
        <v/>
      </c>
      <c r="AM1541" s="4" t="str">
        <f t="shared" si="166"/>
        <v/>
      </c>
      <c r="AN1541" s="4" t="str">
        <f t="shared" si="167"/>
        <v/>
      </c>
    </row>
    <row r="1542" spans="1:40" x14ac:dyDescent="0.2">
      <c r="A1542" s="9" t="str">
        <f>Calculations!B1542</f>
        <v/>
      </c>
      <c r="B1542" s="9" t="str">
        <f>Calculations!A1542</f>
        <v/>
      </c>
      <c r="C1542" s="3" t="str">
        <f t="shared" si="164"/>
        <v/>
      </c>
      <c r="D1542" s="3" t="str">
        <f>IFERROR(Calculations!L1542,"")</f>
        <v/>
      </c>
      <c r="E1542" s="3" t="str">
        <f>IF(OR(FilterValue="",Calculations!C1542=FilterValue), IF(Calculations!C1542 &lt;&gt;DefectTypeString,  IFERROR(Calculations!L1542,""), NA()),NA())</f>
        <v/>
      </c>
      <c r="F1542" s="3" t="e">
        <f t="shared" si="168"/>
        <v>#NUM!</v>
      </c>
      <c r="G1542" s="3" t="e">
        <f xml:space="preserve"> IF(Calculations!C1542 = DefectTypeString,  IFERROR(Calculations!L1542,""), NA())</f>
        <v>#N/A</v>
      </c>
      <c r="H1542" s="3" t="e">
        <f t="shared" si="169"/>
        <v>#NUM!</v>
      </c>
      <c r="I1542" s="3" t="e">
        <f ca="1" xml:space="preserve"> IF(OR(Calculations!C1542 = "",Calculations!C1542 &lt;&gt; DefectTypeString),  Calculations!M1542, NA())</f>
        <v>#N/A</v>
      </c>
      <c r="J1542" s="3" t="e">
        <f xml:space="preserve"> IF(Calculations!C1542 = DefectTypeString,  Calculations!M1542, NA())</f>
        <v>#N/A</v>
      </c>
      <c r="K1542" s="3"/>
      <c r="AL1542" s="2" t="str">
        <f t="shared" si="165"/>
        <v/>
      </c>
      <c r="AM1542" s="4" t="str">
        <f t="shared" si="166"/>
        <v/>
      </c>
      <c r="AN1542" s="4" t="str">
        <f t="shared" si="167"/>
        <v/>
      </c>
    </row>
    <row r="1543" spans="1:40" x14ac:dyDescent="0.2">
      <c r="A1543" s="9" t="str">
        <f>Calculations!B1543</f>
        <v/>
      </c>
      <c r="B1543" s="9" t="str">
        <f>Calculations!A1543</f>
        <v/>
      </c>
      <c r="C1543" s="3" t="str">
        <f t="shared" si="164"/>
        <v/>
      </c>
      <c r="D1543" s="3" t="str">
        <f>IFERROR(Calculations!L1543,"")</f>
        <v/>
      </c>
      <c r="E1543" s="3" t="str">
        <f>IF(OR(FilterValue="",Calculations!C1543=FilterValue), IF(Calculations!C1543 &lt;&gt;DefectTypeString,  IFERROR(Calculations!L1543,""), NA()),NA())</f>
        <v/>
      </c>
      <c r="F1543" s="3" t="e">
        <f t="shared" si="168"/>
        <v>#NUM!</v>
      </c>
      <c r="G1543" s="3" t="e">
        <f xml:space="preserve"> IF(Calculations!C1543 = DefectTypeString,  IFERROR(Calculations!L1543,""), NA())</f>
        <v>#N/A</v>
      </c>
      <c r="H1543" s="3" t="e">
        <f t="shared" si="169"/>
        <v>#NUM!</v>
      </c>
      <c r="I1543" s="3" t="e">
        <f ca="1" xml:space="preserve"> IF(OR(Calculations!C1543 = "",Calculations!C1543 &lt;&gt; DefectTypeString),  Calculations!M1543, NA())</f>
        <v>#N/A</v>
      </c>
      <c r="J1543" s="3" t="e">
        <f xml:space="preserve"> IF(Calculations!C1543 = DefectTypeString,  Calculations!M1543, NA())</f>
        <v>#N/A</v>
      </c>
      <c r="K1543" s="3"/>
      <c r="AL1543" s="2" t="str">
        <f t="shared" si="165"/>
        <v/>
      </c>
      <c r="AM1543" s="4" t="str">
        <f t="shared" si="166"/>
        <v/>
      </c>
      <c r="AN1543" s="4" t="str">
        <f t="shared" si="167"/>
        <v/>
      </c>
    </row>
    <row r="1544" spans="1:40" x14ac:dyDescent="0.2">
      <c r="A1544" s="9" t="str">
        <f>Calculations!B1544</f>
        <v/>
      </c>
      <c r="B1544" s="9" t="str">
        <f>Calculations!A1544</f>
        <v/>
      </c>
      <c r="C1544" s="3" t="str">
        <f t="shared" si="164"/>
        <v/>
      </c>
      <c r="D1544" s="3" t="str">
        <f>IFERROR(Calculations!L1544,"")</f>
        <v/>
      </c>
      <c r="E1544" s="3" t="str">
        <f>IF(OR(FilterValue="",Calculations!C1544=FilterValue), IF(Calculations!C1544 &lt;&gt;DefectTypeString,  IFERROR(Calculations!L1544,""), NA()),NA())</f>
        <v/>
      </c>
      <c r="F1544" s="3" t="e">
        <f t="shared" si="168"/>
        <v>#NUM!</v>
      </c>
      <c r="G1544" s="3" t="e">
        <f xml:space="preserve"> IF(Calculations!C1544 = DefectTypeString,  IFERROR(Calculations!L1544,""), NA())</f>
        <v>#N/A</v>
      </c>
      <c r="H1544" s="3" t="e">
        <f t="shared" si="169"/>
        <v>#NUM!</v>
      </c>
      <c r="I1544" s="3" t="e">
        <f ca="1" xml:space="preserve"> IF(OR(Calculations!C1544 = "",Calculations!C1544 &lt;&gt; DefectTypeString),  Calculations!M1544, NA())</f>
        <v>#N/A</v>
      </c>
      <c r="J1544" s="3" t="e">
        <f xml:space="preserve"> IF(Calculations!C1544 = DefectTypeString,  Calculations!M1544, NA())</f>
        <v>#N/A</v>
      </c>
      <c r="K1544" s="3"/>
      <c r="AL1544" s="2" t="str">
        <f t="shared" si="165"/>
        <v/>
      </c>
      <c r="AM1544" s="4" t="str">
        <f t="shared" si="166"/>
        <v/>
      </c>
      <c r="AN1544" s="4" t="str">
        <f t="shared" si="167"/>
        <v/>
      </c>
    </row>
    <row r="1545" spans="1:40" x14ac:dyDescent="0.2">
      <c r="A1545" s="9" t="str">
        <f>Calculations!B1545</f>
        <v/>
      </c>
      <c r="B1545" s="9" t="str">
        <f>Calculations!A1545</f>
        <v/>
      </c>
      <c r="C1545" s="3" t="str">
        <f t="shared" si="164"/>
        <v/>
      </c>
      <c r="D1545" s="3" t="str">
        <f>IFERROR(Calculations!L1545,"")</f>
        <v/>
      </c>
      <c r="E1545" s="3" t="str">
        <f>IF(OR(FilterValue="",Calculations!C1545=FilterValue), IF(Calculations!C1545 &lt;&gt;DefectTypeString,  IFERROR(Calculations!L1545,""), NA()),NA())</f>
        <v/>
      </c>
      <c r="F1545" s="3" t="e">
        <f t="shared" si="168"/>
        <v>#NUM!</v>
      </c>
      <c r="G1545" s="3" t="e">
        <f xml:space="preserve"> IF(Calculations!C1545 = DefectTypeString,  IFERROR(Calculations!L1545,""), NA())</f>
        <v>#N/A</v>
      </c>
      <c r="H1545" s="3" t="e">
        <f t="shared" si="169"/>
        <v>#NUM!</v>
      </c>
      <c r="I1545" s="3" t="e">
        <f ca="1" xml:space="preserve"> IF(OR(Calculations!C1545 = "",Calculations!C1545 &lt;&gt; DefectTypeString),  Calculations!M1545, NA())</f>
        <v>#N/A</v>
      </c>
      <c r="J1545" s="3" t="e">
        <f xml:space="preserve"> IF(Calculations!C1545 = DefectTypeString,  Calculations!M1545, NA())</f>
        <v>#N/A</v>
      </c>
      <c r="K1545" s="3"/>
      <c r="AL1545" s="2" t="str">
        <f t="shared" si="165"/>
        <v/>
      </c>
      <c r="AM1545" s="4" t="str">
        <f t="shared" si="166"/>
        <v/>
      </c>
      <c r="AN1545" s="4" t="str">
        <f t="shared" si="167"/>
        <v/>
      </c>
    </row>
    <row r="1546" spans="1:40" x14ac:dyDescent="0.2">
      <c r="A1546" s="9" t="str">
        <f>Calculations!B1546</f>
        <v/>
      </c>
      <c r="B1546" s="9" t="str">
        <f>Calculations!A1546</f>
        <v/>
      </c>
      <c r="C1546" s="3" t="str">
        <f t="shared" si="164"/>
        <v/>
      </c>
      <c r="D1546" s="3" t="str">
        <f>IFERROR(Calculations!L1546,"")</f>
        <v/>
      </c>
      <c r="E1546" s="3" t="str">
        <f>IF(OR(FilterValue="",Calculations!C1546=FilterValue), IF(Calculations!C1546 &lt;&gt;DefectTypeString,  IFERROR(Calculations!L1546,""), NA()),NA())</f>
        <v/>
      </c>
      <c r="F1546" s="3" t="e">
        <f t="shared" si="168"/>
        <v>#NUM!</v>
      </c>
      <c r="G1546" s="3" t="e">
        <f xml:space="preserve"> IF(Calculations!C1546 = DefectTypeString,  IFERROR(Calculations!L1546,""), NA())</f>
        <v>#N/A</v>
      </c>
      <c r="H1546" s="3" t="e">
        <f t="shared" si="169"/>
        <v>#NUM!</v>
      </c>
      <c r="I1546" s="3" t="e">
        <f ca="1" xml:space="preserve"> IF(OR(Calculations!C1546 = "",Calculations!C1546 &lt;&gt; DefectTypeString),  Calculations!M1546, NA())</f>
        <v>#N/A</v>
      </c>
      <c r="J1546" s="3" t="e">
        <f xml:space="preserve"> IF(Calculations!C1546 = DefectTypeString,  Calculations!M1546, NA())</f>
        <v>#N/A</v>
      </c>
      <c r="K1546" s="3"/>
      <c r="AL1546" s="2" t="str">
        <f t="shared" si="165"/>
        <v/>
      </c>
      <c r="AM1546" s="4" t="str">
        <f t="shared" si="166"/>
        <v/>
      </c>
      <c r="AN1546" s="4" t="str">
        <f t="shared" si="167"/>
        <v/>
      </c>
    </row>
    <row r="1547" spans="1:40" x14ac:dyDescent="0.2">
      <c r="A1547" s="9" t="str">
        <f>Calculations!B1547</f>
        <v/>
      </c>
      <c r="B1547" s="9" t="str">
        <f>Calculations!A1547</f>
        <v/>
      </c>
      <c r="C1547" s="3" t="str">
        <f t="shared" si="164"/>
        <v/>
      </c>
      <c r="D1547" s="3" t="str">
        <f>IFERROR(Calculations!L1547,"")</f>
        <v/>
      </c>
      <c r="E1547" s="3" t="str">
        <f>IF(OR(FilterValue="",Calculations!C1547=FilterValue), IF(Calculations!C1547 &lt;&gt;DefectTypeString,  IFERROR(Calculations!L1547,""), NA()),NA())</f>
        <v/>
      </c>
      <c r="F1547" s="3" t="e">
        <f t="shared" si="168"/>
        <v>#NUM!</v>
      </c>
      <c r="G1547" s="3" t="e">
        <f xml:space="preserve"> IF(Calculations!C1547 = DefectTypeString,  IFERROR(Calculations!L1547,""), NA())</f>
        <v>#N/A</v>
      </c>
      <c r="H1547" s="3" t="e">
        <f t="shared" si="169"/>
        <v>#NUM!</v>
      </c>
      <c r="I1547" s="3" t="e">
        <f ca="1" xml:space="preserve"> IF(OR(Calculations!C1547 = "",Calculations!C1547 &lt;&gt; DefectTypeString),  Calculations!M1547, NA())</f>
        <v>#N/A</v>
      </c>
      <c r="J1547" s="3" t="e">
        <f xml:space="preserve"> IF(Calculations!C1547 = DefectTypeString,  Calculations!M1547, NA())</f>
        <v>#N/A</v>
      </c>
      <c r="K1547" s="3"/>
      <c r="AL1547" s="2" t="str">
        <f t="shared" si="165"/>
        <v/>
      </c>
      <c r="AM1547" s="4" t="str">
        <f t="shared" si="166"/>
        <v/>
      </c>
      <c r="AN1547" s="4" t="str">
        <f t="shared" si="167"/>
        <v/>
      </c>
    </row>
    <row r="1548" spans="1:40" x14ac:dyDescent="0.2">
      <c r="A1548" s="9" t="str">
        <f>Calculations!B1548</f>
        <v/>
      </c>
      <c r="B1548" s="9" t="str">
        <f>Calculations!A1548</f>
        <v/>
      </c>
      <c r="C1548" s="3" t="str">
        <f t="shared" si="164"/>
        <v/>
      </c>
      <c r="D1548" s="3" t="str">
        <f>IFERROR(Calculations!L1548,"")</f>
        <v/>
      </c>
      <c r="E1548" s="3" t="str">
        <f>IF(OR(FilterValue="",Calculations!C1548=FilterValue), IF(Calculations!C1548 &lt;&gt;DefectTypeString,  IFERROR(Calculations!L1548,""), NA()),NA())</f>
        <v/>
      </c>
      <c r="F1548" s="3" t="e">
        <f t="shared" si="168"/>
        <v>#NUM!</v>
      </c>
      <c r="G1548" s="3" t="e">
        <f xml:space="preserve"> IF(Calculations!C1548 = DefectTypeString,  IFERROR(Calculations!L1548,""), NA())</f>
        <v>#N/A</v>
      </c>
      <c r="H1548" s="3" t="e">
        <f t="shared" si="169"/>
        <v>#NUM!</v>
      </c>
      <c r="I1548" s="3" t="e">
        <f ca="1" xml:space="preserve"> IF(OR(Calculations!C1548 = "",Calculations!C1548 &lt;&gt; DefectTypeString),  Calculations!M1548, NA())</f>
        <v>#N/A</v>
      </c>
      <c r="J1548" s="3" t="e">
        <f xml:space="preserve"> IF(Calculations!C1548 = DefectTypeString,  Calculations!M1548, NA())</f>
        <v>#N/A</v>
      </c>
      <c r="K1548" s="3"/>
      <c r="AL1548" s="2" t="str">
        <f t="shared" si="165"/>
        <v/>
      </c>
      <c r="AM1548" s="4" t="str">
        <f t="shared" si="166"/>
        <v/>
      </c>
      <c r="AN1548" s="4" t="str">
        <f t="shared" si="167"/>
        <v/>
      </c>
    </row>
    <row r="1549" spans="1:40" x14ac:dyDescent="0.2">
      <c r="A1549" s="9" t="str">
        <f>Calculations!B1549</f>
        <v/>
      </c>
      <c r="B1549" s="9" t="str">
        <f>Calculations!A1549</f>
        <v/>
      </c>
      <c r="C1549" s="3" t="str">
        <f t="shared" si="164"/>
        <v/>
      </c>
      <c r="D1549" s="3" t="str">
        <f>IFERROR(Calculations!L1549,"")</f>
        <v/>
      </c>
      <c r="E1549" s="3" t="str">
        <f>IF(OR(FilterValue="",Calculations!C1549=FilterValue), IF(Calculations!C1549 &lt;&gt;DefectTypeString,  IFERROR(Calculations!L1549,""), NA()),NA())</f>
        <v/>
      </c>
      <c r="F1549" s="3" t="e">
        <f t="shared" si="168"/>
        <v>#NUM!</v>
      </c>
      <c r="G1549" s="3" t="e">
        <f xml:space="preserve"> IF(Calculations!C1549 = DefectTypeString,  IFERROR(Calculations!L1549,""), NA())</f>
        <v>#N/A</v>
      </c>
      <c r="H1549" s="3" t="e">
        <f t="shared" si="169"/>
        <v>#NUM!</v>
      </c>
      <c r="I1549" s="3" t="e">
        <f ca="1" xml:space="preserve"> IF(OR(Calculations!C1549 = "",Calculations!C1549 &lt;&gt; DefectTypeString),  Calculations!M1549, NA())</f>
        <v>#N/A</v>
      </c>
      <c r="J1549" s="3" t="e">
        <f xml:space="preserve"> IF(Calculations!C1549 = DefectTypeString,  Calculations!M1549, NA())</f>
        <v>#N/A</v>
      </c>
      <c r="K1549" s="3"/>
      <c r="AL1549" s="2" t="str">
        <f t="shared" si="165"/>
        <v/>
      </c>
      <c r="AM1549" s="4" t="str">
        <f t="shared" si="166"/>
        <v/>
      </c>
      <c r="AN1549" s="4" t="str">
        <f t="shared" si="167"/>
        <v/>
      </c>
    </row>
    <row r="1550" spans="1:40" x14ac:dyDescent="0.2">
      <c r="A1550" s="9" t="str">
        <f>Calculations!B1550</f>
        <v/>
      </c>
      <c r="B1550" s="9" t="str">
        <f>Calculations!A1550</f>
        <v/>
      </c>
      <c r="C1550" s="3" t="str">
        <f t="shared" si="164"/>
        <v/>
      </c>
      <c r="D1550" s="3" t="str">
        <f>IFERROR(Calculations!L1550,"")</f>
        <v/>
      </c>
      <c r="E1550" s="3" t="str">
        <f>IF(OR(FilterValue="",Calculations!C1550=FilterValue), IF(Calculations!C1550 &lt;&gt;DefectTypeString,  IFERROR(Calculations!L1550,""), NA()),NA())</f>
        <v/>
      </c>
      <c r="F1550" s="3" t="e">
        <f t="shared" si="168"/>
        <v>#NUM!</v>
      </c>
      <c r="G1550" s="3" t="e">
        <f xml:space="preserve"> IF(Calculations!C1550 = DefectTypeString,  IFERROR(Calculations!L1550,""), NA())</f>
        <v>#N/A</v>
      </c>
      <c r="H1550" s="3" t="e">
        <f t="shared" si="169"/>
        <v>#NUM!</v>
      </c>
      <c r="I1550" s="3" t="e">
        <f ca="1" xml:space="preserve"> IF(OR(Calculations!C1550 = "",Calculations!C1550 &lt;&gt; DefectTypeString),  Calculations!M1550, NA())</f>
        <v>#N/A</v>
      </c>
      <c r="J1550" s="3" t="e">
        <f xml:space="preserve"> IF(Calculations!C1550 = DefectTypeString,  Calculations!M1550, NA())</f>
        <v>#N/A</v>
      </c>
      <c r="K1550" s="3"/>
      <c r="AL1550" s="2" t="str">
        <f t="shared" si="165"/>
        <v/>
      </c>
      <c r="AM1550" s="4" t="str">
        <f t="shared" si="166"/>
        <v/>
      </c>
      <c r="AN1550" s="4" t="str">
        <f t="shared" si="167"/>
        <v/>
      </c>
    </row>
    <row r="1551" spans="1:40" x14ac:dyDescent="0.2">
      <c r="A1551" s="9" t="str">
        <f>Calculations!B1551</f>
        <v/>
      </c>
      <c r="B1551" s="9" t="str">
        <f>Calculations!A1551</f>
        <v/>
      </c>
      <c r="C1551" s="3" t="str">
        <f t="shared" si="164"/>
        <v/>
      </c>
      <c r="D1551" s="3" t="str">
        <f>IFERROR(Calculations!L1551,"")</f>
        <v/>
      </c>
      <c r="E1551" s="3" t="str">
        <f>IF(OR(FilterValue="",Calculations!C1551=FilterValue), IF(Calculations!C1551 &lt;&gt;DefectTypeString,  IFERROR(Calculations!L1551,""), NA()),NA())</f>
        <v/>
      </c>
      <c r="F1551" s="3" t="e">
        <f t="shared" si="168"/>
        <v>#NUM!</v>
      </c>
      <c r="G1551" s="3" t="e">
        <f xml:space="preserve"> IF(Calculations!C1551 = DefectTypeString,  IFERROR(Calculations!L1551,""), NA())</f>
        <v>#N/A</v>
      </c>
      <c r="H1551" s="3" t="e">
        <f t="shared" si="169"/>
        <v>#NUM!</v>
      </c>
      <c r="I1551" s="3" t="e">
        <f ca="1" xml:space="preserve"> IF(OR(Calculations!C1551 = "",Calculations!C1551 &lt;&gt; DefectTypeString),  Calculations!M1551, NA())</f>
        <v>#N/A</v>
      </c>
      <c r="J1551" s="3" t="e">
        <f xml:space="preserve"> IF(Calculations!C1551 = DefectTypeString,  Calculations!M1551, NA())</f>
        <v>#N/A</v>
      </c>
      <c r="K1551" s="3"/>
      <c r="AL1551" s="2" t="str">
        <f t="shared" si="165"/>
        <v/>
      </c>
      <c r="AM1551" s="4" t="str">
        <f t="shared" si="166"/>
        <v/>
      </c>
      <c r="AN1551" s="4" t="str">
        <f t="shared" si="167"/>
        <v/>
      </c>
    </row>
    <row r="1552" spans="1:40" x14ac:dyDescent="0.2">
      <c r="A1552" s="9" t="str">
        <f>Calculations!B1552</f>
        <v/>
      </c>
      <c r="B1552" s="9" t="str">
        <f>Calculations!A1552</f>
        <v/>
      </c>
      <c r="C1552" s="3" t="str">
        <f t="shared" si="164"/>
        <v/>
      </c>
      <c r="D1552" s="3" t="str">
        <f>IFERROR(Calculations!L1552,"")</f>
        <v/>
      </c>
      <c r="E1552" s="3" t="str">
        <f>IF(OR(FilterValue="",Calculations!C1552=FilterValue), IF(Calculations!C1552 &lt;&gt;DefectTypeString,  IFERROR(Calculations!L1552,""), NA()),NA())</f>
        <v/>
      </c>
      <c r="F1552" s="3" t="e">
        <f t="shared" si="168"/>
        <v>#NUM!</v>
      </c>
      <c r="G1552" s="3" t="e">
        <f xml:space="preserve"> IF(Calculations!C1552 = DefectTypeString,  IFERROR(Calculations!L1552,""), NA())</f>
        <v>#N/A</v>
      </c>
      <c r="H1552" s="3" t="e">
        <f t="shared" si="169"/>
        <v>#NUM!</v>
      </c>
      <c r="I1552" s="3" t="e">
        <f ca="1" xml:space="preserve"> IF(OR(Calculations!C1552 = "",Calculations!C1552 &lt;&gt; DefectTypeString),  Calculations!M1552, NA())</f>
        <v>#N/A</v>
      </c>
      <c r="J1552" s="3" t="e">
        <f xml:space="preserve"> IF(Calculations!C1552 = DefectTypeString,  Calculations!M1552, NA())</f>
        <v>#N/A</v>
      </c>
      <c r="K1552" s="3"/>
      <c r="AL1552" s="2" t="str">
        <f t="shared" si="165"/>
        <v/>
      </c>
      <c r="AM1552" s="4" t="str">
        <f t="shared" si="166"/>
        <v/>
      </c>
      <c r="AN1552" s="4" t="str">
        <f t="shared" si="167"/>
        <v/>
      </c>
    </row>
    <row r="1553" spans="1:40" x14ac:dyDescent="0.2">
      <c r="A1553" s="9" t="str">
        <f>Calculations!B1553</f>
        <v/>
      </c>
      <c r="B1553" s="9" t="str">
        <f>Calculations!A1553</f>
        <v/>
      </c>
      <c r="C1553" s="3" t="str">
        <f t="shared" si="164"/>
        <v/>
      </c>
      <c r="D1553" s="3" t="str">
        <f>IFERROR(Calculations!L1553,"")</f>
        <v/>
      </c>
      <c r="E1553" s="3" t="str">
        <f>IF(OR(FilterValue="",Calculations!C1553=FilterValue), IF(Calculations!C1553 &lt;&gt;DefectTypeString,  IFERROR(Calculations!L1553,""), NA()),NA())</f>
        <v/>
      </c>
      <c r="F1553" s="3" t="e">
        <f t="shared" si="168"/>
        <v>#NUM!</v>
      </c>
      <c r="G1553" s="3" t="e">
        <f xml:space="preserve"> IF(Calculations!C1553 = DefectTypeString,  IFERROR(Calculations!L1553,""), NA())</f>
        <v>#N/A</v>
      </c>
      <c r="H1553" s="3" t="e">
        <f t="shared" si="169"/>
        <v>#NUM!</v>
      </c>
      <c r="I1553" s="3" t="e">
        <f ca="1" xml:space="preserve"> IF(OR(Calculations!C1553 = "",Calculations!C1553 &lt;&gt; DefectTypeString),  Calculations!M1553, NA())</f>
        <v>#N/A</v>
      </c>
      <c r="J1553" s="3" t="e">
        <f xml:space="preserve"> IF(Calculations!C1553 = DefectTypeString,  Calculations!M1553, NA())</f>
        <v>#N/A</v>
      </c>
      <c r="K1553" s="3"/>
      <c r="AL1553" s="2" t="str">
        <f t="shared" si="165"/>
        <v/>
      </c>
      <c r="AM1553" s="4" t="str">
        <f t="shared" si="166"/>
        <v/>
      </c>
      <c r="AN1553" s="4" t="str">
        <f t="shared" si="167"/>
        <v/>
      </c>
    </row>
    <row r="1554" spans="1:40" x14ac:dyDescent="0.2">
      <c r="A1554" s="9" t="str">
        <f>Calculations!B1554</f>
        <v/>
      </c>
      <c r="B1554" s="9" t="str">
        <f>Calculations!A1554</f>
        <v/>
      </c>
      <c r="C1554" s="3" t="str">
        <f t="shared" si="164"/>
        <v/>
      </c>
      <c r="D1554" s="3" t="str">
        <f>IFERROR(Calculations!L1554,"")</f>
        <v/>
      </c>
      <c r="E1554" s="3" t="str">
        <f>IF(OR(FilterValue="",Calculations!C1554=FilterValue), IF(Calculations!C1554 &lt;&gt;DefectTypeString,  IFERROR(Calculations!L1554,""), NA()),NA())</f>
        <v/>
      </c>
      <c r="F1554" s="3" t="e">
        <f t="shared" si="168"/>
        <v>#NUM!</v>
      </c>
      <c r="G1554" s="3" t="e">
        <f xml:space="preserve"> IF(Calculations!C1554 = DefectTypeString,  IFERROR(Calculations!L1554,""), NA())</f>
        <v>#N/A</v>
      </c>
      <c r="H1554" s="3" t="e">
        <f t="shared" si="169"/>
        <v>#NUM!</v>
      </c>
      <c r="I1554" s="3" t="e">
        <f ca="1" xml:space="preserve"> IF(OR(Calculations!C1554 = "",Calculations!C1554 &lt;&gt; DefectTypeString),  Calculations!M1554, NA())</f>
        <v>#N/A</v>
      </c>
      <c r="J1554" s="3" t="e">
        <f xml:space="preserve"> IF(Calculations!C1554 = DefectTypeString,  Calculations!M1554, NA())</f>
        <v>#N/A</v>
      </c>
      <c r="K1554" s="3"/>
      <c r="AL1554" s="2" t="str">
        <f t="shared" si="165"/>
        <v/>
      </c>
      <c r="AM1554" s="4" t="str">
        <f t="shared" si="166"/>
        <v/>
      </c>
      <c r="AN1554" s="4" t="str">
        <f t="shared" si="167"/>
        <v/>
      </c>
    </row>
    <row r="1555" spans="1:40" x14ac:dyDescent="0.2">
      <c r="A1555" s="9" t="str">
        <f>Calculations!B1555</f>
        <v/>
      </c>
      <c r="B1555" s="9" t="str">
        <f>Calculations!A1555</f>
        <v/>
      </c>
      <c r="C1555" s="3" t="str">
        <f t="shared" si="164"/>
        <v/>
      </c>
      <c r="D1555" s="3" t="str">
        <f>IFERROR(Calculations!L1555,"")</f>
        <v/>
      </c>
      <c r="E1555" s="3" t="str">
        <f>IF(OR(FilterValue="",Calculations!C1555=FilterValue), IF(Calculations!C1555 &lt;&gt;DefectTypeString,  IFERROR(Calculations!L1555,""), NA()),NA())</f>
        <v/>
      </c>
      <c r="F1555" s="3" t="e">
        <f t="shared" si="168"/>
        <v>#NUM!</v>
      </c>
      <c r="G1555" s="3" t="e">
        <f xml:space="preserve"> IF(Calculations!C1555 = DefectTypeString,  IFERROR(Calculations!L1555,""), NA())</f>
        <v>#N/A</v>
      </c>
      <c r="H1555" s="3" t="e">
        <f t="shared" si="169"/>
        <v>#NUM!</v>
      </c>
      <c r="I1555" s="3" t="e">
        <f ca="1" xml:space="preserve"> IF(OR(Calculations!C1555 = "",Calculations!C1555 &lt;&gt; DefectTypeString),  Calculations!M1555, NA())</f>
        <v>#N/A</v>
      </c>
      <c r="J1555" s="3" t="e">
        <f xml:space="preserve"> IF(Calculations!C1555 = DefectTypeString,  Calculations!M1555, NA())</f>
        <v>#N/A</v>
      </c>
      <c r="K1555" s="3"/>
      <c r="AL1555" s="2" t="str">
        <f t="shared" si="165"/>
        <v/>
      </c>
      <c r="AM1555" s="4" t="str">
        <f t="shared" si="166"/>
        <v/>
      </c>
      <c r="AN1555" s="4" t="str">
        <f t="shared" si="167"/>
        <v/>
      </c>
    </row>
    <row r="1556" spans="1:40" x14ac:dyDescent="0.2">
      <c r="A1556" s="9" t="str">
        <f>Calculations!B1556</f>
        <v/>
      </c>
      <c r="B1556" s="9" t="str">
        <f>Calculations!A1556</f>
        <v/>
      </c>
      <c r="C1556" s="3" t="str">
        <f t="shared" si="164"/>
        <v/>
      </c>
      <c r="D1556" s="3" t="str">
        <f>IFERROR(Calculations!L1556,"")</f>
        <v/>
      </c>
      <c r="E1556" s="3" t="str">
        <f>IF(OR(FilterValue="",Calculations!C1556=FilterValue), IF(Calculations!C1556 &lt;&gt;DefectTypeString,  IFERROR(Calculations!L1556,""), NA()),NA())</f>
        <v/>
      </c>
      <c r="F1556" s="3" t="e">
        <f t="shared" si="168"/>
        <v>#NUM!</v>
      </c>
      <c r="G1556" s="3" t="e">
        <f xml:space="preserve"> IF(Calculations!C1556 = DefectTypeString,  IFERROR(Calculations!L1556,""), NA())</f>
        <v>#N/A</v>
      </c>
      <c r="H1556" s="3" t="e">
        <f t="shared" si="169"/>
        <v>#NUM!</v>
      </c>
      <c r="I1556" s="3" t="e">
        <f ca="1" xml:space="preserve"> IF(OR(Calculations!C1556 = "",Calculations!C1556 &lt;&gt; DefectTypeString),  Calculations!M1556, NA())</f>
        <v>#N/A</v>
      </c>
      <c r="J1556" s="3" t="e">
        <f xml:space="preserve"> IF(Calculations!C1556 = DefectTypeString,  Calculations!M1556, NA())</f>
        <v>#N/A</v>
      </c>
      <c r="K1556" s="3"/>
      <c r="AL1556" s="2" t="str">
        <f t="shared" si="165"/>
        <v/>
      </c>
      <c r="AM1556" s="4" t="str">
        <f t="shared" si="166"/>
        <v/>
      </c>
      <c r="AN1556" s="4" t="str">
        <f t="shared" si="167"/>
        <v/>
      </c>
    </row>
    <row r="1557" spans="1:40" x14ac:dyDescent="0.2">
      <c r="A1557" s="9" t="str">
        <f>Calculations!B1557</f>
        <v/>
      </c>
      <c r="B1557" s="9" t="str">
        <f>Calculations!A1557</f>
        <v/>
      </c>
      <c r="C1557" s="3" t="str">
        <f t="shared" si="164"/>
        <v/>
      </c>
      <c r="D1557" s="3" t="str">
        <f>IFERROR(Calculations!L1557,"")</f>
        <v/>
      </c>
      <c r="E1557" s="3" t="str">
        <f>IF(OR(FilterValue="",Calculations!C1557=FilterValue), IF(Calculations!C1557 &lt;&gt;DefectTypeString,  IFERROR(Calculations!L1557,""), NA()),NA())</f>
        <v/>
      </c>
      <c r="F1557" s="3" t="e">
        <f t="shared" si="168"/>
        <v>#NUM!</v>
      </c>
      <c r="G1557" s="3" t="e">
        <f xml:space="preserve"> IF(Calculations!C1557 = DefectTypeString,  IFERROR(Calculations!L1557,""), NA())</f>
        <v>#N/A</v>
      </c>
      <c r="H1557" s="3" t="e">
        <f t="shared" si="169"/>
        <v>#NUM!</v>
      </c>
      <c r="I1557" s="3" t="e">
        <f ca="1" xml:space="preserve"> IF(OR(Calculations!C1557 = "",Calculations!C1557 &lt;&gt; DefectTypeString),  Calculations!M1557, NA())</f>
        <v>#N/A</v>
      </c>
      <c r="J1557" s="3" t="e">
        <f xml:space="preserve"> IF(Calculations!C1557 = DefectTypeString,  Calculations!M1557, NA())</f>
        <v>#N/A</v>
      </c>
      <c r="K1557" s="3"/>
      <c r="AL1557" s="2" t="str">
        <f t="shared" si="165"/>
        <v/>
      </c>
      <c r="AM1557" s="4" t="str">
        <f t="shared" si="166"/>
        <v/>
      </c>
      <c r="AN1557" s="4" t="str">
        <f t="shared" si="167"/>
        <v/>
      </c>
    </row>
    <row r="1558" spans="1:40" x14ac:dyDescent="0.2">
      <c r="A1558" s="9" t="str">
        <f>Calculations!B1558</f>
        <v/>
      </c>
      <c r="B1558" s="9" t="str">
        <f>Calculations!A1558</f>
        <v/>
      </c>
      <c r="C1558" s="3" t="str">
        <f t="shared" si="164"/>
        <v/>
      </c>
      <c r="D1558" s="3" t="str">
        <f>IFERROR(Calculations!L1558,"")</f>
        <v/>
      </c>
      <c r="E1558" s="3" t="str">
        <f>IF(OR(FilterValue="",Calculations!C1558=FilterValue), IF(Calculations!C1558 &lt;&gt;DefectTypeString,  IFERROR(Calculations!L1558,""), NA()),NA())</f>
        <v/>
      </c>
      <c r="F1558" s="3" t="e">
        <f t="shared" si="168"/>
        <v>#NUM!</v>
      </c>
      <c r="G1558" s="3" t="e">
        <f xml:space="preserve"> IF(Calculations!C1558 = DefectTypeString,  IFERROR(Calculations!L1558,""), NA())</f>
        <v>#N/A</v>
      </c>
      <c r="H1558" s="3" t="e">
        <f t="shared" si="169"/>
        <v>#NUM!</v>
      </c>
      <c r="I1558" s="3" t="e">
        <f ca="1" xml:space="preserve"> IF(OR(Calculations!C1558 = "",Calculations!C1558 &lt;&gt; DefectTypeString),  Calculations!M1558, NA())</f>
        <v>#N/A</v>
      </c>
      <c r="J1558" s="3" t="e">
        <f xml:space="preserve"> IF(Calculations!C1558 = DefectTypeString,  Calculations!M1558, NA())</f>
        <v>#N/A</v>
      </c>
      <c r="K1558" s="3"/>
      <c r="AL1558" s="2" t="str">
        <f t="shared" si="165"/>
        <v/>
      </c>
      <c r="AM1558" s="4" t="str">
        <f t="shared" si="166"/>
        <v/>
      </c>
      <c r="AN1558" s="4" t="str">
        <f t="shared" si="167"/>
        <v/>
      </c>
    </row>
    <row r="1559" spans="1:40" x14ac:dyDescent="0.2">
      <c r="A1559" s="9" t="str">
        <f>Calculations!B1559</f>
        <v/>
      </c>
      <c r="B1559" s="9" t="str">
        <f>Calculations!A1559</f>
        <v/>
      </c>
      <c r="C1559" s="3" t="str">
        <f t="shared" si="164"/>
        <v/>
      </c>
      <c r="D1559" s="3" t="str">
        <f>IFERROR(Calculations!L1559,"")</f>
        <v/>
      </c>
      <c r="E1559" s="3" t="str">
        <f>IF(OR(FilterValue="",Calculations!C1559=FilterValue), IF(Calculations!C1559 &lt;&gt;DefectTypeString,  IFERROR(Calculations!L1559,""), NA()),NA())</f>
        <v/>
      </c>
      <c r="F1559" s="3" t="e">
        <f t="shared" si="168"/>
        <v>#NUM!</v>
      </c>
      <c r="G1559" s="3" t="e">
        <f xml:space="preserve"> IF(Calculations!C1559 = DefectTypeString,  IFERROR(Calculations!L1559,""), NA())</f>
        <v>#N/A</v>
      </c>
      <c r="H1559" s="3" t="e">
        <f t="shared" si="169"/>
        <v>#NUM!</v>
      </c>
      <c r="I1559" s="3" t="e">
        <f ca="1" xml:space="preserve"> IF(OR(Calculations!C1559 = "",Calculations!C1559 &lt;&gt; DefectTypeString),  Calculations!M1559, NA())</f>
        <v>#N/A</v>
      </c>
      <c r="J1559" s="3" t="e">
        <f xml:space="preserve"> IF(Calculations!C1559 = DefectTypeString,  Calculations!M1559, NA())</f>
        <v>#N/A</v>
      </c>
      <c r="K1559" s="3"/>
      <c r="AL1559" s="2" t="str">
        <f t="shared" si="165"/>
        <v/>
      </c>
      <c r="AM1559" s="4" t="str">
        <f t="shared" si="166"/>
        <v/>
      </c>
      <c r="AN1559" s="4" t="str">
        <f t="shared" si="167"/>
        <v/>
      </c>
    </row>
    <row r="1560" spans="1:40" x14ac:dyDescent="0.2">
      <c r="A1560" s="9" t="str">
        <f>Calculations!B1560</f>
        <v/>
      </c>
      <c r="B1560" s="9" t="str">
        <f>Calculations!A1560</f>
        <v/>
      </c>
      <c r="C1560" s="3" t="str">
        <f t="shared" si="164"/>
        <v/>
      </c>
      <c r="D1560" s="3" t="str">
        <f>IFERROR(Calculations!L1560,"")</f>
        <v/>
      </c>
      <c r="E1560" s="3" t="str">
        <f>IF(OR(FilterValue="",Calculations!C1560=FilterValue), IF(Calculations!C1560 &lt;&gt;DefectTypeString,  IFERROR(Calculations!L1560,""), NA()),NA())</f>
        <v/>
      </c>
      <c r="F1560" s="3" t="e">
        <f t="shared" si="168"/>
        <v>#NUM!</v>
      </c>
      <c r="G1560" s="3" t="e">
        <f xml:space="preserve"> IF(Calculations!C1560 = DefectTypeString,  IFERROR(Calculations!L1560,""), NA())</f>
        <v>#N/A</v>
      </c>
      <c r="H1560" s="3" t="e">
        <f t="shared" si="169"/>
        <v>#NUM!</v>
      </c>
      <c r="I1560" s="3" t="e">
        <f ca="1" xml:space="preserve"> IF(OR(Calculations!C1560 = "",Calculations!C1560 &lt;&gt; DefectTypeString),  Calculations!M1560, NA())</f>
        <v>#N/A</v>
      </c>
      <c r="J1560" s="3" t="e">
        <f xml:space="preserve"> IF(Calculations!C1560 = DefectTypeString,  Calculations!M1560, NA())</f>
        <v>#N/A</v>
      </c>
      <c r="K1560" s="3"/>
      <c r="AL1560" s="2" t="str">
        <f t="shared" si="165"/>
        <v/>
      </c>
      <c r="AM1560" s="4" t="str">
        <f t="shared" si="166"/>
        <v/>
      </c>
      <c r="AN1560" s="4" t="str">
        <f t="shared" si="167"/>
        <v/>
      </c>
    </row>
    <row r="1561" spans="1:40" x14ac:dyDescent="0.2">
      <c r="A1561" s="9" t="str">
        <f>Calculations!B1561</f>
        <v/>
      </c>
      <c r="B1561" s="9" t="str">
        <f>Calculations!A1561</f>
        <v/>
      </c>
      <c r="C1561" s="3" t="str">
        <f t="shared" si="164"/>
        <v/>
      </c>
      <c r="D1561" s="3" t="str">
        <f>IFERROR(Calculations!L1561,"")</f>
        <v/>
      </c>
      <c r="E1561" s="3" t="str">
        <f>IF(OR(FilterValue="",Calculations!C1561=FilterValue), IF(Calculations!C1561 &lt;&gt;DefectTypeString,  IFERROR(Calculations!L1561,""), NA()),NA())</f>
        <v/>
      </c>
      <c r="F1561" s="3" t="e">
        <f t="shared" si="168"/>
        <v>#NUM!</v>
      </c>
      <c r="G1561" s="3" t="e">
        <f xml:space="preserve"> IF(Calculations!C1561 = DefectTypeString,  IFERROR(Calculations!L1561,""), NA())</f>
        <v>#N/A</v>
      </c>
      <c r="H1561" s="3" t="e">
        <f t="shared" si="169"/>
        <v>#NUM!</v>
      </c>
      <c r="I1561" s="3" t="e">
        <f ca="1" xml:space="preserve"> IF(OR(Calculations!C1561 = "",Calculations!C1561 &lt;&gt; DefectTypeString),  Calculations!M1561, NA())</f>
        <v>#N/A</v>
      </c>
      <c r="J1561" s="3" t="e">
        <f xml:space="preserve"> IF(Calculations!C1561 = DefectTypeString,  Calculations!M1561, NA())</f>
        <v>#N/A</v>
      </c>
      <c r="K1561" s="3"/>
      <c r="AL1561" s="2" t="str">
        <f t="shared" si="165"/>
        <v/>
      </c>
      <c r="AM1561" s="4" t="str">
        <f t="shared" si="166"/>
        <v/>
      </c>
      <c r="AN1561" s="4" t="str">
        <f t="shared" si="167"/>
        <v/>
      </c>
    </row>
    <row r="1562" spans="1:40" x14ac:dyDescent="0.2">
      <c r="A1562" s="9" t="str">
        <f>Calculations!B1562</f>
        <v/>
      </c>
      <c r="B1562" s="9" t="str">
        <f>Calculations!A1562</f>
        <v/>
      </c>
      <c r="C1562" s="3" t="str">
        <f t="shared" si="164"/>
        <v/>
      </c>
      <c r="D1562" s="3" t="str">
        <f>IFERROR(Calculations!L1562,"")</f>
        <v/>
      </c>
      <c r="E1562" s="3" t="str">
        <f>IF(OR(FilterValue="",Calculations!C1562=FilterValue), IF(Calculations!C1562 &lt;&gt;DefectTypeString,  IFERROR(Calculations!L1562,""), NA()),NA())</f>
        <v/>
      </c>
      <c r="F1562" s="3" t="e">
        <f t="shared" si="168"/>
        <v>#NUM!</v>
      </c>
      <c r="G1562" s="3" t="e">
        <f xml:space="preserve"> IF(Calculations!C1562 = DefectTypeString,  IFERROR(Calculations!L1562,""), NA())</f>
        <v>#N/A</v>
      </c>
      <c r="H1562" s="3" t="e">
        <f t="shared" si="169"/>
        <v>#NUM!</v>
      </c>
      <c r="I1562" s="3" t="e">
        <f ca="1" xml:space="preserve"> IF(OR(Calculations!C1562 = "",Calculations!C1562 &lt;&gt; DefectTypeString),  Calculations!M1562, NA())</f>
        <v>#N/A</v>
      </c>
      <c r="J1562" s="3" t="e">
        <f xml:space="preserve"> IF(Calculations!C1562 = DefectTypeString,  Calculations!M1562, NA())</f>
        <v>#N/A</v>
      </c>
      <c r="K1562" s="3"/>
      <c r="AL1562" s="2" t="str">
        <f t="shared" si="165"/>
        <v/>
      </c>
      <c r="AM1562" s="4" t="str">
        <f t="shared" si="166"/>
        <v/>
      </c>
      <c r="AN1562" s="4" t="str">
        <f t="shared" si="167"/>
        <v/>
      </c>
    </row>
    <row r="1563" spans="1:40" x14ac:dyDescent="0.2">
      <c r="A1563" s="9" t="str">
        <f>Calculations!B1563</f>
        <v/>
      </c>
      <c r="B1563" s="9" t="str">
        <f>Calculations!A1563</f>
        <v/>
      </c>
      <c r="C1563" s="3" t="str">
        <f t="shared" si="164"/>
        <v/>
      </c>
      <c r="D1563" s="3" t="str">
        <f>IFERROR(Calculations!L1563,"")</f>
        <v/>
      </c>
      <c r="E1563" s="3" t="str">
        <f>IF(OR(FilterValue="",Calculations!C1563=FilterValue), IF(Calculations!C1563 &lt;&gt;DefectTypeString,  IFERROR(Calculations!L1563,""), NA()),NA())</f>
        <v/>
      </c>
      <c r="F1563" s="3" t="e">
        <f t="shared" si="168"/>
        <v>#NUM!</v>
      </c>
      <c r="G1563" s="3" t="e">
        <f xml:space="preserve"> IF(Calculations!C1563 = DefectTypeString,  IFERROR(Calculations!L1563,""), NA())</f>
        <v>#N/A</v>
      </c>
      <c r="H1563" s="3" t="e">
        <f t="shared" si="169"/>
        <v>#NUM!</v>
      </c>
      <c r="I1563" s="3" t="e">
        <f ca="1" xml:space="preserve"> IF(OR(Calculations!C1563 = "",Calculations!C1563 &lt;&gt; DefectTypeString),  Calculations!M1563, NA())</f>
        <v>#N/A</v>
      </c>
      <c r="J1563" s="3" t="e">
        <f xml:space="preserve"> IF(Calculations!C1563 = DefectTypeString,  Calculations!M1563, NA())</f>
        <v>#N/A</v>
      </c>
      <c r="K1563" s="3"/>
      <c r="AL1563" s="2" t="str">
        <f t="shared" si="165"/>
        <v/>
      </c>
      <c r="AM1563" s="4" t="str">
        <f t="shared" si="166"/>
        <v/>
      </c>
      <c r="AN1563" s="4" t="str">
        <f t="shared" si="167"/>
        <v/>
      </c>
    </row>
    <row r="1564" spans="1:40" x14ac:dyDescent="0.2">
      <c r="A1564" s="9" t="str">
        <f>Calculations!B1564</f>
        <v/>
      </c>
      <c r="B1564" s="9" t="str">
        <f>Calculations!A1564</f>
        <v/>
      </c>
      <c r="C1564" s="3" t="str">
        <f t="shared" si="164"/>
        <v/>
      </c>
      <c r="D1564" s="3" t="str">
        <f>IFERROR(Calculations!L1564,"")</f>
        <v/>
      </c>
      <c r="E1564" s="3" t="str">
        <f>IF(OR(FilterValue="",Calculations!C1564=FilterValue), IF(Calculations!C1564 &lt;&gt;DefectTypeString,  IFERROR(Calculations!L1564,""), NA()),NA())</f>
        <v/>
      </c>
      <c r="F1564" s="3" t="e">
        <f t="shared" si="168"/>
        <v>#NUM!</v>
      </c>
      <c r="G1564" s="3" t="e">
        <f xml:space="preserve"> IF(Calculations!C1564 = DefectTypeString,  IFERROR(Calculations!L1564,""), NA())</f>
        <v>#N/A</v>
      </c>
      <c r="H1564" s="3" t="e">
        <f t="shared" si="169"/>
        <v>#NUM!</v>
      </c>
      <c r="I1564" s="3" t="e">
        <f ca="1" xml:space="preserve"> IF(OR(Calculations!C1564 = "",Calculations!C1564 &lt;&gt; DefectTypeString),  Calculations!M1564, NA())</f>
        <v>#N/A</v>
      </c>
      <c r="J1564" s="3" t="e">
        <f xml:space="preserve"> IF(Calculations!C1564 = DefectTypeString,  Calculations!M1564, NA())</f>
        <v>#N/A</v>
      </c>
      <c r="K1564" s="3"/>
      <c r="AL1564" s="2" t="str">
        <f t="shared" si="165"/>
        <v/>
      </c>
      <c r="AM1564" s="4" t="str">
        <f t="shared" si="166"/>
        <v/>
      </c>
      <c r="AN1564" s="4" t="str">
        <f t="shared" si="167"/>
        <v/>
      </c>
    </row>
    <row r="1565" spans="1:40" x14ac:dyDescent="0.2">
      <c r="A1565" s="9" t="str">
        <f>Calculations!B1565</f>
        <v/>
      </c>
      <c r="B1565" s="9" t="str">
        <f>Calculations!A1565</f>
        <v/>
      </c>
      <c r="C1565" s="3" t="str">
        <f t="shared" si="164"/>
        <v/>
      </c>
      <c r="D1565" s="3" t="str">
        <f>IFERROR(Calculations!L1565,"")</f>
        <v/>
      </c>
      <c r="E1565" s="3" t="str">
        <f>IF(OR(FilterValue="",Calculations!C1565=FilterValue), IF(Calculations!C1565 &lt;&gt;DefectTypeString,  IFERROR(Calculations!L1565,""), NA()),NA())</f>
        <v/>
      </c>
      <c r="F1565" s="3" t="e">
        <f t="shared" si="168"/>
        <v>#NUM!</v>
      </c>
      <c r="G1565" s="3" t="e">
        <f xml:space="preserve"> IF(Calculations!C1565 = DefectTypeString,  IFERROR(Calculations!L1565,""), NA())</f>
        <v>#N/A</v>
      </c>
      <c r="H1565" s="3" t="e">
        <f t="shared" si="169"/>
        <v>#NUM!</v>
      </c>
      <c r="I1565" s="3" t="e">
        <f ca="1" xml:space="preserve"> IF(OR(Calculations!C1565 = "",Calculations!C1565 &lt;&gt; DefectTypeString),  Calculations!M1565, NA())</f>
        <v>#N/A</v>
      </c>
      <c r="J1565" s="3" t="e">
        <f xml:space="preserve"> IF(Calculations!C1565 = DefectTypeString,  Calculations!M1565, NA())</f>
        <v>#N/A</v>
      </c>
      <c r="K1565" s="3"/>
      <c r="AL1565" s="2" t="str">
        <f t="shared" si="165"/>
        <v/>
      </c>
      <c r="AM1565" s="4" t="str">
        <f t="shared" si="166"/>
        <v/>
      </c>
      <c r="AN1565" s="4" t="str">
        <f t="shared" si="167"/>
        <v/>
      </c>
    </row>
    <row r="1566" spans="1:40" x14ac:dyDescent="0.2">
      <c r="A1566" s="9" t="str">
        <f>Calculations!B1566</f>
        <v/>
      </c>
      <c r="B1566" s="9" t="str">
        <f>Calculations!A1566</f>
        <v/>
      </c>
      <c r="C1566" s="3" t="str">
        <f t="shared" si="164"/>
        <v/>
      </c>
      <c r="D1566" s="3" t="str">
        <f>IFERROR(Calculations!L1566,"")</f>
        <v/>
      </c>
      <c r="E1566" s="3" t="str">
        <f>IF(OR(FilterValue="",Calculations!C1566=FilterValue), IF(Calculations!C1566 &lt;&gt;DefectTypeString,  IFERROR(Calculations!L1566,""), NA()),NA())</f>
        <v/>
      </c>
      <c r="F1566" s="3" t="e">
        <f t="shared" si="168"/>
        <v>#NUM!</v>
      </c>
      <c r="G1566" s="3" t="e">
        <f xml:space="preserve"> IF(Calculations!C1566 = DefectTypeString,  IFERROR(Calculations!L1566,""), NA())</f>
        <v>#N/A</v>
      </c>
      <c r="H1566" s="3" t="e">
        <f t="shared" si="169"/>
        <v>#NUM!</v>
      </c>
      <c r="I1566" s="3" t="e">
        <f ca="1" xml:space="preserve"> IF(OR(Calculations!C1566 = "",Calculations!C1566 &lt;&gt; DefectTypeString),  Calculations!M1566, NA())</f>
        <v>#N/A</v>
      </c>
      <c r="J1566" s="3" t="e">
        <f xml:space="preserve"> IF(Calculations!C1566 = DefectTypeString,  Calculations!M1566, NA())</f>
        <v>#N/A</v>
      </c>
      <c r="K1566" s="3"/>
      <c r="AL1566" s="2" t="str">
        <f t="shared" si="165"/>
        <v/>
      </c>
      <c r="AM1566" s="4" t="str">
        <f t="shared" si="166"/>
        <v/>
      </c>
      <c r="AN1566" s="4" t="str">
        <f t="shared" si="167"/>
        <v/>
      </c>
    </row>
    <row r="1567" spans="1:40" x14ac:dyDescent="0.2">
      <c r="A1567" s="9" t="str">
        <f>Calculations!B1567</f>
        <v/>
      </c>
      <c r="B1567" s="9" t="str">
        <f>Calculations!A1567</f>
        <v/>
      </c>
      <c r="C1567" s="3" t="str">
        <f t="shared" si="164"/>
        <v/>
      </c>
      <c r="D1567" s="3" t="str">
        <f>IFERROR(Calculations!L1567,"")</f>
        <v/>
      </c>
      <c r="E1567" s="3" t="str">
        <f>IF(OR(FilterValue="",Calculations!C1567=FilterValue), IF(Calculations!C1567 &lt;&gt;DefectTypeString,  IFERROR(Calculations!L1567,""), NA()),NA())</f>
        <v/>
      </c>
      <c r="F1567" s="3" t="e">
        <f t="shared" si="168"/>
        <v>#NUM!</v>
      </c>
      <c r="G1567" s="3" t="e">
        <f xml:space="preserve"> IF(Calculations!C1567 = DefectTypeString,  IFERROR(Calculations!L1567,""), NA())</f>
        <v>#N/A</v>
      </c>
      <c r="H1567" s="3" t="e">
        <f t="shared" si="169"/>
        <v>#NUM!</v>
      </c>
      <c r="I1567" s="3" t="e">
        <f ca="1" xml:space="preserve"> IF(OR(Calculations!C1567 = "",Calculations!C1567 &lt;&gt; DefectTypeString),  Calculations!M1567, NA())</f>
        <v>#N/A</v>
      </c>
      <c r="J1567" s="3" t="e">
        <f xml:space="preserve"> IF(Calculations!C1567 = DefectTypeString,  Calculations!M1567, NA())</f>
        <v>#N/A</v>
      </c>
      <c r="K1567" s="3"/>
      <c r="AL1567" s="2" t="str">
        <f t="shared" si="165"/>
        <v/>
      </c>
      <c r="AM1567" s="4" t="str">
        <f t="shared" si="166"/>
        <v/>
      </c>
      <c r="AN1567" s="4" t="str">
        <f t="shared" si="167"/>
        <v/>
      </c>
    </row>
    <row r="1568" spans="1:40" x14ac:dyDescent="0.2">
      <c r="A1568" s="9" t="str">
        <f>Calculations!B1568</f>
        <v/>
      </c>
      <c r="B1568" s="9" t="str">
        <f>Calculations!A1568</f>
        <v/>
      </c>
      <c r="C1568" s="3" t="str">
        <f t="shared" si="164"/>
        <v/>
      </c>
      <c r="D1568" s="3" t="str">
        <f>IFERROR(Calculations!L1568,"")</f>
        <v/>
      </c>
      <c r="E1568" s="3" t="str">
        <f>IF(OR(FilterValue="",Calculations!C1568=FilterValue), IF(Calculations!C1568 &lt;&gt;DefectTypeString,  IFERROR(Calculations!L1568,""), NA()),NA())</f>
        <v/>
      </c>
      <c r="F1568" s="3" t="e">
        <f t="shared" si="168"/>
        <v>#NUM!</v>
      </c>
      <c r="G1568" s="3" t="e">
        <f xml:space="preserve"> IF(Calculations!C1568 = DefectTypeString,  IFERROR(Calculations!L1568,""), NA())</f>
        <v>#N/A</v>
      </c>
      <c r="H1568" s="3" t="e">
        <f t="shared" si="169"/>
        <v>#NUM!</v>
      </c>
      <c r="I1568" s="3" t="e">
        <f ca="1" xml:space="preserve"> IF(OR(Calculations!C1568 = "",Calculations!C1568 &lt;&gt; DefectTypeString),  Calculations!M1568, NA())</f>
        <v>#N/A</v>
      </c>
      <c r="J1568" s="3" t="e">
        <f xml:space="preserve"> IF(Calculations!C1568 = DefectTypeString,  Calculations!M1568, NA())</f>
        <v>#N/A</v>
      </c>
      <c r="K1568" s="3"/>
      <c r="AL1568" s="2" t="str">
        <f t="shared" si="165"/>
        <v/>
      </c>
      <c r="AM1568" s="4" t="str">
        <f t="shared" si="166"/>
        <v/>
      </c>
      <c r="AN1568" s="4" t="str">
        <f t="shared" si="167"/>
        <v/>
      </c>
    </row>
    <row r="1569" spans="1:40" x14ac:dyDescent="0.2">
      <c r="A1569" s="9" t="str">
        <f>Calculations!B1569</f>
        <v/>
      </c>
      <c r="B1569" s="9" t="str">
        <f>Calculations!A1569</f>
        <v/>
      </c>
      <c r="C1569" s="3" t="str">
        <f t="shared" si="164"/>
        <v/>
      </c>
      <c r="D1569" s="3" t="str">
        <f>IFERROR(Calculations!L1569,"")</f>
        <v/>
      </c>
      <c r="E1569" s="3" t="str">
        <f>IF(OR(FilterValue="",Calculations!C1569=FilterValue), IF(Calculations!C1569 &lt;&gt;DefectTypeString,  IFERROR(Calculations!L1569,""), NA()),NA())</f>
        <v/>
      </c>
      <c r="F1569" s="3" t="e">
        <f t="shared" si="168"/>
        <v>#NUM!</v>
      </c>
      <c r="G1569" s="3" t="e">
        <f xml:space="preserve"> IF(Calculations!C1569 = DefectTypeString,  IFERROR(Calculations!L1569,""), NA())</f>
        <v>#N/A</v>
      </c>
      <c r="H1569" s="3" t="e">
        <f t="shared" si="169"/>
        <v>#NUM!</v>
      </c>
      <c r="I1569" s="3" t="e">
        <f ca="1" xml:space="preserve"> IF(OR(Calculations!C1569 = "",Calculations!C1569 &lt;&gt; DefectTypeString),  Calculations!M1569, NA())</f>
        <v>#N/A</v>
      </c>
      <c r="J1569" s="3" t="e">
        <f xml:space="preserve"> IF(Calculations!C1569 = DefectTypeString,  Calculations!M1569, NA())</f>
        <v>#N/A</v>
      </c>
      <c r="K1569" s="3"/>
      <c r="AL1569" s="2" t="str">
        <f t="shared" si="165"/>
        <v/>
      </c>
      <c r="AM1569" s="4" t="str">
        <f t="shared" si="166"/>
        <v/>
      </c>
      <c r="AN1569" s="4" t="str">
        <f t="shared" si="167"/>
        <v/>
      </c>
    </row>
    <row r="1570" spans="1:40" x14ac:dyDescent="0.2">
      <c r="A1570" s="9" t="str">
        <f>Calculations!B1570</f>
        <v/>
      </c>
      <c r="B1570" s="9" t="str">
        <f>Calculations!A1570</f>
        <v/>
      </c>
      <c r="C1570" s="3" t="str">
        <f t="shared" si="164"/>
        <v/>
      </c>
      <c r="D1570" s="3" t="str">
        <f>IFERROR(Calculations!L1570,"")</f>
        <v/>
      </c>
      <c r="E1570" s="3" t="str">
        <f>IF(OR(FilterValue="",Calculations!C1570=FilterValue), IF(Calculations!C1570 &lt;&gt;DefectTypeString,  IFERROR(Calculations!L1570,""), NA()),NA())</f>
        <v/>
      </c>
      <c r="F1570" s="3" t="e">
        <f t="shared" si="168"/>
        <v>#NUM!</v>
      </c>
      <c r="G1570" s="3" t="e">
        <f xml:space="preserve"> IF(Calculations!C1570 = DefectTypeString,  IFERROR(Calculations!L1570,""), NA())</f>
        <v>#N/A</v>
      </c>
      <c r="H1570" s="3" t="e">
        <f t="shared" si="169"/>
        <v>#NUM!</v>
      </c>
      <c r="I1570" s="3" t="e">
        <f ca="1" xml:space="preserve"> IF(OR(Calculations!C1570 = "",Calculations!C1570 &lt;&gt; DefectTypeString),  Calculations!M1570, NA())</f>
        <v>#N/A</v>
      </c>
      <c r="J1570" s="3" t="e">
        <f xml:space="preserve"> IF(Calculations!C1570 = DefectTypeString,  Calculations!M1570, NA())</f>
        <v>#N/A</v>
      </c>
      <c r="K1570" s="3"/>
      <c r="AL1570" s="2" t="str">
        <f t="shared" si="165"/>
        <v/>
      </c>
      <c r="AM1570" s="4" t="str">
        <f t="shared" si="166"/>
        <v/>
      </c>
      <c r="AN1570" s="4" t="str">
        <f t="shared" si="167"/>
        <v/>
      </c>
    </row>
    <row r="1571" spans="1:40" x14ac:dyDescent="0.2">
      <c r="A1571" s="9" t="str">
        <f>Calculations!B1571</f>
        <v/>
      </c>
      <c r="B1571" s="9" t="str">
        <f>Calculations!A1571</f>
        <v/>
      </c>
      <c r="C1571" s="3" t="str">
        <f t="shared" si="164"/>
        <v/>
      </c>
      <c r="D1571" s="3" t="str">
        <f>IFERROR(Calculations!L1571,"")</f>
        <v/>
      </c>
      <c r="E1571" s="3" t="str">
        <f>IF(OR(FilterValue="",Calculations!C1571=FilterValue), IF(Calculations!C1571 &lt;&gt;DefectTypeString,  IFERROR(Calculations!L1571,""), NA()),NA())</f>
        <v/>
      </c>
      <c r="F1571" s="3" t="e">
        <f t="shared" si="168"/>
        <v>#NUM!</v>
      </c>
      <c r="G1571" s="3" t="e">
        <f xml:space="preserve"> IF(Calculations!C1571 = DefectTypeString,  IFERROR(Calculations!L1571,""), NA())</f>
        <v>#N/A</v>
      </c>
      <c r="H1571" s="3" t="e">
        <f t="shared" si="169"/>
        <v>#NUM!</v>
      </c>
      <c r="I1571" s="3" t="e">
        <f ca="1" xml:space="preserve"> IF(OR(Calculations!C1571 = "",Calculations!C1571 &lt;&gt; DefectTypeString),  Calculations!M1571, NA())</f>
        <v>#N/A</v>
      </c>
      <c r="J1571" s="3" t="e">
        <f xml:space="preserve"> IF(Calculations!C1571 = DefectTypeString,  Calculations!M1571, NA())</f>
        <v>#N/A</v>
      </c>
      <c r="K1571" s="3"/>
      <c r="AL1571" s="2" t="str">
        <f t="shared" si="165"/>
        <v/>
      </c>
      <c r="AM1571" s="4" t="str">
        <f t="shared" si="166"/>
        <v/>
      </c>
      <c r="AN1571" s="4" t="str">
        <f t="shared" si="167"/>
        <v/>
      </c>
    </row>
    <row r="1572" spans="1:40" x14ac:dyDescent="0.2">
      <c r="A1572" s="9" t="str">
        <f>Calculations!B1572</f>
        <v/>
      </c>
      <c r="B1572" s="9" t="str">
        <f>Calculations!A1572</f>
        <v/>
      </c>
      <c r="C1572" s="3" t="str">
        <f t="shared" ref="C1572:C1635" si="170">IF(ISNUMBER(B1572),YEAR(B1572)&amp;"-"&amp;TEXT(WEEKNUM(B1572),"00"),"")</f>
        <v/>
      </c>
      <c r="D1572" s="3" t="str">
        <f>IFERROR(Calculations!L1572,"")</f>
        <v/>
      </c>
      <c r="E1572" s="3" t="str">
        <f>IF(OR(FilterValue="",Calculations!C1572=FilterValue), IF(Calculations!C1572 &lt;&gt;DefectTypeString,  IFERROR(Calculations!L1572,""), NA()),NA())</f>
        <v/>
      </c>
      <c r="F1572" s="3" t="e">
        <f t="shared" si="168"/>
        <v>#NUM!</v>
      </c>
      <c r="G1572" s="3" t="e">
        <f xml:space="preserve"> IF(Calculations!C1572 = DefectTypeString,  IFERROR(Calculations!L1572,""), NA())</f>
        <v>#N/A</v>
      </c>
      <c r="H1572" s="3" t="e">
        <f t="shared" si="169"/>
        <v>#NUM!</v>
      </c>
      <c r="I1572" s="3" t="e">
        <f ca="1" xml:space="preserve"> IF(OR(Calculations!C1572 = "",Calculations!C1572 &lt;&gt; DefectTypeString),  Calculations!M1572, NA())</f>
        <v>#N/A</v>
      </c>
      <c r="J1572" s="3" t="e">
        <f xml:space="preserve"> IF(Calculations!C1572 = DefectTypeString,  Calculations!M1572, NA())</f>
        <v>#N/A</v>
      </c>
      <c r="K1572" s="3"/>
      <c r="AL1572" s="2" t="str">
        <f t="shared" si="165"/>
        <v/>
      </c>
      <c r="AM1572" s="4" t="str">
        <f t="shared" si="166"/>
        <v/>
      </c>
      <c r="AN1572" s="4" t="str">
        <f t="shared" si="167"/>
        <v/>
      </c>
    </row>
    <row r="1573" spans="1:40" x14ac:dyDescent="0.2">
      <c r="A1573" s="9" t="str">
        <f>Calculations!B1573</f>
        <v/>
      </c>
      <c r="B1573" s="9" t="str">
        <f>Calculations!A1573</f>
        <v/>
      </c>
      <c r="C1573" s="3" t="str">
        <f t="shared" si="170"/>
        <v/>
      </c>
      <c r="D1573" s="3" t="str">
        <f>IFERROR(Calculations!L1573,"")</f>
        <v/>
      </c>
      <c r="E1573" s="3" t="str">
        <f>IF(OR(FilterValue="",Calculations!C1573=FilterValue), IF(Calculations!C1573 &lt;&gt;DefectTypeString,  IFERROR(Calculations!L1573,""), NA()),NA())</f>
        <v/>
      </c>
      <c r="F1573" s="3" t="e">
        <f t="shared" si="168"/>
        <v>#NUM!</v>
      </c>
      <c r="G1573" s="3" t="e">
        <f xml:space="preserve"> IF(Calculations!C1573 = DefectTypeString,  IFERROR(Calculations!L1573,""), NA())</f>
        <v>#N/A</v>
      </c>
      <c r="H1573" s="3" t="e">
        <f t="shared" si="169"/>
        <v>#NUM!</v>
      </c>
      <c r="I1573" s="3" t="e">
        <f ca="1" xml:space="preserve"> IF(OR(Calculations!C1573 = "",Calculations!C1573 &lt;&gt; DefectTypeString),  Calculations!M1573, NA())</f>
        <v>#N/A</v>
      </c>
      <c r="J1573" s="3" t="e">
        <f xml:space="preserve"> IF(Calculations!C1573 = DefectTypeString,  Calculations!M1573, NA())</f>
        <v>#N/A</v>
      </c>
      <c r="K1573" s="3"/>
      <c r="AL1573" s="2" t="str">
        <f t="shared" si="165"/>
        <v/>
      </c>
      <c r="AM1573" s="4" t="str">
        <f t="shared" si="166"/>
        <v/>
      </c>
      <c r="AN1573" s="4" t="str">
        <f t="shared" si="167"/>
        <v/>
      </c>
    </row>
    <row r="1574" spans="1:40" x14ac:dyDescent="0.2">
      <c r="A1574" s="9" t="str">
        <f>Calculations!B1574</f>
        <v/>
      </c>
      <c r="B1574" s="9" t="str">
        <f>Calculations!A1574</f>
        <v/>
      </c>
      <c r="C1574" s="3" t="str">
        <f t="shared" si="170"/>
        <v/>
      </c>
      <c r="D1574" s="3" t="str">
        <f>IFERROR(Calculations!L1574,"")</f>
        <v/>
      </c>
      <c r="E1574" s="3" t="str">
        <f>IF(OR(FilterValue="",Calculations!C1574=FilterValue), IF(Calculations!C1574 &lt;&gt;DefectTypeString,  IFERROR(Calculations!L1574,""), NA()),NA())</f>
        <v/>
      </c>
      <c r="F1574" s="3" t="e">
        <f t="shared" si="168"/>
        <v>#NUM!</v>
      </c>
      <c r="G1574" s="3" t="e">
        <f xml:space="preserve"> IF(Calculations!C1574 = DefectTypeString,  IFERROR(Calculations!L1574,""), NA())</f>
        <v>#N/A</v>
      </c>
      <c r="H1574" s="3" t="e">
        <f t="shared" si="169"/>
        <v>#NUM!</v>
      </c>
      <c r="I1574" s="3" t="e">
        <f ca="1" xml:space="preserve"> IF(OR(Calculations!C1574 = "",Calculations!C1574 &lt;&gt; DefectTypeString),  Calculations!M1574, NA())</f>
        <v>#N/A</v>
      </c>
      <c r="J1574" s="3" t="e">
        <f xml:space="preserve"> IF(Calculations!C1574 = DefectTypeString,  Calculations!M1574, NA())</f>
        <v>#N/A</v>
      </c>
      <c r="K1574" s="3"/>
      <c r="AL1574" s="2" t="str">
        <f t="shared" si="165"/>
        <v/>
      </c>
      <c r="AM1574" s="4" t="str">
        <f t="shared" si="166"/>
        <v/>
      </c>
      <c r="AN1574" s="4" t="str">
        <f t="shared" si="167"/>
        <v/>
      </c>
    </row>
    <row r="1575" spans="1:40" x14ac:dyDescent="0.2">
      <c r="A1575" s="9" t="str">
        <f>Calculations!B1575</f>
        <v/>
      </c>
      <c r="B1575" s="9" t="str">
        <f>Calculations!A1575</f>
        <v/>
      </c>
      <c r="C1575" s="3" t="str">
        <f t="shared" si="170"/>
        <v/>
      </c>
      <c r="D1575" s="3" t="str">
        <f>IFERROR(Calculations!L1575,"")</f>
        <v/>
      </c>
      <c r="E1575" s="3" t="str">
        <f>IF(OR(FilterValue="",Calculations!C1575=FilterValue), IF(Calculations!C1575 &lt;&gt;DefectTypeString,  IFERROR(Calculations!L1575,""), NA()),NA())</f>
        <v/>
      </c>
      <c r="F1575" s="3" t="e">
        <f t="shared" si="168"/>
        <v>#NUM!</v>
      </c>
      <c r="G1575" s="3" t="e">
        <f xml:space="preserve"> IF(Calculations!C1575 = DefectTypeString,  IFERROR(Calculations!L1575,""), NA())</f>
        <v>#N/A</v>
      </c>
      <c r="H1575" s="3" t="e">
        <f t="shared" si="169"/>
        <v>#NUM!</v>
      </c>
      <c r="I1575" s="3" t="e">
        <f ca="1" xml:space="preserve"> IF(OR(Calculations!C1575 = "",Calculations!C1575 &lt;&gt; DefectTypeString),  Calculations!M1575, NA())</f>
        <v>#N/A</v>
      </c>
      <c r="J1575" s="3" t="e">
        <f xml:space="preserve"> IF(Calculations!C1575 = DefectTypeString,  Calculations!M1575, NA())</f>
        <v>#N/A</v>
      </c>
      <c r="K1575" s="3"/>
      <c r="AL1575" s="2" t="str">
        <f t="shared" si="165"/>
        <v/>
      </c>
      <c r="AM1575" s="4" t="str">
        <f t="shared" si="166"/>
        <v/>
      </c>
      <c r="AN1575" s="4" t="str">
        <f t="shared" si="167"/>
        <v/>
      </c>
    </row>
    <row r="1576" spans="1:40" x14ac:dyDescent="0.2">
      <c r="A1576" s="9" t="str">
        <f>Calculations!B1576</f>
        <v/>
      </c>
      <c r="B1576" s="9" t="str">
        <f>Calculations!A1576</f>
        <v/>
      </c>
      <c r="C1576" s="3" t="str">
        <f t="shared" si="170"/>
        <v/>
      </c>
      <c r="D1576" s="3" t="str">
        <f>IFERROR(Calculations!L1576,"")</f>
        <v/>
      </c>
      <c r="E1576" s="3" t="str">
        <f>IF(OR(FilterValue="",Calculations!C1576=FilterValue), IF(Calculations!C1576 &lt;&gt;DefectTypeString,  IFERROR(Calculations!L1576,""), NA()),NA())</f>
        <v/>
      </c>
      <c r="F1576" s="3" t="e">
        <f t="shared" si="168"/>
        <v>#NUM!</v>
      </c>
      <c r="G1576" s="3" t="e">
        <f xml:space="preserve"> IF(Calculations!C1576 = DefectTypeString,  IFERROR(Calculations!L1576,""), NA())</f>
        <v>#N/A</v>
      </c>
      <c r="H1576" s="3" t="e">
        <f t="shared" si="169"/>
        <v>#NUM!</v>
      </c>
      <c r="I1576" s="3" t="e">
        <f ca="1" xml:space="preserve"> IF(OR(Calculations!C1576 = "",Calculations!C1576 &lt;&gt; DefectTypeString),  Calculations!M1576, NA())</f>
        <v>#N/A</v>
      </c>
      <c r="J1576" s="3" t="e">
        <f xml:space="preserve"> IF(Calculations!C1576 = DefectTypeString,  Calculations!M1576, NA())</f>
        <v>#N/A</v>
      </c>
      <c r="K1576" s="3"/>
      <c r="AL1576" s="2" t="str">
        <f t="shared" si="165"/>
        <v/>
      </c>
      <c r="AM1576" s="4" t="str">
        <f t="shared" si="166"/>
        <v/>
      </c>
      <c r="AN1576" s="4" t="str">
        <f t="shared" si="167"/>
        <v/>
      </c>
    </row>
    <row r="1577" spans="1:40" x14ac:dyDescent="0.2">
      <c r="A1577" s="9" t="str">
        <f>Calculations!B1577</f>
        <v/>
      </c>
      <c r="B1577" s="9" t="str">
        <f>Calculations!A1577</f>
        <v/>
      </c>
      <c r="C1577" s="3" t="str">
        <f t="shared" si="170"/>
        <v/>
      </c>
      <c r="D1577" s="3" t="str">
        <f>IFERROR(Calculations!L1577,"")</f>
        <v/>
      </c>
      <c r="E1577" s="3" t="str">
        <f>IF(OR(FilterValue="",Calculations!C1577=FilterValue), IF(Calculations!C1577 &lt;&gt;DefectTypeString,  IFERROR(Calculations!L1577,""), NA()),NA())</f>
        <v/>
      </c>
      <c r="F1577" s="3" t="e">
        <f t="shared" si="168"/>
        <v>#NUM!</v>
      </c>
      <c r="G1577" s="3" t="e">
        <f xml:space="preserve"> IF(Calculations!C1577 = DefectTypeString,  IFERROR(Calculations!L1577,""), NA())</f>
        <v>#N/A</v>
      </c>
      <c r="H1577" s="3" t="e">
        <f t="shared" si="169"/>
        <v>#NUM!</v>
      </c>
      <c r="I1577" s="3" t="e">
        <f ca="1" xml:space="preserve"> IF(OR(Calculations!C1577 = "",Calculations!C1577 &lt;&gt; DefectTypeString),  Calculations!M1577, NA())</f>
        <v>#N/A</v>
      </c>
      <c r="J1577" s="3" t="e">
        <f xml:space="preserve"> IF(Calculations!C1577 = DefectTypeString,  Calculations!M1577, NA())</f>
        <v>#N/A</v>
      </c>
      <c r="K1577" s="3"/>
      <c r="AL1577" s="2" t="str">
        <f t="shared" si="165"/>
        <v/>
      </c>
      <c r="AM1577" s="4" t="str">
        <f t="shared" si="166"/>
        <v/>
      </c>
      <c r="AN1577" s="4" t="str">
        <f t="shared" si="167"/>
        <v/>
      </c>
    </row>
    <row r="1578" spans="1:40" x14ac:dyDescent="0.2">
      <c r="A1578" s="9" t="str">
        <f>Calculations!B1578</f>
        <v/>
      </c>
      <c r="B1578" s="9" t="str">
        <f>Calculations!A1578</f>
        <v/>
      </c>
      <c r="C1578" s="3" t="str">
        <f t="shared" si="170"/>
        <v/>
      </c>
      <c r="D1578" s="3" t="str">
        <f>IFERROR(Calculations!L1578,"")</f>
        <v/>
      </c>
      <c r="E1578" s="3" t="str">
        <f>IF(OR(FilterValue="",Calculations!C1578=FilterValue), IF(Calculations!C1578 &lt;&gt;DefectTypeString,  IFERROR(Calculations!L1578,""), NA()),NA())</f>
        <v/>
      </c>
      <c r="F1578" s="3" t="e">
        <f t="shared" si="168"/>
        <v>#NUM!</v>
      </c>
      <c r="G1578" s="3" t="e">
        <f xml:space="preserve"> IF(Calculations!C1578 = DefectTypeString,  IFERROR(Calculations!L1578,""), NA())</f>
        <v>#N/A</v>
      </c>
      <c r="H1578" s="3" t="e">
        <f t="shared" si="169"/>
        <v>#NUM!</v>
      </c>
      <c r="I1578" s="3" t="e">
        <f ca="1" xml:space="preserve"> IF(OR(Calculations!C1578 = "",Calculations!C1578 &lt;&gt; DefectTypeString),  Calculations!M1578, NA())</f>
        <v>#N/A</v>
      </c>
      <c r="J1578" s="3" t="e">
        <f xml:space="preserve"> IF(Calculations!C1578 = DefectTypeString,  Calculations!M1578, NA())</f>
        <v>#N/A</v>
      </c>
      <c r="K1578" s="3"/>
      <c r="AL1578" s="2" t="str">
        <f t="shared" si="165"/>
        <v/>
      </c>
      <c r="AM1578" s="4" t="str">
        <f t="shared" si="166"/>
        <v/>
      </c>
      <c r="AN1578" s="4" t="str">
        <f t="shared" si="167"/>
        <v/>
      </c>
    </row>
    <row r="1579" spans="1:40" x14ac:dyDescent="0.2">
      <c r="A1579" s="9" t="str">
        <f>Calculations!B1579</f>
        <v/>
      </c>
      <c r="B1579" s="9" t="str">
        <f>Calculations!A1579</f>
        <v/>
      </c>
      <c r="C1579" s="3" t="str">
        <f t="shared" si="170"/>
        <v/>
      </c>
      <c r="D1579" s="3" t="str">
        <f>IFERROR(Calculations!L1579,"")</f>
        <v/>
      </c>
      <c r="E1579" s="3" t="str">
        <f>IF(OR(FilterValue="",Calculations!C1579=FilterValue), IF(Calculations!C1579 &lt;&gt;DefectTypeString,  IFERROR(Calculations!L1579,""), NA()),NA())</f>
        <v/>
      </c>
      <c r="F1579" s="3" t="e">
        <f t="shared" si="168"/>
        <v>#NUM!</v>
      </c>
      <c r="G1579" s="3" t="e">
        <f xml:space="preserve"> IF(Calculations!C1579 = DefectTypeString,  IFERROR(Calculations!L1579,""), NA())</f>
        <v>#N/A</v>
      </c>
      <c r="H1579" s="3" t="e">
        <f t="shared" si="169"/>
        <v>#NUM!</v>
      </c>
      <c r="I1579" s="3" t="e">
        <f ca="1" xml:space="preserve"> IF(OR(Calculations!C1579 = "",Calculations!C1579 &lt;&gt; DefectTypeString),  Calculations!M1579, NA())</f>
        <v>#N/A</v>
      </c>
      <c r="J1579" s="3" t="e">
        <f xml:space="preserve"> IF(Calculations!C1579 = DefectTypeString,  Calculations!M1579, NA())</f>
        <v>#N/A</v>
      </c>
      <c r="K1579" s="3"/>
      <c r="AL1579" s="2" t="str">
        <f t="shared" si="165"/>
        <v/>
      </c>
      <c r="AM1579" s="4" t="str">
        <f t="shared" si="166"/>
        <v/>
      </c>
      <c r="AN1579" s="4" t="str">
        <f t="shared" si="167"/>
        <v/>
      </c>
    </row>
    <row r="1580" spans="1:40" x14ac:dyDescent="0.2">
      <c r="A1580" s="9" t="str">
        <f>Calculations!B1580</f>
        <v/>
      </c>
      <c r="B1580" s="9" t="str">
        <f>Calculations!A1580</f>
        <v/>
      </c>
      <c r="C1580" s="3" t="str">
        <f t="shared" si="170"/>
        <v/>
      </c>
      <c r="D1580" s="3" t="str">
        <f>IFERROR(Calculations!L1580,"")</f>
        <v/>
      </c>
      <c r="E1580" s="3" t="str">
        <f>IF(OR(FilterValue="",Calculations!C1580=FilterValue), IF(Calculations!C1580 &lt;&gt;DefectTypeString,  IFERROR(Calculations!L1580,""), NA()),NA())</f>
        <v/>
      </c>
      <c r="F1580" s="3" t="e">
        <f t="shared" si="168"/>
        <v>#NUM!</v>
      </c>
      <c r="G1580" s="3" t="e">
        <f xml:space="preserve"> IF(Calculations!C1580 = DefectTypeString,  IFERROR(Calculations!L1580,""), NA())</f>
        <v>#N/A</v>
      </c>
      <c r="H1580" s="3" t="e">
        <f t="shared" si="169"/>
        <v>#NUM!</v>
      </c>
      <c r="I1580" s="3" t="e">
        <f ca="1" xml:space="preserve"> IF(OR(Calculations!C1580 = "",Calculations!C1580 &lt;&gt; DefectTypeString),  Calculations!M1580, NA())</f>
        <v>#N/A</v>
      </c>
      <c r="J1580" s="3" t="e">
        <f xml:space="preserve"> IF(Calculations!C1580 = DefectTypeString,  Calculations!M1580, NA())</f>
        <v>#N/A</v>
      </c>
      <c r="K1580" s="3"/>
      <c r="AL1580" s="2" t="str">
        <f t="shared" si="165"/>
        <v/>
      </c>
      <c r="AM1580" s="4" t="str">
        <f t="shared" si="166"/>
        <v/>
      </c>
      <c r="AN1580" s="4" t="str">
        <f t="shared" si="167"/>
        <v/>
      </c>
    </row>
    <row r="1581" spans="1:40" x14ac:dyDescent="0.2">
      <c r="A1581" s="9" t="str">
        <f>Calculations!B1581</f>
        <v/>
      </c>
      <c r="B1581" s="9" t="str">
        <f>Calculations!A1581</f>
        <v/>
      </c>
      <c r="C1581" s="3" t="str">
        <f t="shared" si="170"/>
        <v/>
      </c>
      <c r="D1581" s="3" t="str">
        <f>IFERROR(Calculations!L1581,"")</f>
        <v/>
      </c>
      <c r="E1581" s="3" t="str">
        <f>IF(OR(FilterValue="",Calculations!C1581=FilterValue), IF(Calculations!C1581 &lt;&gt;DefectTypeString,  IFERROR(Calculations!L1581,""), NA()),NA())</f>
        <v/>
      </c>
      <c r="F1581" s="3" t="e">
        <f t="shared" si="168"/>
        <v>#NUM!</v>
      </c>
      <c r="G1581" s="3" t="e">
        <f xml:space="preserve"> IF(Calculations!C1581 = DefectTypeString,  IFERROR(Calculations!L1581,""), NA())</f>
        <v>#N/A</v>
      </c>
      <c r="H1581" s="3" t="e">
        <f t="shared" si="169"/>
        <v>#NUM!</v>
      </c>
      <c r="I1581" s="3" t="e">
        <f ca="1" xml:space="preserve"> IF(OR(Calculations!C1581 = "",Calculations!C1581 &lt;&gt; DefectTypeString),  Calculations!M1581, NA())</f>
        <v>#N/A</v>
      </c>
      <c r="J1581" s="3" t="e">
        <f xml:space="preserve"> IF(Calculations!C1581 = DefectTypeString,  Calculations!M1581, NA())</f>
        <v>#N/A</v>
      </c>
      <c r="K1581" s="3"/>
      <c r="AL1581" s="2" t="str">
        <f t="shared" si="165"/>
        <v/>
      </c>
      <c r="AM1581" s="4" t="str">
        <f t="shared" si="166"/>
        <v/>
      </c>
      <c r="AN1581" s="4" t="str">
        <f t="shared" si="167"/>
        <v/>
      </c>
    </row>
    <row r="1582" spans="1:40" x14ac:dyDescent="0.2">
      <c r="A1582" s="9" t="str">
        <f>Calculations!B1582</f>
        <v/>
      </c>
      <c r="B1582" s="9" t="str">
        <f>Calculations!A1582</f>
        <v/>
      </c>
      <c r="C1582" s="3" t="str">
        <f t="shared" si="170"/>
        <v/>
      </c>
      <c r="D1582" s="3" t="str">
        <f>IFERROR(Calculations!L1582,"")</f>
        <v/>
      </c>
      <c r="E1582" s="3" t="str">
        <f>IF(OR(FilterValue="",Calculations!C1582=FilterValue), IF(Calculations!C1582 &lt;&gt;DefectTypeString,  IFERROR(Calculations!L1582,""), NA()),NA())</f>
        <v/>
      </c>
      <c r="F1582" s="3" t="e">
        <f t="shared" si="168"/>
        <v>#NUM!</v>
      </c>
      <c r="G1582" s="3" t="e">
        <f xml:space="preserve"> IF(Calculations!C1582 = DefectTypeString,  IFERROR(Calculations!L1582,""), NA())</f>
        <v>#N/A</v>
      </c>
      <c r="H1582" s="3" t="e">
        <f t="shared" si="169"/>
        <v>#NUM!</v>
      </c>
      <c r="I1582" s="3" t="e">
        <f ca="1" xml:space="preserve"> IF(OR(Calculations!C1582 = "",Calculations!C1582 &lt;&gt; DefectTypeString),  Calculations!M1582, NA())</f>
        <v>#N/A</v>
      </c>
      <c r="J1582" s="3" t="e">
        <f xml:space="preserve"> IF(Calculations!C1582 = DefectTypeString,  Calculations!M1582, NA())</f>
        <v>#N/A</v>
      </c>
      <c r="K1582" s="3"/>
      <c r="AL1582" s="2" t="str">
        <f t="shared" si="165"/>
        <v/>
      </c>
      <c r="AM1582" s="4" t="str">
        <f t="shared" si="166"/>
        <v/>
      </c>
      <c r="AN1582" s="4" t="str">
        <f t="shared" si="167"/>
        <v/>
      </c>
    </row>
    <row r="1583" spans="1:40" x14ac:dyDescent="0.2">
      <c r="A1583" s="9" t="str">
        <f>Calculations!B1583</f>
        <v/>
      </c>
      <c r="B1583" s="9" t="str">
        <f>Calculations!A1583</f>
        <v/>
      </c>
      <c r="C1583" s="3" t="str">
        <f t="shared" si="170"/>
        <v/>
      </c>
      <c r="D1583" s="3" t="str">
        <f>IFERROR(Calculations!L1583,"")</f>
        <v/>
      </c>
      <c r="E1583" s="3" t="str">
        <f>IF(OR(FilterValue="",Calculations!C1583=FilterValue), IF(Calculations!C1583 &lt;&gt;DefectTypeString,  IFERROR(Calculations!L1583,""), NA()),NA())</f>
        <v/>
      </c>
      <c r="F1583" s="3" t="e">
        <f t="shared" si="168"/>
        <v>#NUM!</v>
      </c>
      <c r="G1583" s="3" t="e">
        <f xml:space="preserve"> IF(Calculations!C1583 = DefectTypeString,  IFERROR(Calculations!L1583,""), NA())</f>
        <v>#N/A</v>
      </c>
      <c r="H1583" s="3" t="e">
        <f t="shared" si="169"/>
        <v>#NUM!</v>
      </c>
      <c r="I1583" s="3" t="e">
        <f ca="1" xml:space="preserve"> IF(OR(Calculations!C1583 = "",Calculations!C1583 &lt;&gt; DefectTypeString),  Calculations!M1583, NA())</f>
        <v>#N/A</v>
      </c>
      <c r="J1583" s="3" t="e">
        <f xml:space="preserve"> IF(Calculations!C1583 = DefectTypeString,  Calculations!M1583, NA())</f>
        <v>#N/A</v>
      </c>
      <c r="K1583" s="3"/>
      <c r="AL1583" s="2" t="str">
        <f t="shared" si="165"/>
        <v/>
      </c>
      <c r="AM1583" s="4" t="str">
        <f t="shared" si="166"/>
        <v/>
      </c>
      <c r="AN1583" s="4" t="str">
        <f t="shared" si="167"/>
        <v/>
      </c>
    </row>
    <row r="1584" spans="1:40" x14ac:dyDescent="0.2">
      <c r="A1584" s="9" t="str">
        <f>Calculations!B1584</f>
        <v/>
      </c>
      <c r="B1584" s="9" t="str">
        <f>Calculations!A1584</f>
        <v/>
      </c>
      <c r="C1584" s="3" t="str">
        <f t="shared" si="170"/>
        <v/>
      </c>
      <c r="D1584" s="3" t="str">
        <f>IFERROR(Calculations!L1584,"")</f>
        <v/>
      </c>
      <c r="E1584" s="3" t="str">
        <f>IF(OR(FilterValue="",Calculations!C1584=FilterValue), IF(Calculations!C1584 &lt;&gt;DefectTypeString,  IFERROR(Calculations!L1584,""), NA()),NA())</f>
        <v/>
      </c>
      <c r="F1584" s="3" t="e">
        <f t="shared" si="168"/>
        <v>#NUM!</v>
      </c>
      <c r="G1584" s="3" t="e">
        <f xml:space="preserve"> IF(Calculations!C1584 = DefectTypeString,  IFERROR(Calculations!L1584,""), NA())</f>
        <v>#N/A</v>
      </c>
      <c r="H1584" s="3" t="e">
        <f t="shared" si="169"/>
        <v>#NUM!</v>
      </c>
      <c r="I1584" s="3" t="e">
        <f ca="1" xml:space="preserve"> IF(OR(Calculations!C1584 = "",Calculations!C1584 &lt;&gt; DefectTypeString),  Calculations!M1584, NA())</f>
        <v>#N/A</v>
      </c>
      <c r="J1584" s="3" t="e">
        <f xml:space="preserve"> IF(Calculations!C1584 = DefectTypeString,  Calculations!M1584, NA())</f>
        <v>#N/A</v>
      </c>
      <c r="K1584" s="3"/>
      <c r="AL1584" s="2" t="str">
        <f t="shared" si="165"/>
        <v/>
      </c>
      <c r="AM1584" s="4" t="str">
        <f t="shared" si="166"/>
        <v/>
      </c>
      <c r="AN1584" s="4" t="str">
        <f t="shared" si="167"/>
        <v/>
      </c>
    </row>
    <row r="1585" spans="1:40" x14ac:dyDescent="0.2">
      <c r="A1585" s="9" t="str">
        <f>Calculations!B1585</f>
        <v/>
      </c>
      <c r="B1585" s="9" t="str">
        <f>Calculations!A1585</f>
        <v/>
      </c>
      <c r="C1585" s="3" t="str">
        <f t="shared" si="170"/>
        <v/>
      </c>
      <c r="D1585" s="3" t="str">
        <f>IFERROR(Calculations!L1585,"")</f>
        <v/>
      </c>
      <c r="E1585" s="3" t="str">
        <f>IF(OR(FilterValue="",Calculations!C1585=FilterValue), IF(Calculations!C1585 &lt;&gt;DefectTypeString,  IFERROR(Calculations!L1585,""), NA()),NA())</f>
        <v/>
      </c>
      <c r="F1585" s="3" t="e">
        <f t="shared" si="168"/>
        <v>#NUM!</v>
      </c>
      <c r="G1585" s="3" t="e">
        <f xml:space="preserve"> IF(Calculations!C1585 = DefectTypeString,  IFERROR(Calculations!L1585,""), NA())</f>
        <v>#N/A</v>
      </c>
      <c r="H1585" s="3" t="e">
        <f t="shared" si="169"/>
        <v>#NUM!</v>
      </c>
      <c r="I1585" s="3" t="e">
        <f ca="1" xml:space="preserve"> IF(OR(Calculations!C1585 = "",Calculations!C1585 &lt;&gt; DefectTypeString),  Calculations!M1585, NA())</f>
        <v>#N/A</v>
      </c>
      <c r="J1585" s="3" t="e">
        <f xml:space="preserve"> IF(Calculations!C1585 = DefectTypeString,  Calculations!M1585, NA())</f>
        <v>#N/A</v>
      </c>
      <c r="K1585" s="3"/>
      <c r="AL1585" s="2" t="str">
        <f t="shared" si="165"/>
        <v/>
      </c>
      <c r="AM1585" s="4" t="str">
        <f t="shared" si="166"/>
        <v/>
      </c>
      <c r="AN1585" s="4" t="str">
        <f t="shared" si="167"/>
        <v/>
      </c>
    </row>
    <row r="1586" spans="1:40" x14ac:dyDescent="0.2">
      <c r="A1586" s="9" t="str">
        <f>Calculations!B1586</f>
        <v/>
      </c>
      <c r="B1586" s="9" t="str">
        <f>Calculations!A1586</f>
        <v/>
      </c>
      <c r="C1586" s="3" t="str">
        <f t="shared" si="170"/>
        <v/>
      </c>
      <c r="D1586" s="3" t="str">
        <f>IFERROR(Calculations!L1586,"")</f>
        <v/>
      </c>
      <c r="E1586" s="3" t="str">
        <f>IF(OR(FilterValue="",Calculations!C1586=FilterValue), IF(Calculations!C1586 &lt;&gt;DefectTypeString,  IFERROR(Calculations!L1586,""), NA()),NA())</f>
        <v/>
      </c>
      <c r="F1586" s="3" t="e">
        <f t="shared" si="168"/>
        <v>#NUM!</v>
      </c>
      <c r="G1586" s="3" t="e">
        <f xml:space="preserve"> IF(Calculations!C1586 = DefectTypeString,  IFERROR(Calculations!L1586,""), NA())</f>
        <v>#N/A</v>
      </c>
      <c r="H1586" s="3" t="e">
        <f t="shared" si="169"/>
        <v>#NUM!</v>
      </c>
      <c r="I1586" s="3" t="e">
        <f ca="1" xml:space="preserve"> IF(OR(Calculations!C1586 = "",Calculations!C1586 &lt;&gt; DefectTypeString),  Calculations!M1586, NA())</f>
        <v>#N/A</v>
      </c>
      <c r="J1586" s="3" t="e">
        <f xml:space="preserve"> IF(Calculations!C1586 = DefectTypeString,  Calculations!M1586, NA())</f>
        <v>#N/A</v>
      </c>
      <c r="K1586" s="3"/>
      <c r="AL1586" s="2" t="str">
        <f t="shared" si="165"/>
        <v/>
      </c>
      <c r="AM1586" s="4" t="str">
        <f t="shared" si="166"/>
        <v/>
      </c>
      <c r="AN1586" s="4" t="str">
        <f t="shared" si="167"/>
        <v/>
      </c>
    </row>
    <row r="1587" spans="1:40" x14ac:dyDescent="0.2">
      <c r="A1587" s="9" t="str">
        <f>Calculations!B1587</f>
        <v/>
      </c>
      <c r="B1587" s="9" t="str">
        <f>Calculations!A1587</f>
        <v/>
      </c>
      <c r="C1587" s="3" t="str">
        <f t="shared" si="170"/>
        <v/>
      </c>
      <c r="D1587" s="3" t="str">
        <f>IFERROR(Calculations!L1587,"")</f>
        <v/>
      </c>
      <c r="E1587" s="3" t="str">
        <f>IF(OR(FilterValue="",Calculations!C1587=FilterValue), IF(Calculations!C1587 &lt;&gt;DefectTypeString,  IFERROR(Calculations!L1587,""), NA()),NA())</f>
        <v/>
      </c>
      <c r="F1587" s="3" t="e">
        <f t="shared" si="168"/>
        <v>#NUM!</v>
      </c>
      <c r="G1587" s="3" t="e">
        <f xml:space="preserve"> IF(Calculations!C1587 = DefectTypeString,  IFERROR(Calculations!L1587,""), NA())</f>
        <v>#N/A</v>
      </c>
      <c r="H1587" s="3" t="e">
        <f t="shared" si="169"/>
        <v>#NUM!</v>
      </c>
      <c r="I1587" s="3" t="e">
        <f ca="1" xml:space="preserve"> IF(OR(Calculations!C1587 = "",Calculations!C1587 &lt;&gt; DefectTypeString),  Calculations!M1587, NA())</f>
        <v>#N/A</v>
      </c>
      <c r="J1587" s="3" t="e">
        <f xml:space="preserve"> IF(Calculations!C1587 = DefectTypeString,  Calculations!M1587, NA())</f>
        <v>#N/A</v>
      </c>
      <c r="K1587" s="3"/>
      <c r="AL1587" s="2" t="str">
        <f t="shared" si="165"/>
        <v/>
      </c>
      <c r="AM1587" s="4" t="str">
        <f t="shared" si="166"/>
        <v/>
      </c>
      <c r="AN1587" s="4" t="str">
        <f t="shared" si="167"/>
        <v/>
      </c>
    </row>
    <row r="1588" spans="1:40" x14ac:dyDescent="0.2">
      <c r="A1588" s="9" t="str">
        <f>Calculations!B1588</f>
        <v/>
      </c>
      <c r="B1588" s="9" t="str">
        <f>Calculations!A1588</f>
        <v/>
      </c>
      <c r="C1588" s="3" t="str">
        <f t="shared" si="170"/>
        <v/>
      </c>
      <c r="D1588" s="3" t="str">
        <f>IFERROR(Calculations!L1588,"")</f>
        <v/>
      </c>
      <c r="E1588" s="3" t="str">
        <f>IF(OR(FilterValue="",Calculations!C1588=FilterValue), IF(Calculations!C1588 &lt;&gt;DefectTypeString,  IFERROR(Calculations!L1588,""), NA()),NA())</f>
        <v/>
      </c>
      <c r="F1588" s="3" t="e">
        <f t="shared" si="168"/>
        <v>#NUM!</v>
      </c>
      <c r="G1588" s="3" t="e">
        <f xml:space="preserve"> IF(Calculations!C1588 = DefectTypeString,  IFERROR(Calculations!L1588,""), NA())</f>
        <v>#N/A</v>
      </c>
      <c r="H1588" s="3" t="e">
        <f t="shared" si="169"/>
        <v>#NUM!</v>
      </c>
      <c r="I1588" s="3" t="e">
        <f ca="1" xml:space="preserve"> IF(OR(Calculations!C1588 = "",Calculations!C1588 &lt;&gt; DefectTypeString),  Calculations!M1588, NA())</f>
        <v>#N/A</v>
      </c>
      <c r="J1588" s="3" t="e">
        <f xml:space="preserve"> IF(Calculations!C1588 = DefectTypeString,  Calculations!M1588, NA())</f>
        <v>#N/A</v>
      </c>
      <c r="K1588" s="3"/>
      <c r="AL1588" s="2" t="str">
        <f t="shared" si="165"/>
        <v/>
      </c>
      <c r="AM1588" s="4" t="str">
        <f t="shared" si="166"/>
        <v/>
      </c>
      <c r="AN1588" s="4" t="str">
        <f t="shared" si="167"/>
        <v/>
      </c>
    </row>
    <row r="1589" spans="1:40" x14ac:dyDescent="0.2">
      <c r="A1589" s="9" t="str">
        <f>Calculations!B1589</f>
        <v/>
      </c>
      <c r="B1589" s="9" t="str">
        <f>Calculations!A1589</f>
        <v/>
      </c>
      <c r="C1589" s="3" t="str">
        <f t="shared" si="170"/>
        <v/>
      </c>
      <c r="D1589" s="3" t="str">
        <f>IFERROR(Calculations!L1589,"")</f>
        <v/>
      </c>
      <c r="E1589" s="3" t="str">
        <f>IF(OR(FilterValue="",Calculations!C1589=FilterValue), IF(Calculations!C1589 &lt;&gt;DefectTypeString,  IFERROR(Calculations!L1589,""), NA()),NA())</f>
        <v/>
      </c>
      <c r="F1589" s="3" t="e">
        <f t="shared" si="168"/>
        <v>#NUM!</v>
      </c>
      <c r="G1589" s="3" t="e">
        <f xml:space="preserve"> IF(Calculations!C1589 = DefectTypeString,  IFERROR(Calculations!L1589,""), NA())</f>
        <v>#N/A</v>
      </c>
      <c r="H1589" s="3" t="e">
        <f t="shared" si="169"/>
        <v>#NUM!</v>
      </c>
      <c r="I1589" s="3" t="e">
        <f ca="1" xml:space="preserve"> IF(OR(Calculations!C1589 = "",Calculations!C1589 &lt;&gt; DefectTypeString),  Calculations!M1589, NA())</f>
        <v>#N/A</v>
      </c>
      <c r="J1589" s="3" t="e">
        <f xml:space="preserve"> IF(Calculations!C1589 = DefectTypeString,  Calculations!M1589, NA())</f>
        <v>#N/A</v>
      </c>
      <c r="K1589" s="3"/>
      <c r="AL1589" s="2" t="str">
        <f t="shared" si="165"/>
        <v/>
      </c>
      <c r="AM1589" s="4" t="str">
        <f t="shared" si="166"/>
        <v/>
      </c>
      <c r="AN1589" s="4" t="str">
        <f t="shared" si="167"/>
        <v/>
      </c>
    </row>
    <row r="1590" spans="1:40" x14ac:dyDescent="0.2">
      <c r="A1590" s="9" t="str">
        <f>Calculations!B1590</f>
        <v/>
      </c>
      <c r="B1590" s="9" t="str">
        <f>Calculations!A1590</f>
        <v/>
      </c>
      <c r="C1590" s="3" t="str">
        <f t="shared" si="170"/>
        <v/>
      </c>
      <c r="D1590" s="3" t="str">
        <f>IFERROR(Calculations!L1590,"")</f>
        <v/>
      </c>
      <c r="E1590" s="3" t="str">
        <f>IF(OR(FilterValue="",Calculations!C1590=FilterValue), IF(Calculations!C1590 &lt;&gt;DefectTypeString,  IFERROR(Calculations!L1590,""), NA()),NA())</f>
        <v/>
      </c>
      <c r="F1590" s="3" t="e">
        <f t="shared" si="168"/>
        <v>#NUM!</v>
      </c>
      <c r="G1590" s="3" t="e">
        <f xml:space="preserve"> IF(Calculations!C1590 = DefectTypeString,  IFERROR(Calculations!L1590,""), NA())</f>
        <v>#N/A</v>
      </c>
      <c r="H1590" s="3" t="e">
        <f t="shared" si="169"/>
        <v>#NUM!</v>
      </c>
      <c r="I1590" s="3" t="e">
        <f ca="1" xml:space="preserve"> IF(OR(Calculations!C1590 = "",Calculations!C1590 &lt;&gt; DefectTypeString),  Calculations!M1590, NA())</f>
        <v>#N/A</v>
      </c>
      <c r="J1590" s="3" t="e">
        <f xml:space="preserve"> IF(Calculations!C1590 = DefectTypeString,  Calculations!M1590, NA())</f>
        <v>#N/A</v>
      </c>
      <c r="K1590" s="3"/>
      <c r="AL1590" s="2" t="str">
        <f t="shared" si="165"/>
        <v/>
      </c>
      <c r="AM1590" s="4" t="str">
        <f t="shared" si="166"/>
        <v/>
      </c>
      <c r="AN1590" s="4" t="str">
        <f t="shared" si="167"/>
        <v/>
      </c>
    </row>
    <row r="1591" spans="1:40" x14ac:dyDescent="0.2">
      <c r="A1591" s="9" t="str">
        <f>Calculations!B1591</f>
        <v/>
      </c>
      <c r="B1591" s="9" t="str">
        <f>Calculations!A1591</f>
        <v/>
      </c>
      <c r="C1591" s="3" t="str">
        <f t="shared" si="170"/>
        <v/>
      </c>
      <c r="D1591" s="3" t="str">
        <f>IFERROR(Calculations!L1591,"")</f>
        <v/>
      </c>
      <c r="E1591" s="3" t="str">
        <f>IF(OR(FilterValue="",Calculations!C1591=FilterValue), IF(Calculations!C1591 &lt;&gt;DefectTypeString,  IFERROR(Calculations!L1591,""), NA()),NA())</f>
        <v/>
      </c>
      <c r="F1591" s="3" t="e">
        <f t="shared" si="168"/>
        <v>#NUM!</v>
      </c>
      <c r="G1591" s="3" t="e">
        <f xml:space="preserve"> IF(Calculations!C1591 = DefectTypeString,  IFERROR(Calculations!L1591,""), NA())</f>
        <v>#N/A</v>
      </c>
      <c r="H1591" s="3" t="e">
        <f t="shared" si="169"/>
        <v>#NUM!</v>
      </c>
      <c r="I1591" s="3" t="e">
        <f ca="1" xml:space="preserve"> IF(OR(Calculations!C1591 = "",Calculations!C1591 &lt;&gt; DefectTypeString),  Calculations!M1591, NA())</f>
        <v>#N/A</v>
      </c>
      <c r="J1591" s="3" t="e">
        <f xml:space="preserve"> IF(Calculations!C1591 = DefectTypeString,  Calculations!M1591, NA())</f>
        <v>#N/A</v>
      </c>
      <c r="K1591" s="3"/>
      <c r="AL1591" s="2" t="str">
        <f t="shared" si="165"/>
        <v/>
      </c>
      <c r="AM1591" s="4" t="str">
        <f t="shared" si="166"/>
        <v/>
      </c>
      <c r="AN1591" s="4" t="str">
        <f t="shared" si="167"/>
        <v/>
      </c>
    </row>
    <row r="1592" spans="1:40" x14ac:dyDescent="0.2">
      <c r="A1592" s="9" t="str">
        <f>Calculations!B1592</f>
        <v/>
      </c>
      <c r="B1592" s="9" t="str">
        <f>Calculations!A1592</f>
        <v/>
      </c>
      <c r="C1592" s="3" t="str">
        <f t="shared" si="170"/>
        <v/>
      </c>
      <c r="D1592" s="3" t="str">
        <f>IFERROR(Calculations!L1592,"")</f>
        <v/>
      </c>
      <c r="E1592" s="3" t="str">
        <f>IF(OR(FilterValue="",Calculations!C1592=FilterValue), IF(Calculations!C1592 &lt;&gt;DefectTypeString,  IFERROR(Calculations!L1592,""), NA()),NA())</f>
        <v/>
      </c>
      <c r="F1592" s="3" t="e">
        <f t="shared" si="168"/>
        <v>#NUM!</v>
      </c>
      <c r="G1592" s="3" t="e">
        <f xml:space="preserve"> IF(Calculations!C1592 = DefectTypeString,  IFERROR(Calculations!L1592,""), NA())</f>
        <v>#N/A</v>
      </c>
      <c r="H1592" s="3" t="e">
        <f t="shared" si="169"/>
        <v>#NUM!</v>
      </c>
      <c r="I1592" s="3" t="e">
        <f ca="1" xml:space="preserve"> IF(OR(Calculations!C1592 = "",Calculations!C1592 &lt;&gt; DefectTypeString),  Calculations!M1592, NA())</f>
        <v>#N/A</v>
      </c>
      <c r="J1592" s="3" t="e">
        <f xml:space="preserve"> IF(Calculations!C1592 = DefectTypeString,  Calculations!M1592, NA())</f>
        <v>#N/A</v>
      </c>
      <c r="K1592" s="3"/>
      <c r="AL1592" s="2" t="str">
        <f t="shared" si="165"/>
        <v/>
      </c>
      <c r="AM1592" s="4" t="str">
        <f t="shared" si="166"/>
        <v/>
      </c>
      <c r="AN1592" s="4" t="str">
        <f t="shared" si="167"/>
        <v/>
      </c>
    </row>
    <row r="1593" spans="1:40" x14ac:dyDescent="0.2">
      <c r="A1593" s="9" t="str">
        <f>Calculations!B1593</f>
        <v/>
      </c>
      <c r="B1593" s="9" t="str">
        <f>Calculations!A1593</f>
        <v/>
      </c>
      <c r="C1593" s="3" t="str">
        <f t="shared" si="170"/>
        <v/>
      </c>
      <c r="D1593" s="3" t="str">
        <f>IFERROR(Calculations!L1593,"")</f>
        <v/>
      </c>
      <c r="E1593" s="3" t="str">
        <f>IF(OR(FilterValue="",Calculations!C1593=FilterValue), IF(Calculations!C1593 &lt;&gt;DefectTypeString,  IFERROR(Calculations!L1593,""), NA()),NA())</f>
        <v/>
      </c>
      <c r="F1593" s="3" t="e">
        <f t="shared" si="168"/>
        <v>#NUM!</v>
      </c>
      <c r="G1593" s="3" t="e">
        <f xml:space="preserve"> IF(Calculations!C1593 = DefectTypeString,  IFERROR(Calculations!L1593,""), NA())</f>
        <v>#N/A</v>
      </c>
      <c r="H1593" s="3" t="e">
        <f t="shared" si="169"/>
        <v>#NUM!</v>
      </c>
      <c r="I1593" s="3" t="e">
        <f ca="1" xml:space="preserve"> IF(OR(Calculations!C1593 = "",Calculations!C1593 &lt;&gt; DefectTypeString),  Calculations!M1593, NA())</f>
        <v>#N/A</v>
      </c>
      <c r="J1593" s="3" t="e">
        <f xml:space="preserve"> IF(Calculations!C1593 = DefectTypeString,  Calculations!M1593, NA())</f>
        <v>#N/A</v>
      </c>
      <c r="K1593" s="3"/>
      <c r="AL1593" s="2" t="str">
        <f t="shared" si="165"/>
        <v/>
      </c>
      <c r="AM1593" s="4" t="str">
        <f t="shared" si="166"/>
        <v/>
      </c>
      <c r="AN1593" s="4" t="str">
        <f t="shared" si="167"/>
        <v/>
      </c>
    </row>
    <row r="1594" spans="1:40" x14ac:dyDescent="0.2">
      <c r="A1594" s="9" t="str">
        <f>Calculations!B1594</f>
        <v/>
      </c>
      <c r="B1594" s="9" t="str">
        <f>Calculations!A1594</f>
        <v/>
      </c>
      <c r="C1594" s="3" t="str">
        <f t="shared" si="170"/>
        <v/>
      </c>
      <c r="D1594" s="3" t="str">
        <f>IFERROR(Calculations!L1594,"")</f>
        <v/>
      </c>
      <c r="E1594" s="3" t="str">
        <f>IF(OR(FilterValue="",Calculations!C1594=FilterValue), IF(Calculations!C1594 &lt;&gt;DefectTypeString,  IFERROR(Calculations!L1594,""), NA()),NA())</f>
        <v/>
      </c>
      <c r="F1594" s="3" t="e">
        <f t="shared" si="168"/>
        <v>#NUM!</v>
      </c>
      <c r="G1594" s="3" t="e">
        <f xml:space="preserve"> IF(Calculations!C1594 = DefectTypeString,  IFERROR(Calculations!L1594,""), NA())</f>
        <v>#N/A</v>
      </c>
      <c r="H1594" s="3" t="e">
        <f t="shared" si="169"/>
        <v>#NUM!</v>
      </c>
      <c r="I1594" s="3" t="e">
        <f ca="1" xml:space="preserve"> IF(OR(Calculations!C1594 = "",Calculations!C1594 &lt;&gt; DefectTypeString),  Calculations!M1594, NA())</f>
        <v>#N/A</v>
      </c>
      <c r="J1594" s="3" t="e">
        <f xml:space="preserve"> IF(Calculations!C1594 = DefectTypeString,  Calculations!M1594, NA())</f>
        <v>#N/A</v>
      </c>
      <c r="K1594" s="3"/>
      <c r="AL1594" s="2" t="str">
        <f t="shared" si="165"/>
        <v/>
      </c>
      <c r="AM1594" s="4" t="str">
        <f t="shared" si="166"/>
        <v/>
      </c>
      <c r="AN1594" s="4" t="str">
        <f t="shared" si="167"/>
        <v/>
      </c>
    </row>
    <row r="1595" spans="1:40" x14ac:dyDescent="0.2">
      <c r="A1595" s="9" t="str">
        <f>Calculations!B1595</f>
        <v/>
      </c>
      <c r="B1595" s="9" t="str">
        <f>Calculations!A1595</f>
        <v/>
      </c>
      <c r="C1595" s="3" t="str">
        <f t="shared" si="170"/>
        <v/>
      </c>
      <c r="D1595" s="3" t="str">
        <f>IFERROR(Calculations!L1595,"")</f>
        <v/>
      </c>
      <c r="E1595" s="3" t="str">
        <f>IF(OR(FilterValue="",Calculations!C1595=FilterValue), IF(Calculations!C1595 &lt;&gt;DefectTypeString,  IFERROR(Calculations!L1595,""), NA()),NA())</f>
        <v/>
      </c>
      <c r="F1595" s="3" t="e">
        <f t="shared" si="168"/>
        <v>#NUM!</v>
      </c>
      <c r="G1595" s="3" t="e">
        <f xml:space="preserve"> IF(Calculations!C1595 = DefectTypeString,  IFERROR(Calculations!L1595,""), NA())</f>
        <v>#N/A</v>
      </c>
      <c r="H1595" s="3" t="e">
        <f t="shared" si="169"/>
        <v>#NUM!</v>
      </c>
      <c r="I1595" s="3" t="e">
        <f ca="1" xml:space="preserve"> IF(OR(Calculations!C1595 = "",Calculations!C1595 &lt;&gt; DefectTypeString),  Calculations!M1595, NA())</f>
        <v>#N/A</v>
      </c>
      <c r="J1595" s="3" t="e">
        <f xml:space="preserve"> IF(Calculations!C1595 = DefectTypeString,  Calculations!M1595, NA())</f>
        <v>#N/A</v>
      </c>
      <c r="K1595" s="3"/>
      <c r="AL1595" s="2" t="str">
        <f t="shared" si="165"/>
        <v/>
      </c>
      <c r="AM1595" s="4" t="str">
        <f t="shared" si="166"/>
        <v/>
      </c>
      <c r="AN1595" s="4" t="str">
        <f t="shared" si="167"/>
        <v/>
      </c>
    </row>
    <row r="1596" spans="1:40" x14ac:dyDescent="0.2">
      <c r="A1596" s="9" t="str">
        <f>Calculations!B1596</f>
        <v/>
      </c>
      <c r="B1596" s="9" t="str">
        <f>Calculations!A1596</f>
        <v/>
      </c>
      <c r="C1596" s="3" t="str">
        <f t="shared" si="170"/>
        <v/>
      </c>
      <c r="D1596" s="3" t="str">
        <f>IFERROR(Calculations!L1596,"")</f>
        <v/>
      </c>
      <c r="E1596" s="3" t="str">
        <f>IF(OR(FilterValue="",Calculations!C1596=FilterValue), IF(Calculations!C1596 &lt;&gt;DefectTypeString,  IFERROR(Calculations!L1596,""), NA()),NA())</f>
        <v/>
      </c>
      <c r="F1596" s="3" t="e">
        <f t="shared" si="168"/>
        <v>#NUM!</v>
      </c>
      <c r="G1596" s="3" t="e">
        <f xml:space="preserve"> IF(Calculations!C1596 = DefectTypeString,  IFERROR(Calculations!L1596,""), NA())</f>
        <v>#N/A</v>
      </c>
      <c r="H1596" s="3" t="e">
        <f t="shared" si="169"/>
        <v>#NUM!</v>
      </c>
      <c r="I1596" s="3" t="e">
        <f ca="1" xml:space="preserve"> IF(OR(Calculations!C1596 = "",Calculations!C1596 &lt;&gt; DefectTypeString),  Calculations!M1596, NA())</f>
        <v>#N/A</v>
      </c>
      <c r="J1596" s="3" t="e">
        <f xml:space="preserve"> IF(Calculations!C1596 = DefectTypeString,  Calculations!M1596, NA())</f>
        <v>#N/A</v>
      </c>
      <c r="K1596" s="3"/>
      <c r="AL1596" s="2" t="str">
        <f t="shared" si="165"/>
        <v/>
      </c>
      <c r="AM1596" s="4" t="str">
        <f t="shared" si="166"/>
        <v/>
      </c>
      <c r="AN1596" s="4" t="str">
        <f t="shared" si="167"/>
        <v/>
      </c>
    </row>
    <row r="1597" spans="1:40" x14ac:dyDescent="0.2">
      <c r="A1597" s="9" t="str">
        <f>Calculations!B1597</f>
        <v/>
      </c>
      <c r="B1597" s="9" t="str">
        <f>Calculations!A1597</f>
        <v/>
      </c>
      <c r="C1597" s="3" t="str">
        <f t="shared" si="170"/>
        <v/>
      </c>
      <c r="D1597" s="3" t="str">
        <f>IFERROR(Calculations!L1597,"")</f>
        <v/>
      </c>
      <c r="E1597" s="3" t="str">
        <f>IF(OR(FilterValue="",Calculations!C1597=FilterValue), IF(Calculations!C1597 &lt;&gt;DefectTypeString,  IFERROR(Calculations!L1597,""), NA()),NA())</f>
        <v/>
      </c>
      <c r="F1597" s="3" t="e">
        <f t="shared" si="168"/>
        <v>#NUM!</v>
      </c>
      <c r="G1597" s="3" t="e">
        <f xml:space="preserve"> IF(Calculations!C1597 = DefectTypeString,  IFERROR(Calculations!L1597,""), NA())</f>
        <v>#N/A</v>
      </c>
      <c r="H1597" s="3" t="e">
        <f t="shared" si="169"/>
        <v>#NUM!</v>
      </c>
      <c r="I1597" s="3" t="e">
        <f ca="1" xml:space="preserve"> IF(OR(Calculations!C1597 = "",Calculations!C1597 &lt;&gt; DefectTypeString),  Calculations!M1597, NA())</f>
        <v>#N/A</v>
      </c>
      <c r="J1597" s="3" t="e">
        <f xml:space="preserve"> IF(Calculations!C1597 = DefectTypeString,  Calculations!M1597, NA())</f>
        <v>#N/A</v>
      </c>
      <c r="K1597" s="3"/>
      <c r="AL1597" s="2" t="str">
        <f t="shared" si="165"/>
        <v/>
      </c>
      <c r="AM1597" s="4" t="str">
        <f t="shared" si="166"/>
        <v/>
      </c>
      <c r="AN1597" s="4" t="str">
        <f t="shared" si="167"/>
        <v/>
      </c>
    </row>
    <row r="1598" spans="1:40" x14ac:dyDescent="0.2">
      <c r="A1598" s="9" t="str">
        <f>Calculations!B1598</f>
        <v/>
      </c>
      <c r="B1598" s="9" t="str">
        <f>Calculations!A1598</f>
        <v/>
      </c>
      <c r="C1598" s="3" t="str">
        <f t="shared" si="170"/>
        <v/>
      </c>
      <c r="D1598" s="3" t="str">
        <f>IFERROR(Calculations!L1598,"")</f>
        <v/>
      </c>
      <c r="E1598" s="3" t="str">
        <f>IF(OR(FilterValue="",Calculations!C1598=FilterValue), IF(Calculations!C1598 &lt;&gt;DefectTypeString,  IFERROR(Calculations!L1598,""), NA()),NA())</f>
        <v/>
      </c>
      <c r="F1598" s="3" t="e">
        <f t="shared" si="168"/>
        <v>#NUM!</v>
      </c>
      <c r="G1598" s="3" t="e">
        <f xml:space="preserve"> IF(Calculations!C1598 = DefectTypeString,  IFERROR(Calculations!L1598,""), NA())</f>
        <v>#N/A</v>
      </c>
      <c r="H1598" s="3" t="e">
        <f t="shared" si="169"/>
        <v>#NUM!</v>
      </c>
      <c r="I1598" s="3" t="e">
        <f ca="1" xml:space="preserve"> IF(OR(Calculations!C1598 = "",Calculations!C1598 &lt;&gt; DefectTypeString),  Calculations!M1598, NA())</f>
        <v>#N/A</v>
      </c>
      <c r="J1598" s="3" t="e">
        <f xml:space="preserve"> IF(Calculations!C1598 = DefectTypeString,  Calculations!M1598, NA())</f>
        <v>#N/A</v>
      </c>
      <c r="K1598" s="3"/>
      <c r="AL1598" s="2" t="str">
        <f t="shared" si="165"/>
        <v/>
      </c>
      <c r="AM1598" s="4" t="str">
        <f t="shared" si="166"/>
        <v/>
      </c>
      <c r="AN1598" s="4" t="str">
        <f t="shared" si="167"/>
        <v/>
      </c>
    </row>
    <row r="1599" spans="1:40" x14ac:dyDescent="0.2">
      <c r="A1599" s="9" t="str">
        <f>Calculations!B1599</f>
        <v/>
      </c>
      <c r="B1599" s="9" t="str">
        <f>Calculations!A1599</f>
        <v/>
      </c>
      <c r="C1599" s="3" t="str">
        <f t="shared" si="170"/>
        <v/>
      </c>
      <c r="D1599" s="3" t="str">
        <f>IFERROR(Calculations!L1599,"")</f>
        <v/>
      </c>
      <c r="E1599" s="3" t="str">
        <f>IF(OR(FilterValue="",Calculations!C1599=FilterValue), IF(Calculations!C1599 &lt;&gt;DefectTypeString,  IFERROR(Calculations!L1599,""), NA()),NA())</f>
        <v/>
      </c>
      <c r="F1599" s="3" t="e">
        <f t="shared" si="168"/>
        <v>#NUM!</v>
      </c>
      <c r="G1599" s="3" t="e">
        <f xml:space="preserve"> IF(Calculations!C1599 = DefectTypeString,  IFERROR(Calculations!L1599,""), NA())</f>
        <v>#N/A</v>
      </c>
      <c r="H1599" s="3" t="e">
        <f t="shared" si="169"/>
        <v>#NUM!</v>
      </c>
      <c r="I1599" s="3" t="e">
        <f ca="1" xml:space="preserve"> IF(OR(Calculations!C1599 = "",Calculations!C1599 &lt;&gt; DefectTypeString),  Calculations!M1599, NA())</f>
        <v>#N/A</v>
      </c>
      <c r="J1599" s="3" t="e">
        <f xml:space="preserve"> IF(Calculations!C1599 = DefectTypeString,  Calculations!M1599, NA())</f>
        <v>#N/A</v>
      </c>
      <c r="K1599" s="3"/>
      <c r="AL1599" s="2" t="str">
        <f t="shared" si="165"/>
        <v/>
      </c>
      <c r="AM1599" s="4" t="str">
        <f t="shared" si="166"/>
        <v/>
      </c>
      <c r="AN1599" s="4" t="str">
        <f t="shared" si="167"/>
        <v/>
      </c>
    </row>
    <row r="1600" spans="1:40" x14ac:dyDescent="0.2">
      <c r="A1600" s="9" t="str">
        <f>Calculations!B1600</f>
        <v/>
      </c>
      <c r="B1600" s="9" t="str">
        <f>Calculations!A1600</f>
        <v/>
      </c>
      <c r="C1600" s="3" t="str">
        <f t="shared" si="170"/>
        <v/>
      </c>
      <c r="D1600" s="3" t="str">
        <f>IFERROR(Calculations!L1600,"")</f>
        <v/>
      </c>
      <c r="E1600" s="3" t="str">
        <f>IF(OR(FilterValue="",Calculations!C1600=FilterValue), IF(Calculations!C1600 &lt;&gt;DefectTypeString,  IFERROR(Calculations!L1600,""), NA()),NA())</f>
        <v/>
      </c>
      <c r="F1600" s="3" t="e">
        <f t="shared" si="168"/>
        <v>#NUM!</v>
      </c>
      <c r="G1600" s="3" t="e">
        <f xml:space="preserve"> IF(Calculations!C1600 = DefectTypeString,  IFERROR(Calculations!L1600,""), NA())</f>
        <v>#N/A</v>
      </c>
      <c r="H1600" s="3" t="e">
        <f t="shared" si="169"/>
        <v>#NUM!</v>
      </c>
      <c r="I1600" s="3" t="e">
        <f ca="1" xml:space="preserve"> IF(OR(Calculations!C1600 = "",Calculations!C1600 &lt;&gt; DefectTypeString),  Calculations!M1600, NA())</f>
        <v>#N/A</v>
      </c>
      <c r="J1600" s="3" t="e">
        <f xml:space="preserve"> IF(Calculations!C1600 = DefectTypeString,  Calculations!M1600, NA())</f>
        <v>#N/A</v>
      </c>
      <c r="K1600" s="3"/>
      <c r="AL1600" s="2" t="str">
        <f t="shared" si="165"/>
        <v/>
      </c>
      <c r="AM1600" s="4" t="str">
        <f t="shared" si="166"/>
        <v/>
      </c>
      <c r="AN1600" s="4" t="str">
        <f t="shared" si="167"/>
        <v/>
      </c>
    </row>
    <row r="1601" spans="1:40" x14ac:dyDescent="0.2">
      <c r="A1601" s="9" t="str">
        <f>Calculations!B1601</f>
        <v/>
      </c>
      <c r="B1601" s="9" t="str">
        <f>Calculations!A1601</f>
        <v/>
      </c>
      <c r="C1601" s="3" t="str">
        <f t="shared" si="170"/>
        <v/>
      </c>
      <c r="D1601" s="3" t="str">
        <f>IFERROR(Calculations!L1601,"")</f>
        <v/>
      </c>
      <c r="E1601" s="3" t="str">
        <f>IF(OR(FilterValue="",Calculations!C1601=FilterValue), IF(Calculations!C1601 &lt;&gt;DefectTypeString,  IFERROR(Calculations!L1601,""), NA()),NA())</f>
        <v/>
      </c>
      <c r="F1601" s="3" t="e">
        <f t="shared" si="168"/>
        <v>#NUM!</v>
      </c>
      <c r="G1601" s="3" t="e">
        <f xml:space="preserve"> IF(Calculations!C1601 = DefectTypeString,  IFERROR(Calculations!L1601,""), NA())</f>
        <v>#N/A</v>
      </c>
      <c r="H1601" s="3" t="e">
        <f t="shared" si="169"/>
        <v>#NUM!</v>
      </c>
      <c r="I1601" s="3" t="e">
        <f ca="1" xml:space="preserve"> IF(OR(Calculations!C1601 = "",Calculations!C1601 &lt;&gt; DefectTypeString),  Calculations!M1601, NA())</f>
        <v>#N/A</v>
      </c>
      <c r="J1601" s="3" t="e">
        <f xml:space="preserve"> IF(Calculations!C1601 = DefectTypeString,  Calculations!M1601, NA())</f>
        <v>#N/A</v>
      </c>
      <c r="K1601" s="3"/>
      <c r="AL1601" s="2" t="str">
        <f t="shared" si="165"/>
        <v/>
      </c>
      <c r="AM1601" s="4" t="str">
        <f t="shared" si="166"/>
        <v/>
      </c>
      <c r="AN1601" s="4" t="str">
        <f t="shared" si="167"/>
        <v/>
      </c>
    </row>
    <row r="1602" spans="1:40" x14ac:dyDescent="0.2">
      <c r="A1602" s="9" t="str">
        <f>Calculations!B1602</f>
        <v/>
      </c>
      <c r="B1602" s="9" t="str">
        <f>Calculations!A1602</f>
        <v/>
      </c>
      <c r="C1602" s="3" t="str">
        <f t="shared" si="170"/>
        <v/>
      </c>
      <c r="D1602" s="3" t="str">
        <f>IFERROR(Calculations!L1602,"")</f>
        <v/>
      </c>
      <c r="E1602" s="3" t="str">
        <f>IF(OR(FilterValue="",Calculations!C1602=FilterValue), IF(Calculations!C1602 &lt;&gt;DefectTypeString,  IFERROR(Calculations!L1602,""), NA()),NA())</f>
        <v/>
      </c>
      <c r="F1602" s="3" t="e">
        <f t="shared" si="168"/>
        <v>#NUM!</v>
      </c>
      <c r="G1602" s="3" t="e">
        <f xml:space="preserve"> IF(Calculations!C1602 = DefectTypeString,  IFERROR(Calculations!L1602,""), NA())</f>
        <v>#N/A</v>
      </c>
      <c r="H1602" s="3" t="e">
        <f t="shared" si="169"/>
        <v>#NUM!</v>
      </c>
      <c r="I1602" s="3" t="e">
        <f ca="1" xml:space="preserve"> IF(OR(Calculations!C1602 = "",Calculations!C1602 &lt;&gt; DefectTypeString),  Calculations!M1602, NA())</f>
        <v>#N/A</v>
      </c>
      <c r="J1602" s="3" t="e">
        <f xml:space="preserve"> IF(Calculations!C1602 = DefectTypeString,  Calculations!M1602, NA())</f>
        <v>#N/A</v>
      </c>
      <c r="K1602" s="3"/>
      <c r="AL1602" s="2" t="str">
        <f t="shared" si="165"/>
        <v/>
      </c>
      <c r="AM1602" s="4" t="str">
        <f t="shared" si="166"/>
        <v/>
      </c>
      <c r="AN1602" s="4" t="str">
        <f t="shared" si="167"/>
        <v/>
      </c>
    </row>
    <row r="1603" spans="1:40" x14ac:dyDescent="0.2">
      <c r="A1603" s="9" t="str">
        <f>Calculations!B1603</f>
        <v/>
      </c>
      <c r="B1603" s="9" t="str">
        <f>Calculations!A1603</f>
        <v/>
      </c>
      <c r="C1603" s="3" t="str">
        <f t="shared" si="170"/>
        <v/>
      </c>
      <c r="D1603" s="3" t="str">
        <f>IFERROR(Calculations!L1603,"")</f>
        <v/>
      </c>
      <c r="E1603" s="3" t="str">
        <f>IF(OR(FilterValue="",Calculations!C1603=FilterValue), IF(Calculations!C1603 &lt;&gt;DefectTypeString,  IFERROR(Calculations!L1603,""), NA()),NA())</f>
        <v/>
      </c>
      <c r="F1603" s="3" t="e">
        <f t="shared" si="168"/>
        <v>#NUM!</v>
      </c>
      <c r="G1603" s="3" t="e">
        <f xml:space="preserve"> IF(Calculations!C1603 = DefectTypeString,  IFERROR(Calculations!L1603,""), NA())</f>
        <v>#N/A</v>
      </c>
      <c r="H1603" s="3" t="e">
        <f t="shared" si="169"/>
        <v>#NUM!</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71">IF(AL1602&lt;=MAX(B:B), AL1602+1,"")</f>
        <v/>
      </c>
      <c r="AM1603" s="4" t="str">
        <f t="shared" ref="AM1603:AM1666" si="172">IF(AL1603&lt;&gt;"",$F$2,"")</f>
        <v/>
      </c>
      <c r="AN1603" s="4" t="str">
        <f t="shared" ref="AN1603:AN1666" si="173">IF(AL1603&lt;&gt;"",$H$2,"")</f>
        <v/>
      </c>
    </row>
    <row r="1604" spans="1:40" x14ac:dyDescent="0.2">
      <c r="A1604" s="9" t="str">
        <f>Calculations!B1604</f>
        <v/>
      </c>
      <c r="B1604" s="9" t="str">
        <f>Calculations!A1604</f>
        <v/>
      </c>
      <c r="C1604" s="3" t="str">
        <f t="shared" si="170"/>
        <v/>
      </c>
      <c r="D1604" s="3" t="str">
        <f>IFERROR(Calculations!L1604,"")</f>
        <v/>
      </c>
      <c r="E1604" s="3" t="str">
        <f>IF(OR(FilterValue="",Calculations!C1604=FilterValue), IF(Calculations!C1604 &lt;&gt;DefectTypeString,  IFERROR(Calculations!L1604,""), NA()),NA())</f>
        <v/>
      </c>
      <c r="F1604" s="3" t="e">
        <f t="shared" ref="F1604:F1667" si="174">$F$2</f>
        <v>#NUM!</v>
      </c>
      <c r="G1604" s="3" t="e">
        <f xml:space="preserve"> IF(Calculations!C1604 = DefectTypeString,  IFERROR(Calculations!L1604,""), NA())</f>
        <v>#N/A</v>
      </c>
      <c r="H1604" s="3" t="e">
        <f t="shared" ref="H1604:H1667" si="175">$H$2</f>
        <v>#NUM!</v>
      </c>
      <c r="I1604" s="3" t="e">
        <f ca="1" xml:space="preserve"> IF(OR(Calculations!C1604 = "",Calculations!C1604 &lt;&gt; DefectTypeString),  Calculations!M1604, NA())</f>
        <v>#N/A</v>
      </c>
      <c r="J1604" s="3" t="e">
        <f xml:space="preserve"> IF(Calculations!C1604 = DefectTypeString,  Calculations!M1604, NA())</f>
        <v>#N/A</v>
      </c>
      <c r="K1604" s="3"/>
      <c r="AL1604" s="2" t="str">
        <f t="shared" si="171"/>
        <v/>
      </c>
      <c r="AM1604" s="4" t="str">
        <f t="shared" si="172"/>
        <v/>
      </c>
      <c r="AN1604" s="4" t="str">
        <f t="shared" si="173"/>
        <v/>
      </c>
    </row>
    <row r="1605" spans="1:40" x14ac:dyDescent="0.2">
      <c r="A1605" s="9" t="str">
        <f>Calculations!B1605</f>
        <v/>
      </c>
      <c r="B1605" s="9" t="str">
        <f>Calculations!A1605</f>
        <v/>
      </c>
      <c r="C1605" s="3" t="str">
        <f t="shared" si="170"/>
        <v/>
      </c>
      <c r="D1605" s="3" t="str">
        <f>IFERROR(Calculations!L1605,"")</f>
        <v/>
      </c>
      <c r="E1605" s="3" t="str">
        <f>IF(OR(FilterValue="",Calculations!C1605=FilterValue), IF(Calculations!C1605 &lt;&gt;DefectTypeString,  IFERROR(Calculations!L1605,""), NA()),NA())</f>
        <v/>
      </c>
      <c r="F1605" s="3" t="e">
        <f t="shared" si="174"/>
        <v>#NUM!</v>
      </c>
      <c r="G1605" s="3" t="e">
        <f xml:space="preserve"> IF(Calculations!C1605 = DefectTypeString,  IFERROR(Calculations!L1605,""), NA())</f>
        <v>#N/A</v>
      </c>
      <c r="H1605" s="3" t="e">
        <f t="shared" si="175"/>
        <v>#NUM!</v>
      </c>
      <c r="I1605" s="3" t="e">
        <f ca="1" xml:space="preserve"> IF(OR(Calculations!C1605 = "",Calculations!C1605 &lt;&gt; DefectTypeString),  Calculations!M1605, NA())</f>
        <v>#N/A</v>
      </c>
      <c r="J1605" s="3" t="e">
        <f xml:space="preserve"> IF(Calculations!C1605 = DefectTypeString,  Calculations!M1605, NA())</f>
        <v>#N/A</v>
      </c>
      <c r="K1605" s="3"/>
      <c r="AL1605" s="2" t="str">
        <f t="shared" si="171"/>
        <v/>
      </c>
      <c r="AM1605" s="4" t="str">
        <f t="shared" si="172"/>
        <v/>
      </c>
      <c r="AN1605" s="4" t="str">
        <f t="shared" si="173"/>
        <v/>
      </c>
    </row>
    <row r="1606" spans="1:40" x14ac:dyDescent="0.2">
      <c r="A1606" s="9" t="str">
        <f>Calculations!B1606</f>
        <v/>
      </c>
      <c r="B1606" s="9" t="str">
        <f>Calculations!A1606</f>
        <v/>
      </c>
      <c r="C1606" s="3" t="str">
        <f t="shared" si="170"/>
        <v/>
      </c>
      <c r="D1606" s="3" t="str">
        <f>IFERROR(Calculations!L1606,"")</f>
        <v/>
      </c>
      <c r="E1606" s="3" t="str">
        <f>IF(OR(FilterValue="",Calculations!C1606=FilterValue), IF(Calculations!C1606 &lt;&gt;DefectTypeString,  IFERROR(Calculations!L1606,""), NA()),NA())</f>
        <v/>
      </c>
      <c r="F1606" s="3" t="e">
        <f t="shared" si="174"/>
        <v>#NUM!</v>
      </c>
      <c r="G1606" s="3" t="e">
        <f xml:space="preserve"> IF(Calculations!C1606 = DefectTypeString,  IFERROR(Calculations!L1606,""), NA())</f>
        <v>#N/A</v>
      </c>
      <c r="H1606" s="3" t="e">
        <f t="shared" si="175"/>
        <v>#NUM!</v>
      </c>
      <c r="I1606" s="3" t="e">
        <f ca="1" xml:space="preserve"> IF(OR(Calculations!C1606 = "",Calculations!C1606 &lt;&gt; DefectTypeString),  Calculations!M1606, NA())</f>
        <v>#N/A</v>
      </c>
      <c r="J1606" s="3" t="e">
        <f xml:space="preserve"> IF(Calculations!C1606 = DefectTypeString,  Calculations!M1606, NA())</f>
        <v>#N/A</v>
      </c>
      <c r="K1606" s="3"/>
      <c r="AL1606" s="2" t="str">
        <f t="shared" si="171"/>
        <v/>
      </c>
      <c r="AM1606" s="4" t="str">
        <f t="shared" si="172"/>
        <v/>
      </c>
      <c r="AN1606" s="4" t="str">
        <f t="shared" si="173"/>
        <v/>
      </c>
    </row>
    <row r="1607" spans="1:40" x14ac:dyDescent="0.2">
      <c r="A1607" s="9" t="str">
        <f>Calculations!B1607</f>
        <v/>
      </c>
      <c r="B1607" s="9" t="str">
        <f>Calculations!A1607</f>
        <v/>
      </c>
      <c r="C1607" s="3" t="str">
        <f t="shared" si="170"/>
        <v/>
      </c>
      <c r="D1607" s="3" t="str">
        <f>IFERROR(Calculations!L1607,"")</f>
        <v/>
      </c>
      <c r="E1607" s="3" t="str">
        <f>IF(OR(FilterValue="",Calculations!C1607=FilterValue), IF(Calculations!C1607 &lt;&gt;DefectTypeString,  IFERROR(Calculations!L1607,""), NA()),NA())</f>
        <v/>
      </c>
      <c r="F1607" s="3" t="e">
        <f t="shared" si="174"/>
        <v>#NUM!</v>
      </c>
      <c r="G1607" s="3" t="e">
        <f xml:space="preserve"> IF(Calculations!C1607 = DefectTypeString,  IFERROR(Calculations!L1607,""), NA())</f>
        <v>#N/A</v>
      </c>
      <c r="H1607" s="3" t="e">
        <f t="shared" si="175"/>
        <v>#NUM!</v>
      </c>
      <c r="I1607" s="3" t="e">
        <f ca="1" xml:space="preserve"> IF(OR(Calculations!C1607 = "",Calculations!C1607 &lt;&gt; DefectTypeString),  Calculations!M1607, NA())</f>
        <v>#N/A</v>
      </c>
      <c r="J1607" s="3" t="e">
        <f xml:space="preserve"> IF(Calculations!C1607 = DefectTypeString,  Calculations!M1607, NA())</f>
        <v>#N/A</v>
      </c>
      <c r="K1607" s="3"/>
      <c r="AL1607" s="2" t="str">
        <f t="shared" si="171"/>
        <v/>
      </c>
      <c r="AM1607" s="4" t="str">
        <f t="shared" si="172"/>
        <v/>
      </c>
      <c r="AN1607" s="4" t="str">
        <f t="shared" si="173"/>
        <v/>
      </c>
    </row>
    <row r="1608" spans="1:40" x14ac:dyDescent="0.2">
      <c r="A1608" s="9" t="str">
        <f>Calculations!B1608</f>
        <v/>
      </c>
      <c r="B1608" s="9" t="str">
        <f>Calculations!A1608</f>
        <v/>
      </c>
      <c r="C1608" s="3" t="str">
        <f t="shared" si="170"/>
        <v/>
      </c>
      <c r="D1608" s="3" t="str">
        <f>IFERROR(Calculations!L1608,"")</f>
        <v/>
      </c>
      <c r="E1608" s="3" t="str">
        <f>IF(OR(FilterValue="",Calculations!C1608=FilterValue), IF(Calculations!C1608 &lt;&gt;DefectTypeString,  IFERROR(Calculations!L1608,""), NA()),NA())</f>
        <v/>
      </c>
      <c r="F1608" s="3" t="e">
        <f t="shared" si="174"/>
        <v>#NUM!</v>
      </c>
      <c r="G1608" s="3" t="e">
        <f xml:space="preserve"> IF(Calculations!C1608 = DefectTypeString,  IFERROR(Calculations!L1608,""), NA())</f>
        <v>#N/A</v>
      </c>
      <c r="H1608" s="3" t="e">
        <f t="shared" si="175"/>
        <v>#NUM!</v>
      </c>
      <c r="I1608" s="3" t="e">
        <f ca="1" xml:space="preserve"> IF(OR(Calculations!C1608 = "",Calculations!C1608 &lt;&gt; DefectTypeString),  Calculations!M1608, NA())</f>
        <v>#N/A</v>
      </c>
      <c r="J1608" s="3" t="e">
        <f xml:space="preserve"> IF(Calculations!C1608 = DefectTypeString,  Calculations!M1608, NA())</f>
        <v>#N/A</v>
      </c>
      <c r="K1608" s="3"/>
      <c r="AL1608" s="2" t="str">
        <f t="shared" si="171"/>
        <v/>
      </c>
      <c r="AM1608" s="4" t="str">
        <f t="shared" si="172"/>
        <v/>
      </c>
      <c r="AN1608" s="4" t="str">
        <f t="shared" si="173"/>
        <v/>
      </c>
    </row>
    <row r="1609" spans="1:40" x14ac:dyDescent="0.2">
      <c r="A1609" s="9" t="str">
        <f>Calculations!B1609</f>
        <v/>
      </c>
      <c r="B1609" s="9" t="str">
        <f>Calculations!A1609</f>
        <v/>
      </c>
      <c r="C1609" s="3" t="str">
        <f t="shared" si="170"/>
        <v/>
      </c>
      <c r="D1609" s="3" t="str">
        <f>IFERROR(Calculations!L1609,"")</f>
        <v/>
      </c>
      <c r="E1609" s="3" t="str">
        <f>IF(OR(FilterValue="",Calculations!C1609=FilterValue), IF(Calculations!C1609 &lt;&gt;DefectTypeString,  IFERROR(Calculations!L1609,""), NA()),NA())</f>
        <v/>
      </c>
      <c r="F1609" s="3" t="e">
        <f t="shared" si="174"/>
        <v>#NUM!</v>
      </c>
      <c r="G1609" s="3" t="e">
        <f xml:space="preserve"> IF(Calculations!C1609 = DefectTypeString,  IFERROR(Calculations!L1609,""), NA())</f>
        <v>#N/A</v>
      </c>
      <c r="H1609" s="3" t="e">
        <f t="shared" si="175"/>
        <v>#NUM!</v>
      </c>
      <c r="I1609" s="3" t="e">
        <f ca="1" xml:space="preserve"> IF(OR(Calculations!C1609 = "",Calculations!C1609 &lt;&gt; DefectTypeString),  Calculations!M1609, NA())</f>
        <v>#N/A</v>
      </c>
      <c r="J1609" s="3" t="e">
        <f xml:space="preserve"> IF(Calculations!C1609 = DefectTypeString,  Calculations!M1609, NA())</f>
        <v>#N/A</v>
      </c>
      <c r="K1609" s="3"/>
      <c r="AL1609" s="2" t="str">
        <f t="shared" si="171"/>
        <v/>
      </c>
      <c r="AM1609" s="4" t="str">
        <f t="shared" si="172"/>
        <v/>
      </c>
      <c r="AN1609" s="4" t="str">
        <f t="shared" si="173"/>
        <v/>
      </c>
    </row>
    <row r="1610" spans="1:40" x14ac:dyDescent="0.2">
      <c r="A1610" s="9" t="str">
        <f>Calculations!B1610</f>
        <v/>
      </c>
      <c r="B1610" s="9" t="str">
        <f>Calculations!A1610</f>
        <v/>
      </c>
      <c r="C1610" s="3" t="str">
        <f t="shared" si="170"/>
        <v/>
      </c>
      <c r="D1610" s="3" t="str">
        <f>IFERROR(Calculations!L1610,"")</f>
        <v/>
      </c>
      <c r="E1610" s="3" t="str">
        <f>IF(OR(FilterValue="",Calculations!C1610=FilterValue), IF(Calculations!C1610 &lt;&gt;DefectTypeString,  IFERROR(Calculations!L1610,""), NA()),NA())</f>
        <v/>
      </c>
      <c r="F1610" s="3" t="e">
        <f t="shared" si="174"/>
        <v>#NUM!</v>
      </c>
      <c r="G1610" s="3" t="e">
        <f xml:space="preserve"> IF(Calculations!C1610 = DefectTypeString,  IFERROR(Calculations!L1610,""), NA())</f>
        <v>#N/A</v>
      </c>
      <c r="H1610" s="3" t="e">
        <f t="shared" si="175"/>
        <v>#NUM!</v>
      </c>
      <c r="I1610" s="3" t="e">
        <f ca="1" xml:space="preserve"> IF(OR(Calculations!C1610 = "",Calculations!C1610 &lt;&gt; DefectTypeString),  Calculations!M1610, NA())</f>
        <v>#N/A</v>
      </c>
      <c r="J1610" s="3" t="e">
        <f xml:space="preserve"> IF(Calculations!C1610 = DefectTypeString,  Calculations!M1610, NA())</f>
        <v>#N/A</v>
      </c>
      <c r="K1610" s="3"/>
      <c r="AL1610" s="2" t="str">
        <f t="shared" si="171"/>
        <v/>
      </c>
      <c r="AM1610" s="4" t="str">
        <f t="shared" si="172"/>
        <v/>
      </c>
      <c r="AN1610" s="4" t="str">
        <f t="shared" si="173"/>
        <v/>
      </c>
    </row>
    <row r="1611" spans="1:40" x14ac:dyDescent="0.2">
      <c r="A1611" s="9" t="str">
        <f>Calculations!B1611</f>
        <v/>
      </c>
      <c r="B1611" s="9" t="str">
        <f>Calculations!A1611</f>
        <v/>
      </c>
      <c r="C1611" s="3" t="str">
        <f t="shared" si="170"/>
        <v/>
      </c>
      <c r="D1611" s="3" t="str">
        <f>IFERROR(Calculations!L1611,"")</f>
        <v/>
      </c>
      <c r="E1611" s="3" t="str">
        <f>IF(OR(FilterValue="",Calculations!C1611=FilterValue), IF(Calculations!C1611 &lt;&gt;DefectTypeString,  IFERROR(Calculations!L1611,""), NA()),NA())</f>
        <v/>
      </c>
      <c r="F1611" s="3" t="e">
        <f t="shared" si="174"/>
        <v>#NUM!</v>
      </c>
      <c r="G1611" s="3" t="e">
        <f xml:space="preserve"> IF(Calculations!C1611 = DefectTypeString,  IFERROR(Calculations!L1611,""), NA())</f>
        <v>#N/A</v>
      </c>
      <c r="H1611" s="3" t="e">
        <f t="shared" si="175"/>
        <v>#NUM!</v>
      </c>
      <c r="I1611" s="3" t="e">
        <f ca="1" xml:space="preserve"> IF(OR(Calculations!C1611 = "",Calculations!C1611 &lt;&gt; DefectTypeString),  Calculations!M1611, NA())</f>
        <v>#N/A</v>
      </c>
      <c r="J1611" s="3" t="e">
        <f xml:space="preserve"> IF(Calculations!C1611 = DefectTypeString,  Calculations!M1611, NA())</f>
        <v>#N/A</v>
      </c>
      <c r="K1611" s="3"/>
      <c r="AL1611" s="2" t="str">
        <f t="shared" si="171"/>
        <v/>
      </c>
      <c r="AM1611" s="4" t="str">
        <f t="shared" si="172"/>
        <v/>
      </c>
      <c r="AN1611" s="4" t="str">
        <f t="shared" si="173"/>
        <v/>
      </c>
    </row>
    <row r="1612" spans="1:40" x14ac:dyDescent="0.2">
      <c r="A1612" s="9" t="str">
        <f>Calculations!B1612</f>
        <v/>
      </c>
      <c r="B1612" s="9" t="str">
        <f>Calculations!A1612</f>
        <v/>
      </c>
      <c r="C1612" s="3" t="str">
        <f t="shared" si="170"/>
        <v/>
      </c>
      <c r="D1612" s="3" t="str">
        <f>IFERROR(Calculations!L1612,"")</f>
        <v/>
      </c>
      <c r="E1612" s="3" t="str">
        <f>IF(OR(FilterValue="",Calculations!C1612=FilterValue), IF(Calculations!C1612 &lt;&gt;DefectTypeString,  IFERROR(Calculations!L1612,""), NA()),NA())</f>
        <v/>
      </c>
      <c r="F1612" s="3" t="e">
        <f t="shared" si="174"/>
        <v>#NUM!</v>
      </c>
      <c r="G1612" s="3" t="e">
        <f xml:space="preserve"> IF(Calculations!C1612 = DefectTypeString,  IFERROR(Calculations!L1612,""), NA())</f>
        <v>#N/A</v>
      </c>
      <c r="H1612" s="3" t="e">
        <f t="shared" si="175"/>
        <v>#NUM!</v>
      </c>
      <c r="I1612" s="3" t="e">
        <f ca="1" xml:space="preserve"> IF(OR(Calculations!C1612 = "",Calculations!C1612 &lt;&gt; DefectTypeString),  Calculations!M1612, NA())</f>
        <v>#N/A</v>
      </c>
      <c r="J1612" s="3" t="e">
        <f xml:space="preserve"> IF(Calculations!C1612 = DefectTypeString,  Calculations!M1612, NA())</f>
        <v>#N/A</v>
      </c>
      <c r="K1612" s="3"/>
      <c r="AL1612" s="2" t="str">
        <f t="shared" si="171"/>
        <v/>
      </c>
      <c r="AM1612" s="4" t="str">
        <f t="shared" si="172"/>
        <v/>
      </c>
      <c r="AN1612" s="4" t="str">
        <f t="shared" si="173"/>
        <v/>
      </c>
    </row>
    <row r="1613" spans="1:40" x14ac:dyDescent="0.2">
      <c r="A1613" s="9" t="str">
        <f>Calculations!B1613</f>
        <v/>
      </c>
      <c r="B1613" s="9" t="str">
        <f>Calculations!A1613</f>
        <v/>
      </c>
      <c r="C1613" s="3" t="str">
        <f t="shared" si="170"/>
        <v/>
      </c>
      <c r="D1613" s="3" t="str">
        <f>IFERROR(Calculations!L1613,"")</f>
        <v/>
      </c>
      <c r="E1613" s="3" t="str">
        <f>IF(OR(FilterValue="",Calculations!C1613=FilterValue), IF(Calculations!C1613 &lt;&gt;DefectTypeString,  IFERROR(Calculations!L1613,""), NA()),NA())</f>
        <v/>
      </c>
      <c r="F1613" s="3" t="e">
        <f t="shared" si="174"/>
        <v>#NUM!</v>
      </c>
      <c r="G1613" s="3" t="e">
        <f xml:space="preserve"> IF(Calculations!C1613 = DefectTypeString,  IFERROR(Calculations!L1613,""), NA())</f>
        <v>#N/A</v>
      </c>
      <c r="H1613" s="3" t="e">
        <f t="shared" si="175"/>
        <v>#NUM!</v>
      </c>
      <c r="I1613" s="3" t="e">
        <f ca="1" xml:space="preserve"> IF(OR(Calculations!C1613 = "",Calculations!C1613 &lt;&gt; DefectTypeString),  Calculations!M1613, NA())</f>
        <v>#N/A</v>
      </c>
      <c r="J1613" s="3" t="e">
        <f xml:space="preserve"> IF(Calculations!C1613 = DefectTypeString,  Calculations!M1613, NA())</f>
        <v>#N/A</v>
      </c>
      <c r="K1613" s="3"/>
      <c r="AL1613" s="2" t="str">
        <f t="shared" si="171"/>
        <v/>
      </c>
      <c r="AM1613" s="4" t="str">
        <f t="shared" si="172"/>
        <v/>
      </c>
      <c r="AN1613" s="4" t="str">
        <f t="shared" si="173"/>
        <v/>
      </c>
    </row>
    <row r="1614" spans="1:40" x14ac:dyDescent="0.2">
      <c r="A1614" s="9" t="str">
        <f>Calculations!B1614</f>
        <v/>
      </c>
      <c r="B1614" s="9" t="str">
        <f>Calculations!A1614</f>
        <v/>
      </c>
      <c r="C1614" s="3" t="str">
        <f t="shared" si="170"/>
        <v/>
      </c>
      <c r="D1614" s="3" t="str">
        <f>IFERROR(Calculations!L1614,"")</f>
        <v/>
      </c>
      <c r="E1614" s="3" t="str">
        <f>IF(OR(FilterValue="",Calculations!C1614=FilterValue), IF(Calculations!C1614 &lt;&gt;DefectTypeString,  IFERROR(Calculations!L1614,""), NA()),NA())</f>
        <v/>
      </c>
      <c r="F1614" s="3" t="e">
        <f t="shared" si="174"/>
        <v>#NUM!</v>
      </c>
      <c r="G1614" s="3" t="e">
        <f xml:space="preserve"> IF(Calculations!C1614 = DefectTypeString,  IFERROR(Calculations!L1614,""), NA())</f>
        <v>#N/A</v>
      </c>
      <c r="H1614" s="3" t="e">
        <f t="shared" si="175"/>
        <v>#NUM!</v>
      </c>
      <c r="I1614" s="3" t="e">
        <f ca="1" xml:space="preserve"> IF(OR(Calculations!C1614 = "",Calculations!C1614 &lt;&gt; DefectTypeString),  Calculations!M1614, NA())</f>
        <v>#N/A</v>
      </c>
      <c r="J1614" s="3" t="e">
        <f xml:space="preserve"> IF(Calculations!C1614 = DefectTypeString,  Calculations!M1614, NA())</f>
        <v>#N/A</v>
      </c>
      <c r="K1614" s="3"/>
      <c r="AL1614" s="2" t="str">
        <f t="shared" si="171"/>
        <v/>
      </c>
      <c r="AM1614" s="4" t="str">
        <f t="shared" si="172"/>
        <v/>
      </c>
      <c r="AN1614" s="4" t="str">
        <f t="shared" si="173"/>
        <v/>
      </c>
    </row>
    <row r="1615" spans="1:40" x14ac:dyDescent="0.2">
      <c r="A1615" s="9" t="str">
        <f>Calculations!B1615</f>
        <v/>
      </c>
      <c r="B1615" s="9" t="str">
        <f>Calculations!A1615</f>
        <v/>
      </c>
      <c r="C1615" s="3" t="str">
        <f t="shared" si="170"/>
        <v/>
      </c>
      <c r="D1615" s="3" t="str">
        <f>IFERROR(Calculations!L1615,"")</f>
        <v/>
      </c>
      <c r="E1615" s="3" t="str">
        <f>IF(OR(FilterValue="",Calculations!C1615=FilterValue), IF(Calculations!C1615 &lt;&gt;DefectTypeString,  IFERROR(Calculations!L1615,""), NA()),NA())</f>
        <v/>
      </c>
      <c r="F1615" s="3" t="e">
        <f t="shared" si="174"/>
        <v>#NUM!</v>
      </c>
      <c r="G1615" s="3" t="e">
        <f xml:space="preserve"> IF(Calculations!C1615 = DefectTypeString,  IFERROR(Calculations!L1615,""), NA())</f>
        <v>#N/A</v>
      </c>
      <c r="H1615" s="3" t="e">
        <f t="shared" si="175"/>
        <v>#NUM!</v>
      </c>
      <c r="I1615" s="3" t="e">
        <f ca="1" xml:space="preserve"> IF(OR(Calculations!C1615 = "",Calculations!C1615 &lt;&gt; DefectTypeString),  Calculations!M1615, NA())</f>
        <v>#N/A</v>
      </c>
      <c r="J1615" s="3" t="e">
        <f xml:space="preserve"> IF(Calculations!C1615 = DefectTypeString,  Calculations!M1615, NA())</f>
        <v>#N/A</v>
      </c>
      <c r="K1615" s="3"/>
      <c r="AL1615" s="2" t="str">
        <f t="shared" si="171"/>
        <v/>
      </c>
      <c r="AM1615" s="4" t="str">
        <f t="shared" si="172"/>
        <v/>
      </c>
      <c r="AN1615" s="4" t="str">
        <f t="shared" si="173"/>
        <v/>
      </c>
    </row>
    <row r="1616" spans="1:40" x14ac:dyDescent="0.2">
      <c r="A1616" s="9" t="str">
        <f>Calculations!B1616</f>
        <v/>
      </c>
      <c r="B1616" s="9" t="str">
        <f>Calculations!A1616</f>
        <v/>
      </c>
      <c r="C1616" s="3" t="str">
        <f t="shared" si="170"/>
        <v/>
      </c>
      <c r="D1616" s="3" t="str">
        <f>IFERROR(Calculations!L1616,"")</f>
        <v/>
      </c>
      <c r="E1616" s="3" t="str">
        <f>IF(OR(FilterValue="",Calculations!C1616=FilterValue), IF(Calculations!C1616 &lt;&gt;DefectTypeString,  IFERROR(Calculations!L1616,""), NA()),NA())</f>
        <v/>
      </c>
      <c r="F1616" s="3" t="e">
        <f t="shared" si="174"/>
        <v>#NUM!</v>
      </c>
      <c r="G1616" s="3" t="e">
        <f xml:space="preserve"> IF(Calculations!C1616 = DefectTypeString,  IFERROR(Calculations!L1616,""), NA())</f>
        <v>#N/A</v>
      </c>
      <c r="H1616" s="3" t="e">
        <f t="shared" si="175"/>
        <v>#NUM!</v>
      </c>
      <c r="I1616" s="3" t="e">
        <f ca="1" xml:space="preserve"> IF(OR(Calculations!C1616 = "",Calculations!C1616 &lt;&gt; DefectTypeString),  Calculations!M1616, NA())</f>
        <v>#N/A</v>
      </c>
      <c r="J1616" s="3" t="e">
        <f xml:space="preserve"> IF(Calculations!C1616 = DefectTypeString,  Calculations!M1616, NA())</f>
        <v>#N/A</v>
      </c>
      <c r="K1616" s="3"/>
      <c r="AL1616" s="2" t="str">
        <f t="shared" si="171"/>
        <v/>
      </c>
      <c r="AM1616" s="4" t="str">
        <f t="shared" si="172"/>
        <v/>
      </c>
      <c r="AN1616" s="4" t="str">
        <f t="shared" si="173"/>
        <v/>
      </c>
    </row>
    <row r="1617" spans="1:40" x14ac:dyDescent="0.2">
      <c r="A1617" s="9" t="str">
        <f>Calculations!B1617</f>
        <v/>
      </c>
      <c r="B1617" s="9" t="str">
        <f>Calculations!A1617</f>
        <v/>
      </c>
      <c r="C1617" s="3" t="str">
        <f t="shared" si="170"/>
        <v/>
      </c>
      <c r="D1617" s="3" t="str">
        <f>IFERROR(Calculations!L1617,"")</f>
        <v/>
      </c>
      <c r="E1617" s="3" t="str">
        <f>IF(OR(FilterValue="",Calculations!C1617=FilterValue), IF(Calculations!C1617 &lt;&gt;DefectTypeString,  IFERROR(Calculations!L1617,""), NA()),NA())</f>
        <v/>
      </c>
      <c r="F1617" s="3" t="e">
        <f t="shared" si="174"/>
        <v>#NUM!</v>
      </c>
      <c r="G1617" s="3" t="e">
        <f xml:space="preserve"> IF(Calculations!C1617 = DefectTypeString,  IFERROR(Calculations!L1617,""), NA())</f>
        <v>#N/A</v>
      </c>
      <c r="H1617" s="3" t="e">
        <f t="shared" si="175"/>
        <v>#NUM!</v>
      </c>
      <c r="I1617" s="3" t="e">
        <f ca="1" xml:space="preserve"> IF(OR(Calculations!C1617 = "",Calculations!C1617 &lt;&gt; DefectTypeString),  Calculations!M1617, NA())</f>
        <v>#N/A</v>
      </c>
      <c r="J1617" s="3" t="e">
        <f xml:space="preserve"> IF(Calculations!C1617 = DefectTypeString,  Calculations!M1617, NA())</f>
        <v>#N/A</v>
      </c>
      <c r="K1617" s="3"/>
      <c r="AL1617" s="2" t="str">
        <f t="shared" si="171"/>
        <v/>
      </c>
      <c r="AM1617" s="4" t="str">
        <f t="shared" si="172"/>
        <v/>
      </c>
      <c r="AN1617" s="4" t="str">
        <f t="shared" si="173"/>
        <v/>
      </c>
    </row>
    <row r="1618" spans="1:40" x14ac:dyDescent="0.2">
      <c r="A1618" s="9" t="str">
        <f>Calculations!B1618</f>
        <v/>
      </c>
      <c r="B1618" s="9" t="str">
        <f>Calculations!A1618</f>
        <v/>
      </c>
      <c r="C1618" s="3" t="str">
        <f t="shared" si="170"/>
        <v/>
      </c>
      <c r="D1618" s="3" t="str">
        <f>IFERROR(Calculations!L1618,"")</f>
        <v/>
      </c>
      <c r="E1618" s="3" t="str">
        <f>IF(OR(FilterValue="",Calculations!C1618=FilterValue), IF(Calculations!C1618 &lt;&gt;DefectTypeString,  IFERROR(Calculations!L1618,""), NA()),NA())</f>
        <v/>
      </c>
      <c r="F1618" s="3" t="e">
        <f t="shared" si="174"/>
        <v>#NUM!</v>
      </c>
      <c r="G1618" s="3" t="e">
        <f xml:space="preserve"> IF(Calculations!C1618 = DefectTypeString,  IFERROR(Calculations!L1618,""), NA())</f>
        <v>#N/A</v>
      </c>
      <c r="H1618" s="3" t="e">
        <f t="shared" si="175"/>
        <v>#NUM!</v>
      </c>
      <c r="I1618" s="3" t="e">
        <f ca="1" xml:space="preserve"> IF(OR(Calculations!C1618 = "",Calculations!C1618 &lt;&gt; DefectTypeString),  Calculations!M1618, NA())</f>
        <v>#N/A</v>
      </c>
      <c r="J1618" s="3" t="e">
        <f xml:space="preserve"> IF(Calculations!C1618 = DefectTypeString,  Calculations!M1618, NA())</f>
        <v>#N/A</v>
      </c>
      <c r="K1618" s="3"/>
      <c r="AL1618" s="2" t="str">
        <f t="shared" si="171"/>
        <v/>
      </c>
      <c r="AM1618" s="4" t="str">
        <f t="shared" si="172"/>
        <v/>
      </c>
      <c r="AN1618" s="4" t="str">
        <f t="shared" si="173"/>
        <v/>
      </c>
    </row>
    <row r="1619" spans="1:40" x14ac:dyDescent="0.2">
      <c r="A1619" s="9" t="str">
        <f>Calculations!B1619</f>
        <v/>
      </c>
      <c r="B1619" s="9" t="str">
        <f>Calculations!A1619</f>
        <v/>
      </c>
      <c r="C1619" s="3" t="str">
        <f t="shared" si="170"/>
        <v/>
      </c>
      <c r="D1619" s="3" t="str">
        <f>IFERROR(Calculations!L1619,"")</f>
        <v/>
      </c>
      <c r="E1619" s="3" t="str">
        <f>IF(OR(FilterValue="",Calculations!C1619=FilterValue), IF(Calculations!C1619 &lt;&gt;DefectTypeString,  IFERROR(Calculations!L1619,""), NA()),NA())</f>
        <v/>
      </c>
      <c r="F1619" s="3" t="e">
        <f t="shared" si="174"/>
        <v>#NUM!</v>
      </c>
      <c r="G1619" s="3" t="e">
        <f xml:space="preserve"> IF(Calculations!C1619 = DefectTypeString,  IFERROR(Calculations!L1619,""), NA())</f>
        <v>#N/A</v>
      </c>
      <c r="H1619" s="3" t="e">
        <f t="shared" si="175"/>
        <v>#NUM!</v>
      </c>
      <c r="I1619" s="3" t="e">
        <f ca="1" xml:space="preserve"> IF(OR(Calculations!C1619 = "",Calculations!C1619 &lt;&gt; DefectTypeString),  Calculations!M1619, NA())</f>
        <v>#N/A</v>
      </c>
      <c r="J1619" s="3" t="e">
        <f xml:space="preserve"> IF(Calculations!C1619 = DefectTypeString,  Calculations!M1619, NA())</f>
        <v>#N/A</v>
      </c>
      <c r="K1619" s="3"/>
      <c r="AL1619" s="2" t="str">
        <f t="shared" si="171"/>
        <v/>
      </c>
      <c r="AM1619" s="4" t="str">
        <f t="shared" si="172"/>
        <v/>
      </c>
      <c r="AN1619" s="4" t="str">
        <f t="shared" si="173"/>
        <v/>
      </c>
    </row>
    <row r="1620" spans="1:40" x14ac:dyDescent="0.2">
      <c r="A1620" s="9" t="str">
        <f>Calculations!B1620</f>
        <v/>
      </c>
      <c r="B1620" s="9" t="str">
        <f>Calculations!A1620</f>
        <v/>
      </c>
      <c r="C1620" s="3" t="str">
        <f t="shared" si="170"/>
        <v/>
      </c>
      <c r="D1620" s="3" t="str">
        <f>IFERROR(Calculations!L1620,"")</f>
        <v/>
      </c>
      <c r="E1620" s="3" t="str">
        <f>IF(OR(FilterValue="",Calculations!C1620=FilterValue), IF(Calculations!C1620 &lt;&gt;DefectTypeString,  IFERROR(Calculations!L1620,""), NA()),NA())</f>
        <v/>
      </c>
      <c r="F1620" s="3" t="e">
        <f t="shared" si="174"/>
        <v>#NUM!</v>
      </c>
      <c r="G1620" s="3" t="e">
        <f xml:space="preserve"> IF(Calculations!C1620 = DefectTypeString,  IFERROR(Calculations!L1620,""), NA())</f>
        <v>#N/A</v>
      </c>
      <c r="H1620" s="3" t="e">
        <f t="shared" si="175"/>
        <v>#NUM!</v>
      </c>
      <c r="I1620" s="3" t="e">
        <f ca="1" xml:space="preserve"> IF(OR(Calculations!C1620 = "",Calculations!C1620 &lt;&gt; DefectTypeString),  Calculations!M1620, NA())</f>
        <v>#N/A</v>
      </c>
      <c r="J1620" s="3" t="e">
        <f xml:space="preserve"> IF(Calculations!C1620 = DefectTypeString,  Calculations!M1620, NA())</f>
        <v>#N/A</v>
      </c>
      <c r="K1620" s="3"/>
      <c r="AL1620" s="2" t="str">
        <f t="shared" si="171"/>
        <v/>
      </c>
      <c r="AM1620" s="4" t="str">
        <f t="shared" si="172"/>
        <v/>
      </c>
      <c r="AN1620" s="4" t="str">
        <f t="shared" si="173"/>
        <v/>
      </c>
    </row>
    <row r="1621" spans="1:40" x14ac:dyDescent="0.2">
      <c r="A1621" s="9" t="str">
        <f>Calculations!B1621</f>
        <v/>
      </c>
      <c r="B1621" s="9" t="str">
        <f>Calculations!A1621</f>
        <v/>
      </c>
      <c r="C1621" s="3" t="str">
        <f t="shared" si="170"/>
        <v/>
      </c>
      <c r="D1621" s="3" t="str">
        <f>IFERROR(Calculations!L1621,"")</f>
        <v/>
      </c>
      <c r="E1621" s="3" t="str">
        <f>IF(OR(FilterValue="",Calculations!C1621=FilterValue), IF(Calculations!C1621 &lt;&gt;DefectTypeString,  IFERROR(Calculations!L1621,""), NA()),NA())</f>
        <v/>
      </c>
      <c r="F1621" s="3" t="e">
        <f t="shared" si="174"/>
        <v>#NUM!</v>
      </c>
      <c r="G1621" s="3" t="e">
        <f xml:space="preserve"> IF(Calculations!C1621 = DefectTypeString,  IFERROR(Calculations!L1621,""), NA())</f>
        <v>#N/A</v>
      </c>
      <c r="H1621" s="3" t="e">
        <f t="shared" si="175"/>
        <v>#NUM!</v>
      </c>
      <c r="I1621" s="3" t="e">
        <f ca="1" xml:space="preserve"> IF(OR(Calculations!C1621 = "",Calculations!C1621 &lt;&gt; DefectTypeString),  Calculations!M1621, NA())</f>
        <v>#N/A</v>
      </c>
      <c r="J1621" s="3" t="e">
        <f xml:space="preserve"> IF(Calculations!C1621 = DefectTypeString,  Calculations!M1621, NA())</f>
        <v>#N/A</v>
      </c>
      <c r="K1621" s="3"/>
      <c r="AL1621" s="2" t="str">
        <f t="shared" si="171"/>
        <v/>
      </c>
      <c r="AM1621" s="4" t="str">
        <f t="shared" si="172"/>
        <v/>
      </c>
      <c r="AN1621" s="4" t="str">
        <f t="shared" si="173"/>
        <v/>
      </c>
    </row>
    <row r="1622" spans="1:40" x14ac:dyDescent="0.2">
      <c r="A1622" s="9" t="str">
        <f>Calculations!B1622</f>
        <v/>
      </c>
      <c r="B1622" s="9" t="str">
        <f>Calculations!A1622</f>
        <v/>
      </c>
      <c r="C1622" s="3" t="str">
        <f t="shared" si="170"/>
        <v/>
      </c>
      <c r="D1622" s="3" t="str">
        <f>IFERROR(Calculations!L1622,"")</f>
        <v/>
      </c>
      <c r="E1622" s="3" t="str">
        <f>IF(OR(FilterValue="",Calculations!C1622=FilterValue), IF(Calculations!C1622 &lt;&gt;DefectTypeString,  IFERROR(Calculations!L1622,""), NA()),NA())</f>
        <v/>
      </c>
      <c r="F1622" s="3" t="e">
        <f t="shared" si="174"/>
        <v>#NUM!</v>
      </c>
      <c r="G1622" s="3" t="e">
        <f xml:space="preserve"> IF(Calculations!C1622 = DefectTypeString,  IFERROR(Calculations!L1622,""), NA())</f>
        <v>#N/A</v>
      </c>
      <c r="H1622" s="3" t="e">
        <f t="shared" si="175"/>
        <v>#NUM!</v>
      </c>
      <c r="I1622" s="3" t="e">
        <f ca="1" xml:space="preserve"> IF(OR(Calculations!C1622 = "",Calculations!C1622 &lt;&gt; DefectTypeString),  Calculations!M1622, NA())</f>
        <v>#N/A</v>
      </c>
      <c r="J1622" s="3" t="e">
        <f xml:space="preserve"> IF(Calculations!C1622 = DefectTypeString,  Calculations!M1622, NA())</f>
        <v>#N/A</v>
      </c>
      <c r="K1622" s="3"/>
      <c r="AL1622" s="2" t="str">
        <f t="shared" si="171"/>
        <v/>
      </c>
      <c r="AM1622" s="4" t="str">
        <f t="shared" si="172"/>
        <v/>
      </c>
      <c r="AN1622" s="4" t="str">
        <f t="shared" si="173"/>
        <v/>
      </c>
    </row>
    <row r="1623" spans="1:40" x14ac:dyDescent="0.2">
      <c r="A1623" s="9" t="str">
        <f>Calculations!B1623</f>
        <v/>
      </c>
      <c r="B1623" s="9" t="str">
        <f>Calculations!A1623</f>
        <v/>
      </c>
      <c r="C1623" s="3" t="str">
        <f t="shared" si="170"/>
        <v/>
      </c>
      <c r="D1623" s="3" t="str">
        <f>IFERROR(Calculations!L1623,"")</f>
        <v/>
      </c>
      <c r="E1623" s="3" t="str">
        <f>IF(OR(FilterValue="",Calculations!C1623=FilterValue), IF(Calculations!C1623 &lt;&gt;DefectTypeString,  IFERROR(Calculations!L1623,""), NA()),NA())</f>
        <v/>
      </c>
      <c r="F1623" s="3" t="e">
        <f t="shared" si="174"/>
        <v>#NUM!</v>
      </c>
      <c r="G1623" s="3" t="e">
        <f xml:space="preserve"> IF(Calculations!C1623 = DefectTypeString,  IFERROR(Calculations!L1623,""), NA())</f>
        <v>#N/A</v>
      </c>
      <c r="H1623" s="3" t="e">
        <f t="shared" si="175"/>
        <v>#NUM!</v>
      </c>
      <c r="I1623" s="3" t="e">
        <f ca="1" xml:space="preserve"> IF(OR(Calculations!C1623 = "",Calculations!C1623 &lt;&gt; DefectTypeString),  Calculations!M1623, NA())</f>
        <v>#N/A</v>
      </c>
      <c r="J1623" s="3" t="e">
        <f xml:space="preserve"> IF(Calculations!C1623 = DefectTypeString,  Calculations!M1623, NA())</f>
        <v>#N/A</v>
      </c>
      <c r="K1623" s="3"/>
      <c r="AL1623" s="2" t="str">
        <f t="shared" si="171"/>
        <v/>
      </c>
      <c r="AM1623" s="4" t="str">
        <f t="shared" si="172"/>
        <v/>
      </c>
      <c r="AN1623" s="4" t="str">
        <f t="shared" si="173"/>
        <v/>
      </c>
    </row>
    <row r="1624" spans="1:40" x14ac:dyDescent="0.2">
      <c r="A1624" s="9" t="str">
        <f>Calculations!B1624</f>
        <v/>
      </c>
      <c r="B1624" s="9" t="str">
        <f>Calculations!A1624</f>
        <v/>
      </c>
      <c r="C1624" s="3" t="str">
        <f t="shared" si="170"/>
        <v/>
      </c>
      <c r="D1624" s="3" t="str">
        <f>IFERROR(Calculations!L1624,"")</f>
        <v/>
      </c>
      <c r="E1624" s="3" t="str">
        <f>IF(OR(FilterValue="",Calculations!C1624=FilterValue), IF(Calculations!C1624 &lt;&gt;DefectTypeString,  IFERROR(Calculations!L1624,""), NA()),NA())</f>
        <v/>
      </c>
      <c r="F1624" s="3" t="e">
        <f t="shared" si="174"/>
        <v>#NUM!</v>
      </c>
      <c r="G1624" s="3" t="e">
        <f xml:space="preserve"> IF(Calculations!C1624 = DefectTypeString,  IFERROR(Calculations!L1624,""), NA())</f>
        <v>#N/A</v>
      </c>
      <c r="H1624" s="3" t="e">
        <f t="shared" si="175"/>
        <v>#NUM!</v>
      </c>
      <c r="I1624" s="3" t="e">
        <f ca="1" xml:space="preserve"> IF(OR(Calculations!C1624 = "",Calculations!C1624 &lt;&gt; DefectTypeString),  Calculations!M1624, NA())</f>
        <v>#N/A</v>
      </c>
      <c r="J1624" s="3" t="e">
        <f xml:space="preserve"> IF(Calculations!C1624 = DefectTypeString,  Calculations!M1624, NA())</f>
        <v>#N/A</v>
      </c>
      <c r="K1624" s="3"/>
      <c r="AL1624" s="2" t="str">
        <f t="shared" si="171"/>
        <v/>
      </c>
      <c r="AM1624" s="4" t="str">
        <f t="shared" si="172"/>
        <v/>
      </c>
      <c r="AN1624" s="4" t="str">
        <f t="shared" si="173"/>
        <v/>
      </c>
    </row>
    <row r="1625" spans="1:40" x14ac:dyDescent="0.2">
      <c r="A1625" s="9" t="str">
        <f>Calculations!B1625</f>
        <v/>
      </c>
      <c r="B1625" s="9" t="str">
        <f>Calculations!A1625</f>
        <v/>
      </c>
      <c r="C1625" s="3" t="str">
        <f t="shared" si="170"/>
        <v/>
      </c>
      <c r="D1625" s="3" t="str">
        <f>IFERROR(Calculations!L1625,"")</f>
        <v/>
      </c>
      <c r="E1625" s="3" t="str">
        <f>IF(OR(FilterValue="",Calculations!C1625=FilterValue), IF(Calculations!C1625 &lt;&gt;DefectTypeString,  IFERROR(Calculations!L1625,""), NA()),NA())</f>
        <v/>
      </c>
      <c r="F1625" s="3" t="e">
        <f t="shared" si="174"/>
        <v>#NUM!</v>
      </c>
      <c r="G1625" s="3" t="e">
        <f xml:space="preserve"> IF(Calculations!C1625 = DefectTypeString,  IFERROR(Calculations!L1625,""), NA())</f>
        <v>#N/A</v>
      </c>
      <c r="H1625" s="3" t="e">
        <f t="shared" si="175"/>
        <v>#NUM!</v>
      </c>
      <c r="I1625" s="3" t="e">
        <f ca="1" xml:space="preserve"> IF(OR(Calculations!C1625 = "",Calculations!C1625 &lt;&gt; DefectTypeString),  Calculations!M1625, NA())</f>
        <v>#N/A</v>
      </c>
      <c r="J1625" s="3" t="e">
        <f xml:space="preserve"> IF(Calculations!C1625 = DefectTypeString,  Calculations!M1625, NA())</f>
        <v>#N/A</v>
      </c>
      <c r="K1625" s="3"/>
      <c r="AL1625" s="2" t="str">
        <f t="shared" si="171"/>
        <v/>
      </c>
      <c r="AM1625" s="4" t="str">
        <f t="shared" si="172"/>
        <v/>
      </c>
      <c r="AN1625" s="4" t="str">
        <f t="shared" si="173"/>
        <v/>
      </c>
    </row>
    <row r="1626" spans="1:40" x14ac:dyDescent="0.2">
      <c r="A1626" s="9" t="str">
        <f>Calculations!B1626</f>
        <v/>
      </c>
      <c r="B1626" s="9" t="str">
        <f>Calculations!A1626</f>
        <v/>
      </c>
      <c r="C1626" s="3" t="str">
        <f t="shared" si="170"/>
        <v/>
      </c>
      <c r="D1626" s="3" t="str">
        <f>IFERROR(Calculations!L1626,"")</f>
        <v/>
      </c>
      <c r="E1626" s="3" t="str">
        <f>IF(OR(FilterValue="",Calculations!C1626=FilterValue), IF(Calculations!C1626 &lt;&gt;DefectTypeString,  IFERROR(Calculations!L1626,""), NA()),NA())</f>
        <v/>
      </c>
      <c r="F1626" s="3" t="e">
        <f t="shared" si="174"/>
        <v>#NUM!</v>
      </c>
      <c r="G1626" s="3" t="e">
        <f xml:space="preserve"> IF(Calculations!C1626 = DefectTypeString,  IFERROR(Calculations!L1626,""), NA())</f>
        <v>#N/A</v>
      </c>
      <c r="H1626" s="3" t="e">
        <f t="shared" si="175"/>
        <v>#NUM!</v>
      </c>
      <c r="I1626" s="3" t="e">
        <f ca="1" xml:space="preserve"> IF(OR(Calculations!C1626 = "",Calculations!C1626 &lt;&gt; DefectTypeString),  Calculations!M1626, NA())</f>
        <v>#N/A</v>
      </c>
      <c r="J1626" s="3" t="e">
        <f xml:space="preserve"> IF(Calculations!C1626 = DefectTypeString,  Calculations!M1626, NA())</f>
        <v>#N/A</v>
      </c>
      <c r="K1626" s="3"/>
      <c r="AL1626" s="2" t="str">
        <f t="shared" si="171"/>
        <v/>
      </c>
      <c r="AM1626" s="4" t="str">
        <f t="shared" si="172"/>
        <v/>
      </c>
      <c r="AN1626" s="4" t="str">
        <f t="shared" si="173"/>
        <v/>
      </c>
    </row>
    <row r="1627" spans="1:40" x14ac:dyDescent="0.2">
      <c r="A1627" s="9" t="str">
        <f>Calculations!B1627</f>
        <v/>
      </c>
      <c r="B1627" s="9" t="str">
        <f>Calculations!A1627</f>
        <v/>
      </c>
      <c r="C1627" s="3" t="str">
        <f t="shared" si="170"/>
        <v/>
      </c>
      <c r="D1627" s="3" t="str">
        <f>IFERROR(Calculations!L1627,"")</f>
        <v/>
      </c>
      <c r="E1627" s="3" t="str">
        <f>IF(OR(FilterValue="",Calculations!C1627=FilterValue), IF(Calculations!C1627 &lt;&gt;DefectTypeString,  IFERROR(Calculations!L1627,""), NA()),NA())</f>
        <v/>
      </c>
      <c r="F1627" s="3" t="e">
        <f t="shared" si="174"/>
        <v>#NUM!</v>
      </c>
      <c r="G1627" s="3" t="e">
        <f xml:space="preserve"> IF(Calculations!C1627 = DefectTypeString,  IFERROR(Calculations!L1627,""), NA())</f>
        <v>#N/A</v>
      </c>
      <c r="H1627" s="3" t="e">
        <f t="shared" si="175"/>
        <v>#NUM!</v>
      </c>
      <c r="I1627" s="3" t="e">
        <f ca="1" xml:space="preserve"> IF(OR(Calculations!C1627 = "",Calculations!C1627 &lt;&gt; DefectTypeString),  Calculations!M1627, NA())</f>
        <v>#N/A</v>
      </c>
      <c r="J1627" s="3" t="e">
        <f xml:space="preserve"> IF(Calculations!C1627 = DefectTypeString,  Calculations!M1627, NA())</f>
        <v>#N/A</v>
      </c>
      <c r="K1627" s="3"/>
      <c r="AL1627" s="2" t="str">
        <f t="shared" si="171"/>
        <v/>
      </c>
      <c r="AM1627" s="4" t="str">
        <f t="shared" si="172"/>
        <v/>
      </c>
      <c r="AN1627" s="4" t="str">
        <f t="shared" si="173"/>
        <v/>
      </c>
    </row>
    <row r="1628" spans="1:40" x14ac:dyDescent="0.2">
      <c r="A1628" s="9" t="str">
        <f>Calculations!B1628</f>
        <v/>
      </c>
      <c r="B1628" s="9" t="str">
        <f>Calculations!A1628</f>
        <v/>
      </c>
      <c r="C1628" s="3" t="str">
        <f t="shared" si="170"/>
        <v/>
      </c>
      <c r="D1628" s="3" t="str">
        <f>IFERROR(Calculations!L1628,"")</f>
        <v/>
      </c>
      <c r="E1628" s="3" t="str">
        <f>IF(OR(FilterValue="",Calculations!C1628=FilterValue), IF(Calculations!C1628 &lt;&gt;DefectTypeString,  IFERROR(Calculations!L1628,""), NA()),NA())</f>
        <v/>
      </c>
      <c r="F1628" s="3" t="e">
        <f t="shared" si="174"/>
        <v>#NUM!</v>
      </c>
      <c r="G1628" s="3" t="e">
        <f xml:space="preserve"> IF(Calculations!C1628 = DefectTypeString,  IFERROR(Calculations!L1628,""), NA())</f>
        <v>#N/A</v>
      </c>
      <c r="H1628" s="3" t="e">
        <f t="shared" si="175"/>
        <v>#NUM!</v>
      </c>
      <c r="I1628" s="3" t="e">
        <f ca="1" xml:space="preserve"> IF(OR(Calculations!C1628 = "",Calculations!C1628 &lt;&gt; DefectTypeString),  Calculations!M1628, NA())</f>
        <v>#N/A</v>
      </c>
      <c r="J1628" s="3" t="e">
        <f xml:space="preserve"> IF(Calculations!C1628 = DefectTypeString,  Calculations!M1628, NA())</f>
        <v>#N/A</v>
      </c>
      <c r="K1628" s="3"/>
      <c r="AL1628" s="2" t="str">
        <f t="shared" si="171"/>
        <v/>
      </c>
      <c r="AM1628" s="4" t="str">
        <f t="shared" si="172"/>
        <v/>
      </c>
      <c r="AN1628" s="4" t="str">
        <f t="shared" si="173"/>
        <v/>
      </c>
    </row>
    <row r="1629" spans="1:40" x14ac:dyDescent="0.2">
      <c r="A1629" s="9" t="str">
        <f>Calculations!B1629</f>
        <v/>
      </c>
      <c r="B1629" s="9" t="str">
        <f>Calculations!A1629</f>
        <v/>
      </c>
      <c r="C1629" s="3" t="str">
        <f t="shared" si="170"/>
        <v/>
      </c>
      <c r="D1629" s="3" t="str">
        <f>IFERROR(Calculations!L1629,"")</f>
        <v/>
      </c>
      <c r="E1629" s="3" t="str">
        <f>IF(OR(FilterValue="",Calculations!C1629=FilterValue), IF(Calculations!C1629 &lt;&gt;DefectTypeString,  IFERROR(Calculations!L1629,""), NA()),NA())</f>
        <v/>
      </c>
      <c r="F1629" s="3" t="e">
        <f t="shared" si="174"/>
        <v>#NUM!</v>
      </c>
      <c r="G1629" s="3" t="e">
        <f xml:space="preserve"> IF(Calculations!C1629 = DefectTypeString,  IFERROR(Calculations!L1629,""), NA())</f>
        <v>#N/A</v>
      </c>
      <c r="H1629" s="3" t="e">
        <f t="shared" si="175"/>
        <v>#NUM!</v>
      </c>
      <c r="I1629" s="3" t="e">
        <f ca="1" xml:space="preserve"> IF(OR(Calculations!C1629 = "",Calculations!C1629 &lt;&gt; DefectTypeString),  Calculations!M1629, NA())</f>
        <v>#N/A</v>
      </c>
      <c r="J1629" s="3" t="e">
        <f xml:space="preserve"> IF(Calculations!C1629 = DefectTypeString,  Calculations!M1629, NA())</f>
        <v>#N/A</v>
      </c>
      <c r="K1629" s="3"/>
      <c r="AL1629" s="2" t="str">
        <f t="shared" si="171"/>
        <v/>
      </c>
      <c r="AM1629" s="4" t="str">
        <f t="shared" si="172"/>
        <v/>
      </c>
      <c r="AN1629" s="4" t="str">
        <f t="shared" si="173"/>
        <v/>
      </c>
    </row>
    <row r="1630" spans="1:40" x14ac:dyDescent="0.2">
      <c r="A1630" s="9" t="str">
        <f>Calculations!B1630</f>
        <v/>
      </c>
      <c r="B1630" s="9" t="str">
        <f>Calculations!A1630</f>
        <v/>
      </c>
      <c r="C1630" s="3" t="str">
        <f t="shared" si="170"/>
        <v/>
      </c>
      <c r="D1630" s="3" t="str">
        <f>IFERROR(Calculations!L1630,"")</f>
        <v/>
      </c>
      <c r="E1630" s="3" t="str">
        <f>IF(OR(FilterValue="",Calculations!C1630=FilterValue), IF(Calculations!C1630 &lt;&gt;DefectTypeString,  IFERROR(Calculations!L1630,""), NA()),NA())</f>
        <v/>
      </c>
      <c r="F1630" s="3" t="e">
        <f t="shared" si="174"/>
        <v>#NUM!</v>
      </c>
      <c r="G1630" s="3" t="e">
        <f xml:space="preserve"> IF(Calculations!C1630 = DefectTypeString,  IFERROR(Calculations!L1630,""), NA())</f>
        <v>#N/A</v>
      </c>
      <c r="H1630" s="3" t="e">
        <f t="shared" si="175"/>
        <v>#NUM!</v>
      </c>
      <c r="I1630" s="3" t="e">
        <f ca="1" xml:space="preserve"> IF(OR(Calculations!C1630 = "",Calculations!C1630 &lt;&gt; DefectTypeString),  Calculations!M1630, NA())</f>
        <v>#N/A</v>
      </c>
      <c r="J1630" s="3" t="e">
        <f xml:space="preserve"> IF(Calculations!C1630 = DefectTypeString,  Calculations!M1630, NA())</f>
        <v>#N/A</v>
      </c>
      <c r="K1630" s="3"/>
      <c r="AL1630" s="2" t="str">
        <f t="shared" si="171"/>
        <v/>
      </c>
      <c r="AM1630" s="4" t="str">
        <f t="shared" si="172"/>
        <v/>
      </c>
      <c r="AN1630" s="4" t="str">
        <f t="shared" si="173"/>
        <v/>
      </c>
    </row>
    <row r="1631" spans="1:40" x14ac:dyDescent="0.2">
      <c r="A1631" s="9" t="str">
        <f>Calculations!B1631</f>
        <v/>
      </c>
      <c r="B1631" s="9" t="str">
        <f>Calculations!A1631</f>
        <v/>
      </c>
      <c r="C1631" s="3" t="str">
        <f t="shared" si="170"/>
        <v/>
      </c>
      <c r="D1631" s="3" t="str">
        <f>IFERROR(Calculations!L1631,"")</f>
        <v/>
      </c>
      <c r="E1631" s="3" t="str">
        <f>IF(OR(FilterValue="",Calculations!C1631=FilterValue), IF(Calculations!C1631 &lt;&gt;DefectTypeString,  IFERROR(Calculations!L1631,""), NA()),NA())</f>
        <v/>
      </c>
      <c r="F1631" s="3" t="e">
        <f t="shared" si="174"/>
        <v>#NUM!</v>
      </c>
      <c r="G1631" s="3" t="e">
        <f xml:space="preserve"> IF(Calculations!C1631 = DefectTypeString,  IFERROR(Calculations!L1631,""), NA())</f>
        <v>#N/A</v>
      </c>
      <c r="H1631" s="3" t="e">
        <f t="shared" si="175"/>
        <v>#NUM!</v>
      </c>
      <c r="I1631" s="3" t="e">
        <f ca="1" xml:space="preserve"> IF(OR(Calculations!C1631 = "",Calculations!C1631 &lt;&gt; DefectTypeString),  Calculations!M1631, NA())</f>
        <v>#N/A</v>
      </c>
      <c r="J1631" s="3" t="e">
        <f xml:space="preserve"> IF(Calculations!C1631 = DefectTypeString,  Calculations!M1631, NA())</f>
        <v>#N/A</v>
      </c>
      <c r="K1631" s="3"/>
      <c r="AL1631" s="2" t="str">
        <f t="shared" si="171"/>
        <v/>
      </c>
      <c r="AM1631" s="4" t="str">
        <f t="shared" si="172"/>
        <v/>
      </c>
      <c r="AN1631" s="4" t="str">
        <f t="shared" si="173"/>
        <v/>
      </c>
    </row>
    <row r="1632" spans="1:40" x14ac:dyDescent="0.2">
      <c r="A1632" s="9" t="str">
        <f>Calculations!B1632</f>
        <v/>
      </c>
      <c r="B1632" s="9" t="str">
        <f>Calculations!A1632</f>
        <v/>
      </c>
      <c r="C1632" s="3" t="str">
        <f t="shared" si="170"/>
        <v/>
      </c>
      <c r="D1632" s="3" t="str">
        <f>IFERROR(Calculations!L1632,"")</f>
        <v/>
      </c>
      <c r="E1632" s="3" t="str">
        <f>IF(OR(FilterValue="",Calculations!C1632=FilterValue), IF(Calculations!C1632 &lt;&gt;DefectTypeString,  IFERROR(Calculations!L1632,""), NA()),NA())</f>
        <v/>
      </c>
      <c r="F1632" s="3" t="e">
        <f t="shared" si="174"/>
        <v>#NUM!</v>
      </c>
      <c r="G1632" s="3" t="e">
        <f xml:space="preserve"> IF(Calculations!C1632 = DefectTypeString,  IFERROR(Calculations!L1632,""), NA())</f>
        <v>#N/A</v>
      </c>
      <c r="H1632" s="3" t="e">
        <f t="shared" si="175"/>
        <v>#NUM!</v>
      </c>
      <c r="I1632" s="3" t="e">
        <f ca="1" xml:space="preserve"> IF(OR(Calculations!C1632 = "",Calculations!C1632 &lt;&gt; DefectTypeString),  Calculations!M1632, NA())</f>
        <v>#N/A</v>
      </c>
      <c r="J1632" s="3" t="e">
        <f xml:space="preserve"> IF(Calculations!C1632 = DefectTypeString,  Calculations!M1632, NA())</f>
        <v>#N/A</v>
      </c>
      <c r="K1632" s="3"/>
      <c r="AL1632" s="2" t="str">
        <f t="shared" si="171"/>
        <v/>
      </c>
      <c r="AM1632" s="4" t="str">
        <f t="shared" si="172"/>
        <v/>
      </c>
      <c r="AN1632" s="4" t="str">
        <f t="shared" si="173"/>
        <v/>
      </c>
    </row>
    <row r="1633" spans="1:40" x14ac:dyDescent="0.2">
      <c r="A1633" s="9" t="str">
        <f>Calculations!B1633</f>
        <v/>
      </c>
      <c r="B1633" s="9" t="str">
        <f>Calculations!A1633</f>
        <v/>
      </c>
      <c r="C1633" s="3" t="str">
        <f t="shared" si="170"/>
        <v/>
      </c>
      <c r="D1633" s="3" t="str">
        <f>IFERROR(Calculations!L1633,"")</f>
        <v/>
      </c>
      <c r="E1633" s="3" t="str">
        <f>IF(OR(FilterValue="",Calculations!C1633=FilterValue), IF(Calculations!C1633 &lt;&gt;DefectTypeString,  IFERROR(Calculations!L1633,""), NA()),NA())</f>
        <v/>
      </c>
      <c r="F1633" s="3" t="e">
        <f t="shared" si="174"/>
        <v>#NUM!</v>
      </c>
      <c r="G1633" s="3" t="e">
        <f xml:space="preserve"> IF(Calculations!C1633 = DefectTypeString,  IFERROR(Calculations!L1633,""), NA())</f>
        <v>#N/A</v>
      </c>
      <c r="H1633" s="3" t="e">
        <f t="shared" si="175"/>
        <v>#NUM!</v>
      </c>
      <c r="I1633" s="3" t="e">
        <f ca="1" xml:space="preserve"> IF(OR(Calculations!C1633 = "",Calculations!C1633 &lt;&gt; DefectTypeString),  Calculations!M1633, NA())</f>
        <v>#N/A</v>
      </c>
      <c r="J1633" s="3" t="e">
        <f xml:space="preserve"> IF(Calculations!C1633 = DefectTypeString,  Calculations!M1633, NA())</f>
        <v>#N/A</v>
      </c>
      <c r="K1633" s="3"/>
      <c r="AL1633" s="2" t="str">
        <f t="shared" si="171"/>
        <v/>
      </c>
      <c r="AM1633" s="4" t="str">
        <f t="shared" si="172"/>
        <v/>
      </c>
      <c r="AN1633" s="4" t="str">
        <f t="shared" si="173"/>
        <v/>
      </c>
    </row>
    <row r="1634" spans="1:40" x14ac:dyDescent="0.2">
      <c r="A1634" s="9" t="str">
        <f>Calculations!B1634</f>
        <v/>
      </c>
      <c r="B1634" s="9" t="str">
        <f>Calculations!A1634</f>
        <v/>
      </c>
      <c r="C1634" s="3" t="str">
        <f t="shared" si="170"/>
        <v/>
      </c>
      <c r="D1634" s="3" t="str">
        <f>IFERROR(Calculations!L1634,"")</f>
        <v/>
      </c>
      <c r="E1634" s="3" t="str">
        <f>IF(OR(FilterValue="",Calculations!C1634=FilterValue), IF(Calculations!C1634 &lt;&gt;DefectTypeString,  IFERROR(Calculations!L1634,""), NA()),NA())</f>
        <v/>
      </c>
      <c r="F1634" s="3" t="e">
        <f t="shared" si="174"/>
        <v>#NUM!</v>
      </c>
      <c r="G1634" s="3" t="e">
        <f xml:space="preserve"> IF(Calculations!C1634 = DefectTypeString,  IFERROR(Calculations!L1634,""), NA())</f>
        <v>#N/A</v>
      </c>
      <c r="H1634" s="3" t="e">
        <f t="shared" si="175"/>
        <v>#NUM!</v>
      </c>
      <c r="I1634" s="3" t="e">
        <f ca="1" xml:space="preserve"> IF(OR(Calculations!C1634 = "",Calculations!C1634 &lt;&gt; DefectTypeString),  Calculations!M1634, NA())</f>
        <v>#N/A</v>
      </c>
      <c r="J1634" s="3" t="e">
        <f xml:space="preserve"> IF(Calculations!C1634 = DefectTypeString,  Calculations!M1634, NA())</f>
        <v>#N/A</v>
      </c>
      <c r="K1634" s="3"/>
      <c r="AL1634" s="2" t="str">
        <f t="shared" si="171"/>
        <v/>
      </c>
      <c r="AM1634" s="4" t="str">
        <f t="shared" si="172"/>
        <v/>
      </c>
      <c r="AN1634" s="4" t="str">
        <f t="shared" si="173"/>
        <v/>
      </c>
    </row>
    <row r="1635" spans="1:40" x14ac:dyDescent="0.2">
      <c r="A1635" s="9" t="str">
        <f>Calculations!B1635</f>
        <v/>
      </c>
      <c r="B1635" s="9" t="str">
        <f>Calculations!A1635</f>
        <v/>
      </c>
      <c r="C1635" s="3" t="str">
        <f t="shared" si="170"/>
        <v/>
      </c>
      <c r="D1635" s="3" t="str">
        <f>IFERROR(Calculations!L1635,"")</f>
        <v/>
      </c>
      <c r="E1635" s="3" t="str">
        <f>IF(OR(FilterValue="",Calculations!C1635=FilterValue), IF(Calculations!C1635 &lt;&gt;DefectTypeString,  IFERROR(Calculations!L1635,""), NA()),NA())</f>
        <v/>
      </c>
      <c r="F1635" s="3" t="e">
        <f t="shared" si="174"/>
        <v>#NUM!</v>
      </c>
      <c r="G1635" s="3" t="e">
        <f xml:space="preserve"> IF(Calculations!C1635 = DefectTypeString,  IFERROR(Calculations!L1635,""), NA())</f>
        <v>#N/A</v>
      </c>
      <c r="H1635" s="3" t="e">
        <f t="shared" si="175"/>
        <v>#NUM!</v>
      </c>
      <c r="I1635" s="3" t="e">
        <f ca="1" xml:space="preserve"> IF(OR(Calculations!C1635 = "",Calculations!C1635 &lt;&gt; DefectTypeString),  Calculations!M1635, NA())</f>
        <v>#N/A</v>
      </c>
      <c r="J1635" s="3" t="e">
        <f xml:space="preserve"> IF(Calculations!C1635 = DefectTypeString,  Calculations!M1635, NA())</f>
        <v>#N/A</v>
      </c>
      <c r="K1635" s="3"/>
      <c r="AL1635" s="2" t="str">
        <f t="shared" si="171"/>
        <v/>
      </c>
      <c r="AM1635" s="4" t="str">
        <f t="shared" si="172"/>
        <v/>
      </c>
      <c r="AN1635" s="4" t="str">
        <f t="shared" si="173"/>
        <v/>
      </c>
    </row>
    <row r="1636" spans="1:40" x14ac:dyDescent="0.2">
      <c r="A1636" s="9" t="str">
        <f>Calculations!B1636</f>
        <v/>
      </c>
      <c r="B1636" s="9" t="str">
        <f>Calculations!A1636</f>
        <v/>
      </c>
      <c r="C1636" s="3" t="str">
        <f t="shared" ref="C1636:C1699" si="176">IF(ISNUMBER(B1636),YEAR(B1636)&amp;"-"&amp;TEXT(WEEKNUM(B1636),"00"),"")</f>
        <v/>
      </c>
      <c r="D1636" s="3" t="str">
        <f>IFERROR(Calculations!L1636,"")</f>
        <v/>
      </c>
      <c r="E1636" s="3" t="str">
        <f>IF(OR(FilterValue="",Calculations!C1636=FilterValue), IF(Calculations!C1636 &lt;&gt;DefectTypeString,  IFERROR(Calculations!L1636,""), NA()),NA())</f>
        <v/>
      </c>
      <c r="F1636" s="3" t="e">
        <f t="shared" si="174"/>
        <v>#NUM!</v>
      </c>
      <c r="G1636" s="3" t="e">
        <f xml:space="preserve"> IF(Calculations!C1636 = DefectTypeString,  IFERROR(Calculations!L1636,""), NA())</f>
        <v>#N/A</v>
      </c>
      <c r="H1636" s="3" t="e">
        <f t="shared" si="175"/>
        <v>#NUM!</v>
      </c>
      <c r="I1636" s="3" t="e">
        <f ca="1" xml:space="preserve"> IF(OR(Calculations!C1636 = "",Calculations!C1636 &lt;&gt; DefectTypeString),  Calculations!M1636, NA())</f>
        <v>#N/A</v>
      </c>
      <c r="J1636" s="3" t="e">
        <f xml:space="preserve"> IF(Calculations!C1636 = DefectTypeString,  Calculations!M1636, NA())</f>
        <v>#N/A</v>
      </c>
      <c r="K1636" s="3"/>
      <c r="AL1636" s="2" t="str">
        <f t="shared" si="171"/>
        <v/>
      </c>
      <c r="AM1636" s="4" t="str">
        <f t="shared" si="172"/>
        <v/>
      </c>
      <c r="AN1636" s="4" t="str">
        <f t="shared" si="173"/>
        <v/>
      </c>
    </row>
    <row r="1637" spans="1:40" x14ac:dyDescent="0.2">
      <c r="A1637" s="9" t="str">
        <f>Calculations!B1637</f>
        <v/>
      </c>
      <c r="B1637" s="9" t="str">
        <f>Calculations!A1637</f>
        <v/>
      </c>
      <c r="C1637" s="3" t="str">
        <f t="shared" si="176"/>
        <v/>
      </c>
      <c r="D1637" s="3" t="str">
        <f>IFERROR(Calculations!L1637,"")</f>
        <v/>
      </c>
      <c r="E1637" s="3" t="str">
        <f>IF(OR(FilterValue="",Calculations!C1637=FilterValue), IF(Calculations!C1637 &lt;&gt;DefectTypeString,  IFERROR(Calculations!L1637,""), NA()),NA())</f>
        <v/>
      </c>
      <c r="F1637" s="3" t="e">
        <f t="shared" si="174"/>
        <v>#NUM!</v>
      </c>
      <c r="G1637" s="3" t="e">
        <f xml:space="preserve"> IF(Calculations!C1637 = DefectTypeString,  IFERROR(Calculations!L1637,""), NA())</f>
        <v>#N/A</v>
      </c>
      <c r="H1637" s="3" t="e">
        <f t="shared" si="175"/>
        <v>#NUM!</v>
      </c>
      <c r="I1637" s="3" t="e">
        <f ca="1" xml:space="preserve"> IF(OR(Calculations!C1637 = "",Calculations!C1637 &lt;&gt; DefectTypeString),  Calculations!M1637, NA())</f>
        <v>#N/A</v>
      </c>
      <c r="J1637" s="3" t="e">
        <f xml:space="preserve"> IF(Calculations!C1637 = DefectTypeString,  Calculations!M1637, NA())</f>
        <v>#N/A</v>
      </c>
      <c r="K1637" s="3"/>
      <c r="AL1637" s="2" t="str">
        <f t="shared" si="171"/>
        <v/>
      </c>
      <c r="AM1637" s="4" t="str">
        <f t="shared" si="172"/>
        <v/>
      </c>
      <c r="AN1637" s="4" t="str">
        <f t="shared" si="173"/>
        <v/>
      </c>
    </row>
    <row r="1638" spans="1:40" x14ac:dyDescent="0.2">
      <c r="A1638" s="9" t="str">
        <f>Calculations!B1638</f>
        <v/>
      </c>
      <c r="B1638" s="9" t="str">
        <f>Calculations!A1638</f>
        <v/>
      </c>
      <c r="C1638" s="3" t="str">
        <f t="shared" si="176"/>
        <v/>
      </c>
      <c r="D1638" s="3" t="str">
        <f>IFERROR(Calculations!L1638,"")</f>
        <v/>
      </c>
      <c r="E1638" s="3" t="str">
        <f>IF(OR(FilterValue="",Calculations!C1638=FilterValue), IF(Calculations!C1638 &lt;&gt;DefectTypeString,  IFERROR(Calculations!L1638,""), NA()),NA())</f>
        <v/>
      </c>
      <c r="F1638" s="3" t="e">
        <f t="shared" si="174"/>
        <v>#NUM!</v>
      </c>
      <c r="G1638" s="3" t="e">
        <f xml:space="preserve"> IF(Calculations!C1638 = DefectTypeString,  IFERROR(Calculations!L1638,""), NA())</f>
        <v>#N/A</v>
      </c>
      <c r="H1638" s="3" t="e">
        <f t="shared" si="175"/>
        <v>#NUM!</v>
      </c>
      <c r="I1638" s="3" t="e">
        <f ca="1" xml:space="preserve"> IF(OR(Calculations!C1638 = "",Calculations!C1638 &lt;&gt; DefectTypeString),  Calculations!M1638, NA())</f>
        <v>#N/A</v>
      </c>
      <c r="J1638" s="3" t="e">
        <f xml:space="preserve"> IF(Calculations!C1638 = DefectTypeString,  Calculations!M1638, NA())</f>
        <v>#N/A</v>
      </c>
      <c r="K1638" s="3"/>
      <c r="AL1638" s="2" t="str">
        <f t="shared" si="171"/>
        <v/>
      </c>
      <c r="AM1638" s="4" t="str">
        <f t="shared" si="172"/>
        <v/>
      </c>
      <c r="AN1638" s="4" t="str">
        <f t="shared" si="173"/>
        <v/>
      </c>
    </row>
    <row r="1639" spans="1:40" x14ac:dyDescent="0.2">
      <c r="A1639" s="9" t="str">
        <f>Calculations!B1639</f>
        <v/>
      </c>
      <c r="B1639" s="9" t="str">
        <f>Calculations!A1639</f>
        <v/>
      </c>
      <c r="C1639" s="3" t="str">
        <f t="shared" si="176"/>
        <v/>
      </c>
      <c r="D1639" s="3" t="str">
        <f>IFERROR(Calculations!L1639,"")</f>
        <v/>
      </c>
      <c r="E1639" s="3" t="str">
        <f>IF(OR(FilterValue="",Calculations!C1639=FilterValue), IF(Calculations!C1639 &lt;&gt;DefectTypeString,  IFERROR(Calculations!L1639,""), NA()),NA())</f>
        <v/>
      </c>
      <c r="F1639" s="3" t="e">
        <f t="shared" si="174"/>
        <v>#NUM!</v>
      </c>
      <c r="G1639" s="3" t="e">
        <f xml:space="preserve"> IF(Calculations!C1639 = DefectTypeString,  IFERROR(Calculations!L1639,""), NA())</f>
        <v>#N/A</v>
      </c>
      <c r="H1639" s="3" t="e">
        <f t="shared" si="175"/>
        <v>#NUM!</v>
      </c>
      <c r="I1639" s="3" t="e">
        <f ca="1" xml:space="preserve"> IF(OR(Calculations!C1639 = "",Calculations!C1639 &lt;&gt; DefectTypeString),  Calculations!M1639, NA())</f>
        <v>#N/A</v>
      </c>
      <c r="J1639" s="3" t="e">
        <f xml:space="preserve"> IF(Calculations!C1639 = DefectTypeString,  Calculations!M1639, NA())</f>
        <v>#N/A</v>
      </c>
      <c r="K1639" s="3"/>
      <c r="AL1639" s="2" t="str">
        <f t="shared" si="171"/>
        <v/>
      </c>
      <c r="AM1639" s="4" t="str">
        <f t="shared" si="172"/>
        <v/>
      </c>
      <c r="AN1639" s="4" t="str">
        <f t="shared" si="173"/>
        <v/>
      </c>
    </row>
    <row r="1640" spans="1:40" x14ac:dyDescent="0.2">
      <c r="A1640" s="9" t="str">
        <f>Calculations!B1640</f>
        <v/>
      </c>
      <c r="B1640" s="9" t="str">
        <f>Calculations!A1640</f>
        <v/>
      </c>
      <c r="C1640" s="3" t="str">
        <f t="shared" si="176"/>
        <v/>
      </c>
      <c r="D1640" s="3" t="str">
        <f>IFERROR(Calculations!L1640,"")</f>
        <v/>
      </c>
      <c r="E1640" s="3" t="str">
        <f>IF(OR(FilterValue="",Calculations!C1640=FilterValue), IF(Calculations!C1640 &lt;&gt;DefectTypeString,  IFERROR(Calculations!L1640,""), NA()),NA())</f>
        <v/>
      </c>
      <c r="F1640" s="3" t="e">
        <f t="shared" si="174"/>
        <v>#NUM!</v>
      </c>
      <c r="G1640" s="3" t="e">
        <f xml:space="preserve"> IF(Calculations!C1640 = DefectTypeString,  IFERROR(Calculations!L1640,""), NA())</f>
        <v>#N/A</v>
      </c>
      <c r="H1640" s="3" t="e">
        <f t="shared" si="175"/>
        <v>#NUM!</v>
      </c>
      <c r="I1640" s="3" t="e">
        <f ca="1" xml:space="preserve"> IF(OR(Calculations!C1640 = "",Calculations!C1640 &lt;&gt; DefectTypeString),  Calculations!M1640, NA())</f>
        <v>#N/A</v>
      </c>
      <c r="J1640" s="3" t="e">
        <f xml:space="preserve"> IF(Calculations!C1640 = DefectTypeString,  Calculations!M1640, NA())</f>
        <v>#N/A</v>
      </c>
      <c r="K1640" s="3"/>
      <c r="AL1640" s="2" t="str">
        <f t="shared" si="171"/>
        <v/>
      </c>
      <c r="AM1640" s="4" t="str">
        <f t="shared" si="172"/>
        <v/>
      </c>
      <c r="AN1640" s="4" t="str">
        <f t="shared" si="173"/>
        <v/>
      </c>
    </row>
    <row r="1641" spans="1:40" x14ac:dyDescent="0.2">
      <c r="A1641" s="9" t="str">
        <f>Calculations!B1641</f>
        <v/>
      </c>
      <c r="B1641" s="9" t="str">
        <f>Calculations!A1641</f>
        <v/>
      </c>
      <c r="C1641" s="3" t="str">
        <f t="shared" si="176"/>
        <v/>
      </c>
      <c r="D1641" s="3" t="str">
        <f>IFERROR(Calculations!L1641,"")</f>
        <v/>
      </c>
      <c r="E1641" s="3" t="str">
        <f>IF(OR(FilterValue="",Calculations!C1641=FilterValue), IF(Calculations!C1641 &lt;&gt;DefectTypeString,  IFERROR(Calculations!L1641,""), NA()),NA())</f>
        <v/>
      </c>
      <c r="F1641" s="3" t="e">
        <f t="shared" si="174"/>
        <v>#NUM!</v>
      </c>
      <c r="G1641" s="3" t="e">
        <f xml:space="preserve"> IF(Calculations!C1641 = DefectTypeString,  IFERROR(Calculations!L1641,""), NA())</f>
        <v>#N/A</v>
      </c>
      <c r="H1641" s="3" t="e">
        <f t="shared" si="175"/>
        <v>#NUM!</v>
      </c>
      <c r="I1641" s="3" t="e">
        <f ca="1" xml:space="preserve"> IF(OR(Calculations!C1641 = "",Calculations!C1641 &lt;&gt; DefectTypeString),  Calculations!M1641, NA())</f>
        <v>#N/A</v>
      </c>
      <c r="J1641" s="3" t="e">
        <f xml:space="preserve"> IF(Calculations!C1641 = DefectTypeString,  Calculations!M1641, NA())</f>
        <v>#N/A</v>
      </c>
      <c r="K1641" s="3"/>
      <c r="AL1641" s="2" t="str">
        <f t="shared" si="171"/>
        <v/>
      </c>
      <c r="AM1641" s="4" t="str">
        <f t="shared" si="172"/>
        <v/>
      </c>
      <c r="AN1641" s="4" t="str">
        <f t="shared" si="173"/>
        <v/>
      </c>
    </row>
    <row r="1642" spans="1:40" x14ac:dyDescent="0.2">
      <c r="A1642" s="9" t="str">
        <f>Calculations!B1642</f>
        <v/>
      </c>
      <c r="B1642" s="9" t="str">
        <f>Calculations!A1642</f>
        <v/>
      </c>
      <c r="C1642" s="3" t="str">
        <f t="shared" si="176"/>
        <v/>
      </c>
      <c r="D1642" s="3" t="str">
        <f>IFERROR(Calculations!L1642,"")</f>
        <v/>
      </c>
      <c r="E1642" s="3" t="str">
        <f>IF(OR(FilterValue="",Calculations!C1642=FilterValue), IF(Calculations!C1642 &lt;&gt;DefectTypeString,  IFERROR(Calculations!L1642,""), NA()),NA())</f>
        <v/>
      </c>
      <c r="F1642" s="3" t="e">
        <f t="shared" si="174"/>
        <v>#NUM!</v>
      </c>
      <c r="G1642" s="3" t="e">
        <f xml:space="preserve"> IF(Calculations!C1642 = DefectTypeString,  IFERROR(Calculations!L1642,""), NA())</f>
        <v>#N/A</v>
      </c>
      <c r="H1642" s="3" t="e">
        <f t="shared" si="175"/>
        <v>#NUM!</v>
      </c>
      <c r="I1642" s="3" t="e">
        <f ca="1" xml:space="preserve"> IF(OR(Calculations!C1642 = "",Calculations!C1642 &lt;&gt; DefectTypeString),  Calculations!M1642, NA())</f>
        <v>#N/A</v>
      </c>
      <c r="J1642" s="3" t="e">
        <f xml:space="preserve"> IF(Calculations!C1642 = DefectTypeString,  Calculations!M1642, NA())</f>
        <v>#N/A</v>
      </c>
      <c r="K1642" s="3"/>
      <c r="AL1642" s="2" t="str">
        <f t="shared" si="171"/>
        <v/>
      </c>
      <c r="AM1642" s="4" t="str">
        <f t="shared" si="172"/>
        <v/>
      </c>
      <c r="AN1642" s="4" t="str">
        <f t="shared" si="173"/>
        <v/>
      </c>
    </row>
    <row r="1643" spans="1:40" x14ac:dyDescent="0.2">
      <c r="A1643" s="9" t="str">
        <f>Calculations!B1643</f>
        <v/>
      </c>
      <c r="B1643" s="9" t="str">
        <f>Calculations!A1643</f>
        <v/>
      </c>
      <c r="C1643" s="3" t="str">
        <f t="shared" si="176"/>
        <v/>
      </c>
      <c r="D1643" s="3" t="str">
        <f>IFERROR(Calculations!L1643,"")</f>
        <v/>
      </c>
      <c r="E1643" s="3" t="str">
        <f>IF(OR(FilterValue="",Calculations!C1643=FilterValue), IF(Calculations!C1643 &lt;&gt;DefectTypeString,  IFERROR(Calculations!L1643,""), NA()),NA())</f>
        <v/>
      </c>
      <c r="F1643" s="3" t="e">
        <f t="shared" si="174"/>
        <v>#NUM!</v>
      </c>
      <c r="G1643" s="3" t="e">
        <f xml:space="preserve"> IF(Calculations!C1643 = DefectTypeString,  IFERROR(Calculations!L1643,""), NA())</f>
        <v>#N/A</v>
      </c>
      <c r="H1643" s="3" t="e">
        <f t="shared" si="175"/>
        <v>#NUM!</v>
      </c>
      <c r="I1643" s="3" t="e">
        <f ca="1" xml:space="preserve"> IF(OR(Calculations!C1643 = "",Calculations!C1643 &lt;&gt; DefectTypeString),  Calculations!M1643, NA())</f>
        <v>#N/A</v>
      </c>
      <c r="J1643" s="3" t="e">
        <f xml:space="preserve"> IF(Calculations!C1643 = DefectTypeString,  Calculations!M1643, NA())</f>
        <v>#N/A</v>
      </c>
      <c r="K1643" s="3"/>
      <c r="AL1643" s="2" t="str">
        <f t="shared" si="171"/>
        <v/>
      </c>
      <c r="AM1643" s="4" t="str">
        <f t="shared" si="172"/>
        <v/>
      </c>
      <c r="AN1643" s="4" t="str">
        <f t="shared" si="173"/>
        <v/>
      </c>
    </row>
    <row r="1644" spans="1:40" x14ac:dyDescent="0.2">
      <c r="A1644" s="9" t="str">
        <f>Calculations!B1644</f>
        <v/>
      </c>
      <c r="B1644" s="9" t="str">
        <f>Calculations!A1644</f>
        <v/>
      </c>
      <c r="C1644" s="3" t="str">
        <f t="shared" si="176"/>
        <v/>
      </c>
      <c r="D1644" s="3" t="str">
        <f>IFERROR(Calculations!L1644,"")</f>
        <v/>
      </c>
      <c r="E1644" s="3" t="str">
        <f>IF(OR(FilterValue="",Calculations!C1644=FilterValue), IF(Calculations!C1644 &lt;&gt;DefectTypeString,  IFERROR(Calculations!L1644,""), NA()),NA())</f>
        <v/>
      </c>
      <c r="F1644" s="3" t="e">
        <f t="shared" si="174"/>
        <v>#NUM!</v>
      </c>
      <c r="G1644" s="3" t="e">
        <f xml:space="preserve"> IF(Calculations!C1644 = DefectTypeString,  IFERROR(Calculations!L1644,""), NA())</f>
        <v>#N/A</v>
      </c>
      <c r="H1644" s="3" t="e">
        <f t="shared" si="175"/>
        <v>#NUM!</v>
      </c>
      <c r="I1644" s="3" t="e">
        <f ca="1" xml:space="preserve"> IF(OR(Calculations!C1644 = "",Calculations!C1644 &lt;&gt; DefectTypeString),  Calculations!M1644, NA())</f>
        <v>#N/A</v>
      </c>
      <c r="J1644" s="3" t="e">
        <f xml:space="preserve"> IF(Calculations!C1644 = DefectTypeString,  Calculations!M1644, NA())</f>
        <v>#N/A</v>
      </c>
      <c r="K1644" s="3"/>
      <c r="AL1644" s="2" t="str">
        <f t="shared" si="171"/>
        <v/>
      </c>
      <c r="AM1644" s="4" t="str">
        <f t="shared" si="172"/>
        <v/>
      </c>
      <c r="AN1644" s="4" t="str">
        <f t="shared" si="173"/>
        <v/>
      </c>
    </row>
    <row r="1645" spans="1:40" x14ac:dyDescent="0.2">
      <c r="A1645" s="9" t="str">
        <f>Calculations!B1645</f>
        <v/>
      </c>
      <c r="B1645" s="9" t="str">
        <f>Calculations!A1645</f>
        <v/>
      </c>
      <c r="C1645" s="3" t="str">
        <f t="shared" si="176"/>
        <v/>
      </c>
      <c r="D1645" s="3" t="str">
        <f>IFERROR(Calculations!L1645,"")</f>
        <v/>
      </c>
      <c r="E1645" s="3" t="str">
        <f>IF(OR(FilterValue="",Calculations!C1645=FilterValue), IF(Calculations!C1645 &lt;&gt;DefectTypeString,  IFERROR(Calculations!L1645,""), NA()),NA())</f>
        <v/>
      </c>
      <c r="F1645" s="3" t="e">
        <f t="shared" si="174"/>
        <v>#NUM!</v>
      </c>
      <c r="G1645" s="3" t="e">
        <f xml:space="preserve"> IF(Calculations!C1645 = DefectTypeString,  IFERROR(Calculations!L1645,""), NA())</f>
        <v>#N/A</v>
      </c>
      <c r="H1645" s="3" t="e">
        <f t="shared" si="175"/>
        <v>#NUM!</v>
      </c>
      <c r="I1645" s="3" t="e">
        <f ca="1" xml:space="preserve"> IF(OR(Calculations!C1645 = "",Calculations!C1645 &lt;&gt; DefectTypeString),  Calculations!M1645, NA())</f>
        <v>#N/A</v>
      </c>
      <c r="J1645" s="3" t="e">
        <f xml:space="preserve"> IF(Calculations!C1645 = DefectTypeString,  Calculations!M1645, NA())</f>
        <v>#N/A</v>
      </c>
      <c r="K1645" s="3"/>
      <c r="AL1645" s="2" t="str">
        <f t="shared" si="171"/>
        <v/>
      </c>
      <c r="AM1645" s="4" t="str">
        <f t="shared" si="172"/>
        <v/>
      </c>
      <c r="AN1645" s="4" t="str">
        <f t="shared" si="173"/>
        <v/>
      </c>
    </row>
    <row r="1646" spans="1:40" x14ac:dyDescent="0.2">
      <c r="A1646" s="9" t="str">
        <f>Calculations!B1646</f>
        <v/>
      </c>
      <c r="B1646" s="9" t="str">
        <f>Calculations!A1646</f>
        <v/>
      </c>
      <c r="C1646" s="3" t="str">
        <f t="shared" si="176"/>
        <v/>
      </c>
      <c r="D1646" s="3" t="str">
        <f>IFERROR(Calculations!L1646,"")</f>
        <v/>
      </c>
      <c r="E1646" s="3" t="str">
        <f>IF(OR(FilterValue="",Calculations!C1646=FilterValue), IF(Calculations!C1646 &lt;&gt;DefectTypeString,  IFERROR(Calculations!L1646,""), NA()),NA())</f>
        <v/>
      </c>
      <c r="F1646" s="3" t="e">
        <f t="shared" si="174"/>
        <v>#NUM!</v>
      </c>
      <c r="G1646" s="3" t="e">
        <f xml:space="preserve"> IF(Calculations!C1646 = DefectTypeString,  IFERROR(Calculations!L1646,""), NA())</f>
        <v>#N/A</v>
      </c>
      <c r="H1646" s="3" t="e">
        <f t="shared" si="175"/>
        <v>#NUM!</v>
      </c>
      <c r="I1646" s="3" t="e">
        <f ca="1" xml:space="preserve"> IF(OR(Calculations!C1646 = "",Calculations!C1646 &lt;&gt; DefectTypeString),  Calculations!M1646, NA())</f>
        <v>#N/A</v>
      </c>
      <c r="J1646" s="3" t="e">
        <f xml:space="preserve"> IF(Calculations!C1646 = DefectTypeString,  Calculations!M1646, NA())</f>
        <v>#N/A</v>
      </c>
      <c r="K1646" s="3"/>
      <c r="AL1646" s="2" t="str">
        <f t="shared" si="171"/>
        <v/>
      </c>
      <c r="AM1646" s="4" t="str">
        <f t="shared" si="172"/>
        <v/>
      </c>
      <c r="AN1646" s="4" t="str">
        <f t="shared" si="173"/>
        <v/>
      </c>
    </row>
    <row r="1647" spans="1:40" x14ac:dyDescent="0.2">
      <c r="A1647" s="9" t="str">
        <f>Calculations!B1647</f>
        <v/>
      </c>
      <c r="B1647" s="9" t="str">
        <f>Calculations!A1647</f>
        <v/>
      </c>
      <c r="C1647" s="3" t="str">
        <f t="shared" si="176"/>
        <v/>
      </c>
      <c r="D1647" s="3" t="str">
        <f>IFERROR(Calculations!L1647,"")</f>
        <v/>
      </c>
      <c r="E1647" s="3" t="str">
        <f>IF(OR(FilterValue="",Calculations!C1647=FilterValue), IF(Calculations!C1647 &lt;&gt;DefectTypeString,  IFERROR(Calculations!L1647,""), NA()),NA())</f>
        <v/>
      </c>
      <c r="F1647" s="3" t="e">
        <f t="shared" si="174"/>
        <v>#NUM!</v>
      </c>
      <c r="G1647" s="3" t="e">
        <f xml:space="preserve"> IF(Calculations!C1647 = DefectTypeString,  IFERROR(Calculations!L1647,""), NA())</f>
        <v>#N/A</v>
      </c>
      <c r="H1647" s="3" t="e">
        <f t="shared" si="175"/>
        <v>#NUM!</v>
      </c>
      <c r="I1647" s="3" t="e">
        <f ca="1" xml:space="preserve"> IF(OR(Calculations!C1647 = "",Calculations!C1647 &lt;&gt; DefectTypeString),  Calculations!M1647, NA())</f>
        <v>#N/A</v>
      </c>
      <c r="J1647" s="3" t="e">
        <f xml:space="preserve"> IF(Calculations!C1647 = DefectTypeString,  Calculations!M1647, NA())</f>
        <v>#N/A</v>
      </c>
      <c r="K1647" s="3"/>
      <c r="AL1647" s="2" t="str">
        <f t="shared" si="171"/>
        <v/>
      </c>
      <c r="AM1647" s="4" t="str">
        <f t="shared" si="172"/>
        <v/>
      </c>
      <c r="AN1647" s="4" t="str">
        <f t="shared" si="173"/>
        <v/>
      </c>
    </row>
    <row r="1648" spans="1:40" x14ac:dyDescent="0.2">
      <c r="A1648" s="9" t="str">
        <f>Calculations!B1648</f>
        <v/>
      </c>
      <c r="B1648" s="9" t="str">
        <f>Calculations!A1648</f>
        <v/>
      </c>
      <c r="C1648" s="3" t="str">
        <f t="shared" si="176"/>
        <v/>
      </c>
      <c r="D1648" s="3" t="str">
        <f>IFERROR(Calculations!L1648,"")</f>
        <v/>
      </c>
      <c r="E1648" s="3" t="str">
        <f>IF(OR(FilterValue="",Calculations!C1648=FilterValue), IF(Calculations!C1648 &lt;&gt;DefectTypeString,  IFERROR(Calculations!L1648,""), NA()),NA())</f>
        <v/>
      </c>
      <c r="F1648" s="3" t="e">
        <f t="shared" si="174"/>
        <v>#NUM!</v>
      </c>
      <c r="G1648" s="3" t="e">
        <f xml:space="preserve"> IF(Calculations!C1648 = DefectTypeString,  IFERROR(Calculations!L1648,""), NA())</f>
        <v>#N/A</v>
      </c>
      <c r="H1648" s="3" t="e">
        <f t="shared" si="175"/>
        <v>#NUM!</v>
      </c>
      <c r="I1648" s="3" t="e">
        <f ca="1" xml:space="preserve"> IF(OR(Calculations!C1648 = "",Calculations!C1648 &lt;&gt; DefectTypeString),  Calculations!M1648, NA())</f>
        <v>#N/A</v>
      </c>
      <c r="J1648" s="3" t="e">
        <f xml:space="preserve"> IF(Calculations!C1648 = DefectTypeString,  Calculations!M1648, NA())</f>
        <v>#N/A</v>
      </c>
      <c r="K1648" s="3"/>
      <c r="AL1648" s="2" t="str">
        <f t="shared" si="171"/>
        <v/>
      </c>
      <c r="AM1648" s="4" t="str">
        <f t="shared" si="172"/>
        <v/>
      </c>
      <c r="AN1648" s="4" t="str">
        <f t="shared" si="173"/>
        <v/>
      </c>
    </row>
    <row r="1649" spans="1:40" x14ac:dyDescent="0.2">
      <c r="A1649" s="9" t="str">
        <f>Calculations!B1649</f>
        <v/>
      </c>
      <c r="B1649" s="9" t="str">
        <f>Calculations!A1649</f>
        <v/>
      </c>
      <c r="C1649" s="3" t="str">
        <f t="shared" si="176"/>
        <v/>
      </c>
      <c r="D1649" s="3" t="str">
        <f>IFERROR(Calculations!L1649,"")</f>
        <v/>
      </c>
      <c r="E1649" s="3" t="str">
        <f>IF(OR(FilterValue="",Calculations!C1649=FilterValue), IF(Calculations!C1649 &lt;&gt;DefectTypeString,  IFERROR(Calculations!L1649,""), NA()),NA())</f>
        <v/>
      </c>
      <c r="F1649" s="3" t="e">
        <f t="shared" si="174"/>
        <v>#NUM!</v>
      </c>
      <c r="G1649" s="3" t="e">
        <f xml:space="preserve"> IF(Calculations!C1649 = DefectTypeString,  IFERROR(Calculations!L1649,""), NA())</f>
        <v>#N/A</v>
      </c>
      <c r="H1649" s="3" t="e">
        <f t="shared" si="175"/>
        <v>#NUM!</v>
      </c>
      <c r="I1649" s="3" t="e">
        <f ca="1" xml:space="preserve"> IF(OR(Calculations!C1649 = "",Calculations!C1649 &lt;&gt; DefectTypeString),  Calculations!M1649, NA())</f>
        <v>#N/A</v>
      </c>
      <c r="J1649" s="3" t="e">
        <f xml:space="preserve"> IF(Calculations!C1649 = DefectTypeString,  Calculations!M1649, NA())</f>
        <v>#N/A</v>
      </c>
      <c r="K1649" s="3"/>
      <c r="AL1649" s="2" t="str">
        <f t="shared" si="171"/>
        <v/>
      </c>
      <c r="AM1649" s="4" t="str">
        <f t="shared" si="172"/>
        <v/>
      </c>
      <c r="AN1649" s="4" t="str">
        <f t="shared" si="173"/>
        <v/>
      </c>
    </row>
    <row r="1650" spans="1:40" x14ac:dyDescent="0.2">
      <c r="A1650" s="9" t="str">
        <f>Calculations!B1650</f>
        <v/>
      </c>
      <c r="B1650" s="9" t="str">
        <f>Calculations!A1650</f>
        <v/>
      </c>
      <c r="C1650" s="3" t="str">
        <f t="shared" si="176"/>
        <v/>
      </c>
      <c r="D1650" s="3" t="str">
        <f>IFERROR(Calculations!L1650,"")</f>
        <v/>
      </c>
      <c r="E1650" s="3" t="str">
        <f>IF(OR(FilterValue="",Calculations!C1650=FilterValue), IF(Calculations!C1650 &lt;&gt;DefectTypeString,  IFERROR(Calculations!L1650,""), NA()),NA())</f>
        <v/>
      </c>
      <c r="F1650" s="3" t="e">
        <f t="shared" si="174"/>
        <v>#NUM!</v>
      </c>
      <c r="G1650" s="3" t="e">
        <f xml:space="preserve"> IF(Calculations!C1650 = DefectTypeString,  IFERROR(Calculations!L1650,""), NA())</f>
        <v>#N/A</v>
      </c>
      <c r="H1650" s="3" t="e">
        <f t="shared" si="175"/>
        <v>#NUM!</v>
      </c>
      <c r="I1650" s="3" t="e">
        <f ca="1" xml:space="preserve"> IF(OR(Calculations!C1650 = "",Calculations!C1650 &lt;&gt; DefectTypeString),  Calculations!M1650, NA())</f>
        <v>#N/A</v>
      </c>
      <c r="J1650" s="3" t="e">
        <f xml:space="preserve"> IF(Calculations!C1650 = DefectTypeString,  Calculations!M1650, NA())</f>
        <v>#N/A</v>
      </c>
      <c r="K1650" s="3"/>
      <c r="AL1650" s="2" t="str">
        <f t="shared" si="171"/>
        <v/>
      </c>
      <c r="AM1650" s="4" t="str">
        <f t="shared" si="172"/>
        <v/>
      </c>
      <c r="AN1650" s="4" t="str">
        <f t="shared" si="173"/>
        <v/>
      </c>
    </row>
    <row r="1651" spans="1:40" x14ac:dyDescent="0.2">
      <c r="A1651" s="9" t="str">
        <f>Calculations!B1651</f>
        <v/>
      </c>
      <c r="B1651" s="9" t="str">
        <f>Calculations!A1651</f>
        <v/>
      </c>
      <c r="C1651" s="3" t="str">
        <f t="shared" si="176"/>
        <v/>
      </c>
      <c r="D1651" s="3" t="str">
        <f>IFERROR(Calculations!L1651,"")</f>
        <v/>
      </c>
      <c r="E1651" s="3" t="str">
        <f>IF(OR(FilterValue="",Calculations!C1651=FilterValue), IF(Calculations!C1651 &lt;&gt;DefectTypeString,  IFERROR(Calculations!L1651,""), NA()),NA())</f>
        <v/>
      </c>
      <c r="F1651" s="3" t="e">
        <f t="shared" si="174"/>
        <v>#NUM!</v>
      </c>
      <c r="G1651" s="3" t="e">
        <f xml:space="preserve"> IF(Calculations!C1651 = DefectTypeString,  IFERROR(Calculations!L1651,""), NA())</f>
        <v>#N/A</v>
      </c>
      <c r="H1651" s="3" t="e">
        <f t="shared" si="175"/>
        <v>#NUM!</v>
      </c>
      <c r="I1651" s="3" t="e">
        <f ca="1" xml:space="preserve"> IF(OR(Calculations!C1651 = "",Calculations!C1651 &lt;&gt; DefectTypeString),  Calculations!M1651, NA())</f>
        <v>#N/A</v>
      </c>
      <c r="J1651" s="3" t="e">
        <f xml:space="preserve"> IF(Calculations!C1651 = DefectTypeString,  Calculations!M1651, NA())</f>
        <v>#N/A</v>
      </c>
      <c r="K1651" s="3"/>
      <c r="AL1651" s="2" t="str">
        <f t="shared" si="171"/>
        <v/>
      </c>
      <c r="AM1651" s="4" t="str">
        <f t="shared" si="172"/>
        <v/>
      </c>
      <c r="AN1651" s="4" t="str">
        <f t="shared" si="173"/>
        <v/>
      </c>
    </row>
    <row r="1652" spans="1:40" x14ac:dyDescent="0.2">
      <c r="A1652" s="9" t="str">
        <f>Calculations!B1652</f>
        <v/>
      </c>
      <c r="B1652" s="9" t="str">
        <f>Calculations!A1652</f>
        <v/>
      </c>
      <c r="C1652" s="3" t="str">
        <f t="shared" si="176"/>
        <v/>
      </c>
      <c r="D1652" s="3" t="str">
        <f>IFERROR(Calculations!L1652,"")</f>
        <v/>
      </c>
      <c r="E1652" s="3" t="str">
        <f>IF(OR(FilterValue="",Calculations!C1652=FilterValue), IF(Calculations!C1652 &lt;&gt;DefectTypeString,  IFERROR(Calculations!L1652,""), NA()),NA())</f>
        <v/>
      </c>
      <c r="F1652" s="3" t="e">
        <f t="shared" si="174"/>
        <v>#NUM!</v>
      </c>
      <c r="G1652" s="3" t="e">
        <f xml:space="preserve"> IF(Calculations!C1652 = DefectTypeString,  IFERROR(Calculations!L1652,""), NA())</f>
        <v>#N/A</v>
      </c>
      <c r="H1652" s="3" t="e">
        <f t="shared" si="175"/>
        <v>#NUM!</v>
      </c>
      <c r="I1652" s="3" t="e">
        <f ca="1" xml:space="preserve"> IF(OR(Calculations!C1652 = "",Calculations!C1652 &lt;&gt; DefectTypeString),  Calculations!M1652, NA())</f>
        <v>#N/A</v>
      </c>
      <c r="J1652" s="3" t="e">
        <f xml:space="preserve"> IF(Calculations!C1652 = DefectTypeString,  Calculations!M1652, NA())</f>
        <v>#N/A</v>
      </c>
      <c r="K1652" s="3"/>
      <c r="AL1652" s="2" t="str">
        <f t="shared" si="171"/>
        <v/>
      </c>
      <c r="AM1652" s="4" t="str">
        <f t="shared" si="172"/>
        <v/>
      </c>
      <c r="AN1652" s="4" t="str">
        <f t="shared" si="173"/>
        <v/>
      </c>
    </row>
    <row r="1653" spans="1:40" x14ac:dyDescent="0.2">
      <c r="A1653" s="9" t="str">
        <f>Calculations!B1653</f>
        <v/>
      </c>
      <c r="B1653" s="9" t="str">
        <f>Calculations!A1653</f>
        <v/>
      </c>
      <c r="C1653" s="3" t="str">
        <f t="shared" si="176"/>
        <v/>
      </c>
      <c r="D1653" s="3" t="str">
        <f>IFERROR(Calculations!L1653,"")</f>
        <v/>
      </c>
      <c r="E1653" s="3" t="str">
        <f>IF(OR(FilterValue="",Calculations!C1653=FilterValue), IF(Calculations!C1653 &lt;&gt;DefectTypeString,  IFERROR(Calculations!L1653,""), NA()),NA())</f>
        <v/>
      </c>
      <c r="F1653" s="3" t="e">
        <f t="shared" si="174"/>
        <v>#NUM!</v>
      </c>
      <c r="G1653" s="3" t="e">
        <f xml:space="preserve"> IF(Calculations!C1653 = DefectTypeString,  IFERROR(Calculations!L1653,""), NA())</f>
        <v>#N/A</v>
      </c>
      <c r="H1653" s="3" t="e">
        <f t="shared" si="175"/>
        <v>#NUM!</v>
      </c>
      <c r="I1653" s="3" t="e">
        <f ca="1" xml:space="preserve"> IF(OR(Calculations!C1653 = "",Calculations!C1653 &lt;&gt; DefectTypeString),  Calculations!M1653, NA())</f>
        <v>#N/A</v>
      </c>
      <c r="J1653" s="3" t="e">
        <f xml:space="preserve"> IF(Calculations!C1653 = DefectTypeString,  Calculations!M1653, NA())</f>
        <v>#N/A</v>
      </c>
      <c r="K1653" s="3"/>
      <c r="AL1653" s="2" t="str">
        <f t="shared" si="171"/>
        <v/>
      </c>
      <c r="AM1653" s="4" t="str">
        <f t="shared" si="172"/>
        <v/>
      </c>
      <c r="AN1653" s="4" t="str">
        <f t="shared" si="173"/>
        <v/>
      </c>
    </row>
    <row r="1654" spans="1:40" x14ac:dyDescent="0.2">
      <c r="A1654" s="9" t="str">
        <f>Calculations!B1654</f>
        <v/>
      </c>
      <c r="B1654" s="9" t="str">
        <f>Calculations!A1654</f>
        <v/>
      </c>
      <c r="C1654" s="3" t="str">
        <f t="shared" si="176"/>
        <v/>
      </c>
      <c r="D1654" s="3" t="str">
        <f>IFERROR(Calculations!L1654,"")</f>
        <v/>
      </c>
      <c r="E1654" s="3" t="str">
        <f>IF(OR(FilterValue="",Calculations!C1654=FilterValue), IF(Calculations!C1654 &lt;&gt;DefectTypeString,  IFERROR(Calculations!L1654,""), NA()),NA())</f>
        <v/>
      </c>
      <c r="F1654" s="3" t="e">
        <f t="shared" si="174"/>
        <v>#NUM!</v>
      </c>
      <c r="G1654" s="3" t="e">
        <f xml:space="preserve"> IF(Calculations!C1654 = DefectTypeString,  IFERROR(Calculations!L1654,""), NA())</f>
        <v>#N/A</v>
      </c>
      <c r="H1654" s="3" t="e">
        <f t="shared" si="175"/>
        <v>#NUM!</v>
      </c>
      <c r="I1654" s="3" t="e">
        <f ca="1" xml:space="preserve"> IF(OR(Calculations!C1654 = "",Calculations!C1654 &lt;&gt; DefectTypeString),  Calculations!M1654, NA())</f>
        <v>#N/A</v>
      </c>
      <c r="J1654" s="3" t="e">
        <f xml:space="preserve"> IF(Calculations!C1654 = DefectTypeString,  Calculations!M1654, NA())</f>
        <v>#N/A</v>
      </c>
      <c r="K1654" s="3"/>
      <c r="AL1654" s="2" t="str">
        <f t="shared" si="171"/>
        <v/>
      </c>
      <c r="AM1654" s="4" t="str">
        <f t="shared" si="172"/>
        <v/>
      </c>
      <c r="AN1654" s="4" t="str">
        <f t="shared" si="173"/>
        <v/>
      </c>
    </row>
    <row r="1655" spans="1:40" x14ac:dyDescent="0.2">
      <c r="A1655" s="9" t="str">
        <f>Calculations!B1655</f>
        <v/>
      </c>
      <c r="B1655" s="9" t="str">
        <f>Calculations!A1655</f>
        <v/>
      </c>
      <c r="C1655" s="3" t="str">
        <f t="shared" si="176"/>
        <v/>
      </c>
      <c r="D1655" s="3" t="str">
        <f>IFERROR(Calculations!L1655,"")</f>
        <v/>
      </c>
      <c r="E1655" s="3" t="str">
        <f>IF(OR(FilterValue="",Calculations!C1655=FilterValue), IF(Calculations!C1655 &lt;&gt;DefectTypeString,  IFERROR(Calculations!L1655,""), NA()),NA())</f>
        <v/>
      </c>
      <c r="F1655" s="3" t="e">
        <f t="shared" si="174"/>
        <v>#NUM!</v>
      </c>
      <c r="G1655" s="3" t="e">
        <f xml:space="preserve"> IF(Calculations!C1655 = DefectTypeString,  IFERROR(Calculations!L1655,""), NA())</f>
        <v>#N/A</v>
      </c>
      <c r="H1655" s="3" t="e">
        <f t="shared" si="175"/>
        <v>#NUM!</v>
      </c>
      <c r="I1655" s="3" t="e">
        <f ca="1" xml:space="preserve"> IF(OR(Calculations!C1655 = "",Calculations!C1655 &lt;&gt; DefectTypeString),  Calculations!M1655, NA())</f>
        <v>#N/A</v>
      </c>
      <c r="J1655" s="3" t="e">
        <f xml:space="preserve"> IF(Calculations!C1655 = DefectTypeString,  Calculations!M1655, NA())</f>
        <v>#N/A</v>
      </c>
      <c r="K1655" s="3"/>
      <c r="AL1655" s="2" t="str">
        <f t="shared" si="171"/>
        <v/>
      </c>
      <c r="AM1655" s="4" t="str">
        <f t="shared" si="172"/>
        <v/>
      </c>
      <c r="AN1655" s="4" t="str">
        <f t="shared" si="173"/>
        <v/>
      </c>
    </row>
    <row r="1656" spans="1:40" x14ac:dyDescent="0.2">
      <c r="A1656" s="9" t="str">
        <f>Calculations!B1656</f>
        <v/>
      </c>
      <c r="B1656" s="9" t="str">
        <f>Calculations!A1656</f>
        <v/>
      </c>
      <c r="C1656" s="3" t="str">
        <f t="shared" si="176"/>
        <v/>
      </c>
      <c r="D1656" s="3" t="str">
        <f>IFERROR(Calculations!L1656,"")</f>
        <v/>
      </c>
      <c r="E1656" s="3" t="str">
        <f>IF(OR(FilterValue="",Calculations!C1656=FilterValue), IF(Calculations!C1656 &lt;&gt;DefectTypeString,  IFERROR(Calculations!L1656,""), NA()),NA())</f>
        <v/>
      </c>
      <c r="F1656" s="3" t="e">
        <f t="shared" si="174"/>
        <v>#NUM!</v>
      </c>
      <c r="G1656" s="3" t="e">
        <f xml:space="preserve"> IF(Calculations!C1656 = DefectTypeString,  IFERROR(Calculations!L1656,""), NA())</f>
        <v>#N/A</v>
      </c>
      <c r="H1656" s="3" t="e">
        <f t="shared" si="175"/>
        <v>#NUM!</v>
      </c>
      <c r="I1656" s="3" t="e">
        <f ca="1" xml:space="preserve"> IF(OR(Calculations!C1656 = "",Calculations!C1656 &lt;&gt; DefectTypeString),  Calculations!M1656, NA())</f>
        <v>#N/A</v>
      </c>
      <c r="J1656" s="3" t="e">
        <f xml:space="preserve"> IF(Calculations!C1656 = DefectTypeString,  Calculations!M1656, NA())</f>
        <v>#N/A</v>
      </c>
      <c r="K1656" s="3"/>
      <c r="AL1656" s="2" t="str">
        <f t="shared" si="171"/>
        <v/>
      </c>
      <c r="AM1656" s="4" t="str">
        <f t="shared" si="172"/>
        <v/>
      </c>
      <c r="AN1656" s="4" t="str">
        <f t="shared" si="173"/>
        <v/>
      </c>
    </row>
    <row r="1657" spans="1:40" x14ac:dyDescent="0.2">
      <c r="A1657" s="9" t="str">
        <f>Calculations!B1657</f>
        <v/>
      </c>
      <c r="B1657" s="9" t="str">
        <f>Calculations!A1657</f>
        <v/>
      </c>
      <c r="C1657" s="3" t="str">
        <f t="shared" si="176"/>
        <v/>
      </c>
      <c r="D1657" s="3" t="str">
        <f>IFERROR(Calculations!L1657,"")</f>
        <v/>
      </c>
      <c r="E1657" s="3" t="str">
        <f>IF(OR(FilterValue="",Calculations!C1657=FilterValue), IF(Calculations!C1657 &lt;&gt;DefectTypeString,  IFERROR(Calculations!L1657,""), NA()),NA())</f>
        <v/>
      </c>
      <c r="F1657" s="3" t="e">
        <f t="shared" si="174"/>
        <v>#NUM!</v>
      </c>
      <c r="G1657" s="3" t="e">
        <f xml:space="preserve"> IF(Calculations!C1657 = DefectTypeString,  IFERROR(Calculations!L1657,""), NA())</f>
        <v>#N/A</v>
      </c>
      <c r="H1657" s="3" t="e">
        <f t="shared" si="175"/>
        <v>#NUM!</v>
      </c>
      <c r="I1657" s="3" t="e">
        <f ca="1" xml:space="preserve"> IF(OR(Calculations!C1657 = "",Calculations!C1657 &lt;&gt; DefectTypeString),  Calculations!M1657, NA())</f>
        <v>#N/A</v>
      </c>
      <c r="J1657" s="3" t="e">
        <f xml:space="preserve"> IF(Calculations!C1657 = DefectTypeString,  Calculations!M1657, NA())</f>
        <v>#N/A</v>
      </c>
      <c r="K1657" s="3"/>
      <c r="AL1657" s="2" t="str">
        <f t="shared" si="171"/>
        <v/>
      </c>
      <c r="AM1657" s="4" t="str">
        <f t="shared" si="172"/>
        <v/>
      </c>
      <c r="AN1657" s="4" t="str">
        <f t="shared" si="173"/>
        <v/>
      </c>
    </row>
    <row r="1658" spans="1:40" x14ac:dyDescent="0.2">
      <c r="A1658" s="9" t="str">
        <f>Calculations!B1658</f>
        <v/>
      </c>
      <c r="B1658" s="9" t="str">
        <f>Calculations!A1658</f>
        <v/>
      </c>
      <c r="C1658" s="3" t="str">
        <f t="shared" si="176"/>
        <v/>
      </c>
      <c r="D1658" s="3" t="str">
        <f>IFERROR(Calculations!L1658,"")</f>
        <v/>
      </c>
      <c r="E1658" s="3" t="str">
        <f>IF(OR(FilterValue="",Calculations!C1658=FilterValue), IF(Calculations!C1658 &lt;&gt;DefectTypeString,  IFERROR(Calculations!L1658,""), NA()),NA())</f>
        <v/>
      </c>
      <c r="F1658" s="3" t="e">
        <f t="shared" si="174"/>
        <v>#NUM!</v>
      </c>
      <c r="G1658" s="3" t="e">
        <f xml:space="preserve"> IF(Calculations!C1658 = DefectTypeString,  IFERROR(Calculations!L1658,""), NA())</f>
        <v>#N/A</v>
      </c>
      <c r="H1658" s="3" t="e">
        <f t="shared" si="175"/>
        <v>#NUM!</v>
      </c>
      <c r="I1658" s="3" t="e">
        <f ca="1" xml:space="preserve"> IF(OR(Calculations!C1658 = "",Calculations!C1658 &lt;&gt; DefectTypeString),  Calculations!M1658, NA())</f>
        <v>#N/A</v>
      </c>
      <c r="J1658" s="3" t="e">
        <f xml:space="preserve"> IF(Calculations!C1658 = DefectTypeString,  Calculations!M1658, NA())</f>
        <v>#N/A</v>
      </c>
      <c r="K1658" s="3"/>
      <c r="AL1658" s="2" t="str">
        <f t="shared" si="171"/>
        <v/>
      </c>
      <c r="AM1658" s="4" t="str">
        <f t="shared" si="172"/>
        <v/>
      </c>
      <c r="AN1658" s="4" t="str">
        <f t="shared" si="173"/>
        <v/>
      </c>
    </row>
    <row r="1659" spans="1:40" x14ac:dyDescent="0.2">
      <c r="A1659" s="9" t="str">
        <f>Calculations!B1659</f>
        <v/>
      </c>
      <c r="B1659" s="9" t="str">
        <f>Calculations!A1659</f>
        <v/>
      </c>
      <c r="C1659" s="3" t="str">
        <f t="shared" si="176"/>
        <v/>
      </c>
      <c r="D1659" s="3" t="str">
        <f>IFERROR(Calculations!L1659,"")</f>
        <v/>
      </c>
      <c r="E1659" s="3" t="str">
        <f>IF(OR(FilterValue="",Calculations!C1659=FilterValue), IF(Calculations!C1659 &lt;&gt;DefectTypeString,  IFERROR(Calculations!L1659,""), NA()),NA())</f>
        <v/>
      </c>
      <c r="F1659" s="3" t="e">
        <f t="shared" si="174"/>
        <v>#NUM!</v>
      </c>
      <c r="G1659" s="3" t="e">
        <f xml:space="preserve"> IF(Calculations!C1659 = DefectTypeString,  IFERROR(Calculations!L1659,""), NA())</f>
        <v>#N/A</v>
      </c>
      <c r="H1659" s="3" t="e">
        <f t="shared" si="175"/>
        <v>#NUM!</v>
      </c>
      <c r="I1659" s="3" t="e">
        <f ca="1" xml:space="preserve"> IF(OR(Calculations!C1659 = "",Calculations!C1659 &lt;&gt; DefectTypeString),  Calculations!M1659, NA())</f>
        <v>#N/A</v>
      </c>
      <c r="J1659" s="3" t="e">
        <f xml:space="preserve"> IF(Calculations!C1659 = DefectTypeString,  Calculations!M1659, NA())</f>
        <v>#N/A</v>
      </c>
      <c r="K1659" s="3"/>
      <c r="AL1659" s="2" t="str">
        <f t="shared" si="171"/>
        <v/>
      </c>
      <c r="AM1659" s="4" t="str">
        <f t="shared" si="172"/>
        <v/>
      </c>
      <c r="AN1659" s="4" t="str">
        <f t="shared" si="173"/>
        <v/>
      </c>
    </row>
    <row r="1660" spans="1:40" x14ac:dyDescent="0.2">
      <c r="A1660" s="9" t="str">
        <f>Calculations!B1660</f>
        <v/>
      </c>
      <c r="B1660" s="9" t="str">
        <f>Calculations!A1660</f>
        <v/>
      </c>
      <c r="C1660" s="3" t="str">
        <f t="shared" si="176"/>
        <v/>
      </c>
      <c r="D1660" s="3" t="str">
        <f>IFERROR(Calculations!L1660,"")</f>
        <v/>
      </c>
      <c r="E1660" s="3" t="str">
        <f>IF(OR(FilterValue="",Calculations!C1660=FilterValue), IF(Calculations!C1660 &lt;&gt;DefectTypeString,  IFERROR(Calculations!L1660,""), NA()),NA())</f>
        <v/>
      </c>
      <c r="F1660" s="3" t="e">
        <f t="shared" si="174"/>
        <v>#NUM!</v>
      </c>
      <c r="G1660" s="3" t="e">
        <f xml:space="preserve"> IF(Calculations!C1660 = DefectTypeString,  IFERROR(Calculations!L1660,""), NA())</f>
        <v>#N/A</v>
      </c>
      <c r="H1660" s="3" t="e">
        <f t="shared" si="175"/>
        <v>#NUM!</v>
      </c>
      <c r="I1660" s="3" t="e">
        <f ca="1" xml:space="preserve"> IF(OR(Calculations!C1660 = "",Calculations!C1660 &lt;&gt; DefectTypeString),  Calculations!M1660, NA())</f>
        <v>#N/A</v>
      </c>
      <c r="J1660" s="3" t="e">
        <f xml:space="preserve"> IF(Calculations!C1660 = DefectTypeString,  Calculations!M1660, NA())</f>
        <v>#N/A</v>
      </c>
      <c r="K1660" s="3"/>
      <c r="AL1660" s="2" t="str">
        <f t="shared" si="171"/>
        <v/>
      </c>
      <c r="AM1660" s="4" t="str">
        <f t="shared" si="172"/>
        <v/>
      </c>
      <c r="AN1660" s="4" t="str">
        <f t="shared" si="173"/>
        <v/>
      </c>
    </row>
    <row r="1661" spans="1:40" x14ac:dyDescent="0.2">
      <c r="A1661" s="9" t="str">
        <f>Calculations!B1661</f>
        <v/>
      </c>
      <c r="B1661" s="9" t="str">
        <f>Calculations!A1661</f>
        <v/>
      </c>
      <c r="C1661" s="3" t="str">
        <f t="shared" si="176"/>
        <v/>
      </c>
      <c r="D1661" s="3" t="str">
        <f>IFERROR(Calculations!L1661,"")</f>
        <v/>
      </c>
      <c r="E1661" s="3" t="str">
        <f>IF(OR(FilterValue="",Calculations!C1661=FilterValue), IF(Calculations!C1661 &lt;&gt;DefectTypeString,  IFERROR(Calculations!L1661,""), NA()),NA())</f>
        <v/>
      </c>
      <c r="F1661" s="3" t="e">
        <f t="shared" si="174"/>
        <v>#NUM!</v>
      </c>
      <c r="G1661" s="3" t="e">
        <f xml:space="preserve"> IF(Calculations!C1661 = DefectTypeString,  IFERROR(Calculations!L1661,""), NA())</f>
        <v>#N/A</v>
      </c>
      <c r="H1661" s="3" t="e">
        <f t="shared" si="175"/>
        <v>#NUM!</v>
      </c>
      <c r="I1661" s="3" t="e">
        <f ca="1" xml:space="preserve"> IF(OR(Calculations!C1661 = "",Calculations!C1661 &lt;&gt; DefectTypeString),  Calculations!M1661, NA())</f>
        <v>#N/A</v>
      </c>
      <c r="J1661" s="3" t="e">
        <f xml:space="preserve"> IF(Calculations!C1661 = DefectTypeString,  Calculations!M1661, NA())</f>
        <v>#N/A</v>
      </c>
      <c r="K1661" s="3"/>
      <c r="AL1661" s="2" t="str">
        <f t="shared" si="171"/>
        <v/>
      </c>
      <c r="AM1661" s="4" t="str">
        <f t="shared" si="172"/>
        <v/>
      </c>
      <c r="AN1661" s="4" t="str">
        <f t="shared" si="173"/>
        <v/>
      </c>
    </row>
    <row r="1662" spans="1:40" x14ac:dyDescent="0.2">
      <c r="A1662" s="9" t="str">
        <f>Calculations!B1662</f>
        <v/>
      </c>
      <c r="B1662" s="9" t="str">
        <f>Calculations!A1662</f>
        <v/>
      </c>
      <c r="C1662" s="3" t="str">
        <f t="shared" si="176"/>
        <v/>
      </c>
      <c r="D1662" s="3" t="str">
        <f>IFERROR(Calculations!L1662,"")</f>
        <v/>
      </c>
      <c r="E1662" s="3" t="str">
        <f>IF(OR(FilterValue="",Calculations!C1662=FilterValue), IF(Calculations!C1662 &lt;&gt;DefectTypeString,  IFERROR(Calculations!L1662,""), NA()),NA())</f>
        <v/>
      </c>
      <c r="F1662" s="3" t="e">
        <f t="shared" si="174"/>
        <v>#NUM!</v>
      </c>
      <c r="G1662" s="3" t="e">
        <f xml:space="preserve"> IF(Calculations!C1662 = DefectTypeString,  IFERROR(Calculations!L1662,""), NA())</f>
        <v>#N/A</v>
      </c>
      <c r="H1662" s="3" t="e">
        <f t="shared" si="175"/>
        <v>#NUM!</v>
      </c>
      <c r="I1662" s="3" t="e">
        <f ca="1" xml:space="preserve"> IF(OR(Calculations!C1662 = "",Calculations!C1662 &lt;&gt; DefectTypeString),  Calculations!M1662, NA())</f>
        <v>#N/A</v>
      </c>
      <c r="J1662" s="3" t="e">
        <f xml:space="preserve"> IF(Calculations!C1662 = DefectTypeString,  Calculations!M1662, NA())</f>
        <v>#N/A</v>
      </c>
      <c r="K1662" s="3"/>
      <c r="AL1662" s="2" t="str">
        <f t="shared" si="171"/>
        <v/>
      </c>
      <c r="AM1662" s="4" t="str">
        <f t="shared" si="172"/>
        <v/>
      </c>
      <c r="AN1662" s="4" t="str">
        <f t="shared" si="173"/>
        <v/>
      </c>
    </row>
    <row r="1663" spans="1:40" x14ac:dyDescent="0.2">
      <c r="A1663" s="9" t="str">
        <f>Calculations!B1663</f>
        <v/>
      </c>
      <c r="B1663" s="9" t="str">
        <f>Calculations!A1663</f>
        <v/>
      </c>
      <c r="C1663" s="3" t="str">
        <f t="shared" si="176"/>
        <v/>
      </c>
      <c r="D1663" s="3" t="str">
        <f>IFERROR(Calculations!L1663,"")</f>
        <v/>
      </c>
      <c r="E1663" s="3" t="str">
        <f>IF(OR(FilterValue="",Calculations!C1663=FilterValue), IF(Calculations!C1663 &lt;&gt;DefectTypeString,  IFERROR(Calculations!L1663,""), NA()),NA())</f>
        <v/>
      </c>
      <c r="F1663" s="3" t="e">
        <f t="shared" si="174"/>
        <v>#NUM!</v>
      </c>
      <c r="G1663" s="3" t="e">
        <f xml:space="preserve"> IF(Calculations!C1663 = DefectTypeString,  IFERROR(Calculations!L1663,""), NA())</f>
        <v>#N/A</v>
      </c>
      <c r="H1663" s="3" t="e">
        <f t="shared" si="175"/>
        <v>#NUM!</v>
      </c>
      <c r="I1663" s="3" t="e">
        <f ca="1" xml:space="preserve"> IF(OR(Calculations!C1663 = "",Calculations!C1663 &lt;&gt; DefectTypeString),  Calculations!M1663, NA())</f>
        <v>#N/A</v>
      </c>
      <c r="J1663" s="3" t="e">
        <f xml:space="preserve"> IF(Calculations!C1663 = DefectTypeString,  Calculations!M1663, NA())</f>
        <v>#N/A</v>
      </c>
      <c r="K1663" s="3"/>
      <c r="AL1663" s="2" t="str">
        <f t="shared" si="171"/>
        <v/>
      </c>
      <c r="AM1663" s="4" t="str">
        <f t="shared" si="172"/>
        <v/>
      </c>
      <c r="AN1663" s="4" t="str">
        <f t="shared" si="173"/>
        <v/>
      </c>
    </row>
    <row r="1664" spans="1:40" x14ac:dyDescent="0.2">
      <c r="A1664" s="9" t="str">
        <f>Calculations!B1664</f>
        <v/>
      </c>
      <c r="B1664" s="9" t="str">
        <f>Calculations!A1664</f>
        <v/>
      </c>
      <c r="C1664" s="3" t="str">
        <f t="shared" si="176"/>
        <v/>
      </c>
      <c r="D1664" s="3" t="str">
        <f>IFERROR(Calculations!L1664,"")</f>
        <v/>
      </c>
      <c r="E1664" s="3" t="str">
        <f>IF(OR(FilterValue="",Calculations!C1664=FilterValue), IF(Calculations!C1664 &lt;&gt;DefectTypeString,  IFERROR(Calculations!L1664,""), NA()),NA())</f>
        <v/>
      </c>
      <c r="F1664" s="3" t="e">
        <f t="shared" si="174"/>
        <v>#NUM!</v>
      </c>
      <c r="G1664" s="3" t="e">
        <f xml:space="preserve"> IF(Calculations!C1664 = DefectTypeString,  IFERROR(Calculations!L1664,""), NA())</f>
        <v>#N/A</v>
      </c>
      <c r="H1664" s="3" t="e">
        <f t="shared" si="175"/>
        <v>#NUM!</v>
      </c>
      <c r="I1664" s="3" t="e">
        <f ca="1" xml:space="preserve"> IF(OR(Calculations!C1664 = "",Calculations!C1664 &lt;&gt; DefectTypeString),  Calculations!M1664, NA())</f>
        <v>#N/A</v>
      </c>
      <c r="J1664" s="3" t="e">
        <f xml:space="preserve"> IF(Calculations!C1664 = DefectTypeString,  Calculations!M1664, NA())</f>
        <v>#N/A</v>
      </c>
      <c r="K1664" s="3"/>
      <c r="AL1664" s="2" t="str">
        <f t="shared" si="171"/>
        <v/>
      </c>
      <c r="AM1664" s="4" t="str">
        <f t="shared" si="172"/>
        <v/>
      </c>
      <c r="AN1664" s="4" t="str">
        <f t="shared" si="173"/>
        <v/>
      </c>
    </row>
    <row r="1665" spans="1:40" x14ac:dyDescent="0.2">
      <c r="A1665" s="9" t="str">
        <f>Calculations!B1665</f>
        <v/>
      </c>
      <c r="B1665" s="9" t="str">
        <f>Calculations!A1665</f>
        <v/>
      </c>
      <c r="C1665" s="3" t="str">
        <f t="shared" si="176"/>
        <v/>
      </c>
      <c r="D1665" s="3" t="str">
        <f>IFERROR(Calculations!L1665,"")</f>
        <v/>
      </c>
      <c r="E1665" s="3" t="str">
        <f>IF(OR(FilterValue="",Calculations!C1665=FilterValue), IF(Calculations!C1665 &lt;&gt;DefectTypeString,  IFERROR(Calculations!L1665,""), NA()),NA())</f>
        <v/>
      </c>
      <c r="F1665" s="3" t="e">
        <f t="shared" si="174"/>
        <v>#NUM!</v>
      </c>
      <c r="G1665" s="3" t="e">
        <f xml:space="preserve"> IF(Calculations!C1665 = DefectTypeString,  IFERROR(Calculations!L1665,""), NA())</f>
        <v>#N/A</v>
      </c>
      <c r="H1665" s="3" t="e">
        <f t="shared" si="175"/>
        <v>#NUM!</v>
      </c>
      <c r="I1665" s="3" t="e">
        <f ca="1" xml:space="preserve"> IF(OR(Calculations!C1665 = "",Calculations!C1665 &lt;&gt; DefectTypeString),  Calculations!M1665, NA())</f>
        <v>#N/A</v>
      </c>
      <c r="J1665" s="3" t="e">
        <f xml:space="preserve"> IF(Calculations!C1665 = DefectTypeString,  Calculations!M1665, NA())</f>
        <v>#N/A</v>
      </c>
      <c r="K1665" s="3"/>
      <c r="AL1665" s="2" t="str">
        <f t="shared" si="171"/>
        <v/>
      </c>
      <c r="AM1665" s="4" t="str">
        <f t="shared" si="172"/>
        <v/>
      </c>
      <c r="AN1665" s="4" t="str">
        <f t="shared" si="173"/>
        <v/>
      </c>
    </row>
    <row r="1666" spans="1:40" x14ac:dyDescent="0.2">
      <c r="A1666" s="9" t="str">
        <f>Calculations!B1666</f>
        <v/>
      </c>
      <c r="B1666" s="9" t="str">
        <f>Calculations!A1666</f>
        <v/>
      </c>
      <c r="C1666" s="3" t="str">
        <f t="shared" si="176"/>
        <v/>
      </c>
      <c r="D1666" s="3" t="str">
        <f>IFERROR(Calculations!L1666,"")</f>
        <v/>
      </c>
      <c r="E1666" s="3" t="str">
        <f>IF(OR(FilterValue="",Calculations!C1666=FilterValue), IF(Calculations!C1666 &lt;&gt;DefectTypeString,  IFERROR(Calculations!L1666,""), NA()),NA())</f>
        <v/>
      </c>
      <c r="F1666" s="3" t="e">
        <f t="shared" si="174"/>
        <v>#NUM!</v>
      </c>
      <c r="G1666" s="3" t="e">
        <f xml:space="preserve"> IF(Calculations!C1666 = DefectTypeString,  IFERROR(Calculations!L1666,""), NA())</f>
        <v>#N/A</v>
      </c>
      <c r="H1666" s="3" t="e">
        <f t="shared" si="175"/>
        <v>#NUM!</v>
      </c>
      <c r="I1666" s="3" t="e">
        <f ca="1" xml:space="preserve"> IF(OR(Calculations!C1666 = "",Calculations!C1666 &lt;&gt; DefectTypeString),  Calculations!M1666, NA())</f>
        <v>#N/A</v>
      </c>
      <c r="J1666" s="3" t="e">
        <f xml:space="preserve"> IF(Calculations!C1666 = DefectTypeString,  Calculations!M1666, NA())</f>
        <v>#N/A</v>
      </c>
      <c r="K1666" s="3"/>
      <c r="AL1666" s="2" t="str">
        <f t="shared" si="171"/>
        <v/>
      </c>
      <c r="AM1666" s="4" t="str">
        <f t="shared" si="172"/>
        <v/>
      </c>
      <c r="AN1666" s="4" t="str">
        <f t="shared" si="173"/>
        <v/>
      </c>
    </row>
    <row r="1667" spans="1:40" x14ac:dyDescent="0.2">
      <c r="A1667" s="9" t="str">
        <f>Calculations!B1667</f>
        <v/>
      </c>
      <c r="B1667" s="9" t="str">
        <f>Calculations!A1667</f>
        <v/>
      </c>
      <c r="C1667" s="3" t="str">
        <f t="shared" si="176"/>
        <v/>
      </c>
      <c r="D1667" s="3" t="str">
        <f>IFERROR(Calculations!L1667,"")</f>
        <v/>
      </c>
      <c r="E1667" s="3" t="str">
        <f>IF(OR(FilterValue="",Calculations!C1667=FilterValue), IF(Calculations!C1667 &lt;&gt;DefectTypeString,  IFERROR(Calculations!L1667,""), NA()),NA())</f>
        <v/>
      </c>
      <c r="F1667" s="3" t="e">
        <f t="shared" si="174"/>
        <v>#NUM!</v>
      </c>
      <c r="G1667" s="3" t="e">
        <f xml:space="preserve"> IF(Calculations!C1667 = DefectTypeString,  IFERROR(Calculations!L1667,""), NA())</f>
        <v>#N/A</v>
      </c>
      <c r="H1667" s="3" t="e">
        <f t="shared" si="175"/>
        <v>#NUM!</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77">IF(AL1666&lt;=MAX(B:B), AL1666+1,"")</f>
        <v/>
      </c>
      <c r="AM1667" s="4" t="str">
        <f t="shared" ref="AM1667:AM1730" si="178">IF(AL1667&lt;&gt;"",$F$2,"")</f>
        <v/>
      </c>
      <c r="AN1667" s="4" t="str">
        <f t="shared" ref="AN1667:AN1730" si="179">IF(AL1667&lt;&gt;"",$H$2,"")</f>
        <v/>
      </c>
    </row>
    <row r="1668" spans="1:40" x14ac:dyDescent="0.2">
      <c r="A1668" s="9" t="str">
        <f>Calculations!B1668</f>
        <v/>
      </c>
      <c r="B1668" s="9" t="str">
        <f>Calculations!A1668</f>
        <v/>
      </c>
      <c r="C1668" s="3" t="str">
        <f t="shared" si="176"/>
        <v/>
      </c>
      <c r="D1668" s="3" t="str">
        <f>IFERROR(Calculations!L1668,"")</f>
        <v/>
      </c>
      <c r="E1668" s="3" t="str">
        <f>IF(OR(FilterValue="",Calculations!C1668=FilterValue), IF(Calculations!C1668 &lt;&gt;DefectTypeString,  IFERROR(Calculations!L1668,""), NA()),NA())</f>
        <v/>
      </c>
      <c r="F1668" s="3" t="e">
        <f t="shared" ref="F1668:F1731" si="180">$F$2</f>
        <v>#NUM!</v>
      </c>
      <c r="G1668" s="3" t="e">
        <f xml:space="preserve"> IF(Calculations!C1668 = DefectTypeString,  IFERROR(Calculations!L1668,""), NA())</f>
        <v>#N/A</v>
      </c>
      <c r="H1668" s="3" t="e">
        <f t="shared" ref="H1668:H1731" si="181">$H$2</f>
        <v>#NUM!</v>
      </c>
      <c r="I1668" s="3" t="e">
        <f ca="1" xml:space="preserve"> IF(OR(Calculations!C1668 = "",Calculations!C1668 &lt;&gt; DefectTypeString),  Calculations!M1668, NA())</f>
        <v>#N/A</v>
      </c>
      <c r="J1668" s="3" t="e">
        <f xml:space="preserve"> IF(Calculations!C1668 = DefectTypeString,  Calculations!M1668, NA())</f>
        <v>#N/A</v>
      </c>
      <c r="K1668" s="3"/>
      <c r="AL1668" s="2" t="str">
        <f t="shared" si="177"/>
        <v/>
      </c>
      <c r="AM1668" s="4" t="str">
        <f t="shared" si="178"/>
        <v/>
      </c>
      <c r="AN1668" s="4" t="str">
        <f t="shared" si="179"/>
        <v/>
      </c>
    </row>
    <row r="1669" spans="1:40" x14ac:dyDescent="0.2">
      <c r="A1669" s="9" t="str">
        <f>Calculations!B1669</f>
        <v/>
      </c>
      <c r="B1669" s="9" t="str">
        <f>Calculations!A1669</f>
        <v/>
      </c>
      <c r="C1669" s="3" t="str">
        <f t="shared" si="176"/>
        <v/>
      </c>
      <c r="D1669" s="3" t="str">
        <f>IFERROR(Calculations!L1669,"")</f>
        <v/>
      </c>
      <c r="E1669" s="3" t="str">
        <f>IF(OR(FilterValue="",Calculations!C1669=FilterValue), IF(Calculations!C1669 &lt;&gt;DefectTypeString,  IFERROR(Calculations!L1669,""), NA()),NA())</f>
        <v/>
      </c>
      <c r="F1669" s="3" t="e">
        <f t="shared" si="180"/>
        <v>#NUM!</v>
      </c>
      <c r="G1669" s="3" t="e">
        <f xml:space="preserve"> IF(Calculations!C1669 = DefectTypeString,  IFERROR(Calculations!L1669,""), NA())</f>
        <v>#N/A</v>
      </c>
      <c r="H1669" s="3" t="e">
        <f t="shared" si="181"/>
        <v>#NUM!</v>
      </c>
      <c r="I1669" s="3" t="e">
        <f ca="1" xml:space="preserve"> IF(OR(Calculations!C1669 = "",Calculations!C1669 &lt;&gt; DefectTypeString),  Calculations!M1669, NA())</f>
        <v>#N/A</v>
      </c>
      <c r="J1669" s="3" t="e">
        <f xml:space="preserve"> IF(Calculations!C1669 = DefectTypeString,  Calculations!M1669, NA())</f>
        <v>#N/A</v>
      </c>
      <c r="K1669" s="3"/>
      <c r="AL1669" s="2" t="str">
        <f t="shared" si="177"/>
        <v/>
      </c>
      <c r="AM1669" s="4" t="str">
        <f t="shared" si="178"/>
        <v/>
      </c>
      <c r="AN1669" s="4" t="str">
        <f t="shared" si="179"/>
        <v/>
      </c>
    </row>
    <row r="1670" spans="1:40" x14ac:dyDescent="0.2">
      <c r="A1670" s="9" t="str">
        <f>Calculations!B1670</f>
        <v/>
      </c>
      <c r="B1670" s="9" t="str">
        <f>Calculations!A1670</f>
        <v/>
      </c>
      <c r="C1670" s="3" t="str">
        <f t="shared" si="176"/>
        <v/>
      </c>
      <c r="D1670" s="3" t="str">
        <f>IFERROR(Calculations!L1670,"")</f>
        <v/>
      </c>
      <c r="E1670" s="3" t="str">
        <f>IF(OR(FilterValue="",Calculations!C1670=FilterValue), IF(Calculations!C1670 &lt;&gt;DefectTypeString,  IFERROR(Calculations!L1670,""), NA()),NA())</f>
        <v/>
      </c>
      <c r="F1670" s="3" t="e">
        <f t="shared" si="180"/>
        <v>#NUM!</v>
      </c>
      <c r="G1670" s="3" t="e">
        <f xml:space="preserve"> IF(Calculations!C1670 = DefectTypeString,  IFERROR(Calculations!L1670,""), NA())</f>
        <v>#N/A</v>
      </c>
      <c r="H1670" s="3" t="e">
        <f t="shared" si="181"/>
        <v>#NUM!</v>
      </c>
      <c r="I1670" s="3" t="e">
        <f ca="1" xml:space="preserve"> IF(OR(Calculations!C1670 = "",Calculations!C1670 &lt;&gt; DefectTypeString),  Calculations!M1670, NA())</f>
        <v>#N/A</v>
      </c>
      <c r="J1670" s="3" t="e">
        <f xml:space="preserve"> IF(Calculations!C1670 = DefectTypeString,  Calculations!M1670, NA())</f>
        <v>#N/A</v>
      </c>
      <c r="K1670" s="3"/>
      <c r="AL1670" s="2" t="str">
        <f t="shared" si="177"/>
        <v/>
      </c>
      <c r="AM1670" s="4" t="str">
        <f t="shared" si="178"/>
        <v/>
      </c>
      <c r="AN1670" s="4" t="str">
        <f t="shared" si="179"/>
        <v/>
      </c>
    </row>
    <row r="1671" spans="1:40" x14ac:dyDescent="0.2">
      <c r="A1671" s="9" t="str">
        <f>Calculations!B1671</f>
        <v/>
      </c>
      <c r="B1671" s="9" t="str">
        <f>Calculations!A1671</f>
        <v/>
      </c>
      <c r="C1671" s="3" t="str">
        <f t="shared" si="176"/>
        <v/>
      </c>
      <c r="D1671" s="3" t="str">
        <f>IFERROR(Calculations!L1671,"")</f>
        <v/>
      </c>
      <c r="E1671" s="3" t="str">
        <f>IF(OR(FilterValue="",Calculations!C1671=FilterValue), IF(Calculations!C1671 &lt;&gt;DefectTypeString,  IFERROR(Calculations!L1671,""), NA()),NA())</f>
        <v/>
      </c>
      <c r="F1671" s="3" t="e">
        <f t="shared" si="180"/>
        <v>#NUM!</v>
      </c>
      <c r="G1671" s="3" t="e">
        <f xml:space="preserve"> IF(Calculations!C1671 = DefectTypeString,  IFERROR(Calculations!L1671,""), NA())</f>
        <v>#N/A</v>
      </c>
      <c r="H1671" s="3" t="e">
        <f t="shared" si="181"/>
        <v>#NUM!</v>
      </c>
      <c r="I1671" s="3" t="e">
        <f ca="1" xml:space="preserve"> IF(OR(Calculations!C1671 = "",Calculations!C1671 &lt;&gt; DefectTypeString),  Calculations!M1671, NA())</f>
        <v>#N/A</v>
      </c>
      <c r="J1671" s="3" t="e">
        <f xml:space="preserve"> IF(Calculations!C1671 = DefectTypeString,  Calculations!M1671, NA())</f>
        <v>#N/A</v>
      </c>
      <c r="K1671" s="3"/>
      <c r="AL1671" s="2" t="str">
        <f t="shared" si="177"/>
        <v/>
      </c>
      <c r="AM1671" s="4" t="str">
        <f t="shared" si="178"/>
        <v/>
      </c>
      <c r="AN1671" s="4" t="str">
        <f t="shared" si="179"/>
        <v/>
      </c>
    </row>
    <row r="1672" spans="1:40" x14ac:dyDescent="0.2">
      <c r="A1672" s="9" t="str">
        <f>Calculations!B1672</f>
        <v/>
      </c>
      <c r="B1672" s="9" t="str">
        <f>Calculations!A1672</f>
        <v/>
      </c>
      <c r="C1672" s="3" t="str">
        <f t="shared" si="176"/>
        <v/>
      </c>
      <c r="D1672" s="3" t="str">
        <f>IFERROR(Calculations!L1672,"")</f>
        <v/>
      </c>
      <c r="E1672" s="3" t="str">
        <f>IF(OR(FilterValue="",Calculations!C1672=FilterValue), IF(Calculations!C1672 &lt;&gt;DefectTypeString,  IFERROR(Calculations!L1672,""), NA()),NA())</f>
        <v/>
      </c>
      <c r="F1672" s="3" t="e">
        <f t="shared" si="180"/>
        <v>#NUM!</v>
      </c>
      <c r="G1672" s="3" t="e">
        <f xml:space="preserve"> IF(Calculations!C1672 = DefectTypeString,  IFERROR(Calculations!L1672,""), NA())</f>
        <v>#N/A</v>
      </c>
      <c r="H1672" s="3" t="e">
        <f t="shared" si="181"/>
        <v>#NUM!</v>
      </c>
      <c r="I1672" s="3" t="e">
        <f ca="1" xml:space="preserve"> IF(OR(Calculations!C1672 = "",Calculations!C1672 &lt;&gt; DefectTypeString),  Calculations!M1672, NA())</f>
        <v>#N/A</v>
      </c>
      <c r="J1672" s="3" t="e">
        <f xml:space="preserve"> IF(Calculations!C1672 = DefectTypeString,  Calculations!M1672, NA())</f>
        <v>#N/A</v>
      </c>
      <c r="K1672" s="3"/>
      <c r="AL1672" s="2" t="str">
        <f t="shared" si="177"/>
        <v/>
      </c>
      <c r="AM1672" s="4" t="str">
        <f t="shared" si="178"/>
        <v/>
      </c>
      <c r="AN1672" s="4" t="str">
        <f t="shared" si="179"/>
        <v/>
      </c>
    </row>
    <row r="1673" spans="1:40" x14ac:dyDescent="0.2">
      <c r="A1673" s="9" t="str">
        <f>Calculations!B1673</f>
        <v/>
      </c>
      <c r="B1673" s="9" t="str">
        <f>Calculations!A1673</f>
        <v/>
      </c>
      <c r="C1673" s="3" t="str">
        <f t="shared" si="176"/>
        <v/>
      </c>
      <c r="D1673" s="3" t="str">
        <f>IFERROR(Calculations!L1673,"")</f>
        <v/>
      </c>
      <c r="E1673" s="3" t="str">
        <f>IF(OR(FilterValue="",Calculations!C1673=FilterValue), IF(Calculations!C1673 &lt;&gt;DefectTypeString,  IFERROR(Calculations!L1673,""), NA()),NA())</f>
        <v/>
      </c>
      <c r="F1673" s="3" t="e">
        <f t="shared" si="180"/>
        <v>#NUM!</v>
      </c>
      <c r="G1673" s="3" t="e">
        <f xml:space="preserve"> IF(Calculations!C1673 = DefectTypeString,  IFERROR(Calculations!L1673,""), NA())</f>
        <v>#N/A</v>
      </c>
      <c r="H1673" s="3" t="e">
        <f t="shared" si="181"/>
        <v>#NUM!</v>
      </c>
      <c r="I1673" s="3" t="e">
        <f ca="1" xml:space="preserve"> IF(OR(Calculations!C1673 = "",Calculations!C1673 &lt;&gt; DefectTypeString),  Calculations!M1673, NA())</f>
        <v>#N/A</v>
      </c>
      <c r="J1673" s="3" t="e">
        <f xml:space="preserve"> IF(Calculations!C1673 = DefectTypeString,  Calculations!M1673, NA())</f>
        <v>#N/A</v>
      </c>
      <c r="K1673" s="3"/>
      <c r="AL1673" s="2" t="str">
        <f t="shared" si="177"/>
        <v/>
      </c>
      <c r="AM1673" s="4" t="str">
        <f t="shared" si="178"/>
        <v/>
      </c>
      <c r="AN1673" s="4" t="str">
        <f t="shared" si="179"/>
        <v/>
      </c>
    </row>
    <row r="1674" spans="1:40" x14ac:dyDescent="0.2">
      <c r="A1674" s="9" t="str">
        <f>Calculations!B1674</f>
        <v/>
      </c>
      <c r="B1674" s="9" t="str">
        <f>Calculations!A1674</f>
        <v/>
      </c>
      <c r="C1674" s="3" t="str">
        <f t="shared" si="176"/>
        <v/>
      </c>
      <c r="D1674" s="3" t="str">
        <f>IFERROR(Calculations!L1674,"")</f>
        <v/>
      </c>
      <c r="E1674" s="3" t="str">
        <f>IF(OR(FilterValue="",Calculations!C1674=FilterValue), IF(Calculations!C1674 &lt;&gt;DefectTypeString,  IFERROR(Calculations!L1674,""), NA()),NA())</f>
        <v/>
      </c>
      <c r="F1674" s="3" t="e">
        <f t="shared" si="180"/>
        <v>#NUM!</v>
      </c>
      <c r="G1674" s="3" t="e">
        <f xml:space="preserve"> IF(Calculations!C1674 = DefectTypeString,  IFERROR(Calculations!L1674,""), NA())</f>
        <v>#N/A</v>
      </c>
      <c r="H1674" s="3" t="e">
        <f t="shared" si="181"/>
        <v>#NUM!</v>
      </c>
      <c r="I1674" s="3" t="e">
        <f ca="1" xml:space="preserve"> IF(OR(Calculations!C1674 = "",Calculations!C1674 &lt;&gt; DefectTypeString),  Calculations!M1674, NA())</f>
        <v>#N/A</v>
      </c>
      <c r="J1674" s="3" t="e">
        <f xml:space="preserve"> IF(Calculations!C1674 = DefectTypeString,  Calculations!M1674, NA())</f>
        <v>#N/A</v>
      </c>
      <c r="K1674" s="3"/>
      <c r="AL1674" s="2" t="str">
        <f t="shared" si="177"/>
        <v/>
      </c>
      <c r="AM1674" s="4" t="str">
        <f t="shared" si="178"/>
        <v/>
      </c>
      <c r="AN1674" s="4" t="str">
        <f t="shared" si="179"/>
        <v/>
      </c>
    </row>
    <row r="1675" spans="1:40" x14ac:dyDescent="0.2">
      <c r="A1675" s="9" t="str">
        <f>Calculations!B1675</f>
        <v/>
      </c>
      <c r="B1675" s="9" t="str">
        <f>Calculations!A1675</f>
        <v/>
      </c>
      <c r="C1675" s="3" t="str">
        <f t="shared" si="176"/>
        <v/>
      </c>
      <c r="D1675" s="3" t="str">
        <f>IFERROR(Calculations!L1675,"")</f>
        <v/>
      </c>
      <c r="E1675" s="3" t="str">
        <f>IF(OR(FilterValue="",Calculations!C1675=FilterValue), IF(Calculations!C1675 &lt;&gt;DefectTypeString,  IFERROR(Calculations!L1675,""), NA()),NA())</f>
        <v/>
      </c>
      <c r="F1675" s="3" t="e">
        <f t="shared" si="180"/>
        <v>#NUM!</v>
      </c>
      <c r="G1675" s="3" t="e">
        <f xml:space="preserve"> IF(Calculations!C1675 = DefectTypeString,  IFERROR(Calculations!L1675,""), NA())</f>
        <v>#N/A</v>
      </c>
      <c r="H1675" s="3" t="e">
        <f t="shared" si="181"/>
        <v>#NUM!</v>
      </c>
      <c r="I1675" s="3" t="e">
        <f ca="1" xml:space="preserve"> IF(OR(Calculations!C1675 = "",Calculations!C1675 &lt;&gt; DefectTypeString),  Calculations!M1675, NA())</f>
        <v>#N/A</v>
      </c>
      <c r="J1675" s="3" t="e">
        <f xml:space="preserve"> IF(Calculations!C1675 = DefectTypeString,  Calculations!M1675, NA())</f>
        <v>#N/A</v>
      </c>
      <c r="K1675" s="3"/>
      <c r="AL1675" s="2" t="str">
        <f t="shared" si="177"/>
        <v/>
      </c>
      <c r="AM1675" s="4" t="str">
        <f t="shared" si="178"/>
        <v/>
      </c>
      <c r="AN1675" s="4" t="str">
        <f t="shared" si="179"/>
        <v/>
      </c>
    </row>
    <row r="1676" spans="1:40" x14ac:dyDescent="0.2">
      <c r="A1676" s="9" t="str">
        <f>Calculations!B1676</f>
        <v/>
      </c>
      <c r="B1676" s="9" t="str">
        <f>Calculations!A1676</f>
        <v/>
      </c>
      <c r="C1676" s="3" t="str">
        <f t="shared" si="176"/>
        <v/>
      </c>
      <c r="D1676" s="3" t="str">
        <f>IFERROR(Calculations!L1676,"")</f>
        <v/>
      </c>
      <c r="E1676" s="3" t="str">
        <f>IF(OR(FilterValue="",Calculations!C1676=FilterValue), IF(Calculations!C1676 &lt;&gt;DefectTypeString,  IFERROR(Calculations!L1676,""), NA()),NA())</f>
        <v/>
      </c>
      <c r="F1676" s="3" t="e">
        <f t="shared" si="180"/>
        <v>#NUM!</v>
      </c>
      <c r="G1676" s="3" t="e">
        <f xml:space="preserve"> IF(Calculations!C1676 = DefectTypeString,  IFERROR(Calculations!L1676,""), NA())</f>
        <v>#N/A</v>
      </c>
      <c r="H1676" s="3" t="e">
        <f t="shared" si="181"/>
        <v>#NUM!</v>
      </c>
      <c r="I1676" s="3" t="e">
        <f ca="1" xml:space="preserve"> IF(OR(Calculations!C1676 = "",Calculations!C1676 &lt;&gt; DefectTypeString),  Calculations!M1676, NA())</f>
        <v>#N/A</v>
      </c>
      <c r="J1676" s="3" t="e">
        <f xml:space="preserve"> IF(Calculations!C1676 = DefectTypeString,  Calculations!M1676, NA())</f>
        <v>#N/A</v>
      </c>
      <c r="K1676" s="3"/>
      <c r="AL1676" s="2" t="str">
        <f t="shared" si="177"/>
        <v/>
      </c>
      <c r="AM1676" s="4" t="str">
        <f t="shared" si="178"/>
        <v/>
      </c>
      <c r="AN1676" s="4" t="str">
        <f t="shared" si="179"/>
        <v/>
      </c>
    </row>
    <row r="1677" spans="1:40" x14ac:dyDescent="0.2">
      <c r="A1677" s="9" t="str">
        <f>Calculations!B1677</f>
        <v/>
      </c>
      <c r="B1677" s="9" t="str">
        <f>Calculations!A1677</f>
        <v/>
      </c>
      <c r="C1677" s="3" t="str">
        <f t="shared" si="176"/>
        <v/>
      </c>
      <c r="D1677" s="3" t="str">
        <f>IFERROR(Calculations!L1677,"")</f>
        <v/>
      </c>
      <c r="E1677" s="3" t="str">
        <f>IF(OR(FilterValue="",Calculations!C1677=FilterValue), IF(Calculations!C1677 &lt;&gt;DefectTypeString,  IFERROR(Calculations!L1677,""), NA()),NA())</f>
        <v/>
      </c>
      <c r="F1677" s="3" t="e">
        <f t="shared" si="180"/>
        <v>#NUM!</v>
      </c>
      <c r="G1677" s="3" t="e">
        <f xml:space="preserve"> IF(Calculations!C1677 = DefectTypeString,  IFERROR(Calculations!L1677,""), NA())</f>
        <v>#N/A</v>
      </c>
      <c r="H1677" s="3" t="e">
        <f t="shared" si="181"/>
        <v>#NUM!</v>
      </c>
      <c r="I1677" s="3" t="e">
        <f ca="1" xml:space="preserve"> IF(OR(Calculations!C1677 = "",Calculations!C1677 &lt;&gt; DefectTypeString),  Calculations!M1677, NA())</f>
        <v>#N/A</v>
      </c>
      <c r="J1677" s="3" t="e">
        <f xml:space="preserve"> IF(Calculations!C1677 = DefectTypeString,  Calculations!M1677, NA())</f>
        <v>#N/A</v>
      </c>
      <c r="K1677" s="3"/>
      <c r="AL1677" s="2" t="str">
        <f t="shared" si="177"/>
        <v/>
      </c>
      <c r="AM1677" s="4" t="str">
        <f t="shared" si="178"/>
        <v/>
      </c>
      <c r="AN1677" s="4" t="str">
        <f t="shared" si="179"/>
        <v/>
      </c>
    </row>
    <row r="1678" spans="1:40" x14ac:dyDescent="0.2">
      <c r="A1678" s="9" t="str">
        <f>Calculations!B1678</f>
        <v/>
      </c>
      <c r="B1678" s="9" t="str">
        <f>Calculations!A1678</f>
        <v/>
      </c>
      <c r="C1678" s="3" t="str">
        <f t="shared" si="176"/>
        <v/>
      </c>
      <c r="D1678" s="3" t="str">
        <f>IFERROR(Calculations!L1678,"")</f>
        <v/>
      </c>
      <c r="E1678" s="3" t="str">
        <f>IF(OR(FilterValue="",Calculations!C1678=FilterValue), IF(Calculations!C1678 &lt;&gt;DefectTypeString,  IFERROR(Calculations!L1678,""), NA()),NA())</f>
        <v/>
      </c>
      <c r="F1678" s="3" t="e">
        <f t="shared" si="180"/>
        <v>#NUM!</v>
      </c>
      <c r="G1678" s="3" t="e">
        <f xml:space="preserve"> IF(Calculations!C1678 = DefectTypeString,  IFERROR(Calculations!L1678,""), NA())</f>
        <v>#N/A</v>
      </c>
      <c r="H1678" s="3" t="e">
        <f t="shared" si="181"/>
        <v>#NUM!</v>
      </c>
      <c r="I1678" s="3" t="e">
        <f ca="1" xml:space="preserve"> IF(OR(Calculations!C1678 = "",Calculations!C1678 &lt;&gt; DefectTypeString),  Calculations!M1678, NA())</f>
        <v>#N/A</v>
      </c>
      <c r="J1678" s="3" t="e">
        <f xml:space="preserve"> IF(Calculations!C1678 = DefectTypeString,  Calculations!M1678, NA())</f>
        <v>#N/A</v>
      </c>
      <c r="K1678" s="3"/>
      <c r="AL1678" s="2" t="str">
        <f t="shared" si="177"/>
        <v/>
      </c>
      <c r="AM1678" s="4" t="str">
        <f t="shared" si="178"/>
        <v/>
      </c>
      <c r="AN1678" s="4" t="str">
        <f t="shared" si="179"/>
        <v/>
      </c>
    </row>
    <row r="1679" spans="1:40" x14ac:dyDescent="0.2">
      <c r="A1679" s="9" t="str">
        <f>Calculations!B1679</f>
        <v/>
      </c>
      <c r="B1679" s="9" t="str">
        <f>Calculations!A1679</f>
        <v/>
      </c>
      <c r="C1679" s="3" t="str">
        <f t="shared" si="176"/>
        <v/>
      </c>
      <c r="D1679" s="3" t="str">
        <f>IFERROR(Calculations!L1679,"")</f>
        <v/>
      </c>
      <c r="E1679" s="3" t="str">
        <f>IF(OR(FilterValue="",Calculations!C1679=FilterValue), IF(Calculations!C1679 &lt;&gt;DefectTypeString,  IFERROR(Calculations!L1679,""), NA()),NA())</f>
        <v/>
      </c>
      <c r="F1679" s="3" t="e">
        <f t="shared" si="180"/>
        <v>#NUM!</v>
      </c>
      <c r="G1679" s="3" t="e">
        <f xml:space="preserve"> IF(Calculations!C1679 = DefectTypeString,  IFERROR(Calculations!L1679,""), NA())</f>
        <v>#N/A</v>
      </c>
      <c r="H1679" s="3" t="e">
        <f t="shared" si="181"/>
        <v>#NUM!</v>
      </c>
      <c r="I1679" s="3" t="e">
        <f ca="1" xml:space="preserve"> IF(OR(Calculations!C1679 = "",Calculations!C1679 &lt;&gt; DefectTypeString),  Calculations!M1679, NA())</f>
        <v>#N/A</v>
      </c>
      <c r="J1679" s="3" t="e">
        <f xml:space="preserve"> IF(Calculations!C1679 = DefectTypeString,  Calculations!M1679, NA())</f>
        <v>#N/A</v>
      </c>
      <c r="K1679" s="3"/>
      <c r="AL1679" s="2" t="str">
        <f t="shared" si="177"/>
        <v/>
      </c>
      <c r="AM1679" s="4" t="str">
        <f t="shared" si="178"/>
        <v/>
      </c>
      <c r="AN1679" s="4" t="str">
        <f t="shared" si="179"/>
        <v/>
      </c>
    </row>
    <row r="1680" spans="1:40" x14ac:dyDescent="0.2">
      <c r="A1680" s="9" t="str">
        <f>Calculations!B1680</f>
        <v/>
      </c>
      <c r="B1680" s="9" t="str">
        <f>Calculations!A1680</f>
        <v/>
      </c>
      <c r="C1680" s="3" t="str">
        <f t="shared" si="176"/>
        <v/>
      </c>
      <c r="D1680" s="3" t="str">
        <f>IFERROR(Calculations!L1680,"")</f>
        <v/>
      </c>
      <c r="E1680" s="3" t="str">
        <f>IF(OR(FilterValue="",Calculations!C1680=FilterValue), IF(Calculations!C1680 &lt;&gt;DefectTypeString,  IFERROR(Calculations!L1680,""), NA()),NA())</f>
        <v/>
      </c>
      <c r="F1680" s="3" t="e">
        <f t="shared" si="180"/>
        <v>#NUM!</v>
      </c>
      <c r="G1680" s="3" t="e">
        <f xml:space="preserve"> IF(Calculations!C1680 = DefectTypeString,  IFERROR(Calculations!L1680,""), NA())</f>
        <v>#N/A</v>
      </c>
      <c r="H1680" s="3" t="e">
        <f t="shared" si="181"/>
        <v>#NUM!</v>
      </c>
      <c r="I1680" s="3" t="e">
        <f ca="1" xml:space="preserve"> IF(OR(Calculations!C1680 = "",Calculations!C1680 &lt;&gt; DefectTypeString),  Calculations!M1680, NA())</f>
        <v>#N/A</v>
      </c>
      <c r="J1680" s="3" t="e">
        <f xml:space="preserve"> IF(Calculations!C1680 = DefectTypeString,  Calculations!M1680, NA())</f>
        <v>#N/A</v>
      </c>
      <c r="K1680" s="3"/>
      <c r="AL1680" s="2" t="str">
        <f t="shared" si="177"/>
        <v/>
      </c>
      <c r="AM1680" s="4" t="str">
        <f t="shared" si="178"/>
        <v/>
      </c>
      <c r="AN1680" s="4" t="str">
        <f t="shared" si="179"/>
        <v/>
      </c>
    </row>
    <row r="1681" spans="1:40" x14ac:dyDescent="0.2">
      <c r="A1681" s="9" t="str">
        <f>Calculations!B1681</f>
        <v/>
      </c>
      <c r="B1681" s="9" t="str">
        <f>Calculations!A1681</f>
        <v/>
      </c>
      <c r="C1681" s="3" t="str">
        <f t="shared" si="176"/>
        <v/>
      </c>
      <c r="D1681" s="3" t="str">
        <f>IFERROR(Calculations!L1681,"")</f>
        <v/>
      </c>
      <c r="E1681" s="3" t="str">
        <f>IF(OR(FilterValue="",Calculations!C1681=FilterValue), IF(Calculations!C1681 &lt;&gt;DefectTypeString,  IFERROR(Calculations!L1681,""), NA()),NA())</f>
        <v/>
      </c>
      <c r="F1681" s="3" t="e">
        <f t="shared" si="180"/>
        <v>#NUM!</v>
      </c>
      <c r="G1681" s="3" t="e">
        <f xml:space="preserve"> IF(Calculations!C1681 = DefectTypeString,  IFERROR(Calculations!L1681,""), NA())</f>
        <v>#N/A</v>
      </c>
      <c r="H1681" s="3" t="e">
        <f t="shared" si="181"/>
        <v>#NUM!</v>
      </c>
      <c r="I1681" s="3" t="e">
        <f ca="1" xml:space="preserve"> IF(OR(Calculations!C1681 = "",Calculations!C1681 &lt;&gt; DefectTypeString),  Calculations!M1681, NA())</f>
        <v>#N/A</v>
      </c>
      <c r="J1681" s="3" t="e">
        <f xml:space="preserve"> IF(Calculations!C1681 = DefectTypeString,  Calculations!M1681, NA())</f>
        <v>#N/A</v>
      </c>
      <c r="K1681" s="3"/>
      <c r="AL1681" s="2" t="str">
        <f t="shared" si="177"/>
        <v/>
      </c>
      <c r="AM1681" s="4" t="str">
        <f t="shared" si="178"/>
        <v/>
      </c>
      <c r="AN1681" s="4" t="str">
        <f t="shared" si="179"/>
        <v/>
      </c>
    </row>
    <row r="1682" spans="1:40" x14ac:dyDescent="0.2">
      <c r="A1682" s="9" t="str">
        <f>Calculations!B1682</f>
        <v/>
      </c>
      <c r="B1682" s="9" t="str">
        <f>Calculations!A1682</f>
        <v/>
      </c>
      <c r="C1682" s="3" t="str">
        <f t="shared" si="176"/>
        <v/>
      </c>
      <c r="D1682" s="3" t="str">
        <f>IFERROR(Calculations!L1682,"")</f>
        <v/>
      </c>
      <c r="E1682" s="3" t="str">
        <f>IF(OR(FilterValue="",Calculations!C1682=FilterValue), IF(Calculations!C1682 &lt;&gt;DefectTypeString,  IFERROR(Calculations!L1682,""), NA()),NA())</f>
        <v/>
      </c>
      <c r="F1682" s="3" t="e">
        <f t="shared" si="180"/>
        <v>#NUM!</v>
      </c>
      <c r="G1682" s="3" t="e">
        <f xml:space="preserve"> IF(Calculations!C1682 = DefectTypeString,  IFERROR(Calculations!L1682,""), NA())</f>
        <v>#N/A</v>
      </c>
      <c r="H1682" s="3" t="e">
        <f t="shared" si="181"/>
        <v>#NUM!</v>
      </c>
      <c r="I1682" s="3" t="e">
        <f ca="1" xml:space="preserve"> IF(OR(Calculations!C1682 = "",Calculations!C1682 &lt;&gt; DefectTypeString),  Calculations!M1682, NA())</f>
        <v>#N/A</v>
      </c>
      <c r="J1682" s="3" t="e">
        <f xml:space="preserve"> IF(Calculations!C1682 = DefectTypeString,  Calculations!M1682, NA())</f>
        <v>#N/A</v>
      </c>
      <c r="K1682" s="3"/>
      <c r="AL1682" s="2" t="str">
        <f t="shared" si="177"/>
        <v/>
      </c>
      <c r="AM1682" s="4" t="str">
        <f t="shared" si="178"/>
        <v/>
      </c>
      <c r="AN1682" s="4" t="str">
        <f t="shared" si="179"/>
        <v/>
      </c>
    </row>
    <row r="1683" spans="1:40" x14ac:dyDescent="0.2">
      <c r="A1683" s="9" t="str">
        <f>Calculations!B1683</f>
        <v/>
      </c>
      <c r="B1683" s="9" t="str">
        <f>Calculations!A1683</f>
        <v/>
      </c>
      <c r="C1683" s="3" t="str">
        <f t="shared" si="176"/>
        <v/>
      </c>
      <c r="D1683" s="3" t="str">
        <f>IFERROR(Calculations!L1683,"")</f>
        <v/>
      </c>
      <c r="E1683" s="3" t="str">
        <f>IF(OR(FilterValue="",Calculations!C1683=FilterValue), IF(Calculations!C1683 &lt;&gt;DefectTypeString,  IFERROR(Calculations!L1683,""), NA()),NA())</f>
        <v/>
      </c>
      <c r="F1683" s="3" t="e">
        <f t="shared" si="180"/>
        <v>#NUM!</v>
      </c>
      <c r="G1683" s="3" t="e">
        <f xml:space="preserve"> IF(Calculations!C1683 = DefectTypeString,  IFERROR(Calculations!L1683,""), NA())</f>
        <v>#N/A</v>
      </c>
      <c r="H1683" s="3" t="e">
        <f t="shared" si="181"/>
        <v>#NUM!</v>
      </c>
      <c r="I1683" s="3" t="e">
        <f ca="1" xml:space="preserve"> IF(OR(Calculations!C1683 = "",Calculations!C1683 &lt;&gt; DefectTypeString),  Calculations!M1683, NA())</f>
        <v>#N/A</v>
      </c>
      <c r="J1683" s="3" t="e">
        <f xml:space="preserve"> IF(Calculations!C1683 = DefectTypeString,  Calculations!M1683, NA())</f>
        <v>#N/A</v>
      </c>
      <c r="K1683" s="3"/>
      <c r="AL1683" s="2" t="str">
        <f t="shared" si="177"/>
        <v/>
      </c>
      <c r="AM1683" s="4" t="str">
        <f t="shared" si="178"/>
        <v/>
      </c>
      <c r="AN1683" s="4" t="str">
        <f t="shared" si="179"/>
        <v/>
      </c>
    </row>
    <row r="1684" spans="1:40" x14ac:dyDescent="0.2">
      <c r="A1684" s="9" t="str">
        <f>Calculations!B1684</f>
        <v/>
      </c>
      <c r="B1684" s="9" t="str">
        <f>Calculations!A1684</f>
        <v/>
      </c>
      <c r="C1684" s="3" t="str">
        <f t="shared" si="176"/>
        <v/>
      </c>
      <c r="D1684" s="3" t="str">
        <f>IFERROR(Calculations!L1684,"")</f>
        <v/>
      </c>
      <c r="E1684" s="3" t="str">
        <f>IF(OR(FilterValue="",Calculations!C1684=FilterValue), IF(Calculations!C1684 &lt;&gt;DefectTypeString,  IFERROR(Calculations!L1684,""), NA()),NA())</f>
        <v/>
      </c>
      <c r="F1684" s="3" t="e">
        <f t="shared" si="180"/>
        <v>#NUM!</v>
      </c>
      <c r="G1684" s="3" t="e">
        <f xml:space="preserve"> IF(Calculations!C1684 = DefectTypeString,  IFERROR(Calculations!L1684,""), NA())</f>
        <v>#N/A</v>
      </c>
      <c r="H1684" s="3" t="e">
        <f t="shared" si="181"/>
        <v>#NUM!</v>
      </c>
      <c r="I1684" s="3" t="e">
        <f ca="1" xml:space="preserve"> IF(OR(Calculations!C1684 = "",Calculations!C1684 &lt;&gt; DefectTypeString),  Calculations!M1684, NA())</f>
        <v>#N/A</v>
      </c>
      <c r="J1684" s="3" t="e">
        <f xml:space="preserve"> IF(Calculations!C1684 = DefectTypeString,  Calculations!M1684, NA())</f>
        <v>#N/A</v>
      </c>
      <c r="K1684" s="3"/>
      <c r="AL1684" s="2" t="str">
        <f t="shared" si="177"/>
        <v/>
      </c>
      <c r="AM1684" s="4" t="str">
        <f t="shared" si="178"/>
        <v/>
      </c>
      <c r="AN1684" s="4" t="str">
        <f t="shared" si="179"/>
        <v/>
      </c>
    </row>
    <row r="1685" spans="1:40" x14ac:dyDescent="0.2">
      <c r="A1685" s="9" t="str">
        <f>Calculations!B1685</f>
        <v/>
      </c>
      <c r="B1685" s="9" t="str">
        <f>Calculations!A1685</f>
        <v/>
      </c>
      <c r="C1685" s="3" t="str">
        <f t="shared" si="176"/>
        <v/>
      </c>
      <c r="D1685" s="3" t="str">
        <f>IFERROR(Calculations!L1685,"")</f>
        <v/>
      </c>
      <c r="E1685" s="3" t="str">
        <f>IF(OR(FilterValue="",Calculations!C1685=FilterValue), IF(Calculations!C1685 &lt;&gt;DefectTypeString,  IFERROR(Calculations!L1685,""), NA()),NA())</f>
        <v/>
      </c>
      <c r="F1685" s="3" t="e">
        <f t="shared" si="180"/>
        <v>#NUM!</v>
      </c>
      <c r="G1685" s="3" t="e">
        <f xml:space="preserve"> IF(Calculations!C1685 = DefectTypeString,  IFERROR(Calculations!L1685,""), NA())</f>
        <v>#N/A</v>
      </c>
      <c r="H1685" s="3" t="e">
        <f t="shared" si="181"/>
        <v>#NUM!</v>
      </c>
      <c r="I1685" s="3" t="e">
        <f ca="1" xml:space="preserve"> IF(OR(Calculations!C1685 = "",Calculations!C1685 &lt;&gt; DefectTypeString),  Calculations!M1685, NA())</f>
        <v>#N/A</v>
      </c>
      <c r="J1685" s="3" t="e">
        <f xml:space="preserve"> IF(Calculations!C1685 = DefectTypeString,  Calculations!M1685, NA())</f>
        <v>#N/A</v>
      </c>
      <c r="K1685" s="3"/>
      <c r="AL1685" s="2" t="str">
        <f t="shared" si="177"/>
        <v/>
      </c>
      <c r="AM1685" s="4" t="str">
        <f t="shared" si="178"/>
        <v/>
      </c>
      <c r="AN1685" s="4" t="str">
        <f t="shared" si="179"/>
        <v/>
      </c>
    </row>
    <row r="1686" spans="1:40" x14ac:dyDescent="0.2">
      <c r="A1686" s="9" t="str">
        <f>Calculations!B1686</f>
        <v/>
      </c>
      <c r="B1686" s="9" t="str">
        <f>Calculations!A1686</f>
        <v/>
      </c>
      <c r="C1686" s="3" t="str">
        <f t="shared" si="176"/>
        <v/>
      </c>
      <c r="D1686" s="3" t="str">
        <f>IFERROR(Calculations!L1686,"")</f>
        <v/>
      </c>
      <c r="E1686" s="3" t="str">
        <f>IF(OR(FilterValue="",Calculations!C1686=FilterValue), IF(Calculations!C1686 &lt;&gt;DefectTypeString,  IFERROR(Calculations!L1686,""), NA()),NA())</f>
        <v/>
      </c>
      <c r="F1686" s="3" t="e">
        <f t="shared" si="180"/>
        <v>#NUM!</v>
      </c>
      <c r="G1686" s="3" t="e">
        <f xml:space="preserve"> IF(Calculations!C1686 = DefectTypeString,  IFERROR(Calculations!L1686,""), NA())</f>
        <v>#N/A</v>
      </c>
      <c r="H1686" s="3" t="e">
        <f t="shared" si="181"/>
        <v>#NUM!</v>
      </c>
      <c r="I1686" s="3" t="e">
        <f ca="1" xml:space="preserve"> IF(OR(Calculations!C1686 = "",Calculations!C1686 &lt;&gt; DefectTypeString),  Calculations!M1686, NA())</f>
        <v>#N/A</v>
      </c>
      <c r="J1686" s="3" t="e">
        <f xml:space="preserve"> IF(Calculations!C1686 = DefectTypeString,  Calculations!M1686, NA())</f>
        <v>#N/A</v>
      </c>
      <c r="K1686" s="3"/>
      <c r="AL1686" s="2" t="str">
        <f t="shared" si="177"/>
        <v/>
      </c>
      <c r="AM1686" s="4" t="str">
        <f t="shared" si="178"/>
        <v/>
      </c>
      <c r="AN1686" s="4" t="str">
        <f t="shared" si="179"/>
        <v/>
      </c>
    </row>
    <row r="1687" spans="1:40" x14ac:dyDescent="0.2">
      <c r="A1687" s="9" t="str">
        <f>Calculations!B1687</f>
        <v/>
      </c>
      <c r="B1687" s="9" t="str">
        <f>Calculations!A1687</f>
        <v/>
      </c>
      <c r="C1687" s="3" t="str">
        <f t="shared" si="176"/>
        <v/>
      </c>
      <c r="D1687" s="3" t="str">
        <f>IFERROR(Calculations!L1687,"")</f>
        <v/>
      </c>
      <c r="E1687" s="3" t="str">
        <f>IF(OR(FilterValue="",Calculations!C1687=FilterValue), IF(Calculations!C1687 &lt;&gt;DefectTypeString,  IFERROR(Calculations!L1687,""), NA()),NA())</f>
        <v/>
      </c>
      <c r="F1687" s="3" t="e">
        <f t="shared" si="180"/>
        <v>#NUM!</v>
      </c>
      <c r="G1687" s="3" t="e">
        <f xml:space="preserve"> IF(Calculations!C1687 = DefectTypeString,  IFERROR(Calculations!L1687,""), NA())</f>
        <v>#N/A</v>
      </c>
      <c r="H1687" s="3" t="e">
        <f t="shared" si="181"/>
        <v>#NUM!</v>
      </c>
      <c r="I1687" s="3" t="e">
        <f ca="1" xml:space="preserve"> IF(OR(Calculations!C1687 = "",Calculations!C1687 &lt;&gt; DefectTypeString),  Calculations!M1687, NA())</f>
        <v>#N/A</v>
      </c>
      <c r="J1687" s="3" t="e">
        <f xml:space="preserve"> IF(Calculations!C1687 = DefectTypeString,  Calculations!M1687, NA())</f>
        <v>#N/A</v>
      </c>
      <c r="K1687" s="3"/>
      <c r="AL1687" s="2" t="str">
        <f t="shared" si="177"/>
        <v/>
      </c>
      <c r="AM1687" s="4" t="str">
        <f t="shared" si="178"/>
        <v/>
      </c>
      <c r="AN1687" s="4" t="str">
        <f t="shared" si="179"/>
        <v/>
      </c>
    </row>
    <row r="1688" spans="1:40" x14ac:dyDescent="0.2">
      <c r="A1688" s="9" t="str">
        <f>Calculations!B1688</f>
        <v/>
      </c>
      <c r="B1688" s="9" t="str">
        <f>Calculations!A1688</f>
        <v/>
      </c>
      <c r="C1688" s="3" t="str">
        <f t="shared" si="176"/>
        <v/>
      </c>
      <c r="D1688" s="3" t="str">
        <f>IFERROR(Calculations!L1688,"")</f>
        <v/>
      </c>
      <c r="E1688" s="3" t="str">
        <f>IF(OR(FilterValue="",Calculations!C1688=FilterValue), IF(Calculations!C1688 &lt;&gt;DefectTypeString,  IFERROR(Calculations!L1688,""), NA()),NA())</f>
        <v/>
      </c>
      <c r="F1688" s="3" t="e">
        <f t="shared" si="180"/>
        <v>#NUM!</v>
      </c>
      <c r="G1688" s="3" t="e">
        <f xml:space="preserve"> IF(Calculations!C1688 = DefectTypeString,  IFERROR(Calculations!L1688,""), NA())</f>
        <v>#N/A</v>
      </c>
      <c r="H1688" s="3" t="e">
        <f t="shared" si="181"/>
        <v>#NUM!</v>
      </c>
      <c r="I1688" s="3" t="e">
        <f ca="1" xml:space="preserve"> IF(OR(Calculations!C1688 = "",Calculations!C1688 &lt;&gt; DefectTypeString),  Calculations!M1688, NA())</f>
        <v>#N/A</v>
      </c>
      <c r="J1688" s="3" t="e">
        <f xml:space="preserve"> IF(Calculations!C1688 = DefectTypeString,  Calculations!M1688, NA())</f>
        <v>#N/A</v>
      </c>
      <c r="K1688" s="3"/>
      <c r="AL1688" s="2" t="str">
        <f t="shared" si="177"/>
        <v/>
      </c>
      <c r="AM1688" s="4" t="str">
        <f t="shared" si="178"/>
        <v/>
      </c>
      <c r="AN1688" s="4" t="str">
        <f t="shared" si="179"/>
        <v/>
      </c>
    </row>
    <row r="1689" spans="1:40" x14ac:dyDescent="0.2">
      <c r="A1689" s="9" t="str">
        <f>Calculations!B1689</f>
        <v/>
      </c>
      <c r="B1689" s="9" t="str">
        <f>Calculations!A1689</f>
        <v/>
      </c>
      <c r="C1689" s="3" t="str">
        <f t="shared" si="176"/>
        <v/>
      </c>
      <c r="D1689" s="3" t="str">
        <f>IFERROR(Calculations!L1689,"")</f>
        <v/>
      </c>
      <c r="E1689" s="3" t="str">
        <f>IF(OR(FilterValue="",Calculations!C1689=FilterValue), IF(Calculations!C1689 &lt;&gt;DefectTypeString,  IFERROR(Calculations!L1689,""), NA()),NA())</f>
        <v/>
      </c>
      <c r="F1689" s="3" t="e">
        <f t="shared" si="180"/>
        <v>#NUM!</v>
      </c>
      <c r="G1689" s="3" t="e">
        <f xml:space="preserve"> IF(Calculations!C1689 = DefectTypeString,  IFERROR(Calculations!L1689,""), NA())</f>
        <v>#N/A</v>
      </c>
      <c r="H1689" s="3" t="e">
        <f t="shared" si="181"/>
        <v>#NUM!</v>
      </c>
      <c r="I1689" s="3" t="e">
        <f ca="1" xml:space="preserve"> IF(OR(Calculations!C1689 = "",Calculations!C1689 &lt;&gt; DefectTypeString),  Calculations!M1689, NA())</f>
        <v>#N/A</v>
      </c>
      <c r="J1689" s="3" t="e">
        <f xml:space="preserve"> IF(Calculations!C1689 = DefectTypeString,  Calculations!M1689, NA())</f>
        <v>#N/A</v>
      </c>
      <c r="K1689" s="3"/>
      <c r="AL1689" s="2" t="str">
        <f t="shared" si="177"/>
        <v/>
      </c>
      <c r="AM1689" s="4" t="str">
        <f t="shared" si="178"/>
        <v/>
      </c>
      <c r="AN1689" s="4" t="str">
        <f t="shared" si="179"/>
        <v/>
      </c>
    </row>
    <row r="1690" spans="1:40" x14ac:dyDescent="0.2">
      <c r="A1690" s="9" t="str">
        <f>Calculations!B1690</f>
        <v/>
      </c>
      <c r="B1690" s="9" t="str">
        <f>Calculations!A1690</f>
        <v/>
      </c>
      <c r="C1690" s="3" t="str">
        <f t="shared" si="176"/>
        <v/>
      </c>
      <c r="D1690" s="3" t="str">
        <f>IFERROR(Calculations!L1690,"")</f>
        <v/>
      </c>
      <c r="E1690" s="3" t="str">
        <f>IF(OR(FilterValue="",Calculations!C1690=FilterValue), IF(Calculations!C1690 &lt;&gt;DefectTypeString,  IFERROR(Calculations!L1690,""), NA()),NA())</f>
        <v/>
      </c>
      <c r="F1690" s="3" t="e">
        <f t="shared" si="180"/>
        <v>#NUM!</v>
      </c>
      <c r="G1690" s="3" t="e">
        <f xml:space="preserve"> IF(Calculations!C1690 = DefectTypeString,  IFERROR(Calculations!L1690,""), NA())</f>
        <v>#N/A</v>
      </c>
      <c r="H1690" s="3" t="e">
        <f t="shared" si="181"/>
        <v>#NUM!</v>
      </c>
      <c r="I1690" s="3" t="e">
        <f ca="1" xml:space="preserve"> IF(OR(Calculations!C1690 = "",Calculations!C1690 &lt;&gt; DefectTypeString),  Calculations!M1690, NA())</f>
        <v>#N/A</v>
      </c>
      <c r="J1690" s="3" t="e">
        <f xml:space="preserve"> IF(Calculations!C1690 = DefectTypeString,  Calculations!M1690, NA())</f>
        <v>#N/A</v>
      </c>
      <c r="K1690" s="3"/>
      <c r="AL1690" s="2" t="str">
        <f t="shared" si="177"/>
        <v/>
      </c>
      <c r="AM1690" s="4" t="str">
        <f t="shared" si="178"/>
        <v/>
      </c>
      <c r="AN1690" s="4" t="str">
        <f t="shared" si="179"/>
        <v/>
      </c>
    </row>
    <row r="1691" spans="1:40" x14ac:dyDescent="0.2">
      <c r="A1691" s="9" t="str">
        <f>Calculations!B1691</f>
        <v/>
      </c>
      <c r="B1691" s="9" t="str">
        <f>Calculations!A1691</f>
        <v/>
      </c>
      <c r="C1691" s="3" t="str">
        <f t="shared" si="176"/>
        <v/>
      </c>
      <c r="D1691" s="3" t="str">
        <f>IFERROR(Calculations!L1691,"")</f>
        <v/>
      </c>
      <c r="E1691" s="3" t="str">
        <f>IF(OR(FilterValue="",Calculations!C1691=FilterValue), IF(Calculations!C1691 &lt;&gt;DefectTypeString,  IFERROR(Calculations!L1691,""), NA()),NA())</f>
        <v/>
      </c>
      <c r="F1691" s="3" t="e">
        <f t="shared" si="180"/>
        <v>#NUM!</v>
      </c>
      <c r="G1691" s="3" t="e">
        <f xml:space="preserve"> IF(Calculations!C1691 = DefectTypeString,  IFERROR(Calculations!L1691,""), NA())</f>
        <v>#N/A</v>
      </c>
      <c r="H1691" s="3" t="e">
        <f t="shared" si="181"/>
        <v>#NUM!</v>
      </c>
      <c r="I1691" s="3" t="e">
        <f ca="1" xml:space="preserve"> IF(OR(Calculations!C1691 = "",Calculations!C1691 &lt;&gt; DefectTypeString),  Calculations!M1691, NA())</f>
        <v>#N/A</v>
      </c>
      <c r="J1691" s="3" t="e">
        <f xml:space="preserve"> IF(Calculations!C1691 = DefectTypeString,  Calculations!M1691, NA())</f>
        <v>#N/A</v>
      </c>
      <c r="K1691" s="3"/>
      <c r="AL1691" s="2" t="str">
        <f t="shared" si="177"/>
        <v/>
      </c>
      <c r="AM1691" s="4" t="str">
        <f t="shared" si="178"/>
        <v/>
      </c>
      <c r="AN1691" s="4" t="str">
        <f t="shared" si="179"/>
        <v/>
      </c>
    </row>
    <row r="1692" spans="1:40" x14ac:dyDescent="0.2">
      <c r="A1692" s="9" t="str">
        <f>Calculations!B1692</f>
        <v/>
      </c>
      <c r="B1692" s="9" t="str">
        <f>Calculations!A1692</f>
        <v/>
      </c>
      <c r="C1692" s="3" t="str">
        <f t="shared" si="176"/>
        <v/>
      </c>
      <c r="D1692" s="3" t="str">
        <f>IFERROR(Calculations!L1692,"")</f>
        <v/>
      </c>
      <c r="E1692" s="3" t="str">
        <f>IF(OR(FilterValue="",Calculations!C1692=FilterValue), IF(Calculations!C1692 &lt;&gt;DefectTypeString,  IFERROR(Calculations!L1692,""), NA()),NA())</f>
        <v/>
      </c>
      <c r="F1692" s="3" t="e">
        <f t="shared" si="180"/>
        <v>#NUM!</v>
      </c>
      <c r="G1692" s="3" t="e">
        <f xml:space="preserve"> IF(Calculations!C1692 = DefectTypeString,  IFERROR(Calculations!L1692,""), NA())</f>
        <v>#N/A</v>
      </c>
      <c r="H1692" s="3" t="e">
        <f t="shared" si="181"/>
        <v>#NUM!</v>
      </c>
      <c r="I1692" s="3" t="e">
        <f ca="1" xml:space="preserve"> IF(OR(Calculations!C1692 = "",Calculations!C1692 &lt;&gt; DefectTypeString),  Calculations!M1692, NA())</f>
        <v>#N/A</v>
      </c>
      <c r="J1692" s="3" t="e">
        <f xml:space="preserve"> IF(Calculations!C1692 = DefectTypeString,  Calculations!M1692, NA())</f>
        <v>#N/A</v>
      </c>
      <c r="K1692" s="3"/>
      <c r="AL1692" s="2" t="str">
        <f t="shared" si="177"/>
        <v/>
      </c>
      <c r="AM1692" s="4" t="str">
        <f t="shared" si="178"/>
        <v/>
      </c>
      <c r="AN1692" s="4" t="str">
        <f t="shared" si="179"/>
        <v/>
      </c>
    </row>
    <row r="1693" spans="1:40" x14ac:dyDescent="0.2">
      <c r="A1693" s="9" t="str">
        <f>Calculations!B1693</f>
        <v/>
      </c>
      <c r="B1693" s="9" t="str">
        <f>Calculations!A1693</f>
        <v/>
      </c>
      <c r="C1693" s="3" t="str">
        <f t="shared" si="176"/>
        <v/>
      </c>
      <c r="D1693" s="3" t="str">
        <f>IFERROR(Calculations!L1693,"")</f>
        <v/>
      </c>
      <c r="E1693" s="3" t="str">
        <f>IF(OR(FilterValue="",Calculations!C1693=FilterValue), IF(Calculations!C1693 &lt;&gt;DefectTypeString,  IFERROR(Calculations!L1693,""), NA()),NA())</f>
        <v/>
      </c>
      <c r="F1693" s="3" t="e">
        <f t="shared" si="180"/>
        <v>#NUM!</v>
      </c>
      <c r="G1693" s="3" t="e">
        <f xml:space="preserve"> IF(Calculations!C1693 = DefectTypeString,  IFERROR(Calculations!L1693,""), NA())</f>
        <v>#N/A</v>
      </c>
      <c r="H1693" s="3" t="e">
        <f t="shared" si="181"/>
        <v>#NUM!</v>
      </c>
      <c r="I1693" s="3" t="e">
        <f ca="1" xml:space="preserve"> IF(OR(Calculations!C1693 = "",Calculations!C1693 &lt;&gt; DefectTypeString),  Calculations!M1693, NA())</f>
        <v>#N/A</v>
      </c>
      <c r="J1693" s="3" t="e">
        <f xml:space="preserve"> IF(Calculations!C1693 = DefectTypeString,  Calculations!M1693, NA())</f>
        <v>#N/A</v>
      </c>
      <c r="K1693" s="3"/>
      <c r="AL1693" s="2" t="str">
        <f t="shared" si="177"/>
        <v/>
      </c>
      <c r="AM1693" s="4" t="str">
        <f t="shared" si="178"/>
        <v/>
      </c>
      <c r="AN1693" s="4" t="str">
        <f t="shared" si="179"/>
        <v/>
      </c>
    </row>
    <row r="1694" spans="1:40" x14ac:dyDescent="0.2">
      <c r="A1694" s="9" t="str">
        <f>Calculations!B1694</f>
        <v/>
      </c>
      <c r="B1694" s="9" t="str">
        <f>Calculations!A1694</f>
        <v/>
      </c>
      <c r="C1694" s="3" t="str">
        <f t="shared" si="176"/>
        <v/>
      </c>
      <c r="D1694" s="3" t="str">
        <f>IFERROR(Calculations!L1694,"")</f>
        <v/>
      </c>
      <c r="E1694" s="3" t="str">
        <f>IF(OR(FilterValue="",Calculations!C1694=FilterValue), IF(Calculations!C1694 &lt;&gt;DefectTypeString,  IFERROR(Calculations!L1694,""), NA()),NA())</f>
        <v/>
      </c>
      <c r="F1694" s="3" t="e">
        <f t="shared" si="180"/>
        <v>#NUM!</v>
      </c>
      <c r="G1694" s="3" t="e">
        <f xml:space="preserve"> IF(Calculations!C1694 = DefectTypeString,  IFERROR(Calculations!L1694,""), NA())</f>
        <v>#N/A</v>
      </c>
      <c r="H1694" s="3" t="e">
        <f t="shared" si="181"/>
        <v>#NUM!</v>
      </c>
      <c r="I1694" s="3" t="e">
        <f ca="1" xml:space="preserve"> IF(OR(Calculations!C1694 = "",Calculations!C1694 &lt;&gt; DefectTypeString),  Calculations!M1694, NA())</f>
        <v>#N/A</v>
      </c>
      <c r="J1694" s="3" t="e">
        <f xml:space="preserve"> IF(Calculations!C1694 = DefectTypeString,  Calculations!M1694, NA())</f>
        <v>#N/A</v>
      </c>
      <c r="K1694" s="3"/>
      <c r="AL1694" s="2" t="str">
        <f t="shared" si="177"/>
        <v/>
      </c>
      <c r="AM1694" s="4" t="str">
        <f t="shared" si="178"/>
        <v/>
      </c>
      <c r="AN1694" s="4" t="str">
        <f t="shared" si="179"/>
        <v/>
      </c>
    </row>
    <row r="1695" spans="1:40" x14ac:dyDescent="0.2">
      <c r="A1695" s="9" t="str">
        <f>Calculations!B1695</f>
        <v/>
      </c>
      <c r="B1695" s="9" t="str">
        <f>Calculations!A1695</f>
        <v/>
      </c>
      <c r="C1695" s="3" t="str">
        <f t="shared" si="176"/>
        <v/>
      </c>
      <c r="D1695" s="3" t="str">
        <f>IFERROR(Calculations!L1695,"")</f>
        <v/>
      </c>
      <c r="E1695" s="3" t="str">
        <f>IF(OR(FilterValue="",Calculations!C1695=FilterValue), IF(Calculations!C1695 &lt;&gt;DefectTypeString,  IFERROR(Calculations!L1695,""), NA()),NA())</f>
        <v/>
      </c>
      <c r="F1695" s="3" t="e">
        <f t="shared" si="180"/>
        <v>#NUM!</v>
      </c>
      <c r="G1695" s="3" t="e">
        <f xml:space="preserve"> IF(Calculations!C1695 = DefectTypeString,  IFERROR(Calculations!L1695,""), NA())</f>
        <v>#N/A</v>
      </c>
      <c r="H1695" s="3" t="e">
        <f t="shared" si="181"/>
        <v>#NUM!</v>
      </c>
      <c r="I1695" s="3" t="e">
        <f ca="1" xml:space="preserve"> IF(OR(Calculations!C1695 = "",Calculations!C1695 &lt;&gt; DefectTypeString),  Calculations!M1695, NA())</f>
        <v>#N/A</v>
      </c>
      <c r="J1695" s="3" t="e">
        <f xml:space="preserve"> IF(Calculations!C1695 = DefectTypeString,  Calculations!M1695, NA())</f>
        <v>#N/A</v>
      </c>
      <c r="K1695" s="3"/>
      <c r="AL1695" s="2" t="str">
        <f t="shared" si="177"/>
        <v/>
      </c>
      <c r="AM1695" s="4" t="str">
        <f t="shared" si="178"/>
        <v/>
      </c>
      <c r="AN1695" s="4" t="str">
        <f t="shared" si="179"/>
        <v/>
      </c>
    </row>
    <row r="1696" spans="1:40" x14ac:dyDescent="0.2">
      <c r="A1696" s="9" t="str">
        <f>Calculations!B1696</f>
        <v/>
      </c>
      <c r="B1696" s="9" t="str">
        <f>Calculations!A1696</f>
        <v/>
      </c>
      <c r="C1696" s="3" t="str">
        <f t="shared" si="176"/>
        <v/>
      </c>
      <c r="D1696" s="3" t="str">
        <f>IFERROR(Calculations!L1696,"")</f>
        <v/>
      </c>
      <c r="E1696" s="3" t="str">
        <f>IF(OR(FilterValue="",Calculations!C1696=FilterValue), IF(Calculations!C1696 &lt;&gt;DefectTypeString,  IFERROR(Calculations!L1696,""), NA()),NA())</f>
        <v/>
      </c>
      <c r="F1696" s="3" t="e">
        <f t="shared" si="180"/>
        <v>#NUM!</v>
      </c>
      <c r="G1696" s="3" t="e">
        <f xml:space="preserve"> IF(Calculations!C1696 = DefectTypeString,  IFERROR(Calculations!L1696,""), NA())</f>
        <v>#N/A</v>
      </c>
      <c r="H1696" s="3" t="e">
        <f t="shared" si="181"/>
        <v>#NUM!</v>
      </c>
      <c r="I1696" s="3" t="e">
        <f ca="1" xml:space="preserve"> IF(OR(Calculations!C1696 = "",Calculations!C1696 &lt;&gt; DefectTypeString),  Calculations!M1696, NA())</f>
        <v>#N/A</v>
      </c>
      <c r="J1696" s="3" t="e">
        <f xml:space="preserve"> IF(Calculations!C1696 = DefectTypeString,  Calculations!M1696, NA())</f>
        <v>#N/A</v>
      </c>
      <c r="K1696" s="3"/>
      <c r="AL1696" s="2" t="str">
        <f t="shared" si="177"/>
        <v/>
      </c>
      <c r="AM1696" s="4" t="str">
        <f t="shared" si="178"/>
        <v/>
      </c>
      <c r="AN1696" s="4" t="str">
        <f t="shared" si="179"/>
        <v/>
      </c>
    </row>
    <row r="1697" spans="1:40" x14ac:dyDescent="0.2">
      <c r="A1697" s="9" t="str">
        <f>Calculations!B1697</f>
        <v/>
      </c>
      <c r="B1697" s="9" t="str">
        <f>Calculations!A1697</f>
        <v/>
      </c>
      <c r="C1697" s="3" t="str">
        <f t="shared" si="176"/>
        <v/>
      </c>
      <c r="D1697" s="3" t="str">
        <f>IFERROR(Calculations!L1697,"")</f>
        <v/>
      </c>
      <c r="E1697" s="3" t="str">
        <f>IF(OR(FilterValue="",Calculations!C1697=FilterValue), IF(Calculations!C1697 &lt;&gt;DefectTypeString,  IFERROR(Calculations!L1697,""), NA()),NA())</f>
        <v/>
      </c>
      <c r="F1697" s="3" t="e">
        <f t="shared" si="180"/>
        <v>#NUM!</v>
      </c>
      <c r="G1697" s="3" t="e">
        <f xml:space="preserve"> IF(Calculations!C1697 = DefectTypeString,  IFERROR(Calculations!L1697,""), NA())</f>
        <v>#N/A</v>
      </c>
      <c r="H1697" s="3" t="e">
        <f t="shared" si="181"/>
        <v>#NUM!</v>
      </c>
      <c r="I1697" s="3" t="e">
        <f ca="1" xml:space="preserve"> IF(OR(Calculations!C1697 = "",Calculations!C1697 &lt;&gt; DefectTypeString),  Calculations!M1697, NA())</f>
        <v>#N/A</v>
      </c>
      <c r="J1697" s="3" t="e">
        <f xml:space="preserve"> IF(Calculations!C1697 = DefectTypeString,  Calculations!M1697, NA())</f>
        <v>#N/A</v>
      </c>
      <c r="K1697" s="3"/>
      <c r="AL1697" s="2" t="str">
        <f t="shared" si="177"/>
        <v/>
      </c>
      <c r="AM1697" s="4" t="str">
        <f t="shared" si="178"/>
        <v/>
      </c>
      <c r="AN1697" s="4" t="str">
        <f t="shared" si="179"/>
        <v/>
      </c>
    </row>
    <row r="1698" spans="1:40" x14ac:dyDescent="0.2">
      <c r="A1698" s="9" t="str">
        <f>Calculations!B1698</f>
        <v/>
      </c>
      <c r="B1698" s="9" t="str">
        <f>Calculations!A1698</f>
        <v/>
      </c>
      <c r="C1698" s="3" t="str">
        <f t="shared" si="176"/>
        <v/>
      </c>
      <c r="D1698" s="3" t="str">
        <f>IFERROR(Calculations!L1698,"")</f>
        <v/>
      </c>
      <c r="E1698" s="3" t="str">
        <f>IF(OR(FilterValue="",Calculations!C1698=FilterValue), IF(Calculations!C1698 &lt;&gt;DefectTypeString,  IFERROR(Calculations!L1698,""), NA()),NA())</f>
        <v/>
      </c>
      <c r="F1698" s="3" t="e">
        <f t="shared" si="180"/>
        <v>#NUM!</v>
      </c>
      <c r="G1698" s="3" t="e">
        <f xml:space="preserve"> IF(Calculations!C1698 = DefectTypeString,  IFERROR(Calculations!L1698,""), NA())</f>
        <v>#N/A</v>
      </c>
      <c r="H1698" s="3" t="e">
        <f t="shared" si="181"/>
        <v>#NUM!</v>
      </c>
      <c r="I1698" s="3" t="e">
        <f ca="1" xml:space="preserve"> IF(OR(Calculations!C1698 = "",Calculations!C1698 &lt;&gt; DefectTypeString),  Calculations!M1698, NA())</f>
        <v>#N/A</v>
      </c>
      <c r="J1698" s="3" t="e">
        <f xml:space="preserve"> IF(Calculations!C1698 = DefectTypeString,  Calculations!M1698, NA())</f>
        <v>#N/A</v>
      </c>
      <c r="K1698" s="3"/>
      <c r="AL1698" s="2" t="str">
        <f t="shared" si="177"/>
        <v/>
      </c>
      <c r="AM1698" s="4" t="str">
        <f t="shared" si="178"/>
        <v/>
      </c>
      <c r="AN1698" s="4" t="str">
        <f t="shared" si="179"/>
        <v/>
      </c>
    </row>
    <row r="1699" spans="1:40" x14ac:dyDescent="0.2">
      <c r="A1699" s="9" t="str">
        <f>Calculations!B1699</f>
        <v/>
      </c>
      <c r="B1699" s="9" t="str">
        <f>Calculations!A1699</f>
        <v/>
      </c>
      <c r="C1699" s="3" t="str">
        <f t="shared" si="176"/>
        <v/>
      </c>
      <c r="D1699" s="3" t="str">
        <f>IFERROR(Calculations!L1699,"")</f>
        <v/>
      </c>
      <c r="E1699" s="3" t="str">
        <f>IF(OR(FilterValue="",Calculations!C1699=FilterValue), IF(Calculations!C1699 &lt;&gt;DefectTypeString,  IFERROR(Calculations!L1699,""), NA()),NA())</f>
        <v/>
      </c>
      <c r="F1699" s="3" t="e">
        <f t="shared" si="180"/>
        <v>#NUM!</v>
      </c>
      <c r="G1699" s="3" t="e">
        <f xml:space="preserve"> IF(Calculations!C1699 = DefectTypeString,  IFERROR(Calculations!L1699,""), NA())</f>
        <v>#N/A</v>
      </c>
      <c r="H1699" s="3" t="e">
        <f t="shared" si="181"/>
        <v>#NUM!</v>
      </c>
      <c r="I1699" s="3" t="e">
        <f ca="1" xml:space="preserve"> IF(OR(Calculations!C1699 = "",Calculations!C1699 &lt;&gt; DefectTypeString),  Calculations!M1699, NA())</f>
        <v>#N/A</v>
      </c>
      <c r="J1699" s="3" t="e">
        <f xml:space="preserve"> IF(Calculations!C1699 = DefectTypeString,  Calculations!M1699, NA())</f>
        <v>#N/A</v>
      </c>
      <c r="K1699" s="3"/>
      <c r="AL1699" s="2" t="str">
        <f t="shared" si="177"/>
        <v/>
      </c>
      <c r="AM1699" s="4" t="str">
        <f t="shared" si="178"/>
        <v/>
      </c>
      <c r="AN1699" s="4" t="str">
        <f t="shared" si="179"/>
        <v/>
      </c>
    </row>
    <row r="1700" spans="1:40" x14ac:dyDescent="0.2">
      <c r="A1700" s="9" t="str">
        <f>Calculations!B1700</f>
        <v/>
      </c>
      <c r="B1700" s="9" t="str">
        <f>Calculations!A1700</f>
        <v/>
      </c>
      <c r="C1700" s="3" t="str">
        <f t="shared" ref="C1700:C1763" si="182">IF(ISNUMBER(B1700),YEAR(B1700)&amp;"-"&amp;TEXT(WEEKNUM(B1700),"00"),"")</f>
        <v/>
      </c>
      <c r="D1700" s="3" t="str">
        <f>IFERROR(Calculations!L1700,"")</f>
        <v/>
      </c>
      <c r="E1700" s="3" t="str">
        <f>IF(OR(FilterValue="",Calculations!C1700=FilterValue), IF(Calculations!C1700 &lt;&gt;DefectTypeString,  IFERROR(Calculations!L1700,""), NA()),NA())</f>
        <v/>
      </c>
      <c r="F1700" s="3" t="e">
        <f t="shared" si="180"/>
        <v>#NUM!</v>
      </c>
      <c r="G1700" s="3" t="e">
        <f xml:space="preserve"> IF(Calculations!C1700 = DefectTypeString,  IFERROR(Calculations!L1700,""), NA())</f>
        <v>#N/A</v>
      </c>
      <c r="H1700" s="3" t="e">
        <f t="shared" si="181"/>
        <v>#NUM!</v>
      </c>
      <c r="I1700" s="3" t="e">
        <f ca="1" xml:space="preserve"> IF(OR(Calculations!C1700 = "",Calculations!C1700 &lt;&gt; DefectTypeString),  Calculations!M1700, NA())</f>
        <v>#N/A</v>
      </c>
      <c r="J1700" s="3" t="e">
        <f xml:space="preserve"> IF(Calculations!C1700 = DefectTypeString,  Calculations!M1700, NA())</f>
        <v>#N/A</v>
      </c>
      <c r="K1700" s="3"/>
      <c r="AL1700" s="2" t="str">
        <f t="shared" si="177"/>
        <v/>
      </c>
      <c r="AM1700" s="4" t="str">
        <f t="shared" si="178"/>
        <v/>
      </c>
      <c r="AN1700" s="4" t="str">
        <f t="shared" si="179"/>
        <v/>
      </c>
    </row>
    <row r="1701" spans="1:40" x14ac:dyDescent="0.2">
      <c r="A1701" s="9" t="str">
        <f>Calculations!B1701</f>
        <v/>
      </c>
      <c r="B1701" s="9" t="str">
        <f>Calculations!A1701</f>
        <v/>
      </c>
      <c r="C1701" s="3" t="str">
        <f t="shared" si="182"/>
        <v/>
      </c>
      <c r="D1701" s="3" t="str">
        <f>IFERROR(Calculations!L1701,"")</f>
        <v/>
      </c>
      <c r="E1701" s="3" t="str">
        <f>IF(OR(FilterValue="",Calculations!C1701=FilterValue), IF(Calculations!C1701 &lt;&gt;DefectTypeString,  IFERROR(Calculations!L1701,""), NA()),NA())</f>
        <v/>
      </c>
      <c r="F1701" s="3" t="e">
        <f t="shared" si="180"/>
        <v>#NUM!</v>
      </c>
      <c r="G1701" s="3" t="e">
        <f xml:space="preserve"> IF(Calculations!C1701 = DefectTypeString,  IFERROR(Calculations!L1701,""), NA())</f>
        <v>#N/A</v>
      </c>
      <c r="H1701" s="3" t="e">
        <f t="shared" si="181"/>
        <v>#NUM!</v>
      </c>
      <c r="I1701" s="3" t="e">
        <f ca="1" xml:space="preserve"> IF(OR(Calculations!C1701 = "",Calculations!C1701 &lt;&gt; DefectTypeString),  Calculations!M1701, NA())</f>
        <v>#N/A</v>
      </c>
      <c r="J1701" s="3" t="e">
        <f xml:space="preserve"> IF(Calculations!C1701 = DefectTypeString,  Calculations!M1701, NA())</f>
        <v>#N/A</v>
      </c>
      <c r="K1701" s="3"/>
      <c r="AL1701" s="2" t="str">
        <f t="shared" si="177"/>
        <v/>
      </c>
      <c r="AM1701" s="4" t="str">
        <f t="shared" si="178"/>
        <v/>
      </c>
      <c r="AN1701" s="4" t="str">
        <f t="shared" si="179"/>
        <v/>
      </c>
    </row>
    <row r="1702" spans="1:40" x14ac:dyDescent="0.2">
      <c r="A1702" s="9" t="str">
        <f>Calculations!B1702</f>
        <v/>
      </c>
      <c r="B1702" s="9" t="str">
        <f>Calculations!A1702</f>
        <v/>
      </c>
      <c r="C1702" s="3" t="str">
        <f t="shared" si="182"/>
        <v/>
      </c>
      <c r="D1702" s="3" t="str">
        <f>IFERROR(Calculations!L1702,"")</f>
        <v/>
      </c>
      <c r="E1702" s="3" t="str">
        <f>IF(OR(FilterValue="",Calculations!C1702=FilterValue), IF(Calculations!C1702 &lt;&gt;DefectTypeString,  IFERROR(Calculations!L1702,""), NA()),NA())</f>
        <v/>
      </c>
      <c r="F1702" s="3" t="e">
        <f t="shared" si="180"/>
        <v>#NUM!</v>
      </c>
      <c r="G1702" s="3" t="e">
        <f xml:space="preserve"> IF(Calculations!C1702 = DefectTypeString,  IFERROR(Calculations!L1702,""), NA())</f>
        <v>#N/A</v>
      </c>
      <c r="H1702" s="3" t="e">
        <f t="shared" si="181"/>
        <v>#NUM!</v>
      </c>
      <c r="I1702" s="3" t="e">
        <f ca="1" xml:space="preserve"> IF(OR(Calculations!C1702 = "",Calculations!C1702 &lt;&gt; DefectTypeString),  Calculations!M1702, NA())</f>
        <v>#N/A</v>
      </c>
      <c r="J1702" s="3" t="e">
        <f xml:space="preserve"> IF(Calculations!C1702 = DefectTypeString,  Calculations!M1702, NA())</f>
        <v>#N/A</v>
      </c>
      <c r="K1702" s="3"/>
      <c r="AL1702" s="2" t="str">
        <f t="shared" si="177"/>
        <v/>
      </c>
      <c r="AM1702" s="4" t="str">
        <f t="shared" si="178"/>
        <v/>
      </c>
      <c r="AN1702" s="4" t="str">
        <f t="shared" si="179"/>
        <v/>
      </c>
    </row>
    <row r="1703" spans="1:40" x14ac:dyDescent="0.2">
      <c r="A1703" s="9" t="str">
        <f>Calculations!B1703</f>
        <v/>
      </c>
      <c r="B1703" s="9" t="str">
        <f>Calculations!A1703</f>
        <v/>
      </c>
      <c r="C1703" s="3" t="str">
        <f t="shared" si="182"/>
        <v/>
      </c>
      <c r="D1703" s="3" t="str">
        <f>IFERROR(Calculations!L1703,"")</f>
        <v/>
      </c>
      <c r="E1703" s="3" t="str">
        <f>IF(OR(FilterValue="",Calculations!C1703=FilterValue), IF(Calculations!C1703 &lt;&gt;DefectTypeString,  IFERROR(Calculations!L1703,""), NA()),NA())</f>
        <v/>
      </c>
      <c r="F1703" s="3" t="e">
        <f t="shared" si="180"/>
        <v>#NUM!</v>
      </c>
      <c r="G1703" s="3" t="e">
        <f xml:space="preserve"> IF(Calculations!C1703 = DefectTypeString,  IFERROR(Calculations!L1703,""), NA())</f>
        <v>#N/A</v>
      </c>
      <c r="H1703" s="3" t="e">
        <f t="shared" si="181"/>
        <v>#NUM!</v>
      </c>
      <c r="I1703" s="3" t="e">
        <f ca="1" xml:space="preserve"> IF(OR(Calculations!C1703 = "",Calculations!C1703 &lt;&gt; DefectTypeString),  Calculations!M1703, NA())</f>
        <v>#N/A</v>
      </c>
      <c r="J1703" s="3" t="e">
        <f xml:space="preserve"> IF(Calculations!C1703 = DefectTypeString,  Calculations!M1703, NA())</f>
        <v>#N/A</v>
      </c>
      <c r="K1703" s="3"/>
      <c r="AL1703" s="2" t="str">
        <f t="shared" si="177"/>
        <v/>
      </c>
      <c r="AM1703" s="4" t="str">
        <f t="shared" si="178"/>
        <v/>
      </c>
      <c r="AN1703" s="4" t="str">
        <f t="shared" si="179"/>
        <v/>
      </c>
    </row>
    <row r="1704" spans="1:40" x14ac:dyDescent="0.2">
      <c r="A1704" s="9" t="str">
        <f>Calculations!B1704</f>
        <v/>
      </c>
      <c r="B1704" s="9" t="str">
        <f>Calculations!A1704</f>
        <v/>
      </c>
      <c r="C1704" s="3" t="str">
        <f t="shared" si="182"/>
        <v/>
      </c>
      <c r="D1704" s="3" t="str">
        <f>IFERROR(Calculations!L1704,"")</f>
        <v/>
      </c>
      <c r="E1704" s="3" t="str">
        <f>IF(OR(FilterValue="",Calculations!C1704=FilterValue), IF(Calculations!C1704 &lt;&gt;DefectTypeString,  IFERROR(Calculations!L1704,""), NA()),NA())</f>
        <v/>
      </c>
      <c r="F1704" s="3" t="e">
        <f t="shared" si="180"/>
        <v>#NUM!</v>
      </c>
      <c r="G1704" s="3" t="e">
        <f xml:space="preserve"> IF(Calculations!C1704 = DefectTypeString,  IFERROR(Calculations!L1704,""), NA())</f>
        <v>#N/A</v>
      </c>
      <c r="H1704" s="3" t="e">
        <f t="shared" si="181"/>
        <v>#NUM!</v>
      </c>
      <c r="I1704" s="3" t="e">
        <f ca="1" xml:space="preserve"> IF(OR(Calculations!C1704 = "",Calculations!C1704 &lt;&gt; DefectTypeString),  Calculations!M1704, NA())</f>
        <v>#N/A</v>
      </c>
      <c r="J1704" s="3" t="e">
        <f xml:space="preserve"> IF(Calculations!C1704 = DefectTypeString,  Calculations!M1704, NA())</f>
        <v>#N/A</v>
      </c>
      <c r="K1704" s="3"/>
      <c r="AL1704" s="2" t="str">
        <f t="shared" si="177"/>
        <v/>
      </c>
      <c r="AM1704" s="4" t="str">
        <f t="shared" si="178"/>
        <v/>
      </c>
      <c r="AN1704" s="4" t="str">
        <f t="shared" si="179"/>
        <v/>
      </c>
    </row>
    <row r="1705" spans="1:40" x14ac:dyDescent="0.2">
      <c r="A1705" s="9" t="str">
        <f>Calculations!B1705</f>
        <v/>
      </c>
      <c r="B1705" s="9" t="str">
        <f>Calculations!A1705</f>
        <v/>
      </c>
      <c r="C1705" s="3" t="str">
        <f t="shared" si="182"/>
        <v/>
      </c>
      <c r="D1705" s="3" t="str">
        <f>IFERROR(Calculations!L1705,"")</f>
        <v/>
      </c>
      <c r="E1705" s="3" t="str">
        <f>IF(OR(FilterValue="",Calculations!C1705=FilterValue), IF(Calculations!C1705 &lt;&gt;DefectTypeString,  IFERROR(Calculations!L1705,""), NA()),NA())</f>
        <v/>
      </c>
      <c r="F1705" s="3" t="e">
        <f t="shared" si="180"/>
        <v>#NUM!</v>
      </c>
      <c r="G1705" s="3" t="e">
        <f xml:space="preserve"> IF(Calculations!C1705 = DefectTypeString,  IFERROR(Calculations!L1705,""), NA())</f>
        <v>#N/A</v>
      </c>
      <c r="H1705" s="3" t="e">
        <f t="shared" si="181"/>
        <v>#NUM!</v>
      </c>
      <c r="I1705" s="3" t="e">
        <f ca="1" xml:space="preserve"> IF(OR(Calculations!C1705 = "",Calculations!C1705 &lt;&gt; DefectTypeString),  Calculations!M1705, NA())</f>
        <v>#N/A</v>
      </c>
      <c r="J1705" s="3" t="e">
        <f xml:space="preserve"> IF(Calculations!C1705 = DefectTypeString,  Calculations!M1705, NA())</f>
        <v>#N/A</v>
      </c>
      <c r="K1705" s="3"/>
      <c r="AL1705" s="2" t="str">
        <f t="shared" si="177"/>
        <v/>
      </c>
      <c r="AM1705" s="4" t="str">
        <f t="shared" si="178"/>
        <v/>
      </c>
      <c r="AN1705" s="4" t="str">
        <f t="shared" si="179"/>
        <v/>
      </c>
    </row>
    <row r="1706" spans="1:40" x14ac:dyDescent="0.2">
      <c r="A1706" s="9" t="str">
        <f>Calculations!B1706</f>
        <v/>
      </c>
      <c r="B1706" s="9" t="str">
        <f>Calculations!A1706</f>
        <v/>
      </c>
      <c r="C1706" s="3" t="str">
        <f t="shared" si="182"/>
        <v/>
      </c>
      <c r="D1706" s="3" t="str">
        <f>IFERROR(Calculations!L1706,"")</f>
        <v/>
      </c>
      <c r="E1706" s="3" t="str">
        <f>IF(OR(FilterValue="",Calculations!C1706=FilterValue), IF(Calculations!C1706 &lt;&gt;DefectTypeString,  IFERROR(Calculations!L1706,""), NA()),NA())</f>
        <v/>
      </c>
      <c r="F1706" s="3" t="e">
        <f t="shared" si="180"/>
        <v>#NUM!</v>
      </c>
      <c r="G1706" s="3" t="e">
        <f xml:space="preserve"> IF(Calculations!C1706 = DefectTypeString,  IFERROR(Calculations!L1706,""), NA())</f>
        <v>#N/A</v>
      </c>
      <c r="H1706" s="3" t="e">
        <f t="shared" si="181"/>
        <v>#NUM!</v>
      </c>
      <c r="I1706" s="3" t="e">
        <f ca="1" xml:space="preserve"> IF(OR(Calculations!C1706 = "",Calculations!C1706 &lt;&gt; DefectTypeString),  Calculations!M1706, NA())</f>
        <v>#N/A</v>
      </c>
      <c r="J1706" s="3" t="e">
        <f xml:space="preserve"> IF(Calculations!C1706 = DefectTypeString,  Calculations!M1706, NA())</f>
        <v>#N/A</v>
      </c>
      <c r="K1706" s="3"/>
      <c r="AL1706" s="2" t="str">
        <f t="shared" si="177"/>
        <v/>
      </c>
      <c r="AM1706" s="4" t="str">
        <f t="shared" si="178"/>
        <v/>
      </c>
      <c r="AN1706" s="4" t="str">
        <f t="shared" si="179"/>
        <v/>
      </c>
    </row>
    <row r="1707" spans="1:40" x14ac:dyDescent="0.2">
      <c r="A1707" s="9" t="str">
        <f>Calculations!B1707</f>
        <v/>
      </c>
      <c r="B1707" s="9" t="str">
        <f>Calculations!A1707</f>
        <v/>
      </c>
      <c r="C1707" s="3" t="str">
        <f t="shared" si="182"/>
        <v/>
      </c>
      <c r="D1707" s="3" t="str">
        <f>IFERROR(Calculations!L1707,"")</f>
        <v/>
      </c>
      <c r="E1707" s="3" t="str">
        <f>IF(OR(FilterValue="",Calculations!C1707=FilterValue), IF(Calculations!C1707 &lt;&gt;DefectTypeString,  IFERROR(Calculations!L1707,""), NA()),NA())</f>
        <v/>
      </c>
      <c r="F1707" s="3" t="e">
        <f t="shared" si="180"/>
        <v>#NUM!</v>
      </c>
      <c r="G1707" s="3" t="e">
        <f xml:space="preserve"> IF(Calculations!C1707 = DefectTypeString,  IFERROR(Calculations!L1707,""), NA())</f>
        <v>#N/A</v>
      </c>
      <c r="H1707" s="3" t="e">
        <f t="shared" si="181"/>
        <v>#NUM!</v>
      </c>
      <c r="I1707" s="3" t="e">
        <f ca="1" xml:space="preserve"> IF(OR(Calculations!C1707 = "",Calculations!C1707 &lt;&gt; DefectTypeString),  Calculations!M1707, NA())</f>
        <v>#N/A</v>
      </c>
      <c r="J1707" s="3" t="e">
        <f xml:space="preserve"> IF(Calculations!C1707 = DefectTypeString,  Calculations!M1707, NA())</f>
        <v>#N/A</v>
      </c>
      <c r="K1707" s="3"/>
      <c r="AL1707" s="2" t="str">
        <f t="shared" si="177"/>
        <v/>
      </c>
      <c r="AM1707" s="4" t="str">
        <f t="shared" si="178"/>
        <v/>
      </c>
      <c r="AN1707" s="4" t="str">
        <f t="shared" si="179"/>
        <v/>
      </c>
    </row>
    <row r="1708" spans="1:40" x14ac:dyDescent="0.2">
      <c r="A1708" s="9" t="str">
        <f>Calculations!B1708</f>
        <v/>
      </c>
      <c r="B1708" s="9" t="str">
        <f>Calculations!A1708</f>
        <v/>
      </c>
      <c r="C1708" s="3" t="str">
        <f t="shared" si="182"/>
        <v/>
      </c>
      <c r="D1708" s="3" t="str">
        <f>IFERROR(Calculations!L1708,"")</f>
        <v/>
      </c>
      <c r="E1708" s="3" t="str">
        <f>IF(OR(FilterValue="",Calculations!C1708=FilterValue), IF(Calculations!C1708 &lt;&gt;DefectTypeString,  IFERROR(Calculations!L1708,""), NA()),NA())</f>
        <v/>
      </c>
      <c r="F1708" s="3" t="e">
        <f t="shared" si="180"/>
        <v>#NUM!</v>
      </c>
      <c r="G1708" s="3" t="e">
        <f xml:space="preserve"> IF(Calculations!C1708 = DefectTypeString,  IFERROR(Calculations!L1708,""), NA())</f>
        <v>#N/A</v>
      </c>
      <c r="H1708" s="3" t="e">
        <f t="shared" si="181"/>
        <v>#NUM!</v>
      </c>
      <c r="I1708" s="3" t="e">
        <f ca="1" xml:space="preserve"> IF(OR(Calculations!C1708 = "",Calculations!C1708 &lt;&gt; DefectTypeString),  Calculations!M1708, NA())</f>
        <v>#N/A</v>
      </c>
      <c r="J1708" s="3" t="e">
        <f xml:space="preserve"> IF(Calculations!C1708 = DefectTypeString,  Calculations!M1708, NA())</f>
        <v>#N/A</v>
      </c>
      <c r="K1708" s="3"/>
      <c r="AL1708" s="2" t="str">
        <f t="shared" si="177"/>
        <v/>
      </c>
      <c r="AM1708" s="4" t="str">
        <f t="shared" si="178"/>
        <v/>
      </c>
      <c r="AN1708" s="4" t="str">
        <f t="shared" si="179"/>
        <v/>
      </c>
    </row>
    <row r="1709" spans="1:40" x14ac:dyDescent="0.2">
      <c r="A1709" s="9" t="str">
        <f>Calculations!B1709</f>
        <v/>
      </c>
      <c r="B1709" s="9" t="str">
        <f>Calculations!A1709</f>
        <v/>
      </c>
      <c r="C1709" s="3" t="str">
        <f t="shared" si="182"/>
        <v/>
      </c>
      <c r="D1709" s="3" t="str">
        <f>IFERROR(Calculations!L1709,"")</f>
        <v/>
      </c>
      <c r="E1709" s="3" t="str">
        <f>IF(OR(FilterValue="",Calculations!C1709=FilterValue), IF(Calculations!C1709 &lt;&gt;DefectTypeString,  IFERROR(Calculations!L1709,""), NA()),NA())</f>
        <v/>
      </c>
      <c r="F1709" s="3" t="e">
        <f t="shared" si="180"/>
        <v>#NUM!</v>
      </c>
      <c r="G1709" s="3" t="e">
        <f xml:space="preserve"> IF(Calculations!C1709 = DefectTypeString,  IFERROR(Calculations!L1709,""), NA())</f>
        <v>#N/A</v>
      </c>
      <c r="H1709" s="3" t="e">
        <f t="shared" si="181"/>
        <v>#NUM!</v>
      </c>
      <c r="I1709" s="3" t="e">
        <f ca="1" xml:space="preserve"> IF(OR(Calculations!C1709 = "",Calculations!C1709 &lt;&gt; DefectTypeString),  Calculations!M1709, NA())</f>
        <v>#N/A</v>
      </c>
      <c r="J1709" s="3" t="e">
        <f xml:space="preserve"> IF(Calculations!C1709 = DefectTypeString,  Calculations!M1709, NA())</f>
        <v>#N/A</v>
      </c>
      <c r="K1709" s="3"/>
      <c r="AL1709" s="2" t="str">
        <f t="shared" si="177"/>
        <v/>
      </c>
      <c r="AM1709" s="4" t="str">
        <f t="shared" si="178"/>
        <v/>
      </c>
      <c r="AN1709" s="4" t="str">
        <f t="shared" si="179"/>
        <v/>
      </c>
    </row>
    <row r="1710" spans="1:40" x14ac:dyDescent="0.2">
      <c r="A1710" s="9" t="str">
        <f>Calculations!B1710</f>
        <v/>
      </c>
      <c r="B1710" s="9" t="str">
        <f>Calculations!A1710</f>
        <v/>
      </c>
      <c r="C1710" s="3" t="str">
        <f t="shared" si="182"/>
        <v/>
      </c>
      <c r="D1710" s="3" t="str">
        <f>IFERROR(Calculations!L1710,"")</f>
        <v/>
      </c>
      <c r="E1710" s="3" t="str">
        <f>IF(OR(FilterValue="",Calculations!C1710=FilterValue), IF(Calculations!C1710 &lt;&gt;DefectTypeString,  IFERROR(Calculations!L1710,""), NA()),NA())</f>
        <v/>
      </c>
      <c r="F1710" s="3" t="e">
        <f t="shared" si="180"/>
        <v>#NUM!</v>
      </c>
      <c r="G1710" s="3" t="e">
        <f xml:space="preserve"> IF(Calculations!C1710 = DefectTypeString,  IFERROR(Calculations!L1710,""), NA())</f>
        <v>#N/A</v>
      </c>
      <c r="H1710" s="3" t="e">
        <f t="shared" si="181"/>
        <v>#NUM!</v>
      </c>
      <c r="I1710" s="3" t="e">
        <f ca="1" xml:space="preserve"> IF(OR(Calculations!C1710 = "",Calculations!C1710 &lt;&gt; DefectTypeString),  Calculations!M1710, NA())</f>
        <v>#N/A</v>
      </c>
      <c r="J1710" s="3" t="e">
        <f xml:space="preserve"> IF(Calculations!C1710 = DefectTypeString,  Calculations!M1710, NA())</f>
        <v>#N/A</v>
      </c>
      <c r="K1710" s="3"/>
      <c r="AL1710" s="2" t="str">
        <f t="shared" si="177"/>
        <v/>
      </c>
      <c r="AM1710" s="4" t="str">
        <f t="shared" si="178"/>
        <v/>
      </c>
      <c r="AN1710" s="4" t="str">
        <f t="shared" si="179"/>
        <v/>
      </c>
    </row>
    <row r="1711" spans="1:40" x14ac:dyDescent="0.2">
      <c r="A1711" s="9" t="str">
        <f>Calculations!B1711</f>
        <v/>
      </c>
      <c r="B1711" s="9" t="str">
        <f>Calculations!A1711</f>
        <v/>
      </c>
      <c r="C1711" s="3" t="str">
        <f t="shared" si="182"/>
        <v/>
      </c>
      <c r="D1711" s="3" t="str">
        <f>IFERROR(Calculations!L1711,"")</f>
        <v/>
      </c>
      <c r="E1711" s="3" t="str">
        <f>IF(OR(FilterValue="",Calculations!C1711=FilterValue), IF(Calculations!C1711 &lt;&gt;DefectTypeString,  IFERROR(Calculations!L1711,""), NA()),NA())</f>
        <v/>
      </c>
      <c r="F1711" s="3" t="e">
        <f t="shared" si="180"/>
        <v>#NUM!</v>
      </c>
      <c r="G1711" s="3" t="e">
        <f xml:space="preserve"> IF(Calculations!C1711 = DefectTypeString,  IFERROR(Calculations!L1711,""), NA())</f>
        <v>#N/A</v>
      </c>
      <c r="H1711" s="3" t="e">
        <f t="shared" si="181"/>
        <v>#NUM!</v>
      </c>
      <c r="I1711" s="3" t="e">
        <f ca="1" xml:space="preserve"> IF(OR(Calculations!C1711 = "",Calculations!C1711 &lt;&gt; DefectTypeString),  Calculations!M1711, NA())</f>
        <v>#N/A</v>
      </c>
      <c r="J1711" s="3" t="e">
        <f xml:space="preserve"> IF(Calculations!C1711 = DefectTypeString,  Calculations!M1711, NA())</f>
        <v>#N/A</v>
      </c>
      <c r="K1711" s="3"/>
      <c r="AL1711" s="2" t="str">
        <f t="shared" si="177"/>
        <v/>
      </c>
      <c r="AM1711" s="4" t="str">
        <f t="shared" si="178"/>
        <v/>
      </c>
      <c r="AN1711" s="4" t="str">
        <f t="shared" si="179"/>
        <v/>
      </c>
    </row>
    <row r="1712" spans="1:40" x14ac:dyDescent="0.2">
      <c r="A1712" s="9" t="str">
        <f>Calculations!B1712</f>
        <v/>
      </c>
      <c r="B1712" s="9" t="str">
        <f>Calculations!A1712</f>
        <v/>
      </c>
      <c r="C1712" s="3" t="str">
        <f t="shared" si="182"/>
        <v/>
      </c>
      <c r="D1712" s="3" t="str">
        <f>IFERROR(Calculations!L1712,"")</f>
        <v/>
      </c>
      <c r="E1712" s="3" t="str">
        <f>IF(OR(FilterValue="",Calculations!C1712=FilterValue), IF(Calculations!C1712 &lt;&gt;DefectTypeString,  IFERROR(Calculations!L1712,""), NA()),NA())</f>
        <v/>
      </c>
      <c r="F1712" s="3" t="e">
        <f t="shared" si="180"/>
        <v>#NUM!</v>
      </c>
      <c r="G1712" s="3" t="e">
        <f xml:space="preserve"> IF(Calculations!C1712 = DefectTypeString,  IFERROR(Calculations!L1712,""), NA())</f>
        <v>#N/A</v>
      </c>
      <c r="H1712" s="3" t="e">
        <f t="shared" si="181"/>
        <v>#NUM!</v>
      </c>
      <c r="I1712" s="3" t="e">
        <f ca="1" xml:space="preserve"> IF(OR(Calculations!C1712 = "",Calculations!C1712 &lt;&gt; DefectTypeString),  Calculations!M1712, NA())</f>
        <v>#N/A</v>
      </c>
      <c r="J1712" s="3" t="e">
        <f xml:space="preserve"> IF(Calculations!C1712 = DefectTypeString,  Calculations!M1712, NA())</f>
        <v>#N/A</v>
      </c>
      <c r="K1712" s="3"/>
      <c r="AL1712" s="2" t="str">
        <f t="shared" si="177"/>
        <v/>
      </c>
      <c r="AM1712" s="4" t="str">
        <f t="shared" si="178"/>
        <v/>
      </c>
      <c r="AN1712" s="4" t="str">
        <f t="shared" si="179"/>
        <v/>
      </c>
    </row>
    <row r="1713" spans="1:40" x14ac:dyDescent="0.2">
      <c r="A1713" s="9" t="str">
        <f>Calculations!B1713</f>
        <v/>
      </c>
      <c r="B1713" s="9" t="str">
        <f>Calculations!A1713</f>
        <v/>
      </c>
      <c r="C1713" s="3" t="str">
        <f t="shared" si="182"/>
        <v/>
      </c>
      <c r="D1713" s="3" t="str">
        <f>IFERROR(Calculations!L1713,"")</f>
        <v/>
      </c>
      <c r="E1713" s="3" t="str">
        <f>IF(OR(FilterValue="",Calculations!C1713=FilterValue), IF(Calculations!C1713 &lt;&gt;DefectTypeString,  IFERROR(Calculations!L1713,""), NA()),NA())</f>
        <v/>
      </c>
      <c r="F1713" s="3" t="e">
        <f t="shared" si="180"/>
        <v>#NUM!</v>
      </c>
      <c r="G1713" s="3" t="e">
        <f xml:space="preserve"> IF(Calculations!C1713 = DefectTypeString,  IFERROR(Calculations!L1713,""), NA())</f>
        <v>#N/A</v>
      </c>
      <c r="H1713" s="3" t="e">
        <f t="shared" si="181"/>
        <v>#NUM!</v>
      </c>
      <c r="I1713" s="3" t="e">
        <f ca="1" xml:space="preserve"> IF(OR(Calculations!C1713 = "",Calculations!C1713 &lt;&gt; DefectTypeString),  Calculations!M1713, NA())</f>
        <v>#N/A</v>
      </c>
      <c r="J1713" s="3" t="e">
        <f xml:space="preserve"> IF(Calculations!C1713 = DefectTypeString,  Calculations!M1713, NA())</f>
        <v>#N/A</v>
      </c>
      <c r="K1713" s="3"/>
      <c r="AL1713" s="2" t="str">
        <f t="shared" si="177"/>
        <v/>
      </c>
      <c r="AM1713" s="4" t="str">
        <f t="shared" si="178"/>
        <v/>
      </c>
      <c r="AN1713" s="4" t="str">
        <f t="shared" si="179"/>
        <v/>
      </c>
    </row>
    <row r="1714" spans="1:40" x14ac:dyDescent="0.2">
      <c r="A1714" s="9" t="str">
        <f>Calculations!B1714</f>
        <v/>
      </c>
      <c r="B1714" s="9" t="str">
        <f>Calculations!A1714</f>
        <v/>
      </c>
      <c r="C1714" s="3" t="str">
        <f t="shared" si="182"/>
        <v/>
      </c>
      <c r="D1714" s="3" t="str">
        <f>IFERROR(Calculations!L1714,"")</f>
        <v/>
      </c>
      <c r="E1714" s="3" t="str">
        <f>IF(OR(FilterValue="",Calculations!C1714=FilterValue), IF(Calculations!C1714 &lt;&gt;DefectTypeString,  IFERROR(Calculations!L1714,""), NA()),NA())</f>
        <v/>
      </c>
      <c r="F1714" s="3" t="e">
        <f t="shared" si="180"/>
        <v>#NUM!</v>
      </c>
      <c r="G1714" s="3" t="e">
        <f xml:space="preserve"> IF(Calculations!C1714 = DefectTypeString,  IFERROR(Calculations!L1714,""), NA())</f>
        <v>#N/A</v>
      </c>
      <c r="H1714" s="3" t="e">
        <f t="shared" si="181"/>
        <v>#NUM!</v>
      </c>
      <c r="I1714" s="3" t="e">
        <f ca="1" xml:space="preserve"> IF(OR(Calculations!C1714 = "",Calculations!C1714 &lt;&gt; DefectTypeString),  Calculations!M1714, NA())</f>
        <v>#N/A</v>
      </c>
      <c r="J1714" s="3" t="e">
        <f xml:space="preserve"> IF(Calculations!C1714 = DefectTypeString,  Calculations!M1714, NA())</f>
        <v>#N/A</v>
      </c>
      <c r="K1714" s="3"/>
      <c r="AL1714" s="2" t="str">
        <f t="shared" si="177"/>
        <v/>
      </c>
      <c r="AM1714" s="4" t="str">
        <f t="shared" si="178"/>
        <v/>
      </c>
      <c r="AN1714" s="4" t="str">
        <f t="shared" si="179"/>
        <v/>
      </c>
    </row>
    <row r="1715" spans="1:40" x14ac:dyDescent="0.2">
      <c r="A1715" s="9" t="str">
        <f>Calculations!B1715</f>
        <v/>
      </c>
      <c r="B1715" s="9" t="str">
        <f>Calculations!A1715</f>
        <v/>
      </c>
      <c r="C1715" s="3" t="str">
        <f t="shared" si="182"/>
        <v/>
      </c>
      <c r="D1715" s="3" t="str">
        <f>IFERROR(Calculations!L1715,"")</f>
        <v/>
      </c>
      <c r="E1715" s="3" t="str">
        <f>IF(OR(FilterValue="",Calculations!C1715=FilterValue), IF(Calculations!C1715 &lt;&gt;DefectTypeString,  IFERROR(Calculations!L1715,""), NA()),NA())</f>
        <v/>
      </c>
      <c r="F1715" s="3" t="e">
        <f t="shared" si="180"/>
        <v>#NUM!</v>
      </c>
      <c r="G1715" s="3" t="e">
        <f xml:space="preserve"> IF(Calculations!C1715 = DefectTypeString,  IFERROR(Calculations!L1715,""), NA())</f>
        <v>#N/A</v>
      </c>
      <c r="H1715" s="3" t="e">
        <f t="shared" si="181"/>
        <v>#NUM!</v>
      </c>
      <c r="I1715" s="3" t="e">
        <f ca="1" xml:space="preserve"> IF(OR(Calculations!C1715 = "",Calculations!C1715 &lt;&gt; DefectTypeString),  Calculations!M1715, NA())</f>
        <v>#N/A</v>
      </c>
      <c r="J1715" s="3" t="e">
        <f xml:space="preserve"> IF(Calculations!C1715 = DefectTypeString,  Calculations!M1715, NA())</f>
        <v>#N/A</v>
      </c>
      <c r="K1715" s="3"/>
      <c r="AL1715" s="2" t="str">
        <f t="shared" si="177"/>
        <v/>
      </c>
      <c r="AM1715" s="4" t="str">
        <f t="shared" si="178"/>
        <v/>
      </c>
      <c r="AN1715" s="4" t="str">
        <f t="shared" si="179"/>
        <v/>
      </c>
    </row>
    <row r="1716" spans="1:40" x14ac:dyDescent="0.2">
      <c r="A1716" s="9" t="str">
        <f>Calculations!B1716</f>
        <v/>
      </c>
      <c r="B1716" s="9" t="str">
        <f>Calculations!A1716</f>
        <v/>
      </c>
      <c r="C1716" s="3" t="str">
        <f t="shared" si="182"/>
        <v/>
      </c>
      <c r="D1716" s="3" t="str">
        <f>IFERROR(Calculations!L1716,"")</f>
        <v/>
      </c>
      <c r="E1716" s="3" t="str">
        <f>IF(OR(FilterValue="",Calculations!C1716=FilterValue), IF(Calculations!C1716 &lt;&gt;DefectTypeString,  IFERROR(Calculations!L1716,""), NA()),NA())</f>
        <v/>
      </c>
      <c r="F1716" s="3" t="e">
        <f t="shared" si="180"/>
        <v>#NUM!</v>
      </c>
      <c r="G1716" s="3" t="e">
        <f xml:space="preserve"> IF(Calculations!C1716 = DefectTypeString,  IFERROR(Calculations!L1716,""), NA())</f>
        <v>#N/A</v>
      </c>
      <c r="H1716" s="3" t="e">
        <f t="shared" si="181"/>
        <v>#NUM!</v>
      </c>
      <c r="I1716" s="3" t="e">
        <f ca="1" xml:space="preserve"> IF(OR(Calculations!C1716 = "",Calculations!C1716 &lt;&gt; DefectTypeString),  Calculations!M1716, NA())</f>
        <v>#N/A</v>
      </c>
      <c r="J1716" s="3" t="e">
        <f xml:space="preserve"> IF(Calculations!C1716 = DefectTypeString,  Calculations!M1716, NA())</f>
        <v>#N/A</v>
      </c>
      <c r="K1716" s="3"/>
      <c r="AL1716" s="2" t="str">
        <f t="shared" si="177"/>
        <v/>
      </c>
      <c r="AM1716" s="4" t="str">
        <f t="shared" si="178"/>
        <v/>
      </c>
      <c r="AN1716" s="4" t="str">
        <f t="shared" si="179"/>
        <v/>
      </c>
    </row>
    <row r="1717" spans="1:40" x14ac:dyDescent="0.2">
      <c r="A1717" s="9" t="str">
        <f>Calculations!B1717</f>
        <v/>
      </c>
      <c r="B1717" s="9" t="str">
        <f>Calculations!A1717</f>
        <v/>
      </c>
      <c r="C1717" s="3" t="str">
        <f t="shared" si="182"/>
        <v/>
      </c>
      <c r="D1717" s="3" t="str">
        <f>IFERROR(Calculations!L1717,"")</f>
        <v/>
      </c>
      <c r="E1717" s="3" t="str">
        <f>IF(OR(FilterValue="",Calculations!C1717=FilterValue), IF(Calculations!C1717 &lt;&gt;DefectTypeString,  IFERROR(Calculations!L1717,""), NA()),NA())</f>
        <v/>
      </c>
      <c r="F1717" s="3" t="e">
        <f t="shared" si="180"/>
        <v>#NUM!</v>
      </c>
      <c r="G1717" s="3" t="e">
        <f xml:space="preserve"> IF(Calculations!C1717 = DefectTypeString,  IFERROR(Calculations!L1717,""), NA())</f>
        <v>#N/A</v>
      </c>
      <c r="H1717" s="3" t="e">
        <f t="shared" si="181"/>
        <v>#NUM!</v>
      </c>
      <c r="I1717" s="3" t="e">
        <f ca="1" xml:space="preserve"> IF(OR(Calculations!C1717 = "",Calculations!C1717 &lt;&gt; DefectTypeString),  Calculations!M1717, NA())</f>
        <v>#N/A</v>
      </c>
      <c r="J1717" s="3" t="e">
        <f xml:space="preserve"> IF(Calculations!C1717 = DefectTypeString,  Calculations!M1717, NA())</f>
        <v>#N/A</v>
      </c>
      <c r="K1717" s="3"/>
      <c r="AL1717" s="2" t="str">
        <f t="shared" si="177"/>
        <v/>
      </c>
      <c r="AM1717" s="4" t="str">
        <f t="shared" si="178"/>
        <v/>
      </c>
      <c r="AN1717" s="4" t="str">
        <f t="shared" si="179"/>
        <v/>
      </c>
    </row>
    <row r="1718" spans="1:40" x14ac:dyDescent="0.2">
      <c r="A1718" s="9" t="str">
        <f>Calculations!B1718</f>
        <v/>
      </c>
      <c r="B1718" s="9" t="str">
        <f>Calculations!A1718</f>
        <v/>
      </c>
      <c r="C1718" s="3" t="str">
        <f t="shared" si="182"/>
        <v/>
      </c>
      <c r="D1718" s="3" t="str">
        <f>IFERROR(Calculations!L1718,"")</f>
        <v/>
      </c>
      <c r="E1718" s="3" t="str">
        <f>IF(OR(FilterValue="",Calculations!C1718=FilterValue), IF(Calculations!C1718 &lt;&gt;DefectTypeString,  IFERROR(Calculations!L1718,""), NA()),NA())</f>
        <v/>
      </c>
      <c r="F1718" s="3" t="e">
        <f t="shared" si="180"/>
        <v>#NUM!</v>
      </c>
      <c r="G1718" s="3" t="e">
        <f xml:space="preserve"> IF(Calculations!C1718 = DefectTypeString,  IFERROR(Calculations!L1718,""), NA())</f>
        <v>#N/A</v>
      </c>
      <c r="H1718" s="3" t="e">
        <f t="shared" si="181"/>
        <v>#NUM!</v>
      </c>
      <c r="I1718" s="3" t="e">
        <f ca="1" xml:space="preserve"> IF(OR(Calculations!C1718 = "",Calculations!C1718 &lt;&gt; DefectTypeString),  Calculations!M1718, NA())</f>
        <v>#N/A</v>
      </c>
      <c r="J1718" s="3" t="e">
        <f xml:space="preserve"> IF(Calculations!C1718 = DefectTypeString,  Calculations!M1718, NA())</f>
        <v>#N/A</v>
      </c>
      <c r="K1718" s="3"/>
      <c r="AL1718" s="2" t="str">
        <f t="shared" si="177"/>
        <v/>
      </c>
      <c r="AM1718" s="4" t="str">
        <f t="shared" si="178"/>
        <v/>
      </c>
      <c r="AN1718" s="4" t="str">
        <f t="shared" si="179"/>
        <v/>
      </c>
    </row>
    <row r="1719" spans="1:40" x14ac:dyDescent="0.2">
      <c r="A1719" s="9" t="str">
        <f>Calculations!B1719</f>
        <v/>
      </c>
      <c r="B1719" s="9" t="str">
        <f>Calculations!A1719</f>
        <v/>
      </c>
      <c r="C1719" s="3" t="str">
        <f t="shared" si="182"/>
        <v/>
      </c>
      <c r="D1719" s="3" t="str">
        <f>IFERROR(Calculations!L1719,"")</f>
        <v/>
      </c>
      <c r="E1719" s="3" t="str">
        <f>IF(OR(FilterValue="",Calculations!C1719=FilterValue), IF(Calculations!C1719 &lt;&gt;DefectTypeString,  IFERROR(Calculations!L1719,""), NA()),NA())</f>
        <v/>
      </c>
      <c r="F1719" s="3" t="e">
        <f t="shared" si="180"/>
        <v>#NUM!</v>
      </c>
      <c r="G1719" s="3" t="e">
        <f xml:space="preserve"> IF(Calculations!C1719 = DefectTypeString,  IFERROR(Calculations!L1719,""), NA())</f>
        <v>#N/A</v>
      </c>
      <c r="H1719" s="3" t="e">
        <f t="shared" si="181"/>
        <v>#NUM!</v>
      </c>
      <c r="I1719" s="3" t="e">
        <f ca="1" xml:space="preserve"> IF(OR(Calculations!C1719 = "",Calculations!C1719 &lt;&gt; DefectTypeString),  Calculations!M1719, NA())</f>
        <v>#N/A</v>
      </c>
      <c r="J1719" s="3" t="e">
        <f xml:space="preserve"> IF(Calculations!C1719 = DefectTypeString,  Calculations!M1719, NA())</f>
        <v>#N/A</v>
      </c>
      <c r="K1719" s="3"/>
      <c r="AL1719" s="2" t="str">
        <f t="shared" si="177"/>
        <v/>
      </c>
      <c r="AM1719" s="4" t="str">
        <f t="shared" si="178"/>
        <v/>
      </c>
      <c r="AN1719" s="4" t="str">
        <f t="shared" si="179"/>
        <v/>
      </c>
    </row>
    <row r="1720" spans="1:40" x14ac:dyDescent="0.2">
      <c r="A1720" s="9" t="str">
        <f>Calculations!B1720</f>
        <v/>
      </c>
      <c r="B1720" s="9" t="str">
        <f>Calculations!A1720</f>
        <v/>
      </c>
      <c r="C1720" s="3" t="str">
        <f t="shared" si="182"/>
        <v/>
      </c>
      <c r="D1720" s="3" t="str">
        <f>IFERROR(Calculations!L1720,"")</f>
        <v/>
      </c>
      <c r="E1720" s="3" t="str">
        <f>IF(OR(FilterValue="",Calculations!C1720=FilterValue), IF(Calculations!C1720 &lt;&gt;DefectTypeString,  IFERROR(Calculations!L1720,""), NA()),NA())</f>
        <v/>
      </c>
      <c r="F1720" s="3" t="e">
        <f t="shared" si="180"/>
        <v>#NUM!</v>
      </c>
      <c r="G1720" s="3" t="e">
        <f xml:space="preserve"> IF(Calculations!C1720 = DefectTypeString,  IFERROR(Calculations!L1720,""), NA())</f>
        <v>#N/A</v>
      </c>
      <c r="H1720" s="3" t="e">
        <f t="shared" si="181"/>
        <v>#NUM!</v>
      </c>
      <c r="I1720" s="3" t="e">
        <f ca="1" xml:space="preserve"> IF(OR(Calculations!C1720 = "",Calculations!C1720 &lt;&gt; DefectTypeString),  Calculations!M1720, NA())</f>
        <v>#N/A</v>
      </c>
      <c r="J1720" s="3" t="e">
        <f xml:space="preserve"> IF(Calculations!C1720 = DefectTypeString,  Calculations!M1720, NA())</f>
        <v>#N/A</v>
      </c>
      <c r="K1720" s="3"/>
      <c r="AL1720" s="2" t="str">
        <f t="shared" si="177"/>
        <v/>
      </c>
      <c r="AM1720" s="4" t="str">
        <f t="shared" si="178"/>
        <v/>
      </c>
      <c r="AN1720" s="4" t="str">
        <f t="shared" si="179"/>
        <v/>
      </c>
    </row>
    <row r="1721" spans="1:40" x14ac:dyDescent="0.2">
      <c r="A1721" s="9" t="str">
        <f>Calculations!B1721</f>
        <v/>
      </c>
      <c r="B1721" s="9" t="str">
        <f>Calculations!A1721</f>
        <v/>
      </c>
      <c r="C1721" s="3" t="str">
        <f t="shared" si="182"/>
        <v/>
      </c>
      <c r="D1721" s="3" t="str">
        <f>IFERROR(Calculations!L1721,"")</f>
        <v/>
      </c>
      <c r="E1721" s="3" t="str">
        <f>IF(OR(FilterValue="",Calculations!C1721=FilterValue), IF(Calculations!C1721 &lt;&gt;DefectTypeString,  IFERROR(Calculations!L1721,""), NA()),NA())</f>
        <v/>
      </c>
      <c r="F1721" s="3" t="e">
        <f t="shared" si="180"/>
        <v>#NUM!</v>
      </c>
      <c r="G1721" s="3" t="e">
        <f xml:space="preserve"> IF(Calculations!C1721 = DefectTypeString,  IFERROR(Calculations!L1721,""), NA())</f>
        <v>#N/A</v>
      </c>
      <c r="H1721" s="3" t="e">
        <f t="shared" si="181"/>
        <v>#NUM!</v>
      </c>
      <c r="I1721" s="3" t="e">
        <f ca="1" xml:space="preserve"> IF(OR(Calculations!C1721 = "",Calculations!C1721 &lt;&gt; DefectTypeString),  Calculations!M1721, NA())</f>
        <v>#N/A</v>
      </c>
      <c r="J1721" s="3" t="e">
        <f xml:space="preserve"> IF(Calculations!C1721 = DefectTypeString,  Calculations!M1721, NA())</f>
        <v>#N/A</v>
      </c>
      <c r="K1721" s="3"/>
      <c r="AL1721" s="2" t="str">
        <f t="shared" si="177"/>
        <v/>
      </c>
      <c r="AM1721" s="4" t="str">
        <f t="shared" si="178"/>
        <v/>
      </c>
      <c r="AN1721" s="4" t="str">
        <f t="shared" si="179"/>
        <v/>
      </c>
    </row>
    <row r="1722" spans="1:40" x14ac:dyDescent="0.2">
      <c r="A1722" s="9" t="str">
        <f>Calculations!B1722</f>
        <v/>
      </c>
      <c r="B1722" s="9" t="str">
        <f>Calculations!A1722</f>
        <v/>
      </c>
      <c r="C1722" s="3" t="str">
        <f t="shared" si="182"/>
        <v/>
      </c>
      <c r="D1722" s="3" t="str">
        <f>IFERROR(Calculations!L1722,"")</f>
        <v/>
      </c>
      <c r="E1722" s="3" t="str">
        <f>IF(OR(FilterValue="",Calculations!C1722=FilterValue), IF(Calculations!C1722 &lt;&gt;DefectTypeString,  IFERROR(Calculations!L1722,""), NA()),NA())</f>
        <v/>
      </c>
      <c r="F1722" s="3" t="e">
        <f t="shared" si="180"/>
        <v>#NUM!</v>
      </c>
      <c r="G1722" s="3" t="e">
        <f xml:space="preserve"> IF(Calculations!C1722 = DefectTypeString,  IFERROR(Calculations!L1722,""), NA())</f>
        <v>#N/A</v>
      </c>
      <c r="H1722" s="3" t="e">
        <f t="shared" si="181"/>
        <v>#NUM!</v>
      </c>
      <c r="I1722" s="3" t="e">
        <f ca="1" xml:space="preserve"> IF(OR(Calculations!C1722 = "",Calculations!C1722 &lt;&gt; DefectTypeString),  Calculations!M1722, NA())</f>
        <v>#N/A</v>
      </c>
      <c r="J1722" s="3" t="e">
        <f xml:space="preserve"> IF(Calculations!C1722 = DefectTypeString,  Calculations!M1722, NA())</f>
        <v>#N/A</v>
      </c>
      <c r="K1722" s="3"/>
      <c r="AL1722" s="2" t="str">
        <f t="shared" si="177"/>
        <v/>
      </c>
      <c r="AM1722" s="4" t="str">
        <f t="shared" si="178"/>
        <v/>
      </c>
      <c r="AN1722" s="4" t="str">
        <f t="shared" si="179"/>
        <v/>
      </c>
    </row>
    <row r="1723" spans="1:40" x14ac:dyDescent="0.2">
      <c r="A1723" s="9" t="str">
        <f>Calculations!B1723</f>
        <v/>
      </c>
      <c r="B1723" s="9" t="str">
        <f>Calculations!A1723</f>
        <v/>
      </c>
      <c r="C1723" s="3" t="str">
        <f t="shared" si="182"/>
        <v/>
      </c>
      <c r="D1723" s="3" t="str">
        <f>IFERROR(Calculations!L1723,"")</f>
        <v/>
      </c>
      <c r="E1723" s="3" t="str">
        <f>IF(OR(FilterValue="",Calculations!C1723=FilterValue), IF(Calculations!C1723 &lt;&gt;DefectTypeString,  IFERROR(Calculations!L1723,""), NA()),NA())</f>
        <v/>
      </c>
      <c r="F1723" s="3" t="e">
        <f t="shared" si="180"/>
        <v>#NUM!</v>
      </c>
      <c r="G1723" s="3" t="e">
        <f xml:space="preserve"> IF(Calculations!C1723 = DefectTypeString,  IFERROR(Calculations!L1723,""), NA())</f>
        <v>#N/A</v>
      </c>
      <c r="H1723" s="3" t="e">
        <f t="shared" si="181"/>
        <v>#NUM!</v>
      </c>
      <c r="I1723" s="3" t="e">
        <f ca="1" xml:space="preserve"> IF(OR(Calculations!C1723 = "",Calculations!C1723 &lt;&gt; DefectTypeString),  Calculations!M1723, NA())</f>
        <v>#N/A</v>
      </c>
      <c r="J1723" s="3" t="e">
        <f xml:space="preserve"> IF(Calculations!C1723 = DefectTypeString,  Calculations!M1723, NA())</f>
        <v>#N/A</v>
      </c>
      <c r="K1723" s="3"/>
      <c r="AL1723" s="2" t="str">
        <f t="shared" si="177"/>
        <v/>
      </c>
      <c r="AM1723" s="4" t="str">
        <f t="shared" si="178"/>
        <v/>
      </c>
      <c r="AN1723" s="4" t="str">
        <f t="shared" si="179"/>
        <v/>
      </c>
    </row>
    <row r="1724" spans="1:40" x14ac:dyDescent="0.2">
      <c r="A1724" s="9" t="str">
        <f>Calculations!B1724</f>
        <v/>
      </c>
      <c r="B1724" s="9" t="str">
        <f>Calculations!A1724</f>
        <v/>
      </c>
      <c r="C1724" s="3" t="str">
        <f t="shared" si="182"/>
        <v/>
      </c>
      <c r="D1724" s="3" t="str">
        <f>IFERROR(Calculations!L1724,"")</f>
        <v/>
      </c>
      <c r="E1724" s="3" t="str">
        <f>IF(OR(FilterValue="",Calculations!C1724=FilterValue), IF(Calculations!C1724 &lt;&gt;DefectTypeString,  IFERROR(Calculations!L1724,""), NA()),NA())</f>
        <v/>
      </c>
      <c r="F1724" s="3" t="e">
        <f t="shared" si="180"/>
        <v>#NUM!</v>
      </c>
      <c r="G1724" s="3" t="e">
        <f xml:space="preserve"> IF(Calculations!C1724 = DefectTypeString,  IFERROR(Calculations!L1724,""), NA())</f>
        <v>#N/A</v>
      </c>
      <c r="H1724" s="3" t="e">
        <f t="shared" si="181"/>
        <v>#NUM!</v>
      </c>
      <c r="I1724" s="3" t="e">
        <f ca="1" xml:space="preserve"> IF(OR(Calculations!C1724 = "",Calculations!C1724 &lt;&gt; DefectTypeString),  Calculations!M1724, NA())</f>
        <v>#N/A</v>
      </c>
      <c r="J1724" s="3" t="e">
        <f xml:space="preserve"> IF(Calculations!C1724 = DefectTypeString,  Calculations!M1724, NA())</f>
        <v>#N/A</v>
      </c>
      <c r="K1724" s="3"/>
      <c r="AL1724" s="2" t="str">
        <f t="shared" si="177"/>
        <v/>
      </c>
      <c r="AM1724" s="4" t="str">
        <f t="shared" si="178"/>
        <v/>
      </c>
      <c r="AN1724" s="4" t="str">
        <f t="shared" si="179"/>
        <v/>
      </c>
    </row>
    <row r="1725" spans="1:40" x14ac:dyDescent="0.2">
      <c r="A1725" s="9" t="str">
        <f>Calculations!B1725</f>
        <v/>
      </c>
      <c r="B1725" s="9" t="str">
        <f>Calculations!A1725</f>
        <v/>
      </c>
      <c r="C1725" s="3" t="str">
        <f t="shared" si="182"/>
        <v/>
      </c>
      <c r="D1725" s="3" t="str">
        <f>IFERROR(Calculations!L1725,"")</f>
        <v/>
      </c>
      <c r="E1725" s="3" t="str">
        <f>IF(OR(FilterValue="",Calculations!C1725=FilterValue), IF(Calculations!C1725 &lt;&gt;DefectTypeString,  IFERROR(Calculations!L1725,""), NA()),NA())</f>
        <v/>
      </c>
      <c r="F1725" s="3" t="e">
        <f t="shared" si="180"/>
        <v>#NUM!</v>
      </c>
      <c r="G1725" s="3" t="e">
        <f xml:space="preserve"> IF(Calculations!C1725 = DefectTypeString,  IFERROR(Calculations!L1725,""), NA())</f>
        <v>#N/A</v>
      </c>
      <c r="H1725" s="3" t="e">
        <f t="shared" si="181"/>
        <v>#NUM!</v>
      </c>
      <c r="I1725" s="3" t="e">
        <f ca="1" xml:space="preserve"> IF(OR(Calculations!C1725 = "",Calculations!C1725 &lt;&gt; DefectTypeString),  Calculations!M1725, NA())</f>
        <v>#N/A</v>
      </c>
      <c r="J1725" s="3" t="e">
        <f xml:space="preserve"> IF(Calculations!C1725 = DefectTypeString,  Calculations!M1725, NA())</f>
        <v>#N/A</v>
      </c>
      <c r="K1725" s="3"/>
      <c r="AL1725" s="2" t="str">
        <f t="shared" si="177"/>
        <v/>
      </c>
      <c r="AM1725" s="4" t="str">
        <f t="shared" si="178"/>
        <v/>
      </c>
      <c r="AN1725" s="4" t="str">
        <f t="shared" si="179"/>
        <v/>
      </c>
    </row>
    <row r="1726" spans="1:40" x14ac:dyDescent="0.2">
      <c r="A1726" s="9" t="str">
        <f>Calculations!B1726</f>
        <v/>
      </c>
      <c r="B1726" s="9" t="str">
        <f>Calculations!A1726</f>
        <v/>
      </c>
      <c r="C1726" s="3" t="str">
        <f t="shared" si="182"/>
        <v/>
      </c>
      <c r="D1726" s="3" t="str">
        <f>IFERROR(Calculations!L1726,"")</f>
        <v/>
      </c>
      <c r="E1726" s="3" t="str">
        <f>IF(OR(FilterValue="",Calculations!C1726=FilterValue), IF(Calculations!C1726 &lt;&gt;DefectTypeString,  IFERROR(Calculations!L1726,""), NA()),NA())</f>
        <v/>
      </c>
      <c r="F1726" s="3" t="e">
        <f t="shared" si="180"/>
        <v>#NUM!</v>
      </c>
      <c r="G1726" s="3" t="e">
        <f xml:space="preserve"> IF(Calculations!C1726 = DefectTypeString,  IFERROR(Calculations!L1726,""), NA())</f>
        <v>#N/A</v>
      </c>
      <c r="H1726" s="3" t="e">
        <f t="shared" si="181"/>
        <v>#NUM!</v>
      </c>
      <c r="I1726" s="3" t="e">
        <f ca="1" xml:space="preserve"> IF(OR(Calculations!C1726 = "",Calculations!C1726 &lt;&gt; DefectTypeString),  Calculations!M1726, NA())</f>
        <v>#N/A</v>
      </c>
      <c r="J1726" s="3" t="e">
        <f xml:space="preserve"> IF(Calculations!C1726 = DefectTypeString,  Calculations!M1726, NA())</f>
        <v>#N/A</v>
      </c>
      <c r="K1726" s="3"/>
      <c r="AL1726" s="2" t="str">
        <f t="shared" si="177"/>
        <v/>
      </c>
      <c r="AM1726" s="4" t="str">
        <f t="shared" si="178"/>
        <v/>
      </c>
      <c r="AN1726" s="4" t="str">
        <f t="shared" si="179"/>
        <v/>
      </c>
    </row>
    <row r="1727" spans="1:40" x14ac:dyDescent="0.2">
      <c r="A1727" s="9" t="str">
        <f>Calculations!B1727</f>
        <v/>
      </c>
      <c r="B1727" s="9" t="str">
        <f>Calculations!A1727</f>
        <v/>
      </c>
      <c r="C1727" s="3" t="str">
        <f t="shared" si="182"/>
        <v/>
      </c>
      <c r="D1727" s="3" t="str">
        <f>IFERROR(Calculations!L1727,"")</f>
        <v/>
      </c>
      <c r="E1727" s="3" t="str">
        <f>IF(OR(FilterValue="",Calculations!C1727=FilterValue), IF(Calculations!C1727 &lt;&gt;DefectTypeString,  IFERROR(Calculations!L1727,""), NA()),NA())</f>
        <v/>
      </c>
      <c r="F1727" s="3" t="e">
        <f t="shared" si="180"/>
        <v>#NUM!</v>
      </c>
      <c r="G1727" s="3" t="e">
        <f xml:space="preserve"> IF(Calculations!C1727 = DefectTypeString,  IFERROR(Calculations!L1727,""), NA())</f>
        <v>#N/A</v>
      </c>
      <c r="H1727" s="3" t="e">
        <f t="shared" si="181"/>
        <v>#NUM!</v>
      </c>
      <c r="I1727" s="3" t="e">
        <f ca="1" xml:space="preserve"> IF(OR(Calculations!C1727 = "",Calculations!C1727 &lt;&gt; DefectTypeString),  Calculations!M1727, NA())</f>
        <v>#N/A</v>
      </c>
      <c r="J1727" s="3" t="e">
        <f xml:space="preserve"> IF(Calculations!C1727 = DefectTypeString,  Calculations!M1727, NA())</f>
        <v>#N/A</v>
      </c>
      <c r="K1727" s="3"/>
      <c r="AL1727" s="2" t="str">
        <f t="shared" si="177"/>
        <v/>
      </c>
      <c r="AM1727" s="4" t="str">
        <f t="shared" si="178"/>
        <v/>
      </c>
      <c r="AN1727" s="4" t="str">
        <f t="shared" si="179"/>
        <v/>
      </c>
    </row>
    <row r="1728" spans="1:40" x14ac:dyDescent="0.2">
      <c r="A1728" s="9" t="str">
        <f>Calculations!B1728</f>
        <v/>
      </c>
      <c r="B1728" s="9" t="str">
        <f>Calculations!A1728</f>
        <v/>
      </c>
      <c r="C1728" s="3" t="str">
        <f t="shared" si="182"/>
        <v/>
      </c>
      <c r="D1728" s="3" t="str">
        <f>IFERROR(Calculations!L1728,"")</f>
        <v/>
      </c>
      <c r="E1728" s="3" t="str">
        <f>IF(OR(FilterValue="",Calculations!C1728=FilterValue), IF(Calculations!C1728 &lt;&gt;DefectTypeString,  IFERROR(Calculations!L1728,""), NA()),NA())</f>
        <v/>
      </c>
      <c r="F1728" s="3" t="e">
        <f t="shared" si="180"/>
        <v>#NUM!</v>
      </c>
      <c r="G1728" s="3" t="e">
        <f xml:space="preserve"> IF(Calculations!C1728 = DefectTypeString,  IFERROR(Calculations!L1728,""), NA())</f>
        <v>#N/A</v>
      </c>
      <c r="H1728" s="3" t="e">
        <f t="shared" si="181"/>
        <v>#NUM!</v>
      </c>
      <c r="I1728" s="3" t="e">
        <f ca="1" xml:space="preserve"> IF(OR(Calculations!C1728 = "",Calculations!C1728 &lt;&gt; DefectTypeString),  Calculations!M1728, NA())</f>
        <v>#N/A</v>
      </c>
      <c r="J1728" s="3" t="e">
        <f xml:space="preserve"> IF(Calculations!C1728 = DefectTypeString,  Calculations!M1728, NA())</f>
        <v>#N/A</v>
      </c>
      <c r="K1728" s="3"/>
      <c r="AL1728" s="2" t="str">
        <f t="shared" si="177"/>
        <v/>
      </c>
      <c r="AM1728" s="4" t="str">
        <f t="shared" si="178"/>
        <v/>
      </c>
      <c r="AN1728" s="4" t="str">
        <f t="shared" si="179"/>
        <v/>
      </c>
    </row>
    <row r="1729" spans="1:40" x14ac:dyDescent="0.2">
      <c r="A1729" s="9" t="str">
        <f>Calculations!B1729</f>
        <v/>
      </c>
      <c r="B1729" s="9" t="str">
        <f>Calculations!A1729</f>
        <v/>
      </c>
      <c r="C1729" s="3" t="str">
        <f t="shared" si="182"/>
        <v/>
      </c>
      <c r="D1729" s="3" t="str">
        <f>IFERROR(Calculations!L1729,"")</f>
        <v/>
      </c>
      <c r="E1729" s="3" t="str">
        <f>IF(OR(FilterValue="",Calculations!C1729=FilterValue), IF(Calculations!C1729 &lt;&gt;DefectTypeString,  IFERROR(Calculations!L1729,""), NA()),NA())</f>
        <v/>
      </c>
      <c r="F1729" s="3" t="e">
        <f t="shared" si="180"/>
        <v>#NUM!</v>
      </c>
      <c r="G1729" s="3" t="e">
        <f xml:space="preserve"> IF(Calculations!C1729 = DefectTypeString,  IFERROR(Calculations!L1729,""), NA())</f>
        <v>#N/A</v>
      </c>
      <c r="H1729" s="3" t="e">
        <f t="shared" si="181"/>
        <v>#NUM!</v>
      </c>
      <c r="I1729" s="3" t="e">
        <f ca="1" xml:space="preserve"> IF(OR(Calculations!C1729 = "",Calculations!C1729 &lt;&gt; DefectTypeString),  Calculations!M1729, NA())</f>
        <v>#N/A</v>
      </c>
      <c r="J1729" s="3" t="e">
        <f xml:space="preserve"> IF(Calculations!C1729 = DefectTypeString,  Calculations!M1729, NA())</f>
        <v>#N/A</v>
      </c>
      <c r="K1729" s="3"/>
      <c r="AL1729" s="2" t="str">
        <f t="shared" si="177"/>
        <v/>
      </c>
      <c r="AM1729" s="4" t="str">
        <f t="shared" si="178"/>
        <v/>
      </c>
      <c r="AN1729" s="4" t="str">
        <f t="shared" si="179"/>
        <v/>
      </c>
    </row>
    <row r="1730" spans="1:40" x14ac:dyDescent="0.2">
      <c r="A1730" s="9" t="str">
        <f>Calculations!B1730</f>
        <v/>
      </c>
      <c r="B1730" s="9" t="str">
        <f>Calculations!A1730</f>
        <v/>
      </c>
      <c r="C1730" s="3" t="str">
        <f t="shared" si="182"/>
        <v/>
      </c>
      <c r="D1730" s="3" t="str">
        <f>IFERROR(Calculations!L1730,"")</f>
        <v/>
      </c>
      <c r="E1730" s="3" t="str">
        <f>IF(OR(FilterValue="",Calculations!C1730=FilterValue), IF(Calculations!C1730 &lt;&gt;DefectTypeString,  IFERROR(Calculations!L1730,""), NA()),NA())</f>
        <v/>
      </c>
      <c r="F1730" s="3" t="e">
        <f t="shared" si="180"/>
        <v>#NUM!</v>
      </c>
      <c r="G1730" s="3" t="e">
        <f xml:space="preserve"> IF(Calculations!C1730 = DefectTypeString,  IFERROR(Calculations!L1730,""), NA())</f>
        <v>#N/A</v>
      </c>
      <c r="H1730" s="3" t="e">
        <f t="shared" si="181"/>
        <v>#NUM!</v>
      </c>
      <c r="I1730" s="3" t="e">
        <f ca="1" xml:space="preserve"> IF(OR(Calculations!C1730 = "",Calculations!C1730 &lt;&gt; DefectTypeString),  Calculations!M1730, NA())</f>
        <v>#N/A</v>
      </c>
      <c r="J1730" s="3" t="e">
        <f xml:space="preserve"> IF(Calculations!C1730 = DefectTypeString,  Calculations!M1730, NA())</f>
        <v>#N/A</v>
      </c>
      <c r="K1730" s="3"/>
      <c r="AL1730" s="2" t="str">
        <f t="shared" si="177"/>
        <v/>
      </c>
      <c r="AM1730" s="4" t="str">
        <f t="shared" si="178"/>
        <v/>
      </c>
      <c r="AN1730" s="4" t="str">
        <f t="shared" si="179"/>
        <v/>
      </c>
    </row>
    <row r="1731" spans="1:40" x14ac:dyDescent="0.2">
      <c r="A1731" s="9" t="str">
        <f>Calculations!B1731</f>
        <v/>
      </c>
      <c r="B1731" s="9" t="str">
        <f>Calculations!A1731</f>
        <v/>
      </c>
      <c r="C1731" s="3" t="str">
        <f t="shared" si="182"/>
        <v/>
      </c>
      <c r="D1731" s="3" t="str">
        <f>IFERROR(Calculations!L1731,"")</f>
        <v/>
      </c>
      <c r="E1731" s="3" t="str">
        <f>IF(OR(FilterValue="",Calculations!C1731=FilterValue), IF(Calculations!C1731 &lt;&gt;DefectTypeString,  IFERROR(Calculations!L1731,""), NA()),NA())</f>
        <v/>
      </c>
      <c r="F1731" s="3" t="e">
        <f t="shared" si="180"/>
        <v>#NUM!</v>
      </c>
      <c r="G1731" s="3" t="e">
        <f xml:space="preserve"> IF(Calculations!C1731 = DefectTypeString,  IFERROR(Calculations!L1731,""), NA())</f>
        <v>#N/A</v>
      </c>
      <c r="H1731" s="3" t="e">
        <f t="shared" si="181"/>
        <v>#NUM!</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83">IF(AL1730&lt;=MAX(B:B), AL1730+1,"")</f>
        <v/>
      </c>
      <c r="AM1731" s="4" t="str">
        <f t="shared" ref="AM1731:AM1794" si="184">IF(AL1731&lt;&gt;"",$F$2,"")</f>
        <v/>
      </c>
      <c r="AN1731" s="4" t="str">
        <f t="shared" ref="AN1731:AN1794" si="185">IF(AL1731&lt;&gt;"",$H$2,"")</f>
        <v/>
      </c>
    </row>
    <row r="1732" spans="1:40" x14ac:dyDescent="0.2">
      <c r="A1732" s="9" t="str">
        <f>Calculations!B1732</f>
        <v/>
      </c>
      <c r="B1732" s="9" t="str">
        <f>Calculations!A1732</f>
        <v/>
      </c>
      <c r="C1732" s="3" t="str">
        <f t="shared" si="182"/>
        <v/>
      </c>
      <c r="D1732" s="3" t="str">
        <f>IFERROR(Calculations!L1732,"")</f>
        <v/>
      </c>
      <c r="E1732" s="3" t="str">
        <f>IF(OR(FilterValue="",Calculations!C1732=FilterValue), IF(Calculations!C1732 &lt;&gt;DefectTypeString,  IFERROR(Calculations!L1732,""), NA()),NA())</f>
        <v/>
      </c>
      <c r="F1732" s="3" t="e">
        <f t="shared" ref="F1732:F1795" si="186">$F$2</f>
        <v>#NUM!</v>
      </c>
      <c r="G1732" s="3" t="e">
        <f xml:space="preserve"> IF(Calculations!C1732 = DefectTypeString,  IFERROR(Calculations!L1732,""), NA())</f>
        <v>#N/A</v>
      </c>
      <c r="H1732" s="3" t="e">
        <f t="shared" ref="H1732:H1795" si="187">$H$2</f>
        <v>#NUM!</v>
      </c>
      <c r="I1732" s="3" t="e">
        <f ca="1" xml:space="preserve"> IF(OR(Calculations!C1732 = "",Calculations!C1732 &lt;&gt; DefectTypeString),  Calculations!M1732, NA())</f>
        <v>#N/A</v>
      </c>
      <c r="J1732" s="3" t="e">
        <f xml:space="preserve"> IF(Calculations!C1732 = DefectTypeString,  Calculations!M1732, NA())</f>
        <v>#N/A</v>
      </c>
      <c r="K1732" s="3"/>
      <c r="AL1732" s="2" t="str">
        <f t="shared" si="183"/>
        <v/>
      </c>
      <c r="AM1732" s="4" t="str">
        <f t="shared" si="184"/>
        <v/>
      </c>
      <c r="AN1732" s="4" t="str">
        <f t="shared" si="185"/>
        <v/>
      </c>
    </row>
    <row r="1733" spans="1:40" x14ac:dyDescent="0.2">
      <c r="A1733" s="9" t="str">
        <f>Calculations!B1733</f>
        <v/>
      </c>
      <c r="B1733" s="9" t="str">
        <f>Calculations!A1733</f>
        <v/>
      </c>
      <c r="C1733" s="3" t="str">
        <f t="shared" si="182"/>
        <v/>
      </c>
      <c r="D1733" s="3" t="str">
        <f>IFERROR(Calculations!L1733,"")</f>
        <v/>
      </c>
      <c r="E1733" s="3" t="str">
        <f>IF(OR(FilterValue="",Calculations!C1733=FilterValue), IF(Calculations!C1733 &lt;&gt;DefectTypeString,  IFERROR(Calculations!L1733,""), NA()),NA())</f>
        <v/>
      </c>
      <c r="F1733" s="3" t="e">
        <f t="shared" si="186"/>
        <v>#NUM!</v>
      </c>
      <c r="G1733" s="3" t="e">
        <f xml:space="preserve"> IF(Calculations!C1733 = DefectTypeString,  IFERROR(Calculations!L1733,""), NA())</f>
        <v>#N/A</v>
      </c>
      <c r="H1733" s="3" t="e">
        <f t="shared" si="187"/>
        <v>#NUM!</v>
      </c>
      <c r="I1733" s="3" t="e">
        <f ca="1" xml:space="preserve"> IF(OR(Calculations!C1733 = "",Calculations!C1733 &lt;&gt; DefectTypeString),  Calculations!M1733, NA())</f>
        <v>#N/A</v>
      </c>
      <c r="J1733" s="3" t="e">
        <f xml:space="preserve"> IF(Calculations!C1733 = DefectTypeString,  Calculations!M1733, NA())</f>
        <v>#N/A</v>
      </c>
      <c r="K1733" s="3"/>
      <c r="AL1733" s="2" t="str">
        <f t="shared" si="183"/>
        <v/>
      </c>
      <c r="AM1733" s="4" t="str">
        <f t="shared" si="184"/>
        <v/>
      </c>
      <c r="AN1733" s="4" t="str">
        <f t="shared" si="185"/>
        <v/>
      </c>
    </row>
    <row r="1734" spans="1:40" x14ac:dyDescent="0.2">
      <c r="A1734" s="9" t="str">
        <f>Calculations!B1734</f>
        <v/>
      </c>
      <c r="B1734" s="9" t="str">
        <f>Calculations!A1734</f>
        <v/>
      </c>
      <c r="C1734" s="3" t="str">
        <f t="shared" si="182"/>
        <v/>
      </c>
      <c r="D1734" s="3" t="str">
        <f>IFERROR(Calculations!L1734,"")</f>
        <v/>
      </c>
      <c r="E1734" s="3" t="str">
        <f>IF(OR(FilterValue="",Calculations!C1734=FilterValue), IF(Calculations!C1734 &lt;&gt;DefectTypeString,  IFERROR(Calculations!L1734,""), NA()),NA())</f>
        <v/>
      </c>
      <c r="F1734" s="3" t="e">
        <f t="shared" si="186"/>
        <v>#NUM!</v>
      </c>
      <c r="G1734" s="3" t="e">
        <f xml:space="preserve"> IF(Calculations!C1734 = DefectTypeString,  IFERROR(Calculations!L1734,""), NA())</f>
        <v>#N/A</v>
      </c>
      <c r="H1734" s="3" t="e">
        <f t="shared" si="187"/>
        <v>#NUM!</v>
      </c>
      <c r="I1734" s="3" t="e">
        <f ca="1" xml:space="preserve"> IF(OR(Calculations!C1734 = "",Calculations!C1734 &lt;&gt; DefectTypeString),  Calculations!M1734, NA())</f>
        <v>#N/A</v>
      </c>
      <c r="J1734" s="3" t="e">
        <f xml:space="preserve"> IF(Calculations!C1734 = DefectTypeString,  Calculations!M1734, NA())</f>
        <v>#N/A</v>
      </c>
      <c r="K1734" s="3"/>
      <c r="AL1734" s="2" t="str">
        <f t="shared" si="183"/>
        <v/>
      </c>
      <c r="AM1734" s="4" t="str">
        <f t="shared" si="184"/>
        <v/>
      </c>
      <c r="AN1734" s="4" t="str">
        <f t="shared" si="185"/>
        <v/>
      </c>
    </row>
    <row r="1735" spans="1:40" x14ac:dyDescent="0.2">
      <c r="A1735" s="9" t="str">
        <f>Calculations!B1735</f>
        <v/>
      </c>
      <c r="B1735" s="9" t="str">
        <f>Calculations!A1735</f>
        <v/>
      </c>
      <c r="C1735" s="3" t="str">
        <f t="shared" si="182"/>
        <v/>
      </c>
      <c r="D1735" s="3" t="str">
        <f>IFERROR(Calculations!L1735,"")</f>
        <v/>
      </c>
      <c r="E1735" s="3" t="str">
        <f>IF(OR(FilterValue="",Calculations!C1735=FilterValue), IF(Calculations!C1735 &lt;&gt;DefectTypeString,  IFERROR(Calculations!L1735,""), NA()),NA())</f>
        <v/>
      </c>
      <c r="F1735" s="3" t="e">
        <f t="shared" si="186"/>
        <v>#NUM!</v>
      </c>
      <c r="G1735" s="3" t="e">
        <f xml:space="preserve"> IF(Calculations!C1735 = DefectTypeString,  IFERROR(Calculations!L1735,""), NA())</f>
        <v>#N/A</v>
      </c>
      <c r="H1735" s="3" t="e">
        <f t="shared" si="187"/>
        <v>#NUM!</v>
      </c>
      <c r="I1735" s="3" t="e">
        <f ca="1" xml:space="preserve"> IF(OR(Calculations!C1735 = "",Calculations!C1735 &lt;&gt; DefectTypeString),  Calculations!M1735, NA())</f>
        <v>#N/A</v>
      </c>
      <c r="J1735" s="3" t="e">
        <f xml:space="preserve"> IF(Calculations!C1735 = DefectTypeString,  Calculations!M1735, NA())</f>
        <v>#N/A</v>
      </c>
      <c r="K1735" s="3"/>
      <c r="AL1735" s="2" t="str">
        <f t="shared" si="183"/>
        <v/>
      </c>
      <c r="AM1735" s="4" t="str">
        <f t="shared" si="184"/>
        <v/>
      </c>
      <c r="AN1735" s="4" t="str">
        <f t="shared" si="185"/>
        <v/>
      </c>
    </row>
    <row r="1736" spans="1:40" x14ac:dyDescent="0.2">
      <c r="A1736" s="9" t="str">
        <f>Calculations!B1736</f>
        <v/>
      </c>
      <c r="B1736" s="9" t="str">
        <f>Calculations!A1736</f>
        <v/>
      </c>
      <c r="C1736" s="3" t="str">
        <f t="shared" si="182"/>
        <v/>
      </c>
      <c r="D1736" s="3" t="str">
        <f>IFERROR(Calculations!L1736,"")</f>
        <v/>
      </c>
      <c r="E1736" s="3" t="str">
        <f>IF(OR(FilterValue="",Calculations!C1736=FilterValue), IF(Calculations!C1736 &lt;&gt;DefectTypeString,  IFERROR(Calculations!L1736,""), NA()),NA())</f>
        <v/>
      </c>
      <c r="F1736" s="3" t="e">
        <f t="shared" si="186"/>
        <v>#NUM!</v>
      </c>
      <c r="G1736" s="3" t="e">
        <f xml:space="preserve"> IF(Calculations!C1736 = DefectTypeString,  IFERROR(Calculations!L1736,""), NA())</f>
        <v>#N/A</v>
      </c>
      <c r="H1736" s="3" t="e">
        <f t="shared" si="187"/>
        <v>#NUM!</v>
      </c>
      <c r="I1736" s="3" t="e">
        <f ca="1" xml:space="preserve"> IF(OR(Calculations!C1736 = "",Calculations!C1736 &lt;&gt; DefectTypeString),  Calculations!M1736, NA())</f>
        <v>#N/A</v>
      </c>
      <c r="J1736" s="3" t="e">
        <f xml:space="preserve"> IF(Calculations!C1736 = DefectTypeString,  Calculations!M1736, NA())</f>
        <v>#N/A</v>
      </c>
      <c r="K1736" s="3"/>
      <c r="AL1736" s="2" t="str">
        <f t="shared" si="183"/>
        <v/>
      </c>
      <c r="AM1736" s="4" t="str">
        <f t="shared" si="184"/>
        <v/>
      </c>
      <c r="AN1736" s="4" t="str">
        <f t="shared" si="185"/>
        <v/>
      </c>
    </row>
    <row r="1737" spans="1:40" x14ac:dyDescent="0.2">
      <c r="A1737" s="9" t="str">
        <f>Calculations!B1737</f>
        <v/>
      </c>
      <c r="B1737" s="9" t="str">
        <f>Calculations!A1737</f>
        <v/>
      </c>
      <c r="C1737" s="3" t="str">
        <f t="shared" si="182"/>
        <v/>
      </c>
      <c r="D1737" s="3" t="str">
        <f>IFERROR(Calculations!L1737,"")</f>
        <v/>
      </c>
      <c r="E1737" s="3" t="str">
        <f>IF(OR(FilterValue="",Calculations!C1737=FilterValue), IF(Calculations!C1737 &lt;&gt;DefectTypeString,  IFERROR(Calculations!L1737,""), NA()),NA())</f>
        <v/>
      </c>
      <c r="F1737" s="3" t="e">
        <f t="shared" si="186"/>
        <v>#NUM!</v>
      </c>
      <c r="G1737" s="3" t="e">
        <f xml:space="preserve"> IF(Calculations!C1737 = DefectTypeString,  IFERROR(Calculations!L1737,""), NA())</f>
        <v>#N/A</v>
      </c>
      <c r="H1737" s="3" t="e">
        <f t="shared" si="187"/>
        <v>#NUM!</v>
      </c>
      <c r="I1737" s="3" t="e">
        <f ca="1" xml:space="preserve"> IF(OR(Calculations!C1737 = "",Calculations!C1737 &lt;&gt; DefectTypeString),  Calculations!M1737, NA())</f>
        <v>#N/A</v>
      </c>
      <c r="J1737" s="3" t="e">
        <f xml:space="preserve"> IF(Calculations!C1737 = DefectTypeString,  Calculations!M1737, NA())</f>
        <v>#N/A</v>
      </c>
      <c r="K1737" s="3"/>
      <c r="AL1737" s="2" t="str">
        <f t="shared" si="183"/>
        <v/>
      </c>
      <c r="AM1737" s="4" t="str">
        <f t="shared" si="184"/>
        <v/>
      </c>
      <c r="AN1737" s="4" t="str">
        <f t="shared" si="185"/>
        <v/>
      </c>
    </row>
    <row r="1738" spans="1:40" x14ac:dyDescent="0.2">
      <c r="A1738" s="9" t="str">
        <f>Calculations!B1738</f>
        <v/>
      </c>
      <c r="B1738" s="9" t="str">
        <f>Calculations!A1738</f>
        <v/>
      </c>
      <c r="C1738" s="3" t="str">
        <f t="shared" si="182"/>
        <v/>
      </c>
      <c r="D1738" s="3" t="str">
        <f>IFERROR(Calculations!L1738,"")</f>
        <v/>
      </c>
      <c r="E1738" s="3" t="str">
        <f>IF(OR(FilterValue="",Calculations!C1738=FilterValue), IF(Calculations!C1738 &lt;&gt;DefectTypeString,  IFERROR(Calculations!L1738,""), NA()),NA())</f>
        <v/>
      </c>
      <c r="F1738" s="3" t="e">
        <f t="shared" si="186"/>
        <v>#NUM!</v>
      </c>
      <c r="G1738" s="3" t="e">
        <f xml:space="preserve"> IF(Calculations!C1738 = DefectTypeString,  IFERROR(Calculations!L1738,""), NA())</f>
        <v>#N/A</v>
      </c>
      <c r="H1738" s="3" t="e">
        <f t="shared" si="187"/>
        <v>#NUM!</v>
      </c>
      <c r="I1738" s="3" t="e">
        <f ca="1" xml:space="preserve"> IF(OR(Calculations!C1738 = "",Calculations!C1738 &lt;&gt; DefectTypeString),  Calculations!M1738, NA())</f>
        <v>#N/A</v>
      </c>
      <c r="J1738" s="3" t="e">
        <f xml:space="preserve"> IF(Calculations!C1738 = DefectTypeString,  Calculations!M1738, NA())</f>
        <v>#N/A</v>
      </c>
      <c r="K1738" s="3"/>
      <c r="AL1738" s="2" t="str">
        <f t="shared" si="183"/>
        <v/>
      </c>
      <c r="AM1738" s="4" t="str">
        <f t="shared" si="184"/>
        <v/>
      </c>
      <c r="AN1738" s="4" t="str">
        <f t="shared" si="185"/>
        <v/>
      </c>
    </row>
    <row r="1739" spans="1:40" x14ac:dyDescent="0.2">
      <c r="A1739" s="9" t="str">
        <f>Calculations!B1739</f>
        <v/>
      </c>
      <c r="B1739" s="9" t="str">
        <f>Calculations!A1739</f>
        <v/>
      </c>
      <c r="C1739" s="3" t="str">
        <f t="shared" si="182"/>
        <v/>
      </c>
      <c r="D1739" s="3" t="str">
        <f>IFERROR(Calculations!L1739,"")</f>
        <v/>
      </c>
      <c r="E1739" s="3" t="str">
        <f>IF(OR(FilterValue="",Calculations!C1739=FilterValue), IF(Calculations!C1739 &lt;&gt;DefectTypeString,  IFERROR(Calculations!L1739,""), NA()),NA())</f>
        <v/>
      </c>
      <c r="F1739" s="3" t="e">
        <f t="shared" si="186"/>
        <v>#NUM!</v>
      </c>
      <c r="G1739" s="3" t="e">
        <f xml:space="preserve"> IF(Calculations!C1739 = DefectTypeString,  IFERROR(Calculations!L1739,""), NA())</f>
        <v>#N/A</v>
      </c>
      <c r="H1739" s="3" t="e">
        <f t="shared" si="187"/>
        <v>#NUM!</v>
      </c>
      <c r="I1739" s="3" t="e">
        <f ca="1" xml:space="preserve"> IF(OR(Calculations!C1739 = "",Calculations!C1739 &lt;&gt; DefectTypeString),  Calculations!M1739, NA())</f>
        <v>#N/A</v>
      </c>
      <c r="J1739" s="3" t="e">
        <f xml:space="preserve"> IF(Calculations!C1739 = DefectTypeString,  Calculations!M1739, NA())</f>
        <v>#N/A</v>
      </c>
      <c r="K1739" s="3"/>
      <c r="AL1739" s="2" t="str">
        <f t="shared" si="183"/>
        <v/>
      </c>
      <c r="AM1739" s="4" t="str">
        <f t="shared" si="184"/>
        <v/>
      </c>
      <c r="AN1739" s="4" t="str">
        <f t="shared" si="185"/>
        <v/>
      </c>
    </row>
    <row r="1740" spans="1:40" x14ac:dyDescent="0.2">
      <c r="A1740" s="9" t="str">
        <f>Calculations!B1740</f>
        <v/>
      </c>
      <c r="B1740" s="9" t="str">
        <f>Calculations!A1740</f>
        <v/>
      </c>
      <c r="C1740" s="3" t="str">
        <f t="shared" si="182"/>
        <v/>
      </c>
      <c r="D1740" s="3" t="str">
        <f>IFERROR(Calculations!L1740,"")</f>
        <v/>
      </c>
      <c r="E1740" s="3" t="str">
        <f>IF(OR(FilterValue="",Calculations!C1740=FilterValue), IF(Calculations!C1740 &lt;&gt;DefectTypeString,  IFERROR(Calculations!L1740,""), NA()),NA())</f>
        <v/>
      </c>
      <c r="F1740" s="3" t="e">
        <f t="shared" si="186"/>
        <v>#NUM!</v>
      </c>
      <c r="G1740" s="3" t="e">
        <f xml:space="preserve"> IF(Calculations!C1740 = DefectTypeString,  IFERROR(Calculations!L1740,""), NA())</f>
        <v>#N/A</v>
      </c>
      <c r="H1740" s="3" t="e">
        <f t="shared" si="187"/>
        <v>#NUM!</v>
      </c>
      <c r="I1740" s="3" t="e">
        <f ca="1" xml:space="preserve"> IF(OR(Calculations!C1740 = "",Calculations!C1740 &lt;&gt; DefectTypeString),  Calculations!M1740, NA())</f>
        <v>#N/A</v>
      </c>
      <c r="J1740" s="3" t="e">
        <f xml:space="preserve"> IF(Calculations!C1740 = DefectTypeString,  Calculations!M1740, NA())</f>
        <v>#N/A</v>
      </c>
      <c r="K1740" s="3"/>
      <c r="AL1740" s="2" t="str">
        <f t="shared" si="183"/>
        <v/>
      </c>
      <c r="AM1740" s="4" t="str">
        <f t="shared" si="184"/>
        <v/>
      </c>
      <c r="AN1740" s="4" t="str">
        <f t="shared" si="185"/>
        <v/>
      </c>
    </row>
    <row r="1741" spans="1:40" x14ac:dyDescent="0.2">
      <c r="A1741" s="9" t="str">
        <f>Calculations!B1741</f>
        <v/>
      </c>
      <c r="B1741" s="9" t="str">
        <f>Calculations!A1741</f>
        <v/>
      </c>
      <c r="C1741" s="3" t="str">
        <f t="shared" si="182"/>
        <v/>
      </c>
      <c r="D1741" s="3" t="str">
        <f>IFERROR(Calculations!L1741,"")</f>
        <v/>
      </c>
      <c r="E1741" s="3" t="str">
        <f>IF(OR(FilterValue="",Calculations!C1741=FilterValue), IF(Calculations!C1741 &lt;&gt;DefectTypeString,  IFERROR(Calculations!L1741,""), NA()),NA())</f>
        <v/>
      </c>
      <c r="F1741" s="3" t="e">
        <f t="shared" si="186"/>
        <v>#NUM!</v>
      </c>
      <c r="G1741" s="3" t="e">
        <f xml:space="preserve"> IF(Calculations!C1741 = DefectTypeString,  IFERROR(Calculations!L1741,""), NA())</f>
        <v>#N/A</v>
      </c>
      <c r="H1741" s="3" t="e">
        <f t="shared" si="187"/>
        <v>#NUM!</v>
      </c>
      <c r="I1741" s="3" t="e">
        <f ca="1" xml:space="preserve"> IF(OR(Calculations!C1741 = "",Calculations!C1741 &lt;&gt; DefectTypeString),  Calculations!M1741, NA())</f>
        <v>#N/A</v>
      </c>
      <c r="J1741" s="3" t="e">
        <f xml:space="preserve"> IF(Calculations!C1741 = DefectTypeString,  Calculations!M1741, NA())</f>
        <v>#N/A</v>
      </c>
      <c r="K1741" s="3"/>
      <c r="AL1741" s="2" t="str">
        <f t="shared" si="183"/>
        <v/>
      </c>
      <c r="AM1741" s="4" t="str">
        <f t="shared" si="184"/>
        <v/>
      </c>
      <c r="AN1741" s="4" t="str">
        <f t="shared" si="185"/>
        <v/>
      </c>
    </row>
    <row r="1742" spans="1:40" x14ac:dyDescent="0.2">
      <c r="A1742" s="9" t="str">
        <f>Calculations!B1742</f>
        <v/>
      </c>
      <c r="B1742" s="9" t="str">
        <f>Calculations!A1742</f>
        <v/>
      </c>
      <c r="C1742" s="3" t="str">
        <f t="shared" si="182"/>
        <v/>
      </c>
      <c r="D1742" s="3" t="str">
        <f>IFERROR(Calculations!L1742,"")</f>
        <v/>
      </c>
      <c r="E1742" s="3" t="str">
        <f>IF(OR(FilterValue="",Calculations!C1742=FilterValue), IF(Calculations!C1742 &lt;&gt;DefectTypeString,  IFERROR(Calculations!L1742,""), NA()),NA())</f>
        <v/>
      </c>
      <c r="F1742" s="3" t="e">
        <f t="shared" si="186"/>
        <v>#NUM!</v>
      </c>
      <c r="G1742" s="3" t="e">
        <f xml:space="preserve"> IF(Calculations!C1742 = DefectTypeString,  IFERROR(Calculations!L1742,""), NA())</f>
        <v>#N/A</v>
      </c>
      <c r="H1742" s="3" t="e">
        <f t="shared" si="187"/>
        <v>#NUM!</v>
      </c>
      <c r="I1742" s="3" t="e">
        <f ca="1" xml:space="preserve"> IF(OR(Calculations!C1742 = "",Calculations!C1742 &lt;&gt; DefectTypeString),  Calculations!M1742, NA())</f>
        <v>#N/A</v>
      </c>
      <c r="J1742" s="3" t="e">
        <f xml:space="preserve"> IF(Calculations!C1742 = DefectTypeString,  Calculations!M1742, NA())</f>
        <v>#N/A</v>
      </c>
      <c r="K1742" s="3"/>
      <c r="AL1742" s="2" t="str">
        <f t="shared" si="183"/>
        <v/>
      </c>
      <c r="AM1742" s="4" t="str">
        <f t="shared" si="184"/>
        <v/>
      </c>
      <c r="AN1742" s="4" t="str">
        <f t="shared" si="185"/>
        <v/>
      </c>
    </row>
    <row r="1743" spans="1:40" x14ac:dyDescent="0.2">
      <c r="A1743" s="9" t="str">
        <f>Calculations!B1743</f>
        <v/>
      </c>
      <c r="B1743" s="9" t="str">
        <f>Calculations!A1743</f>
        <v/>
      </c>
      <c r="C1743" s="3" t="str">
        <f t="shared" si="182"/>
        <v/>
      </c>
      <c r="D1743" s="3" t="str">
        <f>IFERROR(Calculations!L1743,"")</f>
        <v/>
      </c>
      <c r="E1743" s="3" t="str">
        <f>IF(OR(FilterValue="",Calculations!C1743=FilterValue), IF(Calculations!C1743 &lt;&gt;DefectTypeString,  IFERROR(Calculations!L1743,""), NA()),NA())</f>
        <v/>
      </c>
      <c r="F1743" s="3" t="e">
        <f t="shared" si="186"/>
        <v>#NUM!</v>
      </c>
      <c r="G1743" s="3" t="e">
        <f xml:space="preserve"> IF(Calculations!C1743 = DefectTypeString,  IFERROR(Calculations!L1743,""), NA())</f>
        <v>#N/A</v>
      </c>
      <c r="H1743" s="3" t="e">
        <f t="shared" si="187"/>
        <v>#NUM!</v>
      </c>
      <c r="I1743" s="3" t="e">
        <f ca="1" xml:space="preserve"> IF(OR(Calculations!C1743 = "",Calculations!C1743 &lt;&gt; DefectTypeString),  Calculations!M1743, NA())</f>
        <v>#N/A</v>
      </c>
      <c r="J1743" s="3" t="e">
        <f xml:space="preserve"> IF(Calculations!C1743 = DefectTypeString,  Calculations!M1743, NA())</f>
        <v>#N/A</v>
      </c>
      <c r="K1743" s="3"/>
      <c r="AL1743" s="2" t="str">
        <f t="shared" si="183"/>
        <v/>
      </c>
      <c r="AM1743" s="4" t="str">
        <f t="shared" si="184"/>
        <v/>
      </c>
      <c r="AN1743" s="4" t="str">
        <f t="shared" si="185"/>
        <v/>
      </c>
    </row>
    <row r="1744" spans="1:40" x14ac:dyDescent="0.2">
      <c r="A1744" s="9" t="str">
        <f>Calculations!B1744</f>
        <v/>
      </c>
      <c r="B1744" s="9" t="str">
        <f>Calculations!A1744</f>
        <v/>
      </c>
      <c r="C1744" s="3" t="str">
        <f t="shared" si="182"/>
        <v/>
      </c>
      <c r="D1744" s="3" t="str">
        <f>IFERROR(Calculations!L1744,"")</f>
        <v/>
      </c>
      <c r="E1744" s="3" t="str">
        <f>IF(OR(FilterValue="",Calculations!C1744=FilterValue), IF(Calculations!C1744 &lt;&gt;DefectTypeString,  IFERROR(Calculations!L1744,""), NA()),NA())</f>
        <v/>
      </c>
      <c r="F1744" s="3" t="e">
        <f t="shared" si="186"/>
        <v>#NUM!</v>
      </c>
      <c r="G1744" s="3" t="e">
        <f xml:space="preserve"> IF(Calculations!C1744 = DefectTypeString,  IFERROR(Calculations!L1744,""), NA())</f>
        <v>#N/A</v>
      </c>
      <c r="H1744" s="3" t="e">
        <f t="shared" si="187"/>
        <v>#NUM!</v>
      </c>
      <c r="I1744" s="3" t="e">
        <f ca="1" xml:space="preserve"> IF(OR(Calculations!C1744 = "",Calculations!C1744 &lt;&gt; DefectTypeString),  Calculations!M1744, NA())</f>
        <v>#N/A</v>
      </c>
      <c r="J1744" s="3" t="e">
        <f xml:space="preserve"> IF(Calculations!C1744 = DefectTypeString,  Calculations!M1744, NA())</f>
        <v>#N/A</v>
      </c>
      <c r="K1744" s="3"/>
      <c r="AL1744" s="2" t="str">
        <f t="shared" si="183"/>
        <v/>
      </c>
      <c r="AM1744" s="4" t="str">
        <f t="shared" si="184"/>
        <v/>
      </c>
      <c r="AN1744" s="4" t="str">
        <f t="shared" si="185"/>
        <v/>
      </c>
    </row>
    <row r="1745" spans="1:40" x14ac:dyDescent="0.2">
      <c r="A1745" s="9" t="str">
        <f>Calculations!B1745</f>
        <v/>
      </c>
      <c r="B1745" s="9" t="str">
        <f>Calculations!A1745</f>
        <v/>
      </c>
      <c r="C1745" s="3" t="str">
        <f t="shared" si="182"/>
        <v/>
      </c>
      <c r="D1745" s="3" t="str">
        <f>IFERROR(Calculations!L1745,"")</f>
        <v/>
      </c>
      <c r="E1745" s="3" t="str">
        <f>IF(OR(FilterValue="",Calculations!C1745=FilterValue), IF(Calculations!C1745 &lt;&gt;DefectTypeString,  IFERROR(Calculations!L1745,""), NA()),NA())</f>
        <v/>
      </c>
      <c r="F1745" s="3" t="e">
        <f t="shared" si="186"/>
        <v>#NUM!</v>
      </c>
      <c r="G1745" s="3" t="e">
        <f xml:space="preserve"> IF(Calculations!C1745 = DefectTypeString,  IFERROR(Calculations!L1745,""), NA())</f>
        <v>#N/A</v>
      </c>
      <c r="H1745" s="3" t="e">
        <f t="shared" si="187"/>
        <v>#NUM!</v>
      </c>
      <c r="I1745" s="3" t="e">
        <f ca="1" xml:space="preserve"> IF(OR(Calculations!C1745 = "",Calculations!C1745 &lt;&gt; DefectTypeString),  Calculations!M1745, NA())</f>
        <v>#N/A</v>
      </c>
      <c r="J1745" s="3" t="e">
        <f xml:space="preserve"> IF(Calculations!C1745 = DefectTypeString,  Calculations!M1745, NA())</f>
        <v>#N/A</v>
      </c>
      <c r="K1745" s="3"/>
      <c r="AL1745" s="2" t="str">
        <f t="shared" si="183"/>
        <v/>
      </c>
      <c r="AM1745" s="4" t="str">
        <f t="shared" si="184"/>
        <v/>
      </c>
      <c r="AN1745" s="4" t="str">
        <f t="shared" si="185"/>
        <v/>
      </c>
    </row>
    <row r="1746" spans="1:40" x14ac:dyDescent="0.2">
      <c r="A1746" s="9" t="str">
        <f>Calculations!B1746</f>
        <v/>
      </c>
      <c r="B1746" s="9" t="str">
        <f>Calculations!A1746</f>
        <v/>
      </c>
      <c r="C1746" s="3" t="str">
        <f t="shared" si="182"/>
        <v/>
      </c>
      <c r="D1746" s="3" t="str">
        <f>IFERROR(Calculations!L1746,"")</f>
        <v/>
      </c>
      <c r="E1746" s="3" t="str">
        <f>IF(OR(FilterValue="",Calculations!C1746=FilterValue), IF(Calculations!C1746 &lt;&gt;DefectTypeString,  IFERROR(Calculations!L1746,""), NA()),NA())</f>
        <v/>
      </c>
      <c r="F1746" s="3" t="e">
        <f t="shared" si="186"/>
        <v>#NUM!</v>
      </c>
      <c r="G1746" s="3" t="e">
        <f xml:space="preserve"> IF(Calculations!C1746 = DefectTypeString,  IFERROR(Calculations!L1746,""), NA())</f>
        <v>#N/A</v>
      </c>
      <c r="H1746" s="3" t="e">
        <f t="shared" si="187"/>
        <v>#NUM!</v>
      </c>
      <c r="I1746" s="3" t="e">
        <f ca="1" xml:space="preserve"> IF(OR(Calculations!C1746 = "",Calculations!C1746 &lt;&gt; DefectTypeString),  Calculations!M1746, NA())</f>
        <v>#N/A</v>
      </c>
      <c r="J1746" s="3" t="e">
        <f xml:space="preserve"> IF(Calculations!C1746 = DefectTypeString,  Calculations!M1746, NA())</f>
        <v>#N/A</v>
      </c>
      <c r="K1746" s="3"/>
      <c r="AL1746" s="2" t="str">
        <f t="shared" si="183"/>
        <v/>
      </c>
      <c r="AM1746" s="4" t="str">
        <f t="shared" si="184"/>
        <v/>
      </c>
      <c r="AN1746" s="4" t="str">
        <f t="shared" si="185"/>
        <v/>
      </c>
    </row>
    <row r="1747" spans="1:40" x14ac:dyDescent="0.2">
      <c r="A1747" s="9" t="str">
        <f>Calculations!B1747</f>
        <v/>
      </c>
      <c r="B1747" s="9" t="str">
        <f>Calculations!A1747</f>
        <v/>
      </c>
      <c r="C1747" s="3" t="str">
        <f t="shared" si="182"/>
        <v/>
      </c>
      <c r="D1747" s="3" t="str">
        <f>IFERROR(Calculations!L1747,"")</f>
        <v/>
      </c>
      <c r="E1747" s="3" t="str">
        <f>IF(OR(FilterValue="",Calculations!C1747=FilterValue), IF(Calculations!C1747 &lt;&gt;DefectTypeString,  IFERROR(Calculations!L1747,""), NA()),NA())</f>
        <v/>
      </c>
      <c r="F1747" s="3" t="e">
        <f t="shared" si="186"/>
        <v>#NUM!</v>
      </c>
      <c r="G1747" s="3" t="e">
        <f xml:space="preserve"> IF(Calculations!C1747 = DefectTypeString,  IFERROR(Calculations!L1747,""), NA())</f>
        <v>#N/A</v>
      </c>
      <c r="H1747" s="3" t="e">
        <f t="shared" si="187"/>
        <v>#NUM!</v>
      </c>
      <c r="I1747" s="3" t="e">
        <f ca="1" xml:space="preserve"> IF(OR(Calculations!C1747 = "",Calculations!C1747 &lt;&gt; DefectTypeString),  Calculations!M1747, NA())</f>
        <v>#N/A</v>
      </c>
      <c r="J1747" s="3" t="e">
        <f xml:space="preserve"> IF(Calculations!C1747 = DefectTypeString,  Calculations!M1747, NA())</f>
        <v>#N/A</v>
      </c>
      <c r="K1747" s="3"/>
      <c r="AL1747" s="2" t="str">
        <f t="shared" si="183"/>
        <v/>
      </c>
      <c r="AM1747" s="4" t="str">
        <f t="shared" si="184"/>
        <v/>
      </c>
      <c r="AN1747" s="4" t="str">
        <f t="shared" si="185"/>
        <v/>
      </c>
    </row>
    <row r="1748" spans="1:40" x14ac:dyDescent="0.2">
      <c r="A1748" s="9" t="str">
        <f>Calculations!B1748</f>
        <v/>
      </c>
      <c r="B1748" s="9" t="str">
        <f>Calculations!A1748</f>
        <v/>
      </c>
      <c r="C1748" s="3" t="str">
        <f t="shared" si="182"/>
        <v/>
      </c>
      <c r="D1748" s="3" t="str">
        <f>IFERROR(Calculations!L1748,"")</f>
        <v/>
      </c>
      <c r="E1748" s="3" t="str">
        <f>IF(OR(FilterValue="",Calculations!C1748=FilterValue), IF(Calculations!C1748 &lt;&gt;DefectTypeString,  IFERROR(Calculations!L1748,""), NA()),NA())</f>
        <v/>
      </c>
      <c r="F1748" s="3" t="e">
        <f t="shared" si="186"/>
        <v>#NUM!</v>
      </c>
      <c r="G1748" s="3" t="e">
        <f xml:space="preserve"> IF(Calculations!C1748 = DefectTypeString,  IFERROR(Calculations!L1748,""), NA())</f>
        <v>#N/A</v>
      </c>
      <c r="H1748" s="3" t="e">
        <f t="shared" si="187"/>
        <v>#NUM!</v>
      </c>
      <c r="I1748" s="3" t="e">
        <f ca="1" xml:space="preserve"> IF(OR(Calculations!C1748 = "",Calculations!C1748 &lt;&gt; DefectTypeString),  Calculations!M1748, NA())</f>
        <v>#N/A</v>
      </c>
      <c r="J1748" s="3" t="e">
        <f xml:space="preserve"> IF(Calculations!C1748 = DefectTypeString,  Calculations!M1748, NA())</f>
        <v>#N/A</v>
      </c>
      <c r="K1748" s="3"/>
      <c r="AL1748" s="2" t="str">
        <f t="shared" si="183"/>
        <v/>
      </c>
      <c r="AM1748" s="4" t="str">
        <f t="shared" si="184"/>
        <v/>
      </c>
      <c r="AN1748" s="4" t="str">
        <f t="shared" si="185"/>
        <v/>
      </c>
    </row>
    <row r="1749" spans="1:40" x14ac:dyDescent="0.2">
      <c r="A1749" s="9" t="str">
        <f>Calculations!B1749</f>
        <v/>
      </c>
      <c r="B1749" s="9" t="str">
        <f>Calculations!A1749</f>
        <v/>
      </c>
      <c r="C1749" s="3" t="str">
        <f t="shared" si="182"/>
        <v/>
      </c>
      <c r="D1749" s="3" t="str">
        <f>IFERROR(Calculations!L1749,"")</f>
        <v/>
      </c>
      <c r="E1749" s="3" t="str">
        <f>IF(OR(FilterValue="",Calculations!C1749=FilterValue), IF(Calculations!C1749 &lt;&gt;DefectTypeString,  IFERROR(Calculations!L1749,""), NA()),NA())</f>
        <v/>
      </c>
      <c r="F1749" s="3" t="e">
        <f t="shared" si="186"/>
        <v>#NUM!</v>
      </c>
      <c r="G1749" s="3" t="e">
        <f xml:space="preserve"> IF(Calculations!C1749 = DefectTypeString,  IFERROR(Calculations!L1749,""), NA())</f>
        <v>#N/A</v>
      </c>
      <c r="H1749" s="3" t="e">
        <f t="shared" si="187"/>
        <v>#NUM!</v>
      </c>
      <c r="I1749" s="3" t="e">
        <f ca="1" xml:space="preserve"> IF(OR(Calculations!C1749 = "",Calculations!C1749 &lt;&gt; DefectTypeString),  Calculations!M1749, NA())</f>
        <v>#N/A</v>
      </c>
      <c r="J1749" s="3" t="e">
        <f xml:space="preserve"> IF(Calculations!C1749 = DefectTypeString,  Calculations!M1749, NA())</f>
        <v>#N/A</v>
      </c>
      <c r="K1749" s="3"/>
      <c r="AL1749" s="2" t="str">
        <f t="shared" si="183"/>
        <v/>
      </c>
      <c r="AM1749" s="4" t="str">
        <f t="shared" si="184"/>
        <v/>
      </c>
      <c r="AN1749" s="4" t="str">
        <f t="shared" si="185"/>
        <v/>
      </c>
    </row>
    <row r="1750" spans="1:40" x14ac:dyDescent="0.2">
      <c r="A1750" s="9" t="str">
        <f>Calculations!B1750</f>
        <v/>
      </c>
      <c r="B1750" s="9" t="str">
        <f>Calculations!A1750</f>
        <v/>
      </c>
      <c r="C1750" s="3" t="str">
        <f t="shared" si="182"/>
        <v/>
      </c>
      <c r="D1750" s="3" t="str">
        <f>IFERROR(Calculations!L1750,"")</f>
        <v/>
      </c>
      <c r="E1750" s="3" t="str">
        <f>IF(OR(FilterValue="",Calculations!C1750=FilterValue), IF(Calculations!C1750 &lt;&gt;DefectTypeString,  IFERROR(Calculations!L1750,""), NA()),NA())</f>
        <v/>
      </c>
      <c r="F1750" s="3" t="e">
        <f t="shared" si="186"/>
        <v>#NUM!</v>
      </c>
      <c r="G1750" s="3" t="e">
        <f xml:space="preserve"> IF(Calculations!C1750 = DefectTypeString,  IFERROR(Calculations!L1750,""), NA())</f>
        <v>#N/A</v>
      </c>
      <c r="H1750" s="3" t="e">
        <f t="shared" si="187"/>
        <v>#NUM!</v>
      </c>
      <c r="I1750" s="3" t="e">
        <f ca="1" xml:space="preserve"> IF(OR(Calculations!C1750 = "",Calculations!C1750 &lt;&gt; DefectTypeString),  Calculations!M1750, NA())</f>
        <v>#N/A</v>
      </c>
      <c r="J1750" s="3" t="e">
        <f xml:space="preserve"> IF(Calculations!C1750 = DefectTypeString,  Calculations!M1750, NA())</f>
        <v>#N/A</v>
      </c>
      <c r="K1750" s="3"/>
      <c r="AL1750" s="2" t="str">
        <f t="shared" si="183"/>
        <v/>
      </c>
      <c r="AM1750" s="4" t="str">
        <f t="shared" si="184"/>
        <v/>
      </c>
      <c r="AN1750" s="4" t="str">
        <f t="shared" si="185"/>
        <v/>
      </c>
    </row>
    <row r="1751" spans="1:40" x14ac:dyDescent="0.2">
      <c r="A1751" s="9" t="str">
        <f>Calculations!B1751</f>
        <v/>
      </c>
      <c r="B1751" s="9" t="str">
        <f>Calculations!A1751</f>
        <v/>
      </c>
      <c r="C1751" s="3" t="str">
        <f t="shared" si="182"/>
        <v/>
      </c>
      <c r="D1751" s="3" t="str">
        <f>IFERROR(Calculations!L1751,"")</f>
        <v/>
      </c>
      <c r="E1751" s="3" t="str">
        <f>IF(OR(FilterValue="",Calculations!C1751=FilterValue), IF(Calculations!C1751 &lt;&gt;DefectTypeString,  IFERROR(Calculations!L1751,""), NA()),NA())</f>
        <v/>
      </c>
      <c r="F1751" s="3" t="e">
        <f t="shared" si="186"/>
        <v>#NUM!</v>
      </c>
      <c r="G1751" s="3" t="e">
        <f xml:space="preserve"> IF(Calculations!C1751 = DefectTypeString,  IFERROR(Calculations!L1751,""), NA())</f>
        <v>#N/A</v>
      </c>
      <c r="H1751" s="3" t="e">
        <f t="shared" si="187"/>
        <v>#NUM!</v>
      </c>
      <c r="I1751" s="3" t="e">
        <f ca="1" xml:space="preserve"> IF(OR(Calculations!C1751 = "",Calculations!C1751 &lt;&gt; DefectTypeString),  Calculations!M1751, NA())</f>
        <v>#N/A</v>
      </c>
      <c r="J1751" s="3" t="e">
        <f xml:space="preserve"> IF(Calculations!C1751 = DefectTypeString,  Calculations!M1751, NA())</f>
        <v>#N/A</v>
      </c>
      <c r="K1751" s="3"/>
      <c r="AL1751" s="2" t="str">
        <f t="shared" si="183"/>
        <v/>
      </c>
      <c r="AM1751" s="4" t="str">
        <f t="shared" si="184"/>
        <v/>
      </c>
      <c r="AN1751" s="4" t="str">
        <f t="shared" si="185"/>
        <v/>
      </c>
    </row>
    <row r="1752" spans="1:40" x14ac:dyDescent="0.2">
      <c r="A1752" s="9" t="str">
        <f>Calculations!B1752</f>
        <v/>
      </c>
      <c r="B1752" s="9" t="str">
        <f>Calculations!A1752</f>
        <v/>
      </c>
      <c r="C1752" s="3" t="str">
        <f t="shared" si="182"/>
        <v/>
      </c>
      <c r="D1752" s="3" t="str">
        <f>IFERROR(Calculations!L1752,"")</f>
        <v/>
      </c>
      <c r="E1752" s="3" t="str">
        <f>IF(OR(FilterValue="",Calculations!C1752=FilterValue), IF(Calculations!C1752 &lt;&gt;DefectTypeString,  IFERROR(Calculations!L1752,""), NA()),NA())</f>
        <v/>
      </c>
      <c r="F1752" s="3" t="e">
        <f t="shared" si="186"/>
        <v>#NUM!</v>
      </c>
      <c r="G1752" s="3" t="e">
        <f xml:space="preserve"> IF(Calculations!C1752 = DefectTypeString,  IFERROR(Calculations!L1752,""), NA())</f>
        <v>#N/A</v>
      </c>
      <c r="H1752" s="3" t="e">
        <f t="shared" si="187"/>
        <v>#NUM!</v>
      </c>
      <c r="I1752" s="3" t="e">
        <f ca="1" xml:space="preserve"> IF(OR(Calculations!C1752 = "",Calculations!C1752 &lt;&gt; DefectTypeString),  Calculations!M1752, NA())</f>
        <v>#N/A</v>
      </c>
      <c r="J1752" s="3" t="e">
        <f xml:space="preserve"> IF(Calculations!C1752 = DefectTypeString,  Calculations!M1752, NA())</f>
        <v>#N/A</v>
      </c>
      <c r="K1752" s="3"/>
      <c r="AL1752" s="2" t="str">
        <f t="shared" si="183"/>
        <v/>
      </c>
      <c r="AM1752" s="4" t="str">
        <f t="shared" si="184"/>
        <v/>
      </c>
      <c r="AN1752" s="4" t="str">
        <f t="shared" si="185"/>
        <v/>
      </c>
    </row>
    <row r="1753" spans="1:40" x14ac:dyDescent="0.2">
      <c r="A1753" s="9" t="str">
        <f>Calculations!B1753</f>
        <v/>
      </c>
      <c r="B1753" s="9" t="str">
        <f>Calculations!A1753</f>
        <v/>
      </c>
      <c r="C1753" s="3" t="str">
        <f t="shared" si="182"/>
        <v/>
      </c>
      <c r="D1753" s="3" t="str">
        <f>IFERROR(Calculations!L1753,"")</f>
        <v/>
      </c>
      <c r="E1753" s="3" t="str">
        <f>IF(OR(FilterValue="",Calculations!C1753=FilterValue), IF(Calculations!C1753 &lt;&gt;DefectTypeString,  IFERROR(Calculations!L1753,""), NA()),NA())</f>
        <v/>
      </c>
      <c r="F1753" s="3" t="e">
        <f t="shared" si="186"/>
        <v>#NUM!</v>
      </c>
      <c r="G1753" s="3" t="e">
        <f xml:space="preserve"> IF(Calculations!C1753 = DefectTypeString,  IFERROR(Calculations!L1753,""), NA())</f>
        <v>#N/A</v>
      </c>
      <c r="H1753" s="3" t="e">
        <f t="shared" si="187"/>
        <v>#NUM!</v>
      </c>
      <c r="I1753" s="3" t="e">
        <f ca="1" xml:space="preserve"> IF(OR(Calculations!C1753 = "",Calculations!C1753 &lt;&gt; DefectTypeString),  Calculations!M1753, NA())</f>
        <v>#N/A</v>
      </c>
      <c r="J1753" s="3" t="e">
        <f xml:space="preserve"> IF(Calculations!C1753 = DefectTypeString,  Calculations!M1753, NA())</f>
        <v>#N/A</v>
      </c>
      <c r="K1753" s="3"/>
      <c r="AL1753" s="2" t="str">
        <f t="shared" si="183"/>
        <v/>
      </c>
      <c r="AM1753" s="4" t="str">
        <f t="shared" si="184"/>
        <v/>
      </c>
      <c r="AN1753" s="4" t="str">
        <f t="shared" si="185"/>
        <v/>
      </c>
    </row>
    <row r="1754" spans="1:40" x14ac:dyDescent="0.2">
      <c r="A1754" s="9" t="str">
        <f>Calculations!B1754</f>
        <v/>
      </c>
      <c r="B1754" s="9" t="str">
        <f>Calculations!A1754</f>
        <v/>
      </c>
      <c r="C1754" s="3" t="str">
        <f t="shared" si="182"/>
        <v/>
      </c>
      <c r="D1754" s="3" t="str">
        <f>IFERROR(Calculations!L1754,"")</f>
        <v/>
      </c>
      <c r="E1754" s="3" t="str">
        <f>IF(OR(FilterValue="",Calculations!C1754=FilterValue), IF(Calculations!C1754 &lt;&gt;DefectTypeString,  IFERROR(Calculations!L1754,""), NA()),NA())</f>
        <v/>
      </c>
      <c r="F1754" s="3" t="e">
        <f t="shared" si="186"/>
        <v>#NUM!</v>
      </c>
      <c r="G1754" s="3" t="e">
        <f xml:space="preserve"> IF(Calculations!C1754 = DefectTypeString,  IFERROR(Calculations!L1754,""), NA())</f>
        <v>#N/A</v>
      </c>
      <c r="H1754" s="3" t="e">
        <f t="shared" si="187"/>
        <v>#NUM!</v>
      </c>
      <c r="I1754" s="3" t="e">
        <f ca="1" xml:space="preserve"> IF(OR(Calculations!C1754 = "",Calculations!C1754 &lt;&gt; DefectTypeString),  Calculations!M1754, NA())</f>
        <v>#N/A</v>
      </c>
      <c r="J1754" s="3" t="e">
        <f xml:space="preserve"> IF(Calculations!C1754 = DefectTypeString,  Calculations!M1754, NA())</f>
        <v>#N/A</v>
      </c>
      <c r="K1754" s="3"/>
      <c r="AL1754" s="2" t="str">
        <f t="shared" si="183"/>
        <v/>
      </c>
      <c r="AM1754" s="4" t="str">
        <f t="shared" si="184"/>
        <v/>
      </c>
      <c r="AN1754" s="4" t="str">
        <f t="shared" si="185"/>
        <v/>
      </c>
    </row>
    <row r="1755" spans="1:40" x14ac:dyDescent="0.2">
      <c r="A1755" s="9" t="str">
        <f>Calculations!B1755</f>
        <v/>
      </c>
      <c r="B1755" s="9" t="str">
        <f>Calculations!A1755</f>
        <v/>
      </c>
      <c r="C1755" s="3" t="str">
        <f t="shared" si="182"/>
        <v/>
      </c>
      <c r="D1755" s="3" t="str">
        <f>IFERROR(Calculations!L1755,"")</f>
        <v/>
      </c>
      <c r="E1755" s="3" t="str">
        <f>IF(OR(FilterValue="",Calculations!C1755=FilterValue), IF(Calculations!C1755 &lt;&gt;DefectTypeString,  IFERROR(Calculations!L1755,""), NA()),NA())</f>
        <v/>
      </c>
      <c r="F1755" s="3" t="e">
        <f t="shared" si="186"/>
        <v>#NUM!</v>
      </c>
      <c r="G1755" s="3" t="e">
        <f xml:space="preserve"> IF(Calculations!C1755 = DefectTypeString,  IFERROR(Calculations!L1755,""), NA())</f>
        <v>#N/A</v>
      </c>
      <c r="H1755" s="3" t="e">
        <f t="shared" si="187"/>
        <v>#NUM!</v>
      </c>
      <c r="I1755" s="3" t="e">
        <f ca="1" xml:space="preserve"> IF(OR(Calculations!C1755 = "",Calculations!C1755 &lt;&gt; DefectTypeString),  Calculations!M1755, NA())</f>
        <v>#N/A</v>
      </c>
      <c r="J1755" s="3" t="e">
        <f xml:space="preserve"> IF(Calculations!C1755 = DefectTypeString,  Calculations!M1755, NA())</f>
        <v>#N/A</v>
      </c>
      <c r="K1755" s="3"/>
      <c r="AL1755" s="2" t="str">
        <f t="shared" si="183"/>
        <v/>
      </c>
      <c r="AM1755" s="4" t="str">
        <f t="shared" si="184"/>
        <v/>
      </c>
      <c r="AN1755" s="4" t="str">
        <f t="shared" si="185"/>
        <v/>
      </c>
    </row>
    <row r="1756" spans="1:40" x14ac:dyDescent="0.2">
      <c r="A1756" s="9" t="str">
        <f>Calculations!B1756</f>
        <v/>
      </c>
      <c r="B1756" s="9" t="str">
        <f>Calculations!A1756</f>
        <v/>
      </c>
      <c r="C1756" s="3" t="str">
        <f t="shared" si="182"/>
        <v/>
      </c>
      <c r="D1756" s="3" t="str">
        <f>IFERROR(Calculations!L1756,"")</f>
        <v/>
      </c>
      <c r="E1756" s="3" t="str">
        <f>IF(OR(FilterValue="",Calculations!C1756=FilterValue), IF(Calculations!C1756 &lt;&gt;DefectTypeString,  IFERROR(Calculations!L1756,""), NA()),NA())</f>
        <v/>
      </c>
      <c r="F1756" s="3" t="e">
        <f t="shared" si="186"/>
        <v>#NUM!</v>
      </c>
      <c r="G1756" s="3" t="e">
        <f xml:space="preserve"> IF(Calculations!C1756 = DefectTypeString,  IFERROR(Calculations!L1756,""), NA())</f>
        <v>#N/A</v>
      </c>
      <c r="H1756" s="3" t="e">
        <f t="shared" si="187"/>
        <v>#NUM!</v>
      </c>
      <c r="I1756" s="3" t="e">
        <f ca="1" xml:space="preserve"> IF(OR(Calculations!C1756 = "",Calculations!C1756 &lt;&gt; DefectTypeString),  Calculations!M1756, NA())</f>
        <v>#N/A</v>
      </c>
      <c r="J1756" s="3" t="e">
        <f xml:space="preserve"> IF(Calculations!C1756 = DefectTypeString,  Calculations!M1756, NA())</f>
        <v>#N/A</v>
      </c>
      <c r="K1756" s="3"/>
      <c r="AL1756" s="2" t="str">
        <f t="shared" si="183"/>
        <v/>
      </c>
      <c r="AM1756" s="4" t="str">
        <f t="shared" si="184"/>
        <v/>
      </c>
      <c r="AN1756" s="4" t="str">
        <f t="shared" si="185"/>
        <v/>
      </c>
    </row>
    <row r="1757" spans="1:40" x14ac:dyDescent="0.2">
      <c r="A1757" s="9" t="str">
        <f>Calculations!B1757</f>
        <v/>
      </c>
      <c r="B1757" s="9" t="str">
        <f>Calculations!A1757</f>
        <v/>
      </c>
      <c r="C1757" s="3" t="str">
        <f t="shared" si="182"/>
        <v/>
      </c>
      <c r="D1757" s="3" t="str">
        <f>IFERROR(Calculations!L1757,"")</f>
        <v/>
      </c>
      <c r="E1757" s="3" t="str">
        <f>IF(OR(FilterValue="",Calculations!C1757=FilterValue), IF(Calculations!C1757 &lt;&gt;DefectTypeString,  IFERROR(Calculations!L1757,""), NA()),NA())</f>
        <v/>
      </c>
      <c r="F1757" s="3" t="e">
        <f t="shared" si="186"/>
        <v>#NUM!</v>
      </c>
      <c r="G1757" s="3" t="e">
        <f xml:space="preserve"> IF(Calculations!C1757 = DefectTypeString,  IFERROR(Calculations!L1757,""), NA())</f>
        <v>#N/A</v>
      </c>
      <c r="H1757" s="3" t="e">
        <f t="shared" si="187"/>
        <v>#NUM!</v>
      </c>
      <c r="I1757" s="3" t="e">
        <f ca="1" xml:space="preserve"> IF(OR(Calculations!C1757 = "",Calculations!C1757 &lt;&gt; DefectTypeString),  Calculations!M1757, NA())</f>
        <v>#N/A</v>
      </c>
      <c r="J1757" s="3" t="e">
        <f xml:space="preserve"> IF(Calculations!C1757 = DefectTypeString,  Calculations!M1757, NA())</f>
        <v>#N/A</v>
      </c>
      <c r="K1757" s="3"/>
      <c r="AL1757" s="2" t="str">
        <f t="shared" si="183"/>
        <v/>
      </c>
      <c r="AM1757" s="4" t="str">
        <f t="shared" si="184"/>
        <v/>
      </c>
      <c r="AN1757" s="4" t="str">
        <f t="shared" si="185"/>
        <v/>
      </c>
    </row>
    <row r="1758" spans="1:40" x14ac:dyDescent="0.2">
      <c r="A1758" s="9" t="str">
        <f>Calculations!B1758</f>
        <v/>
      </c>
      <c r="B1758" s="9" t="str">
        <f>Calculations!A1758</f>
        <v/>
      </c>
      <c r="C1758" s="3" t="str">
        <f t="shared" si="182"/>
        <v/>
      </c>
      <c r="D1758" s="3" t="str">
        <f>IFERROR(Calculations!L1758,"")</f>
        <v/>
      </c>
      <c r="E1758" s="3" t="str">
        <f>IF(OR(FilterValue="",Calculations!C1758=FilterValue), IF(Calculations!C1758 &lt;&gt;DefectTypeString,  IFERROR(Calculations!L1758,""), NA()),NA())</f>
        <v/>
      </c>
      <c r="F1758" s="3" t="e">
        <f t="shared" si="186"/>
        <v>#NUM!</v>
      </c>
      <c r="G1758" s="3" t="e">
        <f xml:space="preserve"> IF(Calculations!C1758 = DefectTypeString,  IFERROR(Calculations!L1758,""), NA())</f>
        <v>#N/A</v>
      </c>
      <c r="H1758" s="3" t="e">
        <f t="shared" si="187"/>
        <v>#NUM!</v>
      </c>
      <c r="I1758" s="3" t="e">
        <f ca="1" xml:space="preserve"> IF(OR(Calculations!C1758 = "",Calculations!C1758 &lt;&gt; DefectTypeString),  Calculations!M1758, NA())</f>
        <v>#N/A</v>
      </c>
      <c r="J1758" s="3" t="e">
        <f xml:space="preserve"> IF(Calculations!C1758 = DefectTypeString,  Calculations!M1758, NA())</f>
        <v>#N/A</v>
      </c>
      <c r="K1758" s="3"/>
      <c r="AL1758" s="2" t="str">
        <f t="shared" si="183"/>
        <v/>
      </c>
      <c r="AM1758" s="4" t="str">
        <f t="shared" si="184"/>
        <v/>
      </c>
      <c r="AN1758" s="4" t="str">
        <f t="shared" si="185"/>
        <v/>
      </c>
    </row>
    <row r="1759" spans="1:40" x14ac:dyDescent="0.2">
      <c r="A1759" s="9" t="str">
        <f>Calculations!B1759</f>
        <v/>
      </c>
      <c r="B1759" s="9" t="str">
        <f>Calculations!A1759</f>
        <v/>
      </c>
      <c r="C1759" s="3" t="str">
        <f t="shared" si="182"/>
        <v/>
      </c>
      <c r="D1759" s="3" t="str">
        <f>IFERROR(Calculations!L1759,"")</f>
        <v/>
      </c>
      <c r="E1759" s="3" t="str">
        <f>IF(OR(FilterValue="",Calculations!C1759=FilterValue), IF(Calculations!C1759 &lt;&gt;DefectTypeString,  IFERROR(Calculations!L1759,""), NA()),NA())</f>
        <v/>
      </c>
      <c r="F1759" s="3" t="e">
        <f t="shared" si="186"/>
        <v>#NUM!</v>
      </c>
      <c r="G1759" s="3" t="e">
        <f xml:space="preserve"> IF(Calculations!C1759 = DefectTypeString,  IFERROR(Calculations!L1759,""), NA())</f>
        <v>#N/A</v>
      </c>
      <c r="H1759" s="3" t="e">
        <f t="shared" si="187"/>
        <v>#NUM!</v>
      </c>
      <c r="I1759" s="3" t="e">
        <f ca="1" xml:space="preserve"> IF(OR(Calculations!C1759 = "",Calculations!C1759 &lt;&gt; DefectTypeString),  Calculations!M1759, NA())</f>
        <v>#N/A</v>
      </c>
      <c r="J1759" s="3" t="e">
        <f xml:space="preserve"> IF(Calculations!C1759 = DefectTypeString,  Calculations!M1759, NA())</f>
        <v>#N/A</v>
      </c>
      <c r="K1759" s="3"/>
      <c r="AL1759" s="2" t="str">
        <f t="shared" si="183"/>
        <v/>
      </c>
      <c r="AM1759" s="4" t="str">
        <f t="shared" si="184"/>
        <v/>
      </c>
      <c r="AN1759" s="4" t="str">
        <f t="shared" si="185"/>
        <v/>
      </c>
    </row>
    <row r="1760" spans="1:40" x14ac:dyDescent="0.2">
      <c r="A1760" s="9" t="str">
        <f>Calculations!B1760</f>
        <v/>
      </c>
      <c r="B1760" s="9" t="str">
        <f>Calculations!A1760</f>
        <v/>
      </c>
      <c r="C1760" s="3" t="str">
        <f t="shared" si="182"/>
        <v/>
      </c>
      <c r="D1760" s="3" t="str">
        <f>IFERROR(Calculations!L1760,"")</f>
        <v/>
      </c>
      <c r="E1760" s="3" t="str">
        <f>IF(OR(FilterValue="",Calculations!C1760=FilterValue), IF(Calculations!C1760 &lt;&gt;DefectTypeString,  IFERROR(Calculations!L1760,""), NA()),NA())</f>
        <v/>
      </c>
      <c r="F1760" s="3" t="e">
        <f t="shared" si="186"/>
        <v>#NUM!</v>
      </c>
      <c r="G1760" s="3" t="e">
        <f xml:space="preserve"> IF(Calculations!C1760 = DefectTypeString,  IFERROR(Calculations!L1760,""), NA())</f>
        <v>#N/A</v>
      </c>
      <c r="H1760" s="3" t="e">
        <f t="shared" si="187"/>
        <v>#NUM!</v>
      </c>
      <c r="I1760" s="3" t="e">
        <f ca="1" xml:space="preserve"> IF(OR(Calculations!C1760 = "",Calculations!C1760 &lt;&gt; DefectTypeString),  Calculations!M1760, NA())</f>
        <v>#N/A</v>
      </c>
      <c r="J1760" s="3" t="e">
        <f xml:space="preserve"> IF(Calculations!C1760 = DefectTypeString,  Calculations!M1760, NA())</f>
        <v>#N/A</v>
      </c>
      <c r="K1760" s="3"/>
      <c r="AL1760" s="2" t="str">
        <f t="shared" si="183"/>
        <v/>
      </c>
      <c r="AM1760" s="4" t="str">
        <f t="shared" si="184"/>
        <v/>
      </c>
      <c r="AN1760" s="4" t="str">
        <f t="shared" si="185"/>
        <v/>
      </c>
    </row>
    <row r="1761" spans="1:40" x14ac:dyDescent="0.2">
      <c r="A1761" s="9" t="str">
        <f>Calculations!B1761</f>
        <v/>
      </c>
      <c r="B1761" s="9" t="str">
        <f>Calculations!A1761</f>
        <v/>
      </c>
      <c r="C1761" s="3" t="str">
        <f t="shared" si="182"/>
        <v/>
      </c>
      <c r="D1761" s="3" t="str">
        <f>IFERROR(Calculations!L1761,"")</f>
        <v/>
      </c>
      <c r="E1761" s="3" t="str">
        <f>IF(OR(FilterValue="",Calculations!C1761=FilterValue), IF(Calculations!C1761 &lt;&gt;DefectTypeString,  IFERROR(Calculations!L1761,""), NA()),NA())</f>
        <v/>
      </c>
      <c r="F1761" s="3" t="e">
        <f t="shared" si="186"/>
        <v>#NUM!</v>
      </c>
      <c r="G1761" s="3" t="e">
        <f xml:space="preserve"> IF(Calculations!C1761 = DefectTypeString,  IFERROR(Calculations!L1761,""), NA())</f>
        <v>#N/A</v>
      </c>
      <c r="H1761" s="3" t="e">
        <f t="shared" si="187"/>
        <v>#NUM!</v>
      </c>
      <c r="I1761" s="3" t="e">
        <f ca="1" xml:space="preserve"> IF(OR(Calculations!C1761 = "",Calculations!C1761 &lt;&gt; DefectTypeString),  Calculations!M1761, NA())</f>
        <v>#N/A</v>
      </c>
      <c r="J1761" s="3" t="e">
        <f xml:space="preserve"> IF(Calculations!C1761 = DefectTypeString,  Calculations!M1761, NA())</f>
        <v>#N/A</v>
      </c>
      <c r="K1761" s="3"/>
      <c r="AL1761" s="2" t="str">
        <f t="shared" si="183"/>
        <v/>
      </c>
      <c r="AM1761" s="4" t="str">
        <f t="shared" si="184"/>
        <v/>
      </c>
      <c r="AN1761" s="4" t="str">
        <f t="shared" si="185"/>
        <v/>
      </c>
    </row>
    <row r="1762" spans="1:40" x14ac:dyDescent="0.2">
      <c r="A1762" s="9" t="str">
        <f>Calculations!B1762</f>
        <v/>
      </c>
      <c r="B1762" s="9" t="str">
        <f>Calculations!A1762</f>
        <v/>
      </c>
      <c r="C1762" s="3" t="str">
        <f t="shared" si="182"/>
        <v/>
      </c>
      <c r="D1762" s="3" t="str">
        <f>IFERROR(Calculations!L1762,"")</f>
        <v/>
      </c>
      <c r="E1762" s="3" t="str">
        <f>IF(OR(FilterValue="",Calculations!C1762=FilterValue), IF(Calculations!C1762 &lt;&gt;DefectTypeString,  IFERROR(Calculations!L1762,""), NA()),NA())</f>
        <v/>
      </c>
      <c r="F1762" s="3" t="e">
        <f t="shared" si="186"/>
        <v>#NUM!</v>
      </c>
      <c r="G1762" s="3" t="e">
        <f xml:space="preserve"> IF(Calculations!C1762 = DefectTypeString,  IFERROR(Calculations!L1762,""), NA())</f>
        <v>#N/A</v>
      </c>
      <c r="H1762" s="3" t="e">
        <f t="shared" si="187"/>
        <v>#NUM!</v>
      </c>
      <c r="I1762" s="3" t="e">
        <f ca="1" xml:space="preserve"> IF(OR(Calculations!C1762 = "",Calculations!C1762 &lt;&gt; DefectTypeString),  Calculations!M1762, NA())</f>
        <v>#N/A</v>
      </c>
      <c r="J1762" s="3" t="e">
        <f xml:space="preserve"> IF(Calculations!C1762 = DefectTypeString,  Calculations!M1762, NA())</f>
        <v>#N/A</v>
      </c>
      <c r="K1762" s="3"/>
      <c r="AL1762" s="2" t="str">
        <f t="shared" si="183"/>
        <v/>
      </c>
      <c r="AM1762" s="4" t="str">
        <f t="shared" si="184"/>
        <v/>
      </c>
      <c r="AN1762" s="4" t="str">
        <f t="shared" si="185"/>
        <v/>
      </c>
    </row>
    <row r="1763" spans="1:40" x14ac:dyDescent="0.2">
      <c r="A1763" s="9" t="str">
        <f>Calculations!B1763</f>
        <v/>
      </c>
      <c r="B1763" s="9" t="str">
        <f>Calculations!A1763</f>
        <v/>
      </c>
      <c r="C1763" s="3" t="str">
        <f t="shared" si="182"/>
        <v/>
      </c>
      <c r="D1763" s="3" t="str">
        <f>IFERROR(Calculations!L1763,"")</f>
        <v/>
      </c>
      <c r="E1763" s="3" t="str">
        <f>IF(OR(FilterValue="",Calculations!C1763=FilterValue), IF(Calculations!C1763 &lt;&gt;DefectTypeString,  IFERROR(Calculations!L1763,""), NA()),NA())</f>
        <v/>
      </c>
      <c r="F1763" s="3" t="e">
        <f t="shared" si="186"/>
        <v>#NUM!</v>
      </c>
      <c r="G1763" s="3" t="e">
        <f xml:space="preserve"> IF(Calculations!C1763 = DefectTypeString,  IFERROR(Calculations!L1763,""), NA())</f>
        <v>#N/A</v>
      </c>
      <c r="H1763" s="3" t="e">
        <f t="shared" si="187"/>
        <v>#NUM!</v>
      </c>
      <c r="I1763" s="3" t="e">
        <f ca="1" xml:space="preserve"> IF(OR(Calculations!C1763 = "",Calculations!C1763 &lt;&gt; DefectTypeString),  Calculations!M1763, NA())</f>
        <v>#N/A</v>
      </c>
      <c r="J1763" s="3" t="e">
        <f xml:space="preserve"> IF(Calculations!C1763 = DefectTypeString,  Calculations!M1763, NA())</f>
        <v>#N/A</v>
      </c>
      <c r="K1763" s="3"/>
      <c r="AL1763" s="2" t="str">
        <f t="shared" si="183"/>
        <v/>
      </c>
      <c r="AM1763" s="4" t="str">
        <f t="shared" si="184"/>
        <v/>
      </c>
      <c r="AN1763" s="4" t="str">
        <f t="shared" si="185"/>
        <v/>
      </c>
    </row>
    <row r="1764" spans="1:40" x14ac:dyDescent="0.2">
      <c r="A1764" s="9" t="str">
        <f>Calculations!B1764</f>
        <v/>
      </c>
      <c r="B1764" s="9" t="str">
        <f>Calculations!A1764</f>
        <v/>
      </c>
      <c r="C1764" s="3" t="str">
        <f t="shared" ref="C1764:C1827" si="188">IF(ISNUMBER(B1764),YEAR(B1764)&amp;"-"&amp;TEXT(WEEKNUM(B1764),"00"),"")</f>
        <v/>
      </c>
      <c r="D1764" s="3" t="str">
        <f>IFERROR(Calculations!L1764,"")</f>
        <v/>
      </c>
      <c r="E1764" s="3" t="str">
        <f>IF(OR(FilterValue="",Calculations!C1764=FilterValue), IF(Calculations!C1764 &lt;&gt;DefectTypeString,  IFERROR(Calculations!L1764,""), NA()),NA())</f>
        <v/>
      </c>
      <c r="F1764" s="3" t="e">
        <f t="shared" si="186"/>
        <v>#NUM!</v>
      </c>
      <c r="G1764" s="3" t="e">
        <f xml:space="preserve"> IF(Calculations!C1764 = DefectTypeString,  IFERROR(Calculations!L1764,""), NA())</f>
        <v>#N/A</v>
      </c>
      <c r="H1764" s="3" t="e">
        <f t="shared" si="187"/>
        <v>#NUM!</v>
      </c>
      <c r="I1764" s="3" t="e">
        <f ca="1" xml:space="preserve"> IF(OR(Calculations!C1764 = "",Calculations!C1764 &lt;&gt; DefectTypeString),  Calculations!M1764, NA())</f>
        <v>#N/A</v>
      </c>
      <c r="J1764" s="3" t="e">
        <f xml:space="preserve"> IF(Calculations!C1764 = DefectTypeString,  Calculations!M1764, NA())</f>
        <v>#N/A</v>
      </c>
      <c r="K1764" s="3"/>
      <c r="AL1764" s="2" t="str">
        <f t="shared" si="183"/>
        <v/>
      </c>
      <c r="AM1764" s="4" t="str">
        <f t="shared" si="184"/>
        <v/>
      </c>
      <c r="AN1764" s="4" t="str">
        <f t="shared" si="185"/>
        <v/>
      </c>
    </row>
    <row r="1765" spans="1:40" x14ac:dyDescent="0.2">
      <c r="A1765" s="9" t="str">
        <f>Calculations!B1765</f>
        <v/>
      </c>
      <c r="B1765" s="9" t="str">
        <f>Calculations!A1765</f>
        <v/>
      </c>
      <c r="C1765" s="3" t="str">
        <f t="shared" si="188"/>
        <v/>
      </c>
      <c r="D1765" s="3" t="str">
        <f>IFERROR(Calculations!L1765,"")</f>
        <v/>
      </c>
      <c r="E1765" s="3" t="str">
        <f>IF(OR(FilterValue="",Calculations!C1765=FilterValue), IF(Calculations!C1765 &lt;&gt;DefectTypeString,  IFERROR(Calculations!L1765,""), NA()),NA())</f>
        <v/>
      </c>
      <c r="F1765" s="3" t="e">
        <f t="shared" si="186"/>
        <v>#NUM!</v>
      </c>
      <c r="G1765" s="3" t="e">
        <f xml:space="preserve"> IF(Calculations!C1765 = DefectTypeString,  IFERROR(Calculations!L1765,""), NA())</f>
        <v>#N/A</v>
      </c>
      <c r="H1765" s="3" t="e">
        <f t="shared" si="187"/>
        <v>#NUM!</v>
      </c>
      <c r="I1765" s="3" t="e">
        <f ca="1" xml:space="preserve"> IF(OR(Calculations!C1765 = "",Calculations!C1765 &lt;&gt; DefectTypeString),  Calculations!M1765, NA())</f>
        <v>#N/A</v>
      </c>
      <c r="J1765" s="3" t="e">
        <f xml:space="preserve"> IF(Calculations!C1765 = DefectTypeString,  Calculations!M1765, NA())</f>
        <v>#N/A</v>
      </c>
      <c r="K1765" s="3"/>
      <c r="AL1765" s="2" t="str">
        <f t="shared" si="183"/>
        <v/>
      </c>
      <c r="AM1765" s="4" t="str">
        <f t="shared" si="184"/>
        <v/>
      </c>
      <c r="AN1765" s="4" t="str">
        <f t="shared" si="185"/>
        <v/>
      </c>
    </row>
    <row r="1766" spans="1:40" x14ac:dyDescent="0.2">
      <c r="A1766" s="9" t="str">
        <f>Calculations!B1766</f>
        <v/>
      </c>
      <c r="B1766" s="9" t="str">
        <f>Calculations!A1766</f>
        <v/>
      </c>
      <c r="C1766" s="3" t="str">
        <f t="shared" si="188"/>
        <v/>
      </c>
      <c r="D1766" s="3" t="str">
        <f>IFERROR(Calculations!L1766,"")</f>
        <v/>
      </c>
      <c r="E1766" s="3" t="str">
        <f>IF(OR(FilterValue="",Calculations!C1766=FilterValue), IF(Calculations!C1766 &lt;&gt;DefectTypeString,  IFERROR(Calculations!L1766,""), NA()),NA())</f>
        <v/>
      </c>
      <c r="F1766" s="3" t="e">
        <f t="shared" si="186"/>
        <v>#NUM!</v>
      </c>
      <c r="G1766" s="3" t="e">
        <f xml:space="preserve"> IF(Calculations!C1766 = DefectTypeString,  IFERROR(Calculations!L1766,""), NA())</f>
        <v>#N/A</v>
      </c>
      <c r="H1766" s="3" t="e">
        <f t="shared" si="187"/>
        <v>#NUM!</v>
      </c>
      <c r="I1766" s="3" t="e">
        <f ca="1" xml:space="preserve"> IF(OR(Calculations!C1766 = "",Calculations!C1766 &lt;&gt; DefectTypeString),  Calculations!M1766, NA())</f>
        <v>#N/A</v>
      </c>
      <c r="J1766" s="3" t="e">
        <f xml:space="preserve"> IF(Calculations!C1766 = DefectTypeString,  Calculations!M1766, NA())</f>
        <v>#N/A</v>
      </c>
      <c r="K1766" s="3"/>
      <c r="AL1766" s="2" t="str">
        <f t="shared" si="183"/>
        <v/>
      </c>
      <c r="AM1766" s="4" t="str">
        <f t="shared" si="184"/>
        <v/>
      </c>
      <c r="AN1766" s="4" t="str">
        <f t="shared" si="185"/>
        <v/>
      </c>
    </row>
    <row r="1767" spans="1:40" x14ac:dyDescent="0.2">
      <c r="A1767" s="9" t="str">
        <f>Calculations!B1767</f>
        <v/>
      </c>
      <c r="B1767" s="9" t="str">
        <f>Calculations!A1767</f>
        <v/>
      </c>
      <c r="C1767" s="3" t="str">
        <f t="shared" si="188"/>
        <v/>
      </c>
      <c r="D1767" s="3" t="str">
        <f>IFERROR(Calculations!L1767,"")</f>
        <v/>
      </c>
      <c r="E1767" s="3" t="str">
        <f>IF(OR(FilterValue="",Calculations!C1767=FilterValue), IF(Calculations!C1767 &lt;&gt;DefectTypeString,  IFERROR(Calculations!L1767,""), NA()),NA())</f>
        <v/>
      </c>
      <c r="F1767" s="3" t="e">
        <f t="shared" si="186"/>
        <v>#NUM!</v>
      </c>
      <c r="G1767" s="3" t="e">
        <f xml:space="preserve"> IF(Calculations!C1767 = DefectTypeString,  IFERROR(Calculations!L1767,""), NA())</f>
        <v>#N/A</v>
      </c>
      <c r="H1767" s="3" t="e">
        <f t="shared" si="187"/>
        <v>#NUM!</v>
      </c>
      <c r="I1767" s="3" t="e">
        <f ca="1" xml:space="preserve"> IF(OR(Calculations!C1767 = "",Calculations!C1767 &lt;&gt; DefectTypeString),  Calculations!M1767, NA())</f>
        <v>#N/A</v>
      </c>
      <c r="J1767" s="3" t="e">
        <f xml:space="preserve"> IF(Calculations!C1767 = DefectTypeString,  Calculations!M1767, NA())</f>
        <v>#N/A</v>
      </c>
      <c r="K1767" s="3"/>
      <c r="AL1767" s="2" t="str">
        <f t="shared" si="183"/>
        <v/>
      </c>
      <c r="AM1767" s="4" t="str">
        <f t="shared" si="184"/>
        <v/>
      </c>
      <c r="AN1767" s="4" t="str">
        <f t="shared" si="185"/>
        <v/>
      </c>
    </row>
    <row r="1768" spans="1:40" x14ac:dyDescent="0.2">
      <c r="A1768" s="9" t="str">
        <f>Calculations!B1768</f>
        <v/>
      </c>
      <c r="B1768" s="9" t="str">
        <f>Calculations!A1768</f>
        <v/>
      </c>
      <c r="C1768" s="3" t="str">
        <f t="shared" si="188"/>
        <v/>
      </c>
      <c r="D1768" s="3" t="str">
        <f>IFERROR(Calculations!L1768,"")</f>
        <v/>
      </c>
      <c r="E1768" s="3" t="str">
        <f>IF(OR(FilterValue="",Calculations!C1768=FilterValue), IF(Calculations!C1768 &lt;&gt;DefectTypeString,  IFERROR(Calculations!L1768,""), NA()),NA())</f>
        <v/>
      </c>
      <c r="F1768" s="3" t="e">
        <f t="shared" si="186"/>
        <v>#NUM!</v>
      </c>
      <c r="G1768" s="3" t="e">
        <f xml:space="preserve"> IF(Calculations!C1768 = DefectTypeString,  IFERROR(Calculations!L1768,""), NA())</f>
        <v>#N/A</v>
      </c>
      <c r="H1768" s="3" t="e">
        <f t="shared" si="187"/>
        <v>#NUM!</v>
      </c>
      <c r="I1768" s="3" t="e">
        <f ca="1" xml:space="preserve"> IF(OR(Calculations!C1768 = "",Calculations!C1768 &lt;&gt; DefectTypeString),  Calculations!M1768, NA())</f>
        <v>#N/A</v>
      </c>
      <c r="J1768" s="3" t="e">
        <f xml:space="preserve"> IF(Calculations!C1768 = DefectTypeString,  Calculations!M1768, NA())</f>
        <v>#N/A</v>
      </c>
      <c r="K1768" s="3"/>
      <c r="AL1768" s="2" t="str">
        <f t="shared" si="183"/>
        <v/>
      </c>
      <c r="AM1768" s="4" t="str">
        <f t="shared" si="184"/>
        <v/>
      </c>
      <c r="AN1768" s="4" t="str">
        <f t="shared" si="185"/>
        <v/>
      </c>
    </row>
    <row r="1769" spans="1:40" x14ac:dyDescent="0.2">
      <c r="A1769" s="9" t="str">
        <f>Calculations!B1769</f>
        <v/>
      </c>
      <c r="B1769" s="9" t="str">
        <f>Calculations!A1769</f>
        <v/>
      </c>
      <c r="C1769" s="3" t="str">
        <f t="shared" si="188"/>
        <v/>
      </c>
      <c r="D1769" s="3" t="str">
        <f>IFERROR(Calculations!L1769,"")</f>
        <v/>
      </c>
      <c r="E1769" s="3" t="str">
        <f>IF(OR(FilterValue="",Calculations!C1769=FilterValue), IF(Calculations!C1769 &lt;&gt;DefectTypeString,  IFERROR(Calculations!L1769,""), NA()),NA())</f>
        <v/>
      </c>
      <c r="F1769" s="3" t="e">
        <f t="shared" si="186"/>
        <v>#NUM!</v>
      </c>
      <c r="G1769" s="3" t="e">
        <f xml:space="preserve"> IF(Calculations!C1769 = DefectTypeString,  IFERROR(Calculations!L1769,""), NA())</f>
        <v>#N/A</v>
      </c>
      <c r="H1769" s="3" t="e">
        <f t="shared" si="187"/>
        <v>#NUM!</v>
      </c>
      <c r="I1769" s="3" t="e">
        <f ca="1" xml:space="preserve"> IF(OR(Calculations!C1769 = "",Calculations!C1769 &lt;&gt; DefectTypeString),  Calculations!M1769, NA())</f>
        <v>#N/A</v>
      </c>
      <c r="J1769" s="3" t="e">
        <f xml:space="preserve"> IF(Calculations!C1769 = DefectTypeString,  Calculations!M1769, NA())</f>
        <v>#N/A</v>
      </c>
      <c r="K1769" s="3"/>
      <c r="AL1769" s="2" t="str">
        <f t="shared" si="183"/>
        <v/>
      </c>
      <c r="AM1769" s="4" t="str">
        <f t="shared" si="184"/>
        <v/>
      </c>
      <c r="AN1769" s="4" t="str">
        <f t="shared" si="185"/>
        <v/>
      </c>
    </row>
    <row r="1770" spans="1:40" x14ac:dyDescent="0.2">
      <c r="A1770" s="9" t="str">
        <f>Calculations!B1770</f>
        <v/>
      </c>
      <c r="B1770" s="9" t="str">
        <f>Calculations!A1770</f>
        <v/>
      </c>
      <c r="C1770" s="3" t="str">
        <f t="shared" si="188"/>
        <v/>
      </c>
      <c r="D1770" s="3" t="str">
        <f>IFERROR(Calculations!L1770,"")</f>
        <v/>
      </c>
      <c r="E1770" s="3" t="str">
        <f>IF(OR(FilterValue="",Calculations!C1770=FilterValue), IF(Calculations!C1770 &lt;&gt;DefectTypeString,  IFERROR(Calculations!L1770,""), NA()),NA())</f>
        <v/>
      </c>
      <c r="F1770" s="3" t="e">
        <f t="shared" si="186"/>
        <v>#NUM!</v>
      </c>
      <c r="G1770" s="3" t="e">
        <f xml:space="preserve"> IF(Calculations!C1770 = DefectTypeString,  IFERROR(Calculations!L1770,""), NA())</f>
        <v>#N/A</v>
      </c>
      <c r="H1770" s="3" t="e">
        <f t="shared" si="187"/>
        <v>#NUM!</v>
      </c>
      <c r="I1770" s="3" t="e">
        <f ca="1" xml:space="preserve"> IF(OR(Calculations!C1770 = "",Calculations!C1770 &lt;&gt; DefectTypeString),  Calculations!M1770, NA())</f>
        <v>#N/A</v>
      </c>
      <c r="J1770" s="3" t="e">
        <f xml:space="preserve"> IF(Calculations!C1770 = DefectTypeString,  Calculations!M1770, NA())</f>
        <v>#N/A</v>
      </c>
      <c r="K1770" s="3"/>
      <c r="AL1770" s="2" t="str">
        <f t="shared" si="183"/>
        <v/>
      </c>
      <c r="AM1770" s="4" t="str">
        <f t="shared" si="184"/>
        <v/>
      </c>
      <c r="AN1770" s="4" t="str">
        <f t="shared" si="185"/>
        <v/>
      </c>
    </row>
    <row r="1771" spans="1:40" x14ac:dyDescent="0.2">
      <c r="A1771" s="9" t="str">
        <f>Calculations!B1771</f>
        <v/>
      </c>
      <c r="B1771" s="9" t="str">
        <f>Calculations!A1771</f>
        <v/>
      </c>
      <c r="C1771" s="3" t="str">
        <f t="shared" si="188"/>
        <v/>
      </c>
      <c r="D1771" s="3" t="str">
        <f>IFERROR(Calculations!L1771,"")</f>
        <v/>
      </c>
      <c r="E1771" s="3" t="str">
        <f>IF(OR(FilterValue="",Calculations!C1771=FilterValue), IF(Calculations!C1771 &lt;&gt;DefectTypeString,  IFERROR(Calculations!L1771,""), NA()),NA())</f>
        <v/>
      </c>
      <c r="F1771" s="3" t="e">
        <f t="shared" si="186"/>
        <v>#NUM!</v>
      </c>
      <c r="G1771" s="3" t="e">
        <f xml:space="preserve"> IF(Calculations!C1771 = DefectTypeString,  IFERROR(Calculations!L1771,""), NA())</f>
        <v>#N/A</v>
      </c>
      <c r="H1771" s="3" t="e">
        <f t="shared" si="187"/>
        <v>#NUM!</v>
      </c>
      <c r="I1771" s="3" t="e">
        <f ca="1" xml:space="preserve"> IF(OR(Calculations!C1771 = "",Calculations!C1771 &lt;&gt; DefectTypeString),  Calculations!M1771, NA())</f>
        <v>#N/A</v>
      </c>
      <c r="J1771" s="3" t="e">
        <f xml:space="preserve"> IF(Calculations!C1771 = DefectTypeString,  Calculations!M1771, NA())</f>
        <v>#N/A</v>
      </c>
      <c r="K1771" s="3"/>
      <c r="AL1771" s="2" t="str">
        <f t="shared" si="183"/>
        <v/>
      </c>
      <c r="AM1771" s="4" t="str">
        <f t="shared" si="184"/>
        <v/>
      </c>
      <c r="AN1771" s="4" t="str">
        <f t="shared" si="185"/>
        <v/>
      </c>
    </row>
    <row r="1772" spans="1:40" x14ac:dyDescent="0.2">
      <c r="A1772" s="9" t="str">
        <f>Calculations!B1772</f>
        <v/>
      </c>
      <c r="B1772" s="9" t="str">
        <f>Calculations!A1772</f>
        <v/>
      </c>
      <c r="C1772" s="3" t="str">
        <f t="shared" si="188"/>
        <v/>
      </c>
      <c r="D1772" s="3" t="str">
        <f>IFERROR(Calculations!L1772,"")</f>
        <v/>
      </c>
      <c r="E1772" s="3" t="str">
        <f>IF(OR(FilterValue="",Calculations!C1772=FilterValue), IF(Calculations!C1772 &lt;&gt;DefectTypeString,  IFERROR(Calculations!L1772,""), NA()),NA())</f>
        <v/>
      </c>
      <c r="F1772" s="3" t="e">
        <f t="shared" si="186"/>
        <v>#NUM!</v>
      </c>
      <c r="G1772" s="3" t="e">
        <f xml:space="preserve"> IF(Calculations!C1772 = DefectTypeString,  IFERROR(Calculations!L1772,""), NA())</f>
        <v>#N/A</v>
      </c>
      <c r="H1772" s="3" t="e">
        <f t="shared" si="187"/>
        <v>#NUM!</v>
      </c>
      <c r="I1772" s="3" t="e">
        <f ca="1" xml:space="preserve"> IF(OR(Calculations!C1772 = "",Calculations!C1772 &lt;&gt; DefectTypeString),  Calculations!M1772, NA())</f>
        <v>#N/A</v>
      </c>
      <c r="J1772" s="3" t="e">
        <f xml:space="preserve"> IF(Calculations!C1772 = DefectTypeString,  Calculations!M1772, NA())</f>
        <v>#N/A</v>
      </c>
      <c r="K1772" s="3"/>
      <c r="AL1772" s="2" t="str">
        <f t="shared" si="183"/>
        <v/>
      </c>
      <c r="AM1772" s="4" t="str">
        <f t="shared" si="184"/>
        <v/>
      </c>
      <c r="AN1772" s="4" t="str">
        <f t="shared" si="185"/>
        <v/>
      </c>
    </row>
    <row r="1773" spans="1:40" x14ac:dyDescent="0.2">
      <c r="A1773" s="9" t="str">
        <f>Calculations!B1773</f>
        <v/>
      </c>
      <c r="B1773" s="9" t="str">
        <f>Calculations!A1773</f>
        <v/>
      </c>
      <c r="C1773" s="3" t="str">
        <f t="shared" si="188"/>
        <v/>
      </c>
      <c r="D1773" s="3" t="str">
        <f>IFERROR(Calculations!L1773,"")</f>
        <v/>
      </c>
      <c r="E1773" s="3" t="str">
        <f>IF(OR(FilterValue="",Calculations!C1773=FilterValue), IF(Calculations!C1773 &lt;&gt;DefectTypeString,  IFERROR(Calculations!L1773,""), NA()),NA())</f>
        <v/>
      </c>
      <c r="F1773" s="3" t="e">
        <f t="shared" si="186"/>
        <v>#NUM!</v>
      </c>
      <c r="G1773" s="3" t="e">
        <f xml:space="preserve"> IF(Calculations!C1773 = DefectTypeString,  IFERROR(Calculations!L1773,""), NA())</f>
        <v>#N/A</v>
      </c>
      <c r="H1773" s="3" t="e">
        <f t="shared" si="187"/>
        <v>#NUM!</v>
      </c>
      <c r="I1773" s="3" t="e">
        <f ca="1" xml:space="preserve"> IF(OR(Calculations!C1773 = "",Calculations!C1773 &lt;&gt; DefectTypeString),  Calculations!M1773, NA())</f>
        <v>#N/A</v>
      </c>
      <c r="J1773" s="3" t="e">
        <f xml:space="preserve"> IF(Calculations!C1773 = DefectTypeString,  Calculations!M1773, NA())</f>
        <v>#N/A</v>
      </c>
      <c r="K1773" s="3"/>
      <c r="AL1773" s="2" t="str">
        <f t="shared" si="183"/>
        <v/>
      </c>
      <c r="AM1773" s="4" t="str">
        <f t="shared" si="184"/>
        <v/>
      </c>
      <c r="AN1773" s="4" t="str">
        <f t="shared" si="185"/>
        <v/>
      </c>
    </row>
    <row r="1774" spans="1:40" x14ac:dyDescent="0.2">
      <c r="A1774" s="9" t="str">
        <f>Calculations!B1774</f>
        <v/>
      </c>
      <c r="B1774" s="9" t="str">
        <f>Calculations!A1774</f>
        <v/>
      </c>
      <c r="C1774" s="3" t="str">
        <f t="shared" si="188"/>
        <v/>
      </c>
      <c r="D1774" s="3" t="str">
        <f>IFERROR(Calculations!L1774,"")</f>
        <v/>
      </c>
      <c r="E1774" s="3" t="str">
        <f>IF(OR(FilterValue="",Calculations!C1774=FilterValue), IF(Calculations!C1774 &lt;&gt;DefectTypeString,  IFERROR(Calculations!L1774,""), NA()),NA())</f>
        <v/>
      </c>
      <c r="F1774" s="3" t="e">
        <f t="shared" si="186"/>
        <v>#NUM!</v>
      </c>
      <c r="G1774" s="3" t="e">
        <f xml:space="preserve"> IF(Calculations!C1774 = DefectTypeString,  IFERROR(Calculations!L1774,""), NA())</f>
        <v>#N/A</v>
      </c>
      <c r="H1774" s="3" t="e">
        <f t="shared" si="187"/>
        <v>#NUM!</v>
      </c>
      <c r="I1774" s="3" t="e">
        <f ca="1" xml:space="preserve"> IF(OR(Calculations!C1774 = "",Calculations!C1774 &lt;&gt; DefectTypeString),  Calculations!M1774, NA())</f>
        <v>#N/A</v>
      </c>
      <c r="J1774" s="3" t="e">
        <f xml:space="preserve"> IF(Calculations!C1774 = DefectTypeString,  Calculations!M1774, NA())</f>
        <v>#N/A</v>
      </c>
      <c r="K1774" s="3"/>
      <c r="AL1774" s="2" t="str">
        <f t="shared" si="183"/>
        <v/>
      </c>
      <c r="AM1774" s="4" t="str">
        <f t="shared" si="184"/>
        <v/>
      </c>
      <c r="AN1774" s="4" t="str">
        <f t="shared" si="185"/>
        <v/>
      </c>
    </row>
    <row r="1775" spans="1:40" x14ac:dyDescent="0.2">
      <c r="A1775" s="9" t="str">
        <f>Calculations!B1775</f>
        <v/>
      </c>
      <c r="B1775" s="9" t="str">
        <f>Calculations!A1775</f>
        <v/>
      </c>
      <c r="C1775" s="3" t="str">
        <f t="shared" si="188"/>
        <v/>
      </c>
      <c r="D1775" s="3" t="str">
        <f>IFERROR(Calculations!L1775,"")</f>
        <v/>
      </c>
      <c r="E1775" s="3" t="str">
        <f>IF(OR(FilterValue="",Calculations!C1775=FilterValue), IF(Calculations!C1775 &lt;&gt;DefectTypeString,  IFERROR(Calculations!L1775,""), NA()),NA())</f>
        <v/>
      </c>
      <c r="F1775" s="3" t="e">
        <f t="shared" si="186"/>
        <v>#NUM!</v>
      </c>
      <c r="G1775" s="3" t="e">
        <f xml:space="preserve"> IF(Calculations!C1775 = DefectTypeString,  IFERROR(Calculations!L1775,""), NA())</f>
        <v>#N/A</v>
      </c>
      <c r="H1775" s="3" t="e">
        <f t="shared" si="187"/>
        <v>#NUM!</v>
      </c>
      <c r="I1775" s="3" t="e">
        <f ca="1" xml:space="preserve"> IF(OR(Calculations!C1775 = "",Calculations!C1775 &lt;&gt; DefectTypeString),  Calculations!M1775, NA())</f>
        <v>#N/A</v>
      </c>
      <c r="J1775" s="3" t="e">
        <f xml:space="preserve"> IF(Calculations!C1775 = DefectTypeString,  Calculations!M1775, NA())</f>
        <v>#N/A</v>
      </c>
      <c r="K1775" s="3"/>
      <c r="AL1775" s="2" t="str">
        <f t="shared" si="183"/>
        <v/>
      </c>
      <c r="AM1775" s="4" t="str">
        <f t="shared" si="184"/>
        <v/>
      </c>
      <c r="AN1775" s="4" t="str">
        <f t="shared" si="185"/>
        <v/>
      </c>
    </row>
    <row r="1776" spans="1:40" x14ac:dyDescent="0.2">
      <c r="A1776" s="9" t="str">
        <f>Calculations!B1776</f>
        <v/>
      </c>
      <c r="B1776" s="9" t="str">
        <f>Calculations!A1776</f>
        <v/>
      </c>
      <c r="C1776" s="3" t="str">
        <f t="shared" si="188"/>
        <v/>
      </c>
      <c r="D1776" s="3" t="str">
        <f>IFERROR(Calculations!L1776,"")</f>
        <v/>
      </c>
      <c r="E1776" s="3" t="str">
        <f>IF(OR(FilterValue="",Calculations!C1776=FilterValue), IF(Calculations!C1776 &lt;&gt;DefectTypeString,  IFERROR(Calculations!L1776,""), NA()),NA())</f>
        <v/>
      </c>
      <c r="F1776" s="3" t="e">
        <f t="shared" si="186"/>
        <v>#NUM!</v>
      </c>
      <c r="G1776" s="3" t="e">
        <f xml:space="preserve"> IF(Calculations!C1776 = DefectTypeString,  IFERROR(Calculations!L1776,""), NA())</f>
        <v>#N/A</v>
      </c>
      <c r="H1776" s="3" t="e">
        <f t="shared" si="187"/>
        <v>#NUM!</v>
      </c>
      <c r="I1776" s="3" t="e">
        <f ca="1" xml:space="preserve"> IF(OR(Calculations!C1776 = "",Calculations!C1776 &lt;&gt; DefectTypeString),  Calculations!M1776, NA())</f>
        <v>#N/A</v>
      </c>
      <c r="J1776" s="3" t="e">
        <f xml:space="preserve"> IF(Calculations!C1776 = DefectTypeString,  Calculations!M1776, NA())</f>
        <v>#N/A</v>
      </c>
      <c r="K1776" s="3"/>
      <c r="AL1776" s="2" t="str">
        <f t="shared" si="183"/>
        <v/>
      </c>
      <c r="AM1776" s="4" t="str">
        <f t="shared" si="184"/>
        <v/>
      </c>
      <c r="AN1776" s="4" t="str">
        <f t="shared" si="185"/>
        <v/>
      </c>
    </row>
    <row r="1777" spans="1:40" x14ac:dyDescent="0.2">
      <c r="A1777" s="9" t="str">
        <f>Calculations!B1777</f>
        <v/>
      </c>
      <c r="B1777" s="9" t="str">
        <f>Calculations!A1777</f>
        <v/>
      </c>
      <c r="C1777" s="3" t="str">
        <f t="shared" si="188"/>
        <v/>
      </c>
      <c r="D1777" s="3" t="str">
        <f>IFERROR(Calculations!L1777,"")</f>
        <v/>
      </c>
      <c r="E1777" s="3" t="str">
        <f>IF(OR(FilterValue="",Calculations!C1777=FilterValue), IF(Calculations!C1777 &lt;&gt;DefectTypeString,  IFERROR(Calculations!L1777,""), NA()),NA())</f>
        <v/>
      </c>
      <c r="F1777" s="3" t="e">
        <f t="shared" si="186"/>
        <v>#NUM!</v>
      </c>
      <c r="G1777" s="3" t="e">
        <f xml:space="preserve"> IF(Calculations!C1777 = DefectTypeString,  IFERROR(Calculations!L1777,""), NA())</f>
        <v>#N/A</v>
      </c>
      <c r="H1777" s="3" t="e">
        <f t="shared" si="187"/>
        <v>#NUM!</v>
      </c>
      <c r="I1777" s="3" t="e">
        <f ca="1" xml:space="preserve"> IF(OR(Calculations!C1777 = "",Calculations!C1777 &lt;&gt; DefectTypeString),  Calculations!M1777, NA())</f>
        <v>#N/A</v>
      </c>
      <c r="J1777" s="3" t="e">
        <f xml:space="preserve"> IF(Calculations!C1777 = DefectTypeString,  Calculations!M1777, NA())</f>
        <v>#N/A</v>
      </c>
      <c r="K1777" s="3"/>
      <c r="AL1777" s="2" t="str">
        <f t="shared" si="183"/>
        <v/>
      </c>
      <c r="AM1777" s="4" t="str">
        <f t="shared" si="184"/>
        <v/>
      </c>
      <c r="AN1777" s="4" t="str">
        <f t="shared" si="185"/>
        <v/>
      </c>
    </row>
    <row r="1778" spans="1:40" x14ac:dyDescent="0.2">
      <c r="A1778" s="9" t="str">
        <f>Calculations!B1778</f>
        <v/>
      </c>
      <c r="B1778" s="9" t="str">
        <f>Calculations!A1778</f>
        <v/>
      </c>
      <c r="C1778" s="3" t="str">
        <f t="shared" si="188"/>
        <v/>
      </c>
      <c r="D1778" s="3" t="str">
        <f>IFERROR(Calculations!L1778,"")</f>
        <v/>
      </c>
      <c r="E1778" s="3" t="str">
        <f>IF(OR(FilterValue="",Calculations!C1778=FilterValue), IF(Calculations!C1778 &lt;&gt;DefectTypeString,  IFERROR(Calculations!L1778,""), NA()),NA())</f>
        <v/>
      </c>
      <c r="F1778" s="3" t="e">
        <f t="shared" si="186"/>
        <v>#NUM!</v>
      </c>
      <c r="G1778" s="3" t="e">
        <f xml:space="preserve"> IF(Calculations!C1778 = DefectTypeString,  IFERROR(Calculations!L1778,""), NA())</f>
        <v>#N/A</v>
      </c>
      <c r="H1778" s="3" t="e">
        <f t="shared" si="187"/>
        <v>#NUM!</v>
      </c>
      <c r="I1778" s="3" t="e">
        <f ca="1" xml:space="preserve"> IF(OR(Calculations!C1778 = "",Calculations!C1778 &lt;&gt; DefectTypeString),  Calculations!M1778, NA())</f>
        <v>#N/A</v>
      </c>
      <c r="J1778" s="3" t="e">
        <f xml:space="preserve"> IF(Calculations!C1778 = DefectTypeString,  Calculations!M1778, NA())</f>
        <v>#N/A</v>
      </c>
      <c r="K1778" s="3"/>
      <c r="AL1778" s="2" t="str">
        <f t="shared" si="183"/>
        <v/>
      </c>
      <c r="AM1778" s="4" t="str">
        <f t="shared" si="184"/>
        <v/>
      </c>
      <c r="AN1778" s="4" t="str">
        <f t="shared" si="185"/>
        <v/>
      </c>
    </row>
    <row r="1779" spans="1:40" x14ac:dyDescent="0.2">
      <c r="A1779" s="9" t="str">
        <f>Calculations!B1779</f>
        <v/>
      </c>
      <c r="B1779" s="9" t="str">
        <f>Calculations!A1779</f>
        <v/>
      </c>
      <c r="C1779" s="3" t="str">
        <f t="shared" si="188"/>
        <v/>
      </c>
      <c r="D1779" s="3" t="str">
        <f>IFERROR(Calculations!L1779,"")</f>
        <v/>
      </c>
      <c r="E1779" s="3" t="str">
        <f>IF(OR(FilterValue="",Calculations!C1779=FilterValue), IF(Calculations!C1779 &lt;&gt;DefectTypeString,  IFERROR(Calculations!L1779,""), NA()),NA())</f>
        <v/>
      </c>
      <c r="F1779" s="3" t="e">
        <f t="shared" si="186"/>
        <v>#NUM!</v>
      </c>
      <c r="G1779" s="3" t="e">
        <f xml:space="preserve"> IF(Calculations!C1779 = DefectTypeString,  IFERROR(Calculations!L1779,""), NA())</f>
        <v>#N/A</v>
      </c>
      <c r="H1779" s="3" t="e">
        <f t="shared" si="187"/>
        <v>#NUM!</v>
      </c>
      <c r="I1779" s="3" t="e">
        <f ca="1" xml:space="preserve"> IF(OR(Calculations!C1779 = "",Calculations!C1779 &lt;&gt; DefectTypeString),  Calculations!M1779, NA())</f>
        <v>#N/A</v>
      </c>
      <c r="J1779" s="3" t="e">
        <f xml:space="preserve"> IF(Calculations!C1779 = DefectTypeString,  Calculations!M1779, NA())</f>
        <v>#N/A</v>
      </c>
      <c r="K1779" s="3"/>
      <c r="AL1779" s="2" t="str">
        <f t="shared" si="183"/>
        <v/>
      </c>
      <c r="AM1779" s="4" t="str">
        <f t="shared" si="184"/>
        <v/>
      </c>
      <c r="AN1779" s="4" t="str">
        <f t="shared" si="185"/>
        <v/>
      </c>
    </row>
    <row r="1780" spans="1:40" x14ac:dyDescent="0.2">
      <c r="A1780" s="9" t="str">
        <f>Calculations!B1780</f>
        <v/>
      </c>
      <c r="B1780" s="9" t="str">
        <f>Calculations!A1780</f>
        <v/>
      </c>
      <c r="C1780" s="3" t="str">
        <f t="shared" si="188"/>
        <v/>
      </c>
      <c r="D1780" s="3" t="str">
        <f>IFERROR(Calculations!L1780,"")</f>
        <v/>
      </c>
      <c r="E1780" s="3" t="str">
        <f>IF(OR(FilterValue="",Calculations!C1780=FilterValue), IF(Calculations!C1780 &lt;&gt;DefectTypeString,  IFERROR(Calculations!L1780,""), NA()),NA())</f>
        <v/>
      </c>
      <c r="F1780" s="3" t="e">
        <f t="shared" si="186"/>
        <v>#NUM!</v>
      </c>
      <c r="G1780" s="3" t="e">
        <f xml:space="preserve"> IF(Calculations!C1780 = DefectTypeString,  IFERROR(Calculations!L1780,""), NA())</f>
        <v>#N/A</v>
      </c>
      <c r="H1780" s="3" t="e">
        <f t="shared" si="187"/>
        <v>#NUM!</v>
      </c>
      <c r="I1780" s="3" t="e">
        <f ca="1" xml:space="preserve"> IF(OR(Calculations!C1780 = "",Calculations!C1780 &lt;&gt; DefectTypeString),  Calculations!M1780, NA())</f>
        <v>#N/A</v>
      </c>
      <c r="J1780" s="3" t="e">
        <f xml:space="preserve"> IF(Calculations!C1780 = DefectTypeString,  Calculations!M1780, NA())</f>
        <v>#N/A</v>
      </c>
      <c r="K1780" s="3"/>
      <c r="AL1780" s="2" t="str">
        <f t="shared" si="183"/>
        <v/>
      </c>
      <c r="AM1780" s="4" t="str">
        <f t="shared" si="184"/>
        <v/>
      </c>
      <c r="AN1780" s="4" t="str">
        <f t="shared" si="185"/>
        <v/>
      </c>
    </row>
    <row r="1781" spans="1:40" x14ac:dyDescent="0.2">
      <c r="A1781" s="9" t="str">
        <f>Calculations!B1781</f>
        <v/>
      </c>
      <c r="B1781" s="9" t="str">
        <f>Calculations!A1781</f>
        <v/>
      </c>
      <c r="C1781" s="3" t="str">
        <f t="shared" si="188"/>
        <v/>
      </c>
      <c r="D1781" s="3" t="str">
        <f>IFERROR(Calculations!L1781,"")</f>
        <v/>
      </c>
      <c r="E1781" s="3" t="str">
        <f>IF(OR(FilterValue="",Calculations!C1781=FilterValue), IF(Calculations!C1781 &lt;&gt;DefectTypeString,  IFERROR(Calculations!L1781,""), NA()),NA())</f>
        <v/>
      </c>
      <c r="F1781" s="3" t="e">
        <f t="shared" si="186"/>
        <v>#NUM!</v>
      </c>
      <c r="G1781" s="3" t="e">
        <f xml:space="preserve"> IF(Calculations!C1781 = DefectTypeString,  IFERROR(Calculations!L1781,""), NA())</f>
        <v>#N/A</v>
      </c>
      <c r="H1781" s="3" t="e">
        <f t="shared" si="187"/>
        <v>#NUM!</v>
      </c>
      <c r="I1781" s="3" t="e">
        <f ca="1" xml:space="preserve"> IF(OR(Calculations!C1781 = "",Calculations!C1781 &lt;&gt; DefectTypeString),  Calculations!M1781, NA())</f>
        <v>#N/A</v>
      </c>
      <c r="J1781" s="3" t="e">
        <f xml:space="preserve"> IF(Calculations!C1781 = DefectTypeString,  Calculations!M1781, NA())</f>
        <v>#N/A</v>
      </c>
      <c r="K1781" s="3"/>
      <c r="AL1781" s="2" t="str">
        <f t="shared" si="183"/>
        <v/>
      </c>
      <c r="AM1781" s="4" t="str">
        <f t="shared" si="184"/>
        <v/>
      </c>
      <c r="AN1781" s="4" t="str">
        <f t="shared" si="185"/>
        <v/>
      </c>
    </row>
    <row r="1782" spans="1:40" x14ac:dyDescent="0.2">
      <c r="A1782" s="9" t="str">
        <f>Calculations!B1782</f>
        <v/>
      </c>
      <c r="B1782" s="9" t="str">
        <f>Calculations!A1782</f>
        <v/>
      </c>
      <c r="C1782" s="3" t="str">
        <f t="shared" si="188"/>
        <v/>
      </c>
      <c r="D1782" s="3" t="str">
        <f>IFERROR(Calculations!L1782,"")</f>
        <v/>
      </c>
      <c r="E1782" s="3" t="str">
        <f>IF(OR(FilterValue="",Calculations!C1782=FilterValue), IF(Calculations!C1782 &lt;&gt;DefectTypeString,  IFERROR(Calculations!L1782,""), NA()),NA())</f>
        <v/>
      </c>
      <c r="F1782" s="3" t="e">
        <f t="shared" si="186"/>
        <v>#NUM!</v>
      </c>
      <c r="G1782" s="3" t="e">
        <f xml:space="preserve"> IF(Calculations!C1782 = DefectTypeString,  IFERROR(Calculations!L1782,""), NA())</f>
        <v>#N/A</v>
      </c>
      <c r="H1782" s="3" t="e">
        <f t="shared" si="187"/>
        <v>#NUM!</v>
      </c>
      <c r="I1782" s="3" t="e">
        <f ca="1" xml:space="preserve"> IF(OR(Calculations!C1782 = "",Calculations!C1782 &lt;&gt; DefectTypeString),  Calculations!M1782, NA())</f>
        <v>#N/A</v>
      </c>
      <c r="J1782" s="3" t="e">
        <f xml:space="preserve"> IF(Calculations!C1782 = DefectTypeString,  Calculations!M1782, NA())</f>
        <v>#N/A</v>
      </c>
      <c r="K1782" s="3"/>
      <c r="AL1782" s="2" t="str">
        <f t="shared" si="183"/>
        <v/>
      </c>
      <c r="AM1782" s="4" t="str">
        <f t="shared" si="184"/>
        <v/>
      </c>
      <c r="AN1782" s="4" t="str">
        <f t="shared" si="185"/>
        <v/>
      </c>
    </row>
    <row r="1783" spans="1:40" x14ac:dyDescent="0.2">
      <c r="A1783" s="9" t="str">
        <f>Calculations!B1783</f>
        <v/>
      </c>
      <c r="B1783" s="9" t="str">
        <f>Calculations!A1783</f>
        <v/>
      </c>
      <c r="C1783" s="3" t="str">
        <f t="shared" si="188"/>
        <v/>
      </c>
      <c r="D1783" s="3" t="str">
        <f>IFERROR(Calculations!L1783,"")</f>
        <v/>
      </c>
      <c r="E1783" s="3" t="str">
        <f>IF(OR(FilterValue="",Calculations!C1783=FilterValue), IF(Calculations!C1783 &lt;&gt;DefectTypeString,  IFERROR(Calculations!L1783,""), NA()),NA())</f>
        <v/>
      </c>
      <c r="F1783" s="3" t="e">
        <f t="shared" si="186"/>
        <v>#NUM!</v>
      </c>
      <c r="G1783" s="3" t="e">
        <f xml:space="preserve"> IF(Calculations!C1783 = DefectTypeString,  IFERROR(Calculations!L1783,""), NA())</f>
        <v>#N/A</v>
      </c>
      <c r="H1783" s="3" t="e">
        <f t="shared" si="187"/>
        <v>#NUM!</v>
      </c>
      <c r="I1783" s="3" t="e">
        <f ca="1" xml:space="preserve"> IF(OR(Calculations!C1783 = "",Calculations!C1783 &lt;&gt; DefectTypeString),  Calculations!M1783, NA())</f>
        <v>#N/A</v>
      </c>
      <c r="J1783" s="3" t="e">
        <f xml:space="preserve"> IF(Calculations!C1783 = DefectTypeString,  Calculations!M1783, NA())</f>
        <v>#N/A</v>
      </c>
      <c r="K1783" s="3"/>
      <c r="AL1783" s="2" t="str">
        <f t="shared" si="183"/>
        <v/>
      </c>
      <c r="AM1783" s="4" t="str">
        <f t="shared" si="184"/>
        <v/>
      </c>
      <c r="AN1783" s="4" t="str">
        <f t="shared" si="185"/>
        <v/>
      </c>
    </row>
    <row r="1784" spans="1:40" x14ac:dyDescent="0.2">
      <c r="A1784" s="9" t="str">
        <f>Calculations!B1784</f>
        <v/>
      </c>
      <c r="B1784" s="9" t="str">
        <f>Calculations!A1784</f>
        <v/>
      </c>
      <c r="C1784" s="3" t="str">
        <f t="shared" si="188"/>
        <v/>
      </c>
      <c r="D1784" s="3" t="str">
        <f>IFERROR(Calculations!L1784,"")</f>
        <v/>
      </c>
      <c r="E1784" s="3" t="str">
        <f>IF(OR(FilterValue="",Calculations!C1784=FilterValue), IF(Calculations!C1784 &lt;&gt;DefectTypeString,  IFERROR(Calculations!L1784,""), NA()),NA())</f>
        <v/>
      </c>
      <c r="F1784" s="3" t="e">
        <f t="shared" si="186"/>
        <v>#NUM!</v>
      </c>
      <c r="G1784" s="3" t="e">
        <f xml:space="preserve"> IF(Calculations!C1784 = DefectTypeString,  IFERROR(Calculations!L1784,""), NA())</f>
        <v>#N/A</v>
      </c>
      <c r="H1784" s="3" t="e">
        <f t="shared" si="187"/>
        <v>#NUM!</v>
      </c>
      <c r="I1784" s="3" t="e">
        <f ca="1" xml:space="preserve"> IF(OR(Calculations!C1784 = "",Calculations!C1784 &lt;&gt; DefectTypeString),  Calculations!M1784, NA())</f>
        <v>#N/A</v>
      </c>
      <c r="J1784" s="3" t="e">
        <f xml:space="preserve"> IF(Calculations!C1784 = DefectTypeString,  Calculations!M1784, NA())</f>
        <v>#N/A</v>
      </c>
      <c r="K1784" s="3"/>
      <c r="AL1784" s="2" t="str">
        <f t="shared" si="183"/>
        <v/>
      </c>
      <c r="AM1784" s="4" t="str">
        <f t="shared" si="184"/>
        <v/>
      </c>
      <c r="AN1784" s="4" t="str">
        <f t="shared" si="185"/>
        <v/>
      </c>
    </row>
    <row r="1785" spans="1:40" x14ac:dyDescent="0.2">
      <c r="A1785" s="9" t="str">
        <f>Calculations!B1785</f>
        <v/>
      </c>
      <c r="B1785" s="9" t="str">
        <f>Calculations!A1785</f>
        <v/>
      </c>
      <c r="C1785" s="3" t="str">
        <f t="shared" si="188"/>
        <v/>
      </c>
      <c r="D1785" s="3" t="str">
        <f>IFERROR(Calculations!L1785,"")</f>
        <v/>
      </c>
      <c r="E1785" s="3" t="str">
        <f>IF(OR(FilterValue="",Calculations!C1785=FilterValue), IF(Calculations!C1785 &lt;&gt;DefectTypeString,  IFERROR(Calculations!L1785,""), NA()),NA())</f>
        <v/>
      </c>
      <c r="F1785" s="3" t="e">
        <f t="shared" si="186"/>
        <v>#NUM!</v>
      </c>
      <c r="G1785" s="3" t="e">
        <f xml:space="preserve"> IF(Calculations!C1785 = DefectTypeString,  IFERROR(Calculations!L1785,""), NA())</f>
        <v>#N/A</v>
      </c>
      <c r="H1785" s="3" t="e">
        <f t="shared" si="187"/>
        <v>#NUM!</v>
      </c>
      <c r="I1785" s="3" t="e">
        <f ca="1" xml:space="preserve"> IF(OR(Calculations!C1785 = "",Calculations!C1785 &lt;&gt; DefectTypeString),  Calculations!M1785, NA())</f>
        <v>#N/A</v>
      </c>
      <c r="J1785" s="3" t="e">
        <f xml:space="preserve"> IF(Calculations!C1785 = DefectTypeString,  Calculations!M1785, NA())</f>
        <v>#N/A</v>
      </c>
      <c r="K1785" s="3"/>
      <c r="AL1785" s="2" t="str">
        <f t="shared" si="183"/>
        <v/>
      </c>
      <c r="AM1785" s="4" t="str">
        <f t="shared" si="184"/>
        <v/>
      </c>
      <c r="AN1785" s="4" t="str">
        <f t="shared" si="185"/>
        <v/>
      </c>
    </row>
    <row r="1786" spans="1:40" x14ac:dyDescent="0.2">
      <c r="A1786" s="9" t="str">
        <f>Calculations!B1786</f>
        <v/>
      </c>
      <c r="B1786" s="9" t="str">
        <f>Calculations!A1786</f>
        <v/>
      </c>
      <c r="C1786" s="3" t="str">
        <f t="shared" si="188"/>
        <v/>
      </c>
      <c r="D1786" s="3" t="str">
        <f>IFERROR(Calculations!L1786,"")</f>
        <v/>
      </c>
      <c r="E1786" s="3" t="str">
        <f>IF(OR(FilterValue="",Calculations!C1786=FilterValue), IF(Calculations!C1786 &lt;&gt;DefectTypeString,  IFERROR(Calculations!L1786,""), NA()),NA())</f>
        <v/>
      </c>
      <c r="F1786" s="3" t="e">
        <f t="shared" si="186"/>
        <v>#NUM!</v>
      </c>
      <c r="G1786" s="3" t="e">
        <f xml:space="preserve"> IF(Calculations!C1786 = DefectTypeString,  IFERROR(Calculations!L1786,""), NA())</f>
        <v>#N/A</v>
      </c>
      <c r="H1786" s="3" t="e">
        <f t="shared" si="187"/>
        <v>#NUM!</v>
      </c>
      <c r="I1786" s="3" t="e">
        <f ca="1" xml:space="preserve"> IF(OR(Calculations!C1786 = "",Calculations!C1786 &lt;&gt; DefectTypeString),  Calculations!M1786, NA())</f>
        <v>#N/A</v>
      </c>
      <c r="J1786" s="3" t="e">
        <f xml:space="preserve"> IF(Calculations!C1786 = DefectTypeString,  Calculations!M1786, NA())</f>
        <v>#N/A</v>
      </c>
      <c r="K1786" s="3"/>
      <c r="AL1786" s="2" t="str">
        <f t="shared" si="183"/>
        <v/>
      </c>
      <c r="AM1786" s="4" t="str">
        <f t="shared" si="184"/>
        <v/>
      </c>
      <c r="AN1786" s="4" t="str">
        <f t="shared" si="185"/>
        <v/>
      </c>
    </row>
    <row r="1787" spans="1:40" x14ac:dyDescent="0.2">
      <c r="A1787" s="9" t="str">
        <f>Calculations!B1787</f>
        <v/>
      </c>
      <c r="B1787" s="9" t="str">
        <f>Calculations!A1787</f>
        <v/>
      </c>
      <c r="C1787" s="3" t="str">
        <f t="shared" si="188"/>
        <v/>
      </c>
      <c r="D1787" s="3" t="str">
        <f>IFERROR(Calculations!L1787,"")</f>
        <v/>
      </c>
      <c r="E1787" s="3" t="str">
        <f>IF(OR(FilterValue="",Calculations!C1787=FilterValue), IF(Calculations!C1787 &lt;&gt;DefectTypeString,  IFERROR(Calculations!L1787,""), NA()),NA())</f>
        <v/>
      </c>
      <c r="F1787" s="3" t="e">
        <f t="shared" si="186"/>
        <v>#NUM!</v>
      </c>
      <c r="G1787" s="3" t="e">
        <f xml:space="preserve"> IF(Calculations!C1787 = DefectTypeString,  IFERROR(Calculations!L1787,""), NA())</f>
        <v>#N/A</v>
      </c>
      <c r="H1787" s="3" t="e">
        <f t="shared" si="187"/>
        <v>#NUM!</v>
      </c>
      <c r="I1787" s="3" t="e">
        <f ca="1" xml:space="preserve"> IF(OR(Calculations!C1787 = "",Calculations!C1787 &lt;&gt; DefectTypeString),  Calculations!M1787, NA())</f>
        <v>#N/A</v>
      </c>
      <c r="J1787" s="3" t="e">
        <f xml:space="preserve"> IF(Calculations!C1787 = DefectTypeString,  Calculations!M1787, NA())</f>
        <v>#N/A</v>
      </c>
      <c r="K1787" s="3"/>
      <c r="AL1787" s="2" t="str">
        <f t="shared" si="183"/>
        <v/>
      </c>
      <c r="AM1787" s="4" t="str">
        <f t="shared" si="184"/>
        <v/>
      </c>
      <c r="AN1787" s="4" t="str">
        <f t="shared" si="185"/>
        <v/>
      </c>
    </row>
    <row r="1788" spans="1:40" x14ac:dyDescent="0.2">
      <c r="A1788" s="9" t="str">
        <f>Calculations!B1788</f>
        <v/>
      </c>
      <c r="B1788" s="9" t="str">
        <f>Calculations!A1788</f>
        <v/>
      </c>
      <c r="C1788" s="3" t="str">
        <f t="shared" si="188"/>
        <v/>
      </c>
      <c r="D1788" s="3" t="str">
        <f>IFERROR(Calculations!L1788,"")</f>
        <v/>
      </c>
      <c r="E1788" s="3" t="str">
        <f>IF(OR(FilterValue="",Calculations!C1788=FilterValue), IF(Calculations!C1788 &lt;&gt;DefectTypeString,  IFERROR(Calculations!L1788,""), NA()),NA())</f>
        <v/>
      </c>
      <c r="F1788" s="3" t="e">
        <f t="shared" si="186"/>
        <v>#NUM!</v>
      </c>
      <c r="G1788" s="3" t="e">
        <f xml:space="preserve"> IF(Calculations!C1788 = DefectTypeString,  IFERROR(Calculations!L1788,""), NA())</f>
        <v>#N/A</v>
      </c>
      <c r="H1788" s="3" t="e">
        <f t="shared" si="187"/>
        <v>#NUM!</v>
      </c>
      <c r="I1788" s="3" t="e">
        <f ca="1" xml:space="preserve"> IF(OR(Calculations!C1788 = "",Calculations!C1788 &lt;&gt; DefectTypeString),  Calculations!M1788, NA())</f>
        <v>#N/A</v>
      </c>
      <c r="J1788" s="3" t="e">
        <f xml:space="preserve"> IF(Calculations!C1788 = DefectTypeString,  Calculations!M1788, NA())</f>
        <v>#N/A</v>
      </c>
      <c r="K1788" s="3"/>
      <c r="AL1788" s="2" t="str">
        <f t="shared" si="183"/>
        <v/>
      </c>
      <c r="AM1788" s="4" t="str">
        <f t="shared" si="184"/>
        <v/>
      </c>
      <c r="AN1788" s="4" t="str">
        <f t="shared" si="185"/>
        <v/>
      </c>
    </row>
    <row r="1789" spans="1:40" x14ac:dyDescent="0.2">
      <c r="A1789" s="9" t="str">
        <f>Calculations!B1789</f>
        <v/>
      </c>
      <c r="B1789" s="9" t="str">
        <f>Calculations!A1789</f>
        <v/>
      </c>
      <c r="C1789" s="3" t="str">
        <f t="shared" si="188"/>
        <v/>
      </c>
      <c r="D1789" s="3" t="str">
        <f>IFERROR(Calculations!L1789,"")</f>
        <v/>
      </c>
      <c r="E1789" s="3" t="str">
        <f>IF(OR(FilterValue="",Calculations!C1789=FilterValue), IF(Calculations!C1789 &lt;&gt;DefectTypeString,  IFERROR(Calculations!L1789,""), NA()),NA())</f>
        <v/>
      </c>
      <c r="F1789" s="3" t="e">
        <f t="shared" si="186"/>
        <v>#NUM!</v>
      </c>
      <c r="G1789" s="3" t="e">
        <f xml:space="preserve"> IF(Calculations!C1789 = DefectTypeString,  IFERROR(Calculations!L1789,""), NA())</f>
        <v>#N/A</v>
      </c>
      <c r="H1789" s="3" t="e">
        <f t="shared" si="187"/>
        <v>#NUM!</v>
      </c>
      <c r="I1789" s="3" t="e">
        <f ca="1" xml:space="preserve"> IF(OR(Calculations!C1789 = "",Calculations!C1789 &lt;&gt; DefectTypeString),  Calculations!M1789, NA())</f>
        <v>#N/A</v>
      </c>
      <c r="J1789" s="3" t="e">
        <f xml:space="preserve"> IF(Calculations!C1789 = DefectTypeString,  Calculations!M1789, NA())</f>
        <v>#N/A</v>
      </c>
      <c r="K1789" s="3"/>
      <c r="AL1789" s="2" t="str">
        <f t="shared" si="183"/>
        <v/>
      </c>
      <c r="AM1789" s="4" t="str">
        <f t="shared" si="184"/>
        <v/>
      </c>
      <c r="AN1789" s="4" t="str">
        <f t="shared" si="185"/>
        <v/>
      </c>
    </row>
    <row r="1790" spans="1:40" x14ac:dyDescent="0.2">
      <c r="A1790" s="9" t="str">
        <f>Calculations!B1790</f>
        <v/>
      </c>
      <c r="B1790" s="9" t="str">
        <f>Calculations!A1790</f>
        <v/>
      </c>
      <c r="C1790" s="3" t="str">
        <f t="shared" si="188"/>
        <v/>
      </c>
      <c r="D1790" s="3" t="str">
        <f>IFERROR(Calculations!L1790,"")</f>
        <v/>
      </c>
      <c r="E1790" s="3" t="str">
        <f>IF(OR(FilterValue="",Calculations!C1790=FilterValue), IF(Calculations!C1790 &lt;&gt;DefectTypeString,  IFERROR(Calculations!L1790,""), NA()),NA())</f>
        <v/>
      </c>
      <c r="F1790" s="3" t="e">
        <f t="shared" si="186"/>
        <v>#NUM!</v>
      </c>
      <c r="G1790" s="3" t="e">
        <f xml:space="preserve"> IF(Calculations!C1790 = DefectTypeString,  IFERROR(Calculations!L1790,""), NA())</f>
        <v>#N/A</v>
      </c>
      <c r="H1790" s="3" t="e">
        <f t="shared" si="187"/>
        <v>#NUM!</v>
      </c>
      <c r="I1790" s="3" t="e">
        <f ca="1" xml:space="preserve"> IF(OR(Calculations!C1790 = "",Calculations!C1790 &lt;&gt; DefectTypeString),  Calculations!M1790, NA())</f>
        <v>#N/A</v>
      </c>
      <c r="J1790" s="3" t="e">
        <f xml:space="preserve"> IF(Calculations!C1790 = DefectTypeString,  Calculations!M1790, NA())</f>
        <v>#N/A</v>
      </c>
      <c r="K1790" s="3"/>
      <c r="AL1790" s="2" t="str">
        <f t="shared" si="183"/>
        <v/>
      </c>
      <c r="AM1790" s="4" t="str">
        <f t="shared" si="184"/>
        <v/>
      </c>
      <c r="AN1790" s="4" t="str">
        <f t="shared" si="185"/>
        <v/>
      </c>
    </row>
    <row r="1791" spans="1:40" x14ac:dyDescent="0.2">
      <c r="A1791" s="9" t="str">
        <f>Calculations!B1791</f>
        <v/>
      </c>
      <c r="B1791" s="9" t="str">
        <f>Calculations!A1791</f>
        <v/>
      </c>
      <c r="C1791" s="3" t="str">
        <f t="shared" si="188"/>
        <v/>
      </c>
      <c r="D1791" s="3" t="str">
        <f>IFERROR(Calculations!L1791,"")</f>
        <v/>
      </c>
      <c r="E1791" s="3" t="str">
        <f>IF(OR(FilterValue="",Calculations!C1791=FilterValue), IF(Calculations!C1791 &lt;&gt;DefectTypeString,  IFERROR(Calculations!L1791,""), NA()),NA())</f>
        <v/>
      </c>
      <c r="F1791" s="3" t="e">
        <f t="shared" si="186"/>
        <v>#NUM!</v>
      </c>
      <c r="G1791" s="3" t="e">
        <f xml:space="preserve"> IF(Calculations!C1791 = DefectTypeString,  IFERROR(Calculations!L1791,""), NA())</f>
        <v>#N/A</v>
      </c>
      <c r="H1791" s="3" t="e">
        <f t="shared" si="187"/>
        <v>#NUM!</v>
      </c>
      <c r="I1791" s="3" t="e">
        <f ca="1" xml:space="preserve"> IF(OR(Calculations!C1791 = "",Calculations!C1791 &lt;&gt; DefectTypeString),  Calculations!M1791, NA())</f>
        <v>#N/A</v>
      </c>
      <c r="J1791" s="3" t="e">
        <f xml:space="preserve"> IF(Calculations!C1791 = DefectTypeString,  Calculations!M1791, NA())</f>
        <v>#N/A</v>
      </c>
      <c r="K1791" s="3"/>
      <c r="AL1791" s="2" t="str">
        <f t="shared" si="183"/>
        <v/>
      </c>
      <c r="AM1791" s="4" t="str">
        <f t="shared" si="184"/>
        <v/>
      </c>
      <c r="AN1791" s="4" t="str">
        <f t="shared" si="185"/>
        <v/>
      </c>
    </row>
    <row r="1792" spans="1:40" x14ac:dyDescent="0.2">
      <c r="A1792" s="9" t="str">
        <f>Calculations!B1792</f>
        <v/>
      </c>
      <c r="B1792" s="9" t="str">
        <f>Calculations!A1792</f>
        <v/>
      </c>
      <c r="C1792" s="3" t="str">
        <f t="shared" si="188"/>
        <v/>
      </c>
      <c r="D1792" s="3" t="str">
        <f>IFERROR(Calculations!L1792,"")</f>
        <v/>
      </c>
      <c r="E1792" s="3" t="str">
        <f>IF(OR(FilterValue="",Calculations!C1792=FilterValue), IF(Calculations!C1792 &lt;&gt;DefectTypeString,  IFERROR(Calculations!L1792,""), NA()),NA())</f>
        <v/>
      </c>
      <c r="F1792" s="3" t="e">
        <f t="shared" si="186"/>
        <v>#NUM!</v>
      </c>
      <c r="G1792" s="3" t="e">
        <f xml:space="preserve"> IF(Calculations!C1792 = DefectTypeString,  IFERROR(Calculations!L1792,""), NA())</f>
        <v>#N/A</v>
      </c>
      <c r="H1792" s="3" t="e">
        <f t="shared" si="187"/>
        <v>#NUM!</v>
      </c>
      <c r="I1792" s="3" t="e">
        <f ca="1" xml:space="preserve"> IF(OR(Calculations!C1792 = "",Calculations!C1792 &lt;&gt; DefectTypeString),  Calculations!M1792, NA())</f>
        <v>#N/A</v>
      </c>
      <c r="J1792" s="3" t="e">
        <f xml:space="preserve"> IF(Calculations!C1792 = DefectTypeString,  Calculations!M1792, NA())</f>
        <v>#N/A</v>
      </c>
      <c r="K1792" s="3"/>
      <c r="AL1792" s="2" t="str">
        <f t="shared" si="183"/>
        <v/>
      </c>
      <c r="AM1792" s="4" t="str">
        <f t="shared" si="184"/>
        <v/>
      </c>
      <c r="AN1792" s="4" t="str">
        <f t="shared" si="185"/>
        <v/>
      </c>
    </row>
    <row r="1793" spans="1:40" x14ac:dyDescent="0.2">
      <c r="A1793" s="9" t="str">
        <f>Calculations!B1793</f>
        <v/>
      </c>
      <c r="B1793" s="9" t="str">
        <f>Calculations!A1793</f>
        <v/>
      </c>
      <c r="C1793" s="3" t="str">
        <f t="shared" si="188"/>
        <v/>
      </c>
      <c r="D1793" s="3" t="str">
        <f>IFERROR(Calculations!L1793,"")</f>
        <v/>
      </c>
      <c r="E1793" s="3" t="str">
        <f>IF(OR(FilterValue="",Calculations!C1793=FilterValue), IF(Calculations!C1793 &lt;&gt;DefectTypeString,  IFERROR(Calculations!L1793,""), NA()),NA())</f>
        <v/>
      </c>
      <c r="F1793" s="3" t="e">
        <f t="shared" si="186"/>
        <v>#NUM!</v>
      </c>
      <c r="G1793" s="3" t="e">
        <f xml:space="preserve"> IF(Calculations!C1793 = DefectTypeString,  IFERROR(Calculations!L1793,""), NA())</f>
        <v>#N/A</v>
      </c>
      <c r="H1793" s="3" t="e">
        <f t="shared" si="187"/>
        <v>#NUM!</v>
      </c>
      <c r="I1793" s="3" t="e">
        <f ca="1" xml:space="preserve"> IF(OR(Calculations!C1793 = "",Calculations!C1793 &lt;&gt; DefectTypeString),  Calculations!M1793, NA())</f>
        <v>#N/A</v>
      </c>
      <c r="J1793" s="3" t="e">
        <f xml:space="preserve"> IF(Calculations!C1793 = DefectTypeString,  Calculations!M1793, NA())</f>
        <v>#N/A</v>
      </c>
      <c r="K1793" s="3"/>
      <c r="AL1793" s="2" t="str">
        <f t="shared" si="183"/>
        <v/>
      </c>
      <c r="AM1793" s="4" t="str">
        <f t="shared" si="184"/>
        <v/>
      </c>
      <c r="AN1793" s="4" t="str">
        <f t="shared" si="185"/>
        <v/>
      </c>
    </row>
    <row r="1794" spans="1:40" x14ac:dyDescent="0.2">
      <c r="A1794" s="9" t="str">
        <f>Calculations!B1794</f>
        <v/>
      </c>
      <c r="B1794" s="9" t="str">
        <f>Calculations!A1794</f>
        <v/>
      </c>
      <c r="C1794" s="3" t="str">
        <f t="shared" si="188"/>
        <v/>
      </c>
      <c r="D1794" s="3" t="str">
        <f>IFERROR(Calculations!L1794,"")</f>
        <v/>
      </c>
      <c r="E1794" s="3" t="str">
        <f>IF(OR(FilterValue="",Calculations!C1794=FilterValue), IF(Calculations!C1794 &lt;&gt;DefectTypeString,  IFERROR(Calculations!L1794,""), NA()),NA())</f>
        <v/>
      </c>
      <c r="F1794" s="3" t="e">
        <f t="shared" si="186"/>
        <v>#NUM!</v>
      </c>
      <c r="G1794" s="3" t="e">
        <f xml:space="preserve"> IF(Calculations!C1794 = DefectTypeString,  IFERROR(Calculations!L1794,""), NA())</f>
        <v>#N/A</v>
      </c>
      <c r="H1794" s="3" t="e">
        <f t="shared" si="187"/>
        <v>#NUM!</v>
      </c>
      <c r="I1794" s="3" t="e">
        <f ca="1" xml:space="preserve"> IF(OR(Calculations!C1794 = "",Calculations!C1794 &lt;&gt; DefectTypeString),  Calculations!M1794, NA())</f>
        <v>#N/A</v>
      </c>
      <c r="J1794" s="3" t="e">
        <f xml:space="preserve"> IF(Calculations!C1794 = DefectTypeString,  Calculations!M1794, NA())</f>
        <v>#N/A</v>
      </c>
      <c r="K1794" s="3"/>
      <c r="AL1794" s="2" t="str">
        <f t="shared" si="183"/>
        <v/>
      </c>
      <c r="AM1794" s="4" t="str">
        <f t="shared" si="184"/>
        <v/>
      </c>
      <c r="AN1794" s="4" t="str">
        <f t="shared" si="185"/>
        <v/>
      </c>
    </row>
    <row r="1795" spans="1:40" x14ac:dyDescent="0.2">
      <c r="A1795" s="9" t="str">
        <f>Calculations!B1795</f>
        <v/>
      </c>
      <c r="B1795" s="9" t="str">
        <f>Calculations!A1795</f>
        <v/>
      </c>
      <c r="C1795" s="3" t="str">
        <f t="shared" si="188"/>
        <v/>
      </c>
      <c r="D1795" s="3" t="str">
        <f>IFERROR(Calculations!L1795,"")</f>
        <v/>
      </c>
      <c r="E1795" s="3" t="str">
        <f>IF(OR(FilterValue="",Calculations!C1795=FilterValue), IF(Calculations!C1795 &lt;&gt;DefectTypeString,  IFERROR(Calculations!L1795,""), NA()),NA())</f>
        <v/>
      </c>
      <c r="F1795" s="3" t="e">
        <f t="shared" si="186"/>
        <v>#NUM!</v>
      </c>
      <c r="G1795" s="3" t="e">
        <f xml:space="preserve"> IF(Calculations!C1795 = DefectTypeString,  IFERROR(Calculations!L1795,""), NA())</f>
        <v>#N/A</v>
      </c>
      <c r="H1795" s="3" t="e">
        <f t="shared" si="187"/>
        <v>#NUM!</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9">IF(AL1794&lt;=MAX(B:B), AL1794+1,"")</f>
        <v/>
      </c>
      <c r="AM1795" s="4" t="str">
        <f t="shared" ref="AM1795:AM1858" si="190">IF(AL1795&lt;&gt;"",$F$2,"")</f>
        <v/>
      </c>
      <c r="AN1795" s="4" t="str">
        <f t="shared" ref="AN1795:AN1858" si="191">IF(AL1795&lt;&gt;"",$H$2,"")</f>
        <v/>
      </c>
    </row>
    <row r="1796" spans="1:40" x14ac:dyDescent="0.2">
      <c r="A1796" s="9" t="str">
        <f>Calculations!B1796</f>
        <v/>
      </c>
      <c r="B1796" s="9" t="str">
        <f>Calculations!A1796</f>
        <v/>
      </c>
      <c r="C1796" s="3" t="str">
        <f t="shared" si="188"/>
        <v/>
      </c>
      <c r="D1796" s="3" t="str">
        <f>IFERROR(Calculations!L1796,"")</f>
        <v/>
      </c>
      <c r="E1796" s="3" t="str">
        <f>IF(OR(FilterValue="",Calculations!C1796=FilterValue), IF(Calculations!C1796 &lt;&gt;DefectTypeString,  IFERROR(Calculations!L1796,""), NA()),NA())</f>
        <v/>
      </c>
      <c r="F1796" s="3" t="e">
        <f t="shared" ref="F1796:F1859" si="192">$F$2</f>
        <v>#NUM!</v>
      </c>
      <c r="G1796" s="3" t="e">
        <f xml:space="preserve"> IF(Calculations!C1796 = DefectTypeString,  IFERROR(Calculations!L1796,""), NA())</f>
        <v>#N/A</v>
      </c>
      <c r="H1796" s="3" t="e">
        <f t="shared" ref="H1796:H1859" si="193">$H$2</f>
        <v>#NUM!</v>
      </c>
      <c r="I1796" s="3" t="e">
        <f ca="1" xml:space="preserve"> IF(OR(Calculations!C1796 = "",Calculations!C1796 &lt;&gt; DefectTypeString),  Calculations!M1796, NA())</f>
        <v>#N/A</v>
      </c>
      <c r="J1796" s="3" t="e">
        <f xml:space="preserve"> IF(Calculations!C1796 = DefectTypeString,  Calculations!M1796, NA())</f>
        <v>#N/A</v>
      </c>
      <c r="K1796" s="3"/>
      <c r="AL1796" s="2" t="str">
        <f t="shared" si="189"/>
        <v/>
      </c>
      <c r="AM1796" s="4" t="str">
        <f t="shared" si="190"/>
        <v/>
      </c>
      <c r="AN1796" s="4" t="str">
        <f t="shared" si="191"/>
        <v/>
      </c>
    </row>
    <row r="1797" spans="1:40" x14ac:dyDescent="0.2">
      <c r="A1797" s="9" t="str">
        <f>Calculations!B1797</f>
        <v/>
      </c>
      <c r="B1797" s="9" t="str">
        <f>Calculations!A1797</f>
        <v/>
      </c>
      <c r="C1797" s="3" t="str">
        <f t="shared" si="188"/>
        <v/>
      </c>
      <c r="D1797" s="3" t="str">
        <f>IFERROR(Calculations!L1797,"")</f>
        <v/>
      </c>
      <c r="E1797" s="3" t="str">
        <f>IF(OR(FilterValue="",Calculations!C1797=FilterValue), IF(Calculations!C1797 &lt;&gt;DefectTypeString,  IFERROR(Calculations!L1797,""), NA()),NA())</f>
        <v/>
      </c>
      <c r="F1797" s="3" t="e">
        <f t="shared" si="192"/>
        <v>#NUM!</v>
      </c>
      <c r="G1797" s="3" t="e">
        <f xml:space="preserve"> IF(Calculations!C1797 = DefectTypeString,  IFERROR(Calculations!L1797,""), NA())</f>
        <v>#N/A</v>
      </c>
      <c r="H1797" s="3" t="e">
        <f t="shared" si="193"/>
        <v>#NUM!</v>
      </c>
      <c r="I1797" s="3" t="e">
        <f ca="1" xml:space="preserve"> IF(OR(Calculations!C1797 = "",Calculations!C1797 &lt;&gt; DefectTypeString),  Calculations!M1797, NA())</f>
        <v>#N/A</v>
      </c>
      <c r="J1797" s="3" t="e">
        <f xml:space="preserve"> IF(Calculations!C1797 = DefectTypeString,  Calculations!M1797, NA())</f>
        <v>#N/A</v>
      </c>
      <c r="K1797" s="3"/>
      <c r="AL1797" s="2" t="str">
        <f t="shared" si="189"/>
        <v/>
      </c>
      <c r="AM1797" s="4" t="str">
        <f t="shared" si="190"/>
        <v/>
      </c>
      <c r="AN1797" s="4" t="str">
        <f t="shared" si="191"/>
        <v/>
      </c>
    </row>
    <row r="1798" spans="1:40" x14ac:dyDescent="0.2">
      <c r="A1798" s="9" t="str">
        <f>Calculations!B1798</f>
        <v/>
      </c>
      <c r="B1798" s="9" t="str">
        <f>Calculations!A1798</f>
        <v/>
      </c>
      <c r="C1798" s="3" t="str">
        <f t="shared" si="188"/>
        <v/>
      </c>
      <c r="D1798" s="3" t="str">
        <f>IFERROR(Calculations!L1798,"")</f>
        <v/>
      </c>
      <c r="E1798" s="3" t="str">
        <f>IF(OR(FilterValue="",Calculations!C1798=FilterValue), IF(Calculations!C1798 &lt;&gt;DefectTypeString,  IFERROR(Calculations!L1798,""), NA()),NA())</f>
        <v/>
      </c>
      <c r="F1798" s="3" t="e">
        <f t="shared" si="192"/>
        <v>#NUM!</v>
      </c>
      <c r="G1798" s="3" t="e">
        <f xml:space="preserve"> IF(Calculations!C1798 = DefectTypeString,  IFERROR(Calculations!L1798,""), NA())</f>
        <v>#N/A</v>
      </c>
      <c r="H1798" s="3" t="e">
        <f t="shared" si="193"/>
        <v>#NUM!</v>
      </c>
      <c r="I1798" s="3" t="e">
        <f ca="1" xml:space="preserve"> IF(OR(Calculations!C1798 = "",Calculations!C1798 &lt;&gt; DefectTypeString),  Calculations!M1798, NA())</f>
        <v>#N/A</v>
      </c>
      <c r="J1798" s="3" t="e">
        <f xml:space="preserve"> IF(Calculations!C1798 = DefectTypeString,  Calculations!M1798, NA())</f>
        <v>#N/A</v>
      </c>
      <c r="K1798" s="3"/>
      <c r="AL1798" s="2" t="str">
        <f t="shared" si="189"/>
        <v/>
      </c>
      <c r="AM1798" s="4" t="str">
        <f t="shared" si="190"/>
        <v/>
      </c>
      <c r="AN1798" s="4" t="str">
        <f t="shared" si="191"/>
        <v/>
      </c>
    </row>
    <row r="1799" spans="1:40" x14ac:dyDescent="0.2">
      <c r="A1799" s="9" t="str">
        <f>Calculations!B1799</f>
        <v/>
      </c>
      <c r="B1799" s="9" t="str">
        <f>Calculations!A1799</f>
        <v/>
      </c>
      <c r="C1799" s="3" t="str">
        <f t="shared" si="188"/>
        <v/>
      </c>
      <c r="D1799" s="3" t="str">
        <f>IFERROR(Calculations!L1799,"")</f>
        <v/>
      </c>
      <c r="E1799" s="3" t="str">
        <f>IF(OR(FilterValue="",Calculations!C1799=FilterValue), IF(Calculations!C1799 &lt;&gt;DefectTypeString,  IFERROR(Calculations!L1799,""), NA()),NA())</f>
        <v/>
      </c>
      <c r="F1799" s="3" t="e">
        <f t="shared" si="192"/>
        <v>#NUM!</v>
      </c>
      <c r="G1799" s="3" t="e">
        <f xml:space="preserve"> IF(Calculations!C1799 = DefectTypeString,  IFERROR(Calculations!L1799,""), NA())</f>
        <v>#N/A</v>
      </c>
      <c r="H1799" s="3" t="e">
        <f t="shared" si="193"/>
        <v>#NUM!</v>
      </c>
      <c r="I1799" s="3" t="e">
        <f ca="1" xml:space="preserve"> IF(OR(Calculations!C1799 = "",Calculations!C1799 &lt;&gt; DefectTypeString),  Calculations!M1799, NA())</f>
        <v>#N/A</v>
      </c>
      <c r="J1799" s="3" t="e">
        <f xml:space="preserve"> IF(Calculations!C1799 = DefectTypeString,  Calculations!M1799, NA())</f>
        <v>#N/A</v>
      </c>
      <c r="K1799" s="3"/>
      <c r="AL1799" s="2" t="str">
        <f t="shared" si="189"/>
        <v/>
      </c>
      <c r="AM1799" s="4" t="str">
        <f t="shared" si="190"/>
        <v/>
      </c>
      <c r="AN1799" s="4" t="str">
        <f t="shared" si="191"/>
        <v/>
      </c>
    </row>
    <row r="1800" spans="1:40" x14ac:dyDescent="0.2">
      <c r="A1800" s="9" t="str">
        <f>Calculations!B1800</f>
        <v/>
      </c>
      <c r="B1800" s="9" t="str">
        <f>Calculations!A1800</f>
        <v/>
      </c>
      <c r="C1800" s="3" t="str">
        <f t="shared" si="188"/>
        <v/>
      </c>
      <c r="D1800" s="3" t="str">
        <f>IFERROR(Calculations!L1800,"")</f>
        <v/>
      </c>
      <c r="E1800" s="3" t="str">
        <f>IF(OR(FilterValue="",Calculations!C1800=FilterValue), IF(Calculations!C1800 &lt;&gt;DefectTypeString,  IFERROR(Calculations!L1800,""), NA()),NA())</f>
        <v/>
      </c>
      <c r="F1800" s="3" t="e">
        <f t="shared" si="192"/>
        <v>#NUM!</v>
      </c>
      <c r="G1800" s="3" t="e">
        <f xml:space="preserve"> IF(Calculations!C1800 = DefectTypeString,  IFERROR(Calculations!L1800,""), NA())</f>
        <v>#N/A</v>
      </c>
      <c r="H1800" s="3" t="e">
        <f t="shared" si="193"/>
        <v>#NUM!</v>
      </c>
      <c r="I1800" s="3" t="e">
        <f ca="1" xml:space="preserve"> IF(OR(Calculations!C1800 = "",Calculations!C1800 &lt;&gt; DefectTypeString),  Calculations!M1800, NA())</f>
        <v>#N/A</v>
      </c>
      <c r="J1800" s="3" t="e">
        <f xml:space="preserve"> IF(Calculations!C1800 = DefectTypeString,  Calculations!M1800, NA())</f>
        <v>#N/A</v>
      </c>
      <c r="K1800" s="3"/>
      <c r="AL1800" s="2" t="str">
        <f t="shared" si="189"/>
        <v/>
      </c>
      <c r="AM1800" s="4" t="str">
        <f t="shared" si="190"/>
        <v/>
      </c>
      <c r="AN1800" s="4" t="str">
        <f t="shared" si="191"/>
        <v/>
      </c>
    </row>
    <row r="1801" spans="1:40" x14ac:dyDescent="0.2">
      <c r="A1801" s="9" t="str">
        <f>Calculations!B1801</f>
        <v/>
      </c>
      <c r="B1801" s="9" t="str">
        <f>Calculations!A1801</f>
        <v/>
      </c>
      <c r="C1801" s="3" t="str">
        <f t="shared" si="188"/>
        <v/>
      </c>
      <c r="D1801" s="3" t="str">
        <f>IFERROR(Calculations!L1801,"")</f>
        <v/>
      </c>
      <c r="E1801" s="3" t="str">
        <f>IF(OR(FilterValue="",Calculations!C1801=FilterValue), IF(Calculations!C1801 &lt;&gt;DefectTypeString,  IFERROR(Calculations!L1801,""), NA()),NA())</f>
        <v/>
      </c>
      <c r="F1801" s="3" t="e">
        <f t="shared" si="192"/>
        <v>#NUM!</v>
      </c>
      <c r="G1801" s="3" t="e">
        <f xml:space="preserve"> IF(Calculations!C1801 = DefectTypeString,  IFERROR(Calculations!L1801,""), NA())</f>
        <v>#N/A</v>
      </c>
      <c r="H1801" s="3" t="e">
        <f t="shared" si="193"/>
        <v>#NUM!</v>
      </c>
      <c r="I1801" s="3" t="e">
        <f ca="1" xml:space="preserve"> IF(OR(Calculations!C1801 = "",Calculations!C1801 &lt;&gt; DefectTypeString),  Calculations!M1801, NA())</f>
        <v>#N/A</v>
      </c>
      <c r="J1801" s="3" t="e">
        <f xml:space="preserve"> IF(Calculations!C1801 = DefectTypeString,  Calculations!M1801, NA())</f>
        <v>#N/A</v>
      </c>
      <c r="K1801" s="3"/>
      <c r="AL1801" s="2" t="str">
        <f t="shared" si="189"/>
        <v/>
      </c>
      <c r="AM1801" s="4" t="str">
        <f t="shared" si="190"/>
        <v/>
      </c>
      <c r="AN1801" s="4" t="str">
        <f t="shared" si="191"/>
        <v/>
      </c>
    </row>
    <row r="1802" spans="1:40" x14ac:dyDescent="0.2">
      <c r="A1802" s="9" t="str">
        <f>Calculations!B1802</f>
        <v/>
      </c>
      <c r="B1802" s="9" t="str">
        <f>Calculations!A1802</f>
        <v/>
      </c>
      <c r="C1802" s="3" t="str">
        <f t="shared" si="188"/>
        <v/>
      </c>
      <c r="D1802" s="3" t="str">
        <f>IFERROR(Calculations!L1802,"")</f>
        <v/>
      </c>
      <c r="E1802" s="3" t="str">
        <f>IF(OR(FilterValue="",Calculations!C1802=FilterValue), IF(Calculations!C1802 &lt;&gt;DefectTypeString,  IFERROR(Calculations!L1802,""), NA()),NA())</f>
        <v/>
      </c>
      <c r="F1802" s="3" t="e">
        <f t="shared" si="192"/>
        <v>#NUM!</v>
      </c>
      <c r="G1802" s="3" t="e">
        <f xml:space="preserve"> IF(Calculations!C1802 = DefectTypeString,  IFERROR(Calculations!L1802,""), NA())</f>
        <v>#N/A</v>
      </c>
      <c r="H1802" s="3" t="e">
        <f t="shared" si="193"/>
        <v>#NUM!</v>
      </c>
      <c r="I1802" s="3" t="e">
        <f ca="1" xml:space="preserve"> IF(OR(Calculations!C1802 = "",Calculations!C1802 &lt;&gt; DefectTypeString),  Calculations!M1802, NA())</f>
        <v>#N/A</v>
      </c>
      <c r="J1802" s="3" t="e">
        <f xml:space="preserve"> IF(Calculations!C1802 = DefectTypeString,  Calculations!M1802, NA())</f>
        <v>#N/A</v>
      </c>
      <c r="K1802" s="3"/>
      <c r="AL1802" s="2" t="str">
        <f t="shared" si="189"/>
        <v/>
      </c>
      <c r="AM1802" s="4" t="str">
        <f t="shared" si="190"/>
        <v/>
      </c>
      <c r="AN1802" s="4" t="str">
        <f t="shared" si="191"/>
        <v/>
      </c>
    </row>
    <row r="1803" spans="1:40" x14ac:dyDescent="0.2">
      <c r="A1803" s="9" t="str">
        <f>Calculations!B1803</f>
        <v/>
      </c>
      <c r="B1803" s="9" t="str">
        <f>Calculations!A1803</f>
        <v/>
      </c>
      <c r="C1803" s="3" t="str">
        <f t="shared" si="188"/>
        <v/>
      </c>
      <c r="D1803" s="3" t="str">
        <f>IFERROR(Calculations!L1803,"")</f>
        <v/>
      </c>
      <c r="E1803" s="3" t="str">
        <f>IF(OR(FilterValue="",Calculations!C1803=FilterValue), IF(Calculations!C1803 &lt;&gt;DefectTypeString,  IFERROR(Calculations!L1803,""), NA()),NA())</f>
        <v/>
      </c>
      <c r="F1803" s="3" t="e">
        <f t="shared" si="192"/>
        <v>#NUM!</v>
      </c>
      <c r="G1803" s="3" t="e">
        <f xml:space="preserve"> IF(Calculations!C1803 = DefectTypeString,  IFERROR(Calculations!L1803,""), NA())</f>
        <v>#N/A</v>
      </c>
      <c r="H1803" s="3" t="e">
        <f t="shared" si="193"/>
        <v>#NUM!</v>
      </c>
      <c r="I1803" s="3" t="e">
        <f ca="1" xml:space="preserve"> IF(OR(Calculations!C1803 = "",Calculations!C1803 &lt;&gt; DefectTypeString),  Calculations!M1803, NA())</f>
        <v>#N/A</v>
      </c>
      <c r="J1803" s="3" t="e">
        <f xml:space="preserve"> IF(Calculations!C1803 = DefectTypeString,  Calculations!M1803, NA())</f>
        <v>#N/A</v>
      </c>
      <c r="K1803" s="3"/>
      <c r="AL1803" s="2" t="str">
        <f t="shared" si="189"/>
        <v/>
      </c>
      <c r="AM1803" s="4" t="str">
        <f t="shared" si="190"/>
        <v/>
      </c>
      <c r="AN1803" s="4" t="str">
        <f t="shared" si="191"/>
        <v/>
      </c>
    </row>
    <row r="1804" spans="1:40" x14ac:dyDescent="0.2">
      <c r="A1804" s="9" t="str">
        <f>Calculations!B1804</f>
        <v/>
      </c>
      <c r="B1804" s="9" t="str">
        <f>Calculations!A1804</f>
        <v/>
      </c>
      <c r="C1804" s="3" t="str">
        <f t="shared" si="188"/>
        <v/>
      </c>
      <c r="D1804" s="3" t="str">
        <f>IFERROR(Calculations!L1804,"")</f>
        <v/>
      </c>
      <c r="E1804" s="3" t="str">
        <f>IF(OR(FilterValue="",Calculations!C1804=FilterValue), IF(Calculations!C1804 &lt;&gt;DefectTypeString,  IFERROR(Calculations!L1804,""), NA()),NA())</f>
        <v/>
      </c>
      <c r="F1804" s="3" t="e">
        <f t="shared" si="192"/>
        <v>#NUM!</v>
      </c>
      <c r="G1804" s="3" t="e">
        <f xml:space="preserve"> IF(Calculations!C1804 = DefectTypeString,  IFERROR(Calculations!L1804,""), NA())</f>
        <v>#N/A</v>
      </c>
      <c r="H1804" s="3" t="e">
        <f t="shared" si="193"/>
        <v>#NUM!</v>
      </c>
      <c r="I1804" s="3" t="e">
        <f ca="1" xml:space="preserve"> IF(OR(Calculations!C1804 = "",Calculations!C1804 &lt;&gt; DefectTypeString),  Calculations!M1804, NA())</f>
        <v>#N/A</v>
      </c>
      <c r="J1804" s="3" t="e">
        <f xml:space="preserve"> IF(Calculations!C1804 = DefectTypeString,  Calculations!M1804, NA())</f>
        <v>#N/A</v>
      </c>
      <c r="K1804" s="3"/>
      <c r="AL1804" s="2" t="str">
        <f t="shared" si="189"/>
        <v/>
      </c>
      <c r="AM1804" s="4" t="str">
        <f t="shared" si="190"/>
        <v/>
      </c>
      <c r="AN1804" s="4" t="str">
        <f t="shared" si="191"/>
        <v/>
      </c>
    </row>
    <row r="1805" spans="1:40" x14ac:dyDescent="0.2">
      <c r="A1805" s="9" t="str">
        <f>Calculations!B1805</f>
        <v/>
      </c>
      <c r="B1805" s="9" t="str">
        <f>Calculations!A1805</f>
        <v/>
      </c>
      <c r="C1805" s="3" t="str">
        <f t="shared" si="188"/>
        <v/>
      </c>
      <c r="D1805" s="3" t="str">
        <f>IFERROR(Calculations!L1805,"")</f>
        <v/>
      </c>
      <c r="E1805" s="3" t="str">
        <f>IF(OR(FilterValue="",Calculations!C1805=FilterValue), IF(Calculations!C1805 &lt;&gt;DefectTypeString,  IFERROR(Calculations!L1805,""), NA()),NA())</f>
        <v/>
      </c>
      <c r="F1805" s="3" t="e">
        <f t="shared" si="192"/>
        <v>#NUM!</v>
      </c>
      <c r="G1805" s="3" t="e">
        <f xml:space="preserve"> IF(Calculations!C1805 = DefectTypeString,  IFERROR(Calculations!L1805,""), NA())</f>
        <v>#N/A</v>
      </c>
      <c r="H1805" s="3" t="e">
        <f t="shared" si="193"/>
        <v>#NUM!</v>
      </c>
      <c r="I1805" s="3" t="e">
        <f ca="1" xml:space="preserve"> IF(OR(Calculations!C1805 = "",Calculations!C1805 &lt;&gt; DefectTypeString),  Calculations!M1805, NA())</f>
        <v>#N/A</v>
      </c>
      <c r="J1805" s="3" t="e">
        <f xml:space="preserve"> IF(Calculations!C1805 = DefectTypeString,  Calculations!M1805, NA())</f>
        <v>#N/A</v>
      </c>
      <c r="K1805" s="3"/>
      <c r="AL1805" s="2" t="str">
        <f t="shared" si="189"/>
        <v/>
      </c>
      <c r="AM1805" s="4" t="str">
        <f t="shared" si="190"/>
        <v/>
      </c>
      <c r="AN1805" s="4" t="str">
        <f t="shared" si="191"/>
        <v/>
      </c>
    </row>
    <row r="1806" spans="1:40" x14ac:dyDescent="0.2">
      <c r="A1806" s="9" t="str">
        <f>Calculations!B1806</f>
        <v/>
      </c>
      <c r="B1806" s="9" t="str">
        <f>Calculations!A1806</f>
        <v/>
      </c>
      <c r="C1806" s="3" t="str">
        <f t="shared" si="188"/>
        <v/>
      </c>
      <c r="D1806" s="3" t="str">
        <f>IFERROR(Calculations!L1806,"")</f>
        <v/>
      </c>
      <c r="E1806" s="3" t="str">
        <f>IF(OR(FilterValue="",Calculations!C1806=FilterValue), IF(Calculations!C1806 &lt;&gt;DefectTypeString,  IFERROR(Calculations!L1806,""), NA()),NA())</f>
        <v/>
      </c>
      <c r="F1806" s="3" t="e">
        <f t="shared" si="192"/>
        <v>#NUM!</v>
      </c>
      <c r="G1806" s="3" t="e">
        <f xml:space="preserve"> IF(Calculations!C1806 = DefectTypeString,  IFERROR(Calculations!L1806,""), NA())</f>
        <v>#N/A</v>
      </c>
      <c r="H1806" s="3" t="e">
        <f t="shared" si="193"/>
        <v>#NUM!</v>
      </c>
      <c r="I1806" s="3" t="e">
        <f ca="1" xml:space="preserve"> IF(OR(Calculations!C1806 = "",Calculations!C1806 &lt;&gt; DefectTypeString),  Calculations!M1806, NA())</f>
        <v>#N/A</v>
      </c>
      <c r="J1806" s="3" t="e">
        <f xml:space="preserve"> IF(Calculations!C1806 = DefectTypeString,  Calculations!M1806, NA())</f>
        <v>#N/A</v>
      </c>
      <c r="K1806" s="3"/>
      <c r="AL1806" s="2" t="str">
        <f t="shared" si="189"/>
        <v/>
      </c>
      <c r="AM1806" s="4" t="str">
        <f t="shared" si="190"/>
        <v/>
      </c>
      <c r="AN1806" s="4" t="str">
        <f t="shared" si="191"/>
        <v/>
      </c>
    </row>
    <row r="1807" spans="1:40" x14ac:dyDescent="0.2">
      <c r="A1807" s="9" t="str">
        <f>Calculations!B1807</f>
        <v/>
      </c>
      <c r="B1807" s="9" t="str">
        <f>Calculations!A1807</f>
        <v/>
      </c>
      <c r="C1807" s="3" t="str">
        <f t="shared" si="188"/>
        <v/>
      </c>
      <c r="D1807" s="3" t="str">
        <f>IFERROR(Calculations!L1807,"")</f>
        <v/>
      </c>
      <c r="E1807" s="3" t="str">
        <f>IF(OR(FilterValue="",Calculations!C1807=FilterValue), IF(Calculations!C1807 &lt;&gt;DefectTypeString,  IFERROR(Calculations!L1807,""), NA()),NA())</f>
        <v/>
      </c>
      <c r="F1807" s="3" t="e">
        <f t="shared" si="192"/>
        <v>#NUM!</v>
      </c>
      <c r="G1807" s="3" t="e">
        <f xml:space="preserve"> IF(Calculations!C1807 = DefectTypeString,  IFERROR(Calculations!L1807,""), NA())</f>
        <v>#N/A</v>
      </c>
      <c r="H1807" s="3" t="e">
        <f t="shared" si="193"/>
        <v>#NUM!</v>
      </c>
      <c r="I1807" s="3" t="e">
        <f ca="1" xml:space="preserve"> IF(OR(Calculations!C1807 = "",Calculations!C1807 &lt;&gt; DefectTypeString),  Calculations!M1807, NA())</f>
        <v>#N/A</v>
      </c>
      <c r="J1807" s="3" t="e">
        <f xml:space="preserve"> IF(Calculations!C1807 = DefectTypeString,  Calculations!M1807, NA())</f>
        <v>#N/A</v>
      </c>
      <c r="K1807" s="3"/>
      <c r="AL1807" s="2" t="str">
        <f t="shared" si="189"/>
        <v/>
      </c>
      <c r="AM1807" s="4" t="str">
        <f t="shared" si="190"/>
        <v/>
      </c>
      <c r="AN1807" s="4" t="str">
        <f t="shared" si="191"/>
        <v/>
      </c>
    </row>
    <row r="1808" spans="1:40" x14ac:dyDescent="0.2">
      <c r="A1808" s="9" t="str">
        <f>Calculations!B1808</f>
        <v/>
      </c>
      <c r="B1808" s="9" t="str">
        <f>Calculations!A1808</f>
        <v/>
      </c>
      <c r="C1808" s="3" t="str">
        <f t="shared" si="188"/>
        <v/>
      </c>
      <c r="D1808" s="3" t="str">
        <f>IFERROR(Calculations!L1808,"")</f>
        <v/>
      </c>
      <c r="E1808" s="3" t="str">
        <f>IF(OR(FilterValue="",Calculations!C1808=FilterValue), IF(Calculations!C1808 &lt;&gt;DefectTypeString,  IFERROR(Calculations!L1808,""), NA()),NA())</f>
        <v/>
      </c>
      <c r="F1808" s="3" t="e">
        <f t="shared" si="192"/>
        <v>#NUM!</v>
      </c>
      <c r="G1808" s="3" t="e">
        <f xml:space="preserve"> IF(Calculations!C1808 = DefectTypeString,  IFERROR(Calculations!L1808,""), NA())</f>
        <v>#N/A</v>
      </c>
      <c r="H1808" s="3" t="e">
        <f t="shared" si="193"/>
        <v>#NUM!</v>
      </c>
      <c r="I1808" s="3" t="e">
        <f ca="1" xml:space="preserve"> IF(OR(Calculations!C1808 = "",Calculations!C1808 &lt;&gt; DefectTypeString),  Calculations!M1808, NA())</f>
        <v>#N/A</v>
      </c>
      <c r="J1808" s="3" t="e">
        <f xml:space="preserve"> IF(Calculations!C1808 = DefectTypeString,  Calculations!M1808, NA())</f>
        <v>#N/A</v>
      </c>
      <c r="K1808" s="3"/>
      <c r="AL1808" s="2" t="str">
        <f t="shared" si="189"/>
        <v/>
      </c>
      <c r="AM1808" s="4" t="str">
        <f t="shared" si="190"/>
        <v/>
      </c>
      <c r="AN1808" s="4" t="str">
        <f t="shared" si="191"/>
        <v/>
      </c>
    </row>
    <row r="1809" spans="1:40" x14ac:dyDescent="0.2">
      <c r="A1809" s="9" t="str">
        <f>Calculations!B1809</f>
        <v/>
      </c>
      <c r="B1809" s="9" t="str">
        <f>Calculations!A1809</f>
        <v/>
      </c>
      <c r="C1809" s="3" t="str">
        <f t="shared" si="188"/>
        <v/>
      </c>
      <c r="D1809" s="3" t="str">
        <f>IFERROR(Calculations!L1809,"")</f>
        <v/>
      </c>
      <c r="E1809" s="3" t="str">
        <f>IF(OR(FilterValue="",Calculations!C1809=FilterValue), IF(Calculations!C1809 &lt;&gt;DefectTypeString,  IFERROR(Calculations!L1809,""), NA()),NA())</f>
        <v/>
      </c>
      <c r="F1809" s="3" t="e">
        <f t="shared" si="192"/>
        <v>#NUM!</v>
      </c>
      <c r="G1809" s="3" t="e">
        <f xml:space="preserve"> IF(Calculations!C1809 = DefectTypeString,  IFERROR(Calculations!L1809,""), NA())</f>
        <v>#N/A</v>
      </c>
      <c r="H1809" s="3" t="e">
        <f t="shared" si="193"/>
        <v>#NUM!</v>
      </c>
      <c r="I1809" s="3" t="e">
        <f ca="1" xml:space="preserve"> IF(OR(Calculations!C1809 = "",Calculations!C1809 &lt;&gt; DefectTypeString),  Calculations!M1809, NA())</f>
        <v>#N/A</v>
      </c>
      <c r="J1809" s="3" t="e">
        <f xml:space="preserve"> IF(Calculations!C1809 = DefectTypeString,  Calculations!M1809, NA())</f>
        <v>#N/A</v>
      </c>
      <c r="K1809" s="3"/>
      <c r="AL1809" s="2" t="str">
        <f t="shared" si="189"/>
        <v/>
      </c>
      <c r="AM1809" s="4" t="str">
        <f t="shared" si="190"/>
        <v/>
      </c>
      <c r="AN1809" s="4" t="str">
        <f t="shared" si="191"/>
        <v/>
      </c>
    </row>
    <row r="1810" spans="1:40" x14ac:dyDescent="0.2">
      <c r="A1810" s="9" t="str">
        <f>Calculations!B1810</f>
        <v/>
      </c>
      <c r="B1810" s="9" t="str">
        <f>Calculations!A1810</f>
        <v/>
      </c>
      <c r="C1810" s="3" t="str">
        <f t="shared" si="188"/>
        <v/>
      </c>
      <c r="D1810" s="3" t="str">
        <f>IFERROR(Calculations!L1810,"")</f>
        <v/>
      </c>
      <c r="E1810" s="3" t="str">
        <f>IF(OR(FilterValue="",Calculations!C1810=FilterValue), IF(Calculations!C1810 &lt;&gt;DefectTypeString,  IFERROR(Calculations!L1810,""), NA()),NA())</f>
        <v/>
      </c>
      <c r="F1810" s="3" t="e">
        <f t="shared" si="192"/>
        <v>#NUM!</v>
      </c>
      <c r="G1810" s="3" t="e">
        <f xml:space="preserve"> IF(Calculations!C1810 = DefectTypeString,  IFERROR(Calculations!L1810,""), NA())</f>
        <v>#N/A</v>
      </c>
      <c r="H1810" s="3" t="e">
        <f t="shared" si="193"/>
        <v>#NUM!</v>
      </c>
      <c r="I1810" s="3" t="e">
        <f ca="1" xml:space="preserve"> IF(OR(Calculations!C1810 = "",Calculations!C1810 &lt;&gt; DefectTypeString),  Calculations!M1810, NA())</f>
        <v>#N/A</v>
      </c>
      <c r="J1810" s="3" t="e">
        <f xml:space="preserve"> IF(Calculations!C1810 = DefectTypeString,  Calculations!M1810, NA())</f>
        <v>#N/A</v>
      </c>
      <c r="K1810" s="3"/>
      <c r="AL1810" s="2" t="str">
        <f t="shared" si="189"/>
        <v/>
      </c>
      <c r="AM1810" s="4" t="str">
        <f t="shared" si="190"/>
        <v/>
      </c>
      <c r="AN1810" s="4" t="str">
        <f t="shared" si="191"/>
        <v/>
      </c>
    </row>
    <row r="1811" spans="1:40" x14ac:dyDescent="0.2">
      <c r="A1811" s="9" t="str">
        <f>Calculations!B1811</f>
        <v/>
      </c>
      <c r="B1811" s="9" t="str">
        <f>Calculations!A1811</f>
        <v/>
      </c>
      <c r="C1811" s="3" t="str">
        <f t="shared" si="188"/>
        <v/>
      </c>
      <c r="D1811" s="3" t="str">
        <f>IFERROR(Calculations!L1811,"")</f>
        <v/>
      </c>
      <c r="E1811" s="3" t="str">
        <f>IF(OR(FilterValue="",Calculations!C1811=FilterValue), IF(Calculations!C1811 &lt;&gt;DefectTypeString,  IFERROR(Calculations!L1811,""), NA()),NA())</f>
        <v/>
      </c>
      <c r="F1811" s="3" t="e">
        <f t="shared" si="192"/>
        <v>#NUM!</v>
      </c>
      <c r="G1811" s="3" t="e">
        <f xml:space="preserve"> IF(Calculations!C1811 = DefectTypeString,  IFERROR(Calculations!L1811,""), NA())</f>
        <v>#N/A</v>
      </c>
      <c r="H1811" s="3" t="e">
        <f t="shared" si="193"/>
        <v>#NUM!</v>
      </c>
      <c r="I1811" s="3" t="e">
        <f ca="1" xml:space="preserve"> IF(OR(Calculations!C1811 = "",Calculations!C1811 &lt;&gt; DefectTypeString),  Calculations!M1811, NA())</f>
        <v>#N/A</v>
      </c>
      <c r="J1811" s="3" t="e">
        <f xml:space="preserve"> IF(Calculations!C1811 = DefectTypeString,  Calculations!M1811, NA())</f>
        <v>#N/A</v>
      </c>
      <c r="K1811" s="3"/>
      <c r="AL1811" s="2" t="str">
        <f t="shared" si="189"/>
        <v/>
      </c>
      <c r="AM1811" s="4" t="str">
        <f t="shared" si="190"/>
        <v/>
      </c>
      <c r="AN1811" s="4" t="str">
        <f t="shared" si="191"/>
        <v/>
      </c>
    </row>
    <row r="1812" spans="1:40" x14ac:dyDescent="0.2">
      <c r="A1812" s="9" t="str">
        <f>Calculations!B1812</f>
        <v/>
      </c>
      <c r="B1812" s="9" t="str">
        <f>Calculations!A1812</f>
        <v/>
      </c>
      <c r="C1812" s="3" t="str">
        <f t="shared" si="188"/>
        <v/>
      </c>
      <c r="D1812" s="3" t="str">
        <f>IFERROR(Calculations!L1812,"")</f>
        <v/>
      </c>
      <c r="E1812" s="3" t="str">
        <f>IF(OR(FilterValue="",Calculations!C1812=FilterValue), IF(Calculations!C1812 &lt;&gt;DefectTypeString,  IFERROR(Calculations!L1812,""), NA()),NA())</f>
        <v/>
      </c>
      <c r="F1812" s="3" t="e">
        <f t="shared" si="192"/>
        <v>#NUM!</v>
      </c>
      <c r="G1812" s="3" t="e">
        <f xml:space="preserve"> IF(Calculations!C1812 = DefectTypeString,  IFERROR(Calculations!L1812,""), NA())</f>
        <v>#N/A</v>
      </c>
      <c r="H1812" s="3" t="e">
        <f t="shared" si="193"/>
        <v>#NUM!</v>
      </c>
      <c r="I1812" s="3" t="e">
        <f ca="1" xml:space="preserve"> IF(OR(Calculations!C1812 = "",Calculations!C1812 &lt;&gt; DefectTypeString),  Calculations!M1812, NA())</f>
        <v>#N/A</v>
      </c>
      <c r="J1812" s="3" t="e">
        <f xml:space="preserve"> IF(Calculations!C1812 = DefectTypeString,  Calculations!M1812, NA())</f>
        <v>#N/A</v>
      </c>
      <c r="K1812" s="3"/>
      <c r="AL1812" s="2" t="str">
        <f t="shared" si="189"/>
        <v/>
      </c>
      <c r="AM1812" s="4" t="str">
        <f t="shared" si="190"/>
        <v/>
      </c>
      <c r="AN1812" s="4" t="str">
        <f t="shared" si="191"/>
        <v/>
      </c>
    </row>
    <row r="1813" spans="1:40" x14ac:dyDescent="0.2">
      <c r="A1813" s="9" t="str">
        <f>Calculations!B1813</f>
        <v/>
      </c>
      <c r="B1813" s="9" t="str">
        <f>Calculations!A1813</f>
        <v/>
      </c>
      <c r="C1813" s="3" t="str">
        <f t="shared" si="188"/>
        <v/>
      </c>
      <c r="D1813" s="3" t="str">
        <f>IFERROR(Calculations!L1813,"")</f>
        <v/>
      </c>
      <c r="E1813" s="3" t="str">
        <f>IF(OR(FilterValue="",Calculations!C1813=FilterValue), IF(Calculations!C1813 &lt;&gt;DefectTypeString,  IFERROR(Calculations!L1813,""), NA()),NA())</f>
        <v/>
      </c>
      <c r="F1813" s="3" t="e">
        <f t="shared" si="192"/>
        <v>#NUM!</v>
      </c>
      <c r="G1813" s="3" t="e">
        <f xml:space="preserve"> IF(Calculations!C1813 = DefectTypeString,  IFERROR(Calculations!L1813,""), NA())</f>
        <v>#N/A</v>
      </c>
      <c r="H1813" s="3" t="e">
        <f t="shared" si="193"/>
        <v>#NUM!</v>
      </c>
      <c r="I1813" s="3" t="e">
        <f ca="1" xml:space="preserve"> IF(OR(Calculations!C1813 = "",Calculations!C1813 &lt;&gt; DefectTypeString),  Calculations!M1813, NA())</f>
        <v>#N/A</v>
      </c>
      <c r="J1813" s="3" t="e">
        <f xml:space="preserve"> IF(Calculations!C1813 = DefectTypeString,  Calculations!M1813, NA())</f>
        <v>#N/A</v>
      </c>
      <c r="K1813" s="3"/>
      <c r="AL1813" s="2" t="str">
        <f t="shared" si="189"/>
        <v/>
      </c>
      <c r="AM1813" s="4" t="str">
        <f t="shared" si="190"/>
        <v/>
      </c>
      <c r="AN1813" s="4" t="str">
        <f t="shared" si="191"/>
        <v/>
      </c>
    </row>
    <row r="1814" spans="1:40" x14ac:dyDescent="0.2">
      <c r="A1814" s="9" t="str">
        <f>Calculations!B1814</f>
        <v/>
      </c>
      <c r="B1814" s="9" t="str">
        <f>Calculations!A1814</f>
        <v/>
      </c>
      <c r="C1814" s="3" t="str">
        <f t="shared" si="188"/>
        <v/>
      </c>
      <c r="D1814" s="3" t="str">
        <f>IFERROR(Calculations!L1814,"")</f>
        <v/>
      </c>
      <c r="E1814" s="3" t="str">
        <f>IF(OR(FilterValue="",Calculations!C1814=FilterValue), IF(Calculations!C1814 &lt;&gt;DefectTypeString,  IFERROR(Calculations!L1814,""), NA()),NA())</f>
        <v/>
      </c>
      <c r="F1814" s="3" t="e">
        <f t="shared" si="192"/>
        <v>#NUM!</v>
      </c>
      <c r="G1814" s="3" t="e">
        <f xml:space="preserve"> IF(Calculations!C1814 = DefectTypeString,  IFERROR(Calculations!L1814,""), NA())</f>
        <v>#N/A</v>
      </c>
      <c r="H1814" s="3" t="e">
        <f t="shared" si="193"/>
        <v>#NUM!</v>
      </c>
      <c r="I1814" s="3" t="e">
        <f ca="1" xml:space="preserve"> IF(OR(Calculations!C1814 = "",Calculations!C1814 &lt;&gt; DefectTypeString),  Calculations!M1814, NA())</f>
        <v>#N/A</v>
      </c>
      <c r="J1814" s="3" t="e">
        <f xml:space="preserve"> IF(Calculations!C1814 = DefectTypeString,  Calculations!M1814, NA())</f>
        <v>#N/A</v>
      </c>
      <c r="K1814" s="3"/>
      <c r="AL1814" s="2" t="str">
        <f t="shared" si="189"/>
        <v/>
      </c>
      <c r="AM1814" s="4" t="str">
        <f t="shared" si="190"/>
        <v/>
      </c>
      <c r="AN1814" s="4" t="str">
        <f t="shared" si="191"/>
        <v/>
      </c>
    </row>
    <row r="1815" spans="1:40" x14ac:dyDescent="0.2">
      <c r="A1815" s="9" t="str">
        <f>Calculations!B1815</f>
        <v/>
      </c>
      <c r="B1815" s="9" t="str">
        <f>Calculations!A1815</f>
        <v/>
      </c>
      <c r="C1815" s="3" t="str">
        <f t="shared" si="188"/>
        <v/>
      </c>
      <c r="D1815" s="3" t="str">
        <f>IFERROR(Calculations!L1815,"")</f>
        <v/>
      </c>
      <c r="E1815" s="3" t="str">
        <f>IF(OR(FilterValue="",Calculations!C1815=FilterValue), IF(Calculations!C1815 &lt;&gt;DefectTypeString,  IFERROR(Calculations!L1815,""), NA()),NA())</f>
        <v/>
      </c>
      <c r="F1815" s="3" t="e">
        <f t="shared" si="192"/>
        <v>#NUM!</v>
      </c>
      <c r="G1815" s="3" t="e">
        <f xml:space="preserve"> IF(Calculations!C1815 = DefectTypeString,  IFERROR(Calculations!L1815,""), NA())</f>
        <v>#N/A</v>
      </c>
      <c r="H1815" s="3" t="e">
        <f t="shared" si="193"/>
        <v>#NUM!</v>
      </c>
      <c r="I1815" s="3" t="e">
        <f ca="1" xml:space="preserve"> IF(OR(Calculations!C1815 = "",Calculations!C1815 &lt;&gt; DefectTypeString),  Calculations!M1815, NA())</f>
        <v>#N/A</v>
      </c>
      <c r="J1815" s="3" t="e">
        <f xml:space="preserve"> IF(Calculations!C1815 = DefectTypeString,  Calculations!M1815, NA())</f>
        <v>#N/A</v>
      </c>
      <c r="K1815" s="3"/>
      <c r="AL1815" s="2" t="str">
        <f t="shared" si="189"/>
        <v/>
      </c>
      <c r="AM1815" s="4" t="str">
        <f t="shared" si="190"/>
        <v/>
      </c>
      <c r="AN1815" s="4" t="str">
        <f t="shared" si="191"/>
        <v/>
      </c>
    </row>
    <row r="1816" spans="1:40" x14ac:dyDescent="0.2">
      <c r="A1816" s="9" t="str">
        <f>Calculations!B1816</f>
        <v/>
      </c>
      <c r="B1816" s="9" t="str">
        <f>Calculations!A1816</f>
        <v/>
      </c>
      <c r="C1816" s="3" t="str">
        <f t="shared" si="188"/>
        <v/>
      </c>
      <c r="D1816" s="3" t="str">
        <f>IFERROR(Calculations!L1816,"")</f>
        <v/>
      </c>
      <c r="E1816" s="3" t="str">
        <f>IF(OR(FilterValue="",Calculations!C1816=FilterValue), IF(Calculations!C1816 &lt;&gt;DefectTypeString,  IFERROR(Calculations!L1816,""), NA()),NA())</f>
        <v/>
      </c>
      <c r="F1816" s="3" t="e">
        <f t="shared" si="192"/>
        <v>#NUM!</v>
      </c>
      <c r="G1816" s="3" t="e">
        <f xml:space="preserve"> IF(Calculations!C1816 = DefectTypeString,  IFERROR(Calculations!L1816,""), NA())</f>
        <v>#N/A</v>
      </c>
      <c r="H1816" s="3" t="e">
        <f t="shared" si="193"/>
        <v>#NUM!</v>
      </c>
      <c r="I1816" s="3" t="e">
        <f ca="1" xml:space="preserve"> IF(OR(Calculations!C1816 = "",Calculations!C1816 &lt;&gt; DefectTypeString),  Calculations!M1816, NA())</f>
        <v>#N/A</v>
      </c>
      <c r="J1816" s="3" t="e">
        <f xml:space="preserve"> IF(Calculations!C1816 = DefectTypeString,  Calculations!M1816, NA())</f>
        <v>#N/A</v>
      </c>
      <c r="K1816" s="3"/>
      <c r="AL1816" s="2" t="str">
        <f t="shared" si="189"/>
        <v/>
      </c>
      <c r="AM1816" s="4" t="str">
        <f t="shared" si="190"/>
        <v/>
      </c>
      <c r="AN1816" s="4" t="str">
        <f t="shared" si="191"/>
        <v/>
      </c>
    </row>
    <row r="1817" spans="1:40" x14ac:dyDescent="0.2">
      <c r="A1817" s="9" t="str">
        <f>Calculations!B1817</f>
        <v/>
      </c>
      <c r="B1817" s="9" t="str">
        <f>Calculations!A1817</f>
        <v/>
      </c>
      <c r="C1817" s="3" t="str">
        <f t="shared" si="188"/>
        <v/>
      </c>
      <c r="D1817" s="3" t="str">
        <f>IFERROR(Calculations!L1817,"")</f>
        <v/>
      </c>
      <c r="E1817" s="3" t="str">
        <f>IF(OR(FilterValue="",Calculations!C1817=FilterValue), IF(Calculations!C1817 &lt;&gt;DefectTypeString,  IFERROR(Calculations!L1817,""), NA()),NA())</f>
        <v/>
      </c>
      <c r="F1817" s="3" t="e">
        <f t="shared" si="192"/>
        <v>#NUM!</v>
      </c>
      <c r="G1817" s="3" t="e">
        <f xml:space="preserve"> IF(Calculations!C1817 = DefectTypeString,  IFERROR(Calculations!L1817,""), NA())</f>
        <v>#N/A</v>
      </c>
      <c r="H1817" s="3" t="e">
        <f t="shared" si="193"/>
        <v>#NUM!</v>
      </c>
      <c r="I1817" s="3" t="e">
        <f ca="1" xml:space="preserve"> IF(OR(Calculations!C1817 = "",Calculations!C1817 &lt;&gt; DefectTypeString),  Calculations!M1817, NA())</f>
        <v>#N/A</v>
      </c>
      <c r="J1817" s="3" t="e">
        <f xml:space="preserve"> IF(Calculations!C1817 = DefectTypeString,  Calculations!M1817, NA())</f>
        <v>#N/A</v>
      </c>
      <c r="K1817" s="3"/>
      <c r="AL1817" s="2" t="str">
        <f t="shared" si="189"/>
        <v/>
      </c>
      <c r="AM1817" s="4" t="str">
        <f t="shared" si="190"/>
        <v/>
      </c>
      <c r="AN1817" s="4" t="str">
        <f t="shared" si="191"/>
        <v/>
      </c>
    </row>
    <row r="1818" spans="1:40" x14ac:dyDescent="0.2">
      <c r="A1818" s="9" t="str">
        <f>Calculations!B1818</f>
        <v/>
      </c>
      <c r="B1818" s="9" t="str">
        <f>Calculations!A1818</f>
        <v/>
      </c>
      <c r="C1818" s="3" t="str">
        <f t="shared" si="188"/>
        <v/>
      </c>
      <c r="D1818" s="3" t="str">
        <f>IFERROR(Calculations!L1818,"")</f>
        <v/>
      </c>
      <c r="E1818" s="3" t="str">
        <f>IF(OR(FilterValue="",Calculations!C1818=FilterValue), IF(Calculations!C1818 &lt;&gt;DefectTypeString,  IFERROR(Calculations!L1818,""), NA()),NA())</f>
        <v/>
      </c>
      <c r="F1818" s="3" t="e">
        <f t="shared" si="192"/>
        <v>#NUM!</v>
      </c>
      <c r="G1818" s="3" t="e">
        <f xml:space="preserve"> IF(Calculations!C1818 = DefectTypeString,  IFERROR(Calculations!L1818,""), NA())</f>
        <v>#N/A</v>
      </c>
      <c r="H1818" s="3" t="e">
        <f t="shared" si="193"/>
        <v>#NUM!</v>
      </c>
      <c r="I1818" s="3" t="e">
        <f ca="1" xml:space="preserve"> IF(OR(Calculations!C1818 = "",Calculations!C1818 &lt;&gt; DefectTypeString),  Calculations!M1818, NA())</f>
        <v>#N/A</v>
      </c>
      <c r="J1818" s="3" t="e">
        <f xml:space="preserve"> IF(Calculations!C1818 = DefectTypeString,  Calculations!M1818, NA())</f>
        <v>#N/A</v>
      </c>
      <c r="K1818" s="3"/>
      <c r="AL1818" s="2" t="str">
        <f t="shared" si="189"/>
        <v/>
      </c>
      <c r="AM1818" s="4" t="str">
        <f t="shared" si="190"/>
        <v/>
      </c>
      <c r="AN1818" s="4" t="str">
        <f t="shared" si="191"/>
        <v/>
      </c>
    </row>
    <row r="1819" spans="1:40" x14ac:dyDescent="0.2">
      <c r="A1819" s="9" t="str">
        <f>Calculations!B1819</f>
        <v/>
      </c>
      <c r="B1819" s="9" t="str">
        <f>Calculations!A1819</f>
        <v/>
      </c>
      <c r="C1819" s="3" t="str">
        <f t="shared" si="188"/>
        <v/>
      </c>
      <c r="D1819" s="3" t="str">
        <f>IFERROR(Calculations!L1819,"")</f>
        <v/>
      </c>
      <c r="E1819" s="3" t="str">
        <f>IF(OR(FilterValue="",Calculations!C1819=FilterValue), IF(Calculations!C1819 &lt;&gt;DefectTypeString,  IFERROR(Calculations!L1819,""), NA()),NA())</f>
        <v/>
      </c>
      <c r="F1819" s="3" t="e">
        <f t="shared" si="192"/>
        <v>#NUM!</v>
      </c>
      <c r="G1819" s="3" t="e">
        <f xml:space="preserve"> IF(Calculations!C1819 = DefectTypeString,  IFERROR(Calculations!L1819,""), NA())</f>
        <v>#N/A</v>
      </c>
      <c r="H1819" s="3" t="e">
        <f t="shared" si="193"/>
        <v>#NUM!</v>
      </c>
      <c r="I1819" s="3" t="e">
        <f ca="1" xml:space="preserve"> IF(OR(Calculations!C1819 = "",Calculations!C1819 &lt;&gt; DefectTypeString),  Calculations!M1819, NA())</f>
        <v>#N/A</v>
      </c>
      <c r="J1819" s="3" t="e">
        <f xml:space="preserve"> IF(Calculations!C1819 = DefectTypeString,  Calculations!M1819, NA())</f>
        <v>#N/A</v>
      </c>
      <c r="K1819" s="3"/>
      <c r="AL1819" s="2" t="str">
        <f t="shared" si="189"/>
        <v/>
      </c>
      <c r="AM1819" s="4" t="str">
        <f t="shared" si="190"/>
        <v/>
      </c>
      <c r="AN1819" s="4" t="str">
        <f t="shared" si="191"/>
        <v/>
      </c>
    </row>
    <row r="1820" spans="1:40" x14ac:dyDescent="0.2">
      <c r="A1820" s="9" t="str">
        <f>Calculations!B1820</f>
        <v/>
      </c>
      <c r="B1820" s="9" t="str">
        <f>Calculations!A1820</f>
        <v/>
      </c>
      <c r="C1820" s="3" t="str">
        <f t="shared" si="188"/>
        <v/>
      </c>
      <c r="D1820" s="3" t="str">
        <f>IFERROR(Calculations!L1820,"")</f>
        <v/>
      </c>
      <c r="E1820" s="3" t="str">
        <f>IF(OR(FilterValue="",Calculations!C1820=FilterValue), IF(Calculations!C1820 &lt;&gt;DefectTypeString,  IFERROR(Calculations!L1820,""), NA()),NA())</f>
        <v/>
      </c>
      <c r="F1820" s="3" t="e">
        <f t="shared" si="192"/>
        <v>#NUM!</v>
      </c>
      <c r="G1820" s="3" t="e">
        <f xml:space="preserve"> IF(Calculations!C1820 = DefectTypeString,  IFERROR(Calculations!L1820,""), NA())</f>
        <v>#N/A</v>
      </c>
      <c r="H1820" s="3" t="e">
        <f t="shared" si="193"/>
        <v>#NUM!</v>
      </c>
      <c r="I1820" s="3" t="e">
        <f ca="1" xml:space="preserve"> IF(OR(Calculations!C1820 = "",Calculations!C1820 &lt;&gt; DefectTypeString),  Calculations!M1820, NA())</f>
        <v>#N/A</v>
      </c>
      <c r="J1820" s="3" t="e">
        <f xml:space="preserve"> IF(Calculations!C1820 = DefectTypeString,  Calculations!M1820, NA())</f>
        <v>#N/A</v>
      </c>
      <c r="K1820" s="3"/>
      <c r="AL1820" s="2" t="str">
        <f t="shared" si="189"/>
        <v/>
      </c>
      <c r="AM1820" s="4" t="str">
        <f t="shared" si="190"/>
        <v/>
      </c>
      <c r="AN1820" s="4" t="str">
        <f t="shared" si="191"/>
        <v/>
      </c>
    </row>
    <row r="1821" spans="1:40" x14ac:dyDescent="0.2">
      <c r="A1821" s="9" t="str">
        <f>Calculations!B1821</f>
        <v/>
      </c>
      <c r="B1821" s="9" t="str">
        <f>Calculations!A1821</f>
        <v/>
      </c>
      <c r="C1821" s="3" t="str">
        <f t="shared" si="188"/>
        <v/>
      </c>
      <c r="D1821" s="3" t="str">
        <f>IFERROR(Calculations!L1821,"")</f>
        <v/>
      </c>
      <c r="E1821" s="3" t="str">
        <f>IF(OR(FilterValue="",Calculations!C1821=FilterValue), IF(Calculations!C1821 &lt;&gt;DefectTypeString,  IFERROR(Calculations!L1821,""), NA()),NA())</f>
        <v/>
      </c>
      <c r="F1821" s="3" t="e">
        <f t="shared" si="192"/>
        <v>#NUM!</v>
      </c>
      <c r="G1821" s="3" t="e">
        <f xml:space="preserve"> IF(Calculations!C1821 = DefectTypeString,  IFERROR(Calculations!L1821,""), NA())</f>
        <v>#N/A</v>
      </c>
      <c r="H1821" s="3" t="e">
        <f t="shared" si="193"/>
        <v>#NUM!</v>
      </c>
      <c r="I1821" s="3" t="e">
        <f ca="1" xml:space="preserve"> IF(OR(Calculations!C1821 = "",Calculations!C1821 &lt;&gt; DefectTypeString),  Calculations!M1821, NA())</f>
        <v>#N/A</v>
      </c>
      <c r="J1821" s="3" t="e">
        <f xml:space="preserve"> IF(Calculations!C1821 = DefectTypeString,  Calculations!M1821, NA())</f>
        <v>#N/A</v>
      </c>
      <c r="K1821" s="3"/>
      <c r="AL1821" s="2" t="str">
        <f t="shared" si="189"/>
        <v/>
      </c>
      <c r="AM1821" s="4" t="str">
        <f t="shared" si="190"/>
        <v/>
      </c>
      <c r="AN1821" s="4" t="str">
        <f t="shared" si="191"/>
        <v/>
      </c>
    </row>
    <row r="1822" spans="1:40" x14ac:dyDescent="0.2">
      <c r="A1822" s="9" t="str">
        <f>Calculations!B1822</f>
        <v/>
      </c>
      <c r="B1822" s="9" t="str">
        <f>Calculations!A1822</f>
        <v/>
      </c>
      <c r="C1822" s="3" t="str">
        <f t="shared" si="188"/>
        <v/>
      </c>
      <c r="D1822" s="3" t="str">
        <f>IFERROR(Calculations!L1822,"")</f>
        <v/>
      </c>
      <c r="E1822" s="3" t="str">
        <f>IF(OR(FilterValue="",Calculations!C1822=FilterValue), IF(Calculations!C1822 &lt;&gt;DefectTypeString,  IFERROR(Calculations!L1822,""), NA()),NA())</f>
        <v/>
      </c>
      <c r="F1822" s="3" t="e">
        <f t="shared" si="192"/>
        <v>#NUM!</v>
      </c>
      <c r="G1822" s="3" t="e">
        <f xml:space="preserve"> IF(Calculations!C1822 = DefectTypeString,  IFERROR(Calculations!L1822,""), NA())</f>
        <v>#N/A</v>
      </c>
      <c r="H1822" s="3" t="e">
        <f t="shared" si="193"/>
        <v>#NUM!</v>
      </c>
      <c r="I1822" s="3" t="e">
        <f ca="1" xml:space="preserve"> IF(OR(Calculations!C1822 = "",Calculations!C1822 &lt;&gt; DefectTypeString),  Calculations!M1822, NA())</f>
        <v>#N/A</v>
      </c>
      <c r="J1822" s="3" t="e">
        <f xml:space="preserve"> IF(Calculations!C1822 = DefectTypeString,  Calculations!M1822, NA())</f>
        <v>#N/A</v>
      </c>
      <c r="K1822" s="3"/>
      <c r="AL1822" s="2" t="str">
        <f t="shared" si="189"/>
        <v/>
      </c>
      <c r="AM1822" s="4" t="str">
        <f t="shared" si="190"/>
        <v/>
      </c>
      <c r="AN1822" s="4" t="str">
        <f t="shared" si="191"/>
        <v/>
      </c>
    </row>
    <row r="1823" spans="1:40" x14ac:dyDescent="0.2">
      <c r="A1823" s="9" t="str">
        <f>Calculations!B1823</f>
        <v/>
      </c>
      <c r="B1823" s="9" t="str">
        <f>Calculations!A1823</f>
        <v/>
      </c>
      <c r="C1823" s="3" t="str">
        <f t="shared" si="188"/>
        <v/>
      </c>
      <c r="D1823" s="3" t="str">
        <f>IFERROR(Calculations!L1823,"")</f>
        <v/>
      </c>
      <c r="E1823" s="3" t="str">
        <f>IF(OR(FilterValue="",Calculations!C1823=FilterValue), IF(Calculations!C1823 &lt;&gt;DefectTypeString,  IFERROR(Calculations!L1823,""), NA()),NA())</f>
        <v/>
      </c>
      <c r="F1823" s="3" t="e">
        <f t="shared" si="192"/>
        <v>#NUM!</v>
      </c>
      <c r="G1823" s="3" t="e">
        <f xml:space="preserve"> IF(Calculations!C1823 = DefectTypeString,  IFERROR(Calculations!L1823,""), NA())</f>
        <v>#N/A</v>
      </c>
      <c r="H1823" s="3" t="e">
        <f t="shared" si="193"/>
        <v>#NUM!</v>
      </c>
      <c r="I1823" s="3" t="e">
        <f ca="1" xml:space="preserve"> IF(OR(Calculations!C1823 = "",Calculations!C1823 &lt;&gt; DefectTypeString),  Calculations!M1823, NA())</f>
        <v>#N/A</v>
      </c>
      <c r="J1823" s="3" t="e">
        <f xml:space="preserve"> IF(Calculations!C1823 = DefectTypeString,  Calculations!M1823, NA())</f>
        <v>#N/A</v>
      </c>
      <c r="K1823" s="3"/>
      <c r="AL1823" s="2" t="str">
        <f t="shared" si="189"/>
        <v/>
      </c>
      <c r="AM1823" s="4" t="str">
        <f t="shared" si="190"/>
        <v/>
      </c>
      <c r="AN1823" s="4" t="str">
        <f t="shared" si="191"/>
        <v/>
      </c>
    </row>
    <row r="1824" spans="1:40" x14ac:dyDescent="0.2">
      <c r="A1824" s="9" t="str">
        <f>Calculations!B1824</f>
        <v/>
      </c>
      <c r="B1824" s="9" t="str">
        <f>Calculations!A1824</f>
        <v/>
      </c>
      <c r="C1824" s="3" t="str">
        <f t="shared" si="188"/>
        <v/>
      </c>
      <c r="D1824" s="3" t="str">
        <f>IFERROR(Calculations!L1824,"")</f>
        <v/>
      </c>
      <c r="E1824" s="3" t="str">
        <f>IF(OR(FilterValue="",Calculations!C1824=FilterValue), IF(Calculations!C1824 &lt;&gt;DefectTypeString,  IFERROR(Calculations!L1824,""), NA()),NA())</f>
        <v/>
      </c>
      <c r="F1824" s="3" t="e">
        <f t="shared" si="192"/>
        <v>#NUM!</v>
      </c>
      <c r="G1824" s="3" t="e">
        <f xml:space="preserve"> IF(Calculations!C1824 = DefectTypeString,  IFERROR(Calculations!L1824,""), NA())</f>
        <v>#N/A</v>
      </c>
      <c r="H1824" s="3" t="e">
        <f t="shared" si="193"/>
        <v>#NUM!</v>
      </c>
      <c r="I1824" s="3" t="e">
        <f ca="1" xml:space="preserve"> IF(OR(Calculations!C1824 = "",Calculations!C1824 &lt;&gt; DefectTypeString),  Calculations!M1824, NA())</f>
        <v>#N/A</v>
      </c>
      <c r="J1824" s="3" t="e">
        <f xml:space="preserve"> IF(Calculations!C1824 = DefectTypeString,  Calculations!M1824, NA())</f>
        <v>#N/A</v>
      </c>
      <c r="K1824" s="3"/>
      <c r="AL1824" s="2" t="str">
        <f t="shared" si="189"/>
        <v/>
      </c>
      <c r="AM1824" s="4" t="str">
        <f t="shared" si="190"/>
        <v/>
      </c>
      <c r="AN1824" s="4" t="str">
        <f t="shared" si="191"/>
        <v/>
      </c>
    </row>
    <row r="1825" spans="1:40" x14ac:dyDescent="0.2">
      <c r="A1825" s="9" t="str">
        <f>Calculations!B1825</f>
        <v/>
      </c>
      <c r="B1825" s="9" t="str">
        <f>Calculations!A1825</f>
        <v/>
      </c>
      <c r="C1825" s="3" t="str">
        <f t="shared" si="188"/>
        <v/>
      </c>
      <c r="D1825" s="3" t="str">
        <f>IFERROR(Calculations!L1825,"")</f>
        <v/>
      </c>
      <c r="E1825" s="3" t="str">
        <f>IF(OR(FilterValue="",Calculations!C1825=FilterValue), IF(Calculations!C1825 &lt;&gt;DefectTypeString,  IFERROR(Calculations!L1825,""), NA()),NA())</f>
        <v/>
      </c>
      <c r="F1825" s="3" t="e">
        <f t="shared" si="192"/>
        <v>#NUM!</v>
      </c>
      <c r="G1825" s="3" t="e">
        <f xml:space="preserve"> IF(Calculations!C1825 = DefectTypeString,  IFERROR(Calculations!L1825,""), NA())</f>
        <v>#N/A</v>
      </c>
      <c r="H1825" s="3" t="e">
        <f t="shared" si="193"/>
        <v>#NUM!</v>
      </c>
      <c r="I1825" s="3" t="e">
        <f ca="1" xml:space="preserve"> IF(OR(Calculations!C1825 = "",Calculations!C1825 &lt;&gt; DefectTypeString),  Calculations!M1825, NA())</f>
        <v>#N/A</v>
      </c>
      <c r="J1825" s="3" t="e">
        <f xml:space="preserve"> IF(Calculations!C1825 = DefectTypeString,  Calculations!M1825, NA())</f>
        <v>#N/A</v>
      </c>
      <c r="K1825" s="3"/>
      <c r="AL1825" s="2" t="str">
        <f t="shared" si="189"/>
        <v/>
      </c>
      <c r="AM1825" s="4" t="str">
        <f t="shared" si="190"/>
        <v/>
      </c>
      <c r="AN1825" s="4" t="str">
        <f t="shared" si="191"/>
        <v/>
      </c>
    </row>
    <row r="1826" spans="1:40" x14ac:dyDescent="0.2">
      <c r="A1826" s="9" t="str">
        <f>Calculations!B1826</f>
        <v/>
      </c>
      <c r="B1826" s="9" t="str">
        <f>Calculations!A1826</f>
        <v/>
      </c>
      <c r="C1826" s="3" t="str">
        <f t="shared" si="188"/>
        <v/>
      </c>
      <c r="D1826" s="3" t="str">
        <f>IFERROR(Calculations!L1826,"")</f>
        <v/>
      </c>
      <c r="E1826" s="3" t="str">
        <f>IF(OR(FilterValue="",Calculations!C1826=FilterValue), IF(Calculations!C1826 &lt;&gt;DefectTypeString,  IFERROR(Calculations!L1826,""), NA()),NA())</f>
        <v/>
      </c>
      <c r="F1826" s="3" t="e">
        <f t="shared" si="192"/>
        <v>#NUM!</v>
      </c>
      <c r="G1826" s="3" t="e">
        <f xml:space="preserve"> IF(Calculations!C1826 = DefectTypeString,  IFERROR(Calculations!L1826,""), NA())</f>
        <v>#N/A</v>
      </c>
      <c r="H1826" s="3" t="e">
        <f t="shared" si="193"/>
        <v>#NUM!</v>
      </c>
      <c r="I1826" s="3" t="e">
        <f ca="1" xml:space="preserve"> IF(OR(Calculations!C1826 = "",Calculations!C1826 &lt;&gt; DefectTypeString),  Calculations!M1826, NA())</f>
        <v>#N/A</v>
      </c>
      <c r="J1826" s="3" t="e">
        <f xml:space="preserve"> IF(Calculations!C1826 = DefectTypeString,  Calculations!M1826, NA())</f>
        <v>#N/A</v>
      </c>
      <c r="K1826" s="3"/>
      <c r="AL1826" s="2" t="str">
        <f t="shared" si="189"/>
        <v/>
      </c>
      <c r="AM1826" s="4" t="str">
        <f t="shared" si="190"/>
        <v/>
      </c>
      <c r="AN1826" s="4" t="str">
        <f t="shared" si="191"/>
        <v/>
      </c>
    </row>
    <row r="1827" spans="1:40" x14ac:dyDescent="0.2">
      <c r="A1827" s="9" t="str">
        <f>Calculations!B1827</f>
        <v/>
      </c>
      <c r="B1827" s="9" t="str">
        <f>Calculations!A1827</f>
        <v/>
      </c>
      <c r="C1827" s="3" t="str">
        <f t="shared" si="188"/>
        <v/>
      </c>
      <c r="D1827" s="3" t="str">
        <f>IFERROR(Calculations!L1827,"")</f>
        <v/>
      </c>
      <c r="E1827" s="3" t="str">
        <f>IF(OR(FilterValue="",Calculations!C1827=FilterValue), IF(Calculations!C1827 &lt;&gt;DefectTypeString,  IFERROR(Calculations!L1827,""), NA()),NA())</f>
        <v/>
      </c>
      <c r="F1827" s="3" t="e">
        <f t="shared" si="192"/>
        <v>#NUM!</v>
      </c>
      <c r="G1827" s="3" t="e">
        <f xml:space="preserve"> IF(Calculations!C1827 = DefectTypeString,  IFERROR(Calculations!L1827,""), NA())</f>
        <v>#N/A</v>
      </c>
      <c r="H1827" s="3" t="e">
        <f t="shared" si="193"/>
        <v>#NUM!</v>
      </c>
      <c r="I1827" s="3" t="e">
        <f ca="1" xml:space="preserve"> IF(OR(Calculations!C1827 = "",Calculations!C1827 &lt;&gt; DefectTypeString),  Calculations!M1827, NA())</f>
        <v>#N/A</v>
      </c>
      <c r="J1827" s="3" t="e">
        <f xml:space="preserve"> IF(Calculations!C1827 = DefectTypeString,  Calculations!M1827, NA())</f>
        <v>#N/A</v>
      </c>
      <c r="K1827" s="3"/>
      <c r="AL1827" s="2" t="str">
        <f t="shared" si="189"/>
        <v/>
      </c>
      <c r="AM1827" s="4" t="str">
        <f t="shared" si="190"/>
        <v/>
      </c>
      <c r="AN1827" s="4" t="str">
        <f t="shared" si="191"/>
        <v/>
      </c>
    </row>
    <row r="1828" spans="1:40" x14ac:dyDescent="0.2">
      <c r="A1828" s="9" t="str">
        <f>Calculations!B1828</f>
        <v/>
      </c>
      <c r="B1828" s="9" t="str">
        <f>Calculations!A1828</f>
        <v/>
      </c>
      <c r="C1828" s="3" t="str">
        <f t="shared" ref="C1828:C1891" si="194">IF(ISNUMBER(B1828),YEAR(B1828)&amp;"-"&amp;TEXT(WEEKNUM(B1828),"00"),"")</f>
        <v/>
      </c>
      <c r="D1828" s="3" t="str">
        <f>IFERROR(Calculations!L1828,"")</f>
        <v/>
      </c>
      <c r="E1828" s="3" t="str">
        <f>IF(OR(FilterValue="",Calculations!C1828=FilterValue), IF(Calculations!C1828 &lt;&gt;DefectTypeString,  IFERROR(Calculations!L1828,""), NA()),NA())</f>
        <v/>
      </c>
      <c r="F1828" s="3" t="e">
        <f t="shared" si="192"/>
        <v>#NUM!</v>
      </c>
      <c r="G1828" s="3" t="e">
        <f xml:space="preserve"> IF(Calculations!C1828 = DefectTypeString,  IFERROR(Calculations!L1828,""), NA())</f>
        <v>#N/A</v>
      </c>
      <c r="H1828" s="3" t="e">
        <f t="shared" si="193"/>
        <v>#NUM!</v>
      </c>
      <c r="I1828" s="3" t="e">
        <f ca="1" xml:space="preserve"> IF(OR(Calculations!C1828 = "",Calculations!C1828 &lt;&gt; DefectTypeString),  Calculations!M1828, NA())</f>
        <v>#N/A</v>
      </c>
      <c r="J1828" s="3" t="e">
        <f xml:space="preserve"> IF(Calculations!C1828 = DefectTypeString,  Calculations!M1828, NA())</f>
        <v>#N/A</v>
      </c>
      <c r="K1828" s="3"/>
      <c r="AL1828" s="2" t="str">
        <f t="shared" si="189"/>
        <v/>
      </c>
      <c r="AM1828" s="4" t="str">
        <f t="shared" si="190"/>
        <v/>
      </c>
      <c r="AN1828" s="4" t="str">
        <f t="shared" si="191"/>
        <v/>
      </c>
    </row>
    <row r="1829" spans="1:40" x14ac:dyDescent="0.2">
      <c r="A1829" s="9" t="str">
        <f>Calculations!B1829</f>
        <v/>
      </c>
      <c r="B1829" s="9" t="str">
        <f>Calculations!A1829</f>
        <v/>
      </c>
      <c r="C1829" s="3" t="str">
        <f t="shared" si="194"/>
        <v/>
      </c>
      <c r="D1829" s="3" t="str">
        <f>IFERROR(Calculations!L1829,"")</f>
        <v/>
      </c>
      <c r="E1829" s="3" t="str">
        <f>IF(OR(FilterValue="",Calculations!C1829=FilterValue), IF(Calculations!C1829 &lt;&gt;DefectTypeString,  IFERROR(Calculations!L1829,""), NA()),NA())</f>
        <v/>
      </c>
      <c r="F1829" s="3" t="e">
        <f t="shared" si="192"/>
        <v>#NUM!</v>
      </c>
      <c r="G1829" s="3" t="e">
        <f xml:space="preserve"> IF(Calculations!C1829 = DefectTypeString,  IFERROR(Calculations!L1829,""), NA())</f>
        <v>#N/A</v>
      </c>
      <c r="H1829" s="3" t="e">
        <f t="shared" si="193"/>
        <v>#NUM!</v>
      </c>
      <c r="I1829" s="3" t="e">
        <f ca="1" xml:space="preserve"> IF(OR(Calculations!C1829 = "",Calculations!C1829 &lt;&gt; DefectTypeString),  Calculations!M1829, NA())</f>
        <v>#N/A</v>
      </c>
      <c r="J1829" s="3" t="e">
        <f xml:space="preserve"> IF(Calculations!C1829 = DefectTypeString,  Calculations!M1829, NA())</f>
        <v>#N/A</v>
      </c>
      <c r="K1829" s="3"/>
      <c r="AL1829" s="2" t="str">
        <f t="shared" si="189"/>
        <v/>
      </c>
      <c r="AM1829" s="4" t="str">
        <f t="shared" si="190"/>
        <v/>
      </c>
      <c r="AN1829" s="4" t="str">
        <f t="shared" si="191"/>
        <v/>
      </c>
    </row>
    <row r="1830" spans="1:40" x14ac:dyDescent="0.2">
      <c r="A1830" s="9" t="str">
        <f>Calculations!B1830</f>
        <v/>
      </c>
      <c r="B1830" s="9" t="str">
        <f>Calculations!A1830</f>
        <v/>
      </c>
      <c r="C1830" s="3" t="str">
        <f t="shared" si="194"/>
        <v/>
      </c>
      <c r="D1830" s="3" t="str">
        <f>IFERROR(Calculations!L1830,"")</f>
        <v/>
      </c>
      <c r="E1830" s="3" t="str">
        <f>IF(OR(FilterValue="",Calculations!C1830=FilterValue), IF(Calculations!C1830 &lt;&gt;DefectTypeString,  IFERROR(Calculations!L1830,""), NA()),NA())</f>
        <v/>
      </c>
      <c r="F1830" s="3" t="e">
        <f t="shared" si="192"/>
        <v>#NUM!</v>
      </c>
      <c r="G1830" s="3" t="e">
        <f xml:space="preserve"> IF(Calculations!C1830 = DefectTypeString,  IFERROR(Calculations!L1830,""), NA())</f>
        <v>#N/A</v>
      </c>
      <c r="H1830" s="3" t="e">
        <f t="shared" si="193"/>
        <v>#NUM!</v>
      </c>
      <c r="I1830" s="3" t="e">
        <f ca="1" xml:space="preserve"> IF(OR(Calculations!C1830 = "",Calculations!C1830 &lt;&gt; DefectTypeString),  Calculations!M1830, NA())</f>
        <v>#N/A</v>
      </c>
      <c r="J1830" s="3" t="e">
        <f xml:space="preserve"> IF(Calculations!C1830 = DefectTypeString,  Calculations!M1830, NA())</f>
        <v>#N/A</v>
      </c>
      <c r="K1830" s="3"/>
      <c r="AL1830" s="2" t="str">
        <f t="shared" si="189"/>
        <v/>
      </c>
      <c r="AM1830" s="4" t="str">
        <f t="shared" si="190"/>
        <v/>
      </c>
      <c r="AN1830" s="4" t="str">
        <f t="shared" si="191"/>
        <v/>
      </c>
    </row>
    <row r="1831" spans="1:40" x14ac:dyDescent="0.2">
      <c r="A1831" s="9" t="str">
        <f>Calculations!B1831</f>
        <v/>
      </c>
      <c r="B1831" s="9" t="str">
        <f>Calculations!A1831</f>
        <v/>
      </c>
      <c r="C1831" s="3" t="str">
        <f t="shared" si="194"/>
        <v/>
      </c>
      <c r="D1831" s="3" t="str">
        <f>IFERROR(Calculations!L1831,"")</f>
        <v/>
      </c>
      <c r="E1831" s="3" t="str">
        <f>IF(OR(FilterValue="",Calculations!C1831=FilterValue), IF(Calculations!C1831 &lt;&gt;DefectTypeString,  IFERROR(Calculations!L1831,""), NA()),NA())</f>
        <v/>
      </c>
      <c r="F1831" s="3" t="e">
        <f t="shared" si="192"/>
        <v>#NUM!</v>
      </c>
      <c r="G1831" s="3" t="e">
        <f xml:space="preserve"> IF(Calculations!C1831 = DefectTypeString,  IFERROR(Calculations!L1831,""), NA())</f>
        <v>#N/A</v>
      </c>
      <c r="H1831" s="3" t="e">
        <f t="shared" si="193"/>
        <v>#NUM!</v>
      </c>
      <c r="I1831" s="3" t="e">
        <f ca="1" xml:space="preserve"> IF(OR(Calculations!C1831 = "",Calculations!C1831 &lt;&gt; DefectTypeString),  Calculations!M1831, NA())</f>
        <v>#N/A</v>
      </c>
      <c r="J1831" s="3" t="e">
        <f xml:space="preserve"> IF(Calculations!C1831 = DefectTypeString,  Calculations!M1831, NA())</f>
        <v>#N/A</v>
      </c>
      <c r="K1831" s="3"/>
      <c r="AL1831" s="2" t="str">
        <f t="shared" si="189"/>
        <v/>
      </c>
      <c r="AM1831" s="4" t="str">
        <f t="shared" si="190"/>
        <v/>
      </c>
      <c r="AN1831" s="4" t="str">
        <f t="shared" si="191"/>
        <v/>
      </c>
    </row>
    <row r="1832" spans="1:40" x14ac:dyDescent="0.2">
      <c r="A1832" s="9" t="str">
        <f>Calculations!B1832</f>
        <v/>
      </c>
      <c r="B1832" s="9" t="str">
        <f>Calculations!A1832</f>
        <v/>
      </c>
      <c r="C1832" s="3" t="str">
        <f t="shared" si="194"/>
        <v/>
      </c>
      <c r="D1832" s="3" t="str">
        <f>IFERROR(Calculations!L1832,"")</f>
        <v/>
      </c>
      <c r="E1832" s="3" t="str">
        <f>IF(OR(FilterValue="",Calculations!C1832=FilterValue), IF(Calculations!C1832 &lt;&gt;DefectTypeString,  IFERROR(Calculations!L1832,""), NA()),NA())</f>
        <v/>
      </c>
      <c r="F1832" s="3" t="e">
        <f t="shared" si="192"/>
        <v>#NUM!</v>
      </c>
      <c r="G1832" s="3" t="e">
        <f xml:space="preserve"> IF(Calculations!C1832 = DefectTypeString,  IFERROR(Calculations!L1832,""), NA())</f>
        <v>#N/A</v>
      </c>
      <c r="H1832" s="3" t="e">
        <f t="shared" si="193"/>
        <v>#NUM!</v>
      </c>
      <c r="I1832" s="3" t="e">
        <f ca="1" xml:space="preserve"> IF(OR(Calculations!C1832 = "",Calculations!C1832 &lt;&gt; DefectTypeString),  Calculations!M1832, NA())</f>
        <v>#N/A</v>
      </c>
      <c r="J1832" s="3" t="e">
        <f xml:space="preserve"> IF(Calculations!C1832 = DefectTypeString,  Calculations!M1832, NA())</f>
        <v>#N/A</v>
      </c>
      <c r="K1832" s="3"/>
      <c r="AL1832" s="2" t="str">
        <f t="shared" si="189"/>
        <v/>
      </c>
      <c r="AM1832" s="4" t="str">
        <f t="shared" si="190"/>
        <v/>
      </c>
      <c r="AN1832" s="4" t="str">
        <f t="shared" si="191"/>
        <v/>
      </c>
    </row>
    <row r="1833" spans="1:40" x14ac:dyDescent="0.2">
      <c r="A1833" s="9" t="str">
        <f>Calculations!B1833</f>
        <v/>
      </c>
      <c r="B1833" s="9" t="str">
        <f>Calculations!A1833</f>
        <v/>
      </c>
      <c r="C1833" s="3" t="str">
        <f t="shared" si="194"/>
        <v/>
      </c>
      <c r="D1833" s="3" t="str">
        <f>IFERROR(Calculations!L1833,"")</f>
        <v/>
      </c>
      <c r="E1833" s="3" t="str">
        <f>IF(OR(FilterValue="",Calculations!C1833=FilterValue), IF(Calculations!C1833 &lt;&gt;DefectTypeString,  IFERROR(Calculations!L1833,""), NA()),NA())</f>
        <v/>
      </c>
      <c r="F1833" s="3" t="e">
        <f t="shared" si="192"/>
        <v>#NUM!</v>
      </c>
      <c r="G1833" s="3" t="e">
        <f xml:space="preserve"> IF(Calculations!C1833 = DefectTypeString,  IFERROR(Calculations!L1833,""), NA())</f>
        <v>#N/A</v>
      </c>
      <c r="H1833" s="3" t="e">
        <f t="shared" si="193"/>
        <v>#NUM!</v>
      </c>
      <c r="I1833" s="3" t="e">
        <f ca="1" xml:space="preserve"> IF(OR(Calculations!C1833 = "",Calculations!C1833 &lt;&gt; DefectTypeString),  Calculations!M1833, NA())</f>
        <v>#N/A</v>
      </c>
      <c r="J1833" s="3" t="e">
        <f xml:space="preserve"> IF(Calculations!C1833 = DefectTypeString,  Calculations!M1833, NA())</f>
        <v>#N/A</v>
      </c>
      <c r="K1833" s="3"/>
      <c r="AL1833" s="2" t="str">
        <f t="shared" si="189"/>
        <v/>
      </c>
      <c r="AM1833" s="4" t="str">
        <f t="shared" si="190"/>
        <v/>
      </c>
      <c r="AN1833" s="4" t="str">
        <f t="shared" si="191"/>
        <v/>
      </c>
    </row>
    <row r="1834" spans="1:40" x14ac:dyDescent="0.2">
      <c r="A1834" s="9" t="str">
        <f>Calculations!B1834</f>
        <v/>
      </c>
      <c r="B1834" s="9" t="str">
        <f>Calculations!A1834</f>
        <v/>
      </c>
      <c r="C1834" s="3" t="str">
        <f t="shared" si="194"/>
        <v/>
      </c>
      <c r="D1834" s="3" t="str">
        <f>IFERROR(Calculations!L1834,"")</f>
        <v/>
      </c>
      <c r="E1834" s="3" t="str">
        <f>IF(OR(FilterValue="",Calculations!C1834=FilterValue), IF(Calculations!C1834 &lt;&gt;DefectTypeString,  IFERROR(Calculations!L1834,""), NA()),NA())</f>
        <v/>
      </c>
      <c r="F1834" s="3" t="e">
        <f t="shared" si="192"/>
        <v>#NUM!</v>
      </c>
      <c r="G1834" s="3" t="e">
        <f xml:space="preserve"> IF(Calculations!C1834 = DefectTypeString,  IFERROR(Calculations!L1834,""), NA())</f>
        <v>#N/A</v>
      </c>
      <c r="H1834" s="3" t="e">
        <f t="shared" si="193"/>
        <v>#NUM!</v>
      </c>
      <c r="I1834" s="3" t="e">
        <f ca="1" xml:space="preserve"> IF(OR(Calculations!C1834 = "",Calculations!C1834 &lt;&gt; DefectTypeString),  Calculations!M1834, NA())</f>
        <v>#N/A</v>
      </c>
      <c r="J1834" s="3" t="e">
        <f xml:space="preserve"> IF(Calculations!C1834 = DefectTypeString,  Calculations!M1834, NA())</f>
        <v>#N/A</v>
      </c>
      <c r="K1834" s="3"/>
      <c r="AL1834" s="2" t="str">
        <f t="shared" si="189"/>
        <v/>
      </c>
      <c r="AM1834" s="4" t="str">
        <f t="shared" si="190"/>
        <v/>
      </c>
      <c r="AN1834" s="4" t="str">
        <f t="shared" si="191"/>
        <v/>
      </c>
    </row>
    <row r="1835" spans="1:40" x14ac:dyDescent="0.2">
      <c r="A1835" s="9" t="str">
        <f>Calculations!B1835</f>
        <v/>
      </c>
      <c r="B1835" s="9" t="str">
        <f>Calculations!A1835</f>
        <v/>
      </c>
      <c r="C1835" s="3" t="str">
        <f t="shared" si="194"/>
        <v/>
      </c>
      <c r="D1835" s="3" t="str">
        <f>IFERROR(Calculations!L1835,"")</f>
        <v/>
      </c>
      <c r="E1835" s="3" t="str">
        <f>IF(OR(FilterValue="",Calculations!C1835=FilterValue), IF(Calculations!C1835 &lt;&gt;DefectTypeString,  IFERROR(Calculations!L1835,""), NA()),NA())</f>
        <v/>
      </c>
      <c r="F1835" s="3" t="e">
        <f t="shared" si="192"/>
        <v>#NUM!</v>
      </c>
      <c r="G1835" s="3" t="e">
        <f xml:space="preserve"> IF(Calculations!C1835 = DefectTypeString,  IFERROR(Calculations!L1835,""), NA())</f>
        <v>#N/A</v>
      </c>
      <c r="H1835" s="3" t="e">
        <f t="shared" si="193"/>
        <v>#NUM!</v>
      </c>
      <c r="I1835" s="3" t="e">
        <f ca="1" xml:space="preserve"> IF(OR(Calculations!C1835 = "",Calculations!C1835 &lt;&gt; DefectTypeString),  Calculations!M1835, NA())</f>
        <v>#N/A</v>
      </c>
      <c r="J1835" s="3" t="e">
        <f xml:space="preserve"> IF(Calculations!C1835 = DefectTypeString,  Calculations!M1835, NA())</f>
        <v>#N/A</v>
      </c>
      <c r="K1835" s="3"/>
      <c r="AL1835" s="2" t="str">
        <f t="shared" si="189"/>
        <v/>
      </c>
      <c r="AM1835" s="4" t="str">
        <f t="shared" si="190"/>
        <v/>
      </c>
      <c r="AN1835" s="4" t="str">
        <f t="shared" si="191"/>
        <v/>
      </c>
    </row>
    <row r="1836" spans="1:40" x14ac:dyDescent="0.2">
      <c r="A1836" s="9" t="str">
        <f>Calculations!B1836</f>
        <v/>
      </c>
      <c r="B1836" s="9" t="str">
        <f>Calculations!A1836</f>
        <v/>
      </c>
      <c r="C1836" s="3" t="str">
        <f t="shared" si="194"/>
        <v/>
      </c>
      <c r="D1836" s="3" t="str">
        <f>IFERROR(Calculations!L1836,"")</f>
        <v/>
      </c>
      <c r="E1836" s="3" t="str">
        <f>IF(OR(FilterValue="",Calculations!C1836=FilterValue), IF(Calculations!C1836 &lt;&gt;DefectTypeString,  IFERROR(Calculations!L1836,""), NA()),NA())</f>
        <v/>
      </c>
      <c r="F1836" s="3" t="e">
        <f t="shared" si="192"/>
        <v>#NUM!</v>
      </c>
      <c r="G1836" s="3" t="e">
        <f xml:space="preserve"> IF(Calculations!C1836 = DefectTypeString,  IFERROR(Calculations!L1836,""), NA())</f>
        <v>#N/A</v>
      </c>
      <c r="H1836" s="3" t="e">
        <f t="shared" si="193"/>
        <v>#NUM!</v>
      </c>
      <c r="I1836" s="3" t="e">
        <f ca="1" xml:space="preserve"> IF(OR(Calculations!C1836 = "",Calculations!C1836 &lt;&gt; DefectTypeString),  Calculations!M1836, NA())</f>
        <v>#N/A</v>
      </c>
      <c r="J1836" s="3" t="e">
        <f xml:space="preserve"> IF(Calculations!C1836 = DefectTypeString,  Calculations!M1836, NA())</f>
        <v>#N/A</v>
      </c>
      <c r="K1836" s="3"/>
      <c r="AL1836" s="2" t="str">
        <f t="shared" si="189"/>
        <v/>
      </c>
      <c r="AM1836" s="4" t="str">
        <f t="shared" si="190"/>
        <v/>
      </c>
      <c r="AN1836" s="4" t="str">
        <f t="shared" si="191"/>
        <v/>
      </c>
    </row>
    <row r="1837" spans="1:40" x14ac:dyDescent="0.2">
      <c r="A1837" s="9" t="str">
        <f>Calculations!B1837</f>
        <v/>
      </c>
      <c r="B1837" s="9" t="str">
        <f>Calculations!A1837</f>
        <v/>
      </c>
      <c r="C1837" s="3" t="str">
        <f t="shared" si="194"/>
        <v/>
      </c>
      <c r="D1837" s="3" t="str">
        <f>IFERROR(Calculations!L1837,"")</f>
        <v/>
      </c>
      <c r="E1837" s="3" t="str">
        <f>IF(OR(FilterValue="",Calculations!C1837=FilterValue), IF(Calculations!C1837 &lt;&gt;DefectTypeString,  IFERROR(Calculations!L1837,""), NA()),NA())</f>
        <v/>
      </c>
      <c r="F1837" s="3" t="e">
        <f t="shared" si="192"/>
        <v>#NUM!</v>
      </c>
      <c r="G1837" s="3" t="e">
        <f xml:space="preserve"> IF(Calculations!C1837 = DefectTypeString,  IFERROR(Calculations!L1837,""), NA())</f>
        <v>#N/A</v>
      </c>
      <c r="H1837" s="3" t="e">
        <f t="shared" si="193"/>
        <v>#NUM!</v>
      </c>
      <c r="I1837" s="3" t="e">
        <f ca="1" xml:space="preserve"> IF(OR(Calculations!C1837 = "",Calculations!C1837 &lt;&gt; DefectTypeString),  Calculations!M1837, NA())</f>
        <v>#N/A</v>
      </c>
      <c r="J1837" s="3" t="e">
        <f xml:space="preserve"> IF(Calculations!C1837 = DefectTypeString,  Calculations!M1837, NA())</f>
        <v>#N/A</v>
      </c>
      <c r="K1837" s="3"/>
      <c r="AL1837" s="2" t="str">
        <f t="shared" si="189"/>
        <v/>
      </c>
      <c r="AM1837" s="4" t="str">
        <f t="shared" si="190"/>
        <v/>
      </c>
      <c r="AN1837" s="4" t="str">
        <f t="shared" si="191"/>
        <v/>
      </c>
    </row>
    <row r="1838" spans="1:40" x14ac:dyDescent="0.2">
      <c r="A1838" s="9" t="str">
        <f>Calculations!B1838</f>
        <v/>
      </c>
      <c r="B1838" s="9" t="str">
        <f>Calculations!A1838</f>
        <v/>
      </c>
      <c r="C1838" s="3" t="str">
        <f t="shared" si="194"/>
        <v/>
      </c>
      <c r="D1838" s="3" t="str">
        <f>IFERROR(Calculations!L1838,"")</f>
        <v/>
      </c>
      <c r="E1838" s="3" t="str">
        <f>IF(OR(FilterValue="",Calculations!C1838=FilterValue), IF(Calculations!C1838 &lt;&gt;DefectTypeString,  IFERROR(Calculations!L1838,""), NA()),NA())</f>
        <v/>
      </c>
      <c r="F1838" s="3" t="e">
        <f t="shared" si="192"/>
        <v>#NUM!</v>
      </c>
      <c r="G1838" s="3" t="e">
        <f xml:space="preserve"> IF(Calculations!C1838 = DefectTypeString,  IFERROR(Calculations!L1838,""), NA())</f>
        <v>#N/A</v>
      </c>
      <c r="H1838" s="3" t="e">
        <f t="shared" si="193"/>
        <v>#NUM!</v>
      </c>
      <c r="I1838" s="3" t="e">
        <f ca="1" xml:space="preserve"> IF(OR(Calculations!C1838 = "",Calculations!C1838 &lt;&gt; DefectTypeString),  Calculations!M1838, NA())</f>
        <v>#N/A</v>
      </c>
      <c r="J1838" s="3" t="e">
        <f xml:space="preserve"> IF(Calculations!C1838 = DefectTypeString,  Calculations!M1838, NA())</f>
        <v>#N/A</v>
      </c>
      <c r="K1838" s="3"/>
      <c r="AL1838" s="2" t="str">
        <f t="shared" si="189"/>
        <v/>
      </c>
      <c r="AM1838" s="4" t="str">
        <f t="shared" si="190"/>
        <v/>
      </c>
      <c r="AN1838" s="4" t="str">
        <f t="shared" si="191"/>
        <v/>
      </c>
    </row>
    <row r="1839" spans="1:40" x14ac:dyDescent="0.2">
      <c r="A1839" s="9" t="str">
        <f>Calculations!B1839</f>
        <v/>
      </c>
      <c r="B1839" s="9" t="str">
        <f>Calculations!A1839</f>
        <v/>
      </c>
      <c r="C1839" s="3" t="str">
        <f t="shared" si="194"/>
        <v/>
      </c>
      <c r="D1839" s="3" t="str">
        <f>IFERROR(Calculations!L1839,"")</f>
        <v/>
      </c>
      <c r="E1839" s="3" t="str">
        <f>IF(OR(FilterValue="",Calculations!C1839=FilterValue), IF(Calculations!C1839 &lt;&gt;DefectTypeString,  IFERROR(Calculations!L1839,""), NA()),NA())</f>
        <v/>
      </c>
      <c r="F1839" s="3" t="e">
        <f t="shared" si="192"/>
        <v>#NUM!</v>
      </c>
      <c r="G1839" s="3" t="e">
        <f xml:space="preserve"> IF(Calculations!C1839 = DefectTypeString,  IFERROR(Calculations!L1839,""), NA())</f>
        <v>#N/A</v>
      </c>
      <c r="H1839" s="3" t="e">
        <f t="shared" si="193"/>
        <v>#NUM!</v>
      </c>
      <c r="I1839" s="3" t="e">
        <f ca="1" xml:space="preserve"> IF(OR(Calculations!C1839 = "",Calculations!C1839 &lt;&gt; DefectTypeString),  Calculations!M1839, NA())</f>
        <v>#N/A</v>
      </c>
      <c r="J1839" s="3" t="e">
        <f xml:space="preserve"> IF(Calculations!C1839 = DefectTypeString,  Calculations!M1839, NA())</f>
        <v>#N/A</v>
      </c>
      <c r="K1839" s="3"/>
      <c r="AL1839" s="2" t="str">
        <f t="shared" si="189"/>
        <v/>
      </c>
      <c r="AM1839" s="4" t="str">
        <f t="shared" si="190"/>
        <v/>
      </c>
      <c r="AN1839" s="4" t="str">
        <f t="shared" si="191"/>
        <v/>
      </c>
    </row>
    <row r="1840" spans="1:40" x14ac:dyDescent="0.2">
      <c r="A1840" s="9" t="str">
        <f>Calculations!B1840</f>
        <v/>
      </c>
      <c r="B1840" s="9" t="str">
        <f>Calculations!A1840</f>
        <v/>
      </c>
      <c r="C1840" s="3" t="str">
        <f t="shared" si="194"/>
        <v/>
      </c>
      <c r="D1840" s="3" t="str">
        <f>IFERROR(Calculations!L1840,"")</f>
        <v/>
      </c>
      <c r="E1840" s="3" t="str">
        <f>IF(OR(FilterValue="",Calculations!C1840=FilterValue), IF(Calculations!C1840 &lt;&gt;DefectTypeString,  IFERROR(Calculations!L1840,""), NA()),NA())</f>
        <v/>
      </c>
      <c r="F1840" s="3" t="e">
        <f t="shared" si="192"/>
        <v>#NUM!</v>
      </c>
      <c r="G1840" s="3" t="e">
        <f xml:space="preserve"> IF(Calculations!C1840 = DefectTypeString,  IFERROR(Calculations!L1840,""), NA())</f>
        <v>#N/A</v>
      </c>
      <c r="H1840" s="3" t="e">
        <f t="shared" si="193"/>
        <v>#NUM!</v>
      </c>
      <c r="I1840" s="3" t="e">
        <f ca="1" xml:space="preserve"> IF(OR(Calculations!C1840 = "",Calculations!C1840 &lt;&gt; DefectTypeString),  Calculations!M1840, NA())</f>
        <v>#N/A</v>
      </c>
      <c r="J1840" s="3" t="e">
        <f xml:space="preserve"> IF(Calculations!C1840 = DefectTypeString,  Calculations!M1840, NA())</f>
        <v>#N/A</v>
      </c>
      <c r="K1840" s="3"/>
      <c r="AL1840" s="2" t="str">
        <f t="shared" si="189"/>
        <v/>
      </c>
      <c r="AM1840" s="4" t="str">
        <f t="shared" si="190"/>
        <v/>
      </c>
      <c r="AN1840" s="4" t="str">
        <f t="shared" si="191"/>
        <v/>
      </c>
    </row>
    <row r="1841" spans="1:40" x14ac:dyDescent="0.2">
      <c r="A1841" s="9" t="str">
        <f>Calculations!B1841</f>
        <v/>
      </c>
      <c r="B1841" s="9" t="str">
        <f>Calculations!A1841</f>
        <v/>
      </c>
      <c r="C1841" s="3" t="str">
        <f t="shared" si="194"/>
        <v/>
      </c>
      <c r="D1841" s="3" t="str">
        <f>IFERROR(Calculations!L1841,"")</f>
        <v/>
      </c>
      <c r="E1841" s="3" t="str">
        <f>IF(OR(FilterValue="",Calculations!C1841=FilterValue), IF(Calculations!C1841 &lt;&gt;DefectTypeString,  IFERROR(Calculations!L1841,""), NA()),NA())</f>
        <v/>
      </c>
      <c r="F1841" s="3" t="e">
        <f t="shared" si="192"/>
        <v>#NUM!</v>
      </c>
      <c r="G1841" s="3" t="e">
        <f xml:space="preserve"> IF(Calculations!C1841 = DefectTypeString,  IFERROR(Calculations!L1841,""), NA())</f>
        <v>#N/A</v>
      </c>
      <c r="H1841" s="3" t="e">
        <f t="shared" si="193"/>
        <v>#NUM!</v>
      </c>
      <c r="I1841" s="3" t="e">
        <f ca="1" xml:space="preserve"> IF(OR(Calculations!C1841 = "",Calculations!C1841 &lt;&gt; DefectTypeString),  Calculations!M1841, NA())</f>
        <v>#N/A</v>
      </c>
      <c r="J1841" s="3" t="e">
        <f xml:space="preserve"> IF(Calculations!C1841 = DefectTypeString,  Calculations!M1841, NA())</f>
        <v>#N/A</v>
      </c>
      <c r="K1841" s="3"/>
      <c r="AL1841" s="2" t="str">
        <f t="shared" si="189"/>
        <v/>
      </c>
      <c r="AM1841" s="4" t="str">
        <f t="shared" si="190"/>
        <v/>
      </c>
      <c r="AN1841" s="4" t="str">
        <f t="shared" si="191"/>
        <v/>
      </c>
    </row>
    <row r="1842" spans="1:40" x14ac:dyDescent="0.2">
      <c r="A1842" s="9" t="str">
        <f>Calculations!B1842</f>
        <v/>
      </c>
      <c r="B1842" s="9" t="str">
        <f>Calculations!A1842</f>
        <v/>
      </c>
      <c r="C1842" s="3" t="str">
        <f t="shared" si="194"/>
        <v/>
      </c>
      <c r="D1842" s="3" t="str">
        <f>IFERROR(Calculations!L1842,"")</f>
        <v/>
      </c>
      <c r="E1842" s="3" t="str">
        <f>IF(OR(FilterValue="",Calculations!C1842=FilterValue), IF(Calculations!C1842 &lt;&gt;DefectTypeString,  IFERROR(Calculations!L1842,""), NA()),NA())</f>
        <v/>
      </c>
      <c r="F1842" s="3" t="e">
        <f t="shared" si="192"/>
        <v>#NUM!</v>
      </c>
      <c r="G1842" s="3" t="e">
        <f xml:space="preserve"> IF(Calculations!C1842 = DefectTypeString,  IFERROR(Calculations!L1842,""), NA())</f>
        <v>#N/A</v>
      </c>
      <c r="H1842" s="3" t="e">
        <f t="shared" si="193"/>
        <v>#NUM!</v>
      </c>
      <c r="I1842" s="3" t="e">
        <f ca="1" xml:space="preserve"> IF(OR(Calculations!C1842 = "",Calculations!C1842 &lt;&gt; DefectTypeString),  Calculations!M1842, NA())</f>
        <v>#N/A</v>
      </c>
      <c r="J1842" s="3" t="e">
        <f xml:space="preserve"> IF(Calculations!C1842 = DefectTypeString,  Calculations!M1842, NA())</f>
        <v>#N/A</v>
      </c>
      <c r="K1842" s="3"/>
      <c r="AL1842" s="2" t="str">
        <f t="shared" si="189"/>
        <v/>
      </c>
      <c r="AM1842" s="4" t="str">
        <f t="shared" si="190"/>
        <v/>
      </c>
      <c r="AN1842" s="4" t="str">
        <f t="shared" si="191"/>
        <v/>
      </c>
    </row>
    <row r="1843" spans="1:40" x14ac:dyDescent="0.2">
      <c r="A1843" s="9" t="str">
        <f>Calculations!B1843</f>
        <v/>
      </c>
      <c r="B1843" s="9" t="str">
        <f>Calculations!A1843</f>
        <v/>
      </c>
      <c r="C1843" s="3" t="str">
        <f t="shared" si="194"/>
        <v/>
      </c>
      <c r="D1843" s="3" t="str">
        <f>IFERROR(Calculations!L1843,"")</f>
        <v/>
      </c>
      <c r="E1843" s="3" t="str">
        <f>IF(OR(FilterValue="",Calculations!C1843=FilterValue), IF(Calculations!C1843 &lt;&gt;DefectTypeString,  IFERROR(Calculations!L1843,""), NA()),NA())</f>
        <v/>
      </c>
      <c r="F1843" s="3" t="e">
        <f t="shared" si="192"/>
        <v>#NUM!</v>
      </c>
      <c r="G1843" s="3" t="e">
        <f xml:space="preserve"> IF(Calculations!C1843 = DefectTypeString,  IFERROR(Calculations!L1843,""), NA())</f>
        <v>#N/A</v>
      </c>
      <c r="H1843" s="3" t="e">
        <f t="shared" si="193"/>
        <v>#NUM!</v>
      </c>
      <c r="I1843" s="3" t="e">
        <f ca="1" xml:space="preserve"> IF(OR(Calculations!C1843 = "",Calculations!C1843 &lt;&gt; DefectTypeString),  Calculations!M1843, NA())</f>
        <v>#N/A</v>
      </c>
      <c r="J1843" s="3" t="e">
        <f xml:space="preserve"> IF(Calculations!C1843 = DefectTypeString,  Calculations!M1843, NA())</f>
        <v>#N/A</v>
      </c>
      <c r="K1843" s="3"/>
      <c r="AL1843" s="2" t="str">
        <f t="shared" si="189"/>
        <v/>
      </c>
      <c r="AM1843" s="4" t="str">
        <f t="shared" si="190"/>
        <v/>
      </c>
      <c r="AN1843" s="4" t="str">
        <f t="shared" si="191"/>
        <v/>
      </c>
    </row>
    <row r="1844" spans="1:40" x14ac:dyDescent="0.2">
      <c r="A1844" s="9" t="str">
        <f>Calculations!B1844</f>
        <v/>
      </c>
      <c r="B1844" s="9" t="str">
        <f>Calculations!A1844</f>
        <v/>
      </c>
      <c r="C1844" s="3" t="str">
        <f t="shared" si="194"/>
        <v/>
      </c>
      <c r="D1844" s="3" t="str">
        <f>IFERROR(Calculations!L1844,"")</f>
        <v/>
      </c>
      <c r="E1844" s="3" t="str">
        <f>IF(OR(FilterValue="",Calculations!C1844=FilterValue), IF(Calculations!C1844 &lt;&gt;DefectTypeString,  IFERROR(Calculations!L1844,""), NA()),NA())</f>
        <v/>
      </c>
      <c r="F1844" s="3" t="e">
        <f t="shared" si="192"/>
        <v>#NUM!</v>
      </c>
      <c r="G1844" s="3" t="e">
        <f xml:space="preserve"> IF(Calculations!C1844 = DefectTypeString,  IFERROR(Calculations!L1844,""), NA())</f>
        <v>#N/A</v>
      </c>
      <c r="H1844" s="3" t="e">
        <f t="shared" si="193"/>
        <v>#NUM!</v>
      </c>
      <c r="I1844" s="3" t="e">
        <f ca="1" xml:space="preserve"> IF(OR(Calculations!C1844 = "",Calculations!C1844 &lt;&gt; DefectTypeString),  Calculations!M1844, NA())</f>
        <v>#N/A</v>
      </c>
      <c r="J1844" s="3" t="e">
        <f xml:space="preserve"> IF(Calculations!C1844 = DefectTypeString,  Calculations!M1844, NA())</f>
        <v>#N/A</v>
      </c>
      <c r="K1844" s="3"/>
      <c r="AL1844" s="2" t="str">
        <f t="shared" si="189"/>
        <v/>
      </c>
      <c r="AM1844" s="4" t="str">
        <f t="shared" si="190"/>
        <v/>
      </c>
      <c r="AN1844" s="4" t="str">
        <f t="shared" si="191"/>
        <v/>
      </c>
    </row>
    <row r="1845" spans="1:40" x14ac:dyDescent="0.2">
      <c r="A1845" s="9" t="str">
        <f>Calculations!B1845</f>
        <v/>
      </c>
      <c r="B1845" s="9" t="str">
        <f>Calculations!A1845</f>
        <v/>
      </c>
      <c r="C1845" s="3" t="str">
        <f t="shared" si="194"/>
        <v/>
      </c>
      <c r="D1845" s="3" t="str">
        <f>IFERROR(Calculations!L1845,"")</f>
        <v/>
      </c>
      <c r="E1845" s="3" t="str">
        <f>IF(OR(FilterValue="",Calculations!C1845=FilterValue), IF(Calculations!C1845 &lt;&gt;DefectTypeString,  IFERROR(Calculations!L1845,""), NA()),NA())</f>
        <v/>
      </c>
      <c r="F1845" s="3" t="e">
        <f t="shared" si="192"/>
        <v>#NUM!</v>
      </c>
      <c r="G1845" s="3" t="e">
        <f xml:space="preserve"> IF(Calculations!C1845 = DefectTypeString,  IFERROR(Calculations!L1845,""), NA())</f>
        <v>#N/A</v>
      </c>
      <c r="H1845" s="3" t="e">
        <f t="shared" si="193"/>
        <v>#NUM!</v>
      </c>
      <c r="I1845" s="3" t="e">
        <f ca="1" xml:space="preserve"> IF(OR(Calculations!C1845 = "",Calculations!C1845 &lt;&gt; DefectTypeString),  Calculations!M1845, NA())</f>
        <v>#N/A</v>
      </c>
      <c r="J1845" s="3" t="e">
        <f xml:space="preserve"> IF(Calculations!C1845 = DefectTypeString,  Calculations!M1845, NA())</f>
        <v>#N/A</v>
      </c>
      <c r="K1845" s="3"/>
      <c r="AL1845" s="2" t="str">
        <f t="shared" si="189"/>
        <v/>
      </c>
      <c r="AM1845" s="4" t="str">
        <f t="shared" si="190"/>
        <v/>
      </c>
      <c r="AN1845" s="4" t="str">
        <f t="shared" si="191"/>
        <v/>
      </c>
    </row>
    <row r="1846" spans="1:40" x14ac:dyDescent="0.2">
      <c r="A1846" s="9" t="str">
        <f>Calculations!B1846</f>
        <v/>
      </c>
      <c r="B1846" s="9" t="str">
        <f>Calculations!A1846</f>
        <v/>
      </c>
      <c r="C1846" s="3" t="str">
        <f t="shared" si="194"/>
        <v/>
      </c>
      <c r="D1846" s="3" t="str">
        <f>IFERROR(Calculations!L1846,"")</f>
        <v/>
      </c>
      <c r="E1846" s="3" t="str">
        <f>IF(OR(FilterValue="",Calculations!C1846=FilterValue), IF(Calculations!C1846 &lt;&gt;DefectTypeString,  IFERROR(Calculations!L1846,""), NA()),NA())</f>
        <v/>
      </c>
      <c r="F1846" s="3" t="e">
        <f t="shared" si="192"/>
        <v>#NUM!</v>
      </c>
      <c r="G1846" s="3" t="e">
        <f xml:space="preserve"> IF(Calculations!C1846 = DefectTypeString,  IFERROR(Calculations!L1846,""), NA())</f>
        <v>#N/A</v>
      </c>
      <c r="H1846" s="3" t="e">
        <f t="shared" si="193"/>
        <v>#NUM!</v>
      </c>
      <c r="I1846" s="3" t="e">
        <f ca="1" xml:space="preserve"> IF(OR(Calculations!C1846 = "",Calculations!C1846 &lt;&gt; DefectTypeString),  Calculations!M1846, NA())</f>
        <v>#N/A</v>
      </c>
      <c r="J1846" s="3" t="e">
        <f xml:space="preserve"> IF(Calculations!C1846 = DefectTypeString,  Calculations!M1846, NA())</f>
        <v>#N/A</v>
      </c>
      <c r="K1846" s="3"/>
      <c r="AL1846" s="2" t="str">
        <f t="shared" si="189"/>
        <v/>
      </c>
      <c r="AM1846" s="4" t="str">
        <f t="shared" si="190"/>
        <v/>
      </c>
      <c r="AN1846" s="4" t="str">
        <f t="shared" si="191"/>
        <v/>
      </c>
    </row>
    <row r="1847" spans="1:40" x14ac:dyDescent="0.2">
      <c r="A1847" s="9" t="str">
        <f>Calculations!B1847</f>
        <v/>
      </c>
      <c r="B1847" s="9" t="str">
        <f>Calculations!A1847</f>
        <v/>
      </c>
      <c r="C1847" s="3" t="str">
        <f t="shared" si="194"/>
        <v/>
      </c>
      <c r="D1847" s="3" t="str">
        <f>IFERROR(Calculations!L1847,"")</f>
        <v/>
      </c>
      <c r="E1847" s="3" t="str">
        <f>IF(OR(FilterValue="",Calculations!C1847=FilterValue), IF(Calculations!C1847 &lt;&gt;DefectTypeString,  IFERROR(Calculations!L1847,""), NA()),NA())</f>
        <v/>
      </c>
      <c r="F1847" s="3" t="e">
        <f t="shared" si="192"/>
        <v>#NUM!</v>
      </c>
      <c r="G1847" s="3" t="e">
        <f xml:space="preserve"> IF(Calculations!C1847 = DefectTypeString,  IFERROR(Calculations!L1847,""), NA())</f>
        <v>#N/A</v>
      </c>
      <c r="H1847" s="3" t="e">
        <f t="shared" si="193"/>
        <v>#NUM!</v>
      </c>
      <c r="I1847" s="3" t="e">
        <f ca="1" xml:space="preserve"> IF(OR(Calculations!C1847 = "",Calculations!C1847 &lt;&gt; DefectTypeString),  Calculations!M1847, NA())</f>
        <v>#N/A</v>
      </c>
      <c r="J1847" s="3" t="e">
        <f xml:space="preserve"> IF(Calculations!C1847 = DefectTypeString,  Calculations!M1847, NA())</f>
        <v>#N/A</v>
      </c>
      <c r="K1847" s="3"/>
      <c r="AL1847" s="2" t="str">
        <f t="shared" si="189"/>
        <v/>
      </c>
      <c r="AM1847" s="4" t="str">
        <f t="shared" si="190"/>
        <v/>
      </c>
      <c r="AN1847" s="4" t="str">
        <f t="shared" si="191"/>
        <v/>
      </c>
    </row>
    <row r="1848" spans="1:40" x14ac:dyDescent="0.2">
      <c r="A1848" s="9" t="str">
        <f>Calculations!B1848</f>
        <v/>
      </c>
      <c r="B1848" s="9" t="str">
        <f>Calculations!A1848</f>
        <v/>
      </c>
      <c r="C1848" s="3" t="str">
        <f t="shared" si="194"/>
        <v/>
      </c>
      <c r="D1848" s="3" t="str">
        <f>IFERROR(Calculations!L1848,"")</f>
        <v/>
      </c>
      <c r="E1848" s="3" t="str">
        <f>IF(OR(FilterValue="",Calculations!C1848=FilterValue), IF(Calculations!C1848 &lt;&gt;DefectTypeString,  IFERROR(Calculations!L1848,""), NA()),NA())</f>
        <v/>
      </c>
      <c r="F1848" s="3" t="e">
        <f t="shared" si="192"/>
        <v>#NUM!</v>
      </c>
      <c r="G1848" s="3" t="e">
        <f xml:space="preserve"> IF(Calculations!C1848 = DefectTypeString,  IFERROR(Calculations!L1848,""), NA())</f>
        <v>#N/A</v>
      </c>
      <c r="H1848" s="3" t="e">
        <f t="shared" si="193"/>
        <v>#NUM!</v>
      </c>
      <c r="I1848" s="3" t="e">
        <f ca="1" xml:space="preserve"> IF(OR(Calculations!C1848 = "",Calculations!C1848 &lt;&gt; DefectTypeString),  Calculations!M1848, NA())</f>
        <v>#N/A</v>
      </c>
      <c r="J1848" s="3" t="e">
        <f xml:space="preserve"> IF(Calculations!C1848 = DefectTypeString,  Calculations!M1848, NA())</f>
        <v>#N/A</v>
      </c>
      <c r="K1848" s="3"/>
      <c r="AL1848" s="2" t="str">
        <f t="shared" si="189"/>
        <v/>
      </c>
      <c r="AM1848" s="4" t="str">
        <f t="shared" si="190"/>
        <v/>
      </c>
      <c r="AN1848" s="4" t="str">
        <f t="shared" si="191"/>
        <v/>
      </c>
    </row>
    <row r="1849" spans="1:40" x14ac:dyDescent="0.2">
      <c r="A1849" s="9" t="str">
        <f>Calculations!B1849</f>
        <v/>
      </c>
      <c r="B1849" s="9" t="str">
        <f>Calculations!A1849</f>
        <v/>
      </c>
      <c r="C1849" s="3" t="str">
        <f t="shared" si="194"/>
        <v/>
      </c>
      <c r="D1849" s="3" t="str">
        <f>IFERROR(Calculations!L1849,"")</f>
        <v/>
      </c>
      <c r="E1849" s="3" t="str">
        <f>IF(OR(FilterValue="",Calculations!C1849=FilterValue), IF(Calculations!C1849 &lt;&gt;DefectTypeString,  IFERROR(Calculations!L1849,""), NA()),NA())</f>
        <v/>
      </c>
      <c r="F1849" s="3" t="e">
        <f t="shared" si="192"/>
        <v>#NUM!</v>
      </c>
      <c r="G1849" s="3" t="e">
        <f xml:space="preserve"> IF(Calculations!C1849 = DefectTypeString,  IFERROR(Calculations!L1849,""), NA())</f>
        <v>#N/A</v>
      </c>
      <c r="H1849" s="3" t="e">
        <f t="shared" si="193"/>
        <v>#NUM!</v>
      </c>
      <c r="I1849" s="3" t="e">
        <f ca="1" xml:space="preserve"> IF(OR(Calculations!C1849 = "",Calculations!C1849 &lt;&gt; DefectTypeString),  Calculations!M1849, NA())</f>
        <v>#N/A</v>
      </c>
      <c r="J1849" s="3" t="e">
        <f xml:space="preserve"> IF(Calculations!C1849 = DefectTypeString,  Calculations!M1849, NA())</f>
        <v>#N/A</v>
      </c>
      <c r="K1849" s="3"/>
      <c r="AL1849" s="2" t="str">
        <f t="shared" si="189"/>
        <v/>
      </c>
      <c r="AM1849" s="4" t="str">
        <f t="shared" si="190"/>
        <v/>
      </c>
      <c r="AN1849" s="4" t="str">
        <f t="shared" si="191"/>
        <v/>
      </c>
    </row>
    <row r="1850" spans="1:40" x14ac:dyDescent="0.2">
      <c r="A1850" s="9" t="str">
        <f>Calculations!B1850</f>
        <v/>
      </c>
      <c r="B1850" s="9" t="str">
        <f>Calculations!A1850</f>
        <v/>
      </c>
      <c r="C1850" s="3" t="str">
        <f t="shared" si="194"/>
        <v/>
      </c>
      <c r="D1850" s="3" t="str">
        <f>IFERROR(Calculations!L1850,"")</f>
        <v/>
      </c>
      <c r="E1850" s="3" t="str">
        <f>IF(OR(FilterValue="",Calculations!C1850=FilterValue), IF(Calculations!C1850 &lt;&gt;DefectTypeString,  IFERROR(Calculations!L1850,""), NA()),NA())</f>
        <v/>
      </c>
      <c r="F1850" s="3" t="e">
        <f t="shared" si="192"/>
        <v>#NUM!</v>
      </c>
      <c r="G1850" s="3" t="e">
        <f xml:space="preserve"> IF(Calculations!C1850 = DefectTypeString,  IFERROR(Calculations!L1850,""), NA())</f>
        <v>#N/A</v>
      </c>
      <c r="H1850" s="3" t="e">
        <f t="shared" si="193"/>
        <v>#NUM!</v>
      </c>
      <c r="I1850" s="3" t="e">
        <f ca="1" xml:space="preserve"> IF(OR(Calculations!C1850 = "",Calculations!C1850 &lt;&gt; DefectTypeString),  Calculations!M1850, NA())</f>
        <v>#N/A</v>
      </c>
      <c r="J1850" s="3" t="e">
        <f xml:space="preserve"> IF(Calculations!C1850 = DefectTypeString,  Calculations!M1850, NA())</f>
        <v>#N/A</v>
      </c>
      <c r="K1850" s="3"/>
      <c r="AL1850" s="2" t="str">
        <f t="shared" si="189"/>
        <v/>
      </c>
      <c r="AM1850" s="4" t="str">
        <f t="shared" si="190"/>
        <v/>
      </c>
      <c r="AN1850" s="4" t="str">
        <f t="shared" si="191"/>
        <v/>
      </c>
    </row>
    <row r="1851" spans="1:40" x14ac:dyDescent="0.2">
      <c r="A1851" s="9" t="str">
        <f>Calculations!B1851</f>
        <v/>
      </c>
      <c r="B1851" s="9" t="str">
        <f>Calculations!A1851</f>
        <v/>
      </c>
      <c r="C1851" s="3" t="str">
        <f t="shared" si="194"/>
        <v/>
      </c>
      <c r="D1851" s="3" t="str">
        <f>IFERROR(Calculations!L1851,"")</f>
        <v/>
      </c>
      <c r="E1851" s="3" t="str">
        <f>IF(OR(FilterValue="",Calculations!C1851=FilterValue), IF(Calculations!C1851 &lt;&gt;DefectTypeString,  IFERROR(Calculations!L1851,""), NA()),NA())</f>
        <v/>
      </c>
      <c r="F1851" s="3" t="e">
        <f t="shared" si="192"/>
        <v>#NUM!</v>
      </c>
      <c r="G1851" s="3" t="e">
        <f xml:space="preserve"> IF(Calculations!C1851 = DefectTypeString,  IFERROR(Calculations!L1851,""), NA())</f>
        <v>#N/A</v>
      </c>
      <c r="H1851" s="3" t="e">
        <f t="shared" si="193"/>
        <v>#NUM!</v>
      </c>
      <c r="I1851" s="3" t="e">
        <f ca="1" xml:space="preserve"> IF(OR(Calculations!C1851 = "",Calculations!C1851 &lt;&gt; DefectTypeString),  Calculations!M1851, NA())</f>
        <v>#N/A</v>
      </c>
      <c r="J1851" s="3" t="e">
        <f xml:space="preserve"> IF(Calculations!C1851 = DefectTypeString,  Calculations!M1851, NA())</f>
        <v>#N/A</v>
      </c>
      <c r="K1851" s="3"/>
      <c r="AL1851" s="2" t="str">
        <f t="shared" si="189"/>
        <v/>
      </c>
      <c r="AM1851" s="4" t="str">
        <f t="shared" si="190"/>
        <v/>
      </c>
      <c r="AN1851" s="4" t="str">
        <f t="shared" si="191"/>
        <v/>
      </c>
    </row>
    <row r="1852" spans="1:40" x14ac:dyDescent="0.2">
      <c r="A1852" s="9" t="str">
        <f>Calculations!B1852</f>
        <v/>
      </c>
      <c r="B1852" s="9" t="str">
        <f>Calculations!A1852</f>
        <v/>
      </c>
      <c r="C1852" s="3" t="str">
        <f t="shared" si="194"/>
        <v/>
      </c>
      <c r="D1852" s="3" t="str">
        <f>IFERROR(Calculations!L1852,"")</f>
        <v/>
      </c>
      <c r="E1852" s="3" t="str">
        <f>IF(OR(FilterValue="",Calculations!C1852=FilterValue), IF(Calculations!C1852 &lt;&gt;DefectTypeString,  IFERROR(Calculations!L1852,""), NA()),NA())</f>
        <v/>
      </c>
      <c r="F1852" s="3" t="e">
        <f t="shared" si="192"/>
        <v>#NUM!</v>
      </c>
      <c r="G1852" s="3" t="e">
        <f xml:space="preserve"> IF(Calculations!C1852 = DefectTypeString,  IFERROR(Calculations!L1852,""), NA())</f>
        <v>#N/A</v>
      </c>
      <c r="H1852" s="3" t="e">
        <f t="shared" si="193"/>
        <v>#NUM!</v>
      </c>
      <c r="I1852" s="3" t="e">
        <f ca="1" xml:space="preserve"> IF(OR(Calculations!C1852 = "",Calculations!C1852 &lt;&gt; DefectTypeString),  Calculations!M1852, NA())</f>
        <v>#N/A</v>
      </c>
      <c r="J1852" s="3" t="e">
        <f xml:space="preserve"> IF(Calculations!C1852 = DefectTypeString,  Calculations!M1852, NA())</f>
        <v>#N/A</v>
      </c>
      <c r="K1852" s="3"/>
      <c r="AL1852" s="2" t="str">
        <f t="shared" si="189"/>
        <v/>
      </c>
      <c r="AM1852" s="4" t="str">
        <f t="shared" si="190"/>
        <v/>
      </c>
      <c r="AN1852" s="4" t="str">
        <f t="shared" si="191"/>
        <v/>
      </c>
    </row>
    <row r="1853" spans="1:40" x14ac:dyDescent="0.2">
      <c r="A1853" s="9" t="str">
        <f>Calculations!B1853</f>
        <v/>
      </c>
      <c r="B1853" s="9" t="str">
        <f>Calculations!A1853</f>
        <v/>
      </c>
      <c r="C1853" s="3" t="str">
        <f t="shared" si="194"/>
        <v/>
      </c>
      <c r="D1853" s="3" t="str">
        <f>IFERROR(Calculations!L1853,"")</f>
        <v/>
      </c>
      <c r="E1853" s="3" t="str">
        <f>IF(OR(FilterValue="",Calculations!C1853=FilterValue), IF(Calculations!C1853 &lt;&gt;DefectTypeString,  IFERROR(Calculations!L1853,""), NA()),NA())</f>
        <v/>
      </c>
      <c r="F1853" s="3" t="e">
        <f t="shared" si="192"/>
        <v>#NUM!</v>
      </c>
      <c r="G1853" s="3" t="e">
        <f xml:space="preserve"> IF(Calculations!C1853 = DefectTypeString,  IFERROR(Calculations!L1853,""), NA())</f>
        <v>#N/A</v>
      </c>
      <c r="H1853" s="3" t="e">
        <f t="shared" si="193"/>
        <v>#NUM!</v>
      </c>
      <c r="I1853" s="3" t="e">
        <f ca="1" xml:space="preserve"> IF(OR(Calculations!C1853 = "",Calculations!C1853 &lt;&gt; DefectTypeString),  Calculations!M1853, NA())</f>
        <v>#N/A</v>
      </c>
      <c r="J1853" s="3" t="e">
        <f xml:space="preserve"> IF(Calculations!C1853 = DefectTypeString,  Calculations!M1853, NA())</f>
        <v>#N/A</v>
      </c>
      <c r="K1853" s="3"/>
      <c r="AL1853" s="2" t="str">
        <f t="shared" si="189"/>
        <v/>
      </c>
      <c r="AM1853" s="4" t="str">
        <f t="shared" si="190"/>
        <v/>
      </c>
      <c r="AN1853" s="4" t="str">
        <f t="shared" si="191"/>
        <v/>
      </c>
    </row>
    <row r="1854" spans="1:40" x14ac:dyDescent="0.2">
      <c r="A1854" s="9" t="str">
        <f>Calculations!B1854</f>
        <v/>
      </c>
      <c r="B1854" s="9" t="str">
        <f>Calculations!A1854</f>
        <v/>
      </c>
      <c r="C1854" s="3" t="str">
        <f t="shared" si="194"/>
        <v/>
      </c>
      <c r="D1854" s="3" t="str">
        <f>IFERROR(Calculations!L1854,"")</f>
        <v/>
      </c>
      <c r="E1854" s="3" t="str">
        <f>IF(OR(FilterValue="",Calculations!C1854=FilterValue), IF(Calculations!C1854 &lt;&gt;DefectTypeString,  IFERROR(Calculations!L1854,""), NA()),NA())</f>
        <v/>
      </c>
      <c r="F1854" s="3" t="e">
        <f t="shared" si="192"/>
        <v>#NUM!</v>
      </c>
      <c r="G1854" s="3" t="e">
        <f xml:space="preserve"> IF(Calculations!C1854 = DefectTypeString,  IFERROR(Calculations!L1854,""), NA())</f>
        <v>#N/A</v>
      </c>
      <c r="H1854" s="3" t="e">
        <f t="shared" si="193"/>
        <v>#NUM!</v>
      </c>
      <c r="I1854" s="3" t="e">
        <f ca="1" xml:space="preserve"> IF(OR(Calculations!C1854 = "",Calculations!C1854 &lt;&gt; DefectTypeString),  Calculations!M1854, NA())</f>
        <v>#N/A</v>
      </c>
      <c r="J1854" s="3" t="e">
        <f xml:space="preserve"> IF(Calculations!C1854 = DefectTypeString,  Calculations!M1854, NA())</f>
        <v>#N/A</v>
      </c>
      <c r="K1854" s="3"/>
      <c r="AL1854" s="2" t="str">
        <f t="shared" si="189"/>
        <v/>
      </c>
      <c r="AM1854" s="4" t="str">
        <f t="shared" si="190"/>
        <v/>
      </c>
      <c r="AN1854" s="4" t="str">
        <f t="shared" si="191"/>
        <v/>
      </c>
    </row>
    <row r="1855" spans="1:40" x14ac:dyDescent="0.2">
      <c r="A1855" s="9" t="str">
        <f>Calculations!B1855</f>
        <v/>
      </c>
      <c r="B1855" s="9" t="str">
        <f>Calculations!A1855</f>
        <v/>
      </c>
      <c r="C1855" s="3" t="str">
        <f t="shared" si="194"/>
        <v/>
      </c>
      <c r="D1855" s="3" t="str">
        <f>IFERROR(Calculations!L1855,"")</f>
        <v/>
      </c>
      <c r="E1855" s="3" t="str">
        <f>IF(OR(FilterValue="",Calculations!C1855=FilterValue), IF(Calculations!C1855 &lt;&gt;DefectTypeString,  IFERROR(Calculations!L1855,""), NA()),NA())</f>
        <v/>
      </c>
      <c r="F1855" s="3" t="e">
        <f t="shared" si="192"/>
        <v>#NUM!</v>
      </c>
      <c r="G1855" s="3" t="e">
        <f xml:space="preserve"> IF(Calculations!C1855 = DefectTypeString,  IFERROR(Calculations!L1855,""), NA())</f>
        <v>#N/A</v>
      </c>
      <c r="H1855" s="3" t="e">
        <f t="shared" si="193"/>
        <v>#NUM!</v>
      </c>
      <c r="I1855" s="3" t="e">
        <f ca="1" xml:space="preserve"> IF(OR(Calculations!C1855 = "",Calculations!C1855 &lt;&gt; DefectTypeString),  Calculations!M1855, NA())</f>
        <v>#N/A</v>
      </c>
      <c r="J1855" s="3" t="e">
        <f xml:space="preserve"> IF(Calculations!C1855 = DefectTypeString,  Calculations!M1855, NA())</f>
        <v>#N/A</v>
      </c>
      <c r="K1855" s="3"/>
      <c r="AL1855" s="2" t="str">
        <f t="shared" si="189"/>
        <v/>
      </c>
      <c r="AM1855" s="4" t="str">
        <f t="shared" si="190"/>
        <v/>
      </c>
      <c r="AN1855" s="4" t="str">
        <f t="shared" si="191"/>
        <v/>
      </c>
    </row>
    <row r="1856" spans="1:40" x14ac:dyDescent="0.2">
      <c r="A1856" s="9" t="str">
        <f>Calculations!B1856</f>
        <v/>
      </c>
      <c r="B1856" s="9" t="str">
        <f>Calculations!A1856</f>
        <v/>
      </c>
      <c r="C1856" s="3" t="str">
        <f t="shared" si="194"/>
        <v/>
      </c>
      <c r="D1856" s="3" t="str">
        <f>IFERROR(Calculations!L1856,"")</f>
        <v/>
      </c>
      <c r="E1856" s="3" t="str">
        <f>IF(OR(FilterValue="",Calculations!C1856=FilterValue), IF(Calculations!C1856 &lt;&gt;DefectTypeString,  IFERROR(Calculations!L1856,""), NA()),NA())</f>
        <v/>
      </c>
      <c r="F1856" s="3" t="e">
        <f t="shared" si="192"/>
        <v>#NUM!</v>
      </c>
      <c r="G1856" s="3" t="e">
        <f xml:space="preserve"> IF(Calculations!C1856 = DefectTypeString,  IFERROR(Calculations!L1856,""), NA())</f>
        <v>#N/A</v>
      </c>
      <c r="H1856" s="3" t="e">
        <f t="shared" si="193"/>
        <v>#NUM!</v>
      </c>
      <c r="I1856" s="3" t="e">
        <f ca="1" xml:space="preserve"> IF(OR(Calculations!C1856 = "",Calculations!C1856 &lt;&gt; DefectTypeString),  Calculations!M1856, NA())</f>
        <v>#N/A</v>
      </c>
      <c r="J1856" s="3" t="e">
        <f xml:space="preserve"> IF(Calculations!C1856 = DefectTypeString,  Calculations!M1856, NA())</f>
        <v>#N/A</v>
      </c>
      <c r="K1856" s="3"/>
      <c r="AL1856" s="2" t="str">
        <f t="shared" si="189"/>
        <v/>
      </c>
      <c r="AM1856" s="4" t="str">
        <f t="shared" si="190"/>
        <v/>
      </c>
      <c r="AN1856" s="4" t="str">
        <f t="shared" si="191"/>
        <v/>
      </c>
    </row>
    <row r="1857" spans="1:40" x14ac:dyDescent="0.2">
      <c r="A1857" s="9" t="str">
        <f>Calculations!B1857</f>
        <v/>
      </c>
      <c r="B1857" s="9" t="str">
        <f>Calculations!A1857</f>
        <v/>
      </c>
      <c r="C1857" s="3" t="str">
        <f t="shared" si="194"/>
        <v/>
      </c>
      <c r="D1857" s="3" t="str">
        <f>IFERROR(Calculations!L1857,"")</f>
        <v/>
      </c>
      <c r="E1857" s="3" t="str">
        <f>IF(OR(FilterValue="",Calculations!C1857=FilterValue), IF(Calculations!C1857 &lt;&gt;DefectTypeString,  IFERROR(Calculations!L1857,""), NA()),NA())</f>
        <v/>
      </c>
      <c r="F1857" s="3" t="e">
        <f t="shared" si="192"/>
        <v>#NUM!</v>
      </c>
      <c r="G1857" s="3" t="e">
        <f xml:space="preserve"> IF(Calculations!C1857 = DefectTypeString,  IFERROR(Calculations!L1857,""), NA())</f>
        <v>#N/A</v>
      </c>
      <c r="H1857" s="3" t="e">
        <f t="shared" si="193"/>
        <v>#NUM!</v>
      </c>
      <c r="I1857" s="3" t="e">
        <f ca="1" xml:space="preserve"> IF(OR(Calculations!C1857 = "",Calculations!C1857 &lt;&gt; DefectTypeString),  Calculations!M1857, NA())</f>
        <v>#N/A</v>
      </c>
      <c r="J1857" s="3" t="e">
        <f xml:space="preserve"> IF(Calculations!C1857 = DefectTypeString,  Calculations!M1857, NA())</f>
        <v>#N/A</v>
      </c>
      <c r="K1857" s="3"/>
      <c r="AL1857" s="2" t="str">
        <f t="shared" si="189"/>
        <v/>
      </c>
      <c r="AM1857" s="4" t="str">
        <f t="shared" si="190"/>
        <v/>
      </c>
      <c r="AN1857" s="4" t="str">
        <f t="shared" si="191"/>
        <v/>
      </c>
    </row>
    <row r="1858" spans="1:40" x14ac:dyDescent="0.2">
      <c r="A1858" s="9" t="str">
        <f>Calculations!B1858</f>
        <v/>
      </c>
      <c r="B1858" s="9" t="str">
        <f>Calculations!A1858</f>
        <v/>
      </c>
      <c r="C1858" s="3" t="str">
        <f t="shared" si="194"/>
        <v/>
      </c>
      <c r="D1858" s="3" t="str">
        <f>IFERROR(Calculations!L1858,"")</f>
        <v/>
      </c>
      <c r="E1858" s="3" t="str">
        <f>IF(OR(FilterValue="",Calculations!C1858=FilterValue), IF(Calculations!C1858 &lt;&gt;DefectTypeString,  IFERROR(Calculations!L1858,""), NA()),NA())</f>
        <v/>
      </c>
      <c r="F1858" s="3" t="e">
        <f t="shared" si="192"/>
        <v>#NUM!</v>
      </c>
      <c r="G1858" s="3" t="e">
        <f xml:space="preserve"> IF(Calculations!C1858 = DefectTypeString,  IFERROR(Calculations!L1858,""), NA())</f>
        <v>#N/A</v>
      </c>
      <c r="H1858" s="3" t="e">
        <f t="shared" si="193"/>
        <v>#NUM!</v>
      </c>
      <c r="I1858" s="3" t="e">
        <f ca="1" xml:space="preserve"> IF(OR(Calculations!C1858 = "",Calculations!C1858 &lt;&gt; DefectTypeString),  Calculations!M1858, NA())</f>
        <v>#N/A</v>
      </c>
      <c r="J1858" s="3" t="e">
        <f xml:space="preserve"> IF(Calculations!C1858 = DefectTypeString,  Calculations!M1858, NA())</f>
        <v>#N/A</v>
      </c>
      <c r="K1858" s="3"/>
      <c r="AL1858" s="2" t="str">
        <f t="shared" si="189"/>
        <v/>
      </c>
      <c r="AM1858" s="4" t="str">
        <f t="shared" si="190"/>
        <v/>
      </c>
      <c r="AN1858" s="4" t="str">
        <f t="shared" si="191"/>
        <v/>
      </c>
    </row>
    <row r="1859" spans="1:40" x14ac:dyDescent="0.2">
      <c r="A1859" s="9" t="str">
        <f>Calculations!B1859</f>
        <v/>
      </c>
      <c r="B1859" s="9" t="str">
        <f>Calculations!A1859</f>
        <v/>
      </c>
      <c r="C1859" s="3" t="str">
        <f t="shared" si="194"/>
        <v/>
      </c>
      <c r="D1859" s="3" t="str">
        <f>IFERROR(Calculations!L1859,"")</f>
        <v/>
      </c>
      <c r="E1859" s="3" t="str">
        <f>IF(OR(FilterValue="",Calculations!C1859=FilterValue), IF(Calculations!C1859 &lt;&gt;DefectTypeString,  IFERROR(Calculations!L1859,""), NA()),NA())</f>
        <v/>
      </c>
      <c r="F1859" s="3" t="e">
        <f t="shared" si="192"/>
        <v>#NUM!</v>
      </c>
      <c r="G1859" s="3" t="e">
        <f xml:space="preserve"> IF(Calculations!C1859 = DefectTypeString,  IFERROR(Calculations!L1859,""), NA())</f>
        <v>#N/A</v>
      </c>
      <c r="H1859" s="3" t="e">
        <f t="shared" si="193"/>
        <v>#NUM!</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95">IF(AL1858&lt;=MAX(B:B), AL1858+1,"")</f>
        <v/>
      </c>
      <c r="AM1859" s="4" t="str">
        <f t="shared" ref="AM1859:AM1922" si="196">IF(AL1859&lt;&gt;"",$F$2,"")</f>
        <v/>
      </c>
      <c r="AN1859" s="4" t="str">
        <f t="shared" ref="AN1859:AN1922" si="197">IF(AL1859&lt;&gt;"",$H$2,"")</f>
        <v/>
      </c>
    </row>
    <row r="1860" spans="1:40" x14ac:dyDescent="0.2">
      <c r="A1860" s="9" t="str">
        <f>Calculations!B1860</f>
        <v/>
      </c>
      <c r="B1860" s="9" t="str">
        <f>Calculations!A1860</f>
        <v/>
      </c>
      <c r="C1860" s="3" t="str">
        <f t="shared" si="194"/>
        <v/>
      </c>
      <c r="D1860" s="3" t="str">
        <f>IFERROR(Calculations!L1860,"")</f>
        <v/>
      </c>
      <c r="E1860" s="3" t="str">
        <f>IF(OR(FilterValue="",Calculations!C1860=FilterValue), IF(Calculations!C1860 &lt;&gt;DefectTypeString,  IFERROR(Calculations!L1860,""), NA()),NA())</f>
        <v/>
      </c>
      <c r="F1860" s="3" t="e">
        <f t="shared" ref="F1860:F1923" si="198">$F$2</f>
        <v>#NUM!</v>
      </c>
      <c r="G1860" s="3" t="e">
        <f xml:space="preserve"> IF(Calculations!C1860 = DefectTypeString,  IFERROR(Calculations!L1860,""), NA())</f>
        <v>#N/A</v>
      </c>
      <c r="H1860" s="3" t="e">
        <f t="shared" ref="H1860:H1923" si="199">$H$2</f>
        <v>#NUM!</v>
      </c>
      <c r="I1860" s="3" t="e">
        <f ca="1" xml:space="preserve"> IF(OR(Calculations!C1860 = "",Calculations!C1860 &lt;&gt; DefectTypeString),  Calculations!M1860, NA())</f>
        <v>#N/A</v>
      </c>
      <c r="J1860" s="3" t="e">
        <f xml:space="preserve"> IF(Calculations!C1860 = DefectTypeString,  Calculations!M1860, NA())</f>
        <v>#N/A</v>
      </c>
      <c r="K1860" s="3"/>
      <c r="AL1860" s="2" t="str">
        <f t="shared" si="195"/>
        <v/>
      </c>
      <c r="AM1860" s="4" t="str">
        <f t="shared" si="196"/>
        <v/>
      </c>
      <c r="AN1860" s="4" t="str">
        <f t="shared" si="197"/>
        <v/>
      </c>
    </row>
    <row r="1861" spans="1:40" x14ac:dyDescent="0.2">
      <c r="A1861" s="9" t="str">
        <f>Calculations!B1861</f>
        <v/>
      </c>
      <c r="B1861" s="9" t="str">
        <f>Calculations!A1861</f>
        <v/>
      </c>
      <c r="C1861" s="3" t="str">
        <f t="shared" si="194"/>
        <v/>
      </c>
      <c r="D1861" s="3" t="str">
        <f>IFERROR(Calculations!L1861,"")</f>
        <v/>
      </c>
      <c r="E1861" s="3" t="str">
        <f>IF(OR(FilterValue="",Calculations!C1861=FilterValue), IF(Calculations!C1861 &lt;&gt;DefectTypeString,  IFERROR(Calculations!L1861,""), NA()),NA())</f>
        <v/>
      </c>
      <c r="F1861" s="3" t="e">
        <f t="shared" si="198"/>
        <v>#NUM!</v>
      </c>
      <c r="G1861" s="3" t="e">
        <f xml:space="preserve"> IF(Calculations!C1861 = DefectTypeString,  IFERROR(Calculations!L1861,""), NA())</f>
        <v>#N/A</v>
      </c>
      <c r="H1861" s="3" t="e">
        <f t="shared" si="199"/>
        <v>#NUM!</v>
      </c>
      <c r="I1861" s="3" t="e">
        <f ca="1" xml:space="preserve"> IF(OR(Calculations!C1861 = "",Calculations!C1861 &lt;&gt; DefectTypeString),  Calculations!M1861, NA())</f>
        <v>#N/A</v>
      </c>
      <c r="J1861" s="3" t="e">
        <f xml:space="preserve"> IF(Calculations!C1861 = DefectTypeString,  Calculations!M1861, NA())</f>
        <v>#N/A</v>
      </c>
      <c r="K1861" s="3"/>
      <c r="AL1861" s="2" t="str">
        <f t="shared" si="195"/>
        <v/>
      </c>
      <c r="AM1861" s="4" t="str">
        <f t="shared" si="196"/>
        <v/>
      </c>
      <c r="AN1861" s="4" t="str">
        <f t="shared" si="197"/>
        <v/>
      </c>
    </row>
    <row r="1862" spans="1:40" x14ac:dyDescent="0.2">
      <c r="A1862" s="9" t="str">
        <f>Calculations!B1862</f>
        <v/>
      </c>
      <c r="B1862" s="9" t="str">
        <f>Calculations!A1862</f>
        <v/>
      </c>
      <c r="C1862" s="3" t="str">
        <f t="shared" si="194"/>
        <v/>
      </c>
      <c r="D1862" s="3" t="str">
        <f>IFERROR(Calculations!L1862,"")</f>
        <v/>
      </c>
      <c r="E1862" s="3" t="str">
        <f>IF(OR(FilterValue="",Calculations!C1862=FilterValue), IF(Calculations!C1862 &lt;&gt;DefectTypeString,  IFERROR(Calculations!L1862,""), NA()),NA())</f>
        <v/>
      </c>
      <c r="F1862" s="3" t="e">
        <f t="shared" si="198"/>
        <v>#NUM!</v>
      </c>
      <c r="G1862" s="3" t="e">
        <f xml:space="preserve"> IF(Calculations!C1862 = DefectTypeString,  IFERROR(Calculations!L1862,""), NA())</f>
        <v>#N/A</v>
      </c>
      <c r="H1862" s="3" t="e">
        <f t="shared" si="199"/>
        <v>#NUM!</v>
      </c>
      <c r="I1862" s="3" t="e">
        <f ca="1" xml:space="preserve"> IF(OR(Calculations!C1862 = "",Calculations!C1862 &lt;&gt; DefectTypeString),  Calculations!M1862, NA())</f>
        <v>#N/A</v>
      </c>
      <c r="J1862" s="3" t="e">
        <f xml:space="preserve"> IF(Calculations!C1862 = DefectTypeString,  Calculations!M1862, NA())</f>
        <v>#N/A</v>
      </c>
      <c r="K1862" s="3"/>
      <c r="AL1862" s="2" t="str">
        <f t="shared" si="195"/>
        <v/>
      </c>
      <c r="AM1862" s="4" t="str">
        <f t="shared" si="196"/>
        <v/>
      </c>
      <c r="AN1862" s="4" t="str">
        <f t="shared" si="197"/>
        <v/>
      </c>
    </row>
    <row r="1863" spans="1:40" x14ac:dyDescent="0.2">
      <c r="A1863" s="9" t="str">
        <f>Calculations!B1863</f>
        <v/>
      </c>
      <c r="B1863" s="9" t="str">
        <f>Calculations!A1863</f>
        <v/>
      </c>
      <c r="C1863" s="3" t="str">
        <f t="shared" si="194"/>
        <v/>
      </c>
      <c r="D1863" s="3" t="str">
        <f>IFERROR(Calculations!L1863,"")</f>
        <v/>
      </c>
      <c r="E1863" s="3" t="str">
        <f>IF(OR(FilterValue="",Calculations!C1863=FilterValue), IF(Calculations!C1863 &lt;&gt;DefectTypeString,  IFERROR(Calculations!L1863,""), NA()),NA())</f>
        <v/>
      </c>
      <c r="F1863" s="3" t="e">
        <f t="shared" si="198"/>
        <v>#NUM!</v>
      </c>
      <c r="G1863" s="3" t="e">
        <f xml:space="preserve"> IF(Calculations!C1863 = DefectTypeString,  IFERROR(Calculations!L1863,""), NA())</f>
        <v>#N/A</v>
      </c>
      <c r="H1863" s="3" t="e">
        <f t="shared" si="199"/>
        <v>#NUM!</v>
      </c>
      <c r="I1863" s="3" t="e">
        <f ca="1" xml:space="preserve"> IF(OR(Calculations!C1863 = "",Calculations!C1863 &lt;&gt; DefectTypeString),  Calculations!M1863, NA())</f>
        <v>#N/A</v>
      </c>
      <c r="J1863" s="3" t="e">
        <f xml:space="preserve"> IF(Calculations!C1863 = DefectTypeString,  Calculations!M1863, NA())</f>
        <v>#N/A</v>
      </c>
      <c r="K1863" s="3"/>
      <c r="AL1863" s="2" t="str">
        <f t="shared" si="195"/>
        <v/>
      </c>
      <c r="AM1863" s="4" t="str">
        <f t="shared" si="196"/>
        <v/>
      </c>
      <c r="AN1863" s="4" t="str">
        <f t="shared" si="197"/>
        <v/>
      </c>
    </row>
    <row r="1864" spans="1:40" x14ac:dyDescent="0.2">
      <c r="A1864" s="9" t="str">
        <f>Calculations!B1864</f>
        <v/>
      </c>
      <c r="B1864" s="9" t="str">
        <f>Calculations!A1864</f>
        <v/>
      </c>
      <c r="C1864" s="3" t="str">
        <f t="shared" si="194"/>
        <v/>
      </c>
      <c r="D1864" s="3" t="str">
        <f>IFERROR(Calculations!L1864,"")</f>
        <v/>
      </c>
      <c r="E1864" s="3" t="str">
        <f>IF(OR(FilterValue="",Calculations!C1864=FilterValue), IF(Calculations!C1864 &lt;&gt;DefectTypeString,  IFERROR(Calculations!L1864,""), NA()),NA())</f>
        <v/>
      </c>
      <c r="F1864" s="3" t="e">
        <f t="shared" si="198"/>
        <v>#NUM!</v>
      </c>
      <c r="G1864" s="3" t="e">
        <f xml:space="preserve"> IF(Calculations!C1864 = DefectTypeString,  IFERROR(Calculations!L1864,""), NA())</f>
        <v>#N/A</v>
      </c>
      <c r="H1864" s="3" t="e">
        <f t="shared" si="199"/>
        <v>#NUM!</v>
      </c>
      <c r="I1864" s="3" t="e">
        <f ca="1" xml:space="preserve"> IF(OR(Calculations!C1864 = "",Calculations!C1864 &lt;&gt; DefectTypeString),  Calculations!M1864, NA())</f>
        <v>#N/A</v>
      </c>
      <c r="J1864" s="3" t="e">
        <f xml:space="preserve"> IF(Calculations!C1864 = DefectTypeString,  Calculations!M1864, NA())</f>
        <v>#N/A</v>
      </c>
      <c r="K1864" s="3"/>
      <c r="AL1864" s="2" t="str">
        <f t="shared" si="195"/>
        <v/>
      </c>
      <c r="AM1864" s="4" t="str">
        <f t="shared" si="196"/>
        <v/>
      </c>
      <c r="AN1864" s="4" t="str">
        <f t="shared" si="197"/>
        <v/>
      </c>
    </row>
    <row r="1865" spans="1:40" x14ac:dyDescent="0.2">
      <c r="A1865" s="9" t="str">
        <f>Calculations!B1865</f>
        <v/>
      </c>
      <c r="B1865" s="9" t="str">
        <f>Calculations!A1865</f>
        <v/>
      </c>
      <c r="C1865" s="3" t="str">
        <f t="shared" si="194"/>
        <v/>
      </c>
      <c r="D1865" s="3" t="str">
        <f>IFERROR(Calculations!L1865,"")</f>
        <v/>
      </c>
      <c r="E1865" s="3" t="str">
        <f>IF(OR(FilterValue="",Calculations!C1865=FilterValue), IF(Calculations!C1865 &lt;&gt;DefectTypeString,  IFERROR(Calculations!L1865,""), NA()),NA())</f>
        <v/>
      </c>
      <c r="F1865" s="3" t="e">
        <f t="shared" si="198"/>
        <v>#NUM!</v>
      </c>
      <c r="G1865" s="3" t="e">
        <f xml:space="preserve"> IF(Calculations!C1865 = DefectTypeString,  IFERROR(Calculations!L1865,""), NA())</f>
        <v>#N/A</v>
      </c>
      <c r="H1865" s="3" t="e">
        <f t="shared" si="199"/>
        <v>#NUM!</v>
      </c>
      <c r="I1865" s="3" t="e">
        <f ca="1" xml:space="preserve"> IF(OR(Calculations!C1865 = "",Calculations!C1865 &lt;&gt; DefectTypeString),  Calculations!M1865, NA())</f>
        <v>#N/A</v>
      </c>
      <c r="J1865" s="3" t="e">
        <f xml:space="preserve"> IF(Calculations!C1865 = DefectTypeString,  Calculations!M1865, NA())</f>
        <v>#N/A</v>
      </c>
      <c r="K1865" s="3"/>
      <c r="AL1865" s="2" t="str">
        <f t="shared" si="195"/>
        <v/>
      </c>
      <c r="AM1865" s="4" t="str">
        <f t="shared" si="196"/>
        <v/>
      </c>
      <c r="AN1865" s="4" t="str">
        <f t="shared" si="197"/>
        <v/>
      </c>
    </row>
    <row r="1866" spans="1:40" x14ac:dyDescent="0.2">
      <c r="A1866" s="9" t="str">
        <f>Calculations!B1866</f>
        <v/>
      </c>
      <c r="B1866" s="9" t="str">
        <f>Calculations!A1866</f>
        <v/>
      </c>
      <c r="C1866" s="3" t="str">
        <f t="shared" si="194"/>
        <v/>
      </c>
      <c r="D1866" s="3" t="str">
        <f>IFERROR(Calculations!L1866,"")</f>
        <v/>
      </c>
      <c r="E1866" s="3" t="str">
        <f>IF(OR(FilterValue="",Calculations!C1866=FilterValue), IF(Calculations!C1866 &lt;&gt;DefectTypeString,  IFERROR(Calculations!L1866,""), NA()),NA())</f>
        <v/>
      </c>
      <c r="F1866" s="3" t="e">
        <f t="shared" si="198"/>
        <v>#NUM!</v>
      </c>
      <c r="G1866" s="3" t="e">
        <f xml:space="preserve"> IF(Calculations!C1866 = DefectTypeString,  IFERROR(Calculations!L1866,""), NA())</f>
        <v>#N/A</v>
      </c>
      <c r="H1866" s="3" t="e">
        <f t="shared" si="199"/>
        <v>#NUM!</v>
      </c>
      <c r="I1866" s="3" t="e">
        <f ca="1" xml:space="preserve"> IF(OR(Calculations!C1866 = "",Calculations!C1866 &lt;&gt; DefectTypeString),  Calculations!M1866, NA())</f>
        <v>#N/A</v>
      </c>
      <c r="J1866" s="3" t="e">
        <f xml:space="preserve"> IF(Calculations!C1866 = DefectTypeString,  Calculations!M1866, NA())</f>
        <v>#N/A</v>
      </c>
      <c r="K1866" s="3"/>
      <c r="AL1866" s="2" t="str">
        <f t="shared" si="195"/>
        <v/>
      </c>
      <c r="AM1866" s="4" t="str">
        <f t="shared" si="196"/>
        <v/>
      </c>
      <c r="AN1866" s="4" t="str">
        <f t="shared" si="197"/>
        <v/>
      </c>
    </row>
    <row r="1867" spans="1:40" x14ac:dyDescent="0.2">
      <c r="A1867" s="9" t="str">
        <f>Calculations!B1867</f>
        <v/>
      </c>
      <c r="B1867" s="9" t="str">
        <f>Calculations!A1867</f>
        <v/>
      </c>
      <c r="C1867" s="3" t="str">
        <f t="shared" si="194"/>
        <v/>
      </c>
      <c r="D1867" s="3" t="str">
        <f>IFERROR(Calculations!L1867,"")</f>
        <v/>
      </c>
      <c r="E1867" s="3" t="str">
        <f>IF(OR(FilterValue="",Calculations!C1867=FilterValue), IF(Calculations!C1867 &lt;&gt;DefectTypeString,  IFERROR(Calculations!L1867,""), NA()),NA())</f>
        <v/>
      </c>
      <c r="F1867" s="3" t="e">
        <f t="shared" si="198"/>
        <v>#NUM!</v>
      </c>
      <c r="G1867" s="3" t="e">
        <f xml:space="preserve"> IF(Calculations!C1867 = DefectTypeString,  IFERROR(Calculations!L1867,""), NA())</f>
        <v>#N/A</v>
      </c>
      <c r="H1867" s="3" t="e">
        <f t="shared" si="199"/>
        <v>#NUM!</v>
      </c>
      <c r="I1867" s="3" t="e">
        <f ca="1" xml:space="preserve"> IF(OR(Calculations!C1867 = "",Calculations!C1867 &lt;&gt; DefectTypeString),  Calculations!M1867, NA())</f>
        <v>#N/A</v>
      </c>
      <c r="J1867" s="3" t="e">
        <f xml:space="preserve"> IF(Calculations!C1867 = DefectTypeString,  Calculations!M1867, NA())</f>
        <v>#N/A</v>
      </c>
      <c r="K1867" s="3"/>
      <c r="AL1867" s="2" t="str">
        <f t="shared" si="195"/>
        <v/>
      </c>
      <c r="AM1867" s="4" t="str">
        <f t="shared" si="196"/>
        <v/>
      </c>
      <c r="AN1867" s="4" t="str">
        <f t="shared" si="197"/>
        <v/>
      </c>
    </row>
    <row r="1868" spans="1:40" x14ac:dyDescent="0.2">
      <c r="A1868" s="9" t="str">
        <f>Calculations!B1868</f>
        <v/>
      </c>
      <c r="B1868" s="9" t="str">
        <f>Calculations!A1868</f>
        <v/>
      </c>
      <c r="C1868" s="3" t="str">
        <f t="shared" si="194"/>
        <v/>
      </c>
      <c r="D1868" s="3" t="str">
        <f>IFERROR(Calculations!L1868,"")</f>
        <v/>
      </c>
      <c r="E1868" s="3" t="str">
        <f>IF(OR(FilterValue="",Calculations!C1868=FilterValue), IF(Calculations!C1868 &lt;&gt;DefectTypeString,  IFERROR(Calculations!L1868,""), NA()),NA())</f>
        <v/>
      </c>
      <c r="F1868" s="3" t="e">
        <f t="shared" si="198"/>
        <v>#NUM!</v>
      </c>
      <c r="G1868" s="3" t="e">
        <f xml:space="preserve"> IF(Calculations!C1868 = DefectTypeString,  IFERROR(Calculations!L1868,""), NA())</f>
        <v>#N/A</v>
      </c>
      <c r="H1868" s="3" t="e">
        <f t="shared" si="199"/>
        <v>#NUM!</v>
      </c>
      <c r="I1868" s="3" t="e">
        <f ca="1" xml:space="preserve"> IF(OR(Calculations!C1868 = "",Calculations!C1868 &lt;&gt; DefectTypeString),  Calculations!M1868, NA())</f>
        <v>#N/A</v>
      </c>
      <c r="J1868" s="3" t="e">
        <f xml:space="preserve"> IF(Calculations!C1868 = DefectTypeString,  Calculations!M1868, NA())</f>
        <v>#N/A</v>
      </c>
      <c r="K1868" s="3"/>
      <c r="AL1868" s="2" t="str">
        <f t="shared" si="195"/>
        <v/>
      </c>
      <c r="AM1868" s="4" t="str">
        <f t="shared" si="196"/>
        <v/>
      </c>
      <c r="AN1868" s="4" t="str">
        <f t="shared" si="197"/>
        <v/>
      </c>
    </row>
    <row r="1869" spans="1:40" x14ac:dyDescent="0.2">
      <c r="A1869" s="9" t="str">
        <f>Calculations!B1869</f>
        <v/>
      </c>
      <c r="B1869" s="9" t="str">
        <f>Calculations!A1869</f>
        <v/>
      </c>
      <c r="C1869" s="3" t="str">
        <f t="shared" si="194"/>
        <v/>
      </c>
      <c r="D1869" s="3" t="str">
        <f>IFERROR(Calculations!L1869,"")</f>
        <v/>
      </c>
      <c r="E1869" s="3" t="str">
        <f>IF(OR(FilterValue="",Calculations!C1869=FilterValue), IF(Calculations!C1869 &lt;&gt;DefectTypeString,  IFERROR(Calculations!L1869,""), NA()),NA())</f>
        <v/>
      </c>
      <c r="F1869" s="3" t="e">
        <f t="shared" si="198"/>
        <v>#NUM!</v>
      </c>
      <c r="G1869" s="3" t="e">
        <f xml:space="preserve"> IF(Calculations!C1869 = DefectTypeString,  IFERROR(Calculations!L1869,""), NA())</f>
        <v>#N/A</v>
      </c>
      <c r="H1869" s="3" t="e">
        <f t="shared" si="199"/>
        <v>#NUM!</v>
      </c>
      <c r="I1869" s="3" t="e">
        <f ca="1" xml:space="preserve"> IF(OR(Calculations!C1869 = "",Calculations!C1869 &lt;&gt; DefectTypeString),  Calculations!M1869, NA())</f>
        <v>#N/A</v>
      </c>
      <c r="J1869" s="3" t="e">
        <f xml:space="preserve"> IF(Calculations!C1869 = DefectTypeString,  Calculations!M1869, NA())</f>
        <v>#N/A</v>
      </c>
      <c r="K1869" s="3"/>
      <c r="AL1869" s="2" t="str">
        <f t="shared" si="195"/>
        <v/>
      </c>
      <c r="AM1869" s="4" t="str">
        <f t="shared" si="196"/>
        <v/>
      </c>
      <c r="AN1869" s="4" t="str">
        <f t="shared" si="197"/>
        <v/>
      </c>
    </row>
    <row r="1870" spans="1:40" x14ac:dyDescent="0.2">
      <c r="A1870" s="9" t="str">
        <f>Calculations!B1870</f>
        <v/>
      </c>
      <c r="B1870" s="9" t="str">
        <f>Calculations!A1870</f>
        <v/>
      </c>
      <c r="C1870" s="3" t="str">
        <f t="shared" si="194"/>
        <v/>
      </c>
      <c r="D1870" s="3" t="str">
        <f>IFERROR(Calculations!L1870,"")</f>
        <v/>
      </c>
      <c r="E1870" s="3" t="str">
        <f>IF(OR(FilterValue="",Calculations!C1870=FilterValue), IF(Calculations!C1870 &lt;&gt;DefectTypeString,  IFERROR(Calculations!L1870,""), NA()),NA())</f>
        <v/>
      </c>
      <c r="F1870" s="3" t="e">
        <f t="shared" si="198"/>
        <v>#NUM!</v>
      </c>
      <c r="G1870" s="3" t="e">
        <f xml:space="preserve"> IF(Calculations!C1870 = DefectTypeString,  IFERROR(Calculations!L1870,""), NA())</f>
        <v>#N/A</v>
      </c>
      <c r="H1870" s="3" t="e">
        <f t="shared" si="199"/>
        <v>#NUM!</v>
      </c>
      <c r="I1870" s="3" t="e">
        <f ca="1" xml:space="preserve"> IF(OR(Calculations!C1870 = "",Calculations!C1870 &lt;&gt; DefectTypeString),  Calculations!M1870, NA())</f>
        <v>#N/A</v>
      </c>
      <c r="J1870" s="3" t="e">
        <f xml:space="preserve"> IF(Calculations!C1870 = DefectTypeString,  Calculations!M1870, NA())</f>
        <v>#N/A</v>
      </c>
      <c r="K1870" s="3"/>
      <c r="AL1870" s="2" t="str">
        <f t="shared" si="195"/>
        <v/>
      </c>
      <c r="AM1870" s="4" t="str">
        <f t="shared" si="196"/>
        <v/>
      </c>
      <c r="AN1870" s="4" t="str">
        <f t="shared" si="197"/>
        <v/>
      </c>
    </row>
    <row r="1871" spans="1:40" x14ac:dyDescent="0.2">
      <c r="A1871" s="9" t="str">
        <f>Calculations!B1871</f>
        <v/>
      </c>
      <c r="B1871" s="9" t="str">
        <f>Calculations!A1871</f>
        <v/>
      </c>
      <c r="C1871" s="3" t="str">
        <f t="shared" si="194"/>
        <v/>
      </c>
      <c r="D1871" s="3" t="str">
        <f>IFERROR(Calculations!L1871,"")</f>
        <v/>
      </c>
      <c r="E1871" s="3" t="str">
        <f>IF(OR(FilterValue="",Calculations!C1871=FilterValue), IF(Calculations!C1871 &lt;&gt;DefectTypeString,  IFERROR(Calculations!L1871,""), NA()),NA())</f>
        <v/>
      </c>
      <c r="F1871" s="3" t="e">
        <f t="shared" si="198"/>
        <v>#NUM!</v>
      </c>
      <c r="G1871" s="3" t="e">
        <f xml:space="preserve"> IF(Calculations!C1871 = DefectTypeString,  IFERROR(Calculations!L1871,""), NA())</f>
        <v>#N/A</v>
      </c>
      <c r="H1871" s="3" t="e">
        <f t="shared" si="199"/>
        <v>#NUM!</v>
      </c>
      <c r="I1871" s="3" t="e">
        <f ca="1" xml:space="preserve"> IF(OR(Calculations!C1871 = "",Calculations!C1871 &lt;&gt; DefectTypeString),  Calculations!M1871, NA())</f>
        <v>#N/A</v>
      </c>
      <c r="J1871" s="3" t="e">
        <f xml:space="preserve"> IF(Calculations!C1871 = DefectTypeString,  Calculations!M1871, NA())</f>
        <v>#N/A</v>
      </c>
      <c r="K1871" s="3"/>
      <c r="AL1871" s="2" t="str">
        <f t="shared" si="195"/>
        <v/>
      </c>
      <c r="AM1871" s="4" t="str">
        <f t="shared" si="196"/>
        <v/>
      </c>
      <c r="AN1871" s="4" t="str">
        <f t="shared" si="197"/>
        <v/>
      </c>
    </row>
    <row r="1872" spans="1:40" x14ac:dyDescent="0.2">
      <c r="A1872" s="9" t="str">
        <f>Calculations!B1872</f>
        <v/>
      </c>
      <c r="B1872" s="9" t="str">
        <f>Calculations!A1872</f>
        <v/>
      </c>
      <c r="C1872" s="3" t="str">
        <f t="shared" si="194"/>
        <v/>
      </c>
      <c r="D1872" s="3" t="str">
        <f>IFERROR(Calculations!L1872,"")</f>
        <v/>
      </c>
      <c r="E1872" s="3" t="str">
        <f>IF(OR(FilterValue="",Calculations!C1872=FilterValue), IF(Calculations!C1872 &lt;&gt;DefectTypeString,  IFERROR(Calculations!L1872,""), NA()),NA())</f>
        <v/>
      </c>
      <c r="F1872" s="3" t="e">
        <f t="shared" si="198"/>
        <v>#NUM!</v>
      </c>
      <c r="G1872" s="3" t="e">
        <f xml:space="preserve"> IF(Calculations!C1872 = DefectTypeString,  IFERROR(Calculations!L1872,""), NA())</f>
        <v>#N/A</v>
      </c>
      <c r="H1872" s="3" t="e">
        <f t="shared" si="199"/>
        <v>#NUM!</v>
      </c>
      <c r="I1872" s="3" t="e">
        <f ca="1" xml:space="preserve"> IF(OR(Calculations!C1872 = "",Calculations!C1872 &lt;&gt; DefectTypeString),  Calculations!M1872, NA())</f>
        <v>#N/A</v>
      </c>
      <c r="J1872" s="3" t="e">
        <f xml:space="preserve"> IF(Calculations!C1872 = DefectTypeString,  Calculations!M1872, NA())</f>
        <v>#N/A</v>
      </c>
      <c r="K1872" s="3"/>
      <c r="AL1872" s="2" t="str">
        <f t="shared" si="195"/>
        <v/>
      </c>
      <c r="AM1872" s="4" t="str">
        <f t="shared" si="196"/>
        <v/>
      </c>
      <c r="AN1872" s="4" t="str">
        <f t="shared" si="197"/>
        <v/>
      </c>
    </row>
    <row r="1873" spans="1:40" x14ac:dyDescent="0.2">
      <c r="A1873" s="9" t="str">
        <f>Calculations!B1873</f>
        <v/>
      </c>
      <c r="B1873" s="9" t="str">
        <f>Calculations!A1873</f>
        <v/>
      </c>
      <c r="C1873" s="3" t="str">
        <f t="shared" si="194"/>
        <v/>
      </c>
      <c r="D1873" s="3" t="str">
        <f>IFERROR(Calculations!L1873,"")</f>
        <v/>
      </c>
      <c r="E1873" s="3" t="str">
        <f>IF(OR(FilterValue="",Calculations!C1873=FilterValue), IF(Calculations!C1873 &lt;&gt;DefectTypeString,  IFERROR(Calculations!L1873,""), NA()),NA())</f>
        <v/>
      </c>
      <c r="F1873" s="3" t="e">
        <f t="shared" si="198"/>
        <v>#NUM!</v>
      </c>
      <c r="G1873" s="3" t="e">
        <f xml:space="preserve"> IF(Calculations!C1873 = DefectTypeString,  IFERROR(Calculations!L1873,""), NA())</f>
        <v>#N/A</v>
      </c>
      <c r="H1873" s="3" t="e">
        <f t="shared" si="199"/>
        <v>#NUM!</v>
      </c>
      <c r="I1873" s="3" t="e">
        <f ca="1" xml:space="preserve"> IF(OR(Calculations!C1873 = "",Calculations!C1873 &lt;&gt; DefectTypeString),  Calculations!M1873, NA())</f>
        <v>#N/A</v>
      </c>
      <c r="J1873" s="3" t="e">
        <f xml:space="preserve"> IF(Calculations!C1873 = DefectTypeString,  Calculations!M1873, NA())</f>
        <v>#N/A</v>
      </c>
      <c r="K1873" s="3"/>
      <c r="AL1873" s="2" t="str">
        <f t="shared" si="195"/>
        <v/>
      </c>
      <c r="AM1873" s="4" t="str">
        <f t="shared" si="196"/>
        <v/>
      </c>
      <c r="AN1873" s="4" t="str">
        <f t="shared" si="197"/>
        <v/>
      </c>
    </row>
    <row r="1874" spans="1:40" x14ac:dyDescent="0.2">
      <c r="A1874" s="9" t="str">
        <f>Calculations!B1874</f>
        <v/>
      </c>
      <c r="B1874" s="9" t="str">
        <f>Calculations!A1874</f>
        <v/>
      </c>
      <c r="C1874" s="3" t="str">
        <f t="shared" si="194"/>
        <v/>
      </c>
      <c r="D1874" s="3" t="str">
        <f>IFERROR(Calculations!L1874,"")</f>
        <v/>
      </c>
      <c r="E1874" s="3" t="str">
        <f>IF(OR(FilterValue="",Calculations!C1874=FilterValue), IF(Calculations!C1874 &lt;&gt;DefectTypeString,  IFERROR(Calculations!L1874,""), NA()),NA())</f>
        <v/>
      </c>
      <c r="F1874" s="3" t="e">
        <f t="shared" si="198"/>
        <v>#NUM!</v>
      </c>
      <c r="G1874" s="3" t="e">
        <f xml:space="preserve"> IF(Calculations!C1874 = DefectTypeString,  IFERROR(Calculations!L1874,""), NA())</f>
        <v>#N/A</v>
      </c>
      <c r="H1874" s="3" t="e">
        <f t="shared" si="199"/>
        <v>#NUM!</v>
      </c>
      <c r="I1874" s="3" t="e">
        <f ca="1" xml:space="preserve"> IF(OR(Calculations!C1874 = "",Calculations!C1874 &lt;&gt; DefectTypeString),  Calculations!M1874, NA())</f>
        <v>#N/A</v>
      </c>
      <c r="J1874" s="3" t="e">
        <f xml:space="preserve"> IF(Calculations!C1874 = DefectTypeString,  Calculations!M1874, NA())</f>
        <v>#N/A</v>
      </c>
      <c r="K1874" s="3"/>
      <c r="AL1874" s="2" t="str">
        <f t="shared" si="195"/>
        <v/>
      </c>
      <c r="AM1874" s="4" t="str">
        <f t="shared" si="196"/>
        <v/>
      </c>
      <c r="AN1874" s="4" t="str">
        <f t="shared" si="197"/>
        <v/>
      </c>
    </row>
    <row r="1875" spans="1:40" x14ac:dyDescent="0.2">
      <c r="A1875" s="9" t="str">
        <f>Calculations!B1875</f>
        <v/>
      </c>
      <c r="B1875" s="9" t="str">
        <f>Calculations!A1875</f>
        <v/>
      </c>
      <c r="C1875" s="3" t="str">
        <f t="shared" si="194"/>
        <v/>
      </c>
      <c r="D1875" s="3" t="str">
        <f>IFERROR(Calculations!L1875,"")</f>
        <v/>
      </c>
      <c r="E1875" s="3" t="str">
        <f>IF(OR(FilterValue="",Calculations!C1875=FilterValue), IF(Calculations!C1875 &lt;&gt;DefectTypeString,  IFERROR(Calculations!L1875,""), NA()),NA())</f>
        <v/>
      </c>
      <c r="F1875" s="3" t="e">
        <f t="shared" si="198"/>
        <v>#NUM!</v>
      </c>
      <c r="G1875" s="3" t="e">
        <f xml:space="preserve"> IF(Calculations!C1875 = DefectTypeString,  IFERROR(Calculations!L1875,""), NA())</f>
        <v>#N/A</v>
      </c>
      <c r="H1875" s="3" t="e">
        <f t="shared" si="199"/>
        <v>#NUM!</v>
      </c>
      <c r="I1875" s="3" t="e">
        <f ca="1" xml:space="preserve"> IF(OR(Calculations!C1875 = "",Calculations!C1875 &lt;&gt; DefectTypeString),  Calculations!M1875, NA())</f>
        <v>#N/A</v>
      </c>
      <c r="J1875" s="3" t="e">
        <f xml:space="preserve"> IF(Calculations!C1875 = DefectTypeString,  Calculations!M1875, NA())</f>
        <v>#N/A</v>
      </c>
      <c r="K1875" s="3"/>
      <c r="AL1875" s="2" t="str">
        <f t="shared" si="195"/>
        <v/>
      </c>
      <c r="AM1875" s="4" t="str">
        <f t="shared" si="196"/>
        <v/>
      </c>
      <c r="AN1875" s="4" t="str">
        <f t="shared" si="197"/>
        <v/>
      </c>
    </row>
    <row r="1876" spans="1:40" x14ac:dyDescent="0.2">
      <c r="A1876" s="9" t="str">
        <f>Calculations!B1876</f>
        <v/>
      </c>
      <c r="B1876" s="9" t="str">
        <f>Calculations!A1876</f>
        <v/>
      </c>
      <c r="C1876" s="3" t="str">
        <f t="shared" si="194"/>
        <v/>
      </c>
      <c r="D1876" s="3" t="str">
        <f>IFERROR(Calculations!L1876,"")</f>
        <v/>
      </c>
      <c r="E1876" s="3" t="str">
        <f>IF(OR(FilterValue="",Calculations!C1876=FilterValue), IF(Calculations!C1876 &lt;&gt;DefectTypeString,  IFERROR(Calculations!L1876,""), NA()),NA())</f>
        <v/>
      </c>
      <c r="F1876" s="3" t="e">
        <f t="shared" si="198"/>
        <v>#NUM!</v>
      </c>
      <c r="G1876" s="3" t="e">
        <f xml:space="preserve"> IF(Calculations!C1876 = DefectTypeString,  IFERROR(Calculations!L1876,""), NA())</f>
        <v>#N/A</v>
      </c>
      <c r="H1876" s="3" t="e">
        <f t="shared" si="199"/>
        <v>#NUM!</v>
      </c>
      <c r="I1876" s="3" t="e">
        <f ca="1" xml:space="preserve"> IF(OR(Calculations!C1876 = "",Calculations!C1876 &lt;&gt; DefectTypeString),  Calculations!M1876, NA())</f>
        <v>#N/A</v>
      </c>
      <c r="J1876" s="3" t="e">
        <f xml:space="preserve"> IF(Calculations!C1876 = DefectTypeString,  Calculations!M1876, NA())</f>
        <v>#N/A</v>
      </c>
      <c r="K1876" s="3"/>
      <c r="AL1876" s="2" t="str">
        <f t="shared" si="195"/>
        <v/>
      </c>
      <c r="AM1876" s="4" t="str">
        <f t="shared" si="196"/>
        <v/>
      </c>
      <c r="AN1876" s="4" t="str">
        <f t="shared" si="197"/>
        <v/>
      </c>
    </row>
    <row r="1877" spans="1:40" x14ac:dyDescent="0.2">
      <c r="A1877" s="9" t="str">
        <f>Calculations!B1877</f>
        <v/>
      </c>
      <c r="B1877" s="9" t="str">
        <f>Calculations!A1877</f>
        <v/>
      </c>
      <c r="C1877" s="3" t="str">
        <f t="shared" si="194"/>
        <v/>
      </c>
      <c r="D1877" s="3" t="str">
        <f>IFERROR(Calculations!L1877,"")</f>
        <v/>
      </c>
      <c r="E1877" s="3" t="str">
        <f>IF(OR(FilterValue="",Calculations!C1877=FilterValue), IF(Calculations!C1877 &lt;&gt;DefectTypeString,  IFERROR(Calculations!L1877,""), NA()),NA())</f>
        <v/>
      </c>
      <c r="F1877" s="3" t="e">
        <f t="shared" si="198"/>
        <v>#NUM!</v>
      </c>
      <c r="G1877" s="3" t="e">
        <f xml:space="preserve"> IF(Calculations!C1877 = DefectTypeString,  IFERROR(Calculations!L1877,""), NA())</f>
        <v>#N/A</v>
      </c>
      <c r="H1877" s="3" t="e">
        <f t="shared" si="199"/>
        <v>#NUM!</v>
      </c>
      <c r="I1877" s="3" t="e">
        <f ca="1" xml:space="preserve"> IF(OR(Calculations!C1877 = "",Calculations!C1877 &lt;&gt; DefectTypeString),  Calculations!M1877, NA())</f>
        <v>#N/A</v>
      </c>
      <c r="J1877" s="3" t="e">
        <f xml:space="preserve"> IF(Calculations!C1877 = DefectTypeString,  Calculations!M1877, NA())</f>
        <v>#N/A</v>
      </c>
      <c r="K1877" s="3"/>
      <c r="AL1877" s="2" t="str">
        <f t="shared" si="195"/>
        <v/>
      </c>
      <c r="AM1877" s="4" t="str">
        <f t="shared" si="196"/>
        <v/>
      </c>
      <c r="AN1877" s="4" t="str">
        <f t="shared" si="197"/>
        <v/>
      </c>
    </row>
    <row r="1878" spans="1:40" x14ac:dyDescent="0.2">
      <c r="A1878" s="9" t="str">
        <f>Calculations!B1878</f>
        <v/>
      </c>
      <c r="B1878" s="9" t="str">
        <f>Calculations!A1878</f>
        <v/>
      </c>
      <c r="C1878" s="3" t="str">
        <f t="shared" si="194"/>
        <v/>
      </c>
      <c r="D1878" s="3" t="str">
        <f>IFERROR(Calculations!L1878,"")</f>
        <v/>
      </c>
      <c r="E1878" s="3" t="str">
        <f>IF(OR(FilterValue="",Calculations!C1878=FilterValue), IF(Calculations!C1878 &lt;&gt;DefectTypeString,  IFERROR(Calculations!L1878,""), NA()),NA())</f>
        <v/>
      </c>
      <c r="F1878" s="3" t="e">
        <f t="shared" si="198"/>
        <v>#NUM!</v>
      </c>
      <c r="G1878" s="3" t="e">
        <f xml:space="preserve"> IF(Calculations!C1878 = DefectTypeString,  IFERROR(Calculations!L1878,""), NA())</f>
        <v>#N/A</v>
      </c>
      <c r="H1878" s="3" t="e">
        <f t="shared" si="199"/>
        <v>#NUM!</v>
      </c>
      <c r="I1878" s="3" t="e">
        <f ca="1" xml:space="preserve"> IF(OR(Calculations!C1878 = "",Calculations!C1878 &lt;&gt; DefectTypeString),  Calculations!M1878, NA())</f>
        <v>#N/A</v>
      </c>
      <c r="J1878" s="3" t="e">
        <f xml:space="preserve"> IF(Calculations!C1878 = DefectTypeString,  Calculations!M1878, NA())</f>
        <v>#N/A</v>
      </c>
      <c r="K1878" s="3"/>
      <c r="AL1878" s="2" t="str">
        <f t="shared" si="195"/>
        <v/>
      </c>
      <c r="AM1878" s="4" t="str">
        <f t="shared" si="196"/>
        <v/>
      </c>
      <c r="AN1878" s="4" t="str">
        <f t="shared" si="197"/>
        <v/>
      </c>
    </row>
    <row r="1879" spans="1:40" x14ac:dyDescent="0.2">
      <c r="A1879" s="9" t="str">
        <f>Calculations!B1879</f>
        <v/>
      </c>
      <c r="B1879" s="9" t="str">
        <f>Calculations!A1879</f>
        <v/>
      </c>
      <c r="C1879" s="3" t="str">
        <f t="shared" si="194"/>
        <v/>
      </c>
      <c r="D1879" s="3" t="str">
        <f>IFERROR(Calculations!L1879,"")</f>
        <v/>
      </c>
      <c r="E1879" s="3" t="str">
        <f>IF(OR(FilterValue="",Calculations!C1879=FilterValue), IF(Calculations!C1879 &lt;&gt;DefectTypeString,  IFERROR(Calculations!L1879,""), NA()),NA())</f>
        <v/>
      </c>
      <c r="F1879" s="3" t="e">
        <f t="shared" si="198"/>
        <v>#NUM!</v>
      </c>
      <c r="G1879" s="3" t="e">
        <f xml:space="preserve"> IF(Calculations!C1879 = DefectTypeString,  IFERROR(Calculations!L1879,""), NA())</f>
        <v>#N/A</v>
      </c>
      <c r="H1879" s="3" t="e">
        <f t="shared" si="199"/>
        <v>#NUM!</v>
      </c>
      <c r="I1879" s="3" t="e">
        <f ca="1" xml:space="preserve"> IF(OR(Calculations!C1879 = "",Calculations!C1879 &lt;&gt; DefectTypeString),  Calculations!M1879, NA())</f>
        <v>#N/A</v>
      </c>
      <c r="J1879" s="3" t="e">
        <f xml:space="preserve"> IF(Calculations!C1879 = DefectTypeString,  Calculations!M1879, NA())</f>
        <v>#N/A</v>
      </c>
      <c r="K1879" s="3"/>
      <c r="AL1879" s="2" t="str">
        <f t="shared" si="195"/>
        <v/>
      </c>
      <c r="AM1879" s="4" t="str">
        <f t="shared" si="196"/>
        <v/>
      </c>
      <c r="AN1879" s="4" t="str">
        <f t="shared" si="197"/>
        <v/>
      </c>
    </row>
    <row r="1880" spans="1:40" x14ac:dyDescent="0.2">
      <c r="A1880" s="9" t="str">
        <f>Calculations!B1880</f>
        <v/>
      </c>
      <c r="B1880" s="9" t="str">
        <f>Calculations!A1880</f>
        <v/>
      </c>
      <c r="C1880" s="3" t="str">
        <f t="shared" si="194"/>
        <v/>
      </c>
      <c r="D1880" s="3" t="str">
        <f>IFERROR(Calculations!L1880,"")</f>
        <v/>
      </c>
      <c r="E1880" s="3" t="str">
        <f>IF(OR(FilterValue="",Calculations!C1880=FilterValue), IF(Calculations!C1880 &lt;&gt;DefectTypeString,  IFERROR(Calculations!L1880,""), NA()),NA())</f>
        <v/>
      </c>
      <c r="F1880" s="3" t="e">
        <f t="shared" si="198"/>
        <v>#NUM!</v>
      </c>
      <c r="G1880" s="3" t="e">
        <f xml:space="preserve"> IF(Calculations!C1880 = DefectTypeString,  IFERROR(Calculations!L1880,""), NA())</f>
        <v>#N/A</v>
      </c>
      <c r="H1880" s="3" t="e">
        <f t="shared" si="199"/>
        <v>#NUM!</v>
      </c>
      <c r="I1880" s="3" t="e">
        <f ca="1" xml:space="preserve"> IF(OR(Calculations!C1880 = "",Calculations!C1880 &lt;&gt; DefectTypeString),  Calculations!M1880, NA())</f>
        <v>#N/A</v>
      </c>
      <c r="J1880" s="3" t="e">
        <f xml:space="preserve"> IF(Calculations!C1880 = DefectTypeString,  Calculations!M1880, NA())</f>
        <v>#N/A</v>
      </c>
      <c r="K1880" s="3"/>
      <c r="AL1880" s="2" t="str">
        <f t="shared" si="195"/>
        <v/>
      </c>
      <c r="AM1880" s="4" t="str">
        <f t="shared" si="196"/>
        <v/>
      </c>
      <c r="AN1880" s="4" t="str">
        <f t="shared" si="197"/>
        <v/>
      </c>
    </row>
    <row r="1881" spans="1:40" x14ac:dyDescent="0.2">
      <c r="A1881" s="9" t="str">
        <f>Calculations!B1881</f>
        <v/>
      </c>
      <c r="B1881" s="9" t="str">
        <f>Calculations!A1881</f>
        <v/>
      </c>
      <c r="C1881" s="3" t="str">
        <f t="shared" si="194"/>
        <v/>
      </c>
      <c r="D1881" s="3" t="str">
        <f>IFERROR(Calculations!L1881,"")</f>
        <v/>
      </c>
      <c r="E1881" s="3" t="str">
        <f>IF(OR(FilterValue="",Calculations!C1881=FilterValue), IF(Calculations!C1881 &lt;&gt;DefectTypeString,  IFERROR(Calculations!L1881,""), NA()),NA())</f>
        <v/>
      </c>
      <c r="F1881" s="3" t="e">
        <f t="shared" si="198"/>
        <v>#NUM!</v>
      </c>
      <c r="G1881" s="3" t="e">
        <f xml:space="preserve"> IF(Calculations!C1881 = DefectTypeString,  IFERROR(Calculations!L1881,""), NA())</f>
        <v>#N/A</v>
      </c>
      <c r="H1881" s="3" t="e">
        <f t="shared" si="199"/>
        <v>#NUM!</v>
      </c>
      <c r="I1881" s="3" t="e">
        <f ca="1" xml:space="preserve"> IF(OR(Calculations!C1881 = "",Calculations!C1881 &lt;&gt; DefectTypeString),  Calculations!M1881, NA())</f>
        <v>#N/A</v>
      </c>
      <c r="J1881" s="3" t="e">
        <f xml:space="preserve"> IF(Calculations!C1881 = DefectTypeString,  Calculations!M1881, NA())</f>
        <v>#N/A</v>
      </c>
      <c r="K1881" s="3"/>
      <c r="AL1881" s="2" t="str">
        <f t="shared" si="195"/>
        <v/>
      </c>
      <c r="AM1881" s="4" t="str">
        <f t="shared" si="196"/>
        <v/>
      </c>
      <c r="AN1881" s="4" t="str">
        <f t="shared" si="197"/>
        <v/>
      </c>
    </row>
    <row r="1882" spans="1:40" x14ac:dyDescent="0.2">
      <c r="A1882" s="9" t="str">
        <f>Calculations!B1882</f>
        <v/>
      </c>
      <c r="B1882" s="9" t="str">
        <f>Calculations!A1882</f>
        <v/>
      </c>
      <c r="C1882" s="3" t="str">
        <f t="shared" si="194"/>
        <v/>
      </c>
      <c r="D1882" s="3" t="str">
        <f>IFERROR(Calculations!L1882,"")</f>
        <v/>
      </c>
      <c r="E1882" s="3" t="str">
        <f>IF(OR(FilterValue="",Calculations!C1882=FilterValue), IF(Calculations!C1882 &lt;&gt;DefectTypeString,  IFERROR(Calculations!L1882,""), NA()),NA())</f>
        <v/>
      </c>
      <c r="F1882" s="3" t="e">
        <f t="shared" si="198"/>
        <v>#NUM!</v>
      </c>
      <c r="G1882" s="3" t="e">
        <f xml:space="preserve"> IF(Calculations!C1882 = DefectTypeString,  IFERROR(Calculations!L1882,""), NA())</f>
        <v>#N/A</v>
      </c>
      <c r="H1882" s="3" t="e">
        <f t="shared" si="199"/>
        <v>#NUM!</v>
      </c>
      <c r="I1882" s="3" t="e">
        <f ca="1" xml:space="preserve"> IF(OR(Calculations!C1882 = "",Calculations!C1882 &lt;&gt; DefectTypeString),  Calculations!M1882, NA())</f>
        <v>#N/A</v>
      </c>
      <c r="J1882" s="3" t="e">
        <f xml:space="preserve"> IF(Calculations!C1882 = DefectTypeString,  Calculations!M1882, NA())</f>
        <v>#N/A</v>
      </c>
      <c r="K1882" s="3"/>
      <c r="AL1882" s="2" t="str">
        <f t="shared" si="195"/>
        <v/>
      </c>
      <c r="AM1882" s="4" t="str">
        <f t="shared" si="196"/>
        <v/>
      </c>
      <c r="AN1882" s="4" t="str">
        <f t="shared" si="197"/>
        <v/>
      </c>
    </row>
    <row r="1883" spans="1:40" x14ac:dyDescent="0.2">
      <c r="A1883" s="9" t="str">
        <f>Calculations!B1883</f>
        <v/>
      </c>
      <c r="B1883" s="9" t="str">
        <f>Calculations!A1883</f>
        <v/>
      </c>
      <c r="C1883" s="3" t="str">
        <f t="shared" si="194"/>
        <v/>
      </c>
      <c r="D1883" s="3" t="str">
        <f>IFERROR(Calculations!L1883,"")</f>
        <v/>
      </c>
      <c r="E1883" s="3" t="str">
        <f>IF(OR(FilterValue="",Calculations!C1883=FilterValue), IF(Calculations!C1883 &lt;&gt;DefectTypeString,  IFERROR(Calculations!L1883,""), NA()),NA())</f>
        <v/>
      </c>
      <c r="F1883" s="3" t="e">
        <f t="shared" si="198"/>
        <v>#NUM!</v>
      </c>
      <c r="G1883" s="3" t="e">
        <f xml:space="preserve"> IF(Calculations!C1883 = DefectTypeString,  IFERROR(Calculations!L1883,""), NA())</f>
        <v>#N/A</v>
      </c>
      <c r="H1883" s="3" t="e">
        <f t="shared" si="199"/>
        <v>#NUM!</v>
      </c>
      <c r="I1883" s="3" t="e">
        <f ca="1" xml:space="preserve"> IF(OR(Calculations!C1883 = "",Calculations!C1883 &lt;&gt; DefectTypeString),  Calculations!M1883, NA())</f>
        <v>#N/A</v>
      </c>
      <c r="J1883" s="3" t="e">
        <f xml:space="preserve"> IF(Calculations!C1883 = DefectTypeString,  Calculations!M1883, NA())</f>
        <v>#N/A</v>
      </c>
      <c r="K1883" s="3"/>
      <c r="AL1883" s="2" t="str">
        <f t="shared" si="195"/>
        <v/>
      </c>
      <c r="AM1883" s="4" t="str">
        <f t="shared" si="196"/>
        <v/>
      </c>
      <c r="AN1883" s="4" t="str">
        <f t="shared" si="197"/>
        <v/>
      </c>
    </row>
    <row r="1884" spans="1:40" x14ac:dyDescent="0.2">
      <c r="A1884" s="9" t="str">
        <f>Calculations!B1884</f>
        <v/>
      </c>
      <c r="B1884" s="9" t="str">
        <f>Calculations!A1884</f>
        <v/>
      </c>
      <c r="C1884" s="3" t="str">
        <f t="shared" si="194"/>
        <v/>
      </c>
      <c r="D1884" s="3" t="str">
        <f>IFERROR(Calculations!L1884,"")</f>
        <v/>
      </c>
      <c r="E1884" s="3" t="str">
        <f>IF(OR(FilterValue="",Calculations!C1884=FilterValue), IF(Calculations!C1884 &lt;&gt;DefectTypeString,  IFERROR(Calculations!L1884,""), NA()),NA())</f>
        <v/>
      </c>
      <c r="F1884" s="3" t="e">
        <f t="shared" si="198"/>
        <v>#NUM!</v>
      </c>
      <c r="G1884" s="3" t="e">
        <f xml:space="preserve"> IF(Calculations!C1884 = DefectTypeString,  IFERROR(Calculations!L1884,""), NA())</f>
        <v>#N/A</v>
      </c>
      <c r="H1884" s="3" t="e">
        <f t="shared" si="199"/>
        <v>#NUM!</v>
      </c>
      <c r="I1884" s="3" t="e">
        <f ca="1" xml:space="preserve"> IF(OR(Calculations!C1884 = "",Calculations!C1884 &lt;&gt; DefectTypeString),  Calculations!M1884, NA())</f>
        <v>#N/A</v>
      </c>
      <c r="J1884" s="3" t="e">
        <f xml:space="preserve"> IF(Calculations!C1884 = DefectTypeString,  Calculations!M1884, NA())</f>
        <v>#N/A</v>
      </c>
      <c r="K1884" s="3"/>
      <c r="AL1884" s="2" t="str">
        <f t="shared" si="195"/>
        <v/>
      </c>
      <c r="AM1884" s="4" t="str">
        <f t="shared" si="196"/>
        <v/>
      </c>
      <c r="AN1884" s="4" t="str">
        <f t="shared" si="197"/>
        <v/>
      </c>
    </row>
    <row r="1885" spans="1:40" x14ac:dyDescent="0.2">
      <c r="A1885" s="9" t="str">
        <f>Calculations!B1885</f>
        <v/>
      </c>
      <c r="B1885" s="9" t="str">
        <f>Calculations!A1885</f>
        <v/>
      </c>
      <c r="C1885" s="3" t="str">
        <f t="shared" si="194"/>
        <v/>
      </c>
      <c r="D1885" s="3" t="str">
        <f>IFERROR(Calculations!L1885,"")</f>
        <v/>
      </c>
      <c r="E1885" s="3" t="str">
        <f>IF(OR(FilterValue="",Calculations!C1885=FilterValue), IF(Calculations!C1885 &lt;&gt;DefectTypeString,  IFERROR(Calculations!L1885,""), NA()),NA())</f>
        <v/>
      </c>
      <c r="F1885" s="3" t="e">
        <f t="shared" si="198"/>
        <v>#NUM!</v>
      </c>
      <c r="G1885" s="3" t="e">
        <f xml:space="preserve"> IF(Calculations!C1885 = DefectTypeString,  IFERROR(Calculations!L1885,""), NA())</f>
        <v>#N/A</v>
      </c>
      <c r="H1885" s="3" t="e">
        <f t="shared" si="199"/>
        <v>#NUM!</v>
      </c>
      <c r="I1885" s="3" t="e">
        <f ca="1" xml:space="preserve"> IF(OR(Calculations!C1885 = "",Calculations!C1885 &lt;&gt; DefectTypeString),  Calculations!M1885, NA())</f>
        <v>#N/A</v>
      </c>
      <c r="J1885" s="3" t="e">
        <f xml:space="preserve"> IF(Calculations!C1885 = DefectTypeString,  Calculations!M1885, NA())</f>
        <v>#N/A</v>
      </c>
      <c r="K1885" s="3"/>
      <c r="AL1885" s="2" t="str">
        <f t="shared" si="195"/>
        <v/>
      </c>
      <c r="AM1885" s="4" t="str">
        <f t="shared" si="196"/>
        <v/>
      </c>
      <c r="AN1885" s="4" t="str">
        <f t="shared" si="197"/>
        <v/>
      </c>
    </row>
    <row r="1886" spans="1:40" x14ac:dyDescent="0.2">
      <c r="A1886" s="9" t="str">
        <f>Calculations!B1886</f>
        <v/>
      </c>
      <c r="B1886" s="9" t="str">
        <f>Calculations!A1886</f>
        <v/>
      </c>
      <c r="C1886" s="3" t="str">
        <f t="shared" si="194"/>
        <v/>
      </c>
      <c r="D1886" s="3" t="str">
        <f>IFERROR(Calculations!L1886,"")</f>
        <v/>
      </c>
      <c r="E1886" s="3" t="str">
        <f>IF(OR(FilterValue="",Calculations!C1886=FilterValue), IF(Calculations!C1886 &lt;&gt;DefectTypeString,  IFERROR(Calculations!L1886,""), NA()),NA())</f>
        <v/>
      </c>
      <c r="F1886" s="3" t="e">
        <f t="shared" si="198"/>
        <v>#NUM!</v>
      </c>
      <c r="G1886" s="3" t="e">
        <f xml:space="preserve"> IF(Calculations!C1886 = DefectTypeString,  IFERROR(Calculations!L1886,""), NA())</f>
        <v>#N/A</v>
      </c>
      <c r="H1886" s="3" t="e">
        <f t="shared" si="199"/>
        <v>#NUM!</v>
      </c>
      <c r="I1886" s="3" t="e">
        <f ca="1" xml:space="preserve"> IF(OR(Calculations!C1886 = "",Calculations!C1886 &lt;&gt; DefectTypeString),  Calculations!M1886, NA())</f>
        <v>#N/A</v>
      </c>
      <c r="J1886" s="3" t="e">
        <f xml:space="preserve"> IF(Calculations!C1886 = DefectTypeString,  Calculations!M1886, NA())</f>
        <v>#N/A</v>
      </c>
      <c r="K1886" s="3"/>
      <c r="AL1886" s="2" t="str">
        <f t="shared" si="195"/>
        <v/>
      </c>
      <c r="AM1886" s="4" t="str">
        <f t="shared" si="196"/>
        <v/>
      </c>
      <c r="AN1886" s="4" t="str">
        <f t="shared" si="197"/>
        <v/>
      </c>
    </row>
    <row r="1887" spans="1:40" x14ac:dyDescent="0.2">
      <c r="A1887" s="9" t="str">
        <f>Calculations!B1887</f>
        <v/>
      </c>
      <c r="B1887" s="9" t="str">
        <f>Calculations!A1887</f>
        <v/>
      </c>
      <c r="C1887" s="3" t="str">
        <f t="shared" si="194"/>
        <v/>
      </c>
      <c r="D1887" s="3" t="str">
        <f>IFERROR(Calculations!L1887,"")</f>
        <v/>
      </c>
      <c r="E1887" s="3" t="str">
        <f>IF(OR(FilterValue="",Calculations!C1887=FilterValue), IF(Calculations!C1887 &lt;&gt;DefectTypeString,  IFERROR(Calculations!L1887,""), NA()),NA())</f>
        <v/>
      </c>
      <c r="F1887" s="3" t="e">
        <f t="shared" si="198"/>
        <v>#NUM!</v>
      </c>
      <c r="G1887" s="3" t="e">
        <f xml:space="preserve"> IF(Calculations!C1887 = DefectTypeString,  IFERROR(Calculations!L1887,""), NA())</f>
        <v>#N/A</v>
      </c>
      <c r="H1887" s="3" t="e">
        <f t="shared" si="199"/>
        <v>#NUM!</v>
      </c>
      <c r="I1887" s="3" t="e">
        <f ca="1" xml:space="preserve"> IF(OR(Calculations!C1887 = "",Calculations!C1887 &lt;&gt; DefectTypeString),  Calculations!M1887, NA())</f>
        <v>#N/A</v>
      </c>
      <c r="J1887" s="3" t="e">
        <f xml:space="preserve"> IF(Calculations!C1887 = DefectTypeString,  Calculations!M1887, NA())</f>
        <v>#N/A</v>
      </c>
      <c r="K1887" s="3"/>
      <c r="AL1887" s="2" t="str">
        <f t="shared" si="195"/>
        <v/>
      </c>
      <c r="AM1887" s="4" t="str">
        <f t="shared" si="196"/>
        <v/>
      </c>
      <c r="AN1887" s="4" t="str">
        <f t="shared" si="197"/>
        <v/>
      </c>
    </row>
    <row r="1888" spans="1:40" x14ac:dyDescent="0.2">
      <c r="A1888" s="9" t="str">
        <f>Calculations!B1888</f>
        <v/>
      </c>
      <c r="B1888" s="9" t="str">
        <f>Calculations!A1888</f>
        <v/>
      </c>
      <c r="C1888" s="3" t="str">
        <f t="shared" si="194"/>
        <v/>
      </c>
      <c r="D1888" s="3" t="str">
        <f>IFERROR(Calculations!L1888,"")</f>
        <v/>
      </c>
      <c r="E1888" s="3" t="str">
        <f>IF(OR(FilterValue="",Calculations!C1888=FilterValue), IF(Calculations!C1888 &lt;&gt;DefectTypeString,  IFERROR(Calculations!L1888,""), NA()),NA())</f>
        <v/>
      </c>
      <c r="F1888" s="3" t="e">
        <f t="shared" si="198"/>
        <v>#NUM!</v>
      </c>
      <c r="G1888" s="3" t="e">
        <f xml:space="preserve"> IF(Calculations!C1888 = DefectTypeString,  IFERROR(Calculations!L1888,""), NA())</f>
        <v>#N/A</v>
      </c>
      <c r="H1888" s="3" t="e">
        <f t="shared" si="199"/>
        <v>#NUM!</v>
      </c>
      <c r="I1888" s="3" t="e">
        <f ca="1" xml:space="preserve"> IF(OR(Calculations!C1888 = "",Calculations!C1888 &lt;&gt; DefectTypeString),  Calculations!M1888, NA())</f>
        <v>#N/A</v>
      </c>
      <c r="J1888" s="3" t="e">
        <f xml:space="preserve"> IF(Calculations!C1888 = DefectTypeString,  Calculations!M1888, NA())</f>
        <v>#N/A</v>
      </c>
      <c r="K1888" s="3"/>
      <c r="AL1888" s="2" t="str">
        <f t="shared" si="195"/>
        <v/>
      </c>
      <c r="AM1888" s="4" t="str">
        <f t="shared" si="196"/>
        <v/>
      </c>
      <c r="AN1888" s="4" t="str">
        <f t="shared" si="197"/>
        <v/>
      </c>
    </row>
    <row r="1889" spans="1:40" x14ac:dyDescent="0.2">
      <c r="A1889" s="9" t="str">
        <f>Calculations!B1889</f>
        <v/>
      </c>
      <c r="B1889" s="9" t="str">
        <f>Calculations!A1889</f>
        <v/>
      </c>
      <c r="C1889" s="3" t="str">
        <f t="shared" si="194"/>
        <v/>
      </c>
      <c r="D1889" s="3" t="str">
        <f>IFERROR(Calculations!L1889,"")</f>
        <v/>
      </c>
      <c r="E1889" s="3" t="str">
        <f>IF(OR(FilterValue="",Calculations!C1889=FilterValue), IF(Calculations!C1889 &lt;&gt;DefectTypeString,  IFERROR(Calculations!L1889,""), NA()),NA())</f>
        <v/>
      </c>
      <c r="F1889" s="3" t="e">
        <f t="shared" si="198"/>
        <v>#NUM!</v>
      </c>
      <c r="G1889" s="3" t="e">
        <f xml:space="preserve"> IF(Calculations!C1889 = DefectTypeString,  IFERROR(Calculations!L1889,""), NA())</f>
        <v>#N/A</v>
      </c>
      <c r="H1889" s="3" t="e">
        <f t="shared" si="199"/>
        <v>#NUM!</v>
      </c>
      <c r="I1889" s="3" t="e">
        <f ca="1" xml:space="preserve"> IF(OR(Calculations!C1889 = "",Calculations!C1889 &lt;&gt; DefectTypeString),  Calculations!M1889, NA())</f>
        <v>#N/A</v>
      </c>
      <c r="J1889" s="3" t="e">
        <f xml:space="preserve"> IF(Calculations!C1889 = DefectTypeString,  Calculations!M1889, NA())</f>
        <v>#N/A</v>
      </c>
      <c r="K1889" s="3"/>
      <c r="AL1889" s="2" t="str">
        <f t="shared" si="195"/>
        <v/>
      </c>
      <c r="AM1889" s="4" t="str">
        <f t="shared" si="196"/>
        <v/>
      </c>
      <c r="AN1889" s="4" t="str">
        <f t="shared" si="197"/>
        <v/>
      </c>
    </row>
    <row r="1890" spans="1:40" x14ac:dyDescent="0.2">
      <c r="A1890" s="9" t="str">
        <f>Calculations!B1890</f>
        <v/>
      </c>
      <c r="B1890" s="9" t="str">
        <f>Calculations!A1890</f>
        <v/>
      </c>
      <c r="C1890" s="3" t="str">
        <f t="shared" si="194"/>
        <v/>
      </c>
      <c r="D1890" s="3" t="str">
        <f>IFERROR(Calculations!L1890,"")</f>
        <v/>
      </c>
      <c r="E1890" s="3" t="str">
        <f>IF(OR(FilterValue="",Calculations!C1890=FilterValue), IF(Calculations!C1890 &lt;&gt;DefectTypeString,  IFERROR(Calculations!L1890,""), NA()),NA())</f>
        <v/>
      </c>
      <c r="F1890" s="3" t="e">
        <f t="shared" si="198"/>
        <v>#NUM!</v>
      </c>
      <c r="G1890" s="3" t="e">
        <f xml:space="preserve"> IF(Calculations!C1890 = DefectTypeString,  IFERROR(Calculations!L1890,""), NA())</f>
        <v>#N/A</v>
      </c>
      <c r="H1890" s="3" t="e">
        <f t="shared" si="199"/>
        <v>#NUM!</v>
      </c>
      <c r="I1890" s="3" t="e">
        <f ca="1" xml:space="preserve"> IF(OR(Calculations!C1890 = "",Calculations!C1890 &lt;&gt; DefectTypeString),  Calculations!M1890, NA())</f>
        <v>#N/A</v>
      </c>
      <c r="J1890" s="3" t="e">
        <f xml:space="preserve"> IF(Calculations!C1890 = DefectTypeString,  Calculations!M1890, NA())</f>
        <v>#N/A</v>
      </c>
      <c r="K1890" s="3"/>
      <c r="AL1890" s="2" t="str">
        <f t="shared" si="195"/>
        <v/>
      </c>
      <c r="AM1890" s="4" t="str">
        <f t="shared" si="196"/>
        <v/>
      </c>
      <c r="AN1890" s="4" t="str">
        <f t="shared" si="197"/>
        <v/>
      </c>
    </row>
    <row r="1891" spans="1:40" x14ac:dyDescent="0.2">
      <c r="A1891" s="9" t="str">
        <f>Calculations!B1891</f>
        <v/>
      </c>
      <c r="B1891" s="9" t="str">
        <f>Calculations!A1891</f>
        <v/>
      </c>
      <c r="C1891" s="3" t="str">
        <f t="shared" si="194"/>
        <v/>
      </c>
      <c r="D1891" s="3" t="str">
        <f>IFERROR(Calculations!L1891,"")</f>
        <v/>
      </c>
      <c r="E1891" s="3" t="str">
        <f>IF(OR(FilterValue="",Calculations!C1891=FilterValue), IF(Calculations!C1891 &lt;&gt;DefectTypeString,  IFERROR(Calculations!L1891,""), NA()),NA())</f>
        <v/>
      </c>
      <c r="F1891" s="3" t="e">
        <f t="shared" si="198"/>
        <v>#NUM!</v>
      </c>
      <c r="G1891" s="3" t="e">
        <f xml:space="preserve"> IF(Calculations!C1891 = DefectTypeString,  IFERROR(Calculations!L1891,""), NA())</f>
        <v>#N/A</v>
      </c>
      <c r="H1891" s="3" t="e">
        <f t="shared" si="199"/>
        <v>#NUM!</v>
      </c>
      <c r="I1891" s="3" t="e">
        <f ca="1" xml:space="preserve"> IF(OR(Calculations!C1891 = "",Calculations!C1891 &lt;&gt; DefectTypeString),  Calculations!M1891, NA())</f>
        <v>#N/A</v>
      </c>
      <c r="J1891" s="3" t="e">
        <f xml:space="preserve"> IF(Calculations!C1891 = DefectTypeString,  Calculations!M1891, NA())</f>
        <v>#N/A</v>
      </c>
      <c r="K1891" s="3"/>
      <c r="AL1891" s="2" t="str">
        <f t="shared" si="195"/>
        <v/>
      </c>
      <c r="AM1891" s="4" t="str">
        <f t="shared" si="196"/>
        <v/>
      </c>
      <c r="AN1891" s="4" t="str">
        <f t="shared" si="197"/>
        <v/>
      </c>
    </row>
    <row r="1892" spans="1:40" x14ac:dyDescent="0.2">
      <c r="A1892" s="9" t="str">
        <f>Calculations!B1892</f>
        <v/>
      </c>
      <c r="B1892" s="9" t="str">
        <f>Calculations!A1892</f>
        <v/>
      </c>
      <c r="C1892" s="3" t="str">
        <f t="shared" ref="C1892:C1955" si="200">IF(ISNUMBER(B1892),YEAR(B1892)&amp;"-"&amp;TEXT(WEEKNUM(B1892),"00"),"")</f>
        <v/>
      </c>
      <c r="D1892" s="3" t="str">
        <f>IFERROR(Calculations!L1892,"")</f>
        <v/>
      </c>
      <c r="E1892" s="3" t="str">
        <f>IF(OR(FilterValue="",Calculations!C1892=FilterValue), IF(Calculations!C1892 &lt;&gt;DefectTypeString,  IFERROR(Calculations!L1892,""), NA()),NA())</f>
        <v/>
      </c>
      <c r="F1892" s="3" t="e">
        <f t="shared" si="198"/>
        <v>#NUM!</v>
      </c>
      <c r="G1892" s="3" t="e">
        <f xml:space="preserve"> IF(Calculations!C1892 = DefectTypeString,  IFERROR(Calculations!L1892,""), NA())</f>
        <v>#N/A</v>
      </c>
      <c r="H1892" s="3" t="e">
        <f t="shared" si="199"/>
        <v>#NUM!</v>
      </c>
      <c r="I1892" s="3" t="e">
        <f ca="1" xml:space="preserve"> IF(OR(Calculations!C1892 = "",Calculations!C1892 &lt;&gt; DefectTypeString),  Calculations!M1892, NA())</f>
        <v>#N/A</v>
      </c>
      <c r="J1892" s="3" t="e">
        <f xml:space="preserve"> IF(Calculations!C1892 = DefectTypeString,  Calculations!M1892, NA())</f>
        <v>#N/A</v>
      </c>
      <c r="K1892" s="3"/>
      <c r="AL1892" s="2" t="str">
        <f t="shared" si="195"/>
        <v/>
      </c>
      <c r="AM1892" s="4" t="str">
        <f t="shared" si="196"/>
        <v/>
      </c>
      <c r="AN1892" s="4" t="str">
        <f t="shared" si="197"/>
        <v/>
      </c>
    </row>
    <row r="1893" spans="1:40" x14ac:dyDescent="0.2">
      <c r="A1893" s="9" t="str">
        <f>Calculations!B1893</f>
        <v/>
      </c>
      <c r="B1893" s="9" t="str">
        <f>Calculations!A1893</f>
        <v/>
      </c>
      <c r="C1893" s="3" t="str">
        <f t="shared" si="200"/>
        <v/>
      </c>
      <c r="D1893" s="3" t="str">
        <f>IFERROR(Calculations!L1893,"")</f>
        <v/>
      </c>
      <c r="E1893" s="3" t="str">
        <f>IF(OR(FilterValue="",Calculations!C1893=FilterValue), IF(Calculations!C1893 &lt;&gt;DefectTypeString,  IFERROR(Calculations!L1893,""), NA()),NA())</f>
        <v/>
      </c>
      <c r="F1893" s="3" t="e">
        <f t="shared" si="198"/>
        <v>#NUM!</v>
      </c>
      <c r="G1893" s="3" t="e">
        <f xml:space="preserve"> IF(Calculations!C1893 = DefectTypeString,  IFERROR(Calculations!L1893,""), NA())</f>
        <v>#N/A</v>
      </c>
      <c r="H1893" s="3" t="e">
        <f t="shared" si="199"/>
        <v>#NUM!</v>
      </c>
      <c r="I1893" s="3" t="e">
        <f ca="1" xml:space="preserve"> IF(OR(Calculations!C1893 = "",Calculations!C1893 &lt;&gt; DefectTypeString),  Calculations!M1893, NA())</f>
        <v>#N/A</v>
      </c>
      <c r="J1893" s="3" t="e">
        <f xml:space="preserve"> IF(Calculations!C1893 = DefectTypeString,  Calculations!M1893, NA())</f>
        <v>#N/A</v>
      </c>
      <c r="K1893" s="3"/>
      <c r="AL1893" s="2" t="str">
        <f t="shared" si="195"/>
        <v/>
      </c>
      <c r="AM1893" s="4" t="str">
        <f t="shared" si="196"/>
        <v/>
      </c>
      <c r="AN1893" s="4" t="str">
        <f t="shared" si="197"/>
        <v/>
      </c>
    </row>
    <row r="1894" spans="1:40" x14ac:dyDescent="0.2">
      <c r="A1894" s="9" t="str">
        <f>Calculations!B1894</f>
        <v/>
      </c>
      <c r="B1894" s="9" t="str">
        <f>Calculations!A1894</f>
        <v/>
      </c>
      <c r="C1894" s="3" t="str">
        <f t="shared" si="200"/>
        <v/>
      </c>
      <c r="D1894" s="3" t="str">
        <f>IFERROR(Calculations!L1894,"")</f>
        <v/>
      </c>
      <c r="E1894" s="3" t="str">
        <f>IF(OR(FilterValue="",Calculations!C1894=FilterValue), IF(Calculations!C1894 &lt;&gt;DefectTypeString,  IFERROR(Calculations!L1894,""), NA()),NA())</f>
        <v/>
      </c>
      <c r="F1894" s="3" t="e">
        <f t="shared" si="198"/>
        <v>#NUM!</v>
      </c>
      <c r="G1894" s="3" t="e">
        <f xml:space="preserve"> IF(Calculations!C1894 = DefectTypeString,  IFERROR(Calculations!L1894,""), NA())</f>
        <v>#N/A</v>
      </c>
      <c r="H1894" s="3" t="e">
        <f t="shared" si="199"/>
        <v>#NUM!</v>
      </c>
      <c r="I1894" s="3" t="e">
        <f ca="1" xml:space="preserve"> IF(OR(Calculations!C1894 = "",Calculations!C1894 &lt;&gt; DefectTypeString),  Calculations!M1894, NA())</f>
        <v>#N/A</v>
      </c>
      <c r="J1894" s="3" t="e">
        <f xml:space="preserve"> IF(Calculations!C1894 = DefectTypeString,  Calculations!M1894, NA())</f>
        <v>#N/A</v>
      </c>
      <c r="K1894" s="3"/>
      <c r="AL1894" s="2" t="str">
        <f t="shared" si="195"/>
        <v/>
      </c>
      <c r="AM1894" s="4" t="str">
        <f t="shared" si="196"/>
        <v/>
      </c>
      <c r="AN1894" s="4" t="str">
        <f t="shared" si="197"/>
        <v/>
      </c>
    </row>
    <row r="1895" spans="1:40" x14ac:dyDescent="0.2">
      <c r="A1895" s="9" t="str">
        <f>Calculations!B1895</f>
        <v/>
      </c>
      <c r="B1895" s="9" t="str">
        <f>Calculations!A1895</f>
        <v/>
      </c>
      <c r="C1895" s="3" t="str">
        <f t="shared" si="200"/>
        <v/>
      </c>
      <c r="D1895" s="3" t="str">
        <f>IFERROR(Calculations!L1895,"")</f>
        <v/>
      </c>
      <c r="E1895" s="3" t="str">
        <f>IF(OR(FilterValue="",Calculations!C1895=FilterValue), IF(Calculations!C1895 &lt;&gt;DefectTypeString,  IFERROR(Calculations!L1895,""), NA()),NA())</f>
        <v/>
      </c>
      <c r="F1895" s="3" t="e">
        <f t="shared" si="198"/>
        <v>#NUM!</v>
      </c>
      <c r="G1895" s="3" t="e">
        <f xml:space="preserve"> IF(Calculations!C1895 = DefectTypeString,  IFERROR(Calculations!L1895,""), NA())</f>
        <v>#N/A</v>
      </c>
      <c r="H1895" s="3" t="e">
        <f t="shared" si="199"/>
        <v>#NUM!</v>
      </c>
      <c r="I1895" s="3" t="e">
        <f ca="1" xml:space="preserve"> IF(OR(Calculations!C1895 = "",Calculations!C1895 &lt;&gt; DefectTypeString),  Calculations!M1895, NA())</f>
        <v>#N/A</v>
      </c>
      <c r="J1895" s="3" t="e">
        <f xml:space="preserve"> IF(Calculations!C1895 = DefectTypeString,  Calculations!M1895, NA())</f>
        <v>#N/A</v>
      </c>
      <c r="K1895" s="3"/>
      <c r="AL1895" s="2" t="str">
        <f t="shared" si="195"/>
        <v/>
      </c>
      <c r="AM1895" s="4" t="str">
        <f t="shared" si="196"/>
        <v/>
      </c>
      <c r="AN1895" s="4" t="str">
        <f t="shared" si="197"/>
        <v/>
      </c>
    </row>
    <row r="1896" spans="1:40" x14ac:dyDescent="0.2">
      <c r="A1896" s="9" t="str">
        <f>Calculations!B1896</f>
        <v/>
      </c>
      <c r="B1896" s="9" t="str">
        <f>Calculations!A1896</f>
        <v/>
      </c>
      <c r="C1896" s="3" t="str">
        <f t="shared" si="200"/>
        <v/>
      </c>
      <c r="D1896" s="3" t="str">
        <f>IFERROR(Calculations!L1896,"")</f>
        <v/>
      </c>
      <c r="E1896" s="3" t="str">
        <f>IF(OR(FilterValue="",Calculations!C1896=FilterValue), IF(Calculations!C1896 &lt;&gt;DefectTypeString,  IFERROR(Calculations!L1896,""), NA()),NA())</f>
        <v/>
      </c>
      <c r="F1896" s="3" t="e">
        <f t="shared" si="198"/>
        <v>#NUM!</v>
      </c>
      <c r="G1896" s="3" t="e">
        <f xml:space="preserve"> IF(Calculations!C1896 = DefectTypeString,  IFERROR(Calculations!L1896,""), NA())</f>
        <v>#N/A</v>
      </c>
      <c r="H1896" s="3" t="e">
        <f t="shared" si="199"/>
        <v>#NUM!</v>
      </c>
      <c r="I1896" s="3" t="e">
        <f ca="1" xml:space="preserve"> IF(OR(Calculations!C1896 = "",Calculations!C1896 &lt;&gt; DefectTypeString),  Calculations!M1896, NA())</f>
        <v>#N/A</v>
      </c>
      <c r="J1896" s="3" t="e">
        <f xml:space="preserve"> IF(Calculations!C1896 = DefectTypeString,  Calculations!M1896, NA())</f>
        <v>#N/A</v>
      </c>
      <c r="K1896" s="3"/>
      <c r="AL1896" s="2" t="str">
        <f t="shared" si="195"/>
        <v/>
      </c>
      <c r="AM1896" s="4" t="str">
        <f t="shared" si="196"/>
        <v/>
      </c>
      <c r="AN1896" s="4" t="str">
        <f t="shared" si="197"/>
        <v/>
      </c>
    </row>
    <row r="1897" spans="1:40" x14ac:dyDescent="0.2">
      <c r="A1897" s="9" t="str">
        <f>Calculations!B1897</f>
        <v/>
      </c>
      <c r="B1897" s="9" t="str">
        <f>Calculations!A1897</f>
        <v/>
      </c>
      <c r="C1897" s="3" t="str">
        <f t="shared" si="200"/>
        <v/>
      </c>
      <c r="D1897" s="3" t="str">
        <f>IFERROR(Calculations!L1897,"")</f>
        <v/>
      </c>
      <c r="E1897" s="3" t="str">
        <f>IF(OR(FilterValue="",Calculations!C1897=FilterValue), IF(Calculations!C1897 &lt;&gt;DefectTypeString,  IFERROR(Calculations!L1897,""), NA()),NA())</f>
        <v/>
      </c>
      <c r="F1897" s="3" t="e">
        <f t="shared" si="198"/>
        <v>#NUM!</v>
      </c>
      <c r="G1897" s="3" t="e">
        <f xml:space="preserve"> IF(Calculations!C1897 = DefectTypeString,  IFERROR(Calculations!L1897,""), NA())</f>
        <v>#N/A</v>
      </c>
      <c r="H1897" s="3" t="e">
        <f t="shared" si="199"/>
        <v>#NUM!</v>
      </c>
      <c r="I1897" s="3" t="e">
        <f ca="1" xml:space="preserve"> IF(OR(Calculations!C1897 = "",Calculations!C1897 &lt;&gt; DefectTypeString),  Calculations!M1897, NA())</f>
        <v>#N/A</v>
      </c>
      <c r="J1897" s="3" t="e">
        <f xml:space="preserve"> IF(Calculations!C1897 = DefectTypeString,  Calculations!M1897, NA())</f>
        <v>#N/A</v>
      </c>
      <c r="K1897" s="3"/>
      <c r="AL1897" s="2" t="str">
        <f t="shared" si="195"/>
        <v/>
      </c>
      <c r="AM1897" s="4" t="str">
        <f t="shared" si="196"/>
        <v/>
      </c>
      <c r="AN1897" s="4" t="str">
        <f t="shared" si="197"/>
        <v/>
      </c>
    </row>
    <row r="1898" spans="1:40" x14ac:dyDescent="0.2">
      <c r="A1898" s="9" t="str">
        <f>Calculations!B1898</f>
        <v/>
      </c>
      <c r="B1898" s="9" t="str">
        <f>Calculations!A1898</f>
        <v/>
      </c>
      <c r="C1898" s="3" t="str">
        <f t="shared" si="200"/>
        <v/>
      </c>
      <c r="D1898" s="3" t="str">
        <f>IFERROR(Calculations!L1898,"")</f>
        <v/>
      </c>
      <c r="E1898" s="3" t="str">
        <f>IF(OR(FilterValue="",Calculations!C1898=FilterValue), IF(Calculations!C1898 &lt;&gt;DefectTypeString,  IFERROR(Calculations!L1898,""), NA()),NA())</f>
        <v/>
      </c>
      <c r="F1898" s="3" t="e">
        <f t="shared" si="198"/>
        <v>#NUM!</v>
      </c>
      <c r="G1898" s="3" t="e">
        <f xml:space="preserve"> IF(Calculations!C1898 = DefectTypeString,  IFERROR(Calculations!L1898,""), NA())</f>
        <v>#N/A</v>
      </c>
      <c r="H1898" s="3" t="e">
        <f t="shared" si="199"/>
        <v>#NUM!</v>
      </c>
      <c r="I1898" s="3" t="e">
        <f ca="1" xml:space="preserve"> IF(OR(Calculations!C1898 = "",Calculations!C1898 &lt;&gt; DefectTypeString),  Calculations!M1898, NA())</f>
        <v>#N/A</v>
      </c>
      <c r="J1898" s="3" t="e">
        <f xml:space="preserve"> IF(Calculations!C1898 = DefectTypeString,  Calculations!M1898, NA())</f>
        <v>#N/A</v>
      </c>
      <c r="K1898" s="3"/>
      <c r="AL1898" s="2" t="str">
        <f t="shared" si="195"/>
        <v/>
      </c>
      <c r="AM1898" s="4" t="str">
        <f t="shared" si="196"/>
        <v/>
      </c>
      <c r="AN1898" s="4" t="str">
        <f t="shared" si="197"/>
        <v/>
      </c>
    </row>
    <row r="1899" spans="1:40" x14ac:dyDescent="0.2">
      <c r="A1899" s="9" t="str">
        <f>Calculations!B1899</f>
        <v/>
      </c>
      <c r="B1899" s="9" t="str">
        <f>Calculations!A1899</f>
        <v/>
      </c>
      <c r="C1899" s="3" t="str">
        <f t="shared" si="200"/>
        <v/>
      </c>
      <c r="D1899" s="3" t="str">
        <f>IFERROR(Calculations!L1899,"")</f>
        <v/>
      </c>
      <c r="E1899" s="3" t="str">
        <f>IF(OR(FilterValue="",Calculations!C1899=FilterValue), IF(Calculations!C1899 &lt;&gt;DefectTypeString,  IFERROR(Calculations!L1899,""), NA()),NA())</f>
        <v/>
      </c>
      <c r="F1899" s="3" t="e">
        <f t="shared" si="198"/>
        <v>#NUM!</v>
      </c>
      <c r="G1899" s="3" t="e">
        <f xml:space="preserve"> IF(Calculations!C1899 = DefectTypeString,  IFERROR(Calculations!L1899,""), NA())</f>
        <v>#N/A</v>
      </c>
      <c r="H1899" s="3" t="e">
        <f t="shared" si="199"/>
        <v>#NUM!</v>
      </c>
      <c r="I1899" s="3" t="e">
        <f ca="1" xml:space="preserve"> IF(OR(Calculations!C1899 = "",Calculations!C1899 &lt;&gt; DefectTypeString),  Calculations!M1899, NA())</f>
        <v>#N/A</v>
      </c>
      <c r="J1899" s="3" t="e">
        <f xml:space="preserve"> IF(Calculations!C1899 = DefectTypeString,  Calculations!M1899, NA())</f>
        <v>#N/A</v>
      </c>
      <c r="K1899" s="3"/>
      <c r="AL1899" s="2" t="str">
        <f t="shared" si="195"/>
        <v/>
      </c>
      <c r="AM1899" s="4" t="str">
        <f t="shared" si="196"/>
        <v/>
      </c>
      <c r="AN1899" s="4" t="str">
        <f t="shared" si="197"/>
        <v/>
      </c>
    </row>
    <row r="1900" spans="1:40" x14ac:dyDescent="0.2">
      <c r="A1900" s="9" t="str">
        <f>Calculations!B1900</f>
        <v/>
      </c>
      <c r="B1900" s="9" t="str">
        <f>Calculations!A1900</f>
        <v/>
      </c>
      <c r="C1900" s="3" t="str">
        <f t="shared" si="200"/>
        <v/>
      </c>
      <c r="D1900" s="3" t="str">
        <f>IFERROR(Calculations!L1900,"")</f>
        <v/>
      </c>
      <c r="E1900" s="3" t="str">
        <f>IF(OR(FilterValue="",Calculations!C1900=FilterValue), IF(Calculations!C1900 &lt;&gt;DefectTypeString,  IFERROR(Calculations!L1900,""), NA()),NA())</f>
        <v/>
      </c>
      <c r="F1900" s="3" t="e">
        <f t="shared" si="198"/>
        <v>#NUM!</v>
      </c>
      <c r="G1900" s="3" t="e">
        <f xml:space="preserve"> IF(Calculations!C1900 = DefectTypeString,  IFERROR(Calculations!L1900,""), NA())</f>
        <v>#N/A</v>
      </c>
      <c r="H1900" s="3" t="e">
        <f t="shared" si="199"/>
        <v>#NUM!</v>
      </c>
      <c r="I1900" s="3" t="e">
        <f ca="1" xml:space="preserve"> IF(OR(Calculations!C1900 = "",Calculations!C1900 &lt;&gt; DefectTypeString),  Calculations!M1900, NA())</f>
        <v>#N/A</v>
      </c>
      <c r="J1900" s="3" t="e">
        <f xml:space="preserve"> IF(Calculations!C1900 = DefectTypeString,  Calculations!M1900, NA())</f>
        <v>#N/A</v>
      </c>
      <c r="K1900" s="3"/>
      <c r="AL1900" s="2" t="str">
        <f t="shared" si="195"/>
        <v/>
      </c>
      <c r="AM1900" s="4" t="str">
        <f t="shared" si="196"/>
        <v/>
      </c>
      <c r="AN1900" s="4" t="str">
        <f t="shared" si="197"/>
        <v/>
      </c>
    </row>
    <row r="1901" spans="1:40" x14ac:dyDescent="0.2">
      <c r="A1901" s="9" t="str">
        <f>Calculations!B1901</f>
        <v/>
      </c>
      <c r="B1901" s="9" t="str">
        <f>Calculations!A1901</f>
        <v/>
      </c>
      <c r="C1901" s="3" t="str">
        <f t="shared" si="200"/>
        <v/>
      </c>
      <c r="D1901" s="3" t="str">
        <f>IFERROR(Calculations!L1901,"")</f>
        <v/>
      </c>
      <c r="E1901" s="3" t="str">
        <f>IF(OR(FilterValue="",Calculations!C1901=FilterValue), IF(Calculations!C1901 &lt;&gt;DefectTypeString,  IFERROR(Calculations!L1901,""), NA()),NA())</f>
        <v/>
      </c>
      <c r="F1901" s="3" t="e">
        <f t="shared" si="198"/>
        <v>#NUM!</v>
      </c>
      <c r="G1901" s="3" t="e">
        <f xml:space="preserve"> IF(Calculations!C1901 = DefectTypeString,  IFERROR(Calculations!L1901,""), NA())</f>
        <v>#N/A</v>
      </c>
      <c r="H1901" s="3" t="e">
        <f t="shared" si="199"/>
        <v>#NUM!</v>
      </c>
      <c r="I1901" s="3" t="e">
        <f ca="1" xml:space="preserve"> IF(OR(Calculations!C1901 = "",Calculations!C1901 &lt;&gt; DefectTypeString),  Calculations!M1901, NA())</f>
        <v>#N/A</v>
      </c>
      <c r="J1901" s="3" t="e">
        <f xml:space="preserve"> IF(Calculations!C1901 = DefectTypeString,  Calculations!M1901, NA())</f>
        <v>#N/A</v>
      </c>
      <c r="K1901" s="3"/>
      <c r="AL1901" s="2" t="str">
        <f t="shared" si="195"/>
        <v/>
      </c>
      <c r="AM1901" s="4" t="str">
        <f t="shared" si="196"/>
        <v/>
      </c>
      <c r="AN1901" s="4" t="str">
        <f t="shared" si="197"/>
        <v/>
      </c>
    </row>
    <row r="1902" spans="1:40" x14ac:dyDescent="0.2">
      <c r="A1902" s="9" t="str">
        <f>Calculations!B1902</f>
        <v/>
      </c>
      <c r="B1902" s="9" t="str">
        <f>Calculations!A1902</f>
        <v/>
      </c>
      <c r="C1902" s="3" t="str">
        <f t="shared" si="200"/>
        <v/>
      </c>
      <c r="D1902" s="3" t="str">
        <f>IFERROR(Calculations!L1902,"")</f>
        <v/>
      </c>
      <c r="E1902" s="3" t="str">
        <f>IF(OR(FilterValue="",Calculations!C1902=FilterValue), IF(Calculations!C1902 &lt;&gt;DefectTypeString,  IFERROR(Calculations!L1902,""), NA()),NA())</f>
        <v/>
      </c>
      <c r="F1902" s="3" t="e">
        <f t="shared" si="198"/>
        <v>#NUM!</v>
      </c>
      <c r="G1902" s="3" t="e">
        <f xml:space="preserve"> IF(Calculations!C1902 = DefectTypeString,  IFERROR(Calculations!L1902,""), NA())</f>
        <v>#N/A</v>
      </c>
      <c r="H1902" s="3" t="e">
        <f t="shared" si="199"/>
        <v>#NUM!</v>
      </c>
      <c r="I1902" s="3" t="e">
        <f ca="1" xml:space="preserve"> IF(OR(Calculations!C1902 = "",Calculations!C1902 &lt;&gt; DefectTypeString),  Calculations!M1902, NA())</f>
        <v>#N/A</v>
      </c>
      <c r="J1902" s="3" t="e">
        <f xml:space="preserve"> IF(Calculations!C1902 = DefectTypeString,  Calculations!M1902, NA())</f>
        <v>#N/A</v>
      </c>
      <c r="K1902" s="3"/>
      <c r="AL1902" s="2" t="str">
        <f t="shared" si="195"/>
        <v/>
      </c>
      <c r="AM1902" s="4" t="str">
        <f t="shared" si="196"/>
        <v/>
      </c>
      <c r="AN1902" s="4" t="str">
        <f t="shared" si="197"/>
        <v/>
      </c>
    </row>
    <row r="1903" spans="1:40" x14ac:dyDescent="0.2">
      <c r="A1903" s="9" t="str">
        <f>Calculations!B1903</f>
        <v/>
      </c>
      <c r="B1903" s="9" t="str">
        <f>Calculations!A1903</f>
        <v/>
      </c>
      <c r="C1903" s="3" t="str">
        <f t="shared" si="200"/>
        <v/>
      </c>
      <c r="D1903" s="3" t="str">
        <f>IFERROR(Calculations!L1903,"")</f>
        <v/>
      </c>
      <c r="E1903" s="3" t="str">
        <f>IF(OR(FilterValue="",Calculations!C1903=FilterValue), IF(Calculations!C1903 &lt;&gt;DefectTypeString,  IFERROR(Calculations!L1903,""), NA()),NA())</f>
        <v/>
      </c>
      <c r="F1903" s="3" t="e">
        <f t="shared" si="198"/>
        <v>#NUM!</v>
      </c>
      <c r="G1903" s="3" t="e">
        <f xml:space="preserve"> IF(Calculations!C1903 = DefectTypeString,  IFERROR(Calculations!L1903,""), NA())</f>
        <v>#N/A</v>
      </c>
      <c r="H1903" s="3" t="e">
        <f t="shared" si="199"/>
        <v>#NUM!</v>
      </c>
      <c r="I1903" s="3" t="e">
        <f ca="1" xml:space="preserve"> IF(OR(Calculations!C1903 = "",Calculations!C1903 &lt;&gt; DefectTypeString),  Calculations!M1903, NA())</f>
        <v>#N/A</v>
      </c>
      <c r="J1903" s="3" t="e">
        <f xml:space="preserve"> IF(Calculations!C1903 = DefectTypeString,  Calculations!M1903, NA())</f>
        <v>#N/A</v>
      </c>
      <c r="K1903" s="3"/>
      <c r="AL1903" s="2" t="str">
        <f t="shared" si="195"/>
        <v/>
      </c>
      <c r="AM1903" s="4" t="str">
        <f t="shared" si="196"/>
        <v/>
      </c>
      <c r="AN1903" s="4" t="str">
        <f t="shared" si="197"/>
        <v/>
      </c>
    </row>
    <row r="1904" spans="1:40" x14ac:dyDescent="0.2">
      <c r="A1904" s="9" t="str">
        <f>Calculations!B1904</f>
        <v/>
      </c>
      <c r="B1904" s="9" t="str">
        <f>Calculations!A1904</f>
        <v/>
      </c>
      <c r="C1904" s="3" t="str">
        <f t="shared" si="200"/>
        <v/>
      </c>
      <c r="D1904" s="3" t="str">
        <f>IFERROR(Calculations!L1904,"")</f>
        <v/>
      </c>
      <c r="E1904" s="3" t="str">
        <f>IF(OR(FilterValue="",Calculations!C1904=FilterValue), IF(Calculations!C1904 &lt;&gt;DefectTypeString,  IFERROR(Calculations!L1904,""), NA()),NA())</f>
        <v/>
      </c>
      <c r="F1904" s="3" t="e">
        <f t="shared" si="198"/>
        <v>#NUM!</v>
      </c>
      <c r="G1904" s="3" t="e">
        <f xml:space="preserve"> IF(Calculations!C1904 = DefectTypeString,  IFERROR(Calculations!L1904,""), NA())</f>
        <v>#N/A</v>
      </c>
      <c r="H1904" s="3" t="e">
        <f t="shared" si="199"/>
        <v>#NUM!</v>
      </c>
      <c r="I1904" s="3" t="e">
        <f ca="1" xml:space="preserve"> IF(OR(Calculations!C1904 = "",Calculations!C1904 &lt;&gt; DefectTypeString),  Calculations!M1904, NA())</f>
        <v>#N/A</v>
      </c>
      <c r="J1904" s="3" t="e">
        <f xml:space="preserve"> IF(Calculations!C1904 = DefectTypeString,  Calculations!M1904, NA())</f>
        <v>#N/A</v>
      </c>
      <c r="K1904" s="3"/>
      <c r="AL1904" s="2" t="str">
        <f t="shared" si="195"/>
        <v/>
      </c>
      <c r="AM1904" s="4" t="str">
        <f t="shared" si="196"/>
        <v/>
      </c>
      <c r="AN1904" s="4" t="str">
        <f t="shared" si="197"/>
        <v/>
      </c>
    </row>
    <row r="1905" spans="1:40" x14ac:dyDescent="0.2">
      <c r="A1905" s="9" t="str">
        <f>Calculations!B1905</f>
        <v/>
      </c>
      <c r="B1905" s="9" t="str">
        <f>Calculations!A1905</f>
        <v/>
      </c>
      <c r="C1905" s="3" t="str">
        <f t="shared" si="200"/>
        <v/>
      </c>
      <c r="D1905" s="3" t="str">
        <f>IFERROR(Calculations!L1905,"")</f>
        <v/>
      </c>
      <c r="E1905" s="3" t="str">
        <f>IF(OR(FilterValue="",Calculations!C1905=FilterValue), IF(Calculations!C1905 &lt;&gt;DefectTypeString,  IFERROR(Calculations!L1905,""), NA()),NA())</f>
        <v/>
      </c>
      <c r="F1905" s="3" t="e">
        <f t="shared" si="198"/>
        <v>#NUM!</v>
      </c>
      <c r="G1905" s="3" t="e">
        <f xml:space="preserve"> IF(Calculations!C1905 = DefectTypeString,  IFERROR(Calculations!L1905,""), NA())</f>
        <v>#N/A</v>
      </c>
      <c r="H1905" s="3" t="e">
        <f t="shared" si="199"/>
        <v>#NUM!</v>
      </c>
      <c r="I1905" s="3" t="e">
        <f ca="1" xml:space="preserve"> IF(OR(Calculations!C1905 = "",Calculations!C1905 &lt;&gt; DefectTypeString),  Calculations!M1905, NA())</f>
        <v>#N/A</v>
      </c>
      <c r="J1905" s="3" t="e">
        <f xml:space="preserve"> IF(Calculations!C1905 = DefectTypeString,  Calculations!M1905, NA())</f>
        <v>#N/A</v>
      </c>
      <c r="K1905" s="3"/>
      <c r="AL1905" s="2" t="str">
        <f t="shared" si="195"/>
        <v/>
      </c>
      <c r="AM1905" s="4" t="str">
        <f t="shared" si="196"/>
        <v/>
      </c>
      <c r="AN1905" s="4" t="str">
        <f t="shared" si="197"/>
        <v/>
      </c>
    </row>
    <row r="1906" spans="1:40" x14ac:dyDescent="0.2">
      <c r="A1906" s="9" t="str">
        <f>Calculations!B1906</f>
        <v/>
      </c>
      <c r="B1906" s="9" t="str">
        <f>Calculations!A1906</f>
        <v/>
      </c>
      <c r="C1906" s="3" t="str">
        <f t="shared" si="200"/>
        <v/>
      </c>
      <c r="D1906" s="3" t="str">
        <f>IFERROR(Calculations!L1906,"")</f>
        <v/>
      </c>
      <c r="E1906" s="3" t="str">
        <f>IF(OR(FilterValue="",Calculations!C1906=FilterValue), IF(Calculations!C1906 &lt;&gt;DefectTypeString,  IFERROR(Calculations!L1906,""), NA()),NA())</f>
        <v/>
      </c>
      <c r="F1906" s="3" t="e">
        <f t="shared" si="198"/>
        <v>#NUM!</v>
      </c>
      <c r="G1906" s="3" t="e">
        <f xml:space="preserve"> IF(Calculations!C1906 = DefectTypeString,  IFERROR(Calculations!L1906,""), NA())</f>
        <v>#N/A</v>
      </c>
      <c r="H1906" s="3" t="e">
        <f t="shared" si="199"/>
        <v>#NUM!</v>
      </c>
      <c r="I1906" s="3" t="e">
        <f ca="1" xml:space="preserve"> IF(OR(Calculations!C1906 = "",Calculations!C1906 &lt;&gt; DefectTypeString),  Calculations!M1906, NA())</f>
        <v>#N/A</v>
      </c>
      <c r="J1906" s="3" t="e">
        <f xml:space="preserve"> IF(Calculations!C1906 = DefectTypeString,  Calculations!M1906, NA())</f>
        <v>#N/A</v>
      </c>
      <c r="K1906" s="3"/>
      <c r="AL1906" s="2" t="str">
        <f t="shared" si="195"/>
        <v/>
      </c>
      <c r="AM1906" s="4" t="str">
        <f t="shared" si="196"/>
        <v/>
      </c>
      <c r="AN1906" s="4" t="str">
        <f t="shared" si="197"/>
        <v/>
      </c>
    </row>
    <row r="1907" spans="1:40" x14ac:dyDescent="0.2">
      <c r="A1907" s="9" t="str">
        <f>Calculations!B1907</f>
        <v/>
      </c>
      <c r="B1907" s="9" t="str">
        <f>Calculations!A1907</f>
        <v/>
      </c>
      <c r="C1907" s="3" t="str">
        <f t="shared" si="200"/>
        <v/>
      </c>
      <c r="D1907" s="3" t="str">
        <f>IFERROR(Calculations!L1907,"")</f>
        <v/>
      </c>
      <c r="E1907" s="3" t="str">
        <f>IF(OR(FilterValue="",Calculations!C1907=FilterValue), IF(Calculations!C1907 &lt;&gt;DefectTypeString,  IFERROR(Calculations!L1907,""), NA()),NA())</f>
        <v/>
      </c>
      <c r="F1907" s="3" t="e">
        <f t="shared" si="198"/>
        <v>#NUM!</v>
      </c>
      <c r="G1907" s="3" t="e">
        <f xml:space="preserve"> IF(Calculations!C1907 = DefectTypeString,  IFERROR(Calculations!L1907,""), NA())</f>
        <v>#N/A</v>
      </c>
      <c r="H1907" s="3" t="e">
        <f t="shared" si="199"/>
        <v>#NUM!</v>
      </c>
      <c r="I1907" s="3" t="e">
        <f ca="1" xml:space="preserve"> IF(OR(Calculations!C1907 = "",Calculations!C1907 &lt;&gt; DefectTypeString),  Calculations!M1907, NA())</f>
        <v>#N/A</v>
      </c>
      <c r="J1907" s="3" t="e">
        <f xml:space="preserve"> IF(Calculations!C1907 = DefectTypeString,  Calculations!M1907, NA())</f>
        <v>#N/A</v>
      </c>
      <c r="K1907" s="3"/>
      <c r="AL1907" s="2" t="str">
        <f t="shared" si="195"/>
        <v/>
      </c>
      <c r="AM1907" s="4" t="str">
        <f t="shared" si="196"/>
        <v/>
      </c>
      <c r="AN1907" s="4" t="str">
        <f t="shared" si="197"/>
        <v/>
      </c>
    </row>
    <row r="1908" spans="1:40" x14ac:dyDescent="0.2">
      <c r="A1908" s="9" t="str">
        <f>Calculations!B1908</f>
        <v/>
      </c>
      <c r="B1908" s="9" t="str">
        <f>Calculations!A1908</f>
        <v/>
      </c>
      <c r="C1908" s="3" t="str">
        <f t="shared" si="200"/>
        <v/>
      </c>
      <c r="D1908" s="3" t="str">
        <f>IFERROR(Calculations!L1908,"")</f>
        <v/>
      </c>
      <c r="E1908" s="3" t="str">
        <f>IF(OR(FilterValue="",Calculations!C1908=FilterValue), IF(Calculations!C1908 &lt;&gt;DefectTypeString,  IFERROR(Calculations!L1908,""), NA()),NA())</f>
        <v/>
      </c>
      <c r="F1908" s="3" t="e">
        <f t="shared" si="198"/>
        <v>#NUM!</v>
      </c>
      <c r="G1908" s="3" t="e">
        <f xml:space="preserve"> IF(Calculations!C1908 = DefectTypeString,  IFERROR(Calculations!L1908,""), NA())</f>
        <v>#N/A</v>
      </c>
      <c r="H1908" s="3" t="e">
        <f t="shared" si="199"/>
        <v>#NUM!</v>
      </c>
      <c r="I1908" s="3" t="e">
        <f ca="1" xml:space="preserve"> IF(OR(Calculations!C1908 = "",Calculations!C1908 &lt;&gt; DefectTypeString),  Calculations!M1908, NA())</f>
        <v>#N/A</v>
      </c>
      <c r="J1908" s="3" t="e">
        <f xml:space="preserve"> IF(Calculations!C1908 = DefectTypeString,  Calculations!M1908, NA())</f>
        <v>#N/A</v>
      </c>
      <c r="K1908" s="3"/>
      <c r="AL1908" s="2" t="str">
        <f t="shared" si="195"/>
        <v/>
      </c>
      <c r="AM1908" s="4" t="str">
        <f t="shared" si="196"/>
        <v/>
      </c>
      <c r="AN1908" s="4" t="str">
        <f t="shared" si="197"/>
        <v/>
      </c>
    </row>
    <row r="1909" spans="1:40" x14ac:dyDescent="0.2">
      <c r="A1909" s="9" t="str">
        <f>Calculations!B1909</f>
        <v/>
      </c>
      <c r="B1909" s="9" t="str">
        <f>Calculations!A1909</f>
        <v/>
      </c>
      <c r="C1909" s="3" t="str">
        <f t="shared" si="200"/>
        <v/>
      </c>
      <c r="D1909" s="3" t="str">
        <f>IFERROR(Calculations!L1909,"")</f>
        <v/>
      </c>
      <c r="E1909" s="3" t="str">
        <f>IF(OR(FilterValue="",Calculations!C1909=FilterValue), IF(Calculations!C1909 &lt;&gt;DefectTypeString,  IFERROR(Calculations!L1909,""), NA()),NA())</f>
        <v/>
      </c>
      <c r="F1909" s="3" t="e">
        <f t="shared" si="198"/>
        <v>#NUM!</v>
      </c>
      <c r="G1909" s="3" t="e">
        <f xml:space="preserve"> IF(Calculations!C1909 = DefectTypeString,  IFERROR(Calculations!L1909,""), NA())</f>
        <v>#N/A</v>
      </c>
      <c r="H1909" s="3" t="e">
        <f t="shared" si="199"/>
        <v>#NUM!</v>
      </c>
      <c r="I1909" s="3" t="e">
        <f ca="1" xml:space="preserve"> IF(OR(Calculations!C1909 = "",Calculations!C1909 &lt;&gt; DefectTypeString),  Calculations!M1909, NA())</f>
        <v>#N/A</v>
      </c>
      <c r="J1909" s="3" t="e">
        <f xml:space="preserve"> IF(Calculations!C1909 = DefectTypeString,  Calculations!M1909, NA())</f>
        <v>#N/A</v>
      </c>
      <c r="K1909" s="3"/>
      <c r="AL1909" s="2" t="str">
        <f t="shared" si="195"/>
        <v/>
      </c>
      <c r="AM1909" s="4" t="str">
        <f t="shared" si="196"/>
        <v/>
      </c>
      <c r="AN1909" s="4" t="str">
        <f t="shared" si="197"/>
        <v/>
      </c>
    </row>
    <row r="1910" spans="1:40" x14ac:dyDescent="0.2">
      <c r="A1910" s="9" t="str">
        <f>Calculations!B1910</f>
        <v/>
      </c>
      <c r="B1910" s="9" t="str">
        <f>Calculations!A1910</f>
        <v/>
      </c>
      <c r="C1910" s="3" t="str">
        <f t="shared" si="200"/>
        <v/>
      </c>
      <c r="D1910" s="3" t="str">
        <f>IFERROR(Calculations!L1910,"")</f>
        <v/>
      </c>
      <c r="E1910" s="3" t="str">
        <f>IF(OR(FilterValue="",Calculations!C1910=FilterValue), IF(Calculations!C1910 &lt;&gt;DefectTypeString,  IFERROR(Calculations!L1910,""), NA()),NA())</f>
        <v/>
      </c>
      <c r="F1910" s="3" t="e">
        <f t="shared" si="198"/>
        <v>#NUM!</v>
      </c>
      <c r="G1910" s="3" t="e">
        <f xml:space="preserve"> IF(Calculations!C1910 = DefectTypeString,  IFERROR(Calculations!L1910,""), NA())</f>
        <v>#N/A</v>
      </c>
      <c r="H1910" s="3" t="e">
        <f t="shared" si="199"/>
        <v>#NUM!</v>
      </c>
      <c r="I1910" s="3" t="e">
        <f ca="1" xml:space="preserve"> IF(OR(Calculations!C1910 = "",Calculations!C1910 &lt;&gt; DefectTypeString),  Calculations!M1910, NA())</f>
        <v>#N/A</v>
      </c>
      <c r="J1910" s="3" t="e">
        <f xml:space="preserve"> IF(Calculations!C1910 = DefectTypeString,  Calculations!M1910, NA())</f>
        <v>#N/A</v>
      </c>
      <c r="K1910" s="3"/>
      <c r="AL1910" s="2" t="str">
        <f t="shared" si="195"/>
        <v/>
      </c>
      <c r="AM1910" s="4" t="str">
        <f t="shared" si="196"/>
        <v/>
      </c>
      <c r="AN1910" s="4" t="str">
        <f t="shared" si="197"/>
        <v/>
      </c>
    </row>
    <row r="1911" spans="1:40" x14ac:dyDescent="0.2">
      <c r="A1911" s="9" t="str">
        <f>Calculations!B1911</f>
        <v/>
      </c>
      <c r="B1911" s="9" t="str">
        <f>Calculations!A1911</f>
        <v/>
      </c>
      <c r="C1911" s="3" t="str">
        <f t="shared" si="200"/>
        <v/>
      </c>
      <c r="D1911" s="3" t="str">
        <f>IFERROR(Calculations!L1911,"")</f>
        <v/>
      </c>
      <c r="E1911" s="3" t="str">
        <f>IF(OR(FilterValue="",Calculations!C1911=FilterValue), IF(Calculations!C1911 &lt;&gt;DefectTypeString,  IFERROR(Calculations!L1911,""), NA()),NA())</f>
        <v/>
      </c>
      <c r="F1911" s="3" t="e">
        <f t="shared" si="198"/>
        <v>#NUM!</v>
      </c>
      <c r="G1911" s="3" t="e">
        <f xml:space="preserve"> IF(Calculations!C1911 = DefectTypeString,  IFERROR(Calculations!L1911,""), NA())</f>
        <v>#N/A</v>
      </c>
      <c r="H1911" s="3" t="e">
        <f t="shared" si="199"/>
        <v>#NUM!</v>
      </c>
      <c r="I1911" s="3" t="e">
        <f ca="1" xml:space="preserve"> IF(OR(Calculations!C1911 = "",Calculations!C1911 &lt;&gt; DefectTypeString),  Calculations!M1911, NA())</f>
        <v>#N/A</v>
      </c>
      <c r="J1911" s="3" t="e">
        <f xml:space="preserve"> IF(Calculations!C1911 = DefectTypeString,  Calculations!M1911, NA())</f>
        <v>#N/A</v>
      </c>
      <c r="K1911" s="3"/>
      <c r="AL1911" s="2" t="str">
        <f t="shared" si="195"/>
        <v/>
      </c>
      <c r="AM1911" s="4" t="str">
        <f t="shared" si="196"/>
        <v/>
      </c>
      <c r="AN1911" s="4" t="str">
        <f t="shared" si="197"/>
        <v/>
      </c>
    </row>
    <row r="1912" spans="1:40" x14ac:dyDescent="0.2">
      <c r="A1912" s="9" t="str">
        <f>Calculations!B1912</f>
        <v/>
      </c>
      <c r="B1912" s="9" t="str">
        <f>Calculations!A1912</f>
        <v/>
      </c>
      <c r="C1912" s="3" t="str">
        <f t="shared" si="200"/>
        <v/>
      </c>
      <c r="D1912" s="3" t="str">
        <f>IFERROR(Calculations!L1912,"")</f>
        <v/>
      </c>
      <c r="E1912" s="3" t="str">
        <f>IF(OR(FilterValue="",Calculations!C1912=FilterValue), IF(Calculations!C1912 &lt;&gt;DefectTypeString,  IFERROR(Calculations!L1912,""), NA()),NA())</f>
        <v/>
      </c>
      <c r="F1912" s="3" t="e">
        <f t="shared" si="198"/>
        <v>#NUM!</v>
      </c>
      <c r="G1912" s="3" t="e">
        <f xml:space="preserve"> IF(Calculations!C1912 = DefectTypeString,  IFERROR(Calculations!L1912,""), NA())</f>
        <v>#N/A</v>
      </c>
      <c r="H1912" s="3" t="e">
        <f t="shared" si="199"/>
        <v>#NUM!</v>
      </c>
      <c r="I1912" s="3" t="e">
        <f ca="1" xml:space="preserve"> IF(OR(Calculations!C1912 = "",Calculations!C1912 &lt;&gt; DefectTypeString),  Calculations!M1912, NA())</f>
        <v>#N/A</v>
      </c>
      <c r="J1912" s="3" t="e">
        <f xml:space="preserve"> IF(Calculations!C1912 = DefectTypeString,  Calculations!M1912, NA())</f>
        <v>#N/A</v>
      </c>
      <c r="K1912" s="3"/>
      <c r="AL1912" s="2" t="str">
        <f t="shared" si="195"/>
        <v/>
      </c>
      <c r="AM1912" s="4" t="str">
        <f t="shared" si="196"/>
        <v/>
      </c>
      <c r="AN1912" s="4" t="str">
        <f t="shared" si="197"/>
        <v/>
      </c>
    </row>
    <row r="1913" spans="1:40" x14ac:dyDescent="0.2">
      <c r="A1913" s="9" t="str">
        <f>Calculations!B1913</f>
        <v/>
      </c>
      <c r="B1913" s="9" t="str">
        <f>Calculations!A1913</f>
        <v/>
      </c>
      <c r="C1913" s="3" t="str">
        <f t="shared" si="200"/>
        <v/>
      </c>
      <c r="D1913" s="3" t="str">
        <f>IFERROR(Calculations!L1913,"")</f>
        <v/>
      </c>
      <c r="E1913" s="3" t="str">
        <f>IF(OR(FilterValue="",Calculations!C1913=FilterValue), IF(Calculations!C1913 &lt;&gt;DefectTypeString,  IFERROR(Calculations!L1913,""), NA()),NA())</f>
        <v/>
      </c>
      <c r="F1913" s="3" t="e">
        <f t="shared" si="198"/>
        <v>#NUM!</v>
      </c>
      <c r="G1913" s="3" t="e">
        <f xml:space="preserve"> IF(Calculations!C1913 = DefectTypeString,  IFERROR(Calculations!L1913,""), NA())</f>
        <v>#N/A</v>
      </c>
      <c r="H1913" s="3" t="e">
        <f t="shared" si="199"/>
        <v>#NUM!</v>
      </c>
      <c r="I1913" s="3" t="e">
        <f ca="1" xml:space="preserve"> IF(OR(Calculations!C1913 = "",Calculations!C1913 &lt;&gt; DefectTypeString),  Calculations!M1913, NA())</f>
        <v>#N/A</v>
      </c>
      <c r="J1913" s="3" t="e">
        <f xml:space="preserve"> IF(Calculations!C1913 = DefectTypeString,  Calculations!M1913, NA())</f>
        <v>#N/A</v>
      </c>
      <c r="K1913" s="3"/>
      <c r="AL1913" s="2" t="str">
        <f t="shared" si="195"/>
        <v/>
      </c>
      <c r="AM1913" s="4" t="str">
        <f t="shared" si="196"/>
        <v/>
      </c>
      <c r="AN1913" s="4" t="str">
        <f t="shared" si="197"/>
        <v/>
      </c>
    </row>
    <row r="1914" spans="1:40" x14ac:dyDescent="0.2">
      <c r="A1914" s="9" t="str">
        <f>Calculations!B1914</f>
        <v/>
      </c>
      <c r="B1914" s="9" t="str">
        <f>Calculations!A1914</f>
        <v/>
      </c>
      <c r="C1914" s="3" t="str">
        <f t="shared" si="200"/>
        <v/>
      </c>
      <c r="D1914" s="3" t="str">
        <f>IFERROR(Calculations!L1914,"")</f>
        <v/>
      </c>
      <c r="E1914" s="3" t="str">
        <f>IF(OR(FilterValue="",Calculations!C1914=FilterValue), IF(Calculations!C1914 &lt;&gt;DefectTypeString,  IFERROR(Calculations!L1914,""), NA()),NA())</f>
        <v/>
      </c>
      <c r="F1914" s="3" t="e">
        <f t="shared" si="198"/>
        <v>#NUM!</v>
      </c>
      <c r="G1914" s="3" t="e">
        <f xml:space="preserve"> IF(Calculations!C1914 = DefectTypeString,  IFERROR(Calculations!L1914,""), NA())</f>
        <v>#N/A</v>
      </c>
      <c r="H1914" s="3" t="e">
        <f t="shared" si="199"/>
        <v>#NUM!</v>
      </c>
      <c r="I1914" s="3" t="e">
        <f ca="1" xml:space="preserve"> IF(OR(Calculations!C1914 = "",Calculations!C1914 &lt;&gt; DefectTypeString),  Calculations!M1914, NA())</f>
        <v>#N/A</v>
      </c>
      <c r="J1914" s="3" t="e">
        <f xml:space="preserve"> IF(Calculations!C1914 = DefectTypeString,  Calculations!M1914, NA())</f>
        <v>#N/A</v>
      </c>
      <c r="K1914" s="3"/>
      <c r="AL1914" s="2" t="str">
        <f t="shared" si="195"/>
        <v/>
      </c>
      <c r="AM1914" s="4" t="str">
        <f t="shared" si="196"/>
        <v/>
      </c>
      <c r="AN1914" s="4" t="str">
        <f t="shared" si="197"/>
        <v/>
      </c>
    </row>
    <row r="1915" spans="1:40" x14ac:dyDescent="0.2">
      <c r="A1915" s="9" t="str">
        <f>Calculations!B1915</f>
        <v/>
      </c>
      <c r="B1915" s="9" t="str">
        <f>Calculations!A1915</f>
        <v/>
      </c>
      <c r="C1915" s="3" t="str">
        <f t="shared" si="200"/>
        <v/>
      </c>
      <c r="D1915" s="3" t="str">
        <f>IFERROR(Calculations!L1915,"")</f>
        <v/>
      </c>
      <c r="E1915" s="3" t="str">
        <f>IF(OR(FilterValue="",Calculations!C1915=FilterValue), IF(Calculations!C1915 &lt;&gt;DefectTypeString,  IFERROR(Calculations!L1915,""), NA()),NA())</f>
        <v/>
      </c>
      <c r="F1915" s="3" t="e">
        <f t="shared" si="198"/>
        <v>#NUM!</v>
      </c>
      <c r="G1915" s="3" t="e">
        <f xml:space="preserve"> IF(Calculations!C1915 = DefectTypeString,  IFERROR(Calculations!L1915,""), NA())</f>
        <v>#N/A</v>
      </c>
      <c r="H1915" s="3" t="e">
        <f t="shared" si="199"/>
        <v>#NUM!</v>
      </c>
      <c r="I1915" s="3" t="e">
        <f ca="1" xml:space="preserve"> IF(OR(Calculations!C1915 = "",Calculations!C1915 &lt;&gt; DefectTypeString),  Calculations!M1915, NA())</f>
        <v>#N/A</v>
      </c>
      <c r="J1915" s="3" t="e">
        <f xml:space="preserve"> IF(Calculations!C1915 = DefectTypeString,  Calculations!M1915, NA())</f>
        <v>#N/A</v>
      </c>
      <c r="K1915" s="3"/>
      <c r="AL1915" s="2" t="str">
        <f t="shared" si="195"/>
        <v/>
      </c>
      <c r="AM1915" s="4" t="str">
        <f t="shared" si="196"/>
        <v/>
      </c>
      <c r="AN1915" s="4" t="str">
        <f t="shared" si="197"/>
        <v/>
      </c>
    </row>
    <row r="1916" spans="1:40" x14ac:dyDescent="0.2">
      <c r="A1916" s="9" t="str">
        <f>Calculations!B1916</f>
        <v/>
      </c>
      <c r="B1916" s="9" t="str">
        <f>Calculations!A1916</f>
        <v/>
      </c>
      <c r="C1916" s="3" t="str">
        <f t="shared" si="200"/>
        <v/>
      </c>
      <c r="D1916" s="3" t="str">
        <f>IFERROR(Calculations!L1916,"")</f>
        <v/>
      </c>
      <c r="E1916" s="3" t="str">
        <f>IF(OR(FilterValue="",Calculations!C1916=FilterValue), IF(Calculations!C1916 &lt;&gt;DefectTypeString,  IFERROR(Calculations!L1916,""), NA()),NA())</f>
        <v/>
      </c>
      <c r="F1916" s="3" t="e">
        <f t="shared" si="198"/>
        <v>#NUM!</v>
      </c>
      <c r="G1916" s="3" t="e">
        <f xml:space="preserve"> IF(Calculations!C1916 = DefectTypeString,  IFERROR(Calculations!L1916,""), NA())</f>
        <v>#N/A</v>
      </c>
      <c r="H1916" s="3" t="e">
        <f t="shared" si="199"/>
        <v>#NUM!</v>
      </c>
      <c r="I1916" s="3" t="e">
        <f ca="1" xml:space="preserve"> IF(OR(Calculations!C1916 = "",Calculations!C1916 &lt;&gt; DefectTypeString),  Calculations!M1916, NA())</f>
        <v>#N/A</v>
      </c>
      <c r="J1916" s="3" t="e">
        <f xml:space="preserve"> IF(Calculations!C1916 = DefectTypeString,  Calculations!M1916, NA())</f>
        <v>#N/A</v>
      </c>
      <c r="K1916" s="3"/>
      <c r="AL1916" s="2" t="str">
        <f t="shared" si="195"/>
        <v/>
      </c>
      <c r="AM1916" s="4" t="str">
        <f t="shared" si="196"/>
        <v/>
      </c>
      <c r="AN1916" s="4" t="str">
        <f t="shared" si="197"/>
        <v/>
      </c>
    </row>
    <row r="1917" spans="1:40" x14ac:dyDescent="0.2">
      <c r="A1917" s="9" t="str">
        <f>Calculations!B1917</f>
        <v/>
      </c>
      <c r="B1917" s="9" t="str">
        <f>Calculations!A1917</f>
        <v/>
      </c>
      <c r="C1917" s="3" t="str">
        <f t="shared" si="200"/>
        <v/>
      </c>
      <c r="D1917" s="3" t="str">
        <f>IFERROR(Calculations!L1917,"")</f>
        <v/>
      </c>
      <c r="E1917" s="3" t="str">
        <f>IF(OR(FilterValue="",Calculations!C1917=FilterValue), IF(Calculations!C1917 &lt;&gt;DefectTypeString,  IFERROR(Calculations!L1917,""), NA()),NA())</f>
        <v/>
      </c>
      <c r="F1917" s="3" t="e">
        <f t="shared" si="198"/>
        <v>#NUM!</v>
      </c>
      <c r="G1917" s="3" t="e">
        <f xml:space="preserve"> IF(Calculations!C1917 = DefectTypeString,  IFERROR(Calculations!L1917,""), NA())</f>
        <v>#N/A</v>
      </c>
      <c r="H1917" s="3" t="e">
        <f t="shared" si="199"/>
        <v>#NUM!</v>
      </c>
      <c r="I1917" s="3" t="e">
        <f ca="1" xml:space="preserve"> IF(OR(Calculations!C1917 = "",Calculations!C1917 &lt;&gt; DefectTypeString),  Calculations!M1917, NA())</f>
        <v>#N/A</v>
      </c>
      <c r="J1917" s="3" t="e">
        <f xml:space="preserve"> IF(Calculations!C1917 = DefectTypeString,  Calculations!M1917, NA())</f>
        <v>#N/A</v>
      </c>
      <c r="K1917" s="3"/>
      <c r="AL1917" s="2" t="str">
        <f t="shared" si="195"/>
        <v/>
      </c>
      <c r="AM1917" s="4" t="str">
        <f t="shared" si="196"/>
        <v/>
      </c>
      <c r="AN1917" s="4" t="str">
        <f t="shared" si="197"/>
        <v/>
      </c>
    </row>
    <row r="1918" spans="1:40" x14ac:dyDescent="0.2">
      <c r="A1918" s="9" t="str">
        <f>Calculations!B1918</f>
        <v/>
      </c>
      <c r="B1918" s="9" t="str">
        <f>Calculations!A1918</f>
        <v/>
      </c>
      <c r="C1918" s="3" t="str">
        <f t="shared" si="200"/>
        <v/>
      </c>
      <c r="D1918" s="3" t="str">
        <f>IFERROR(Calculations!L1918,"")</f>
        <v/>
      </c>
      <c r="E1918" s="3" t="str">
        <f>IF(OR(FilterValue="",Calculations!C1918=FilterValue), IF(Calculations!C1918 &lt;&gt;DefectTypeString,  IFERROR(Calculations!L1918,""), NA()),NA())</f>
        <v/>
      </c>
      <c r="F1918" s="3" t="e">
        <f t="shared" si="198"/>
        <v>#NUM!</v>
      </c>
      <c r="G1918" s="3" t="e">
        <f xml:space="preserve"> IF(Calculations!C1918 = DefectTypeString,  IFERROR(Calculations!L1918,""), NA())</f>
        <v>#N/A</v>
      </c>
      <c r="H1918" s="3" t="e">
        <f t="shared" si="199"/>
        <v>#NUM!</v>
      </c>
      <c r="I1918" s="3" t="e">
        <f ca="1" xml:space="preserve"> IF(OR(Calculations!C1918 = "",Calculations!C1918 &lt;&gt; DefectTypeString),  Calculations!M1918, NA())</f>
        <v>#N/A</v>
      </c>
      <c r="J1918" s="3" t="e">
        <f xml:space="preserve"> IF(Calculations!C1918 = DefectTypeString,  Calculations!M1918, NA())</f>
        <v>#N/A</v>
      </c>
      <c r="K1918" s="3"/>
      <c r="AL1918" s="2" t="str">
        <f t="shared" si="195"/>
        <v/>
      </c>
      <c r="AM1918" s="4" t="str">
        <f t="shared" si="196"/>
        <v/>
      </c>
      <c r="AN1918" s="4" t="str">
        <f t="shared" si="197"/>
        <v/>
      </c>
    </row>
    <row r="1919" spans="1:40" x14ac:dyDescent="0.2">
      <c r="A1919" s="9" t="str">
        <f>Calculations!B1919</f>
        <v/>
      </c>
      <c r="B1919" s="9" t="str">
        <f>Calculations!A1919</f>
        <v/>
      </c>
      <c r="C1919" s="3" t="str">
        <f t="shared" si="200"/>
        <v/>
      </c>
      <c r="D1919" s="3" t="str">
        <f>IFERROR(Calculations!L1919,"")</f>
        <v/>
      </c>
      <c r="E1919" s="3" t="str">
        <f>IF(OR(FilterValue="",Calculations!C1919=FilterValue), IF(Calculations!C1919 &lt;&gt;DefectTypeString,  IFERROR(Calculations!L1919,""), NA()),NA())</f>
        <v/>
      </c>
      <c r="F1919" s="3" t="e">
        <f t="shared" si="198"/>
        <v>#NUM!</v>
      </c>
      <c r="G1919" s="3" t="e">
        <f xml:space="preserve"> IF(Calculations!C1919 = DefectTypeString,  IFERROR(Calculations!L1919,""), NA())</f>
        <v>#N/A</v>
      </c>
      <c r="H1919" s="3" t="e">
        <f t="shared" si="199"/>
        <v>#NUM!</v>
      </c>
      <c r="I1919" s="3" t="e">
        <f ca="1" xml:space="preserve"> IF(OR(Calculations!C1919 = "",Calculations!C1919 &lt;&gt; DefectTypeString),  Calculations!M1919, NA())</f>
        <v>#N/A</v>
      </c>
      <c r="J1919" s="3" t="e">
        <f xml:space="preserve"> IF(Calculations!C1919 = DefectTypeString,  Calculations!M1919, NA())</f>
        <v>#N/A</v>
      </c>
      <c r="K1919" s="3"/>
      <c r="AL1919" s="2" t="str">
        <f t="shared" si="195"/>
        <v/>
      </c>
      <c r="AM1919" s="4" t="str">
        <f t="shared" si="196"/>
        <v/>
      </c>
      <c r="AN1919" s="4" t="str">
        <f t="shared" si="197"/>
        <v/>
      </c>
    </row>
    <row r="1920" spans="1:40" x14ac:dyDescent="0.2">
      <c r="A1920" s="9" t="str">
        <f>Calculations!B1920</f>
        <v/>
      </c>
      <c r="B1920" s="9" t="str">
        <f>Calculations!A1920</f>
        <v/>
      </c>
      <c r="C1920" s="3" t="str">
        <f t="shared" si="200"/>
        <v/>
      </c>
      <c r="D1920" s="3" t="str">
        <f>IFERROR(Calculations!L1920,"")</f>
        <v/>
      </c>
      <c r="E1920" s="3" t="str">
        <f>IF(OR(FilterValue="",Calculations!C1920=FilterValue), IF(Calculations!C1920 &lt;&gt;DefectTypeString,  IFERROR(Calculations!L1920,""), NA()),NA())</f>
        <v/>
      </c>
      <c r="F1920" s="3" t="e">
        <f t="shared" si="198"/>
        <v>#NUM!</v>
      </c>
      <c r="G1920" s="3" t="e">
        <f xml:space="preserve"> IF(Calculations!C1920 = DefectTypeString,  IFERROR(Calculations!L1920,""), NA())</f>
        <v>#N/A</v>
      </c>
      <c r="H1920" s="3" t="e">
        <f t="shared" si="199"/>
        <v>#NUM!</v>
      </c>
      <c r="I1920" s="3" t="e">
        <f ca="1" xml:space="preserve"> IF(OR(Calculations!C1920 = "",Calculations!C1920 &lt;&gt; DefectTypeString),  Calculations!M1920, NA())</f>
        <v>#N/A</v>
      </c>
      <c r="J1920" s="3" t="e">
        <f xml:space="preserve"> IF(Calculations!C1920 = DefectTypeString,  Calculations!M1920, NA())</f>
        <v>#N/A</v>
      </c>
      <c r="K1920" s="3"/>
      <c r="AL1920" s="2" t="str">
        <f t="shared" si="195"/>
        <v/>
      </c>
      <c r="AM1920" s="4" t="str">
        <f t="shared" si="196"/>
        <v/>
      </c>
      <c r="AN1920" s="4" t="str">
        <f t="shared" si="197"/>
        <v/>
      </c>
    </row>
    <row r="1921" spans="1:40" x14ac:dyDescent="0.2">
      <c r="A1921" s="9" t="str">
        <f>Calculations!B1921</f>
        <v/>
      </c>
      <c r="B1921" s="9" t="str">
        <f>Calculations!A1921</f>
        <v/>
      </c>
      <c r="C1921" s="3" t="str">
        <f t="shared" si="200"/>
        <v/>
      </c>
      <c r="D1921" s="3" t="str">
        <f>IFERROR(Calculations!L1921,"")</f>
        <v/>
      </c>
      <c r="E1921" s="3" t="str">
        <f>IF(OR(FilterValue="",Calculations!C1921=FilterValue), IF(Calculations!C1921 &lt;&gt;DefectTypeString,  IFERROR(Calculations!L1921,""), NA()),NA())</f>
        <v/>
      </c>
      <c r="F1921" s="3" t="e">
        <f t="shared" si="198"/>
        <v>#NUM!</v>
      </c>
      <c r="G1921" s="3" t="e">
        <f xml:space="preserve"> IF(Calculations!C1921 = DefectTypeString,  IFERROR(Calculations!L1921,""), NA())</f>
        <v>#N/A</v>
      </c>
      <c r="H1921" s="3" t="e">
        <f t="shared" si="199"/>
        <v>#NUM!</v>
      </c>
      <c r="I1921" s="3" t="e">
        <f ca="1" xml:space="preserve"> IF(OR(Calculations!C1921 = "",Calculations!C1921 &lt;&gt; DefectTypeString),  Calculations!M1921, NA())</f>
        <v>#N/A</v>
      </c>
      <c r="J1921" s="3" t="e">
        <f xml:space="preserve"> IF(Calculations!C1921 = DefectTypeString,  Calculations!M1921, NA())</f>
        <v>#N/A</v>
      </c>
      <c r="K1921" s="3"/>
      <c r="AL1921" s="2" t="str">
        <f t="shared" si="195"/>
        <v/>
      </c>
      <c r="AM1921" s="4" t="str">
        <f t="shared" si="196"/>
        <v/>
      </c>
      <c r="AN1921" s="4" t="str">
        <f t="shared" si="197"/>
        <v/>
      </c>
    </row>
    <row r="1922" spans="1:40" x14ac:dyDescent="0.2">
      <c r="A1922" s="9" t="str">
        <f>Calculations!B1922</f>
        <v/>
      </c>
      <c r="B1922" s="9" t="str">
        <f>Calculations!A1922</f>
        <v/>
      </c>
      <c r="C1922" s="3" t="str">
        <f t="shared" si="200"/>
        <v/>
      </c>
      <c r="D1922" s="3" t="str">
        <f>IFERROR(Calculations!L1922,"")</f>
        <v/>
      </c>
      <c r="E1922" s="3" t="str">
        <f>IF(OR(FilterValue="",Calculations!C1922=FilterValue), IF(Calculations!C1922 &lt;&gt;DefectTypeString,  IFERROR(Calculations!L1922,""), NA()),NA())</f>
        <v/>
      </c>
      <c r="F1922" s="3" t="e">
        <f t="shared" si="198"/>
        <v>#NUM!</v>
      </c>
      <c r="G1922" s="3" t="e">
        <f xml:space="preserve"> IF(Calculations!C1922 = DefectTypeString,  IFERROR(Calculations!L1922,""), NA())</f>
        <v>#N/A</v>
      </c>
      <c r="H1922" s="3" t="e">
        <f t="shared" si="199"/>
        <v>#NUM!</v>
      </c>
      <c r="I1922" s="3" t="e">
        <f ca="1" xml:space="preserve"> IF(OR(Calculations!C1922 = "",Calculations!C1922 &lt;&gt; DefectTypeString),  Calculations!M1922, NA())</f>
        <v>#N/A</v>
      </c>
      <c r="J1922" s="3" t="e">
        <f xml:space="preserve"> IF(Calculations!C1922 = DefectTypeString,  Calculations!M1922, NA())</f>
        <v>#N/A</v>
      </c>
      <c r="K1922" s="3"/>
      <c r="AL1922" s="2" t="str">
        <f t="shared" si="195"/>
        <v/>
      </c>
      <c r="AM1922" s="4" t="str">
        <f t="shared" si="196"/>
        <v/>
      </c>
      <c r="AN1922" s="4" t="str">
        <f t="shared" si="197"/>
        <v/>
      </c>
    </row>
    <row r="1923" spans="1:40" x14ac:dyDescent="0.2">
      <c r="A1923" s="9" t="str">
        <f>Calculations!B1923</f>
        <v/>
      </c>
      <c r="B1923" s="9" t="str">
        <f>Calculations!A1923</f>
        <v/>
      </c>
      <c r="C1923" s="3" t="str">
        <f t="shared" si="200"/>
        <v/>
      </c>
      <c r="D1923" s="3" t="str">
        <f>IFERROR(Calculations!L1923,"")</f>
        <v/>
      </c>
      <c r="E1923" s="3" t="str">
        <f>IF(OR(FilterValue="",Calculations!C1923=FilterValue), IF(Calculations!C1923 &lt;&gt;DefectTypeString,  IFERROR(Calculations!L1923,""), NA()),NA())</f>
        <v/>
      </c>
      <c r="F1923" s="3" t="e">
        <f t="shared" si="198"/>
        <v>#NUM!</v>
      </c>
      <c r="G1923" s="3" t="e">
        <f xml:space="preserve"> IF(Calculations!C1923 = DefectTypeString,  IFERROR(Calculations!L1923,""), NA())</f>
        <v>#N/A</v>
      </c>
      <c r="H1923" s="3" t="e">
        <f t="shared" si="199"/>
        <v>#NUM!</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201">IF(AL1922&lt;=MAX(B:B), AL1922+1,"")</f>
        <v/>
      </c>
      <c r="AM1923" s="4" t="str">
        <f t="shared" ref="AM1923:AM1986" si="202">IF(AL1923&lt;&gt;"",$F$2,"")</f>
        <v/>
      </c>
      <c r="AN1923" s="4" t="str">
        <f t="shared" ref="AN1923:AN1986" si="203">IF(AL1923&lt;&gt;"",$H$2,"")</f>
        <v/>
      </c>
    </row>
    <row r="1924" spans="1:40" x14ac:dyDescent="0.2">
      <c r="A1924" s="9" t="str">
        <f>Calculations!B1924</f>
        <v/>
      </c>
      <c r="B1924" s="9" t="str">
        <f>Calculations!A1924</f>
        <v/>
      </c>
      <c r="C1924" s="3" t="str">
        <f t="shared" si="200"/>
        <v/>
      </c>
      <c r="D1924" s="3" t="str">
        <f>IFERROR(Calculations!L1924,"")</f>
        <v/>
      </c>
      <c r="E1924" s="3" t="str">
        <f>IF(OR(FilterValue="",Calculations!C1924=FilterValue), IF(Calculations!C1924 &lt;&gt;DefectTypeString,  IFERROR(Calculations!L1924,""), NA()),NA())</f>
        <v/>
      </c>
      <c r="F1924" s="3" t="e">
        <f t="shared" ref="F1924:F1987" si="204">$F$2</f>
        <v>#NUM!</v>
      </c>
      <c r="G1924" s="3" t="e">
        <f xml:space="preserve"> IF(Calculations!C1924 = DefectTypeString,  IFERROR(Calculations!L1924,""), NA())</f>
        <v>#N/A</v>
      </c>
      <c r="H1924" s="3" t="e">
        <f t="shared" ref="H1924:H1987" si="205">$H$2</f>
        <v>#NUM!</v>
      </c>
      <c r="I1924" s="3" t="e">
        <f ca="1" xml:space="preserve"> IF(OR(Calculations!C1924 = "",Calculations!C1924 &lt;&gt; DefectTypeString),  Calculations!M1924, NA())</f>
        <v>#N/A</v>
      </c>
      <c r="J1924" s="3" t="e">
        <f xml:space="preserve"> IF(Calculations!C1924 = DefectTypeString,  Calculations!M1924, NA())</f>
        <v>#N/A</v>
      </c>
      <c r="K1924" s="3"/>
      <c r="AL1924" s="2" t="str">
        <f t="shared" si="201"/>
        <v/>
      </c>
      <c r="AM1924" s="4" t="str">
        <f t="shared" si="202"/>
        <v/>
      </c>
      <c r="AN1924" s="4" t="str">
        <f t="shared" si="203"/>
        <v/>
      </c>
    </row>
    <row r="1925" spans="1:40" x14ac:dyDescent="0.2">
      <c r="A1925" s="9" t="str">
        <f>Calculations!B1925</f>
        <v/>
      </c>
      <c r="B1925" s="9" t="str">
        <f>Calculations!A1925</f>
        <v/>
      </c>
      <c r="C1925" s="3" t="str">
        <f t="shared" si="200"/>
        <v/>
      </c>
      <c r="D1925" s="3" t="str">
        <f>IFERROR(Calculations!L1925,"")</f>
        <v/>
      </c>
      <c r="E1925" s="3" t="str">
        <f>IF(OR(FilterValue="",Calculations!C1925=FilterValue), IF(Calculations!C1925 &lt;&gt;DefectTypeString,  IFERROR(Calculations!L1925,""), NA()),NA())</f>
        <v/>
      </c>
      <c r="F1925" s="3" t="e">
        <f t="shared" si="204"/>
        <v>#NUM!</v>
      </c>
      <c r="G1925" s="3" t="e">
        <f xml:space="preserve"> IF(Calculations!C1925 = DefectTypeString,  IFERROR(Calculations!L1925,""), NA())</f>
        <v>#N/A</v>
      </c>
      <c r="H1925" s="3" t="e">
        <f t="shared" si="205"/>
        <v>#NUM!</v>
      </c>
      <c r="I1925" s="3" t="e">
        <f ca="1" xml:space="preserve"> IF(OR(Calculations!C1925 = "",Calculations!C1925 &lt;&gt; DefectTypeString),  Calculations!M1925, NA())</f>
        <v>#N/A</v>
      </c>
      <c r="J1925" s="3" t="e">
        <f xml:space="preserve"> IF(Calculations!C1925 = DefectTypeString,  Calculations!M1925, NA())</f>
        <v>#N/A</v>
      </c>
      <c r="K1925" s="3"/>
      <c r="AL1925" s="2" t="str">
        <f t="shared" si="201"/>
        <v/>
      </c>
      <c r="AM1925" s="4" t="str">
        <f t="shared" si="202"/>
        <v/>
      </c>
      <c r="AN1925" s="4" t="str">
        <f t="shared" si="203"/>
        <v/>
      </c>
    </row>
    <row r="1926" spans="1:40" x14ac:dyDescent="0.2">
      <c r="A1926" s="9" t="str">
        <f>Calculations!B1926</f>
        <v/>
      </c>
      <c r="B1926" s="9" t="str">
        <f>Calculations!A1926</f>
        <v/>
      </c>
      <c r="C1926" s="3" t="str">
        <f t="shared" si="200"/>
        <v/>
      </c>
      <c r="D1926" s="3" t="str">
        <f>IFERROR(Calculations!L1926,"")</f>
        <v/>
      </c>
      <c r="E1926" s="3" t="str">
        <f>IF(OR(FilterValue="",Calculations!C1926=FilterValue), IF(Calculations!C1926 &lt;&gt;DefectTypeString,  IFERROR(Calculations!L1926,""), NA()),NA())</f>
        <v/>
      </c>
      <c r="F1926" s="3" t="e">
        <f t="shared" si="204"/>
        <v>#NUM!</v>
      </c>
      <c r="G1926" s="3" t="e">
        <f xml:space="preserve"> IF(Calculations!C1926 = DefectTypeString,  IFERROR(Calculations!L1926,""), NA())</f>
        <v>#N/A</v>
      </c>
      <c r="H1926" s="3" t="e">
        <f t="shared" si="205"/>
        <v>#NUM!</v>
      </c>
      <c r="I1926" s="3" t="e">
        <f ca="1" xml:space="preserve"> IF(OR(Calculations!C1926 = "",Calculations!C1926 &lt;&gt; DefectTypeString),  Calculations!M1926, NA())</f>
        <v>#N/A</v>
      </c>
      <c r="J1926" s="3" t="e">
        <f xml:space="preserve"> IF(Calculations!C1926 = DefectTypeString,  Calculations!M1926, NA())</f>
        <v>#N/A</v>
      </c>
      <c r="K1926" s="3"/>
      <c r="AL1926" s="2" t="str">
        <f t="shared" si="201"/>
        <v/>
      </c>
      <c r="AM1926" s="4" t="str">
        <f t="shared" si="202"/>
        <v/>
      </c>
      <c r="AN1926" s="4" t="str">
        <f t="shared" si="203"/>
        <v/>
      </c>
    </row>
    <row r="1927" spans="1:40" x14ac:dyDescent="0.2">
      <c r="A1927" s="9" t="str">
        <f>Calculations!B1927</f>
        <v/>
      </c>
      <c r="B1927" s="9" t="str">
        <f>Calculations!A1927</f>
        <v/>
      </c>
      <c r="C1927" s="3" t="str">
        <f t="shared" si="200"/>
        <v/>
      </c>
      <c r="D1927" s="3" t="str">
        <f>IFERROR(Calculations!L1927,"")</f>
        <v/>
      </c>
      <c r="E1927" s="3" t="str">
        <f>IF(OR(FilterValue="",Calculations!C1927=FilterValue), IF(Calculations!C1927 &lt;&gt;DefectTypeString,  IFERROR(Calculations!L1927,""), NA()),NA())</f>
        <v/>
      </c>
      <c r="F1927" s="3" t="e">
        <f t="shared" si="204"/>
        <v>#NUM!</v>
      </c>
      <c r="G1927" s="3" t="e">
        <f xml:space="preserve"> IF(Calculations!C1927 = DefectTypeString,  IFERROR(Calculations!L1927,""), NA())</f>
        <v>#N/A</v>
      </c>
      <c r="H1927" s="3" t="e">
        <f t="shared" si="205"/>
        <v>#NUM!</v>
      </c>
      <c r="I1927" s="3" t="e">
        <f ca="1" xml:space="preserve"> IF(OR(Calculations!C1927 = "",Calculations!C1927 &lt;&gt; DefectTypeString),  Calculations!M1927, NA())</f>
        <v>#N/A</v>
      </c>
      <c r="J1927" s="3" t="e">
        <f xml:space="preserve"> IF(Calculations!C1927 = DefectTypeString,  Calculations!M1927, NA())</f>
        <v>#N/A</v>
      </c>
      <c r="K1927" s="3"/>
      <c r="AL1927" s="2" t="str">
        <f t="shared" si="201"/>
        <v/>
      </c>
      <c r="AM1927" s="4" t="str">
        <f t="shared" si="202"/>
        <v/>
      </c>
      <c r="AN1927" s="4" t="str">
        <f t="shared" si="203"/>
        <v/>
      </c>
    </row>
    <row r="1928" spans="1:40" x14ac:dyDescent="0.2">
      <c r="A1928" s="9" t="str">
        <f>Calculations!B1928</f>
        <v/>
      </c>
      <c r="B1928" s="9" t="str">
        <f>Calculations!A1928</f>
        <v/>
      </c>
      <c r="C1928" s="3" t="str">
        <f t="shared" si="200"/>
        <v/>
      </c>
      <c r="D1928" s="3" t="str">
        <f>IFERROR(Calculations!L1928,"")</f>
        <v/>
      </c>
      <c r="E1928" s="3" t="str">
        <f>IF(OR(FilterValue="",Calculations!C1928=FilterValue), IF(Calculations!C1928 &lt;&gt;DefectTypeString,  IFERROR(Calculations!L1928,""), NA()),NA())</f>
        <v/>
      </c>
      <c r="F1928" s="3" t="e">
        <f t="shared" si="204"/>
        <v>#NUM!</v>
      </c>
      <c r="G1928" s="3" t="e">
        <f xml:space="preserve"> IF(Calculations!C1928 = DefectTypeString,  IFERROR(Calculations!L1928,""), NA())</f>
        <v>#N/A</v>
      </c>
      <c r="H1928" s="3" t="e">
        <f t="shared" si="205"/>
        <v>#NUM!</v>
      </c>
      <c r="I1928" s="3" t="e">
        <f ca="1" xml:space="preserve"> IF(OR(Calculations!C1928 = "",Calculations!C1928 &lt;&gt; DefectTypeString),  Calculations!M1928, NA())</f>
        <v>#N/A</v>
      </c>
      <c r="J1928" s="3" t="e">
        <f xml:space="preserve"> IF(Calculations!C1928 = DefectTypeString,  Calculations!M1928, NA())</f>
        <v>#N/A</v>
      </c>
      <c r="K1928" s="3"/>
      <c r="AL1928" s="2" t="str">
        <f t="shared" si="201"/>
        <v/>
      </c>
      <c r="AM1928" s="4" t="str">
        <f t="shared" si="202"/>
        <v/>
      </c>
      <c r="AN1928" s="4" t="str">
        <f t="shared" si="203"/>
        <v/>
      </c>
    </row>
    <row r="1929" spans="1:40" x14ac:dyDescent="0.2">
      <c r="A1929" s="9" t="str">
        <f>Calculations!B1929</f>
        <v/>
      </c>
      <c r="B1929" s="9" t="str">
        <f>Calculations!A1929</f>
        <v/>
      </c>
      <c r="C1929" s="3" t="str">
        <f t="shared" si="200"/>
        <v/>
      </c>
      <c r="D1929" s="3" t="str">
        <f>IFERROR(Calculations!L1929,"")</f>
        <v/>
      </c>
      <c r="E1929" s="3" t="str">
        <f>IF(OR(FilterValue="",Calculations!C1929=FilterValue), IF(Calculations!C1929 &lt;&gt;DefectTypeString,  IFERROR(Calculations!L1929,""), NA()),NA())</f>
        <v/>
      </c>
      <c r="F1929" s="3" t="e">
        <f t="shared" si="204"/>
        <v>#NUM!</v>
      </c>
      <c r="G1929" s="3" t="e">
        <f xml:space="preserve"> IF(Calculations!C1929 = DefectTypeString,  IFERROR(Calculations!L1929,""), NA())</f>
        <v>#N/A</v>
      </c>
      <c r="H1929" s="3" t="e">
        <f t="shared" si="205"/>
        <v>#NUM!</v>
      </c>
      <c r="I1929" s="3" t="e">
        <f ca="1" xml:space="preserve"> IF(OR(Calculations!C1929 = "",Calculations!C1929 &lt;&gt; DefectTypeString),  Calculations!M1929, NA())</f>
        <v>#N/A</v>
      </c>
      <c r="J1929" s="3" t="e">
        <f xml:space="preserve"> IF(Calculations!C1929 = DefectTypeString,  Calculations!M1929, NA())</f>
        <v>#N/A</v>
      </c>
      <c r="K1929" s="3"/>
      <c r="AL1929" s="2" t="str">
        <f t="shared" si="201"/>
        <v/>
      </c>
      <c r="AM1929" s="4" t="str">
        <f t="shared" si="202"/>
        <v/>
      </c>
      <c r="AN1929" s="4" t="str">
        <f t="shared" si="203"/>
        <v/>
      </c>
    </row>
    <row r="1930" spans="1:40" x14ac:dyDescent="0.2">
      <c r="A1930" s="9" t="str">
        <f>Calculations!B1930</f>
        <v/>
      </c>
      <c r="B1930" s="9" t="str">
        <f>Calculations!A1930</f>
        <v/>
      </c>
      <c r="C1930" s="3" t="str">
        <f t="shared" si="200"/>
        <v/>
      </c>
      <c r="D1930" s="3" t="str">
        <f>IFERROR(Calculations!L1930,"")</f>
        <v/>
      </c>
      <c r="E1930" s="3" t="str">
        <f>IF(OR(FilterValue="",Calculations!C1930=FilterValue), IF(Calculations!C1930 &lt;&gt;DefectTypeString,  IFERROR(Calculations!L1930,""), NA()),NA())</f>
        <v/>
      </c>
      <c r="F1930" s="3" t="e">
        <f t="shared" si="204"/>
        <v>#NUM!</v>
      </c>
      <c r="G1930" s="3" t="e">
        <f xml:space="preserve"> IF(Calculations!C1930 = DefectTypeString,  IFERROR(Calculations!L1930,""), NA())</f>
        <v>#N/A</v>
      </c>
      <c r="H1930" s="3" t="e">
        <f t="shared" si="205"/>
        <v>#NUM!</v>
      </c>
      <c r="I1930" s="3" t="e">
        <f ca="1" xml:space="preserve"> IF(OR(Calculations!C1930 = "",Calculations!C1930 &lt;&gt; DefectTypeString),  Calculations!M1930, NA())</f>
        <v>#N/A</v>
      </c>
      <c r="J1930" s="3" t="e">
        <f xml:space="preserve"> IF(Calculations!C1930 = DefectTypeString,  Calculations!M1930, NA())</f>
        <v>#N/A</v>
      </c>
      <c r="K1930" s="3"/>
      <c r="AL1930" s="2" t="str">
        <f t="shared" si="201"/>
        <v/>
      </c>
      <c r="AM1930" s="4" t="str">
        <f t="shared" si="202"/>
        <v/>
      </c>
      <c r="AN1930" s="4" t="str">
        <f t="shared" si="203"/>
        <v/>
      </c>
    </row>
    <row r="1931" spans="1:40" x14ac:dyDescent="0.2">
      <c r="A1931" s="9" t="str">
        <f>Calculations!B1931</f>
        <v/>
      </c>
      <c r="B1931" s="9" t="str">
        <f>Calculations!A1931</f>
        <v/>
      </c>
      <c r="C1931" s="3" t="str">
        <f t="shared" si="200"/>
        <v/>
      </c>
      <c r="D1931" s="3" t="str">
        <f>IFERROR(Calculations!L1931,"")</f>
        <v/>
      </c>
      <c r="E1931" s="3" t="str">
        <f>IF(OR(FilterValue="",Calculations!C1931=FilterValue), IF(Calculations!C1931 &lt;&gt;DefectTypeString,  IFERROR(Calculations!L1931,""), NA()),NA())</f>
        <v/>
      </c>
      <c r="F1931" s="3" t="e">
        <f t="shared" si="204"/>
        <v>#NUM!</v>
      </c>
      <c r="G1931" s="3" t="e">
        <f xml:space="preserve"> IF(Calculations!C1931 = DefectTypeString,  IFERROR(Calculations!L1931,""), NA())</f>
        <v>#N/A</v>
      </c>
      <c r="H1931" s="3" t="e">
        <f t="shared" si="205"/>
        <v>#NUM!</v>
      </c>
      <c r="I1931" s="3" t="e">
        <f ca="1" xml:space="preserve"> IF(OR(Calculations!C1931 = "",Calculations!C1931 &lt;&gt; DefectTypeString),  Calculations!M1931, NA())</f>
        <v>#N/A</v>
      </c>
      <c r="J1931" s="3" t="e">
        <f xml:space="preserve"> IF(Calculations!C1931 = DefectTypeString,  Calculations!M1931, NA())</f>
        <v>#N/A</v>
      </c>
      <c r="K1931" s="3"/>
      <c r="AL1931" s="2" t="str">
        <f t="shared" si="201"/>
        <v/>
      </c>
      <c r="AM1931" s="4" t="str">
        <f t="shared" si="202"/>
        <v/>
      </c>
      <c r="AN1931" s="4" t="str">
        <f t="shared" si="203"/>
        <v/>
      </c>
    </row>
    <row r="1932" spans="1:40" x14ac:dyDescent="0.2">
      <c r="A1932" s="9" t="str">
        <f>Calculations!B1932</f>
        <v/>
      </c>
      <c r="B1932" s="9" t="str">
        <f>Calculations!A1932</f>
        <v/>
      </c>
      <c r="C1932" s="3" t="str">
        <f t="shared" si="200"/>
        <v/>
      </c>
      <c r="D1932" s="3" t="str">
        <f>IFERROR(Calculations!L1932,"")</f>
        <v/>
      </c>
      <c r="E1932" s="3" t="str">
        <f>IF(OR(FilterValue="",Calculations!C1932=FilterValue), IF(Calculations!C1932 &lt;&gt;DefectTypeString,  IFERROR(Calculations!L1932,""), NA()),NA())</f>
        <v/>
      </c>
      <c r="F1932" s="3" t="e">
        <f t="shared" si="204"/>
        <v>#NUM!</v>
      </c>
      <c r="G1932" s="3" t="e">
        <f xml:space="preserve"> IF(Calculations!C1932 = DefectTypeString,  IFERROR(Calculations!L1932,""), NA())</f>
        <v>#N/A</v>
      </c>
      <c r="H1932" s="3" t="e">
        <f t="shared" si="205"/>
        <v>#NUM!</v>
      </c>
      <c r="I1932" s="3" t="e">
        <f ca="1" xml:space="preserve"> IF(OR(Calculations!C1932 = "",Calculations!C1932 &lt;&gt; DefectTypeString),  Calculations!M1932, NA())</f>
        <v>#N/A</v>
      </c>
      <c r="J1932" s="3" t="e">
        <f xml:space="preserve"> IF(Calculations!C1932 = DefectTypeString,  Calculations!M1932, NA())</f>
        <v>#N/A</v>
      </c>
      <c r="K1932" s="3"/>
      <c r="AL1932" s="2" t="str">
        <f t="shared" si="201"/>
        <v/>
      </c>
      <c r="AM1932" s="4" t="str">
        <f t="shared" si="202"/>
        <v/>
      </c>
      <c r="AN1932" s="4" t="str">
        <f t="shared" si="203"/>
        <v/>
      </c>
    </row>
    <row r="1933" spans="1:40" x14ac:dyDescent="0.2">
      <c r="A1933" s="9" t="str">
        <f>Calculations!B1933</f>
        <v/>
      </c>
      <c r="B1933" s="9" t="str">
        <f>Calculations!A1933</f>
        <v/>
      </c>
      <c r="C1933" s="3" t="str">
        <f t="shared" si="200"/>
        <v/>
      </c>
      <c r="D1933" s="3" t="str">
        <f>IFERROR(Calculations!L1933,"")</f>
        <v/>
      </c>
      <c r="E1933" s="3" t="str">
        <f>IF(OR(FilterValue="",Calculations!C1933=FilterValue), IF(Calculations!C1933 &lt;&gt;DefectTypeString,  IFERROR(Calculations!L1933,""), NA()),NA())</f>
        <v/>
      </c>
      <c r="F1933" s="3" t="e">
        <f t="shared" si="204"/>
        <v>#NUM!</v>
      </c>
      <c r="G1933" s="3" t="e">
        <f xml:space="preserve"> IF(Calculations!C1933 = DefectTypeString,  IFERROR(Calculations!L1933,""), NA())</f>
        <v>#N/A</v>
      </c>
      <c r="H1933" s="3" t="e">
        <f t="shared" si="205"/>
        <v>#NUM!</v>
      </c>
      <c r="I1933" s="3" t="e">
        <f ca="1" xml:space="preserve"> IF(OR(Calculations!C1933 = "",Calculations!C1933 &lt;&gt; DefectTypeString),  Calculations!M1933, NA())</f>
        <v>#N/A</v>
      </c>
      <c r="J1933" s="3" t="e">
        <f xml:space="preserve"> IF(Calculations!C1933 = DefectTypeString,  Calculations!M1933, NA())</f>
        <v>#N/A</v>
      </c>
      <c r="K1933" s="3"/>
      <c r="AL1933" s="2" t="str">
        <f t="shared" si="201"/>
        <v/>
      </c>
      <c r="AM1933" s="4" t="str">
        <f t="shared" si="202"/>
        <v/>
      </c>
      <c r="AN1933" s="4" t="str">
        <f t="shared" si="203"/>
        <v/>
      </c>
    </row>
    <row r="1934" spans="1:40" x14ac:dyDescent="0.2">
      <c r="A1934" s="9" t="str">
        <f>Calculations!B1934</f>
        <v/>
      </c>
      <c r="B1934" s="9" t="str">
        <f>Calculations!A1934</f>
        <v/>
      </c>
      <c r="C1934" s="3" t="str">
        <f t="shared" si="200"/>
        <v/>
      </c>
      <c r="D1934" s="3" t="str">
        <f>IFERROR(Calculations!L1934,"")</f>
        <v/>
      </c>
      <c r="E1934" s="3" t="str">
        <f>IF(OR(FilterValue="",Calculations!C1934=FilterValue), IF(Calculations!C1934 &lt;&gt;DefectTypeString,  IFERROR(Calculations!L1934,""), NA()),NA())</f>
        <v/>
      </c>
      <c r="F1934" s="3" t="e">
        <f t="shared" si="204"/>
        <v>#NUM!</v>
      </c>
      <c r="G1934" s="3" t="e">
        <f xml:space="preserve"> IF(Calculations!C1934 = DefectTypeString,  IFERROR(Calculations!L1934,""), NA())</f>
        <v>#N/A</v>
      </c>
      <c r="H1934" s="3" t="e">
        <f t="shared" si="205"/>
        <v>#NUM!</v>
      </c>
      <c r="I1934" s="3" t="e">
        <f ca="1" xml:space="preserve"> IF(OR(Calculations!C1934 = "",Calculations!C1934 &lt;&gt; DefectTypeString),  Calculations!M1934, NA())</f>
        <v>#N/A</v>
      </c>
      <c r="J1934" s="3" t="e">
        <f xml:space="preserve"> IF(Calculations!C1934 = DefectTypeString,  Calculations!M1934, NA())</f>
        <v>#N/A</v>
      </c>
      <c r="K1934" s="3"/>
      <c r="AL1934" s="2" t="str">
        <f t="shared" si="201"/>
        <v/>
      </c>
      <c r="AM1934" s="4" t="str">
        <f t="shared" si="202"/>
        <v/>
      </c>
      <c r="AN1934" s="4" t="str">
        <f t="shared" si="203"/>
        <v/>
      </c>
    </row>
    <row r="1935" spans="1:40" x14ac:dyDescent="0.2">
      <c r="A1935" s="9" t="str">
        <f>Calculations!B1935</f>
        <v/>
      </c>
      <c r="B1935" s="9" t="str">
        <f>Calculations!A1935</f>
        <v/>
      </c>
      <c r="C1935" s="3" t="str">
        <f t="shared" si="200"/>
        <v/>
      </c>
      <c r="D1935" s="3" t="str">
        <f>IFERROR(Calculations!L1935,"")</f>
        <v/>
      </c>
      <c r="E1935" s="3" t="str">
        <f>IF(OR(FilterValue="",Calculations!C1935=FilterValue), IF(Calculations!C1935 &lt;&gt;DefectTypeString,  IFERROR(Calculations!L1935,""), NA()),NA())</f>
        <v/>
      </c>
      <c r="F1935" s="3" t="e">
        <f t="shared" si="204"/>
        <v>#NUM!</v>
      </c>
      <c r="G1935" s="3" t="e">
        <f xml:space="preserve"> IF(Calculations!C1935 = DefectTypeString,  IFERROR(Calculations!L1935,""), NA())</f>
        <v>#N/A</v>
      </c>
      <c r="H1935" s="3" t="e">
        <f t="shared" si="205"/>
        <v>#NUM!</v>
      </c>
      <c r="I1935" s="3" t="e">
        <f ca="1" xml:space="preserve"> IF(OR(Calculations!C1935 = "",Calculations!C1935 &lt;&gt; DefectTypeString),  Calculations!M1935, NA())</f>
        <v>#N/A</v>
      </c>
      <c r="J1935" s="3" t="e">
        <f xml:space="preserve"> IF(Calculations!C1935 = DefectTypeString,  Calculations!M1935, NA())</f>
        <v>#N/A</v>
      </c>
      <c r="K1935" s="3"/>
      <c r="AL1935" s="2" t="str">
        <f t="shared" si="201"/>
        <v/>
      </c>
      <c r="AM1935" s="4" t="str">
        <f t="shared" si="202"/>
        <v/>
      </c>
      <c r="AN1935" s="4" t="str">
        <f t="shared" si="203"/>
        <v/>
      </c>
    </row>
    <row r="1936" spans="1:40" x14ac:dyDescent="0.2">
      <c r="A1936" s="9" t="str">
        <f>Calculations!B1936</f>
        <v/>
      </c>
      <c r="B1936" s="9" t="str">
        <f>Calculations!A1936</f>
        <v/>
      </c>
      <c r="C1936" s="3" t="str">
        <f t="shared" si="200"/>
        <v/>
      </c>
      <c r="D1936" s="3" t="str">
        <f>IFERROR(Calculations!L1936,"")</f>
        <v/>
      </c>
      <c r="E1936" s="3" t="str">
        <f>IF(OR(FilterValue="",Calculations!C1936=FilterValue), IF(Calculations!C1936 &lt;&gt;DefectTypeString,  IFERROR(Calculations!L1936,""), NA()),NA())</f>
        <v/>
      </c>
      <c r="F1936" s="3" t="e">
        <f t="shared" si="204"/>
        <v>#NUM!</v>
      </c>
      <c r="G1936" s="3" t="e">
        <f xml:space="preserve"> IF(Calculations!C1936 = DefectTypeString,  IFERROR(Calculations!L1936,""), NA())</f>
        <v>#N/A</v>
      </c>
      <c r="H1936" s="3" t="e">
        <f t="shared" si="205"/>
        <v>#NUM!</v>
      </c>
      <c r="I1936" s="3" t="e">
        <f ca="1" xml:space="preserve"> IF(OR(Calculations!C1936 = "",Calculations!C1936 &lt;&gt; DefectTypeString),  Calculations!M1936, NA())</f>
        <v>#N/A</v>
      </c>
      <c r="J1936" s="3" t="e">
        <f xml:space="preserve"> IF(Calculations!C1936 = DefectTypeString,  Calculations!M1936, NA())</f>
        <v>#N/A</v>
      </c>
      <c r="K1936" s="3"/>
      <c r="AL1936" s="2" t="str">
        <f t="shared" si="201"/>
        <v/>
      </c>
      <c r="AM1936" s="4" t="str">
        <f t="shared" si="202"/>
        <v/>
      </c>
      <c r="AN1936" s="4" t="str">
        <f t="shared" si="203"/>
        <v/>
      </c>
    </row>
    <row r="1937" spans="1:40" x14ac:dyDescent="0.2">
      <c r="A1937" s="9" t="str">
        <f>Calculations!B1937</f>
        <v/>
      </c>
      <c r="B1937" s="9" t="str">
        <f>Calculations!A1937</f>
        <v/>
      </c>
      <c r="C1937" s="3" t="str">
        <f t="shared" si="200"/>
        <v/>
      </c>
      <c r="D1937" s="3" t="str">
        <f>IFERROR(Calculations!L1937,"")</f>
        <v/>
      </c>
      <c r="E1937" s="3" t="str">
        <f>IF(OR(FilterValue="",Calculations!C1937=FilterValue), IF(Calculations!C1937 &lt;&gt;DefectTypeString,  IFERROR(Calculations!L1937,""), NA()),NA())</f>
        <v/>
      </c>
      <c r="F1937" s="3" t="e">
        <f t="shared" si="204"/>
        <v>#NUM!</v>
      </c>
      <c r="G1937" s="3" t="e">
        <f xml:space="preserve"> IF(Calculations!C1937 = DefectTypeString,  IFERROR(Calculations!L1937,""), NA())</f>
        <v>#N/A</v>
      </c>
      <c r="H1937" s="3" t="e">
        <f t="shared" si="205"/>
        <v>#NUM!</v>
      </c>
      <c r="I1937" s="3" t="e">
        <f ca="1" xml:space="preserve"> IF(OR(Calculations!C1937 = "",Calculations!C1937 &lt;&gt; DefectTypeString),  Calculations!M1937, NA())</f>
        <v>#N/A</v>
      </c>
      <c r="J1937" s="3" t="e">
        <f xml:space="preserve"> IF(Calculations!C1937 = DefectTypeString,  Calculations!M1937, NA())</f>
        <v>#N/A</v>
      </c>
      <c r="K1937" s="3"/>
      <c r="AL1937" s="2" t="str">
        <f t="shared" si="201"/>
        <v/>
      </c>
      <c r="AM1937" s="4" t="str">
        <f t="shared" si="202"/>
        <v/>
      </c>
      <c r="AN1937" s="4" t="str">
        <f t="shared" si="203"/>
        <v/>
      </c>
    </row>
    <row r="1938" spans="1:40" x14ac:dyDescent="0.2">
      <c r="A1938" s="9" t="str">
        <f>Calculations!B1938</f>
        <v/>
      </c>
      <c r="B1938" s="9" t="str">
        <f>Calculations!A1938</f>
        <v/>
      </c>
      <c r="C1938" s="3" t="str">
        <f t="shared" si="200"/>
        <v/>
      </c>
      <c r="D1938" s="3" t="str">
        <f>IFERROR(Calculations!L1938,"")</f>
        <v/>
      </c>
      <c r="E1938" s="3" t="str">
        <f>IF(OR(FilterValue="",Calculations!C1938=FilterValue), IF(Calculations!C1938 &lt;&gt;DefectTypeString,  IFERROR(Calculations!L1938,""), NA()),NA())</f>
        <v/>
      </c>
      <c r="F1938" s="3" t="e">
        <f t="shared" si="204"/>
        <v>#NUM!</v>
      </c>
      <c r="G1938" s="3" t="e">
        <f xml:space="preserve"> IF(Calculations!C1938 = DefectTypeString,  IFERROR(Calculations!L1938,""), NA())</f>
        <v>#N/A</v>
      </c>
      <c r="H1938" s="3" t="e">
        <f t="shared" si="205"/>
        <v>#NUM!</v>
      </c>
      <c r="I1938" s="3" t="e">
        <f ca="1" xml:space="preserve"> IF(OR(Calculations!C1938 = "",Calculations!C1938 &lt;&gt; DefectTypeString),  Calculations!M1938, NA())</f>
        <v>#N/A</v>
      </c>
      <c r="J1938" s="3" t="e">
        <f xml:space="preserve"> IF(Calculations!C1938 = DefectTypeString,  Calculations!M1938, NA())</f>
        <v>#N/A</v>
      </c>
      <c r="K1938" s="3"/>
      <c r="AL1938" s="2" t="str">
        <f t="shared" si="201"/>
        <v/>
      </c>
      <c r="AM1938" s="4" t="str">
        <f t="shared" si="202"/>
        <v/>
      </c>
      <c r="AN1938" s="4" t="str">
        <f t="shared" si="203"/>
        <v/>
      </c>
    </row>
    <row r="1939" spans="1:40" x14ac:dyDescent="0.2">
      <c r="A1939" s="9" t="str">
        <f>Calculations!B1939</f>
        <v/>
      </c>
      <c r="B1939" s="9" t="str">
        <f>Calculations!A1939</f>
        <v/>
      </c>
      <c r="C1939" s="3" t="str">
        <f t="shared" si="200"/>
        <v/>
      </c>
      <c r="D1939" s="3" t="str">
        <f>IFERROR(Calculations!L1939,"")</f>
        <v/>
      </c>
      <c r="E1939" s="3" t="str">
        <f>IF(OR(FilterValue="",Calculations!C1939=FilterValue), IF(Calculations!C1939 &lt;&gt;DefectTypeString,  IFERROR(Calculations!L1939,""), NA()),NA())</f>
        <v/>
      </c>
      <c r="F1939" s="3" t="e">
        <f t="shared" si="204"/>
        <v>#NUM!</v>
      </c>
      <c r="G1939" s="3" t="e">
        <f xml:space="preserve"> IF(Calculations!C1939 = DefectTypeString,  IFERROR(Calculations!L1939,""), NA())</f>
        <v>#N/A</v>
      </c>
      <c r="H1939" s="3" t="e">
        <f t="shared" si="205"/>
        <v>#NUM!</v>
      </c>
      <c r="I1939" s="3" t="e">
        <f ca="1" xml:space="preserve"> IF(OR(Calculations!C1939 = "",Calculations!C1939 &lt;&gt; DefectTypeString),  Calculations!M1939, NA())</f>
        <v>#N/A</v>
      </c>
      <c r="J1939" s="3" t="e">
        <f xml:space="preserve"> IF(Calculations!C1939 = DefectTypeString,  Calculations!M1939, NA())</f>
        <v>#N/A</v>
      </c>
      <c r="K1939" s="3"/>
      <c r="AL1939" s="2" t="str">
        <f t="shared" si="201"/>
        <v/>
      </c>
      <c r="AM1939" s="4" t="str">
        <f t="shared" si="202"/>
        <v/>
      </c>
      <c r="AN1939" s="4" t="str">
        <f t="shared" si="203"/>
        <v/>
      </c>
    </row>
    <row r="1940" spans="1:40" x14ac:dyDescent="0.2">
      <c r="A1940" s="9" t="str">
        <f>Calculations!B1940</f>
        <v/>
      </c>
      <c r="B1940" s="9" t="str">
        <f>Calculations!A1940</f>
        <v/>
      </c>
      <c r="C1940" s="3" t="str">
        <f t="shared" si="200"/>
        <v/>
      </c>
      <c r="D1940" s="3" t="str">
        <f>IFERROR(Calculations!L1940,"")</f>
        <v/>
      </c>
      <c r="E1940" s="3" t="str">
        <f>IF(OR(FilterValue="",Calculations!C1940=FilterValue), IF(Calculations!C1940 &lt;&gt;DefectTypeString,  IFERROR(Calculations!L1940,""), NA()),NA())</f>
        <v/>
      </c>
      <c r="F1940" s="3" t="e">
        <f t="shared" si="204"/>
        <v>#NUM!</v>
      </c>
      <c r="G1940" s="3" t="e">
        <f xml:space="preserve"> IF(Calculations!C1940 = DefectTypeString,  IFERROR(Calculations!L1940,""), NA())</f>
        <v>#N/A</v>
      </c>
      <c r="H1940" s="3" t="e">
        <f t="shared" si="205"/>
        <v>#NUM!</v>
      </c>
      <c r="I1940" s="3" t="e">
        <f ca="1" xml:space="preserve"> IF(OR(Calculations!C1940 = "",Calculations!C1940 &lt;&gt; DefectTypeString),  Calculations!M1940, NA())</f>
        <v>#N/A</v>
      </c>
      <c r="J1940" s="3" t="e">
        <f xml:space="preserve"> IF(Calculations!C1940 = DefectTypeString,  Calculations!M1940, NA())</f>
        <v>#N/A</v>
      </c>
      <c r="K1940" s="3"/>
      <c r="AL1940" s="2" t="str">
        <f t="shared" si="201"/>
        <v/>
      </c>
      <c r="AM1940" s="4" t="str">
        <f t="shared" si="202"/>
        <v/>
      </c>
      <c r="AN1940" s="4" t="str">
        <f t="shared" si="203"/>
        <v/>
      </c>
    </row>
    <row r="1941" spans="1:40" x14ac:dyDescent="0.2">
      <c r="A1941" s="9" t="str">
        <f>Calculations!B1941</f>
        <v/>
      </c>
      <c r="B1941" s="9" t="str">
        <f>Calculations!A1941</f>
        <v/>
      </c>
      <c r="C1941" s="3" t="str">
        <f t="shared" si="200"/>
        <v/>
      </c>
      <c r="D1941" s="3" t="str">
        <f>IFERROR(Calculations!L1941,"")</f>
        <v/>
      </c>
      <c r="E1941" s="3" t="str">
        <f>IF(OR(FilterValue="",Calculations!C1941=FilterValue), IF(Calculations!C1941 &lt;&gt;DefectTypeString,  IFERROR(Calculations!L1941,""), NA()),NA())</f>
        <v/>
      </c>
      <c r="F1941" s="3" t="e">
        <f t="shared" si="204"/>
        <v>#NUM!</v>
      </c>
      <c r="G1941" s="3" t="e">
        <f xml:space="preserve"> IF(Calculations!C1941 = DefectTypeString,  IFERROR(Calculations!L1941,""), NA())</f>
        <v>#N/A</v>
      </c>
      <c r="H1941" s="3" t="e">
        <f t="shared" si="205"/>
        <v>#NUM!</v>
      </c>
      <c r="I1941" s="3" t="e">
        <f ca="1" xml:space="preserve"> IF(OR(Calculations!C1941 = "",Calculations!C1941 &lt;&gt; DefectTypeString),  Calculations!M1941, NA())</f>
        <v>#N/A</v>
      </c>
      <c r="J1941" s="3" t="e">
        <f xml:space="preserve"> IF(Calculations!C1941 = DefectTypeString,  Calculations!M1941, NA())</f>
        <v>#N/A</v>
      </c>
      <c r="K1941" s="3"/>
      <c r="AL1941" s="2" t="str">
        <f t="shared" si="201"/>
        <v/>
      </c>
      <c r="AM1941" s="4" t="str">
        <f t="shared" si="202"/>
        <v/>
      </c>
      <c r="AN1941" s="4" t="str">
        <f t="shared" si="203"/>
        <v/>
      </c>
    </row>
    <row r="1942" spans="1:40" x14ac:dyDescent="0.2">
      <c r="A1942" s="9" t="str">
        <f>Calculations!B1942</f>
        <v/>
      </c>
      <c r="B1942" s="9" t="str">
        <f>Calculations!A1942</f>
        <v/>
      </c>
      <c r="C1942" s="3" t="str">
        <f t="shared" si="200"/>
        <v/>
      </c>
      <c r="D1942" s="3" t="str">
        <f>IFERROR(Calculations!L1942,"")</f>
        <v/>
      </c>
      <c r="E1942" s="3" t="str">
        <f>IF(OR(FilterValue="",Calculations!C1942=FilterValue), IF(Calculations!C1942 &lt;&gt;DefectTypeString,  IFERROR(Calculations!L1942,""), NA()),NA())</f>
        <v/>
      </c>
      <c r="F1942" s="3" t="e">
        <f t="shared" si="204"/>
        <v>#NUM!</v>
      </c>
      <c r="G1942" s="3" t="e">
        <f xml:space="preserve"> IF(Calculations!C1942 = DefectTypeString,  IFERROR(Calculations!L1942,""), NA())</f>
        <v>#N/A</v>
      </c>
      <c r="H1942" s="3" t="e">
        <f t="shared" si="205"/>
        <v>#NUM!</v>
      </c>
      <c r="I1942" s="3" t="e">
        <f ca="1" xml:space="preserve"> IF(OR(Calculations!C1942 = "",Calculations!C1942 &lt;&gt; DefectTypeString),  Calculations!M1942, NA())</f>
        <v>#N/A</v>
      </c>
      <c r="J1942" s="3" t="e">
        <f xml:space="preserve"> IF(Calculations!C1942 = DefectTypeString,  Calculations!M1942, NA())</f>
        <v>#N/A</v>
      </c>
      <c r="K1942" s="3"/>
      <c r="AL1942" s="2" t="str">
        <f t="shared" si="201"/>
        <v/>
      </c>
      <c r="AM1942" s="4" t="str">
        <f t="shared" si="202"/>
        <v/>
      </c>
      <c r="AN1942" s="4" t="str">
        <f t="shared" si="203"/>
        <v/>
      </c>
    </row>
    <row r="1943" spans="1:40" x14ac:dyDescent="0.2">
      <c r="A1943" s="9" t="str">
        <f>Calculations!B1943</f>
        <v/>
      </c>
      <c r="B1943" s="9" t="str">
        <f>Calculations!A1943</f>
        <v/>
      </c>
      <c r="C1943" s="3" t="str">
        <f t="shared" si="200"/>
        <v/>
      </c>
      <c r="D1943" s="3" t="str">
        <f>IFERROR(Calculations!L1943,"")</f>
        <v/>
      </c>
      <c r="E1943" s="3" t="str">
        <f>IF(OR(FilterValue="",Calculations!C1943=FilterValue), IF(Calculations!C1943 &lt;&gt;DefectTypeString,  IFERROR(Calculations!L1943,""), NA()),NA())</f>
        <v/>
      </c>
      <c r="F1943" s="3" t="e">
        <f t="shared" si="204"/>
        <v>#NUM!</v>
      </c>
      <c r="G1943" s="3" t="e">
        <f xml:space="preserve"> IF(Calculations!C1943 = DefectTypeString,  IFERROR(Calculations!L1943,""), NA())</f>
        <v>#N/A</v>
      </c>
      <c r="H1943" s="3" t="e">
        <f t="shared" si="205"/>
        <v>#NUM!</v>
      </c>
      <c r="I1943" s="3" t="e">
        <f ca="1" xml:space="preserve"> IF(OR(Calculations!C1943 = "",Calculations!C1943 &lt;&gt; DefectTypeString),  Calculations!M1943, NA())</f>
        <v>#N/A</v>
      </c>
      <c r="J1943" s="3" t="e">
        <f xml:space="preserve"> IF(Calculations!C1943 = DefectTypeString,  Calculations!M1943, NA())</f>
        <v>#N/A</v>
      </c>
      <c r="K1943" s="3"/>
      <c r="AL1943" s="2" t="str">
        <f t="shared" si="201"/>
        <v/>
      </c>
      <c r="AM1943" s="4" t="str">
        <f t="shared" si="202"/>
        <v/>
      </c>
      <c r="AN1943" s="4" t="str">
        <f t="shared" si="203"/>
        <v/>
      </c>
    </row>
    <row r="1944" spans="1:40" x14ac:dyDescent="0.2">
      <c r="A1944" s="9" t="str">
        <f>Calculations!B1944</f>
        <v/>
      </c>
      <c r="B1944" s="9" t="str">
        <f>Calculations!A1944</f>
        <v/>
      </c>
      <c r="C1944" s="3" t="str">
        <f t="shared" si="200"/>
        <v/>
      </c>
      <c r="D1944" s="3" t="str">
        <f>IFERROR(Calculations!L1944,"")</f>
        <v/>
      </c>
      <c r="E1944" s="3" t="str">
        <f>IF(OR(FilterValue="",Calculations!C1944=FilterValue), IF(Calculations!C1944 &lt;&gt;DefectTypeString,  IFERROR(Calculations!L1944,""), NA()),NA())</f>
        <v/>
      </c>
      <c r="F1944" s="3" t="e">
        <f t="shared" si="204"/>
        <v>#NUM!</v>
      </c>
      <c r="G1944" s="3" t="e">
        <f xml:space="preserve"> IF(Calculations!C1944 = DefectTypeString,  IFERROR(Calculations!L1944,""), NA())</f>
        <v>#N/A</v>
      </c>
      <c r="H1944" s="3" t="e">
        <f t="shared" si="205"/>
        <v>#NUM!</v>
      </c>
      <c r="I1944" s="3" t="e">
        <f ca="1" xml:space="preserve"> IF(OR(Calculations!C1944 = "",Calculations!C1944 &lt;&gt; DefectTypeString),  Calculations!M1944, NA())</f>
        <v>#N/A</v>
      </c>
      <c r="J1944" s="3" t="e">
        <f xml:space="preserve"> IF(Calculations!C1944 = DefectTypeString,  Calculations!M1944, NA())</f>
        <v>#N/A</v>
      </c>
      <c r="K1944" s="3"/>
      <c r="AL1944" s="2" t="str">
        <f t="shared" si="201"/>
        <v/>
      </c>
      <c r="AM1944" s="4" t="str">
        <f t="shared" si="202"/>
        <v/>
      </c>
      <c r="AN1944" s="4" t="str">
        <f t="shared" si="203"/>
        <v/>
      </c>
    </row>
    <row r="1945" spans="1:40" x14ac:dyDescent="0.2">
      <c r="A1945" s="9" t="str">
        <f>Calculations!B1945</f>
        <v/>
      </c>
      <c r="B1945" s="9" t="str">
        <f>Calculations!A1945</f>
        <v/>
      </c>
      <c r="C1945" s="3" t="str">
        <f t="shared" si="200"/>
        <v/>
      </c>
      <c r="D1945" s="3" t="str">
        <f>IFERROR(Calculations!L1945,"")</f>
        <v/>
      </c>
      <c r="E1945" s="3" t="str">
        <f>IF(OR(FilterValue="",Calculations!C1945=FilterValue), IF(Calculations!C1945 &lt;&gt;DefectTypeString,  IFERROR(Calculations!L1945,""), NA()),NA())</f>
        <v/>
      </c>
      <c r="F1945" s="3" t="e">
        <f t="shared" si="204"/>
        <v>#NUM!</v>
      </c>
      <c r="G1945" s="3" t="e">
        <f xml:space="preserve"> IF(Calculations!C1945 = DefectTypeString,  IFERROR(Calculations!L1945,""), NA())</f>
        <v>#N/A</v>
      </c>
      <c r="H1945" s="3" t="e">
        <f t="shared" si="205"/>
        <v>#NUM!</v>
      </c>
      <c r="I1945" s="3" t="e">
        <f ca="1" xml:space="preserve"> IF(OR(Calculations!C1945 = "",Calculations!C1945 &lt;&gt; DefectTypeString),  Calculations!M1945, NA())</f>
        <v>#N/A</v>
      </c>
      <c r="J1945" s="3" t="e">
        <f xml:space="preserve"> IF(Calculations!C1945 = DefectTypeString,  Calculations!M1945, NA())</f>
        <v>#N/A</v>
      </c>
      <c r="K1945" s="3"/>
      <c r="AL1945" s="2" t="str">
        <f t="shared" si="201"/>
        <v/>
      </c>
      <c r="AM1945" s="4" t="str">
        <f t="shared" si="202"/>
        <v/>
      </c>
      <c r="AN1945" s="4" t="str">
        <f t="shared" si="203"/>
        <v/>
      </c>
    </row>
    <row r="1946" spans="1:40" x14ac:dyDescent="0.2">
      <c r="A1946" s="9" t="str">
        <f>Calculations!B1946</f>
        <v/>
      </c>
      <c r="B1946" s="9" t="str">
        <f>Calculations!A1946</f>
        <v/>
      </c>
      <c r="C1946" s="3" t="str">
        <f t="shared" si="200"/>
        <v/>
      </c>
      <c r="D1946" s="3" t="str">
        <f>IFERROR(Calculations!L1946,"")</f>
        <v/>
      </c>
      <c r="E1946" s="3" t="str">
        <f>IF(OR(FilterValue="",Calculations!C1946=FilterValue), IF(Calculations!C1946 &lt;&gt;DefectTypeString,  IFERROR(Calculations!L1946,""), NA()),NA())</f>
        <v/>
      </c>
      <c r="F1946" s="3" t="e">
        <f t="shared" si="204"/>
        <v>#NUM!</v>
      </c>
      <c r="G1946" s="3" t="e">
        <f xml:space="preserve"> IF(Calculations!C1946 = DefectTypeString,  IFERROR(Calculations!L1946,""), NA())</f>
        <v>#N/A</v>
      </c>
      <c r="H1946" s="3" t="e">
        <f t="shared" si="205"/>
        <v>#NUM!</v>
      </c>
      <c r="I1946" s="3" t="e">
        <f ca="1" xml:space="preserve"> IF(OR(Calculations!C1946 = "",Calculations!C1946 &lt;&gt; DefectTypeString),  Calculations!M1946, NA())</f>
        <v>#N/A</v>
      </c>
      <c r="J1946" s="3" t="e">
        <f xml:space="preserve"> IF(Calculations!C1946 = DefectTypeString,  Calculations!M1946, NA())</f>
        <v>#N/A</v>
      </c>
      <c r="K1946" s="3"/>
      <c r="AL1946" s="2" t="str">
        <f t="shared" si="201"/>
        <v/>
      </c>
      <c r="AM1946" s="4" t="str">
        <f t="shared" si="202"/>
        <v/>
      </c>
      <c r="AN1946" s="4" t="str">
        <f t="shared" si="203"/>
        <v/>
      </c>
    </row>
    <row r="1947" spans="1:40" x14ac:dyDescent="0.2">
      <c r="A1947" s="9" t="str">
        <f>Calculations!B1947</f>
        <v/>
      </c>
      <c r="B1947" s="9" t="str">
        <f>Calculations!A1947</f>
        <v/>
      </c>
      <c r="C1947" s="3" t="str">
        <f t="shared" si="200"/>
        <v/>
      </c>
      <c r="D1947" s="3" t="str">
        <f>IFERROR(Calculations!L1947,"")</f>
        <v/>
      </c>
      <c r="E1947" s="3" t="str">
        <f>IF(OR(FilterValue="",Calculations!C1947=FilterValue), IF(Calculations!C1947 &lt;&gt;DefectTypeString,  IFERROR(Calculations!L1947,""), NA()),NA())</f>
        <v/>
      </c>
      <c r="F1947" s="3" t="e">
        <f t="shared" si="204"/>
        <v>#NUM!</v>
      </c>
      <c r="G1947" s="3" t="e">
        <f xml:space="preserve"> IF(Calculations!C1947 = DefectTypeString,  IFERROR(Calculations!L1947,""), NA())</f>
        <v>#N/A</v>
      </c>
      <c r="H1947" s="3" t="e">
        <f t="shared" si="205"/>
        <v>#NUM!</v>
      </c>
      <c r="I1947" s="3" t="e">
        <f ca="1" xml:space="preserve"> IF(OR(Calculations!C1947 = "",Calculations!C1947 &lt;&gt; DefectTypeString),  Calculations!M1947, NA())</f>
        <v>#N/A</v>
      </c>
      <c r="J1947" s="3" t="e">
        <f xml:space="preserve"> IF(Calculations!C1947 = DefectTypeString,  Calculations!M1947, NA())</f>
        <v>#N/A</v>
      </c>
      <c r="K1947" s="3"/>
      <c r="AL1947" s="2" t="str">
        <f t="shared" si="201"/>
        <v/>
      </c>
      <c r="AM1947" s="4" t="str">
        <f t="shared" si="202"/>
        <v/>
      </c>
      <c r="AN1947" s="4" t="str">
        <f t="shared" si="203"/>
        <v/>
      </c>
    </row>
    <row r="1948" spans="1:40" x14ac:dyDescent="0.2">
      <c r="A1948" s="9" t="str">
        <f>Calculations!B1948</f>
        <v/>
      </c>
      <c r="B1948" s="9" t="str">
        <f>Calculations!A1948</f>
        <v/>
      </c>
      <c r="C1948" s="3" t="str">
        <f t="shared" si="200"/>
        <v/>
      </c>
      <c r="D1948" s="3" t="str">
        <f>IFERROR(Calculations!L1948,"")</f>
        <v/>
      </c>
      <c r="E1948" s="3" t="str">
        <f>IF(OR(FilterValue="",Calculations!C1948=FilterValue), IF(Calculations!C1948 &lt;&gt;DefectTypeString,  IFERROR(Calculations!L1948,""), NA()),NA())</f>
        <v/>
      </c>
      <c r="F1948" s="3" t="e">
        <f t="shared" si="204"/>
        <v>#NUM!</v>
      </c>
      <c r="G1948" s="3" t="e">
        <f xml:space="preserve"> IF(Calculations!C1948 = DefectTypeString,  IFERROR(Calculations!L1948,""), NA())</f>
        <v>#N/A</v>
      </c>
      <c r="H1948" s="3" t="e">
        <f t="shared" si="205"/>
        <v>#NUM!</v>
      </c>
      <c r="I1948" s="3" t="e">
        <f ca="1" xml:space="preserve"> IF(OR(Calculations!C1948 = "",Calculations!C1948 &lt;&gt; DefectTypeString),  Calculations!M1948, NA())</f>
        <v>#N/A</v>
      </c>
      <c r="J1948" s="3" t="e">
        <f xml:space="preserve"> IF(Calculations!C1948 = DefectTypeString,  Calculations!M1948, NA())</f>
        <v>#N/A</v>
      </c>
      <c r="K1948" s="3"/>
      <c r="AL1948" s="2" t="str">
        <f t="shared" si="201"/>
        <v/>
      </c>
      <c r="AM1948" s="4" t="str">
        <f t="shared" si="202"/>
        <v/>
      </c>
      <c r="AN1948" s="4" t="str">
        <f t="shared" si="203"/>
        <v/>
      </c>
    </row>
    <row r="1949" spans="1:40" x14ac:dyDescent="0.2">
      <c r="A1949" s="9" t="str">
        <f>Calculations!B1949</f>
        <v/>
      </c>
      <c r="B1949" s="9" t="str">
        <f>Calculations!A1949</f>
        <v/>
      </c>
      <c r="C1949" s="3" t="str">
        <f t="shared" si="200"/>
        <v/>
      </c>
      <c r="D1949" s="3" t="str">
        <f>IFERROR(Calculations!L1949,"")</f>
        <v/>
      </c>
      <c r="E1949" s="3" t="str">
        <f>IF(OR(FilterValue="",Calculations!C1949=FilterValue), IF(Calculations!C1949 &lt;&gt;DefectTypeString,  IFERROR(Calculations!L1949,""), NA()),NA())</f>
        <v/>
      </c>
      <c r="F1949" s="3" t="e">
        <f t="shared" si="204"/>
        <v>#NUM!</v>
      </c>
      <c r="G1949" s="3" t="e">
        <f xml:space="preserve"> IF(Calculations!C1949 = DefectTypeString,  IFERROR(Calculations!L1949,""), NA())</f>
        <v>#N/A</v>
      </c>
      <c r="H1949" s="3" t="e">
        <f t="shared" si="205"/>
        <v>#NUM!</v>
      </c>
      <c r="I1949" s="3" t="e">
        <f ca="1" xml:space="preserve"> IF(OR(Calculations!C1949 = "",Calculations!C1949 &lt;&gt; DefectTypeString),  Calculations!M1949, NA())</f>
        <v>#N/A</v>
      </c>
      <c r="J1949" s="3" t="e">
        <f xml:space="preserve"> IF(Calculations!C1949 = DefectTypeString,  Calculations!M1949, NA())</f>
        <v>#N/A</v>
      </c>
      <c r="K1949" s="3"/>
      <c r="AL1949" s="2" t="str">
        <f t="shared" si="201"/>
        <v/>
      </c>
      <c r="AM1949" s="4" t="str">
        <f t="shared" si="202"/>
        <v/>
      </c>
      <c r="AN1949" s="4" t="str">
        <f t="shared" si="203"/>
        <v/>
      </c>
    </row>
    <row r="1950" spans="1:40" x14ac:dyDescent="0.2">
      <c r="A1950" s="9" t="str">
        <f>Calculations!B1950</f>
        <v/>
      </c>
      <c r="B1950" s="9" t="str">
        <f>Calculations!A1950</f>
        <v/>
      </c>
      <c r="C1950" s="3" t="str">
        <f t="shared" si="200"/>
        <v/>
      </c>
      <c r="D1950" s="3" t="str">
        <f>IFERROR(Calculations!L1950,"")</f>
        <v/>
      </c>
      <c r="E1950" s="3" t="str">
        <f>IF(OR(FilterValue="",Calculations!C1950=FilterValue), IF(Calculations!C1950 &lt;&gt;DefectTypeString,  IFERROR(Calculations!L1950,""), NA()),NA())</f>
        <v/>
      </c>
      <c r="F1950" s="3" t="e">
        <f t="shared" si="204"/>
        <v>#NUM!</v>
      </c>
      <c r="G1950" s="3" t="e">
        <f xml:space="preserve"> IF(Calculations!C1950 = DefectTypeString,  IFERROR(Calculations!L1950,""), NA())</f>
        <v>#N/A</v>
      </c>
      <c r="H1950" s="3" t="e">
        <f t="shared" si="205"/>
        <v>#NUM!</v>
      </c>
      <c r="I1950" s="3" t="e">
        <f ca="1" xml:space="preserve"> IF(OR(Calculations!C1950 = "",Calculations!C1950 &lt;&gt; DefectTypeString),  Calculations!M1950, NA())</f>
        <v>#N/A</v>
      </c>
      <c r="J1950" s="3" t="e">
        <f xml:space="preserve"> IF(Calculations!C1950 = DefectTypeString,  Calculations!M1950, NA())</f>
        <v>#N/A</v>
      </c>
      <c r="K1950" s="3"/>
      <c r="AL1950" s="2" t="str">
        <f t="shared" si="201"/>
        <v/>
      </c>
      <c r="AM1950" s="4" t="str">
        <f t="shared" si="202"/>
        <v/>
      </c>
      <c r="AN1950" s="4" t="str">
        <f t="shared" si="203"/>
        <v/>
      </c>
    </row>
    <row r="1951" spans="1:40" x14ac:dyDescent="0.2">
      <c r="A1951" s="9" t="str">
        <f>Calculations!B1951</f>
        <v/>
      </c>
      <c r="B1951" s="9" t="str">
        <f>Calculations!A1951</f>
        <v/>
      </c>
      <c r="C1951" s="3" t="str">
        <f t="shared" si="200"/>
        <v/>
      </c>
      <c r="D1951" s="3" t="str">
        <f>IFERROR(Calculations!L1951,"")</f>
        <v/>
      </c>
      <c r="E1951" s="3" t="str">
        <f>IF(OR(FilterValue="",Calculations!C1951=FilterValue), IF(Calculations!C1951 &lt;&gt;DefectTypeString,  IFERROR(Calculations!L1951,""), NA()),NA())</f>
        <v/>
      </c>
      <c r="F1951" s="3" t="e">
        <f t="shared" si="204"/>
        <v>#NUM!</v>
      </c>
      <c r="G1951" s="3" t="e">
        <f xml:space="preserve"> IF(Calculations!C1951 = DefectTypeString,  IFERROR(Calculations!L1951,""), NA())</f>
        <v>#N/A</v>
      </c>
      <c r="H1951" s="3" t="e">
        <f t="shared" si="205"/>
        <v>#NUM!</v>
      </c>
      <c r="I1951" s="3" t="e">
        <f ca="1" xml:space="preserve"> IF(OR(Calculations!C1951 = "",Calculations!C1951 &lt;&gt; DefectTypeString),  Calculations!M1951, NA())</f>
        <v>#N/A</v>
      </c>
      <c r="J1951" s="3" t="e">
        <f xml:space="preserve"> IF(Calculations!C1951 = DefectTypeString,  Calculations!M1951, NA())</f>
        <v>#N/A</v>
      </c>
      <c r="K1951" s="3"/>
      <c r="AL1951" s="2" t="str">
        <f t="shared" si="201"/>
        <v/>
      </c>
      <c r="AM1951" s="4" t="str">
        <f t="shared" si="202"/>
        <v/>
      </c>
      <c r="AN1951" s="4" t="str">
        <f t="shared" si="203"/>
        <v/>
      </c>
    </row>
    <row r="1952" spans="1:40" x14ac:dyDescent="0.2">
      <c r="A1952" s="9" t="str">
        <f>Calculations!B1952</f>
        <v/>
      </c>
      <c r="B1952" s="9" t="str">
        <f>Calculations!A1952</f>
        <v/>
      </c>
      <c r="C1952" s="3" t="str">
        <f t="shared" si="200"/>
        <v/>
      </c>
      <c r="D1952" s="3" t="str">
        <f>IFERROR(Calculations!L1952,"")</f>
        <v/>
      </c>
      <c r="E1952" s="3" t="str">
        <f>IF(OR(FilterValue="",Calculations!C1952=FilterValue), IF(Calculations!C1952 &lt;&gt;DefectTypeString,  IFERROR(Calculations!L1952,""), NA()),NA())</f>
        <v/>
      </c>
      <c r="F1952" s="3" t="e">
        <f t="shared" si="204"/>
        <v>#NUM!</v>
      </c>
      <c r="G1952" s="3" t="e">
        <f xml:space="preserve"> IF(Calculations!C1952 = DefectTypeString,  IFERROR(Calculations!L1952,""), NA())</f>
        <v>#N/A</v>
      </c>
      <c r="H1952" s="3" t="e">
        <f t="shared" si="205"/>
        <v>#NUM!</v>
      </c>
      <c r="I1952" s="3" t="e">
        <f ca="1" xml:space="preserve"> IF(OR(Calculations!C1952 = "",Calculations!C1952 &lt;&gt; DefectTypeString),  Calculations!M1952, NA())</f>
        <v>#N/A</v>
      </c>
      <c r="J1952" s="3" t="e">
        <f xml:space="preserve"> IF(Calculations!C1952 = DefectTypeString,  Calculations!M1952, NA())</f>
        <v>#N/A</v>
      </c>
      <c r="K1952" s="3"/>
      <c r="AL1952" s="2" t="str">
        <f t="shared" si="201"/>
        <v/>
      </c>
      <c r="AM1952" s="4" t="str">
        <f t="shared" si="202"/>
        <v/>
      </c>
      <c r="AN1952" s="4" t="str">
        <f t="shared" si="203"/>
        <v/>
      </c>
    </row>
    <row r="1953" spans="1:40" x14ac:dyDescent="0.2">
      <c r="A1953" s="9" t="str">
        <f>Calculations!B1953</f>
        <v/>
      </c>
      <c r="B1953" s="9" t="str">
        <f>Calculations!A1953</f>
        <v/>
      </c>
      <c r="C1953" s="3" t="str">
        <f t="shared" si="200"/>
        <v/>
      </c>
      <c r="D1953" s="3" t="str">
        <f>IFERROR(Calculations!L1953,"")</f>
        <v/>
      </c>
      <c r="E1953" s="3" t="str">
        <f>IF(OR(FilterValue="",Calculations!C1953=FilterValue), IF(Calculations!C1953 &lt;&gt;DefectTypeString,  IFERROR(Calculations!L1953,""), NA()),NA())</f>
        <v/>
      </c>
      <c r="F1953" s="3" t="e">
        <f t="shared" si="204"/>
        <v>#NUM!</v>
      </c>
      <c r="G1953" s="3" t="e">
        <f xml:space="preserve"> IF(Calculations!C1953 = DefectTypeString,  IFERROR(Calculations!L1953,""), NA())</f>
        <v>#N/A</v>
      </c>
      <c r="H1953" s="3" t="e">
        <f t="shared" si="205"/>
        <v>#NUM!</v>
      </c>
      <c r="I1953" s="3" t="e">
        <f ca="1" xml:space="preserve"> IF(OR(Calculations!C1953 = "",Calculations!C1953 &lt;&gt; DefectTypeString),  Calculations!M1953, NA())</f>
        <v>#N/A</v>
      </c>
      <c r="J1953" s="3" t="e">
        <f xml:space="preserve"> IF(Calculations!C1953 = DefectTypeString,  Calculations!M1953, NA())</f>
        <v>#N/A</v>
      </c>
      <c r="K1953" s="3"/>
      <c r="AL1953" s="2" t="str">
        <f t="shared" si="201"/>
        <v/>
      </c>
      <c r="AM1953" s="4" t="str">
        <f t="shared" si="202"/>
        <v/>
      </c>
      <c r="AN1953" s="4" t="str">
        <f t="shared" si="203"/>
        <v/>
      </c>
    </row>
    <row r="1954" spans="1:40" x14ac:dyDescent="0.2">
      <c r="A1954" s="9" t="str">
        <f>Calculations!B1954</f>
        <v/>
      </c>
      <c r="B1954" s="9" t="str">
        <f>Calculations!A1954</f>
        <v/>
      </c>
      <c r="C1954" s="3" t="str">
        <f t="shared" si="200"/>
        <v/>
      </c>
      <c r="D1954" s="3" t="str">
        <f>IFERROR(Calculations!L1954,"")</f>
        <v/>
      </c>
      <c r="E1954" s="3" t="str">
        <f>IF(OR(FilterValue="",Calculations!C1954=FilterValue), IF(Calculations!C1954 &lt;&gt;DefectTypeString,  IFERROR(Calculations!L1954,""), NA()),NA())</f>
        <v/>
      </c>
      <c r="F1954" s="3" t="e">
        <f t="shared" si="204"/>
        <v>#NUM!</v>
      </c>
      <c r="G1954" s="3" t="e">
        <f xml:space="preserve"> IF(Calculations!C1954 = DefectTypeString,  IFERROR(Calculations!L1954,""), NA())</f>
        <v>#N/A</v>
      </c>
      <c r="H1954" s="3" t="e">
        <f t="shared" si="205"/>
        <v>#NUM!</v>
      </c>
      <c r="I1954" s="3" t="e">
        <f ca="1" xml:space="preserve"> IF(OR(Calculations!C1954 = "",Calculations!C1954 &lt;&gt; DefectTypeString),  Calculations!M1954, NA())</f>
        <v>#N/A</v>
      </c>
      <c r="J1954" s="3" t="e">
        <f xml:space="preserve"> IF(Calculations!C1954 = DefectTypeString,  Calculations!M1954, NA())</f>
        <v>#N/A</v>
      </c>
      <c r="K1954" s="3"/>
      <c r="AL1954" s="2" t="str">
        <f t="shared" si="201"/>
        <v/>
      </c>
      <c r="AM1954" s="4" t="str">
        <f t="shared" si="202"/>
        <v/>
      </c>
      <c r="AN1954" s="4" t="str">
        <f t="shared" si="203"/>
        <v/>
      </c>
    </row>
    <row r="1955" spans="1:40" x14ac:dyDescent="0.2">
      <c r="A1955" s="9" t="str">
        <f>Calculations!B1955</f>
        <v/>
      </c>
      <c r="B1955" s="9" t="str">
        <f>Calculations!A1955</f>
        <v/>
      </c>
      <c r="C1955" s="3" t="str">
        <f t="shared" si="200"/>
        <v/>
      </c>
      <c r="D1955" s="3" t="str">
        <f>IFERROR(Calculations!L1955,"")</f>
        <v/>
      </c>
      <c r="E1955" s="3" t="str">
        <f>IF(OR(FilterValue="",Calculations!C1955=FilterValue), IF(Calculations!C1955 &lt;&gt;DefectTypeString,  IFERROR(Calculations!L1955,""), NA()),NA())</f>
        <v/>
      </c>
      <c r="F1955" s="3" t="e">
        <f t="shared" si="204"/>
        <v>#NUM!</v>
      </c>
      <c r="G1955" s="3" t="e">
        <f xml:space="preserve"> IF(Calculations!C1955 = DefectTypeString,  IFERROR(Calculations!L1955,""), NA())</f>
        <v>#N/A</v>
      </c>
      <c r="H1955" s="3" t="e">
        <f t="shared" si="205"/>
        <v>#NUM!</v>
      </c>
      <c r="I1955" s="3" t="e">
        <f ca="1" xml:space="preserve"> IF(OR(Calculations!C1955 = "",Calculations!C1955 &lt;&gt; DefectTypeString),  Calculations!M1955, NA())</f>
        <v>#N/A</v>
      </c>
      <c r="J1955" s="3" t="e">
        <f xml:space="preserve"> IF(Calculations!C1955 = DefectTypeString,  Calculations!M1955, NA())</f>
        <v>#N/A</v>
      </c>
      <c r="K1955" s="3"/>
      <c r="AL1955" s="2" t="str">
        <f t="shared" si="201"/>
        <v/>
      </c>
      <c r="AM1955" s="4" t="str">
        <f t="shared" si="202"/>
        <v/>
      </c>
      <c r="AN1955" s="4" t="str">
        <f t="shared" si="203"/>
        <v/>
      </c>
    </row>
    <row r="1956" spans="1:40" x14ac:dyDescent="0.2">
      <c r="A1956" s="9" t="str">
        <f>Calculations!B1956</f>
        <v/>
      </c>
      <c r="B1956" s="9" t="str">
        <f>Calculations!A1956</f>
        <v/>
      </c>
      <c r="C1956" s="3" t="str">
        <f t="shared" ref="C1956:C2019" si="206">IF(ISNUMBER(B1956),YEAR(B1956)&amp;"-"&amp;TEXT(WEEKNUM(B1956),"00"),"")</f>
        <v/>
      </c>
      <c r="D1956" s="3" t="str">
        <f>IFERROR(Calculations!L1956,"")</f>
        <v/>
      </c>
      <c r="E1956" s="3" t="str">
        <f>IF(OR(FilterValue="",Calculations!C1956=FilterValue), IF(Calculations!C1956 &lt;&gt;DefectTypeString,  IFERROR(Calculations!L1956,""), NA()),NA())</f>
        <v/>
      </c>
      <c r="F1956" s="3" t="e">
        <f t="shared" si="204"/>
        <v>#NUM!</v>
      </c>
      <c r="G1956" s="3" t="e">
        <f xml:space="preserve"> IF(Calculations!C1956 = DefectTypeString,  IFERROR(Calculations!L1956,""), NA())</f>
        <v>#N/A</v>
      </c>
      <c r="H1956" s="3" t="e">
        <f t="shared" si="205"/>
        <v>#NUM!</v>
      </c>
      <c r="I1956" s="3" t="e">
        <f ca="1" xml:space="preserve"> IF(OR(Calculations!C1956 = "",Calculations!C1956 &lt;&gt; DefectTypeString),  Calculations!M1956, NA())</f>
        <v>#N/A</v>
      </c>
      <c r="J1956" s="3" t="e">
        <f xml:space="preserve"> IF(Calculations!C1956 = DefectTypeString,  Calculations!M1956, NA())</f>
        <v>#N/A</v>
      </c>
      <c r="K1956" s="3"/>
      <c r="AL1956" s="2" t="str">
        <f t="shared" si="201"/>
        <v/>
      </c>
      <c r="AM1956" s="4" t="str">
        <f t="shared" si="202"/>
        <v/>
      </c>
      <c r="AN1956" s="4" t="str">
        <f t="shared" si="203"/>
        <v/>
      </c>
    </row>
    <row r="1957" spans="1:40" x14ac:dyDescent="0.2">
      <c r="A1957" s="9" t="str">
        <f>Calculations!B1957</f>
        <v/>
      </c>
      <c r="B1957" s="9" t="str">
        <f>Calculations!A1957</f>
        <v/>
      </c>
      <c r="C1957" s="3" t="str">
        <f t="shared" si="206"/>
        <v/>
      </c>
      <c r="D1957" s="3" t="str">
        <f>IFERROR(Calculations!L1957,"")</f>
        <v/>
      </c>
      <c r="E1957" s="3" t="str">
        <f>IF(OR(FilterValue="",Calculations!C1957=FilterValue), IF(Calculations!C1957 &lt;&gt;DefectTypeString,  IFERROR(Calculations!L1957,""), NA()),NA())</f>
        <v/>
      </c>
      <c r="F1957" s="3" t="e">
        <f t="shared" si="204"/>
        <v>#NUM!</v>
      </c>
      <c r="G1957" s="3" t="e">
        <f xml:space="preserve"> IF(Calculations!C1957 = DefectTypeString,  IFERROR(Calculations!L1957,""), NA())</f>
        <v>#N/A</v>
      </c>
      <c r="H1957" s="3" t="e">
        <f t="shared" si="205"/>
        <v>#NUM!</v>
      </c>
      <c r="I1957" s="3" t="e">
        <f ca="1" xml:space="preserve"> IF(OR(Calculations!C1957 = "",Calculations!C1957 &lt;&gt; DefectTypeString),  Calculations!M1957, NA())</f>
        <v>#N/A</v>
      </c>
      <c r="J1957" s="3" t="e">
        <f xml:space="preserve"> IF(Calculations!C1957 = DefectTypeString,  Calculations!M1957, NA())</f>
        <v>#N/A</v>
      </c>
      <c r="K1957" s="3"/>
      <c r="AL1957" s="2" t="str">
        <f t="shared" si="201"/>
        <v/>
      </c>
      <c r="AM1957" s="4" t="str">
        <f t="shared" si="202"/>
        <v/>
      </c>
      <c r="AN1957" s="4" t="str">
        <f t="shared" si="203"/>
        <v/>
      </c>
    </row>
    <row r="1958" spans="1:40" x14ac:dyDescent="0.2">
      <c r="A1958" s="9" t="str">
        <f>Calculations!B1958</f>
        <v/>
      </c>
      <c r="B1958" s="9" t="str">
        <f>Calculations!A1958</f>
        <v/>
      </c>
      <c r="C1958" s="3" t="str">
        <f t="shared" si="206"/>
        <v/>
      </c>
      <c r="D1958" s="3" t="str">
        <f>IFERROR(Calculations!L1958,"")</f>
        <v/>
      </c>
      <c r="E1958" s="3" t="str">
        <f>IF(OR(FilterValue="",Calculations!C1958=FilterValue), IF(Calculations!C1958 &lt;&gt;DefectTypeString,  IFERROR(Calculations!L1958,""), NA()),NA())</f>
        <v/>
      </c>
      <c r="F1958" s="3" t="e">
        <f t="shared" si="204"/>
        <v>#NUM!</v>
      </c>
      <c r="G1958" s="3" t="e">
        <f xml:space="preserve"> IF(Calculations!C1958 = DefectTypeString,  IFERROR(Calculations!L1958,""), NA())</f>
        <v>#N/A</v>
      </c>
      <c r="H1958" s="3" t="e">
        <f t="shared" si="205"/>
        <v>#NUM!</v>
      </c>
      <c r="I1958" s="3" t="e">
        <f ca="1" xml:space="preserve"> IF(OR(Calculations!C1958 = "",Calculations!C1958 &lt;&gt; DefectTypeString),  Calculations!M1958, NA())</f>
        <v>#N/A</v>
      </c>
      <c r="J1958" s="3" t="e">
        <f xml:space="preserve"> IF(Calculations!C1958 = DefectTypeString,  Calculations!M1958, NA())</f>
        <v>#N/A</v>
      </c>
      <c r="K1958" s="3"/>
      <c r="AL1958" s="2" t="str">
        <f t="shared" si="201"/>
        <v/>
      </c>
      <c r="AM1958" s="4" t="str">
        <f t="shared" si="202"/>
        <v/>
      </c>
      <c r="AN1958" s="4" t="str">
        <f t="shared" si="203"/>
        <v/>
      </c>
    </row>
    <row r="1959" spans="1:40" x14ac:dyDescent="0.2">
      <c r="A1959" s="9" t="str">
        <f>Calculations!B1959</f>
        <v/>
      </c>
      <c r="B1959" s="9" t="str">
        <f>Calculations!A1959</f>
        <v/>
      </c>
      <c r="C1959" s="3" t="str">
        <f t="shared" si="206"/>
        <v/>
      </c>
      <c r="D1959" s="3" t="str">
        <f>IFERROR(Calculations!L1959,"")</f>
        <v/>
      </c>
      <c r="E1959" s="3" t="str">
        <f>IF(OR(FilterValue="",Calculations!C1959=FilterValue), IF(Calculations!C1959 &lt;&gt;DefectTypeString,  IFERROR(Calculations!L1959,""), NA()),NA())</f>
        <v/>
      </c>
      <c r="F1959" s="3" t="e">
        <f t="shared" si="204"/>
        <v>#NUM!</v>
      </c>
      <c r="G1959" s="3" t="e">
        <f xml:space="preserve"> IF(Calculations!C1959 = DefectTypeString,  IFERROR(Calculations!L1959,""), NA())</f>
        <v>#N/A</v>
      </c>
      <c r="H1959" s="3" t="e">
        <f t="shared" si="205"/>
        <v>#NUM!</v>
      </c>
      <c r="I1959" s="3" t="e">
        <f ca="1" xml:space="preserve"> IF(OR(Calculations!C1959 = "",Calculations!C1959 &lt;&gt; DefectTypeString),  Calculations!M1959, NA())</f>
        <v>#N/A</v>
      </c>
      <c r="J1959" s="3" t="e">
        <f xml:space="preserve"> IF(Calculations!C1959 = DefectTypeString,  Calculations!M1959, NA())</f>
        <v>#N/A</v>
      </c>
      <c r="K1959" s="3"/>
      <c r="AL1959" s="2" t="str">
        <f t="shared" si="201"/>
        <v/>
      </c>
      <c r="AM1959" s="4" t="str">
        <f t="shared" si="202"/>
        <v/>
      </c>
      <c r="AN1959" s="4" t="str">
        <f t="shared" si="203"/>
        <v/>
      </c>
    </row>
    <row r="1960" spans="1:40" x14ac:dyDescent="0.2">
      <c r="A1960" s="9" t="str">
        <f>Calculations!B1960</f>
        <v/>
      </c>
      <c r="B1960" s="9" t="str">
        <f>Calculations!A1960</f>
        <v/>
      </c>
      <c r="C1960" s="3" t="str">
        <f t="shared" si="206"/>
        <v/>
      </c>
      <c r="D1960" s="3" t="str">
        <f>IFERROR(Calculations!L1960,"")</f>
        <v/>
      </c>
      <c r="E1960" s="3" t="str">
        <f>IF(OR(FilterValue="",Calculations!C1960=FilterValue), IF(Calculations!C1960 &lt;&gt;DefectTypeString,  IFERROR(Calculations!L1960,""), NA()),NA())</f>
        <v/>
      </c>
      <c r="F1960" s="3" t="e">
        <f t="shared" si="204"/>
        <v>#NUM!</v>
      </c>
      <c r="G1960" s="3" t="e">
        <f xml:space="preserve"> IF(Calculations!C1960 = DefectTypeString,  IFERROR(Calculations!L1960,""), NA())</f>
        <v>#N/A</v>
      </c>
      <c r="H1960" s="3" t="e">
        <f t="shared" si="205"/>
        <v>#NUM!</v>
      </c>
      <c r="I1960" s="3" t="e">
        <f ca="1" xml:space="preserve"> IF(OR(Calculations!C1960 = "",Calculations!C1960 &lt;&gt; DefectTypeString),  Calculations!M1960, NA())</f>
        <v>#N/A</v>
      </c>
      <c r="J1960" s="3" t="e">
        <f xml:space="preserve"> IF(Calculations!C1960 = DefectTypeString,  Calculations!M1960, NA())</f>
        <v>#N/A</v>
      </c>
      <c r="K1960" s="3"/>
      <c r="AL1960" s="2" t="str">
        <f t="shared" si="201"/>
        <v/>
      </c>
      <c r="AM1960" s="4" t="str">
        <f t="shared" si="202"/>
        <v/>
      </c>
      <c r="AN1960" s="4" t="str">
        <f t="shared" si="203"/>
        <v/>
      </c>
    </row>
    <row r="1961" spans="1:40" x14ac:dyDescent="0.2">
      <c r="A1961" s="9" t="str">
        <f>Calculations!B1961</f>
        <v/>
      </c>
      <c r="B1961" s="9" t="str">
        <f>Calculations!A1961</f>
        <v/>
      </c>
      <c r="C1961" s="3" t="str">
        <f t="shared" si="206"/>
        <v/>
      </c>
      <c r="D1961" s="3" t="str">
        <f>IFERROR(Calculations!L1961,"")</f>
        <v/>
      </c>
      <c r="E1961" s="3" t="str">
        <f>IF(OR(FilterValue="",Calculations!C1961=FilterValue), IF(Calculations!C1961 &lt;&gt;DefectTypeString,  IFERROR(Calculations!L1961,""), NA()),NA())</f>
        <v/>
      </c>
      <c r="F1961" s="3" t="e">
        <f t="shared" si="204"/>
        <v>#NUM!</v>
      </c>
      <c r="G1961" s="3" t="e">
        <f xml:space="preserve"> IF(Calculations!C1961 = DefectTypeString,  IFERROR(Calculations!L1961,""), NA())</f>
        <v>#N/A</v>
      </c>
      <c r="H1961" s="3" t="e">
        <f t="shared" si="205"/>
        <v>#NUM!</v>
      </c>
      <c r="I1961" s="3" t="e">
        <f ca="1" xml:space="preserve"> IF(OR(Calculations!C1961 = "",Calculations!C1961 &lt;&gt; DefectTypeString),  Calculations!M1961, NA())</f>
        <v>#N/A</v>
      </c>
      <c r="J1961" s="3" t="e">
        <f xml:space="preserve"> IF(Calculations!C1961 = DefectTypeString,  Calculations!M1961, NA())</f>
        <v>#N/A</v>
      </c>
      <c r="K1961" s="3"/>
      <c r="AL1961" s="2" t="str">
        <f t="shared" si="201"/>
        <v/>
      </c>
      <c r="AM1961" s="4" t="str">
        <f t="shared" si="202"/>
        <v/>
      </c>
      <c r="AN1961" s="4" t="str">
        <f t="shared" si="203"/>
        <v/>
      </c>
    </row>
    <row r="1962" spans="1:40" x14ac:dyDescent="0.2">
      <c r="A1962" s="9" t="str">
        <f>Calculations!B1962</f>
        <v/>
      </c>
      <c r="B1962" s="9" t="str">
        <f>Calculations!A1962</f>
        <v/>
      </c>
      <c r="C1962" s="3" t="str">
        <f t="shared" si="206"/>
        <v/>
      </c>
      <c r="D1962" s="3" t="str">
        <f>IFERROR(Calculations!L1962,"")</f>
        <v/>
      </c>
      <c r="E1962" s="3" t="str">
        <f>IF(OR(FilterValue="",Calculations!C1962=FilterValue), IF(Calculations!C1962 &lt;&gt;DefectTypeString,  IFERROR(Calculations!L1962,""), NA()),NA())</f>
        <v/>
      </c>
      <c r="F1962" s="3" t="e">
        <f t="shared" si="204"/>
        <v>#NUM!</v>
      </c>
      <c r="G1962" s="3" t="e">
        <f xml:space="preserve"> IF(Calculations!C1962 = DefectTypeString,  IFERROR(Calculations!L1962,""), NA())</f>
        <v>#N/A</v>
      </c>
      <c r="H1962" s="3" t="e">
        <f t="shared" si="205"/>
        <v>#NUM!</v>
      </c>
      <c r="I1962" s="3" t="e">
        <f ca="1" xml:space="preserve"> IF(OR(Calculations!C1962 = "",Calculations!C1962 &lt;&gt; DefectTypeString),  Calculations!M1962, NA())</f>
        <v>#N/A</v>
      </c>
      <c r="J1962" s="3" t="e">
        <f xml:space="preserve"> IF(Calculations!C1962 = DefectTypeString,  Calculations!M1962, NA())</f>
        <v>#N/A</v>
      </c>
      <c r="K1962" s="3"/>
      <c r="AL1962" s="2" t="str">
        <f t="shared" si="201"/>
        <v/>
      </c>
      <c r="AM1962" s="4" t="str">
        <f t="shared" si="202"/>
        <v/>
      </c>
      <c r="AN1962" s="4" t="str">
        <f t="shared" si="203"/>
        <v/>
      </c>
    </row>
    <row r="1963" spans="1:40" x14ac:dyDescent="0.2">
      <c r="A1963" s="9" t="str">
        <f>Calculations!B1963</f>
        <v/>
      </c>
      <c r="B1963" s="9" t="str">
        <f>Calculations!A1963</f>
        <v/>
      </c>
      <c r="C1963" s="3" t="str">
        <f t="shared" si="206"/>
        <v/>
      </c>
      <c r="D1963" s="3" t="str">
        <f>IFERROR(Calculations!L1963,"")</f>
        <v/>
      </c>
      <c r="E1963" s="3" t="str">
        <f>IF(OR(FilterValue="",Calculations!C1963=FilterValue), IF(Calculations!C1963 &lt;&gt;DefectTypeString,  IFERROR(Calculations!L1963,""), NA()),NA())</f>
        <v/>
      </c>
      <c r="F1963" s="3" t="e">
        <f t="shared" si="204"/>
        <v>#NUM!</v>
      </c>
      <c r="G1963" s="3" t="e">
        <f xml:space="preserve"> IF(Calculations!C1963 = DefectTypeString,  IFERROR(Calculations!L1963,""), NA())</f>
        <v>#N/A</v>
      </c>
      <c r="H1963" s="3" t="e">
        <f t="shared" si="205"/>
        <v>#NUM!</v>
      </c>
      <c r="I1963" s="3" t="e">
        <f ca="1" xml:space="preserve"> IF(OR(Calculations!C1963 = "",Calculations!C1963 &lt;&gt; DefectTypeString),  Calculations!M1963, NA())</f>
        <v>#N/A</v>
      </c>
      <c r="J1963" s="3" t="e">
        <f xml:space="preserve"> IF(Calculations!C1963 = DefectTypeString,  Calculations!M1963, NA())</f>
        <v>#N/A</v>
      </c>
      <c r="K1963" s="3"/>
      <c r="AL1963" s="2" t="str">
        <f t="shared" si="201"/>
        <v/>
      </c>
      <c r="AM1963" s="4" t="str">
        <f t="shared" si="202"/>
        <v/>
      </c>
      <c r="AN1963" s="4" t="str">
        <f t="shared" si="203"/>
        <v/>
      </c>
    </row>
    <row r="1964" spans="1:40" x14ac:dyDescent="0.2">
      <c r="A1964" s="9" t="str">
        <f>Calculations!B1964</f>
        <v/>
      </c>
      <c r="B1964" s="9" t="str">
        <f>Calculations!A1964</f>
        <v/>
      </c>
      <c r="C1964" s="3" t="str">
        <f t="shared" si="206"/>
        <v/>
      </c>
      <c r="D1964" s="3" t="str">
        <f>IFERROR(Calculations!L1964,"")</f>
        <v/>
      </c>
      <c r="E1964" s="3" t="str">
        <f>IF(OR(FilterValue="",Calculations!C1964=FilterValue), IF(Calculations!C1964 &lt;&gt;DefectTypeString,  IFERROR(Calculations!L1964,""), NA()),NA())</f>
        <v/>
      </c>
      <c r="F1964" s="3" t="e">
        <f t="shared" si="204"/>
        <v>#NUM!</v>
      </c>
      <c r="G1964" s="3" t="e">
        <f xml:space="preserve"> IF(Calculations!C1964 = DefectTypeString,  IFERROR(Calculations!L1964,""), NA())</f>
        <v>#N/A</v>
      </c>
      <c r="H1964" s="3" t="e">
        <f t="shared" si="205"/>
        <v>#NUM!</v>
      </c>
      <c r="I1964" s="3" t="e">
        <f ca="1" xml:space="preserve"> IF(OR(Calculations!C1964 = "",Calculations!C1964 &lt;&gt; DefectTypeString),  Calculations!M1964, NA())</f>
        <v>#N/A</v>
      </c>
      <c r="J1964" s="3" t="e">
        <f xml:space="preserve"> IF(Calculations!C1964 = DefectTypeString,  Calculations!M1964, NA())</f>
        <v>#N/A</v>
      </c>
      <c r="K1964" s="3"/>
      <c r="AL1964" s="2" t="str">
        <f t="shared" si="201"/>
        <v/>
      </c>
      <c r="AM1964" s="4" t="str">
        <f t="shared" si="202"/>
        <v/>
      </c>
      <c r="AN1964" s="4" t="str">
        <f t="shared" si="203"/>
        <v/>
      </c>
    </row>
    <row r="1965" spans="1:40" x14ac:dyDescent="0.2">
      <c r="A1965" s="9" t="str">
        <f>Calculations!B1965</f>
        <v/>
      </c>
      <c r="B1965" s="9" t="str">
        <f>Calculations!A1965</f>
        <v/>
      </c>
      <c r="C1965" s="3" t="str">
        <f t="shared" si="206"/>
        <v/>
      </c>
      <c r="D1965" s="3" t="str">
        <f>IFERROR(Calculations!L1965,"")</f>
        <v/>
      </c>
      <c r="E1965" s="3" t="str">
        <f>IF(OR(FilterValue="",Calculations!C1965=FilterValue), IF(Calculations!C1965 &lt;&gt;DefectTypeString,  IFERROR(Calculations!L1965,""), NA()),NA())</f>
        <v/>
      </c>
      <c r="F1965" s="3" t="e">
        <f t="shared" si="204"/>
        <v>#NUM!</v>
      </c>
      <c r="G1965" s="3" t="e">
        <f xml:space="preserve"> IF(Calculations!C1965 = DefectTypeString,  IFERROR(Calculations!L1965,""), NA())</f>
        <v>#N/A</v>
      </c>
      <c r="H1965" s="3" t="e">
        <f t="shared" si="205"/>
        <v>#NUM!</v>
      </c>
      <c r="I1965" s="3" t="e">
        <f ca="1" xml:space="preserve"> IF(OR(Calculations!C1965 = "",Calculations!C1965 &lt;&gt; DefectTypeString),  Calculations!M1965, NA())</f>
        <v>#N/A</v>
      </c>
      <c r="J1965" s="3" t="e">
        <f xml:space="preserve"> IF(Calculations!C1965 = DefectTypeString,  Calculations!M1965, NA())</f>
        <v>#N/A</v>
      </c>
      <c r="K1965" s="3"/>
      <c r="AL1965" s="2" t="str">
        <f t="shared" si="201"/>
        <v/>
      </c>
      <c r="AM1965" s="4" t="str">
        <f t="shared" si="202"/>
        <v/>
      </c>
      <c r="AN1965" s="4" t="str">
        <f t="shared" si="203"/>
        <v/>
      </c>
    </row>
    <row r="1966" spans="1:40" x14ac:dyDescent="0.2">
      <c r="A1966" s="9" t="str">
        <f>Calculations!B1966</f>
        <v/>
      </c>
      <c r="B1966" s="9" t="str">
        <f>Calculations!A1966</f>
        <v/>
      </c>
      <c r="C1966" s="3" t="str">
        <f t="shared" si="206"/>
        <v/>
      </c>
      <c r="D1966" s="3" t="str">
        <f>IFERROR(Calculations!L1966,"")</f>
        <v/>
      </c>
      <c r="E1966" s="3" t="str">
        <f>IF(OR(FilterValue="",Calculations!C1966=FilterValue), IF(Calculations!C1966 &lt;&gt;DefectTypeString,  IFERROR(Calculations!L1966,""), NA()),NA())</f>
        <v/>
      </c>
      <c r="F1966" s="3" t="e">
        <f t="shared" si="204"/>
        <v>#NUM!</v>
      </c>
      <c r="G1966" s="3" t="e">
        <f xml:space="preserve"> IF(Calculations!C1966 = DefectTypeString,  IFERROR(Calculations!L1966,""), NA())</f>
        <v>#N/A</v>
      </c>
      <c r="H1966" s="3" t="e">
        <f t="shared" si="205"/>
        <v>#NUM!</v>
      </c>
      <c r="I1966" s="3" t="e">
        <f ca="1" xml:space="preserve"> IF(OR(Calculations!C1966 = "",Calculations!C1966 &lt;&gt; DefectTypeString),  Calculations!M1966, NA())</f>
        <v>#N/A</v>
      </c>
      <c r="J1966" s="3" t="e">
        <f xml:space="preserve"> IF(Calculations!C1966 = DefectTypeString,  Calculations!M1966, NA())</f>
        <v>#N/A</v>
      </c>
      <c r="K1966" s="3"/>
      <c r="AL1966" s="2" t="str">
        <f t="shared" si="201"/>
        <v/>
      </c>
      <c r="AM1966" s="4" t="str">
        <f t="shared" si="202"/>
        <v/>
      </c>
      <c r="AN1966" s="4" t="str">
        <f t="shared" si="203"/>
        <v/>
      </c>
    </row>
    <row r="1967" spans="1:40" x14ac:dyDescent="0.2">
      <c r="A1967" s="9" t="str">
        <f>Calculations!B1967</f>
        <v/>
      </c>
      <c r="B1967" s="9" t="str">
        <f>Calculations!A1967</f>
        <v/>
      </c>
      <c r="C1967" s="3" t="str">
        <f t="shared" si="206"/>
        <v/>
      </c>
      <c r="D1967" s="3" t="str">
        <f>IFERROR(Calculations!L1967,"")</f>
        <v/>
      </c>
      <c r="E1967" s="3" t="str">
        <f>IF(OR(FilterValue="",Calculations!C1967=FilterValue), IF(Calculations!C1967 &lt;&gt;DefectTypeString,  IFERROR(Calculations!L1967,""), NA()),NA())</f>
        <v/>
      </c>
      <c r="F1967" s="3" t="e">
        <f t="shared" si="204"/>
        <v>#NUM!</v>
      </c>
      <c r="G1967" s="3" t="e">
        <f xml:space="preserve"> IF(Calculations!C1967 = DefectTypeString,  IFERROR(Calculations!L1967,""), NA())</f>
        <v>#N/A</v>
      </c>
      <c r="H1967" s="3" t="e">
        <f t="shared" si="205"/>
        <v>#NUM!</v>
      </c>
      <c r="I1967" s="3" t="e">
        <f ca="1" xml:space="preserve"> IF(OR(Calculations!C1967 = "",Calculations!C1967 &lt;&gt; DefectTypeString),  Calculations!M1967, NA())</f>
        <v>#N/A</v>
      </c>
      <c r="J1967" s="3" t="e">
        <f xml:space="preserve"> IF(Calculations!C1967 = DefectTypeString,  Calculations!M1967, NA())</f>
        <v>#N/A</v>
      </c>
      <c r="K1967" s="3"/>
      <c r="AL1967" s="2" t="str">
        <f t="shared" si="201"/>
        <v/>
      </c>
      <c r="AM1967" s="4" t="str">
        <f t="shared" si="202"/>
        <v/>
      </c>
      <c r="AN1967" s="4" t="str">
        <f t="shared" si="203"/>
        <v/>
      </c>
    </row>
    <row r="1968" spans="1:40" x14ac:dyDescent="0.2">
      <c r="A1968" s="9" t="str">
        <f>Calculations!B1968</f>
        <v/>
      </c>
      <c r="B1968" s="9" t="str">
        <f>Calculations!A1968</f>
        <v/>
      </c>
      <c r="C1968" s="3" t="str">
        <f t="shared" si="206"/>
        <v/>
      </c>
      <c r="D1968" s="3" t="str">
        <f>IFERROR(Calculations!L1968,"")</f>
        <v/>
      </c>
      <c r="E1968" s="3" t="str">
        <f>IF(OR(FilterValue="",Calculations!C1968=FilterValue), IF(Calculations!C1968 &lt;&gt;DefectTypeString,  IFERROR(Calculations!L1968,""), NA()),NA())</f>
        <v/>
      </c>
      <c r="F1968" s="3" t="e">
        <f t="shared" si="204"/>
        <v>#NUM!</v>
      </c>
      <c r="G1968" s="3" t="e">
        <f xml:space="preserve"> IF(Calculations!C1968 = DefectTypeString,  IFERROR(Calculations!L1968,""), NA())</f>
        <v>#N/A</v>
      </c>
      <c r="H1968" s="3" t="e">
        <f t="shared" si="205"/>
        <v>#NUM!</v>
      </c>
      <c r="I1968" s="3" t="e">
        <f ca="1" xml:space="preserve"> IF(OR(Calculations!C1968 = "",Calculations!C1968 &lt;&gt; DefectTypeString),  Calculations!M1968, NA())</f>
        <v>#N/A</v>
      </c>
      <c r="J1968" s="3" t="e">
        <f xml:space="preserve"> IF(Calculations!C1968 = DefectTypeString,  Calculations!M1968, NA())</f>
        <v>#N/A</v>
      </c>
      <c r="K1968" s="3"/>
      <c r="AL1968" s="2" t="str">
        <f t="shared" si="201"/>
        <v/>
      </c>
      <c r="AM1968" s="4" t="str">
        <f t="shared" si="202"/>
        <v/>
      </c>
      <c r="AN1968" s="4" t="str">
        <f t="shared" si="203"/>
        <v/>
      </c>
    </row>
    <row r="1969" spans="1:40" x14ac:dyDescent="0.2">
      <c r="A1969" s="9" t="str">
        <f>Calculations!B1969</f>
        <v/>
      </c>
      <c r="B1969" s="9" t="str">
        <f>Calculations!A1969</f>
        <v/>
      </c>
      <c r="C1969" s="3" t="str">
        <f t="shared" si="206"/>
        <v/>
      </c>
      <c r="D1969" s="3" t="str">
        <f>IFERROR(Calculations!L1969,"")</f>
        <v/>
      </c>
      <c r="E1969" s="3" t="str">
        <f>IF(OR(FilterValue="",Calculations!C1969=FilterValue), IF(Calculations!C1969 &lt;&gt;DefectTypeString,  IFERROR(Calculations!L1969,""), NA()),NA())</f>
        <v/>
      </c>
      <c r="F1969" s="3" t="e">
        <f t="shared" si="204"/>
        <v>#NUM!</v>
      </c>
      <c r="G1969" s="3" t="e">
        <f xml:space="preserve"> IF(Calculations!C1969 = DefectTypeString,  IFERROR(Calculations!L1969,""), NA())</f>
        <v>#N/A</v>
      </c>
      <c r="H1969" s="3" t="e">
        <f t="shared" si="205"/>
        <v>#NUM!</v>
      </c>
      <c r="I1969" s="3" t="e">
        <f ca="1" xml:space="preserve"> IF(OR(Calculations!C1969 = "",Calculations!C1969 &lt;&gt; DefectTypeString),  Calculations!M1969, NA())</f>
        <v>#N/A</v>
      </c>
      <c r="J1969" s="3" t="e">
        <f xml:space="preserve"> IF(Calculations!C1969 = DefectTypeString,  Calculations!M1969, NA())</f>
        <v>#N/A</v>
      </c>
      <c r="K1969" s="3"/>
      <c r="AL1969" s="2" t="str">
        <f t="shared" si="201"/>
        <v/>
      </c>
      <c r="AM1969" s="4" t="str">
        <f t="shared" si="202"/>
        <v/>
      </c>
      <c r="AN1969" s="4" t="str">
        <f t="shared" si="203"/>
        <v/>
      </c>
    </row>
    <row r="1970" spans="1:40" x14ac:dyDescent="0.2">
      <c r="A1970" s="9" t="str">
        <f>Calculations!B1970</f>
        <v/>
      </c>
      <c r="B1970" s="9" t="str">
        <f>Calculations!A1970</f>
        <v/>
      </c>
      <c r="C1970" s="3" t="str">
        <f t="shared" si="206"/>
        <v/>
      </c>
      <c r="D1970" s="3" t="str">
        <f>IFERROR(Calculations!L1970,"")</f>
        <v/>
      </c>
      <c r="E1970" s="3" t="str">
        <f>IF(OR(FilterValue="",Calculations!C1970=FilterValue), IF(Calculations!C1970 &lt;&gt;DefectTypeString,  IFERROR(Calculations!L1970,""), NA()),NA())</f>
        <v/>
      </c>
      <c r="F1970" s="3" t="e">
        <f t="shared" si="204"/>
        <v>#NUM!</v>
      </c>
      <c r="G1970" s="3" t="e">
        <f xml:space="preserve"> IF(Calculations!C1970 = DefectTypeString,  IFERROR(Calculations!L1970,""), NA())</f>
        <v>#N/A</v>
      </c>
      <c r="H1970" s="3" t="e">
        <f t="shared" si="205"/>
        <v>#NUM!</v>
      </c>
      <c r="I1970" s="3" t="e">
        <f ca="1" xml:space="preserve"> IF(OR(Calculations!C1970 = "",Calculations!C1970 &lt;&gt; DefectTypeString),  Calculations!M1970, NA())</f>
        <v>#N/A</v>
      </c>
      <c r="J1970" s="3" t="e">
        <f xml:space="preserve"> IF(Calculations!C1970 = DefectTypeString,  Calculations!M1970, NA())</f>
        <v>#N/A</v>
      </c>
      <c r="K1970" s="3"/>
      <c r="AL1970" s="2" t="str">
        <f t="shared" si="201"/>
        <v/>
      </c>
      <c r="AM1970" s="4" t="str">
        <f t="shared" si="202"/>
        <v/>
      </c>
      <c r="AN1970" s="4" t="str">
        <f t="shared" si="203"/>
        <v/>
      </c>
    </row>
    <row r="1971" spans="1:40" x14ac:dyDescent="0.2">
      <c r="A1971" s="9" t="str">
        <f>Calculations!B1971</f>
        <v/>
      </c>
      <c r="B1971" s="9" t="str">
        <f>Calculations!A1971</f>
        <v/>
      </c>
      <c r="C1971" s="3" t="str">
        <f t="shared" si="206"/>
        <v/>
      </c>
      <c r="D1971" s="3" t="str">
        <f>IFERROR(Calculations!L1971,"")</f>
        <v/>
      </c>
      <c r="E1971" s="3" t="str">
        <f>IF(OR(FilterValue="",Calculations!C1971=FilterValue), IF(Calculations!C1971 &lt;&gt;DefectTypeString,  IFERROR(Calculations!L1971,""), NA()),NA())</f>
        <v/>
      </c>
      <c r="F1971" s="3" t="e">
        <f t="shared" si="204"/>
        <v>#NUM!</v>
      </c>
      <c r="G1971" s="3" t="e">
        <f xml:space="preserve"> IF(Calculations!C1971 = DefectTypeString,  IFERROR(Calculations!L1971,""), NA())</f>
        <v>#N/A</v>
      </c>
      <c r="H1971" s="3" t="e">
        <f t="shared" si="205"/>
        <v>#NUM!</v>
      </c>
      <c r="I1971" s="3" t="e">
        <f ca="1" xml:space="preserve"> IF(OR(Calculations!C1971 = "",Calculations!C1971 &lt;&gt; DefectTypeString),  Calculations!M1971, NA())</f>
        <v>#N/A</v>
      </c>
      <c r="J1971" s="3" t="e">
        <f xml:space="preserve"> IF(Calculations!C1971 = DefectTypeString,  Calculations!M1971, NA())</f>
        <v>#N/A</v>
      </c>
      <c r="K1971" s="3"/>
      <c r="AL1971" s="2" t="str">
        <f t="shared" si="201"/>
        <v/>
      </c>
      <c r="AM1971" s="4" t="str">
        <f t="shared" si="202"/>
        <v/>
      </c>
      <c r="AN1971" s="4" t="str">
        <f t="shared" si="203"/>
        <v/>
      </c>
    </row>
    <row r="1972" spans="1:40" x14ac:dyDescent="0.2">
      <c r="A1972" s="9" t="str">
        <f>Calculations!B1972</f>
        <v/>
      </c>
      <c r="B1972" s="9" t="str">
        <f>Calculations!A1972</f>
        <v/>
      </c>
      <c r="C1972" s="3" t="str">
        <f t="shared" si="206"/>
        <v/>
      </c>
      <c r="D1972" s="3" t="str">
        <f>IFERROR(Calculations!L1972,"")</f>
        <v/>
      </c>
      <c r="E1972" s="3" t="str">
        <f>IF(OR(FilterValue="",Calculations!C1972=FilterValue), IF(Calculations!C1972 &lt;&gt;DefectTypeString,  IFERROR(Calculations!L1972,""), NA()),NA())</f>
        <v/>
      </c>
      <c r="F1972" s="3" t="e">
        <f t="shared" si="204"/>
        <v>#NUM!</v>
      </c>
      <c r="G1972" s="3" t="e">
        <f xml:space="preserve"> IF(Calculations!C1972 = DefectTypeString,  IFERROR(Calculations!L1972,""), NA())</f>
        <v>#N/A</v>
      </c>
      <c r="H1972" s="3" t="e">
        <f t="shared" si="205"/>
        <v>#NUM!</v>
      </c>
      <c r="I1972" s="3" t="e">
        <f ca="1" xml:space="preserve"> IF(OR(Calculations!C1972 = "",Calculations!C1972 &lt;&gt; DefectTypeString),  Calculations!M1972, NA())</f>
        <v>#N/A</v>
      </c>
      <c r="J1972" s="3" t="e">
        <f xml:space="preserve"> IF(Calculations!C1972 = DefectTypeString,  Calculations!M1972, NA())</f>
        <v>#N/A</v>
      </c>
      <c r="K1972" s="3"/>
      <c r="AL1972" s="2" t="str">
        <f t="shared" si="201"/>
        <v/>
      </c>
      <c r="AM1972" s="4" t="str">
        <f t="shared" si="202"/>
        <v/>
      </c>
      <c r="AN1972" s="4" t="str">
        <f t="shared" si="203"/>
        <v/>
      </c>
    </row>
    <row r="1973" spans="1:40" x14ac:dyDescent="0.2">
      <c r="A1973" s="9" t="str">
        <f>Calculations!B1973</f>
        <v/>
      </c>
      <c r="B1973" s="9" t="str">
        <f>Calculations!A1973</f>
        <v/>
      </c>
      <c r="C1973" s="3" t="str">
        <f t="shared" si="206"/>
        <v/>
      </c>
      <c r="D1973" s="3" t="str">
        <f>IFERROR(Calculations!L1973,"")</f>
        <v/>
      </c>
      <c r="E1973" s="3" t="str">
        <f>IF(OR(FilterValue="",Calculations!C1973=FilterValue), IF(Calculations!C1973 &lt;&gt;DefectTypeString,  IFERROR(Calculations!L1973,""), NA()),NA())</f>
        <v/>
      </c>
      <c r="F1973" s="3" t="e">
        <f t="shared" si="204"/>
        <v>#NUM!</v>
      </c>
      <c r="G1973" s="3" t="e">
        <f xml:space="preserve"> IF(Calculations!C1973 = DefectTypeString,  IFERROR(Calculations!L1973,""), NA())</f>
        <v>#N/A</v>
      </c>
      <c r="H1973" s="3" t="e">
        <f t="shared" si="205"/>
        <v>#NUM!</v>
      </c>
      <c r="I1973" s="3" t="e">
        <f ca="1" xml:space="preserve"> IF(OR(Calculations!C1973 = "",Calculations!C1973 &lt;&gt; DefectTypeString),  Calculations!M1973, NA())</f>
        <v>#N/A</v>
      </c>
      <c r="J1973" s="3" t="e">
        <f xml:space="preserve"> IF(Calculations!C1973 = DefectTypeString,  Calculations!M1973, NA())</f>
        <v>#N/A</v>
      </c>
      <c r="K1973" s="3"/>
      <c r="AL1973" s="2" t="str">
        <f t="shared" si="201"/>
        <v/>
      </c>
      <c r="AM1973" s="4" t="str">
        <f t="shared" si="202"/>
        <v/>
      </c>
      <c r="AN1973" s="4" t="str">
        <f t="shared" si="203"/>
        <v/>
      </c>
    </row>
    <row r="1974" spans="1:40" x14ac:dyDescent="0.2">
      <c r="A1974" s="9" t="str">
        <f>Calculations!B1974</f>
        <v/>
      </c>
      <c r="B1974" s="9" t="str">
        <f>Calculations!A1974</f>
        <v/>
      </c>
      <c r="C1974" s="3" t="str">
        <f t="shared" si="206"/>
        <v/>
      </c>
      <c r="D1974" s="3" t="str">
        <f>IFERROR(Calculations!L1974,"")</f>
        <v/>
      </c>
      <c r="E1974" s="3" t="str">
        <f>IF(OR(FilterValue="",Calculations!C1974=FilterValue), IF(Calculations!C1974 &lt;&gt;DefectTypeString,  IFERROR(Calculations!L1974,""), NA()),NA())</f>
        <v/>
      </c>
      <c r="F1974" s="3" t="e">
        <f t="shared" si="204"/>
        <v>#NUM!</v>
      </c>
      <c r="G1974" s="3" t="e">
        <f xml:space="preserve"> IF(Calculations!C1974 = DefectTypeString,  IFERROR(Calculations!L1974,""), NA())</f>
        <v>#N/A</v>
      </c>
      <c r="H1974" s="3" t="e">
        <f t="shared" si="205"/>
        <v>#NUM!</v>
      </c>
      <c r="I1974" s="3" t="e">
        <f ca="1" xml:space="preserve"> IF(OR(Calculations!C1974 = "",Calculations!C1974 &lt;&gt; DefectTypeString),  Calculations!M1974, NA())</f>
        <v>#N/A</v>
      </c>
      <c r="J1974" s="3" t="e">
        <f xml:space="preserve"> IF(Calculations!C1974 = DefectTypeString,  Calculations!M1974, NA())</f>
        <v>#N/A</v>
      </c>
      <c r="K1974" s="3"/>
      <c r="AL1974" s="2" t="str">
        <f t="shared" si="201"/>
        <v/>
      </c>
      <c r="AM1974" s="4" t="str">
        <f t="shared" si="202"/>
        <v/>
      </c>
      <c r="AN1974" s="4" t="str">
        <f t="shared" si="203"/>
        <v/>
      </c>
    </row>
    <row r="1975" spans="1:40" x14ac:dyDescent="0.2">
      <c r="A1975" s="9" t="str">
        <f>Calculations!B1975</f>
        <v/>
      </c>
      <c r="B1975" s="9" t="str">
        <f>Calculations!A1975</f>
        <v/>
      </c>
      <c r="C1975" s="3" t="str">
        <f t="shared" si="206"/>
        <v/>
      </c>
      <c r="D1975" s="3" t="str">
        <f>IFERROR(Calculations!L1975,"")</f>
        <v/>
      </c>
      <c r="E1975" s="3" t="str">
        <f>IF(OR(FilterValue="",Calculations!C1975=FilterValue), IF(Calculations!C1975 &lt;&gt;DefectTypeString,  IFERROR(Calculations!L1975,""), NA()),NA())</f>
        <v/>
      </c>
      <c r="F1975" s="3" t="e">
        <f t="shared" si="204"/>
        <v>#NUM!</v>
      </c>
      <c r="G1975" s="3" t="e">
        <f xml:space="preserve"> IF(Calculations!C1975 = DefectTypeString,  IFERROR(Calculations!L1975,""), NA())</f>
        <v>#N/A</v>
      </c>
      <c r="H1975" s="3" t="e">
        <f t="shared" si="205"/>
        <v>#NUM!</v>
      </c>
      <c r="I1975" s="3" t="e">
        <f ca="1" xml:space="preserve"> IF(OR(Calculations!C1975 = "",Calculations!C1975 &lt;&gt; DefectTypeString),  Calculations!M1975, NA())</f>
        <v>#N/A</v>
      </c>
      <c r="J1975" s="3" t="e">
        <f xml:space="preserve"> IF(Calculations!C1975 = DefectTypeString,  Calculations!M1975, NA())</f>
        <v>#N/A</v>
      </c>
      <c r="K1975" s="3"/>
      <c r="AL1975" s="2" t="str">
        <f t="shared" si="201"/>
        <v/>
      </c>
      <c r="AM1975" s="4" t="str">
        <f t="shared" si="202"/>
        <v/>
      </c>
      <c r="AN1975" s="4" t="str">
        <f t="shared" si="203"/>
        <v/>
      </c>
    </row>
    <row r="1976" spans="1:40" x14ac:dyDescent="0.2">
      <c r="A1976" s="9" t="str">
        <f>Calculations!B1976</f>
        <v/>
      </c>
      <c r="B1976" s="9" t="str">
        <f>Calculations!A1976</f>
        <v/>
      </c>
      <c r="C1976" s="3" t="str">
        <f t="shared" si="206"/>
        <v/>
      </c>
      <c r="D1976" s="3" t="str">
        <f>IFERROR(Calculations!L1976,"")</f>
        <v/>
      </c>
      <c r="E1976" s="3" t="str">
        <f>IF(OR(FilterValue="",Calculations!C1976=FilterValue), IF(Calculations!C1976 &lt;&gt;DefectTypeString,  IFERROR(Calculations!L1976,""), NA()),NA())</f>
        <v/>
      </c>
      <c r="F1976" s="3" t="e">
        <f t="shared" si="204"/>
        <v>#NUM!</v>
      </c>
      <c r="G1976" s="3" t="e">
        <f xml:space="preserve"> IF(Calculations!C1976 = DefectTypeString,  IFERROR(Calculations!L1976,""), NA())</f>
        <v>#N/A</v>
      </c>
      <c r="H1976" s="3" t="e">
        <f t="shared" si="205"/>
        <v>#NUM!</v>
      </c>
      <c r="I1976" s="3" t="e">
        <f ca="1" xml:space="preserve"> IF(OR(Calculations!C1976 = "",Calculations!C1976 &lt;&gt; DefectTypeString),  Calculations!M1976, NA())</f>
        <v>#N/A</v>
      </c>
      <c r="J1976" s="3" t="e">
        <f xml:space="preserve"> IF(Calculations!C1976 = DefectTypeString,  Calculations!M1976, NA())</f>
        <v>#N/A</v>
      </c>
      <c r="K1976" s="3"/>
      <c r="AL1976" s="2" t="str">
        <f t="shared" si="201"/>
        <v/>
      </c>
      <c r="AM1976" s="4" t="str">
        <f t="shared" si="202"/>
        <v/>
      </c>
      <c r="AN1976" s="4" t="str">
        <f t="shared" si="203"/>
        <v/>
      </c>
    </row>
    <row r="1977" spans="1:40" x14ac:dyDescent="0.2">
      <c r="A1977" s="9" t="str">
        <f>Calculations!B1977</f>
        <v/>
      </c>
      <c r="B1977" s="9" t="str">
        <f>Calculations!A1977</f>
        <v/>
      </c>
      <c r="C1977" s="3" t="str">
        <f t="shared" si="206"/>
        <v/>
      </c>
      <c r="D1977" s="3" t="str">
        <f>IFERROR(Calculations!L1977,"")</f>
        <v/>
      </c>
      <c r="E1977" s="3" t="str">
        <f>IF(OR(FilterValue="",Calculations!C1977=FilterValue), IF(Calculations!C1977 &lt;&gt;DefectTypeString,  IFERROR(Calculations!L1977,""), NA()),NA())</f>
        <v/>
      </c>
      <c r="F1977" s="3" t="e">
        <f t="shared" si="204"/>
        <v>#NUM!</v>
      </c>
      <c r="G1977" s="3" t="e">
        <f xml:space="preserve"> IF(Calculations!C1977 = DefectTypeString,  IFERROR(Calculations!L1977,""), NA())</f>
        <v>#N/A</v>
      </c>
      <c r="H1977" s="3" t="e">
        <f t="shared" si="205"/>
        <v>#NUM!</v>
      </c>
      <c r="I1977" s="3" t="e">
        <f ca="1" xml:space="preserve"> IF(OR(Calculations!C1977 = "",Calculations!C1977 &lt;&gt; DefectTypeString),  Calculations!M1977, NA())</f>
        <v>#N/A</v>
      </c>
      <c r="J1977" s="3" t="e">
        <f xml:space="preserve"> IF(Calculations!C1977 = DefectTypeString,  Calculations!M1977, NA())</f>
        <v>#N/A</v>
      </c>
      <c r="K1977" s="3"/>
      <c r="AL1977" s="2" t="str">
        <f t="shared" si="201"/>
        <v/>
      </c>
      <c r="AM1977" s="4" t="str">
        <f t="shared" si="202"/>
        <v/>
      </c>
      <c r="AN1977" s="4" t="str">
        <f t="shared" si="203"/>
        <v/>
      </c>
    </row>
    <row r="1978" spans="1:40" x14ac:dyDescent="0.2">
      <c r="A1978" s="9" t="str">
        <f>Calculations!B1978</f>
        <v/>
      </c>
      <c r="B1978" s="9" t="str">
        <f>Calculations!A1978</f>
        <v/>
      </c>
      <c r="C1978" s="3" t="str">
        <f t="shared" si="206"/>
        <v/>
      </c>
      <c r="D1978" s="3" t="str">
        <f>IFERROR(Calculations!L1978,"")</f>
        <v/>
      </c>
      <c r="E1978" s="3" t="str">
        <f>IF(OR(FilterValue="",Calculations!C1978=FilterValue), IF(Calculations!C1978 &lt;&gt;DefectTypeString,  IFERROR(Calculations!L1978,""), NA()),NA())</f>
        <v/>
      </c>
      <c r="F1978" s="3" t="e">
        <f t="shared" si="204"/>
        <v>#NUM!</v>
      </c>
      <c r="G1978" s="3" t="e">
        <f xml:space="preserve"> IF(Calculations!C1978 = DefectTypeString,  IFERROR(Calculations!L1978,""), NA())</f>
        <v>#N/A</v>
      </c>
      <c r="H1978" s="3" t="e">
        <f t="shared" si="205"/>
        <v>#NUM!</v>
      </c>
      <c r="I1978" s="3" t="e">
        <f ca="1" xml:space="preserve"> IF(OR(Calculations!C1978 = "",Calculations!C1978 &lt;&gt; DefectTypeString),  Calculations!M1978, NA())</f>
        <v>#N/A</v>
      </c>
      <c r="J1978" s="3" t="e">
        <f xml:space="preserve"> IF(Calculations!C1978 = DefectTypeString,  Calculations!M1978, NA())</f>
        <v>#N/A</v>
      </c>
      <c r="K1978" s="3"/>
      <c r="AL1978" s="2" t="str">
        <f t="shared" si="201"/>
        <v/>
      </c>
      <c r="AM1978" s="4" t="str">
        <f t="shared" si="202"/>
        <v/>
      </c>
      <c r="AN1978" s="4" t="str">
        <f t="shared" si="203"/>
        <v/>
      </c>
    </row>
    <row r="1979" spans="1:40" x14ac:dyDescent="0.2">
      <c r="A1979" s="9" t="str">
        <f>Calculations!B1979</f>
        <v/>
      </c>
      <c r="B1979" s="9" t="str">
        <f>Calculations!A1979</f>
        <v/>
      </c>
      <c r="C1979" s="3" t="str">
        <f t="shared" si="206"/>
        <v/>
      </c>
      <c r="D1979" s="3" t="str">
        <f>IFERROR(Calculations!L1979,"")</f>
        <v/>
      </c>
      <c r="E1979" s="3" t="str">
        <f>IF(OR(FilterValue="",Calculations!C1979=FilterValue), IF(Calculations!C1979 &lt;&gt;DefectTypeString,  IFERROR(Calculations!L1979,""), NA()),NA())</f>
        <v/>
      </c>
      <c r="F1979" s="3" t="e">
        <f t="shared" si="204"/>
        <v>#NUM!</v>
      </c>
      <c r="G1979" s="3" t="e">
        <f xml:space="preserve"> IF(Calculations!C1979 = DefectTypeString,  IFERROR(Calculations!L1979,""), NA())</f>
        <v>#N/A</v>
      </c>
      <c r="H1979" s="3" t="e">
        <f t="shared" si="205"/>
        <v>#NUM!</v>
      </c>
      <c r="I1979" s="3" t="e">
        <f ca="1" xml:space="preserve"> IF(OR(Calculations!C1979 = "",Calculations!C1979 &lt;&gt; DefectTypeString),  Calculations!M1979, NA())</f>
        <v>#N/A</v>
      </c>
      <c r="J1979" s="3" t="e">
        <f xml:space="preserve"> IF(Calculations!C1979 = DefectTypeString,  Calculations!M1979, NA())</f>
        <v>#N/A</v>
      </c>
      <c r="K1979" s="3"/>
      <c r="AL1979" s="2" t="str">
        <f t="shared" si="201"/>
        <v/>
      </c>
      <c r="AM1979" s="4" t="str">
        <f t="shared" si="202"/>
        <v/>
      </c>
      <c r="AN1979" s="4" t="str">
        <f t="shared" si="203"/>
        <v/>
      </c>
    </row>
    <row r="1980" spans="1:40" x14ac:dyDescent="0.2">
      <c r="A1980" s="9" t="str">
        <f>Calculations!B1980</f>
        <v/>
      </c>
      <c r="B1980" s="9" t="str">
        <f>Calculations!A1980</f>
        <v/>
      </c>
      <c r="C1980" s="3" t="str">
        <f t="shared" si="206"/>
        <v/>
      </c>
      <c r="D1980" s="3" t="str">
        <f>IFERROR(Calculations!L1980,"")</f>
        <v/>
      </c>
      <c r="E1980" s="3" t="str">
        <f>IF(OR(FilterValue="",Calculations!C1980=FilterValue), IF(Calculations!C1980 &lt;&gt;DefectTypeString,  IFERROR(Calculations!L1980,""), NA()),NA())</f>
        <v/>
      </c>
      <c r="F1980" s="3" t="e">
        <f t="shared" si="204"/>
        <v>#NUM!</v>
      </c>
      <c r="G1980" s="3" t="e">
        <f xml:space="preserve"> IF(Calculations!C1980 = DefectTypeString,  IFERROR(Calculations!L1980,""), NA())</f>
        <v>#N/A</v>
      </c>
      <c r="H1980" s="3" t="e">
        <f t="shared" si="205"/>
        <v>#NUM!</v>
      </c>
      <c r="I1980" s="3" t="e">
        <f ca="1" xml:space="preserve"> IF(OR(Calculations!C1980 = "",Calculations!C1980 &lt;&gt; DefectTypeString),  Calculations!M1980, NA())</f>
        <v>#N/A</v>
      </c>
      <c r="J1980" s="3" t="e">
        <f xml:space="preserve"> IF(Calculations!C1980 = DefectTypeString,  Calculations!M1980, NA())</f>
        <v>#N/A</v>
      </c>
      <c r="K1980" s="3"/>
      <c r="AL1980" s="2" t="str">
        <f t="shared" si="201"/>
        <v/>
      </c>
      <c r="AM1980" s="4" t="str">
        <f t="shared" si="202"/>
        <v/>
      </c>
      <c r="AN1980" s="4" t="str">
        <f t="shared" si="203"/>
        <v/>
      </c>
    </row>
    <row r="1981" spans="1:40" x14ac:dyDescent="0.2">
      <c r="A1981" s="9" t="str">
        <f>Calculations!B1981</f>
        <v/>
      </c>
      <c r="B1981" s="9" t="str">
        <f>Calculations!A1981</f>
        <v/>
      </c>
      <c r="C1981" s="3" t="str">
        <f t="shared" si="206"/>
        <v/>
      </c>
      <c r="D1981" s="3" t="str">
        <f>IFERROR(Calculations!L1981,"")</f>
        <v/>
      </c>
      <c r="E1981" s="3" t="str">
        <f>IF(OR(FilterValue="",Calculations!C1981=FilterValue), IF(Calculations!C1981 &lt;&gt;DefectTypeString,  IFERROR(Calculations!L1981,""), NA()),NA())</f>
        <v/>
      </c>
      <c r="F1981" s="3" t="e">
        <f t="shared" si="204"/>
        <v>#NUM!</v>
      </c>
      <c r="G1981" s="3" t="e">
        <f xml:space="preserve"> IF(Calculations!C1981 = DefectTypeString,  IFERROR(Calculations!L1981,""), NA())</f>
        <v>#N/A</v>
      </c>
      <c r="H1981" s="3" t="e">
        <f t="shared" si="205"/>
        <v>#NUM!</v>
      </c>
      <c r="I1981" s="3" t="e">
        <f ca="1" xml:space="preserve"> IF(OR(Calculations!C1981 = "",Calculations!C1981 &lt;&gt; DefectTypeString),  Calculations!M1981, NA())</f>
        <v>#N/A</v>
      </c>
      <c r="J1981" s="3" t="e">
        <f xml:space="preserve"> IF(Calculations!C1981 = DefectTypeString,  Calculations!M1981, NA())</f>
        <v>#N/A</v>
      </c>
      <c r="K1981" s="3"/>
      <c r="AL1981" s="2" t="str">
        <f t="shared" si="201"/>
        <v/>
      </c>
      <c r="AM1981" s="4" t="str">
        <f t="shared" si="202"/>
        <v/>
      </c>
      <c r="AN1981" s="4" t="str">
        <f t="shared" si="203"/>
        <v/>
      </c>
    </row>
    <row r="1982" spans="1:40" x14ac:dyDescent="0.2">
      <c r="A1982" s="9" t="str">
        <f>Calculations!B1982</f>
        <v/>
      </c>
      <c r="B1982" s="9" t="str">
        <f>Calculations!A1982</f>
        <v/>
      </c>
      <c r="C1982" s="3" t="str">
        <f t="shared" si="206"/>
        <v/>
      </c>
      <c r="D1982" s="3" t="str">
        <f>IFERROR(Calculations!L1982,"")</f>
        <v/>
      </c>
      <c r="E1982" s="3" t="str">
        <f>IF(OR(FilterValue="",Calculations!C1982=FilterValue), IF(Calculations!C1982 &lt;&gt;DefectTypeString,  IFERROR(Calculations!L1982,""), NA()),NA())</f>
        <v/>
      </c>
      <c r="F1982" s="3" t="e">
        <f t="shared" si="204"/>
        <v>#NUM!</v>
      </c>
      <c r="G1982" s="3" t="e">
        <f xml:space="preserve"> IF(Calculations!C1982 = DefectTypeString,  IFERROR(Calculations!L1982,""), NA())</f>
        <v>#N/A</v>
      </c>
      <c r="H1982" s="3" t="e">
        <f t="shared" si="205"/>
        <v>#NUM!</v>
      </c>
      <c r="I1982" s="3" t="e">
        <f ca="1" xml:space="preserve"> IF(OR(Calculations!C1982 = "",Calculations!C1982 &lt;&gt; DefectTypeString),  Calculations!M1982, NA())</f>
        <v>#N/A</v>
      </c>
      <c r="J1982" s="3" t="e">
        <f xml:space="preserve"> IF(Calculations!C1982 = DefectTypeString,  Calculations!M1982, NA())</f>
        <v>#N/A</v>
      </c>
      <c r="K1982" s="3"/>
      <c r="AL1982" s="2" t="str">
        <f t="shared" si="201"/>
        <v/>
      </c>
      <c r="AM1982" s="4" t="str">
        <f t="shared" si="202"/>
        <v/>
      </c>
      <c r="AN1982" s="4" t="str">
        <f t="shared" si="203"/>
        <v/>
      </c>
    </row>
    <row r="1983" spans="1:40" x14ac:dyDescent="0.2">
      <c r="A1983" s="9" t="str">
        <f>Calculations!B1983</f>
        <v/>
      </c>
      <c r="B1983" s="9" t="str">
        <f>Calculations!A1983</f>
        <v/>
      </c>
      <c r="C1983" s="3" t="str">
        <f t="shared" si="206"/>
        <v/>
      </c>
      <c r="D1983" s="3" t="str">
        <f>IFERROR(Calculations!L1983,"")</f>
        <v/>
      </c>
      <c r="E1983" s="3" t="str">
        <f>IF(OR(FilterValue="",Calculations!C1983=FilterValue), IF(Calculations!C1983 &lt;&gt;DefectTypeString,  IFERROR(Calculations!L1983,""), NA()),NA())</f>
        <v/>
      </c>
      <c r="F1983" s="3" t="e">
        <f t="shared" si="204"/>
        <v>#NUM!</v>
      </c>
      <c r="G1983" s="3" t="e">
        <f xml:space="preserve"> IF(Calculations!C1983 = DefectTypeString,  IFERROR(Calculations!L1983,""), NA())</f>
        <v>#N/A</v>
      </c>
      <c r="H1983" s="3" t="e">
        <f t="shared" si="205"/>
        <v>#NUM!</v>
      </c>
      <c r="I1983" s="3" t="e">
        <f ca="1" xml:space="preserve"> IF(OR(Calculations!C1983 = "",Calculations!C1983 &lt;&gt; DefectTypeString),  Calculations!M1983, NA())</f>
        <v>#N/A</v>
      </c>
      <c r="J1983" s="3" t="e">
        <f xml:space="preserve"> IF(Calculations!C1983 = DefectTypeString,  Calculations!M1983, NA())</f>
        <v>#N/A</v>
      </c>
      <c r="K1983" s="3"/>
      <c r="AL1983" s="2" t="str">
        <f t="shared" si="201"/>
        <v/>
      </c>
      <c r="AM1983" s="4" t="str">
        <f t="shared" si="202"/>
        <v/>
      </c>
      <c r="AN1983" s="4" t="str">
        <f t="shared" si="203"/>
        <v/>
      </c>
    </row>
    <row r="1984" spans="1:40" x14ac:dyDescent="0.2">
      <c r="A1984" s="9" t="str">
        <f>Calculations!B1984</f>
        <v/>
      </c>
      <c r="B1984" s="9" t="str">
        <f>Calculations!A1984</f>
        <v/>
      </c>
      <c r="C1984" s="3" t="str">
        <f t="shared" si="206"/>
        <v/>
      </c>
      <c r="D1984" s="3" t="str">
        <f>IFERROR(Calculations!L1984,"")</f>
        <v/>
      </c>
      <c r="E1984" s="3" t="str">
        <f>IF(OR(FilterValue="",Calculations!C1984=FilterValue), IF(Calculations!C1984 &lt;&gt;DefectTypeString,  IFERROR(Calculations!L1984,""), NA()),NA())</f>
        <v/>
      </c>
      <c r="F1984" s="3" t="e">
        <f t="shared" si="204"/>
        <v>#NUM!</v>
      </c>
      <c r="G1984" s="3" t="e">
        <f xml:space="preserve"> IF(Calculations!C1984 = DefectTypeString,  IFERROR(Calculations!L1984,""), NA())</f>
        <v>#N/A</v>
      </c>
      <c r="H1984" s="3" t="e">
        <f t="shared" si="205"/>
        <v>#NUM!</v>
      </c>
      <c r="I1984" s="3" t="e">
        <f ca="1" xml:space="preserve"> IF(OR(Calculations!C1984 = "",Calculations!C1984 &lt;&gt; DefectTypeString),  Calculations!M1984, NA())</f>
        <v>#N/A</v>
      </c>
      <c r="J1984" s="3" t="e">
        <f xml:space="preserve"> IF(Calculations!C1984 = DefectTypeString,  Calculations!M1984, NA())</f>
        <v>#N/A</v>
      </c>
      <c r="K1984" s="3"/>
      <c r="AL1984" s="2" t="str">
        <f t="shared" si="201"/>
        <v/>
      </c>
      <c r="AM1984" s="4" t="str">
        <f t="shared" si="202"/>
        <v/>
      </c>
      <c r="AN1984" s="4" t="str">
        <f t="shared" si="203"/>
        <v/>
      </c>
    </row>
    <row r="1985" spans="1:40" x14ac:dyDescent="0.2">
      <c r="A1985" s="9" t="str">
        <f>Calculations!B1985</f>
        <v/>
      </c>
      <c r="B1985" s="9" t="str">
        <f>Calculations!A1985</f>
        <v/>
      </c>
      <c r="C1985" s="3" t="str">
        <f t="shared" si="206"/>
        <v/>
      </c>
      <c r="D1985" s="3" t="str">
        <f>IFERROR(Calculations!L1985,"")</f>
        <v/>
      </c>
      <c r="E1985" s="3" t="str">
        <f>IF(OR(FilterValue="",Calculations!C1985=FilterValue), IF(Calculations!C1985 &lt;&gt;DefectTypeString,  IFERROR(Calculations!L1985,""), NA()),NA())</f>
        <v/>
      </c>
      <c r="F1985" s="3" t="e">
        <f t="shared" si="204"/>
        <v>#NUM!</v>
      </c>
      <c r="G1985" s="3" t="e">
        <f xml:space="preserve"> IF(Calculations!C1985 = DefectTypeString,  IFERROR(Calculations!L1985,""), NA())</f>
        <v>#N/A</v>
      </c>
      <c r="H1985" s="3" t="e">
        <f t="shared" si="205"/>
        <v>#NUM!</v>
      </c>
      <c r="I1985" s="3" t="e">
        <f ca="1" xml:space="preserve"> IF(OR(Calculations!C1985 = "",Calculations!C1985 &lt;&gt; DefectTypeString),  Calculations!M1985, NA())</f>
        <v>#N/A</v>
      </c>
      <c r="J1985" s="3" t="e">
        <f xml:space="preserve"> IF(Calculations!C1985 = DefectTypeString,  Calculations!M1985, NA())</f>
        <v>#N/A</v>
      </c>
      <c r="K1985" s="3"/>
      <c r="AL1985" s="2" t="str">
        <f t="shared" si="201"/>
        <v/>
      </c>
      <c r="AM1985" s="4" t="str">
        <f t="shared" si="202"/>
        <v/>
      </c>
      <c r="AN1985" s="4" t="str">
        <f t="shared" si="203"/>
        <v/>
      </c>
    </row>
    <row r="1986" spans="1:40" x14ac:dyDescent="0.2">
      <c r="A1986" s="9" t="str">
        <f>Calculations!B1986</f>
        <v/>
      </c>
      <c r="B1986" s="9" t="str">
        <f>Calculations!A1986</f>
        <v/>
      </c>
      <c r="C1986" s="3" t="str">
        <f t="shared" si="206"/>
        <v/>
      </c>
      <c r="D1986" s="3" t="str">
        <f>IFERROR(Calculations!L1986,"")</f>
        <v/>
      </c>
      <c r="E1986" s="3" t="str">
        <f>IF(OR(FilterValue="",Calculations!C1986=FilterValue), IF(Calculations!C1986 &lt;&gt;DefectTypeString,  IFERROR(Calculations!L1986,""), NA()),NA())</f>
        <v/>
      </c>
      <c r="F1986" s="3" t="e">
        <f t="shared" si="204"/>
        <v>#NUM!</v>
      </c>
      <c r="G1986" s="3" t="e">
        <f xml:space="preserve"> IF(Calculations!C1986 = DefectTypeString,  IFERROR(Calculations!L1986,""), NA())</f>
        <v>#N/A</v>
      </c>
      <c r="H1986" s="3" t="e">
        <f t="shared" si="205"/>
        <v>#NUM!</v>
      </c>
      <c r="I1986" s="3" t="e">
        <f ca="1" xml:space="preserve"> IF(OR(Calculations!C1986 = "",Calculations!C1986 &lt;&gt; DefectTypeString),  Calculations!M1986, NA())</f>
        <v>#N/A</v>
      </c>
      <c r="J1986" s="3" t="e">
        <f xml:space="preserve"> IF(Calculations!C1986 = DefectTypeString,  Calculations!M1986, NA())</f>
        <v>#N/A</v>
      </c>
      <c r="K1986" s="3"/>
      <c r="AL1986" s="2" t="str">
        <f t="shared" si="201"/>
        <v/>
      </c>
      <c r="AM1986" s="4" t="str">
        <f t="shared" si="202"/>
        <v/>
      </c>
      <c r="AN1986" s="4" t="str">
        <f t="shared" si="203"/>
        <v/>
      </c>
    </row>
    <row r="1987" spans="1:40" x14ac:dyDescent="0.2">
      <c r="A1987" s="9" t="str">
        <f>Calculations!B1987</f>
        <v/>
      </c>
      <c r="B1987" s="9" t="str">
        <f>Calculations!A1987</f>
        <v/>
      </c>
      <c r="C1987" s="3" t="str">
        <f t="shared" si="206"/>
        <v/>
      </c>
      <c r="D1987" s="3" t="str">
        <f>IFERROR(Calculations!L1987,"")</f>
        <v/>
      </c>
      <c r="E1987" s="3" t="str">
        <f>IF(OR(FilterValue="",Calculations!C1987=FilterValue), IF(Calculations!C1987 &lt;&gt;DefectTypeString,  IFERROR(Calculations!L1987,""), NA()),NA())</f>
        <v/>
      </c>
      <c r="F1987" s="3" t="e">
        <f t="shared" si="204"/>
        <v>#NUM!</v>
      </c>
      <c r="G1987" s="3" t="e">
        <f xml:space="preserve"> IF(Calculations!C1987 = DefectTypeString,  IFERROR(Calculations!L1987,""), NA())</f>
        <v>#N/A</v>
      </c>
      <c r="H1987" s="3" t="e">
        <f t="shared" si="205"/>
        <v>#NUM!</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207">IF(AL1986&lt;=MAX(B:B), AL1986+1,"")</f>
        <v/>
      </c>
      <c r="AM1987" s="4" t="str">
        <f t="shared" ref="AM1987:AM2050" si="208">IF(AL1987&lt;&gt;"",$F$2,"")</f>
        <v/>
      </c>
      <c r="AN1987" s="4" t="str">
        <f t="shared" ref="AN1987:AN2050" si="209">IF(AL1987&lt;&gt;"",$H$2,"")</f>
        <v/>
      </c>
    </row>
    <row r="1988" spans="1:40" x14ac:dyDescent="0.2">
      <c r="A1988" s="9" t="str">
        <f>Calculations!B1988</f>
        <v/>
      </c>
      <c r="B1988" s="9" t="str">
        <f>Calculations!A1988</f>
        <v/>
      </c>
      <c r="C1988" s="3" t="str">
        <f t="shared" si="206"/>
        <v/>
      </c>
      <c r="D1988" s="3" t="str">
        <f>IFERROR(Calculations!L1988,"")</f>
        <v/>
      </c>
      <c r="E1988" s="3" t="str">
        <f>IF(OR(FilterValue="",Calculations!C1988=FilterValue), IF(Calculations!C1988 &lt;&gt;DefectTypeString,  IFERROR(Calculations!L1988,""), NA()),NA())</f>
        <v/>
      </c>
      <c r="F1988" s="3" t="e">
        <f t="shared" ref="F1988:F2051" si="210">$F$2</f>
        <v>#NUM!</v>
      </c>
      <c r="G1988" s="3" t="e">
        <f xml:space="preserve"> IF(Calculations!C1988 = DefectTypeString,  IFERROR(Calculations!L1988,""), NA())</f>
        <v>#N/A</v>
      </c>
      <c r="H1988" s="3" t="e">
        <f t="shared" ref="H1988:H2051" si="211">$H$2</f>
        <v>#NUM!</v>
      </c>
      <c r="I1988" s="3" t="e">
        <f ca="1" xml:space="preserve"> IF(OR(Calculations!C1988 = "",Calculations!C1988 &lt;&gt; DefectTypeString),  Calculations!M1988, NA())</f>
        <v>#N/A</v>
      </c>
      <c r="J1988" s="3" t="e">
        <f xml:space="preserve"> IF(Calculations!C1988 = DefectTypeString,  Calculations!M1988, NA())</f>
        <v>#N/A</v>
      </c>
      <c r="K1988" s="3"/>
      <c r="AL1988" s="2" t="str">
        <f t="shared" si="207"/>
        <v/>
      </c>
      <c r="AM1988" s="4" t="str">
        <f t="shared" si="208"/>
        <v/>
      </c>
      <c r="AN1988" s="4" t="str">
        <f t="shared" si="209"/>
        <v/>
      </c>
    </row>
    <row r="1989" spans="1:40" x14ac:dyDescent="0.2">
      <c r="A1989" s="9" t="str">
        <f>Calculations!B1989</f>
        <v/>
      </c>
      <c r="B1989" s="9" t="str">
        <f>Calculations!A1989</f>
        <v/>
      </c>
      <c r="C1989" s="3" t="str">
        <f t="shared" si="206"/>
        <v/>
      </c>
      <c r="D1989" s="3" t="str">
        <f>IFERROR(Calculations!L1989,"")</f>
        <v/>
      </c>
      <c r="E1989" s="3" t="str">
        <f>IF(OR(FilterValue="",Calculations!C1989=FilterValue), IF(Calculations!C1989 &lt;&gt;DefectTypeString,  IFERROR(Calculations!L1989,""), NA()),NA())</f>
        <v/>
      </c>
      <c r="F1989" s="3" t="e">
        <f t="shared" si="210"/>
        <v>#NUM!</v>
      </c>
      <c r="G1989" s="3" t="e">
        <f xml:space="preserve"> IF(Calculations!C1989 = DefectTypeString,  IFERROR(Calculations!L1989,""), NA())</f>
        <v>#N/A</v>
      </c>
      <c r="H1989" s="3" t="e">
        <f t="shared" si="211"/>
        <v>#NUM!</v>
      </c>
      <c r="I1989" s="3" t="e">
        <f ca="1" xml:space="preserve"> IF(OR(Calculations!C1989 = "",Calculations!C1989 &lt;&gt; DefectTypeString),  Calculations!M1989, NA())</f>
        <v>#N/A</v>
      </c>
      <c r="J1989" s="3" t="e">
        <f xml:space="preserve"> IF(Calculations!C1989 = DefectTypeString,  Calculations!M1989, NA())</f>
        <v>#N/A</v>
      </c>
      <c r="K1989" s="3"/>
      <c r="AL1989" s="2" t="str">
        <f t="shared" si="207"/>
        <v/>
      </c>
      <c r="AM1989" s="4" t="str">
        <f t="shared" si="208"/>
        <v/>
      </c>
      <c r="AN1989" s="4" t="str">
        <f t="shared" si="209"/>
        <v/>
      </c>
    </row>
    <row r="1990" spans="1:40" x14ac:dyDescent="0.2">
      <c r="A1990" s="9" t="str">
        <f>Calculations!B1990</f>
        <v/>
      </c>
      <c r="B1990" s="9" t="str">
        <f>Calculations!A1990</f>
        <v/>
      </c>
      <c r="C1990" s="3" t="str">
        <f t="shared" si="206"/>
        <v/>
      </c>
      <c r="D1990" s="3" t="str">
        <f>IFERROR(Calculations!L1990,"")</f>
        <v/>
      </c>
      <c r="E1990" s="3" t="str">
        <f>IF(OR(FilterValue="",Calculations!C1990=FilterValue), IF(Calculations!C1990 &lt;&gt;DefectTypeString,  IFERROR(Calculations!L1990,""), NA()),NA())</f>
        <v/>
      </c>
      <c r="F1990" s="3" t="e">
        <f t="shared" si="210"/>
        <v>#NUM!</v>
      </c>
      <c r="G1990" s="3" t="e">
        <f xml:space="preserve"> IF(Calculations!C1990 = DefectTypeString,  IFERROR(Calculations!L1990,""), NA())</f>
        <v>#N/A</v>
      </c>
      <c r="H1990" s="3" t="e">
        <f t="shared" si="211"/>
        <v>#NUM!</v>
      </c>
      <c r="I1990" s="3" t="e">
        <f ca="1" xml:space="preserve"> IF(OR(Calculations!C1990 = "",Calculations!C1990 &lt;&gt; DefectTypeString),  Calculations!M1990, NA())</f>
        <v>#N/A</v>
      </c>
      <c r="J1990" s="3" t="e">
        <f xml:space="preserve"> IF(Calculations!C1990 = DefectTypeString,  Calculations!M1990, NA())</f>
        <v>#N/A</v>
      </c>
      <c r="K1990" s="3"/>
      <c r="AL1990" s="2" t="str">
        <f t="shared" si="207"/>
        <v/>
      </c>
      <c r="AM1990" s="4" t="str">
        <f t="shared" si="208"/>
        <v/>
      </c>
      <c r="AN1990" s="4" t="str">
        <f t="shared" si="209"/>
        <v/>
      </c>
    </row>
    <row r="1991" spans="1:40" x14ac:dyDescent="0.2">
      <c r="A1991" s="9" t="str">
        <f>Calculations!B1991</f>
        <v/>
      </c>
      <c r="B1991" s="9" t="str">
        <f>Calculations!A1991</f>
        <v/>
      </c>
      <c r="C1991" s="3" t="str">
        <f t="shared" si="206"/>
        <v/>
      </c>
      <c r="D1991" s="3" t="str">
        <f>IFERROR(Calculations!L1991,"")</f>
        <v/>
      </c>
      <c r="E1991" s="3" t="str">
        <f>IF(OR(FilterValue="",Calculations!C1991=FilterValue), IF(Calculations!C1991 &lt;&gt;DefectTypeString,  IFERROR(Calculations!L1991,""), NA()),NA())</f>
        <v/>
      </c>
      <c r="F1991" s="3" t="e">
        <f t="shared" si="210"/>
        <v>#NUM!</v>
      </c>
      <c r="G1991" s="3" t="e">
        <f xml:space="preserve"> IF(Calculations!C1991 = DefectTypeString,  IFERROR(Calculations!L1991,""), NA())</f>
        <v>#N/A</v>
      </c>
      <c r="H1991" s="3" t="e">
        <f t="shared" si="211"/>
        <v>#NUM!</v>
      </c>
      <c r="I1991" s="3" t="e">
        <f ca="1" xml:space="preserve"> IF(OR(Calculations!C1991 = "",Calculations!C1991 &lt;&gt; DefectTypeString),  Calculations!M1991, NA())</f>
        <v>#N/A</v>
      </c>
      <c r="J1991" s="3" t="e">
        <f xml:space="preserve"> IF(Calculations!C1991 = DefectTypeString,  Calculations!M1991, NA())</f>
        <v>#N/A</v>
      </c>
      <c r="K1991" s="3"/>
      <c r="AL1991" s="2" t="str">
        <f t="shared" si="207"/>
        <v/>
      </c>
      <c r="AM1991" s="4" t="str">
        <f t="shared" si="208"/>
        <v/>
      </c>
      <c r="AN1991" s="4" t="str">
        <f t="shared" si="209"/>
        <v/>
      </c>
    </row>
    <row r="1992" spans="1:40" x14ac:dyDescent="0.2">
      <c r="A1992" s="9" t="str">
        <f>Calculations!B1992</f>
        <v/>
      </c>
      <c r="B1992" s="9" t="str">
        <f>Calculations!A1992</f>
        <v/>
      </c>
      <c r="C1992" s="3" t="str">
        <f t="shared" si="206"/>
        <v/>
      </c>
      <c r="D1992" s="3" t="str">
        <f>IFERROR(Calculations!L1992,"")</f>
        <v/>
      </c>
      <c r="E1992" s="3" t="str">
        <f>IF(OR(FilterValue="",Calculations!C1992=FilterValue), IF(Calculations!C1992 &lt;&gt;DefectTypeString,  IFERROR(Calculations!L1992,""), NA()),NA())</f>
        <v/>
      </c>
      <c r="F1992" s="3" t="e">
        <f t="shared" si="210"/>
        <v>#NUM!</v>
      </c>
      <c r="G1992" s="3" t="e">
        <f xml:space="preserve"> IF(Calculations!C1992 = DefectTypeString,  IFERROR(Calculations!L1992,""), NA())</f>
        <v>#N/A</v>
      </c>
      <c r="H1992" s="3" t="e">
        <f t="shared" si="211"/>
        <v>#NUM!</v>
      </c>
      <c r="I1992" s="3" t="e">
        <f ca="1" xml:space="preserve"> IF(OR(Calculations!C1992 = "",Calculations!C1992 &lt;&gt; DefectTypeString),  Calculations!M1992, NA())</f>
        <v>#N/A</v>
      </c>
      <c r="J1992" s="3" t="e">
        <f xml:space="preserve"> IF(Calculations!C1992 = DefectTypeString,  Calculations!M1992, NA())</f>
        <v>#N/A</v>
      </c>
      <c r="K1992" s="3"/>
      <c r="AL1992" s="2" t="str">
        <f t="shared" si="207"/>
        <v/>
      </c>
      <c r="AM1992" s="4" t="str">
        <f t="shared" si="208"/>
        <v/>
      </c>
      <c r="AN1992" s="4" t="str">
        <f t="shared" si="209"/>
        <v/>
      </c>
    </row>
    <row r="1993" spans="1:40" x14ac:dyDescent="0.2">
      <c r="A1993" s="9" t="str">
        <f>Calculations!B1993</f>
        <v/>
      </c>
      <c r="B1993" s="9" t="str">
        <f>Calculations!A1993</f>
        <v/>
      </c>
      <c r="C1993" s="3" t="str">
        <f t="shared" si="206"/>
        <v/>
      </c>
      <c r="D1993" s="3" t="str">
        <f>IFERROR(Calculations!L1993,"")</f>
        <v/>
      </c>
      <c r="E1993" s="3" t="str">
        <f>IF(OR(FilterValue="",Calculations!C1993=FilterValue), IF(Calculations!C1993 &lt;&gt;DefectTypeString,  IFERROR(Calculations!L1993,""), NA()),NA())</f>
        <v/>
      </c>
      <c r="F1993" s="3" t="e">
        <f t="shared" si="210"/>
        <v>#NUM!</v>
      </c>
      <c r="G1993" s="3" t="e">
        <f xml:space="preserve"> IF(Calculations!C1993 = DefectTypeString,  IFERROR(Calculations!L1993,""), NA())</f>
        <v>#N/A</v>
      </c>
      <c r="H1993" s="3" t="e">
        <f t="shared" si="211"/>
        <v>#NUM!</v>
      </c>
      <c r="I1993" s="3" t="e">
        <f ca="1" xml:space="preserve"> IF(OR(Calculations!C1993 = "",Calculations!C1993 &lt;&gt; DefectTypeString),  Calculations!M1993, NA())</f>
        <v>#N/A</v>
      </c>
      <c r="J1993" s="3" t="e">
        <f xml:space="preserve"> IF(Calculations!C1993 = DefectTypeString,  Calculations!M1993, NA())</f>
        <v>#N/A</v>
      </c>
      <c r="K1993" s="3"/>
      <c r="AL1993" s="2" t="str">
        <f t="shared" si="207"/>
        <v/>
      </c>
      <c r="AM1993" s="4" t="str">
        <f t="shared" si="208"/>
        <v/>
      </c>
      <c r="AN1993" s="4" t="str">
        <f t="shared" si="209"/>
        <v/>
      </c>
    </row>
    <row r="1994" spans="1:40" x14ac:dyDescent="0.2">
      <c r="A1994" s="9" t="str">
        <f>Calculations!B1994</f>
        <v/>
      </c>
      <c r="B1994" s="9" t="str">
        <f>Calculations!A1994</f>
        <v/>
      </c>
      <c r="C1994" s="3" t="str">
        <f t="shared" si="206"/>
        <v/>
      </c>
      <c r="D1994" s="3" t="str">
        <f>IFERROR(Calculations!L1994,"")</f>
        <v/>
      </c>
      <c r="E1994" s="3" t="str">
        <f>IF(OR(FilterValue="",Calculations!C1994=FilterValue), IF(Calculations!C1994 &lt;&gt;DefectTypeString,  IFERROR(Calculations!L1994,""), NA()),NA())</f>
        <v/>
      </c>
      <c r="F1994" s="3" t="e">
        <f t="shared" si="210"/>
        <v>#NUM!</v>
      </c>
      <c r="G1994" s="3" t="e">
        <f xml:space="preserve"> IF(Calculations!C1994 = DefectTypeString,  IFERROR(Calculations!L1994,""), NA())</f>
        <v>#N/A</v>
      </c>
      <c r="H1994" s="3" t="e">
        <f t="shared" si="211"/>
        <v>#NUM!</v>
      </c>
      <c r="I1994" s="3" t="e">
        <f ca="1" xml:space="preserve"> IF(OR(Calculations!C1994 = "",Calculations!C1994 &lt;&gt; DefectTypeString),  Calculations!M1994, NA())</f>
        <v>#N/A</v>
      </c>
      <c r="J1994" s="3" t="e">
        <f xml:space="preserve"> IF(Calculations!C1994 = DefectTypeString,  Calculations!M1994, NA())</f>
        <v>#N/A</v>
      </c>
      <c r="K1994" s="3"/>
      <c r="AL1994" s="2" t="str">
        <f t="shared" si="207"/>
        <v/>
      </c>
      <c r="AM1994" s="4" t="str">
        <f t="shared" si="208"/>
        <v/>
      </c>
      <c r="AN1994" s="4" t="str">
        <f t="shared" si="209"/>
        <v/>
      </c>
    </row>
    <row r="1995" spans="1:40" x14ac:dyDescent="0.2">
      <c r="A1995" s="9" t="str">
        <f>Calculations!B1995</f>
        <v/>
      </c>
      <c r="B1995" s="9" t="str">
        <f>Calculations!A1995</f>
        <v/>
      </c>
      <c r="C1995" s="3" t="str">
        <f t="shared" si="206"/>
        <v/>
      </c>
      <c r="D1995" s="3" t="str">
        <f>IFERROR(Calculations!L1995,"")</f>
        <v/>
      </c>
      <c r="E1995" s="3" t="str">
        <f>IF(OR(FilterValue="",Calculations!C1995=FilterValue), IF(Calculations!C1995 &lt;&gt;DefectTypeString,  IFERROR(Calculations!L1995,""), NA()),NA())</f>
        <v/>
      </c>
      <c r="F1995" s="3" t="e">
        <f t="shared" si="210"/>
        <v>#NUM!</v>
      </c>
      <c r="G1995" s="3" t="e">
        <f xml:space="preserve"> IF(Calculations!C1995 = DefectTypeString,  IFERROR(Calculations!L1995,""), NA())</f>
        <v>#N/A</v>
      </c>
      <c r="H1995" s="3" t="e">
        <f t="shared" si="211"/>
        <v>#NUM!</v>
      </c>
      <c r="I1995" s="3" t="e">
        <f ca="1" xml:space="preserve"> IF(OR(Calculations!C1995 = "",Calculations!C1995 &lt;&gt; DefectTypeString),  Calculations!M1995, NA())</f>
        <v>#N/A</v>
      </c>
      <c r="J1995" s="3" t="e">
        <f xml:space="preserve"> IF(Calculations!C1995 = DefectTypeString,  Calculations!M1995, NA())</f>
        <v>#N/A</v>
      </c>
      <c r="K1995" s="3"/>
      <c r="AL1995" s="2" t="str">
        <f t="shared" si="207"/>
        <v/>
      </c>
      <c r="AM1995" s="4" t="str">
        <f t="shared" si="208"/>
        <v/>
      </c>
      <c r="AN1995" s="4" t="str">
        <f t="shared" si="209"/>
        <v/>
      </c>
    </row>
    <row r="1996" spans="1:40" x14ac:dyDescent="0.2">
      <c r="A1996" s="9" t="str">
        <f>Calculations!B1996</f>
        <v/>
      </c>
      <c r="B1996" s="9" t="str">
        <f>Calculations!A1996</f>
        <v/>
      </c>
      <c r="C1996" s="3" t="str">
        <f t="shared" si="206"/>
        <v/>
      </c>
      <c r="D1996" s="3" t="str">
        <f>IFERROR(Calculations!L1996,"")</f>
        <v/>
      </c>
      <c r="E1996" s="3" t="str">
        <f>IF(OR(FilterValue="",Calculations!C1996=FilterValue), IF(Calculations!C1996 &lt;&gt;DefectTypeString,  IFERROR(Calculations!L1996,""), NA()),NA())</f>
        <v/>
      </c>
      <c r="F1996" s="3" t="e">
        <f t="shared" si="210"/>
        <v>#NUM!</v>
      </c>
      <c r="G1996" s="3" t="e">
        <f xml:space="preserve"> IF(Calculations!C1996 = DefectTypeString,  IFERROR(Calculations!L1996,""), NA())</f>
        <v>#N/A</v>
      </c>
      <c r="H1996" s="3" t="e">
        <f t="shared" si="211"/>
        <v>#NUM!</v>
      </c>
      <c r="I1996" s="3" t="e">
        <f ca="1" xml:space="preserve"> IF(OR(Calculations!C1996 = "",Calculations!C1996 &lt;&gt; DefectTypeString),  Calculations!M1996, NA())</f>
        <v>#N/A</v>
      </c>
      <c r="J1996" s="3" t="e">
        <f xml:space="preserve"> IF(Calculations!C1996 = DefectTypeString,  Calculations!M1996, NA())</f>
        <v>#N/A</v>
      </c>
      <c r="K1996" s="3"/>
      <c r="AL1996" s="2" t="str">
        <f t="shared" si="207"/>
        <v/>
      </c>
      <c r="AM1996" s="4" t="str">
        <f t="shared" si="208"/>
        <v/>
      </c>
      <c r="AN1996" s="4" t="str">
        <f t="shared" si="209"/>
        <v/>
      </c>
    </row>
    <row r="1997" spans="1:40" x14ac:dyDescent="0.2">
      <c r="A1997" s="9" t="str">
        <f>Calculations!B1997</f>
        <v/>
      </c>
      <c r="B1997" s="9" t="str">
        <f>Calculations!A1997</f>
        <v/>
      </c>
      <c r="C1997" s="3" t="str">
        <f t="shared" si="206"/>
        <v/>
      </c>
      <c r="D1997" s="3" t="str">
        <f>IFERROR(Calculations!L1997,"")</f>
        <v/>
      </c>
      <c r="E1997" s="3" t="str">
        <f>IF(OR(FilterValue="",Calculations!C1997=FilterValue), IF(Calculations!C1997 &lt;&gt;DefectTypeString,  IFERROR(Calculations!L1997,""), NA()),NA())</f>
        <v/>
      </c>
      <c r="F1997" s="3" t="e">
        <f t="shared" si="210"/>
        <v>#NUM!</v>
      </c>
      <c r="G1997" s="3" t="e">
        <f xml:space="preserve"> IF(Calculations!C1997 = DefectTypeString,  IFERROR(Calculations!L1997,""), NA())</f>
        <v>#N/A</v>
      </c>
      <c r="H1997" s="3" t="e">
        <f t="shared" si="211"/>
        <v>#NUM!</v>
      </c>
      <c r="I1997" s="3" t="e">
        <f ca="1" xml:space="preserve"> IF(OR(Calculations!C1997 = "",Calculations!C1997 &lt;&gt; DefectTypeString),  Calculations!M1997, NA())</f>
        <v>#N/A</v>
      </c>
      <c r="J1997" s="3" t="e">
        <f xml:space="preserve"> IF(Calculations!C1997 = DefectTypeString,  Calculations!M1997, NA())</f>
        <v>#N/A</v>
      </c>
      <c r="K1997" s="3"/>
      <c r="AL1997" s="2" t="str">
        <f t="shared" si="207"/>
        <v/>
      </c>
      <c r="AM1997" s="4" t="str">
        <f t="shared" si="208"/>
        <v/>
      </c>
      <c r="AN1997" s="4" t="str">
        <f t="shared" si="209"/>
        <v/>
      </c>
    </row>
    <row r="1998" spans="1:40" x14ac:dyDescent="0.2">
      <c r="A1998" s="9" t="str">
        <f>Calculations!B1998</f>
        <v/>
      </c>
      <c r="B1998" s="9" t="str">
        <f>Calculations!A1998</f>
        <v/>
      </c>
      <c r="C1998" s="3" t="str">
        <f t="shared" si="206"/>
        <v/>
      </c>
      <c r="D1998" s="3" t="str">
        <f>IFERROR(Calculations!L1998,"")</f>
        <v/>
      </c>
      <c r="E1998" s="3" t="str">
        <f>IF(OR(FilterValue="",Calculations!C1998=FilterValue), IF(Calculations!C1998 &lt;&gt;DefectTypeString,  IFERROR(Calculations!L1998,""), NA()),NA())</f>
        <v/>
      </c>
      <c r="F1998" s="3" t="e">
        <f t="shared" si="210"/>
        <v>#NUM!</v>
      </c>
      <c r="G1998" s="3" t="e">
        <f xml:space="preserve"> IF(Calculations!C1998 = DefectTypeString,  IFERROR(Calculations!L1998,""), NA())</f>
        <v>#N/A</v>
      </c>
      <c r="H1998" s="3" t="e">
        <f t="shared" si="211"/>
        <v>#NUM!</v>
      </c>
      <c r="I1998" s="3" t="e">
        <f ca="1" xml:space="preserve"> IF(OR(Calculations!C1998 = "",Calculations!C1998 &lt;&gt; DefectTypeString),  Calculations!M1998, NA())</f>
        <v>#N/A</v>
      </c>
      <c r="J1998" s="3" t="e">
        <f xml:space="preserve"> IF(Calculations!C1998 = DefectTypeString,  Calculations!M1998, NA())</f>
        <v>#N/A</v>
      </c>
      <c r="K1998" s="3"/>
      <c r="AL1998" s="2" t="str">
        <f t="shared" si="207"/>
        <v/>
      </c>
      <c r="AM1998" s="4" t="str">
        <f t="shared" si="208"/>
        <v/>
      </c>
      <c r="AN1998" s="4" t="str">
        <f t="shared" si="209"/>
        <v/>
      </c>
    </row>
    <row r="1999" spans="1:40" x14ac:dyDescent="0.2">
      <c r="A1999" s="9" t="str">
        <f>Calculations!B1999</f>
        <v/>
      </c>
      <c r="B1999" s="9" t="str">
        <f>Calculations!A1999</f>
        <v/>
      </c>
      <c r="C1999" s="3" t="str">
        <f t="shared" si="206"/>
        <v/>
      </c>
      <c r="D1999" s="3" t="str">
        <f>IFERROR(Calculations!L1999,"")</f>
        <v/>
      </c>
      <c r="E1999" s="3" t="str">
        <f>IF(OR(FilterValue="",Calculations!C1999=FilterValue), IF(Calculations!C1999 &lt;&gt;DefectTypeString,  IFERROR(Calculations!L1999,""), NA()),NA())</f>
        <v/>
      </c>
      <c r="F1999" s="3" t="e">
        <f t="shared" si="210"/>
        <v>#NUM!</v>
      </c>
      <c r="G1999" s="3" t="e">
        <f xml:space="preserve"> IF(Calculations!C1999 = DefectTypeString,  IFERROR(Calculations!L1999,""), NA())</f>
        <v>#N/A</v>
      </c>
      <c r="H1999" s="3" t="e">
        <f t="shared" si="211"/>
        <v>#NUM!</v>
      </c>
      <c r="I1999" s="3" t="e">
        <f ca="1" xml:space="preserve"> IF(OR(Calculations!C1999 = "",Calculations!C1999 &lt;&gt; DefectTypeString),  Calculations!M1999, NA())</f>
        <v>#N/A</v>
      </c>
      <c r="J1999" s="3" t="e">
        <f xml:space="preserve"> IF(Calculations!C1999 = DefectTypeString,  Calculations!M1999, NA())</f>
        <v>#N/A</v>
      </c>
      <c r="K1999" s="3"/>
      <c r="AL1999" s="2" t="str">
        <f t="shared" si="207"/>
        <v/>
      </c>
      <c r="AM1999" s="4" t="str">
        <f t="shared" si="208"/>
        <v/>
      </c>
      <c r="AN1999" s="4" t="str">
        <f t="shared" si="209"/>
        <v/>
      </c>
    </row>
    <row r="2000" spans="1:40" x14ac:dyDescent="0.2">
      <c r="A2000" s="9" t="str">
        <f>Calculations!B2000</f>
        <v/>
      </c>
      <c r="B2000" s="9" t="str">
        <f>Calculations!A2000</f>
        <v/>
      </c>
      <c r="C2000" s="3" t="str">
        <f t="shared" si="206"/>
        <v/>
      </c>
      <c r="D2000" s="3" t="str">
        <f>IFERROR(Calculations!L2000,"")</f>
        <v/>
      </c>
      <c r="E2000" s="3" t="str">
        <f>IF(OR(FilterValue="",Calculations!C2000=FilterValue), IF(Calculations!C2000 &lt;&gt;DefectTypeString,  IFERROR(Calculations!L2000,""), NA()),NA())</f>
        <v/>
      </c>
      <c r="F2000" s="3" t="e">
        <f t="shared" si="210"/>
        <v>#NUM!</v>
      </c>
      <c r="G2000" s="3" t="e">
        <f xml:space="preserve"> IF(Calculations!C2000 = DefectTypeString,  IFERROR(Calculations!L2000,""), NA())</f>
        <v>#N/A</v>
      </c>
      <c r="H2000" s="3" t="e">
        <f t="shared" si="211"/>
        <v>#NUM!</v>
      </c>
      <c r="I2000" s="3" t="e">
        <f ca="1" xml:space="preserve"> IF(OR(Calculations!C2000 = "",Calculations!C2000 &lt;&gt; DefectTypeString),  Calculations!M2000, NA())</f>
        <v>#N/A</v>
      </c>
      <c r="J2000" s="3" t="e">
        <f xml:space="preserve"> IF(Calculations!C2000 = DefectTypeString,  Calculations!M2000, NA())</f>
        <v>#N/A</v>
      </c>
      <c r="K2000" s="3"/>
      <c r="AL2000" s="2" t="str">
        <f t="shared" si="207"/>
        <v/>
      </c>
      <c r="AM2000" s="4" t="str">
        <f t="shared" si="208"/>
        <v/>
      </c>
      <c r="AN2000" s="4" t="str">
        <f t="shared" si="209"/>
        <v/>
      </c>
    </row>
    <row r="2001" spans="1:40" x14ac:dyDescent="0.2">
      <c r="A2001" s="9" t="str">
        <f>Calculations!B2001</f>
        <v/>
      </c>
      <c r="B2001" s="9" t="str">
        <f>Calculations!A2001</f>
        <v/>
      </c>
      <c r="C2001" s="3" t="str">
        <f t="shared" si="206"/>
        <v/>
      </c>
      <c r="D2001" s="3" t="str">
        <f>IFERROR(Calculations!L2001,"")</f>
        <v/>
      </c>
      <c r="E2001" s="3" t="str">
        <f>IF(OR(FilterValue="",Calculations!C2001=FilterValue), IF(Calculations!C2001 &lt;&gt;DefectTypeString,  IFERROR(Calculations!L2001,""), NA()),NA())</f>
        <v/>
      </c>
      <c r="F2001" s="3" t="e">
        <f t="shared" si="210"/>
        <v>#NUM!</v>
      </c>
      <c r="G2001" s="3" t="e">
        <f xml:space="preserve"> IF(Calculations!C2001 = DefectTypeString,  IFERROR(Calculations!L2001,""), NA())</f>
        <v>#N/A</v>
      </c>
      <c r="H2001" s="3" t="e">
        <f t="shared" si="211"/>
        <v>#NUM!</v>
      </c>
      <c r="I2001" s="3" t="e">
        <f ca="1" xml:space="preserve"> IF(OR(Calculations!C2001 = "",Calculations!C2001 &lt;&gt; DefectTypeString),  Calculations!M2001, NA())</f>
        <v>#N/A</v>
      </c>
      <c r="J2001" s="3" t="e">
        <f xml:space="preserve"> IF(Calculations!C2001 = DefectTypeString,  Calculations!M2001, NA())</f>
        <v>#N/A</v>
      </c>
      <c r="K2001" s="3"/>
      <c r="AL2001" s="2" t="str">
        <f t="shared" si="207"/>
        <v/>
      </c>
      <c r="AM2001" s="4" t="str">
        <f t="shared" si="208"/>
        <v/>
      </c>
      <c r="AN2001" s="4" t="str">
        <f t="shared" si="209"/>
        <v/>
      </c>
    </row>
    <row r="2002" spans="1:40" x14ac:dyDescent="0.2">
      <c r="A2002" s="9" t="str">
        <f>Calculations!B2002</f>
        <v/>
      </c>
      <c r="B2002" s="9" t="str">
        <f>Calculations!A2002</f>
        <v/>
      </c>
      <c r="C2002" s="3" t="str">
        <f t="shared" si="206"/>
        <v/>
      </c>
      <c r="D2002" s="3" t="str">
        <f>IFERROR(Calculations!L2002,"")</f>
        <v/>
      </c>
      <c r="E2002" s="3" t="str">
        <f>IF(OR(FilterValue="",Calculations!C2002=FilterValue), IF(Calculations!C2002 &lt;&gt;DefectTypeString,  IFERROR(Calculations!L2002,""), NA()),NA())</f>
        <v/>
      </c>
      <c r="F2002" s="3" t="e">
        <f t="shared" si="210"/>
        <v>#NUM!</v>
      </c>
      <c r="G2002" s="3" t="e">
        <f xml:space="preserve"> IF(Calculations!C2002 = DefectTypeString,  IFERROR(Calculations!L2002,""), NA())</f>
        <v>#N/A</v>
      </c>
      <c r="H2002" s="3" t="e">
        <f t="shared" si="211"/>
        <v>#NUM!</v>
      </c>
      <c r="I2002" s="3" t="e">
        <f ca="1" xml:space="preserve"> IF(OR(Calculations!C2002 = "",Calculations!C2002 &lt;&gt; DefectTypeString),  Calculations!M2002, NA())</f>
        <v>#N/A</v>
      </c>
      <c r="J2002" s="3" t="e">
        <f xml:space="preserve"> IF(Calculations!C2002 = DefectTypeString,  Calculations!M2002, NA())</f>
        <v>#N/A</v>
      </c>
      <c r="K2002" s="3"/>
      <c r="AL2002" s="2" t="str">
        <f t="shared" si="207"/>
        <v/>
      </c>
      <c r="AM2002" s="4" t="str">
        <f t="shared" si="208"/>
        <v/>
      </c>
      <c r="AN2002" s="4" t="str">
        <f t="shared" si="209"/>
        <v/>
      </c>
    </row>
    <row r="2003" spans="1:40" x14ac:dyDescent="0.2">
      <c r="A2003" s="9" t="str">
        <f>Calculations!B2003</f>
        <v/>
      </c>
      <c r="B2003" s="9" t="str">
        <f>Calculations!A2003</f>
        <v/>
      </c>
      <c r="C2003" s="3" t="str">
        <f t="shared" si="206"/>
        <v/>
      </c>
      <c r="D2003" s="3" t="str">
        <f>IFERROR(Calculations!L2003,"")</f>
        <v/>
      </c>
      <c r="E2003" s="3" t="str">
        <f>IF(OR(FilterValue="",Calculations!C2003=FilterValue), IF(Calculations!C2003 &lt;&gt;DefectTypeString,  IFERROR(Calculations!L2003,""), NA()),NA())</f>
        <v/>
      </c>
      <c r="F2003" s="3" t="e">
        <f t="shared" si="210"/>
        <v>#NUM!</v>
      </c>
      <c r="G2003" s="3" t="e">
        <f xml:space="preserve"> IF(Calculations!C2003 = DefectTypeString,  IFERROR(Calculations!L2003,""), NA())</f>
        <v>#N/A</v>
      </c>
      <c r="H2003" s="3" t="e">
        <f t="shared" si="211"/>
        <v>#NUM!</v>
      </c>
      <c r="I2003" s="3" t="e">
        <f ca="1" xml:space="preserve"> IF(OR(Calculations!C2003 = "",Calculations!C2003 &lt;&gt; DefectTypeString),  Calculations!M2003, NA())</f>
        <v>#N/A</v>
      </c>
      <c r="J2003" s="3" t="e">
        <f xml:space="preserve"> IF(Calculations!C2003 = DefectTypeString,  Calculations!M2003, NA())</f>
        <v>#N/A</v>
      </c>
      <c r="K2003" s="3"/>
      <c r="AL2003" s="2" t="str">
        <f t="shared" si="207"/>
        <v/>
      </c>
      <c r="AM2003" s="4" t="str">
        <f t="shared" si="208"/>
        <v/>
      </c>
      <c r="AN2003" s="4" t="str">
        <f t="shared" si="209"/>
        <v/>
      </c>
    </row>
    <row r="2004" spans="1:40" x14ac:dyDescent="0.2">
      <c r="A2004" s="9" t="str">
        <f>Calculations!B2004</f>
        <v/>
      </c>
      <c r="B2004" s="9" t="str">
        <f>Calculations!A2004</f>
        <v/>
      </c>
      <c r="C2004" s="3" t="str">
        <f t="shared" si="206"/>
        <v/>
      </c>
      <c r="D2004" s="3" t="str">
        <f>IFERROR(Calculations!L2004,"")</f>
        <v/>
      </c>
      <c r="E2004" s="3" t="str">
        <f>IF(OR(FilterValue="",Calculations!C2004=FilterValue), IF(Calculations!C2004 &lt;&gt;DefectTypeString,  IFERROR(Calculations!L2004,""), NA()),NA())</f>
        <v/>
      </c>
      <c r="F2004" s="3" t="e">
        <f t="shared" si="210"/>
        <v>#NUM!</v>
      </c>
      <c r="G2004" s="3" t="e">
        <f xml:space="preserve"> IF(Calculations!C2004 = DefectTypeString,  IFERROR(Calculations!L2004,""), NA())</f>
        <v>#N/A</v>
      </c>
      <c r="H2004" s="3" t="e">
        <f t="shared" si="211"/>
        <v>#NUM!</v>
      </c>
      <c r="I2004" s="3" t="e">
        <f ca="1" xml:space="preserve"> IF(OR(Calculations!C2004 = "",Calculations!C2004 &lt;&gt; DefectTypeString),  Calculations!M2004, NA())</f>
        <v>#N/A</v>
      </c>
      <c r="J2004" s="3" t="e">
        <f xml:space="preserve"> IF(Calculations!C2004 = DefectTypeString,  Calculations!M2004, NA())</f>
        <v>#N/A</v>
      </c>
      <c r="K2004" s="3"/>
      <c r="AL2004" s="2" t="str">
        <f t="shared" si="207"/>
        <v/>
      </c>
      <c r="AM2004" s="4" t="str">
        <f t="shared" si="208"/>
        <v/>
      </c>
      <c r="AN2004" s="4" t="str">
        <f t="shared" si="209"/>
        <v/>
      </c>
    </row>
    <row r="2005" spans="1:40" x14ac:dyDescent="0.2">
      <c r="A2005" s="9" t="str">
        <f>Calculations!B2005</f>
        <v/>
      </c>
      <c r="B2005" s="9" t="str">
        <f>Calculations!A2005</f>
        <v/>
      </c>
      <c r="C2005" s="3" t="str">
        <f t="shared" si="206"/>
        <v/>
      </c>
      <c r="D2005" s="3" t="str">
        <f>IFERROR(Calculations!L2005,"")</f>
        <v/>
      </c>
      <c r="E2005" s="3" t="str">
        <f>IF(OR(FilterValue="",Calculations!C2005=FilterValue), IF(Calculations!C2005 &lt;&gt;DefectTypeString,  IFERROR(Calculations!L2005,""), NA()),NA())</f>
        <v/>
      </c>
      <c r="F2005" s="3" t="e">
        <f t="shared" si="210"/>
        <v>#NUM!</v>
      </c>
      <c r="G2005" s="3" t="e">
        <f xml:space="preserve"> IF(Calculations!C2005 = DefectTypeString,  IFERROR(Calculations!L2005,""), NA())</f>
        <v>#N/A</v>
      </c>
      <c r="H2005" s="3" t="e">
        <f t="shared" si="211"/>
        <v>#NUM!</v>
      </c>
      <c r="I2005" s="3" t="e">
        <f ca="1" xml:space="preserve"> IF(OR(Calculations!C2005 = "",Calculations!C2005 &lt;&gt; DefectTypeString),  Calculations!M2005, NA())</f>
        <v>#N/A</v>
      </c>
      <c r="J2005" s="3" t="e">
        <f xml:space="preserve"> IF(Calculations!C2005 = DefectTypeString,  Calculations!M2005, NA())</f>
        <v>#N/A</v>
      </c>
      <c r="K2005" s="3"/>
      <c r="AL2005" s="2" t="str">
        <f t="shared" si="207"/>
        <v/>
      </c>
      <c r="AM2005" s="4" t="str">
        <f t="shared" si="208"/>
        <v/>
      </c>
      <c r="AN2005" s="4" t="str">
        <f t="shared" si="209"/>
        <v/>
      </c>
    </row>
    <row r="2006" spans="1:40" x14ac:dyDescent="0.2">
      <c r="A2006" s="9" t="str">
        <f>Calculations!B2006</f>
        <v/>
      </c>
      <c r="B2006" s="9" t="str">
        <f>Calculations!A2006</f>
        <v/>
      </c>
      <c r="C2006" s="3" t="str">
        <f t="shared" si="206"/>
        <v/>
      </c>
      <c r="D2006" s="3" t="str">
        <f>IFERROR(Calculations!L2006,"")</f>
        <v/>
      </c>
      <c r="E2006" s="3" t="str">
        <f>IF(OR(FilterValue="",Calculations!C2006=FilterValue), IF(Calculations!C2006 &lt;&gt;DefectTypeString,  IFERROR(Calculations!L2006,""), NA()),NA())</f>
        <v/>
      </c>
      <c r="F2006" s="3" t="e">
        <f t="shared" si="210"/>
        <v>#NUM!</v>
      </c>
      <c r="G2006" s="3" t="e">
        <f xml:space="preserve"> IF(Calculations!C2006 = DefectTypeString,  IFERROR(Calculations!L2006,""), NA())</f>
        <v>#N/A</v>
      </c>
      <c r="H2006" s="3" t="e">
        <f t="shared" si="211"/>
        <v>#NUM!</v>
      </c>
      <c r="I2006" s="3" t="e">
        <f ca="1" xml:space="preserve"> IF(OR(Calculations!C2006 = "",Calculations!C2006 &lt;&gt; DefectTypeString),  Calculations!M2006, NA())</f>
        <v>#N/A</v>
      </c>
      <c r="J2006" s="3" t="e">
        <f xml:space="preserve"> IF(Calculations!C2006 = DefectTypeString,  Calculations!M2006, NA())</f>
        <v>#N/A</v>
      </c>
      <c r="K2006" s="3"/>
      <c r="AL2006" s="2" t="str">
        <f t="shared" si="207"/>
        <v/>
      </c>
      <c r="AM2006" s="4" t="str">
        <f t="shared" si="208"/>
        <v/>
      </c>
      <c r="AN2006" s="4" t="str">
        <f t="shared" si="209"/>
        <v/>
      </c>
    </row>
    <row r="2007" spans="1:40" x14ac:dyDescent="0.2">
      <c r="A2007" s="9" t="str">
        <f>Calculations!B2007</f>
        <v/>
      </c>
      <c r="B2007" s="9" t="str">
        <f>Calculations!A2007</f>
        <v/>
      </c>
      <c r="C2007" s="3" t="str">
        <f t="shared" si="206"/>
        <v/>
      </c>
      <c r="D2007" s="3" t="str">
        <f>IFERROR(Calculations!L2007,"")</f>
        <v/>
      </c>
      <c r="E2007" s="3" t="str">
        <f>IF(OR(FilterValue="",Calculations!C2007=FilterValue), IF(Calculations!C2007 &lt;&gt;DefectTypeString,  IFERROR(Calculations!L2007,""), NA()),NA())</f>
        <v/>
      </c>
      <c r="F2007" s="3" t="e">
        <f t="shared" si="210"/>
        <v>#NUM!</v>
      </c>
      <c r="G2007" s="3" t="e">
        <f xml:space="preserve"> IF(Calculations!C2007 = DefectTypeString,  IFERROR(Calculations!L2007,""), NA())</f>
        <v>#N/A</v>
      </c>
      <c r="H2007" s="3" t="e">
        <f t="shared" si="211"/>
        <v>#NUM!</v>
      </c>
      <c r="I2007" s="3" t="e">
        <f ca="1" xml:space="preserve"> IF(OR(Calculations!C2007 = "",Calculations!C2007 &lt;&gt; DefectTypeString),  Calculations!M2007, NA())</f>
        <v>#N/A</v>
      </c>
      <c r="J2007" s="3" t="e">
        <f xml:space="preserve"> IF(Calculations!C2007 = DefectTypeString,  Calculations!M2007, NA())</f>
        <v>#N/A</v>
      </c>
      <c r="K2007" s="3"/>
      <c r="AL2007" s="2" t="str">
        <f t="shared" si="207"/>
        <v/>
      </c>
      <c r="AM2007" s="4" t="str">
        <f t="shared" si="208"/>
        <v/>
      </c>
      <c r="AN2007" s="4" t="str">
        <f t="shared" si="209"/>
        <v/>
      </c>
    </row>
    <row r="2008" spans="1:40" x14ac:dyDescent="0.2">
      <c r="A2008" s="9" t="str">
        <f>Calculations!B2008</f>
        <v/>
      </c>
      <c r="B2008" s="9" t="str">
        <f>Calculations!A2008</f>
        <v/>
      </c>
      <c r="C2008" s="3" t="str">
        <f t="shared" si="206"/>
        <v/>
      </c>
      <c r="D2008" s="3" t="str">
        <f>IFERROR(Calculations!L2008,"")</f>
        <v/>
      </c>
      <c r="E2008" s="3" t="str">
        <f>IF(OR(FilterValue="",Calculations!C2008=FilterValue), IF(Calculations!C2008 &lt;&gt;DefectTypeString,  IFERROR(Calculations!L2008,""), NA()),NA())</f>
        <v/>
      </c>
      <c r="F2008" s="3" t="e">
        <f t="shared" si="210"/>
        <v>#NUM!</v>
      </c>
      <c r="G2008" s="3" t="e">
        <f xml:space="preserve"> IF(Calculations!C2008 = DefectTypeString,  IFERROR(Calculations!L2008,""), NA())</f>
        <v>#N/A</v>
      </c>
      <c r="H2008" s="3" t="e">
        <f t="shared" si="211"/>
        <v>#NUM!</v>
      </c>
      <c r="I2008" s="3" t="e">
        <f ca="1" xml:space="preserve"> IF(OR(Calculations!C2008 = "",Calculations!C2008 &lt;&gt; DefectTypeString),  Calculations!M2008, NA())</f>
        <v>#N/A</v>
      </c>
      <c r="J2008" s="3" t="e">
        <f xml:space="preserve"> IF(Calculations!C2008 = DefectTypeString,  Calculations!M2008, NA())</f>
        <v>#N/A</v>
      </c>
      <c r="K2008" s="3"/>
      <c r="AL2008" s="2" t="str">
        <f t="shared" si="207"/>
        <v/>
      </c>
      <c r="AM2008" s="4" t="str">
        <f t="shared" si="208"/>
        <v/>
      </c>
      <c r="AN2008" s="4" t="str">
        <f t="shared" si="209"/>
        <v/>
      </c>
    </row>
    <row r="2009" spans="1:40" x14ac:dyDescent="0.2">
      <c r="A2009" s="9" t="str">
        <f>Calculations!B2009</f>
        <v/>
      </c>
      <c r="B2009" s="9" t="str">
        <f>Calculations!A2009</f>
        <v/>
      </c>
      <c r="C2009" s="3" t="str">
        <f t="shared" si="206"/>
        <v/>
      </c>
      <c r="D2009" s="3" t="str">
        <f>IFERROR(Calculations!L2009,"")</f>
        <v/>
      </c>
      <c r="E2009" s="3" t="str">
        <f>IF(OR(FilterValue="",Calculations!C2009=FilterValue), IF(Calculations!C2009 &lt;&gt;DefectTypeString,  IFERROR(Calculations!L2009,""), NA()),NA())</f>
        <v/>
      </c>
      <c r="F2009" s="3" t="e">
        <f t="shared" si="210"/>
        <v>#NUM!</v>
      </c>
      <c r="G2009" s="3" t="e">
        <f xml:space="preserve"> IF(Calculations!C2009 = DefectTypeString,  IFERROR(Calculations!L2009,""), NA())</f>
        <v>#N/A</v>
      </c>
      <c r="H2009" s="3" t="e">
        <f t="shared" si="211"/>
        <v>#NUM!</v>
      </c>
      <c r="I2009" s="3" t="e">
        <f ca="1" xml:space="preserve"> IF(OR(Calculations!C2009 = "",Calculations!C2009 &lt;&gt; DefectTypeString),  Calculations!M2009, NA())</f>
        <v>#N/A</v>
      </c>
      <c r="J2009" s="3" t="e">
        <f xml:space="preserve"> IF(Calculations!C2009 = DefectTypeString,  Calculations!M2009, NA())</f>
        <v>#N/A</v>
      </c>
      <c r="K2009" s="3"/>
      <c r="AL2009" s="2" t="str">
        <f t="shared" si="207"/>
        <v/>
      </c>
      <c r="AM2009" s="4" t="str">
        <f t="shared" si="208"/>
        <v/>
      </c>
      <c r="AN2009" s="4" t="str">
        <f t="shared" si="209"/>
        <v/>
      </c>
    </row>
    <row r="2010" spans="1:40" x14ac:dyDescent="0.2">
      <c r="A2010" s="9" t="str">
        <f>Calculations!B2010</f>
        <v/>
      </c>
      <c r="B2010" s="9" t="str">
        <f>Calculations!A2010</f>
        <v/>
      </c>
      <c r="C2010" s="3" t="str">
        <f t="shared" si="206"/>
        <v/>
      </c>
      <c r="D2010" s="3" t="str">
        <f>IFERROR(Calculations!L2010,"")</f>
        <v/>
      </c>
      <c r="E2010" s="3" t="str">
        <f>IF(OR(FilterValue="",Calculations!C2010=FilterValue), IF(Calculations!C2010 &lt;&gt;DefectTypeString,  IFERROR(Calculations!L2010,""), NA()),NA())</f>
        <v/>
      </c>
      <c r="F2010" s="3" t="e">
        <f t="shared" si="210"/>
        <v>#NUM!</v>
      </c>
      <c r="G2010" s="3" t="e">
        <f xml:space="preserve"> IF(Calculations!C2010 = DefectTypeString,  IFERROR(Calculations!L2010,""), NA())</f>
        <v>#N/A</v>
      </c>
      <c r="H2010" s="3" t="e">
        <f t="shared" si="211"/>
        <v>#NUM!</v>
      </c>
      <c r="I2010" s="3" t="e">
        <f ca="1" xml:space="preserve"> IF(OR(Calculations!C2010 = "",Calculations!C2010 &lt;&gt; DefectTypeString),  Calculations!M2010, NA())</f>
        <v>#N/A</v>
      </c>
      <c r="J2010" s="3" t="e">
        <f xml:space="preserve"> IF(Calculations!C2010 = DefectTypeString,  Calculations!M2010, NA())</f>
        <v>#N/A</v>
      </c>
      <c r="K2010" s="3"/>
      <c r="AL2010" s="2" t="str">
        <f t="shared" si="207"/>
        <v/>
      </c>
      <c r="AM2010" s="4" t="str">
        <f t="shared" si="208"/>
        <v/>
      </c>
      <c r="AN2010" s="4" t="str">
        <f t="shared" si="209"/>
        <v/>
      </c>
    </row>
    <row r="2011" spans="1:40" x14ac:dyDescent="0.2">
      <c r="A2011" s="9" t="str">
        <f>Calculations!B2011</f>
        <v/>
      </c>
      <c r="B2011" s="9" t="str">
        <f>Calculations!A2011</f>
        <v/>
      </c>
      <c r="C2011" s="3" t="str">
        <f t="shared" si="206"/>
        <v/>
      </c>
      <c r="D2011" s="3" t="str">
        <f>IFERROR(Calculations!L2011,"")</f>
        <v/>
      </c>
      <c r="E2011" s="3" t="str">
        <f>IF(OR(FilterValue="",Calculations!C2011=FilterValue), IF(Calculations!C2011 &lt;&gt;DefectTypeString,  IFERROR(Calculations!L2011,""), NA()),NA())</f>
        <v/>
      </c>
      <c r="F2011" s="3" t="e">
        <f t="shared" si="210"/>
        <v>#NUM!</v>
      </c>
      <c r="G2011" s="3" t="e">
        <f xml:space="preserve"> IF(Calculations!C2011 = DefectTypeString,  IFERROR(Calculations!L2011,""), NA())</f>
        <v>#N/A</v>
      </c>
      <c r="H2011" s="3" t="e">
        <f t="shared" si="211"/>
        <v>#NUM!</v>
      </c>
      <c r="I2011" s="3" t="e">
        <f ca="1" xml:space="preserve"> IF(OR(Calculations!C2011 = "",Calculations!C2011 &lt;&gt; DefectTypeString),  Calculations!M2011, NA())</f>
        <v>#N/A</v>
      </c>
      <c r="J2011" s="3" t="e">
        <f xml:space="preserve"> IF(Calculations!C2011 = DefectTypeString,  Calculations!M2011, NA())</f>
        <v>#N/A</v>
      </c>
      <c r="K2011" s="3"/>
      <c r="AL2011" s="2" t="str">
        <f t="shared" si="207"/>
        <v/>
      </c>
      <c r="AM2011" s="4" t="str">
        <f t="shared" si="208"/>
        <v/>
      </c>
      <c r="AN2011" s="4" t="str">
        <f t="shared" si="209"/>
        <v/>
      </c>
    </row>
    <row r="2012" spans="1:40" x14ac:dyDescent="0.2">
      <c r="A2012" s="9" t="str">
        <f>Calculations!B2012</f>
        <v/>
      </c>
      <c r="B2012" s="9" t="str">
        <f>Calculations!A2012</f>
        <v/>
      </c>
      <c r="C2012" s="3" t="str">
        <f t="shared" si="206"/>
        <v/>
      </c>
      <c r="D2012" s="3" t="str">
        <f>IFERROR(Calculations!L2012,"")</f>
        <v/>
      </c>
      <c r="E2012" s="3" t="str">
        <f>IF(OR(FilterValue="",Calculations!C2012=FilterValue), IF(Calculations!C2012 &lt;&gt;DefectTypeString,  IFERROR(Calculations!L2012,""), NA()),NA())</f>
        <v/>
      </c>
      <c r="F2012" s="3" t="e">
        <f t="shared" si="210"/>
        <v>#NUM!</v>
      </c>
      <c r="G2012" s="3" t="e">
        <f xml:space="preserve"> IF(Calculations!C2012 = DefectTypeString,  IFERROR(Calculations!L2012,""), NA())</f>
        <v>#N/A</v>
      </c>
      <c r="H2012" s="3" t="e">
        <f t="shared" si="211"/>
        <v>#NUM!</v>
      </c>
      <c r="I2012" s="3" t="e">
        <f ca="1" xml:space="preserve"> IF(OR(Calculations!C2012 = "",Calculations!C2012 &lt;&gt; DefectTypeString),  Calculations!M2012, NA())</f>
        <v>#N/A</v>
      </c>
      <c r="J2012" s="3" t="e">
        <f xml:space="preserve"> IF(Calculations!C2012 = DefectTypeString,  Calculations!M2012, NA())</f>
        <v>#N/A</v>
      </c>
      <c r="K2012" s="3"/>
      <c r="AL2012" s="2" t="str">
        <f t="shared" si="207"/>
        <v/>
      </c>
      <c r="AM2012" s="4" t="str">
        <f t="shared" si="208"/>
        <v/>
      </c>
      <c r="AN2012" s="4" t="str">
        <f t="shared" si="209"/>
        <v/>
      </c>
    </row>
    <row r="2013" spans="1:40" x14ac:dyDescent="0.2">
      <c r="A2013" s="9" t="str">
        <f>Calculations!B2013</f>
        <v/>
      </c>
      <c r="B2013" s="9" t="str">
        <f>Calculations!A2013</f>
        <v/>
      </c>
      <c r="C2013" s="3" t="str">
        <f t="shared" si="206"/>
        <v/>
      </c>
      <c r="D2013" s="3" t="str">
        <f>IFERROR(Calculations!L2013,"")</f>
        <v/>
      </c>
      <c r="E2013" s="3" t="str">
        <f>IF(OR(FilterValue="",Calculations!C2013=FilterValue), IF(Calculations!C2013 &lt;&gt;DefectTypeString,  IFERROR(Calculations!L2013,""), NA()),NA())</f>
        <v/>
      </c>
      <c r="F2013" s="3" t="e">
        <f t="shared" si="210"/>
        <v>#NUM!</v>
      </c>
      <c r="G2013" s="3" t="e">
        <f xml:space="preserve"> IF(Calculations!C2013 = DefectTypeString,  IFERROR(Calculations!L2013,""), NA())</f>
        <v>#N/A</v>
      </c>
      <c r="H2013" s="3" t="e">
        <f t="shared" si="211"/>
        <v>#NUM!</v>
      </c>
      <c r="I2013" s="3" t="e">
        <f ca="1" xml:space="preserve"> IF(OR(Calculations!C2013 = "",Calculations!C2013 &lt;&gt; DefectTypeString),  Calculations!M2013, NA())</f>
        <v>#N/A</v>
      </c>
      <c r="J2013" s="3" t="e">
        <f xml:space="preserve"> IF(Calculations!C2013 = DefectTypeString,  Calculations!M2013, NA())</f>
        <v>#N/A</v>
      </c>
      <c r="K2013" s="3"/>
      <c r="AL2013" s="2" t="str">
        <f t="shared" si="207"/>
        <v/>
      </c>
      <c r="AM2013" s="4" t="str">
        <f t="shared" si="208"/>
        <v/>
      </c>
      <c r="AN2013" s="4" t="str">
        <f t="shared" si="209"/>
        <v/>
      </c>
    </row>
    <row r="2014" spans="1:40" x14ac:dyDescent="0.2">
      <c r="A2014" s="9" t="str">
        <f>Calculations!B2014</f>
        <v/>
      </c>
      <c r="B2014" s="9" t="str">
        <f>Calculations!A2014</f>
        <v/>
      </c>
      <c r="C2014" s="3" t="str">
        <f t="shared" si="206"/>
        <v/>
      </c>
      <c r="D2014" s="3" t="str">
        <f>IFERROR(Calculations!L2014,"")</f>
        <v/>
      </c>
      <c r="E2014" s="3" t="str">
        <f>IF(OR(FilterValue="",Calculations!C2014=FilterValue), IF(Calculations!C2014 &lt;&gt;DefectTypeString,  IFERROR(Calculations!L2014,""), NA()),NA())</f>
        <v/>
      </c>
      <c r="F2014" s="3" t="e">
        <f t="shared" si="210"/>
        <v>#NUM!</v>
      </c>
      <c r="G2014" s="3" t="e">
        <f xml:space="preserve"> IF(Calculations!C2014 = DefectTypeString,  IFERROR(Calculations!L2014,""), NA())</f>
        <v>#N/A</v>
      </c>
      <c r="H2014" s="3" t="e">
        <f t="shared" si="211"/>
        <v>#NUM!</v>
      </c>
      <c r="I2014" s="3" t="e">
        <f ca="1" xml:space="preserve"> IF(OR(Calculations!C2014 = "",Calculations!C2014 &lt;&gt; DefectTypeString),  Calculations!M2014, NA())</f>
        <v>#N/A</v>
      </c>
      <c r="J2014" s="3" t="e">
        <f xml:space="preserve"> IF(Calculations!C2014 = DefectTypeString,  Calculations!M2014, NA())</f>
        <v>#N/A</v>
      </c>
      <c r="K2014" s="3"/>
      <c r="AL2014" s="2" t="str">
        <f t="shared" si="207"/>
        <v/>
      </c>
      <c r="AM2014" s="4" t="str">
        <f t="shared" si="208"/>
        <v/>
      </c>
      <c r="AN2014" s="4" t="str">
        <f t="shared" si="209"/>
        <v/>
      </c>
    </row>
    <row r="2015" spans="1:40" x14ac:dyDescent="0.2">
      <c r="A2015" s="9" t="str">
        <f>Calculations!B2015</f>
        <v/>
      </c>
      <c r="B2015" s="9" t="str">
        <f>Calculations!A2015</f>
        <v/>
      </c>
      <c r="C2015" s="3" t="str">
        <f t="shared" si="206"/>
        <v/>
      </c>
      <c r="D2015" s="3" t="str">
        <f>IFERROR(Calculations!L2015,"")</f>
        <v/>
      </c>
      <c r="E2015" s="3" t="str">
        <f>IF(OR(FilterValue="",Calculations!C2015=FilterValue), IF(Calculations!C2015 &lt;&gt;DefectTypeString,  IFERROR(Calculations!L2015,""), NA()),NA())</f>
        <v/>
      </c>
      <c r="F2015" s="3" t="e">
        <f t="shared" si="210"/>
        <v>#NUM!</v>
      </c>
      <c r="G2015" s="3" t="e">
        <f xml:space="preserve"> IF(Calculations!C2015 = DefectTypeString,  IFERROR(Calculations!L2015,""), NA())</f>
        <v>#N/A</v>
      </c>
      <c r="H2015" s="3" t="e">
        <f t="shared" si="211"/>
        <v>#NUM!</v>
      </c>
      <c r="I2015" s="3" t="e">
        <f ca="1" xml:space="preserve"> IF(OR(Calculations!C2015 = "",Calculations!C2015 &lt;&gt; DefectTypeString),  Calculations!M2015, NA())</f>
        <v>#N/A</v>
      </c>
      <c r="J2015" s="3" t="e">
        <f xml:space="preserve"> IF(Calculations!C2015 = DefectTypeString,  Calculations!M2015, NA())</f>
        <v>#N/A</v>
      </c>
      <c r="K2015" s="3"/>
      <c r="AL2015" s="2" t="str">
        <f t="shared" si="207"/>
        <v/>
      </c>
      <c r="AM2015" s="4" t="str">
        <f t="shared" si="208"/>
        <v/>
      </c>
      <c r="AN2015" s="4" t="str">
        <f t="shared" si="209"/>
        <v/>
      </c>
    </row>
    <row r="2016" spans="1:40" x14ac:dyDescent="0.2">
      <c r="A2016" s="9" t="str">
        <f>Calculations!B2016</f>
        <v/>
      </c>
      <c r="B2016" s="9" t="str">
        <f>Calculations!A2016</f>
        <v/>
      </c>
      <c r="C2016" s="3" t="str">
        <f t="shared" si="206"/>
        <v/>
      </c>
      <c r="D2016" s="3" t="str">
        <f>IFERROR(Calculations!L2016,"")</f>
        <v/>
      </c>
      <c r="E2016" s="3" t="str">
        <f>IF(OR(FilterValue="",Calculations!C2016=FilterValue), IF(Calculations!C2016 &lt;&gt;DefectTypeString,  IFERROR(Calculations!L2016,""), NA()),NA())</f>
        <v/>
      </c>
      <c r="F2016" s="3" t="e">
        <f t="shared" si="210"/>
        <v>#NUM!</v>
      </c>
      <c r="G2016" s="3" t="e">
        <f xml:space="preserve"> IF(Calculations!C2016 = DefectTypeString,  IFERROR(Calculations!L2016,""), NA())</f>
        <v>#N/A</v>
      </c>
      <c r="H2016" s="3" t="e">
        <f t="shared" si="211"/>
        <v>#NUM!</v>
      </c>
      <c r="I2016" s="3" t="e">
        <f ca="1" xml:space="preserve"> IF(OR(Calculations!C2016 = "",Calculations!C2016 &lt;&gt; DefectTypeString),  Calculations!M2016, NA())</f>
        <v>#N/A</v>
      </c>
      <c r="J2016" s="3" t="e">
        <f xml:space="preserve"> IF(Calculations!C2016 = DefectTypeString,  Calculations!M2016, NA())</f>
        <v>#N/A</v>
      </c>
      <c r="K2016" s="3"/>
      <c r="AL2016" s="2" t="str">
        <f t="shared" si="207"/>
        <v/>
      </c>
      <c r="AM2016" s="4" t="str">
        <f t="shared" si="208"/>
        <v/>
      </c>
      <c r="AN2016" s="4" t="str">
        <f t="shared" si="209"/>
        <v/>
      </c>
    </row>
    <row r="2017" spans="1:40" x14ac:dyDescent="0.2">
      <c r="A2017" s="9" t="str">
        <f>Calculations!B2017</f>
        <v/>
      </c>
      <c r="B2017" s="9" t="str">
        <f>Calculations!A2017</f>
        <v/>
      </c>
      <c r="C2017" s="3" t="str">
        <f t="shared" si="206"/>
        <v/>
      </c>
      <c r="D2017" s="3" t="str">
        <f>IFERROR(Calculations!L2017,"")</f>
        <v/>
      </c>
      <c r="E2017" s="3" t="str">
        <f>IF(OR(FilterValue="",Calculations!C2017=FilterValue), IF(Calculations!C2017 &lt;&gt;DefectTypeString,  IFERROR(Calculations!L2017,""), NA()),NA())</f>
        <v/>
      </c>
      <c r="F2017" s="3" t="e">
        <f t="shared" si="210"/>
        <v>#NUM!</v>
      </c>
      <c r="G2017" s="3" t="e">
        <f xml:space="preserve"> IF(Calculations!C2017 = DefectTypeString,  IFERROR(Calculations!L2017,""), NA())</f>
        <v>#N/A</v>
      </c>
      <c r="H2017" s="3" t="e">
        <f t="shared" si="211"/>
        <v>#NUM!</v>
      </c>
      <c r="I2017" s="3" t="e">
        <f ca="1" xml:space="preserve"> IF(OR(Calculations!C2017 = "",Calculations!C2017 &lt;&gt; DefectTypeString),  Calculations!M2017, NA())</f>
        <v>#N/A</v>
      </c>
      <c r="J2017" s="3" t="e">
        <f xml:space="preserve"> IF(Calculations!C2017 = DefectTypeString,  Calculations!M2017, NA())</f>
        <v>#N/A</v>
      </c>
      <c r="K2017" s="3"/>
      <c r="AL2017" s="2" t="str">
        <f t="shared" si="207"/>
        <v/>
      </c>
      <c r="AM2017" s="4" t="str">
        <f t="shared" si="208"/>
        <v/>
      </c>
      <c r="AN2017" s="4" t="str">
        <f t="shared" si="209"/>
        <v/>
      </c>
    </row>
    <row r="2018" spans="1:40" x14ac:dyDescent="0.2">
      <c r="A2018" s="9" t="str">
        <f>Calculations!B2018</f>
        <v/>
      </c>
      <c r="B2018" s="9" t="str">
        <f>Calculations!A2018</f>
        <v/>
      </c>
      <c r="C2018" s="3" t="str">
        <f t="shared" si="206"/>
        <v/>
      </c>
      <c r="D2018" s="3" t="str">
        <f>IFERROR(Calculations!L2018,"")</f>
        <v/>
      </c>
      <c r="E2018" s="3" t="str">
        <f>IF(OR(FilterValue="",Calculations!C2018=FilterValue), IF(Calculations!C2018 &lt;&gt;DefectTypeString,  IFERROR(Calculations!L2018,""), NA()),NA())</f>
        <v/>
      </c>
      <c r="F2018" s="3" t="e">
        <f t="shared" si="210"/>
        <v>#NUM!</v>
      </c>
      <c r="G2018" s="3" t="e">
        <f xml:space="preserve"> IF(Calculations!C2018 = DefectTypeString,  IFERROR(Calculations!L2018,""), NA())</f>
        <v>#N/A</v>
      </c>
      <c r="H2018" s="3" t="e">
        <f t="shared" si="211"/>
        <v>#NUM!</v>
      </c>
      <c r="I2018" s="3" t="e">
        <f ca="1" xml:space="preserve"> IF(OR(Calculations!C2018 = "",Calculations!C2018 &lt;&gt; DefectTypeString),  Calculations!M2018, NA())</f>
        <v>#N/A</v>
      </c>
      <c r="J2018" s="3" t="e">
        <f xml:space="preserve"> IF(Calculations!C2018 = DefectTypeString,  Calculations!M2018, NA())</f>
        <v>#N/A</v>
      </c>
      <c r="K2018" s="3"/>
      <c r="AL2018" s="2" t="str">
        <f t="shared" si="207"/>
        <v/>
      </c>
      <c r="AM2018" s="4" t="str">
        <f t="shared" si="208"/>
        <v/>
      </c>
      <c r="AN2018" s="4" t="str">
        <f t="shared" si="209"/>
        <v/>
      </c>
    </row>
    <row r="2019" spans="1:40" x14ac:dyDescent="0.2">
      <c r="A2019" s="9" t="str">
        <f>Calculations!B2019</f>
        <v/>
      </c>
      <c r="B2019" s="9" t="str">
        <f>Calculations!A2019</f>
        <v/>
      </c>
      <c r="C2019" s="3" t="str">
        <f t="shared" si="206"/>
        <v/>
      </c>
      <c r="D2019" s="3" t="str">
        <f>IFERROR(Calculations!L2019,"")</f>
        <v/>
      </c>
      <c r="E2019" s="3" t="str">
        <f>IF(OR(FilterValue="",Calculations!C2019=FilterValue), IF(Calculations!C2019 &lt;&gt;DefectTypeString,  IFERROR(Calculations!L2019,""), NA()),NA())</f>
        <v/>
      </c>
      <c r="F2019" s="3" t="e">
        <f t="shared" si="210"/>
        <v>#NUM!</v>
      </c>
      <c r="G2019" s="3" t="e">
        <f xml:space="preserve"> IF(Calculations!C2019 = DefectTypeString,  IFERROR(Calculations!L2019,""), NA())</f>
        <v>#N/A</v>
      </c>
      <c r="H2019" s="3" t="e">
        <f t="shared" si="211"/>
        <v>#NUM!</v>
      </c>
      <c r="I2019" s="3" t="e">
        <f ca="1" xml:space="preserve"> IF(OR(Calculations!C2019 = "",Calculations!C2019 &lt;&gt; DefectTypeString),  Calculations!M2019, NA())</f>
        <v>#N/A</v>
      </c>
      <c r="J2019" s="3" t="e">
        <f xml:space="preserve"> IF(Calculations!C2019 = DefectTypeString,  Calculations!M2019, NA())</f>
        <v>#N/A</v>
      </c>
      <c r="K2019" s="3"/>
      <c r="AL2019" s="2" t="str">
        <f t="shared" si="207"/>
        <v/>
      </c>
      <c r="AM2019" s="4" t="str">
        <f t="shared" si="208"/>
        <v/>
      </c>
      <c r="AN2019" s="4" t="str">
        <f t="shared" si="209"/>
        <v/>
      </c>
    </row>
    <row r="2020" spans="1:40" x14ac:dyDescent="0.2">
      <c r="A2020" s="9" t="str">
        <f>Calculations!B2020</f>
        <v/>
      </c>
      <c r="B2020" s="9" t="str">
        <f>Calculations!A2020</f>
        <v/>
      </c>
      <c r="C2020" s="3" t="str">
        <f t="shared" ref="C2020:C2083" si="212">IF(ISNUMBER(B2020),YEAR(B2020)&amp;"-"&amp;TEXT(WEEKNUM(B2020),"00"),"")</f>
        <v/>
      </c>
      <c r="D2020" s="3" t="str">
        <f>IFERROR(Calculations!L2020,"")</f>
        <v/>
      </c>
      <c r="E2020" s="3" t="str">
        <f>IF(OR(FilterValue="",Calculations!C2020=FilterValue), IF(Calculations!C2020 &lt;&gt;DefectTypeString,  IFERROR(Calculations!L2020,""), NA()),NA())</f>
        <v/>
      </c>
      <c r="F2020" s="3" t="e">
        <f t="shared" si="210"/>
        <v>#NUM!</v>
      </c>
      <c r="G2020" s="3" t="e">
        <f xml:space="preserve"> IF(Calculations!C2020 = DefectTypeString,  IFERROR(Calculations!L2020,""), NA())</f>
        <v>#N/A</v>
      </c>
      <c r="H2020" s="3" t="e">
        <f t="shared" si="211"/>
        <v>#NUM!</v>
      </c>
      <c r="I2020" s="3" t="e">
        <f ca="1" xml:space="preserve"> IF(OR(Calculations!C2020 = "",Calculations!C2020 &lt;&gt; DefectTypeString),  Calculations!M2020, NA())</f>
        <v>#N/A</v>
      </c>
      <c r="J2020" s="3" t="e">
        <f xml:space="preserve"> IF(Calculations!C2020 = DefectTypeString,  Calculations!M2020, NA())</f>
        <v>#N/A</v>
      </c>
      <c r="K2020" s="3"/>
      <c r="AL2020" s="2" t="str">
        <f t="shared" si="207"/>
        <v/>
      </c>
      <c r="AM2020" s="4" t="str">
        <f t="shared" si="208"/>
        <v/>
      </c>
      <c r="AN2020" s="4" t="str">
        <f t="shared" si="209"/>
        <v/>
      </c>
    </row>
    <row r="2021" spans="1:40" x14ac:dyDescent="0.2">
      <c r="A2021" s="9" t="str">
        <f>Calculations!B2021</f>
        <v/>
      </c>
      <c r="B2021" s="9" t="str">
        <f>Calculations!A2021</f>
        <v/>
      </c>
      <c r="C2021" s="3" t="str">
        <f t="shared" si="212"/>
        <v/>
      </c>
      <c r="D2021" s="3" t="str">
        <f>IFERROR(Calculations!L2021,"")</f>
        <v/>
      </c>
      <c r="E2021" s="3" t="str">
        <f>IF(OR(FilterValue="",Calculations!C2021=FilterValue), IF(Calculations!C2021 &lt;&gt;DefectTypeString,  IFERROR(Calculations!L2021,""), NA()),NA())</f>
        <v/>
      </c>
      <c r="F2021" s="3" t="e">
        <f t="shared" si="210"/>
        <v>#NUM!</v>
      </c>
      <c r="G2021" s="3" t="e">
        <f xml:space="preserve"> IF(Calculations!C2021 = DefectTypeString,  IFERROR(Calculations!L2021,""), NA())</f>
        <v>#N/A</v>
      </c>
      <c r="H2021" s="3" t="e">
        <f t="shared" si="211"/>
        <v>#NUM!</v>
      </c>
      <c r="I2021" s="3" t="e">
        <f ca="1" xml:space="preserve"> IF(OR(Calculations!C2021 = "",Calculations!C2021 &lt;&gt; DefectTypeString),  Calculations!M2021, NA())</f>
        <v>#N/A</v>
      </c>
      <c r="J2021" s="3" t="e">
        <f xml:space="preserve"> IF(Calculations!C2021 = DefectTypeString,  Calculations!M2021, NA())</f>
        <v>#N/A</v>
      </c>
      <c r="K2021" s="3"/>
      <c r="AL2021" s="2" t="str">
        <f t="shared" si="207"/>
        <v/>
      </c>
      <c r="AM2021" s="4" t="str">
        <f t="shared" si="208"/>
        <v/>
      </c>
      <c r="AN2021" s="4" t="str">
        <f t="shared" si="209"/>
        <v/>
      </c>
    </row>
    <row r="2022" spans="1:40" x14ac:dyDescent="0.2">
      <c r="A2022" s="9" t="str">
        <f>Calculations!B2022</f>
        <v/>
      </c>
      <c r="B2022" s="9" t="str">
        <f>Calculations!A2022</f>
        <v/>
      </c>
      <c r="C2022" s="3" t="str">
        <f t="shared" si="212"/>
        <v/>
      </c>
      <c r="D2022" s="3" t="str">
        <f>IFERROR(Calculations!L2022,"")</f>
        <v/>
      </c>
      <c r="E2022" s="3" t="str">
        <f>IF(OR(FilterValue="",Calculations!C2022=FilterValue), IF(Calculations!C2022 &lt;&gt;DefectTypeString,  IFERROR(Calculations!L2022,""), NA()),NA())</f>
        <v/>
      </c>
      <c r="F2022" s="3" t="e">
        <f t="shared" si="210"/>
        <v>#NUM!</v>
      </c>
      <c r="G2022" s="3" t="e">
        <f xml:space="preserve"> IF(Calculations!C2022 = DefectTypeString,  IFERROR(Calculations!L2022,""), NA())</f>
        <v>#N/A</v>
      </c>
      <c r="H2022" s="3" t="e">
        <f t="shared" si="211"/>
        <v>#NUM!</v>
      </c>
      <c r="I2022" s="3" t="e">
        <f ca="1" xml:space="preserve"> IF(OR(Calculations!C2022 = "",Calculations!C2022 &lt;&gt; DefectTypeString),  Calculations!M2022, NA())</f>
        <v>#N/A</v>
      </c>
      <c r="J2022" s="3" t="e">
        <f xml:space="preserve"> IF(Calculations!C2022 = DefectTypeString,  Calculations!M2022, NA())</f>
        <v>#N/A</v>
      </c>
      <c r="K2022" s="3"/>
      <c r="AL2022" s="2" t="str">
        <f t="shared" si="207"/>
        <v/>
      </c>
      <c r="AM2022" s="4" t="str">
        <f t="shared" si="208"/>
        <v/>
      </c>
      <c r="AN2022" s="4" t="str">
        <f t="shared" si="209"/>
        <v/>
      </c>
    </row>
    <row r="2023" spans="1:40" x14ac:dyDescent="0.2">
      <c r="A2023" s="9" t="str">
        <f>Calculations!B2023</f>
        <v/>
      </c>
      <c r="B2023" s="9" t="str">
        <f>Calculations!A2023</f>
        <v/>
      </c>
      <c r="C2023" s="3" t="str">
        <f t="shared" si="212"/>
        <v/>
      </c>
      <c r="D2023" s="3" t="str">
        <f>IFERROR(Calculations!L2023,"")</f>
        <v/>
      </c>
      <c r="E2023" s="3" t="str">
        <f>IF(OR(FilterValue="",Calculations!C2023=FilterValue), IF(Calculations!C2023 &lt;&gt;DefectTypeString,  IFERROR(Calculations!L2023,""), NA()),NA())</f>
        <v/>
      </c>
      <c r="F2023" s="3" t="e">
        <f t="shared" si="210"/>
        <v>#NUM!</v>
      </c>
      <c r="G2023" s="3" t="e">
        <f xml:space="preserve"> IF(Calculations!C2023 = DefectTypeString,  IFERROR(Calculations!L2023,""), NA())</f>
        <v>#N/A</v>
      </c>
      <c r="H2023" s="3" t="e">
        <f t="shared" si="211"/>
        <v>#NUM!</v>
      </c>
      <c r="I2023" s="3" t="e">
        <f ca="1" xml:space="preserve"> IF(OR(Calculations!C2023 = "",Calculations!C2023 &lt;&gt; DefectTypeString),  Calculations!M2023, NA())</f>
        <v>#N/A</v>
      </c>
      <c r="J2023" s="3" t="e">
        <f xml:space="preserve"> IF(Calculations!C2023 = DefectTypeString,  Calculations!M2023, NA())</f>
        <v>#N/A</v>
      </c>
      <c r="K2023" s="3"/>
      <c r="AL2023" s="2" t="str">
        <f t="shared" si="207"/>
        <v/>
      </c>
      <c r="AM2023" s="4" t="str">
        <f t="shared" si="208"/>
        <v/>
      </c>
      <c r="AN2023" s="4" t="str">
        <f t="shared" si="209"/>
        <v/>
      </c>
    </row>
    <row r="2024" spans="1:40" x14ac:dyDescent="0.2">
      <c r="A2024" s="9" t="str">
        <f>Calculations!B2024</f>
        <v/>
      </c>
      <c r="B2024" s="9" t="str">
        <f>Calculations!A2024</f>
        <v/>
      </c>
      <c r="C2024" s="3" t="str">
        <f t="shared" si="212"/>
        <v/>
      </c>
      <c r="D2024" s="3" t="str">
        <f>IFERROR(Calculations!L2024,"")</f>
        <v/>
      </c>
      <c r="E2024" s="3" t="str">
        <f>IF(OR(FilterValue="",Calculations!C2024=FilterValue), IF(Calculations!C2024 &lt;&gt;DefectTypeString,  IFERROR(Calculations!L2024,""), NA()),NA())</f>
        <v/>
      </c>
      <c r="F2024" s="3" t="e">
        <f t="shared" si="210"/>
        <v>#NUM!</v>
      </c>
      <c r="G2024" s="3" t="e">
        <f xml:space="preserve"> IF(Calculations!C2024 = DefectTypeString,  IFERROR(Calculations!L2024,""), NA())</f>
        <v>#N/A</v>
      </c>
      <c r="H2024" s="3" t="e">
        <f t="shared" si="211"/>
        <v>#NUM!</v>
      </c>
      <c r="I2024" s="3" t="e">
        <f ca="1" xml:space="preserve"> IF(OR(Calculations!C2024 = "",Calculations!C2024 &lt;&gt; DefectTypeString),  Calculations!M2024, NA())</f>
        <v>#N/A</v>
      </c>
      <c r="J2024" s="3" t="e">
        <f xml:space="preserve"> IF(Calculations!C2024 = DefectTypeString,  Calculations!M2024, NA())</f>
        <v>#N/A</v>
      </c>
      <c r="K2024" s="3"/>
      <c r="AL2024" s="2" t="str">
        <f t="shared" si="207"/>
        <v/>
      </c>
      <c r="AM2024" s="4" t="str">
        <f t="shared" si="208"/>
        <v/>
      </c>
      <c r="AN2024" s="4" t="str">
        <f t="shared" si="209"/>
        <v/>
      </c>
    </row>
    <row r="2025" spans="1:40" x14ac:dyDescent="0.2">
      <c r="A2025" s="9" t="str">
        <f>Calculations!B2025</f>
        <v/>
      </c>
      <c r="B2025" s="9" t="str">
        <f>Calculations!A2025</f>
        <v/>
      </c>
      <c r="C2025" s="3" t="str">
        <f t="shared" si="212"/>
        <v/>
      </c>
      <c r="D2025" s="3" t="str">
        <f>IFERROR(Calculations!L2025,"")</f>
        <v/>
      </c>
      <c r="E2025" s="3" t="str">
        <f>IF(OR(FilterValue="",Calculations!C2025=FilterValue), IF(Calculations!C2025 &lt;&gt;DefectTypeString,  IFERROR(Calculations!L2025,""), NA()),NA())</f>
        <v/>
      </c>
      <c r="F2025" s="3" t="e">
        <f t="shared" si="210"/>
        <v>#NUM!</v>
      </c>
      <c r="G2025" s="3" t="e">
        <f xml:space="preserve"> IF(Calculations!C2025 = DefectTypeString,  IFERROR(Calculations!L2025,""), NA())</f>
        <v>#N/A</v>
      </c>
      <c r="H2025" s="3" t="e">
        <f t="shared" si="211"/>
        <v>#NUM!</v>
      </c>
      <c r="I2025" s="3" t="e">
        <f ca="1" xml:space="preserve"> IF(OR(Calculations!C2025 = "",Calculations!C2025 &lt;&gt; DefectTypeString),  Calculations!M2025, NA())</f>
        <v>#N/A</v>
      </c>
      <c r="J2025" s="3" t="e">
        <f xml:space="preserve"> IF(Calculations!C2025 = DefectTypeString,  Calculations!M2025, NA())</f>
        <v>#N/A</v>
      </c>
      <c r="K2025" s="3"/>
      <c r="AL2025" s="2" t="str">
        <f t="shared" si="207"/>
        <v/>
      </c>
      <c r="AM2025" s="4" t="str">
        <f t="shared" si="208"/>
        <v/>
      </c>
      <c r="AN2025" s="4" t="str">
        <f t="shared" si="209"/>
        <v/>
      </c>
    </row>
    <row r="2026" spans="1:40" x14ac:dyDescent="0.2">
      <c r="A2026" s="9" t="str">
        <f>Calculations!B2026</f>
        <v/>
      </c>
      <c r="B2026" s="9" t="str">
        <f>Calculations!A2026</f>
        <v/>
      </c>
      <c r="C2026" s="3" t="str">
        <f t="shared" si="212"/>
        <v/>
      </c>
      <c r="D2026" s="3" t="str">
        <f>IFERROR(Calculations!L2026,"")</f>
        <v/>
      </c>
      <c r="E2026" s="3" t="str">
        <f>IF(OR(FilterValue="",Calculations!C2026=FilterValue), IF(Calculations!C2026 &lt;&gt;DefectTypeString,  IFERROR(Calculations!L2026,""), NA()),NA())</f>
        <v/>
      </c>
      <c r="F2026" s="3" t="e">
        <f t="shared" si="210"/>
        <v>#NUM!</v>
      </c>
      <c r="G2026" s="3" t="e">
        <f xml:space="preserve"> IF(Calculations!C2026 = DefectTypeString,  IFERROR(Calculations!L2026,""), NA())</f>
        <v>#N/A</v>
      </c>
      <c r="H2026" s="3" t="e">
        <f t="shared" si="211"/>
        <v>#NUM!</v>
      </c>
      <c r="I2026" s="3" t="e">
        <f ca="1" xml:space="preserve"> IF(OR(Calculations!C2026 = "",Calculations!C2026 &lt;&gt; DefectTypeString),  Calculations!M2026, NA())</f>
        <v>#N/A</v>
      </c>
      <c r="J2026" s="3" t="e">
        <f xml:space="preserve"> IF(Calculations!C2026 = DefectTypeString,  Calculations!M2026, NA())</f>
        <v>#N/A</v>
      </c>
      <c r="K2026" s="3"/>
      <c r="AL2026" s="2" t="str">
        <f t="shared" si="207"/>
        <v/>
      </c>
      <c r="AM2026" s="4" t="str">
        <f t="shared" si="208"/>
        <v/>
      </c>
      <c r="AN2026" s="4" t="str">
        <f t="shared" si="209"/>
        <v/>
      </c>
    </row>
    <row r="2027" spans="1:40" x14ac:dyDescent="0.2">
      <c r="A2027" s="9" t="str">
        <f>Calculations!B2027</f>
        <v/>
      </c>
      <c r="B2027" s="9" t="str">
        <f>Calculations!A2027</f>
        <v/>
      </c>
      <c r="C2027" s="3" t="str">
        <f t="shared" si="212"/>
        <v/>
      </c>
      <c r="D2027" s="3" t="str">
        <f>IFERROR(Calculations!L2027,"")</f>
        <v/>
      </c>
      <c r="E2027" s="3" t="str">
        <f>IF(OR(FilterValue="",Calculations!C2027=FilterValue), IF(Calculations!C2027 &lt;&gt;DefectTypeString,  IFERROR(Calculations!L2027,""), NA()),NA())</f>
        <v/>
      </c>
      <c r="F2027" s="3" t="e">
        <f t="shared" si="210"/>
        <v>#NUM!</v>
      </c>
      <c r="G2027" s="3" t="e">
        <f xml:space="preserve"> IF(Calculations!C2027 = DefectTypeString,  IFERROR(Calculations!L2027,""), NA())</f>
        <v>#N/A</v>
      </c>
      <c r="H2027" s="3" t="e">
        <f t="shared" si="211"/>
        <v>#NUM!</v>
      </c>
      <c r="I2027" s="3" t="e">
        <f ca="1" xml:space="preserve"> IF(OR(Calculations!C2027 = "",Calculations!C2027 &lt;&gt; DefectTypeString),  Calculations!M2027, NA())</f>
        <v>#N/A</v>
      </c>
      <c r="J2027" s="3" t="e">
        <f xml:space="preserve"> IF(Calculations!C2027 = DefectTypeString,  Calculations!M2027, NA())</f>
        <v>#N/A</v>
      </c>
      <c r="K2027" s="3"/>
      <c r="AL2027" s="2" t="str">
        <f t="shared" si="207"/>
        <v/>
      </c>
      <c r="AM2027" s="4" t="str">
        <f t="shared" si="208"/>
        <v/>
      </c>
      <c r="AN2027" s="4" t="str">
        <f t="shared" si="209"/>
        <v/>
      </c>
    </row>
    <row r="2028" spans="1:40" x14ac:dyDescent="0.2">
      <c r="A2028" s="9" t="str">
        <f>Calculations!B2028</f>
        <v/>
      </c>
      <c r="B2028" s="9" t="str">
        <f>Calculations!A2028</f>
        <v/>
      </c>
      <c r="C2028" s="3" t="str">
        <f t="shared" si="212"/>
        <v/>
      </c>
      <c r="D2028" s="3" t="str">
        <f>IFERROR(Calculations!L2028,"")</f>
        <v/>
      </c>
      <c r="E2028" s="3" t="str">
        <f>IF(OR(FilterValue="",Calculations!C2028=FilterValue), IF(Calculations!C2028 &lt;&gt;DefectTypeString,  IFERROR(Calculations!L2028,""), NA()),NA())</f>
        <v/>
      </c>
      <c r="F2028" s="3" t="e">
        <f t="shared" si="210"/>
        <v>#NUM!</v>
      </c>
      <c r="G2028" s="3" t="e">
        <f xml:space="preserve"> IF(Calculations!C2028 = DefectTypeString,  IFERROR(Calculations!L2028,""), NA())</f>
        <v>#N/A</v>
      </c>
      <c r="H2028" s="3" t="e">
        <f t="shared" si="211"/>
        <v>#NUM!</v>
      </c>
      <c r="I2028" s="3" t="e">
        <f ca="1" xml:space="preserve"> IF(OR(Calculations!C2028 = "",Calculations!C2028 &lt;&gt; DefectTypeString),  Calculations!M2028, NA())</f>
        <v>#N/A</v>
      </c>
      <c r="J2028" s="3" t="e">
        <f xml:space="preserve"> IF(Calculations!C2028 = DefectTypeString,  Calculations!M2028, NA())</f>
        <v>#N/A</v>
      </c>
      <c r="K2028" s="3"/>
      <c r="AL2028" s="2" t="str">
        <f t="shared" si="207"/>
        <v/>
      </c>
      <c r="AM2028" s="4" t="str">
        <f t="shared" si="208"/>
        <v/>
      </c>
      <c r="AN2028" s="4" t="str">
        <f t="shared" si="209"/>
        <v/>
      </c>
    </row>
    <row r="2029" spans="1:40" x14ac:dyDescent="0.2">
      <c r="A2029" s="9" t="str">
        <f>Calculations!B2029</f>
        <v/>
      </c>
      <c r="B2029" s="9" t="str">
        <f>Calculations!A2029</f>
        <v/>
      </c>
      <c r="C2029" s="3" t="str">
        <f t="shared" si="212"/>
        <v/>
      </c>
      <c r="D2029" s="3" t="str">
        <f>IFERROR(Calculations!L2029,"")</f>
        <v/>
      </c>
      <c r="E2029" s="3" t="str">
        <f>IF(OR(FilterValue="",Calculations!C2029=FilterValue), IF(Calculations!C2029 &lt;&gt;DefectTypeString,  IFERROR(Calculations!L2029,""), NA()),NA())</f>
        <v/>
      </c>
      <c r="F2029" s="3" t="e">
        <f t="shared" si="210"/>
        <v>#NUM!</v>
      </c>
      <c r="G2029" s="3" t="e">
        <f xml:space="preserve"> IF(Calculations!C2029 = DefectTypeString,  IFERROR(Calculations!L2029,""), NA())</f>
        <v>#N/A</v>
      </c>
      <c r="H2029" s="3" t="e">
        <f t="shared" si="211"/>
        <v>#NUM!</v>
      </c>
      <c r="I2029" s="3" t="e">
        <f ca="1" xml:space="preserve"> IF(OR(Calculations!C2029 = "",Calculations!C2029 &lt;&gt; DefectTypeString),  Calculations!M2029, NA())</f>
        <v>#N/A</v>
      </c>
      <c r="J2029" s="3" t="e">
        <f xml:space="preserve"> IF(Calculations!C2029 = DefectTypeString,  Calculations!M2029, NA())</f>
        <v>#N/A</v>
      </c>
      <c r="K2029" s="3"/>
      <c r="AL2029" s="2" t="str">
        <f t="shared" si="207"/>
        <v/>
      </c>
      <c r="AM2029" s="4" t="str">
        <f t="shared" si="208"/>
        <v/>
      </c>
      <c r="AN2029" s="4" t="str">
        <f t="shared" si="209"/>
        <v/>
      </c>
    </row>
    <row r="2030" spans="1:40" x14ac:dyDescent="0.2">
      <c r="A2030" s="9" t="str">
        <f>Calculations!B2030</f>
        <v/>
      </c>
      <c r="B2030" s="9" t="str">
        <f>Calculations!A2030</f>
        <v/>
      </c>
      <c r="C2030" s="3" t="str">
        <f t="shared" si="212"/>
        <v/>
      </c>
      <c r="D2030" s="3" t="str">
        <f>IFERROR(Calculations!L2030,"")</f>
        <v/>
      </c>
      <c r="E2030" s="3" t="str">
        <f>IF(OR(FilterValue="",Calculations!C2030=FilterValue), IF(Calculations!C2030 &lt;&gt;DefectTypeString,  IFERROR(Calculations!L2030,""), NA()),NA())</f>
        <v/>
      </c>
      <c r="F2030" s="3" t="e">
        <f t="shared" si="210"/>
        <v>#NUM!</v>
      </c>
      <c r="G2030" s="3" t="e">
        <f xml:space="preserve"> IF(Calculations!C2030 = DefectTypeString,  IFERROR(Calculations!L2030,""), NA())</f>
        <v>#N/A</v>
      </c>
      <c r="H2030" s="3" t="e">
        <f t="shared" si="211"/>
        <v>#NUM!</v>
      </c>
      <c r="I2030" s="3" t="e">
        <f ca="1" xml:space="preserve"> IF(OR(Calculations!C2030 = "",Calculations!C2030 &lt;&gt; DefectTypeString),  Calculations!M2030, NA())</f>
        <v>#N/A</v>
      </c>
      <c r="J2030" s="3" t="e">
        <f xml:space="preserve"> IF(Calculations!C2030 = DefectTypeString,  Calculations!M2030, NA())</f>
        <v>#N/A</v>
      </c>
      <c r="K2030" s="3"/>
      <c r="AL2030" s="2" t="str">
        <f t="shared" si="207"/>
        <v/>
      </c>
      <c r="AM2030" s="4" t="str">
        <f t="shared" si="208"/>
        <v/>
      </c>
      <c r="AN2030" s="4" t="str">
        <f t="shared" si="209"/>
        <v/>
      </c>
    </row>
    <row r="2031" spans="1:40" x14ac:dyDescent="0.2">
      <c r="A2031" s="9" t="str">
        <f>Calculations!B2031</f>
        <v/>
      </c>
      <c r="B2031" s="9" t="str">
        <f>Calculations!A2031</f>
        <v/>
      </c>
      <c r="C2031" s="3" t="str">
        <f t="shared" si="212"/>
        <v/>
      </c>
      <c r="D2031" s="3" t="str">
        <f>IFERROR(Calculations!L2031,"")</f>
        <v/>
      </c>
      <c r="E2031" s="3" t="str">
        <f>IF(OR(FilterValue="",Calculations!C2031=FilterValue), IF(Calculations!C2031 &lt;&gt;DefectTypeString,  IFERROR(Calculations!L2031,""), NA()),NA())</f>
        <v/>
      </c>
      <c r="F2031" s="3" t="e">
        <f t="shared" si="210"/>
        <v>#NUM!</v>
      </c>
      <c r="G2031" s="3" t="e">
        <f xml:space="preserve"> IF(Calculations!C2031 = DefectTypeString,  IFERROR(Calculations!L2031,""), NA())</f>
        <v>#N/A</v>
      </c>
      <c r="H2031" s="3" t="e">
        <f t="shared" si="211"/>
        <v>#NUM!</v>
      </c>
      <c r="I2031" s="3" t="e">
        <f ca="1" xml:space="preserve"> IF(OR(Calculations!C2031 = "",Calculations!C2031 &lt;&gt; DefectTypeString),  Calculations!M2031, NA())</f>
        <v>#N/A</v>
      </c>
      <c r="J2031" s="3" t="e">
        <f xml:space="preserve"> IF(Calculations!C2031 = DefectTypeString,  Calculations!M2031, NA())</f>
        <v>#N/A</v>
      </c>
      <c r="K2031" s="3"/>
      <c r="AL2031" s="2" t="str">
        <f t="shared" si="207"/>
        <v/>
      </c>
      <c r="AM2031" s="4" t="str">
        <f t="shared" si="208"/>
        <v/>
      </c>
      <c r="AN2031" s="4" t="str">
        <f t="shared" si="209"/>
        <v/>
      </c>
    </row>
    <row r="2032" spans="1:40" x14ac:dyDescent="0.2">
      <c r="A2032" s="9" t="str">
        <f>Calculations!B2032</f>
        <v/>
      </c>
      <c r="B2032" s="9" t="str">
        <f>Calculations!A2032</f>
        <v/>
      </c>
      <c r="C2032" s="3" t="str">
        <f t="shared" si="212"/>
        <v/>
      </c>
      <c r="D2032" s="3" t="str">
        <f>IFERROR(Calculations!L2032,"")</f>
        <v/>
      </c>
      <c r="E2032" s="3" t="str">
        <f>IF(OR(FilterValue="",Calculations!C2032=FilterValue), IF(Calculations!C2032 &lt;&gt;DefectTypeString,  IFERROR(Calculations!L2032,""), NA()),NA())</f>
        <v/>
      </c>
      <c r="F2032" s="3" t="e">
        <f t="shared" si="210"/>
        <v>#NUM!</v>
      </c>
      <c r="G2032" s="3" t="e">
        <f xml:space="preserve"> IF(Calculations!C2032 = DefectTypeString,  IFERROR(Calculations!L2032,""), NA())</f>
        <v>#N/A</v>
      </c>
      <c r="H2032" s="3" t="e">
        <f t="shared" si="211"/>
        <v>#NUM!</v>
      </c>
      <c r="I2032" s="3" t="e">
        <f ca="1" xml:space="preserve"> IF(OR(Calculations!C2032 = "",Calculations!C2032 &lt;&gt; DefectTypeString),  Calculations!M2032, NA())</f>
        <v>#N/A</v>
      </c>
      <c r="J2032" s="3" t="e">
        <f xml:space="preserve"> IF(Calculations!C2032 = DefectTypeString,  Calculations!M2032, NA())</f>
        <v>#N/A</v>
      </c>
      <c r="K2032" s="3"/>
      <c r="AL2032" s="2" t="str">
        <f t="shared" si="207"/>
        <v/>
      </c>
      <c r="AM2032" s="4" t="str">
        <f t="shared" si="208"/>
        <v/>
      </c>
      <c r="AN2032" s="4" t="str">
        <f t="shared" si="209"/>
        <v/>
      </c>
    </row>
    <row r="2033" spans="1:40" x14ac:dyDescent="0.2">
      <c r="A2033" s="9" t="str">
        <f>Calculations!B2033</f>
        <v/>
      </c>
      <c r="B2033" s="9" t="str">
        <f>Calculations!A2033</f>
        <v/>
      </c>
      <c r="C2033" s="3" t="str">
        <f t="shared" si="212"/>
        <v/>
      </c>
      <c r="D2033" s="3" t="str">
        <f>IFERROR(Calculations!L2033,"")</f>
        <v/>
      </c>
      <c r="E2033" s="3" t="str">
        <f>IF(OR(FilterValue="",Calculations!C2033=FilterValue), IF(Calculations!C2033 &lt;&gt;DefectTypeString,  IFERROR(Calculations!L2033,""), NA()),NA())</f>
        <v/>
      </c>
      <c r="F2033" s="3" t="e">
        <f t="shared" si="210"/>
        <v>#NUM!</v>
      </c>
      <c r="G2033" s="3" t="e">
        <f xml:space="preserve"> IF(Calculations!C2033 = DefectTypeString,  IFERROR(Calculations!L2033,""), NA())</f>
        <v>#N/A</v>
      </c>
      <c r="H2033" s="3" t="e">
        <f t="shared" si="211"/>
        <v>#NUM!</v>
      </c>
      <c r="I2033" s="3" t="e">
        <f ca="1" xml:space="preserve"> IF(OR(Calculations!C2033 = "",Calculations!C2033 &lt;&gt; DefectTypeString),  Calculations!M2033, NA())</f>
        <v>#N/A</v>
      </c>
      <c r="J2033" s="3" t="e">
        <f xml:space="preserve"> IF(Calculations!C2033 = DefectTypeString,  Calculations!M2033, NA())</f>
        <v>#N/A</v>
      </c>
      <c r="K2033" s="3"/>
      <c r="AL2033" s="2" t="str">
        <f t="shared" si="207"/>
        <v/>
      </c>
      <c r="AM2033" s="4" t="str">
        <f t="shared" si="208"/>
        <v/>
      </c>
      <c r="AN2033" s="4" t="str">
        <f t="shared" si="209"/>
        <v/>
      </c>
    </row>
    <row r="2034" spans="1:40" x14ac:dyDescent="0.2">
      <c r="A2034" s="9" t="str">
        <f>Calculations!B2034</f>
        <v/>
      </c>
      <c r="B2034" s="9" t="str">
        <f>Calculations!A2034</f>
        <v/>
      </c>
      <c r="C2034" s="3" t="str">
        <f t="shared" si="212"/>
        <v/>
      </c>
      <c r="D2034" s="3" t="str">
        <f>IFERROR(Calculations!L2034,"")</f>
        <v/>
      </c>
      <c r="E2034" s="3" t="str">
        <f>IF(OR(FilterValue="",Calculations!C2034=FilterValue), IF(Calculations!C2034 &lt;&gt;DefectTypeString,  IFERROR(Calculations!L2034,""), NA()),NA())</f>
        <v/>
      </c>
      <c r="F2034" s="3" t="e">
        <f t="shared" si="210"/>
        <v>#NUM!</v>
      </c>
      <c r="G2034" s="3" t="e">
        <f xml:space="preserve"> IF(Calculations!C2034 = DefectTypeString,  IFERROR(Calculations!L2034,""), NA())</f>
        <v>#N/A</v>
      </c>
      <c r="H2034" s="3" t="e">
        <f t="shared" si="211"/>
        <v>#NUM!</v>
      </c>
      <c r="I2034" s="3" t="e">
        <f ca="1" xml:space="preserve"> IF(OR(Calculations!C2034 = "",Calculations!C2034 &lt;&gt; DefectTypeString),  Calculations!M2034, NA())</f>
        <v>#N/A</v>
      </c>
      <c r="J2034" s="3" t="e">
        <f xml:space="preserve"> IF(Calculations!C2034 = DefectTypeString,  Calculations!M2034, NA())</f>
        <v>#N/A</v>
      </c>
      <c r="K2034" s="3"/>
      <c r="AL2034" s="2" t="str">
        <f t="shared" si="207"/>
        <v/>
      </c>
      <c r="AM2034" s="4" t="str">
        <f t="shared" si="208"/>
        <v/>
      </c>
      <c r="AN2034" s="4" t="str">
        <f t="shared" si="209"/>
        <v/>
      </c>
    </row>
    <row r="2035" spans="1:40" x14ac:dyDescent="0.2">
      <c r="A2035" s="9" t="str">
        <f>Calculations!B2035</f>
        <v/>
      </c>
      <c r="B2035" s="9" t="str">
        <f>Calculations!A2035</f>
        <v/>
      </c>
      <c r="C2035" s="3" t="str">
        <f t="shared" si="212"/>
        <v/>
      </c>
      <c r="D2035" s="3" t="str">
        <f>IFERROR(Calculations!L2035,"")</f>
        <v/>
      </c>
      <c r="E2035" s="3" t="str">
        <f>IF(OR(FilterValue="",Calculations!C2035=FilterValue), IF(Calculations!C2035 &lt;&gt;DefectTypeString,  IFERROR(Calculations!L2035,""), NA()),NA())</f>
        <v/>
      </c>
      <c r="F2035" s="3" t="e">
        <f t="shared" si="210"/>
        <v>#NUM!</v>
      </c>
      <c r="G2035" s="3" t="e">
        <f xml:space="preserve"> IF(Calculations!C2035 = DefectTypeString,  IFERROR(Calculations!L2035,""), NA())</f>
        <v>#N/A</v>
      </c>
      <c r="H2035" s="3" t="e">
        <f t="shared" si="211"/>
        <v>#NUM!</v>
      </c>
      <c r="I2035" s="3" t="e">
        <f ca="1" xml:space="preserve"> IF(OR(Calculations!C2035 = "",Calculations!C2035 &lt;&gt; DefectTypeString),  Calculations!M2035, NA())</f>
        <v>#N/A</v>
      </c>
      <c r="J2035" s="3" t="e">
        <f xml:space="preserve"> IF(Calculations!C2035 = DefectTypeString,  Calculations!M2035, NA())</f>
        <v>#N/A</v>
      </c>
      <c r="K2035" s="3"/>
      <c r="AL2035" s="2" t="str">
        <f t="shared" si="207"/>
        <v/>
      </c>
      <c r="AM2035" s="4" t="str">
        <f t="shared" si="208"/>
        <v/>
      </c>
      <c r="AN2035" s="4" t="str">
        <f t="shared" si="209"/>
        <v/>
      </c>
    </row>
    <row r="2036" spans="1:40" x14ac:dyDescent="0.2">
      <c r="A2036" s="9" t="str">
        <f>Calculations!B2036</f>
        <v/>
      </c>
      <c r="B2036" s="9" t="str">
        <f>Calculations!A2036</f>
        <v/>
      </c>
      <c r="C2036" s="3" t="str">
        <f t="shared" si="212"/>
        <v/>
      </c>
      <c r="D2036" s="3" t="str">
        <f>IFERROR(Calculations!L2036,"")</f>
        <v/>
      </c>
      <c r="E2036" s="3" t="str">
        <f>IF(OR(FilterValue="",Calculations!C2036=FilterValue), IF(Calculations!C2036 &lt;&gt;DefectTypeString,  IFERROR(Calculations!L2036,""), NA()),NA())</f>
        <v/>
      </c>
      <c r="F2036" s="3" t="e">
        <f t="shared" si="210"/>
        <v>#NUM!</v>
      </c>
      <c r="G2036" s="3" t="e">
        <f xml:space="preserve"> IF(Calculations!C2036 = DefectTypeString,  IFERROR(Calculations!L2036,""), NA())</f>
        <v>#N/A</v>
      </c>
      <c r="H2036" s="3" t="e">
        <f t="shared" si="211"/>
        <v>#NUM!</v>
      </c>
      <c r="I2036" s="3" t="e">
        <f ca="1" xml:space="preserve"> IF(OR(Calculations!C2036 = "",Calculations!C2036 &lt;&gt; DefectTypeString),  Calculations!M2036, NA())</f>
        <v>#N/A</v>
      </c>
      <c r="J2036" s="3" t="e">
        <f xml:space="preserve"> IF(Calculations!C2036 = DefectTypeString,  Calculations!M2036, NA())</f>
        <v>#N/A</v>
      </c>
      <c r="K2036" s="3"/>
      <c r="AL2036" s="2" t="str">
        <f t="shared" si="207"/>
        <v/>
      </c>
      <c r="AM2036" s="4" t="str">
        <f t="shared" si="208"/>
        <v/>
      </c>
      <c r="AN2036" s="4" t="str">
        <f t="shared" si="209"/>
        <v/>
      </c>
    </row>
    <row r="2037" spans="1:40" x14ac:dyDescent="0.2">
      <c r="A2037" s="9" t="str">
        <f>Calculations!B2037</f>
        <v/>
      </c>
      <c r="B2037" s="9" t="str">
        <f>Calculations!A2037</f>
        <v/>
      </c>
      <c r="C2037" s="3" t="str">
        <f t="shared" si="212"/>
        <v/>
      </c>
      <c r="D2037" s="3" t="str">
        <f>IFERROR(Calculations!L2037,"")</f>
        <v/>
      </c>
      <c r="E2037" s="3" t="str">
        <f>IF(OR(FilterValue="",Calculations!C2037=FilterValue), IF(Calculations!C2037 &lt;&gt;DefectTypeString,  IFERROR(Calculations!L2037,""), NA()),NA())</f>
        <v/>
      </c>
      <c r="F2037" s="3" t="e">
        <f t="shared" si="210"/>
        <v>#NUM!</v>
      </c>
      <c r="G2037" s="3" t="e">
        <f xml:space="preserve"> IF(Calculations!C2037 = DefectTypeString,  IFERROR(Calculations!L2037,""), NA())</f>
        <v>#N/A</v>
      </c>
      <c r="H2037" s="3" t="e">
        <f t="shared" si="211"/>
        <v>#NUM!</v>
      </c>
      <c r="I2037" s="3" t="e">
        <f ca="1" xml:space="preserve"> IF(OR(Calculations!C2037 = "",Calculations!C2037 &lt;&gt; DefectTypeString),  Calculations!M2037, NA())</f>
        <v>#N/A</v>
      </c>
      <c r="J2037" s="3" t="e">
        <f xml:space="preserve"> IF(Calculations!C2037 = DefectTypeString,  Calculations!M2037, NA())</f>
        <v>#N/A</v>
      </c>
      <c r="K2037" s="3"/>
      <c r="AL2037" s="2" t="str">
        <f t="shared" si="207"/>
        <v/>
      </c>
      <c r="AM2037" s="4" t="str">
        <f t="shared" si="208"/>
        <v/>
      </c>
      <c r="AN2037" s="4" t="str">
        <f t="shared" si="209"/>
        <v/>
      </c>
    </row>
    <row r="2038" spans="1:40" x14ac:dyDescent="0.2">
      <c r="A2038" s="9" t="str">
        <f>Calculations!B2038</f>
        <v/>
      </c>
      <c r="B2038" s="9" t="str">
        <f>Calculations!A2038</f>
        <v/>
      </c>
      <c r="C2038" s="3" t="str">
        <f t="shared" si="212"/>
        <v/>
      </c>
      <c r="D2038" s="3" t="str">
        <f>IFERROR(Calculations!L2038,"")</f>
        <v/>
      </c>
      <c r="E2038" s="3" t="str">
        <f>IF(OR(FilterValue="",Calculations!C2038=FilterValue), IF(Calculations!C2038 &lt;&gt;DefectTypeString,  IFERROR(Calculations!L2038,""), NA()),NA())</f>
        <v/>
      </c>
      <c r="F2038" s="3" t="e">
        <f t="shared" si="210"/>
        <v>#NUM!</v>
      </c>
      <c r="G2038" s="3" t="e">
        <f xml:space="preserve"> IF(Calculations!C2038 = DefectTypeString,  IFERROR(Calculations!L2038,""), NA())</f>
        <v>#N/A</v>
      </c>
      <c r="H2038" s="3" t="e">
        <f t="shared" si="211"/>
        <v>#NUM!</v>
      </c>
      <c r="I2038" s="3" t="e">
        <f ca="1" xml:space="preserve"> IF(OR(Calculations!C2038 = "",Calculations!C2038 &lt;&gt; DefectTypeString),  Calculations!M2038, NA())</f>
        <v>#N/A</v>
      </c>
      <c r="J2038" s="3" t="e">
        <f xml:space="preserve"> IF(Calculations!C2038 = DefectTypeString,  Calculations!M2038, NA())</f>
        <v>#N/A</v>
      </c>
      <c r="K2038" s="3"/>
      <c r="AL2038" s="2" t="str">
        <f t="shared" si="207"/>
        <v/>
      </c>
      <c r="AM2038" s="4" t="str">
        <f t="shared" si="208"/>
        <v/>
      </c>
      <c r="AN2038" s="4" t="str">
        <f t="shared" si="209"/>
        <v/>
      </c>
    </row>
    <row r="2039" spans="1:40" x14ac:dyDescent="0.2">
      <c r="A2039" s="9" t="str">
        <f>Calculations!B2039</f>
        <v/>
      </c>
      <c r="B2039" s="9" t="str">
        <f>Calculations!A2039</f>
        <v/>
      </c>
      <c r="C2039" s="3" t="str">
        <f t="shared" si="212"/>
        <v/>
      </c>
      <c r="D2039" s="3" t="str">
        <f>IFERROR(Calculations!L2039,"")</f>
        <v/>
      </c>
      <c r="E2039" s="3" t="str">
        <f>IF(OR(FilterValue="",Calculations!C2039=FilterValue), IF(Calculations!C2039 &lt;&gt;DefectTypeString,  IFERROR(Calculations!L2039,""), NA()),NA())</f>
        <v/>
      </c>
      <c r="F2039" s="3" t="e">
        <f t="shared" si="210"/>
        <v>#NUM!</v>
      </c>
      <c r="G2039" s="3" t="e">
        <f xml:space="preserve"> IF(Calculations!C2039 = DefectTypeString,  IFERROR(Calculations!L2039,""), NA())</f>
        <v>#N/A</v>
      </c>
      <c r="H2039" s="3" t="e">
        <f t="shared" si="211"/>
        <v>#NUM!</v>
      </c>
      <c r="I2039" s="3" t="e">
        <f ca="1" xml:space="preserve"> IF(OR(Calculations!C2039 = "",Calculations!C2039 &lt;&gt; DefectTypeString),  Calculations!M2039, NA())</f>
        <v>#N/A</v>
      </c>
      <c r="J2039" s="3" t="e">
        <f xml:space="preserve"> IF(Calculations!C2039 = DefectTypeString,  Calculations!M2039, NA())</f>
        <v>#N/A</v>
      </c>
      <c r="K2039" s="3"/>
      <c r="AL2039" s="2" t="str">
        <f t="shared" si="207"/>
        <v/>
      </c>
      <c r="AM2039" s="4" t="str">
        <f t="shared" si="208"/>
        <v/>
      </c>
      <c r="AN2039" s="4" t="str">
        <f t="shared" si="209"/>
        <v/>
      </c>
    </row>
    <row r="2040" spans="1:40" x14ac:dyDescent="0.2">
      <c r="A2040" s="9" t="str">
        <f>Calculations!B2040</f>
        <v/>
      </c>
      <c r="B2040" s="9" t="str">
        <f>Calculations!A2040</f>
        <v/>
      </c>
      <c r="C2040" s="3" t="str">
        <f t="shared" si="212"/>
        <v/>
      </c>
      <c r="D2040" s="3" t="str">
        <f>IFERROR(Calculations!L2040,"")</f>
        <v/>
      </c>
      <c r="E2040" s="3" t="str">
        <f>IF(OR(FilterValue="",Calculations!C2040=FilterValue), IF(Calculations!C2040 &lt;&gt;DefectTypeString,  IFERROR(Calculations!L2040,""), NA()),NA())</f>
        <v/>
      </c>
      <c r="F2040" s="3" t="e">
        <f t="shared" si="210"/>
        <v>#NUM!</v>
      </c>
      <c r="G2040" s="3" t="e">
        <f xml:space="preserve"> IF(Calculations!C2040 = DefectTypeString,  IFERROR(Calculations!L2040,""), NA())</f>
        <v>#N/A</v>
      </c>
      <c r="H2040" s="3" t="e">
        <f t="shared" si="211"/>
        <v>#NUM!</v>
      </c>
      <c r="I2040" s="3" t="e">
        <f ca="1" xml:space="preserve"> IF(OR(Calculations!C2040 = "",Calculations!C2040 &lt;&gt; DefectTypeString),  Calculations!M2040, NA())</f>
        <v>#N/A</v>
      </c>
      <c r="J2040" s="3" t="e">
        <f xml:space="preserve"> IF(Calculations!C2040 = DefectTypeString,  Calculations!M2040, NA())</f>
        <v>#N/A</v>
      </c>
      <c r="K2040" s="3"/>
      <c r="AL2040" s="2" t="str">
        <f t="shared" si="207"/>
        <v/>
      </c>
      <c r="AM2040" s="4" t="str">
        <f t="shared" si="208"/>
        <v/>
      </c>
      <c r="AN2040" s="4" t="str">
        <f t="shared" si="209"/>
        <v/>
      </c>
    </row>
    <row r="2041" spans="1:40" x14ac:dyDescent="0.2">
      <c r="A2041" s="9" t="str">
        <f>Calculations!B2041</f>
        <v/>
      </c>
      <c r="B2041" s="9" t="str">
        <f>Calculations!A2041</f>
        <v/>
      </c>
      <c r="C2041" s="3" t="str">
        <f t="shared" si="212"/>
        <v/>
      </c>
      <c r="D2041" s="3" t="str">
        <f>IFERROR(Calculations!L2041,"")</f>
        <v/>
      </c>
      <c r="E2041" s="3" t="str">
        <f>IF(OR(FilterValue="",Calculations!C2041=FilterValue), IF(Calculations!C2041 &lt;&gt;DefectTypeString,  IFERROR(Calculations!L2041,""), NA()),NA())</f>
        <v/>
      </c>
      <c r="F2041" s="3" t="e">
        <f t="shared" si="210"/>
        <v>#NUM!</v>
      </c>
      <c r="G2041" s="3" t="e">
        <f xml:space="preserve"> IF(Calculations!C2041 = DefectTypeString,  IFERROR(Calculations!L2041,""), NA())</f>
        <v>#N/A</v>
      </c>
      <c r="H2041" s="3" t="e">
        <f t="shared" si="211"/>
        <v>#NUM!</v>
      </c>
      <c r="I2041" s="3" t="e">
        <f ca="1" xml:space="preserve"> IF(OR(Calculations!C2041 = "",Calculations!C2041 &lt;&gt; DefectTypeString),  Calculations!M2041, NA())</f>
        <v>#N/A</v>
      </c>
      <c r="J2041" s="3" t="e">
        <f xml:space="preserve"> IF(Calculations!C2041 = DefectTypeString,  Calculations!M2041, NA())</f>
        <v>#N/A</v>
      </c>
      <c r="K2041" s="3"/>
      <c r="AL2041" s="2" t="str">
        <f t="shared" si="207"/>
        <v/>
      </c>
      <c r="AM2041" s="4" t="str">
        <f t="shared" si="208"/>
        <v/>
      </c>
      <c r="AN2041" s="4" t="str">
        <f t="shared" si="209"/>
        <v/>
      </c>
    </row>
    <row r="2042" spans="1:40" x14ac:dyDescent="0.2">
      <c r="A2042" s="9" t="str">
        <f>Calculations!B2042</f>
        <v/>
      </c>
      <c r="B2042" s="9" t="str">
        <f>Calculations!A2042</f>
        <v/>
      </c>
      <c r="C2042" s="3" t="str">
        <f t="shared" si="212"/>
        <v/>
      </c>
      <c r="D2042" s="3" t="str">
        <f>IFERROR(Calculations!L2042,"")</f>
        <v/>
      </c>
      <c r="E2042" s="3" t="str">
        <f>IF(OR(FilterValue="",Calculations!C2042=FilterValue), IF(Calculations!C2042 &lt;&gt;DefectTypeString,  IFERROR(Calculations!L2042,""), NA()),NA())</f>
        <v/>
      </c>
      <c r="F2042" s="3" t="e">
        <f t="shared" si="210"/>
        <v>#NUM!</v>
      </c>
      <c r="G2042" s="3" t="e">
        <f xml:space="preserve"> IF(Calculations!C2042 = DefectTypeString,  IFERROR(Calculations!L2042,""), NA())</f>
        <v>#N/A</v>
      </c>
      <c r="H2042" s="3" t="e">
        <f t="shared" si="211"/>
        <v>#NUM!</v>
      </c>
      <c r="I2042" s="3" t="e">
        <f ca="1" xml:space="preserve"> IF(OR(Calculations!C2042 = "",Calculations!C2042 &lt;&gt; DefectTypeString),  Calculations!M2042, NA())</f>
        <v>#N/A</v>
      </c>
      <c r="J2042" s="3" t="e">
        <f xml:space="preserve"> IF(Calculations!C2042 = DefectTypeString,  Calculations!M2042, NA())</f>
        <v>#N/A</v>
      </c>
      <c r="K2042" s="3"/>
      <c r="AL2042" s="2" t="str">
        <f t="shared" si="207"/>
        <v/>
      </c>
      <c r="AM2042" s="4" t="str">
        <f t="shared" si="208"/>
        <v/>
      </c>
      <c r="AN2042" s="4" t="str">
        <f t="shared" si="209"/>
        <v/>
      </c>
    </row>
    <row r="2043" spans="1:40" x14ac:dyDescent="0.2">
      <c r="A2043" s="9" t="str">
        <f>Calculations!B2043</f>
        <v/>
      </c>
      <c r="B2043" s="9" t="str">
        <f>Calculations!A2043</f>
        <v/>
      </c>
      <c r="C2043" s="3" t="str">
        <f t="shared" si="212"/>
        <v/>
      </c>
      <c r="D2043" s="3" t="str">
        <f>IFERROR(Calculations!L2043,"")</f>
        <v/>
      </c>
      <c r="E2043" s="3" t="str">
        <f>IF(OR(FilterValue="",Calculations!C2043=FilterValue), IF(Calculations!C2043 &lt;&gt;DefectTypeString,  IFERROR(Calculations!L2043,""), NA()),NA())</f>
        <v/>
      </c>
      <c r="F2043" s="3" t="e">
        <f t="shared" si="210"/>
        <v>#NUM!</v>
      </c>
      <c r="G2043" s="3" t="e">
        <f xml:space="preserve"> IF(Calculations!C2043 = DefectTypeString,  IFERROR(Calculations!L2043,""), NA())</f>
        <v>#N/A</v>
      </c>
      <c r="H2043" s="3" t="e">
        <f t="shared" si="211"/>
        <v>#NUM!</v>
      </c>
      <c r="I2043" s="3" t="e">
        <f ca="1" xml:space="preserve"> IF(OR(Calculations!C2043 = "",Calculations!C2043 &lt;&gt; DefectTypeString),  Calculations!M2043, NA())</f>
        <v>#N/A</v>
      </c>
      <c r="J2043" s="3" t="e">
        <f xml:space="preserve"> IF(Calculations!C2043 = DefectTypeString,  Calculations!M2043, NA())</f>
        <v>#N/A</v>
      </c>
      <c r="K2043" s="3"/>
      <c r="AL2043" s="2" t="str">
        <f t="shared" si="207"/>
        <v/>
      </c>
      <c r="AM2043" s="4" t="str">
        <f t="shared" si="208"/>
        <v/>
      </c>
      <c r="AN2043" s="4" t="str">
        <f t="shared" si="209"/>
        <v/>
      </c>
    </row>
    <row r="2044" spans="1:40" x14ac:dyDescent="0.2">
      <c r="A2044" s="9" t="str">
        <f>Calculations!B2044</f>
        <v/>
      </c>
      <c r="B2044" s="9" t="str">
        <f>Calculations!A2044</f>
        <v/>
      </c>
      <c r="C2044" s="3" t="str">
        <f t="shared" si="212"/>
        <v/>
      </c>
      <c r="D2044" s="3" t="str">
        <f>IFERROR(Calculations!L2044,"")</f>
        <v/>
      </c>
      <c r="E2044" s="3" t="str">
        <f>IF(OR(FilterValue="",Calculations!C2044=FilterValue), IF(Calculations!C2044 &lt;&gt;DefectTypeString,  IFERROR(Calculations!L2044,""), NA()),NA())</f>
        <v/>
      </c>
      <c r="F2044" s="3" t="e">
        <f t="shared" si="210"/>
        <v>#NUM!</v>
      </c>
      <c r="G2044" s="3" t="e">
        <f xml:space="preserve"> IF(Calculations!C2044 = DefectTypeString,  IFERROR(Calculations!L2044,""), NA())</f>
        <v>#N/A</v>
      </c>
      <c r="H2044" s="3" t="e">
        <f t="shared" si="211"/>
        <v>#NUM!</v>
      </c>
      <c r="I2044" s="3" t="e">
        <f ca="1" xml:space="preserve"> IF(OR(Calculations!C2044 = "",Calculations!C2044 &lt;&gt; DefectTypeString),  Calculations!M2044, NA())</f>
        <v>#N/A</v>
      </c>
      <c r="J2044" s="3" t="e">
        <f xml:space="preserve"> IF(Calculations!C2044 = DefectTypeString,  Calculations!M2044, NA())</f>
        <v>#N/A</v>
      </c>
      <c r="K2044" s="3"/>
      <c r="AL2044" s="2" t="str">
        <f t="shared" si="207"/>
        <v/>
      </c>
      <c r="AM2044" s="4" t="str">
        <f t="shared" si="208"/>
        <v/>
      </c>
      <c r="AN2044" s="4" t="str">
        <f t="shared" si="209"/>
        <v/>
      </c>
    </row>
    <row r="2045" spans="1:40" x14ac:dyDescent="0.2">
      <c r="A2045" s="9" t="str">
        <f>Calculations!B2045</f>
        <v/>
      </c>
      <c r="B2045" s="9" t="str">
        <f>Calculations!A2045</f>
        <v/>
      </c>
      <c r="C2045" s="3" t="str">
        <f t="shared" si="212"/>
        <v/>
      </c>
      <c r="D2045" s="3" t="str">
        <f>IFERROR(Calculations!L2045,"")</f>
        <v/>
      </c>
      <c r="E2045" s="3" t="str">
        <f>IF(OR(FilterValue="",Calculations!C2045=FilterValue), IF(Calculations!C2045 &lt;&gt;DefectTypeString,  IFERROR(Calculations!L2045,""), NA()),NA())</f>
        <v/>
      </c>
      <c r="F2045" s="3" t="e">
        <f t="shared" si="210"/>
        <v>#NUM!</v>
      </c>
      <c r="G2045" s="3" t="e">
        <f xml:space="preserve"> IF(Calculations!C2045 = DefectTypeString,  IFERROR(Calculations!L2045,""), NA())</f>
        <v>#N/A</v>
      </c>
      <c r="H2045" s="3" t="e">
        <f t="shared" si="211"/>
        <v>#NUM!</v>
      </c>
      <c r="I2045" s="3" t="e">
        <f ca="1" xml:space="preserve"> IF(OR(Calculations!C2045 = "",Calculations!C2045 &lt;&gt; DefectTypeString),  Calculations!M2045, NA())</f>
        <v>#N/A</v>
      </c>
      <c r="J2045" s="3" t="e">
        <f xml:space="preserve"> IF(Calculations!C2045 = DefectTypeString,  Calculations!M2045, NA())</f>
        <v>#N/A</v>
      </c>
      <c r="K2045" s="3"/>
      <c r="AL2045" s="2" t="str">
        <f t="shared" si="207"/>
        <v/>
      </c>
      <c r="AM2045" s="4" t="str">
        <f t="shared" si="208"/>
        <v/>
      </c>
      <c r="AN2045" s="4" t="str">
        <f t="shared" si="209"/>
        <v/>
      </c>
    </row>
    <row r="2046" spans="1:40" x14ac:dyDescent="0.2">
      <c r="A2046" s="9" t="str">
        <f>Calculations!B2046</f>
        <v/>
      </c>
      <c r="B2046" s="9" t="str">
        <f>Calculations!A2046</f>
        <v/>
      </c>
      <c r="C2046" s="3" t="str">
        <f t="shared" si="212"/>
        <v/>
      </c>
      <c r="D2046" s="3" t="str">
        <f>IFERROR(Calculations!L2046,"")</f>
        <v/>
      </c>
      <c r="E2046" s="3" t="str">
        <f>IF(OR(FilterValue="",Calculations!C2046=FilterValue), IF(Calculations!C2046 &lt;&gt;DefectTypeString,  IFERROR(Calculations!L2046,""), NA()),NA())</f>
        <v/>
      </c>
      <c r="F2046" s="3" t="e">
        <f t="shared" si="210"/>
        <v>#NUM!</v>
      </c>
      <c r="G2046" s="3" t="e">
        <f xml:space="preserve"> IF(Calculations!C2046 = DefectTypeString,  IFERROR(Calculations!L2046,""), NA())</f>
        <v>#N/A</v>
      </c>
      <c r="H2046" s="3" t="e">
        <f t="shared" si="211"/>
        <v>#NUM!</v>
      </c>
      <c r="I2046" s="3" t="e">
        <f ca="1" xml:space="preserve"> IF(OR(Calculations!C2046 = "",Calculations!C2046 &lt;&gt; DefectTypeString),  Calculations!M2046, NA())</f>
        <v>#N/A</v>
      </c>
      <c r="J2046" s="3" t="e">
        <f xml:space="preserve"> IF(Calculations!C2046 = DefectTypeString,  Calculations!M2046, NA())</f>
        <v>#N/A</v>
      </c>
      <c r="K2046" s="3"/>
      <c r="AL2046" s="2" t="str">
        <f t="shared" si="207"/>
        <v/>
      </c>
      <c r="AM2046" s="4" t="str">
        <f t="shared" si="208"/>
        <v/>
      </c>
      <c r="AN2046" s="4" t="str">
        <f t="shared" si="209"/>
        <v/>
      </c>
    </row>
    <row r="2047" spans="1:40" x14ac:dyDescent="0.2">
      <c r="A2047" s="9" t="str">
        <f>Calculations!B2047</f>
        <v/>
      </c>
      <c r="B2047" s="9" t="str">
        <f>Calculations!A2047</f>
        <v/>
      </c>
      <c r="C2047" s="3" t="str">
        <f t="shared" si="212"/>
        <v/>
      </c>
      <c r="D2047" s="3" t="str">
        <f>IFERROR(Calculations!L2047,"")</f>
        <v/>
      </c>
      <c r="E2047" s="3" t="str">
        <f>IF(OR(FilterValue="",Calculations!C2047=FilterValue), IF(Calculations!C2047 &lt;&gt;DefectTypeString,  IFERROR(Calculations!L2047,""), NA()),NA())</f>
        <v/>
      </c>
      <c r="F2047" s="3" t="e">
        <f t="shared" si="210"/>
        <v>#NUM!</v>
      </c>
      <c r="G2047" s="3" t="e">
        <f xml:space="preserve"> IF(Calculations!C2047 = DefectTypeString,  IFERROR(Calculations!L2047,""), NA())</f>
        <v>#N/A</v>
      </c>
      <c r="H2047" s="3" t="e">
        <f t="shared" si="211"/>
        <v>#NUM!</v>
      </c>
      <c r="I2047" s="3" t="e">
        <f ca="1" xml:space="preserve"> IF(OR(Calculations!C2047 = "",Calculations!C2047 &lt;&gt; DefectTypeString),  Calculations!M2047, NA())</f>
        <v>#N/A</v>
      </c>
      <c r="J2047" s="3" t="e">
        <f xml:space="preserve"> IF(Calculations!C2047 = DefectTypeString,  Calculations!M2047, NA())</f>
        <v>#N/A</v>
      </c>
      <c r="K2047" s="3"/>
      <c r="AL2047" s="2" t="str">
        <f t="shared" si="207"/>
        <v/>
      </c>
      <c r="AM2047" s="4" t="str">
        <f t="shared" si="208"/>
        <v/>
      </c>
      <c r="AN2047" s="4" t="str">
        <f t="shared" si="209"/>
        <v/>
      </c>
    </row>
    <row r="2048" spans="1:40" x14ac:dyDescent="0.2">
      <c r="A2048" s="9" t="str">
        <f>Calculations!B2048</f>
        <v/>
      </c>
      <c r="B2048" s="9" t="str">
        <f>Calculations!A2048</f>
        <v/>
      </c>
      <c r="C2048" s="3" t="str">
        <f t="shared" si="212"/>
        <v/>
      </c>
      <c r="D2048" s="3" t="str">
        <f>IFERROR(Calculations!L2048,"")</f>
        <v/>
      </c>
      <c r="E2048" s="3" t="str">
        <f>IF(OR(FilterValue="",Calculations!C2048=FilterValue), IF(Calculations!C2048 &lt;&gt;DefectTypeString,  IFERROR(Calculations!L2048,""), NA()),NA())</f>
        <v/>
      </c>
      <c r="F2048" s="3" t="e">
        <f t="shared" si="210"/>
        <v>#NUM!</v>
      </c>
      <c r="G2048" s="3" t="e">
        <f xml:space="preserve"> IF(Calculations!C2048 = DefectTypeString,  IFERROR(Calculations!L2048,""), NA())</f>
        <v>#N/A</v>
      </c>
      <c r="H2048" s="3" t="e">
        <f t="shared" si="211"/>
        <v>#NUM!</v>
      </c>
      <c r="I2048" s="3" t="e">
        <f ca="1" xml:space="preserve"> IF(OR(Calculations!C2048 = "",Calculations!C2048 &lt;&gt; DefectTypeString),  Calculations!M2048, NA())</f>
        <v>#N/A</v>
      </c>
      <c r="J2048" s="3" t="e">
        <f xml:space="preserve"> IF(Calculations!C2048 = DefectTypeString,  Calculations!M2048, NA())</f>
        <v>#N/A</v>
      </c>
      <c r="K2048" s="3"/>
      <c r="AL2048" s="2" t="str">
        <f t="shared" si="207"/>
        <v/>
      </c>
      <c r="AM2048" s="4" t="str">
        <f t="shared" si="208"/>
        <v/>
      </c>
      <c r="AN2048" s="4" t="str">
        <f t="shared" si="209"/>
        <v/>
      </c>
    </row>
    <row r="2049" spans="1:40" x14ac:dyDescent="0.2">
      <c r="A2049" s="9" t="str">
        <f>Calculations!B2049</f>
        <v/>
      </c>
      <c r="B2049" s="9" t="str">
        <f>Calculations!A2049</f>
        <v/>
      </c>
      <c r="C2049" s="3" t="str">
        <f t="shared" si="212"/>
        <v/>
      </c>
      <c r="D2049" s="3" t="str">
        <f>IFERROR(Calculations!L2049,"")</f>
        <v/>
      </c>
      <c r="E2049" s="3" t="str">
        <f>IF(OR(FilterValue="",Calculations!C2049=FilterValue), IF(Calculations!C2049 &lt;&gt;DefectTypeString,  IFERROR(Calculations!L2049,""), NA()),NA())</f>
        <v/>
      </c>
      <c r="F2049" s="3" t="e">
        <f t="shared" si="210"/>
        <v>#NUM!</v>
      </c>
      <c r="G2049" s="3" t="e">
        <f xml:space="preserve"> IF(Calculations!C2049 = DefectTypeString,  IFERROR(Calculations!L2049,""), NA())</f>
        <v>#N/A</v>
      </c>
      <c r="H2049" s="3" t="e">
        <f t="shared" si="211"/>
        <v>#NUM!</v>
      </c>
      <c r="I2049" s="3" t="e">
        <f ca="1" xml:space="preserve"> IF(OR(Calculations!C2049 = "",Calculations!C2049 &lt;&gt; DefectTypeString),  Calculations!M2049, NA())</f>
        <v>#N/A</v>
      </c>
      <c r="J2049" s="3" t="e">
        <f xml:space="preserve"> IF(Calculations!C2049 = DefectTypeString,  Calculations!M2049, NA())</f>
        <v>#N/A</v>
      </c>
      <c r="K2049" s="3"/>
      <c r="AL2049" s="2" t="str">
        <f t="shared" si="207"/>
        <v/>
      </c>
      <c r="AM2049" s="4" t="str">
        <f t="shared" si="208"/>
        <v/>
      </c>
      <c r="AN2049" s="4" t="str">
        <f t="shared" si="209"/>
        <v/>
      </c>
    </row>
    <row r="2050" spans="1:40" x14ac:dyDescent="0.2">
      <c r="A2050" s="9" t="str">
        <f>Calculations!B2050</f>
        <v/>
      </c>
      <c r="B2050" s="9" t="str">
        <f>Calculations!A2050</f>
        <v/>
      </c>
      <c r="C2050" s="3" t="str">
        <f t="shared" si="212"/>
        <v/>
      </c>
      <c r="D2050" s="3" t="str">
        <f>IFERROR(Calculations!L2050,"")</f>
        <v/>
      </c>
      <c r="E2050" s="3" t="str">
        <f>IF(OR(FilterValue="",Calculations!C2050=FilterValue), IF(Calculations!C2050 &lt;&gt;DefectTypeString,  IFERROR(Calculations!L2050,""), NA()),NA())</f>
        <v/>
      </c>
      <c r="F2050" s="3" t="e">
        <f t="shared" si="210"/>
        <v>#NUM!</v>
      </c>
      <c r="G2050" s="3" t="e">
        <f xml:space="preserve"> IF(Calculations!C2050 = DefectTypeString,  IFERROR(Calculations!L2050,""), NA())</f>
        <v>#N/A</v>
      </c>
      <c r="H2050" s="3" t="e">
        <f t="shared" si="211"/>
        <v>#NUM!</v>
      </c>
      <c r="I2050" s="3" t="e">
        <f ca="1" xml:space="preserve"> IF(OR(Calculations!C2050 = "",Calculations!C2050 &lt;&gt; DefectTypeString),  Calculations!M2050, NA())</f>
        <v>#N/A</v>
      </c>
      <c r="J2050" s="3" t="e">
        <f xml:space="preserve"> IF(Calculations!C2050 = DefectTypeString,  Calculations!M2050, NA())</f>
        <v>#N/A</v>
      </c>
      <c r="K2050" s="3"/>
      <c r="AL2050" s="2" t="str">
        <f t="shared" si="207"/>
        <v/>
      </c>
      <c r="AM2050" s="4" t="str">
        <f t="shared" si="208"/>
        <v/>
      </c>
      <c r="AN2050" s="4" t="str">
        <f t="shared" si="209"/>
        <v/>
      </c>
    </row>
    <row r="2051" spans="1:40" x14ac:dyDescent="0.2">
      <c r="A2051" s="9" t="str">
        <f>Calculations!B2051</f>
        <v/>
      </c>
      <c r="B2051" s="9" t="str">
        <f>Calculations!A2051</f>
        <v/>
      </c>
      <c r="C2051" s="3" t="str">
        <f t="shared" si="212"/>
        <v/>
      </c>
      <c r="D2051" s="3" t="str">
        <f>IFERROR(Calculations!L2051,"")</f>
        <v/>
      </c>
      <c r="E2051" s="3" t="str">
        <f>IF(OR(FilterValue="",Calculations!C2051=FilterValue), IF(Calculations!C2051 &lt;&gt;DefectTypeString,  IFERROR(Calculations!L2051,""), NA()),NA())</f>
        <v/>
      </c>
      <c r="F2051" s="3" t="e">
        <f t="shared" si="210"/>
        <v>#NUM!</v>
      </c>
      <c r="G2051" s="3" t="e">
        <f xml:space="preserve"> IF(Calculations!C2051 = DefectTypeString,  IFERROR(Calculations!L2051,""), NA())</f>
        <v>#N/A</v>
      </c>
      <c r="H2051" s="3" t="e">
        <f t="shared" si="211"/>
        <v>#NUM!</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13">IF(AL2050&lt;=MAX(B:B), AL2050+1,"")</f>
        <v/>
      </c>
      <c r="AM2051" s="4" t="str">
        <f t="shared" ref="AM2051:AM2114" si="214">IF(AL2051&lt;&gt;"",$F$2,"")</f>
        <v/>
      </c>
      <c r="AN2051" s="4" t="str">
        <f t="shared" ref="AN2051:AN2114" si="215">IF(AL2051&lt;&gt;"",$H$2,"")</f>
        <v/>
      </c>
    </row>
    <row r="2052" spans="1:40" x14ac:dyDescent="0.2">
      <c r="A2052" s="9" t="str">
        <f>Calculations!B2052</f>
        <v/>
      </c>
      <c r="B2052" s="9" t="str">
        <f>Calculations!A2052</f>
        <v/>
      </c>
      <c r="C2052" s="3" t="str">
        <f t="shared" si="212"/>
        <v/>
      </c>
      <c r="D2052" s="3" t="str">
        <f>IFERROR(Calculations!L2052,"")</f>
        <v/>
      </c>
      <c r="E2052" s="3" t="str">
        <f>IF(OR(FilterValue="",Calculations!C2052=FilterValue), IF(Calculations!C2052 &lt;&gt;DefectTypeString,  IFERROR(Calculations!L2052,""), NA()),NA())</f>
        <v/>
      </c>
      <c r="F2052" s="3" t="e">
        <f t="shared" ref="F2052:F2115" si="216">$F$2</f>
        <v>#NUM!</v>
      </c>
      <c r="G2052" s="3" t="e">
        <f xml:space="preserve"> IF(Calculations!C2052 = DefectTypeString,  IFERROR(Calculations!L2052,""), NA())</f>
        <v>#N/A</v>
      </c>
      <c r="H2052" s="3" t="e">
        <f t="shared" ref="H2052:H2115" si="217">$H$2</f>
        <v>#NUM!</v>
      </c>
      <c r="I2052" s="3" t="e">
        <f ca="1" xml:space="preserve"> IF(OR(Calculations!C2052 = "",Calculations!C2052 &lt;&gt; DefectTypeString),  Calculations!M2052, NA())</f>
        <v>#N/A</v>
      </c>
      <c r="J2052" s="3" t="e">
        <f xml:space="preserve"> IF(Calculations!C2052 = DefectTypeString,  Calculations!M2052, NA())</f>
        <v>#N/A</v>
      </c>
      <c r="K2052" s="3"/>
      <c r="AL2052" s="2" t="str">
        <f t="shared" si="213"/>
        <v/>
      </c>
      <c r="AM2052" s="4" t="str">
        <f t="shared" si="214"/>
        <v/>
      </c>
      <c r="AN2052" s="4" t="str">
        <f t="shared" si="215"/>
        <v/>
      </c>
    </row>
    <row r="2053" spans="1:40" x14ac:dyDescent="0.2">
      <c r="A2053" s="9" t="str">
        <f>Calculations!B2053</f>
        <v/>
      </c>
      <c r="B2053" s="9" t="str">
        <f>Calculations!A2053</f>
        <v/>
      </c>
      <c r="C2053" s="3" t="str">
        <f t="shared" si="212"/>
        <v/>
      </c>
      <c r="D2053" s="3" t="str">
        <f>IFERROR(Calculations!L2053,"")</f>
        <v/>
      </c>
      <c r="E2053" s="3" t="str">
        <f>IF(OR(FilterValue="",Calculations!C2053=FilterValue), IF(Calculations!C2053 &lt;&gt;DefectTypeString,  IFERROR(Calculations!L2053,""), NA()),NA())</f>
        <v/>
      </c>
      <c r="F2053" s="3" t="e">
        <f t="shared" si="216"/>
        <v>#NUM!</v>
      </c>
      <c r="G2053" s="3" t="e">
        <f xml:space="preserve"> IF(Calculations!C2053 = DefectTypeString,  IFERROR(Calculations!L2053,""), NA())</f>
        <v>#N/A</v>
      </c>
      <c r="H2053" s="3" t="e">
        <f t="shared" si="217"/>
        <v>#NUM!</v>
      </c>
      <c r="I2053" s="3" t="e">
        <f ca="1" xml:space="preserve"> IF(OR(Calculations!C2053 = "",Calculations!C2053 &lt;&gt; DefectTypeString),  Calculations!M2053, NA())</f>
        <v>#N/A</v>
      </c>
      <c r="J2053" s="3" t="e">
        <f xml:space="preserve"> IF(Calculations!C2053 = DefectTypeString,  Calculations!M2053, NA())</f>
        <v>#N/A</v>
      </c>
      <c r="K2053" s="3"/>
      <c r="AL2053" s="2" t="str">
        <f t="shared" si="213"/>
        <v/>
      </c>
      <c r="AM2053" s="4" t="str">
        <f t="shared" si="214"/>
        <v/>
      </c>
      <c r="AN2053" s="4" t="str">
        <f t="shared" si="215"/>
        <v/>
      </c>
    </row>
    <row r="2054" spans="1:40" x14ac:dyDescent="0.2">
      <c r="A2054" s="9" t="str">
        <f>Calculations!B2054</f>
        <v/>
      </c>
      <c r="B2054" s="9" t="str">
        <f>Calculations!A2054</f>
        <v/>
      </c>
      <c r="C2054" s="3" t="str">
        <f t="shared" si="212"/>
        <v/>
      </c>
      <c r="D2054" s="3" t="str">
        <f>IFERROR(Calculations!L2054,"")</f>
        <v/>
      </c>
      <c r="E2054" s="3" t="str">
        <f>IF(OR(FilterValue="",Calculations!C2054=FilterValue), IF(Calculations!C2054 &lt;&gt;DefectTypeString,  IFERROR(Calculations!L2054,""), NA()),NA())</f>
        <v/>
      </c>
      <c r="F2054" s="3" t="e">
        <f t="shared" si="216"/>
        <v>#NUM!</v>
      </c>
      <c r="G2054" s="3" t="e">
        <f xml:space="preserve"> IF(Calculations!C2054 = DefectTypeString,  IFERROR(Calculations!L2054,""), NA())</f>
        <v>#N/A</v>
      </c>
      <c r="H2054" s="3" t="e">
        <f t="shared" si="217"/>
        <v>#NUM!</v>
      </c>
      <c r="I2054" s="3" t="e">
        <f ca="1" xml:space="preserve"> IF(OR(Calculations!C2054 = "",Calculations!C2054 &lt;&gt; DefectTypeString),  Calculations!M2054, NA())</f>
        <v>#N/A</v>
      </c>
      <c r="J2054" s="3" t="e">
        <f xml:space="preserve"> IF(Calculations!C2054 = DefectTypeString,  Calculations!M2054, NA())</f>
        <v>#N/A</v>
      </c>
      <c r="K2054" s="3"/>
      <c r="AL2054" s="2" t="str">
        <f t="shared" si="213"/>
        <v/>
      </c>
      <c r="AM2054" s="4" t="str">
        <f t="shared" si="214"/>
        <v/>
      </c>
      <c r="AN2054" s="4" t="str">
        <f t="shared" si="215"/>
        <v/>
      </c>
    </row>
    <row r="2055" spans="1:40" x14ac:dyDescent="0.2">
      <c r="A2055" s="9" t="str">
        <f>Calculations!B2055</f>
        <v/>
      </c>
      <c r="B2055" s="9" t="str">
        <f>Calculations!A2055</f>
        <v/>
      </c>
      <c r="C2055" s="3" t="str">
        <f t="shared" si="212"/>
        <v/>
      </c>
      <c r="D2055" s="3" t="str">
        <f>IFERROR(Calculations!L2055,"")</f>
        <v/>
      </c>
      <c r="E2055" s="3" t="str">
        <f>IF(OR(FilterValue="",Calculations!C2055=FilterValue), IF(Calculations!C2055 &lt;&gt;DefectTypeString,  IFERROR(Calculations!L2055,""), NA()),NA())</f>
        <v/>
      </c>
      <c r="F2055" s="3" t="e">
        <f t="shared" si="216"/>
        <v>#NUM!</v>
      </c>
      <c r="G2055" s="3" t="e">
        <f xml:space="preserve"> IF(Calculations!C2055 = DefectTypeString,  IFERROR(Calculations!L2055,""), NA())</f>
        <v>#N/A</v>
      </c>
      <c r="H2055" s="3" t="e">
        <f t="shared" si="217"/>
        <v>#NUM!</v>
      </c>
      <c r="I2055" s="3" t="e">
        <f ca="1" xml:space="preserve"> IF(OR(Calculations!C2055 = "",Calculations!C2055 &lt;&gt; DefectTypeString),  Calculations!M2055, NA())</f>
        <v>#N/A</v>
      </c>
      <c r="J2055" s="3" t="e">
        <f xml:space="preserve"> IF(Calculations!C2055 = DefectTypeString,  Calculations!M2055, NA())</f>
        <v>#N/A</v>
      </c>
      <c r="K2055" s="3"/>
      <c r="AL2055" s="2" t="str">
        <f t="shared" si="213"/>
        <v/>
      </c>
      <c r="AM2055" s="4" t="str">
        <f t="shared" si="214"/>
        <v/>
      </c>
      <c r="AN2055" s="4" t="str">
        <f t="shared" si="215"/>
        <v/>
      </c>
    </row>
    <row r="2056" spans="1:40" x14ac:dyDescent="0.2">
      <c r="A2056" s="9" t="str">
        <f>Calculations!B2056</f>
        <v/>
      </c>
      <c r="B2056" s="9" t="str">
        <f>Calculations!A2056</f>
        <v/>
      </c>
      <c r="C2056" s="3" t="str">
        <f t="shared" si="212"/>
        <v/>
      </c>
      <c r="D2056" s="3" t="str">
        <f>IFERROR(Calculations!L2056,"")</f>
        <v/>
      </c>
      <c r="E2056" s="3" t="str">
        <f>IF(OR(FilterValue="",Calculations!C2056=FilterValue), IF(Calculations!C2056 &lt;&gt;DefectTypeString,  IFERROR(Calculations!L2056,""), NA()),NA())</f>
        <v/>
      </c>
      <c r="F2056" s="3" t="e">
        <f t="shared" si="216"/>
        <v>#NUM!</v>
      </c>
      <c r="G2056" s="3" t="e">
        <f xml:space="preserve"> IF(Calculations!C2056 = DefectTypeString,  IFERROR(Calculations!L2056,""), NA())</f>
        <v>#N/A</v>
      </c>
      <c r="H2056" s="3" t="e">
        <f t="shared" si="217"/>
        <v>#NUM!</v>
      </c>
      <c r="I2056" s="3" t="e">
        <f ca="1" xml:space="preserve"> IF(OR(Calculations!C2056 = "",Calculations!C2056 &lt;&gt; DefectTypeString),  Calculations!M2056, NA())</f>
        <v>#N/A</v>
      </c>
      <c r="J2056" s="3" t="e">
        <f xml:space="preserve"> IF(Calculations!C2056 = DefectTypeString,  Calculations!M2056, NA())</f>
        <v>#N/A</v>
      </c>
      <c r="K2056" s="3"/>
      <c r="AL2056" s="2" t="str">
        <f t="shared" si="213"/>
        <v/>
      </c>
      <c r="AM2056" s="4" t="str">
        <f t="shared" si="214"/>
        <v/>
      </c>
      <c r="AN2056" s="4" t="str">
        <f t="shared" si="215"/>
        <v/>
      </c>
    </row>
    <row r="2057" spans="1:40" x14ac:dyDescent="0.2">
      <c r="A2057" s="9" t="str">
        <f>Calculations!B2057</f>
        <v/>
      </c>
      <c r="B2057" s="9" t="str">
        <f>Calculations!A2057</f>
        <v/>
      </c>
      <c r="C2057" s="3" t="str">
        <f t="shared" si="212"/>
        <v/>
      </c>
      <c r="D2057" s="3" t="str">
        <f>IFERROR(Calculations!L2057,"")</f>
        <v/>
      </c>
      <c r="E2057" s="3" t="str">
        <f>IF(OR(FilterValue="",Calculations!C2057=FilterValue), IF(Calculations!C2057 &lt;&gt;DefectTypeString,  IFERROR(Calculations!L2057,""), NA()),NA())</f>
        <v/>
      </c>
      <c r="F2057" s="3" t="e">
        <f t="shared" si="216"/>
        <v>#NUM!</v>
      </c>
      <c r="G2057" s="3" t="e">
        <f xml:space="preserve"> IF(Calculations!C2057 = DefectTypeString,  IFERROR(Calculations!L2057,""), NA())</f>
        <v>#N/A</v>
      </c>
      <c r="H2057" s="3" t="e">
        <f t="shared" si="217"/>
        <v>#NUM!</v>
      </c>
      <c r="I2057" s="3" t="e">
        <f ca="1" xml:space="preserve"> IF(OR(Calculations!C2057 = "",Calculations!C2057 &lt;&gt; DefectTypeString),  Calculations!M2057, NA())</f>
        <v>#N/A</v>
      </c>
      <c r="J2057" s="3" t="e">
        <f xml:space="preserve"> IF(Calculations!C2057 = DefectTypeString,  Calculations!M2057, NA())</f>
        <v>#N/A</v>
      </c>
      <c r="K2057" s="3"/>
      <c r="AL2057" s="2" t="str">
        <f t="shared" si="213"/>
        <v/>
      </c>
      <c r="AM2057" s="4" t="str">
        <f t="shared" si="214"/>
        <v/>
      </c>
      <c r="AN2057" s="4" t="str">
        <f t="shared" si="215"/>
        <v/>
      </c>
    </row>
    <row r="2058" spans="1:40" x14ac:dyDescent="0.2">
      <c r="A2058" s="9" t="str">
        <f>Calculations!B2058</f>
        <v/>
      </c>
      <c r="B2058" s="9" t="str">
        <f>Calculations!A2058</f>
        <v/>
      </c>
      <c r="C2058" s="3" t="str">
        <f t="shared" si="212"/>
        <v/>
      </c>
      <c r="D2058" s="3" t="str">
        <f>IFERROR(Calculations!L2058,"")</f>
        <v/>
      </c>
      <c r="E2058" s="3" t="str">
        <f>IF(OR(FilterValue="",Calculations!C2058=FilterValue), IF(Calculations!C2058 &lt;&gt;DefectTypeString,  IFERROR(Calculations!L2058,""), NA()),NA())</f>
        <v/>
      </c>
      <c r="F2058" s="3" t="e">
        <f t="shared" si="216"/>
        <v>#NUM!</v>
      </c>
      <c r="G2058" s="3" t="e">
        <f xml:space="preserve"> IF(Calculations!C2058 = DefectTypeString,  IFERROR(Calculations!L2058,""), NA())</f>
        <v>#N/A</v>
      </c>
      <c r="H2058" s="3" t="e">
        <f t="shared" si="217"/>
        <v>#NUM!</v>
      </c>
      <c r="I2058" s="3" t="e">
        <f ca="1" xml:space="preserve"> IF(OR(Calculations!C2058 = "",Calculations!C2058 &lt;&gt; DefectTypeString),  Calculations!M2058, NA())</f>
        <v>#N/A</v>
      </c>
      <c r="J2058" s="3" t="e">
        <f xml:space="preserve"> IF(Calculations!C2058 = DefectTypeString,  Calculations!M2058, NA())</f>
        <v>#N/A</v>
      </c>
      <c r="K2058" s="3"/>
      <c r="AL2058" s="2" t="str">
        <f t="shared" si="213"/>
        <v/>
      </c>
      <c r="AM2058" s="4" t="str">
        <f t="shared" si="214"/>
        <v/>
      </c>
      <c r="AN2058" s="4" t="str">
        <f t="shared" si="215"/>
        <v/>
      </c>
    </row>
    <row r="2059" spans="1:40" x14ac:dyDescent="0.2">
      <c r="A2059" s="9" t="str">
        <f>Calculations!B2059</f>
        <v/>
      </c>
      <c r="B2059" s="9" t="str">
        <f>Calculations!A2059</f>
        <v/>
      </c>
      <c r="C2059" s="3" t="str">
        <f t="shared" si="212"/>
        <v/>
      </c>
      <c r="D2059" s="3" t="str">
        <f>IFERROR(Calculations!L2059,"")</f>
        <v/>
      </c>
      <c r="E2059" s="3" t="str">
        <f>IF(OR(FilterValue="",Calculations!C2059=FilterValue), IF(Calculations!C2059 &lt;&gt;DefectTypeString,  IFERROR(Calculations!L2059,""), NA()),NA())</f>
        <v/>
      </c>
      <c r="F2059" s="3" t="e">
        <f t="shared" si="216"/>
        <v>#NUM!</v>
      </c>
      <c r="G2059" s="3" t="e">
        <f xml:space="preserve"> IF(Calculations!C2059 = DefectTypeString,  IFERROR(Calculations!L2059,""), NA())</f>
        <v>#N/A</v>
      </c>
      <c r="H2059" s="3" t="e">
        <f t="shared" si="217"/>
        <v>#NUM!</v>
      </c>
      <c r="I2059" s="3" t="e">
        <f ca="1" xml:space="preserve"> IF(OR(Calculations!C2059 = "",Calculations!C2059 &lt;&gt; DefectTypeString),  Calculations!M2059, NA())</f>
        <v>#N/A</v>
      </c>
      <c r="J2059" s="3" t="e">
        <f xml:space="preserve"> IF(Calculations!C2059 = DefectTypeString,  Calculations!M2059, NA())</f>
        <v>#N/A</v>
      </c>
      <c r="K2059" s="3"/>
      <c r="AL2059" s="2" t="str">
        <f t="shared" si="213"/>
        <v/>
      </c>
      <c r="AM2059" s="4" t="str">
        <f t="shared" si="214"/>
        <v/>
      </c>
      <c r="AN2059" s="4" t="str">
        <f t="shared" si="215"/>
        <v/>
      </c>
    </row>
    <row r="2060" spans="1:40" x14ac:dyDescent="0.2">
      <c r="A2060" s="9" t="str">
        <f>Calculations!B2060</f>
        <v/>
      </c>
      <c r="B2060" s="9" t="str">
        <f>Calculations!A2060</f>
        <v/>
      </c>
      <c r="C2060" s="3" t="str">
        <f t="shared" si="212"/>
        <v/>
      </c>
      <c r="D2060" s="3" t="str">
        <f>IFERROR(Calculations!L2060,"")</f>
        <v/>
      </c>
      <c r="E2060" s="3" t="str">
        <f>IF(OR(FilterValue="",Calculations!C2060=FilterValue), IF(Calculations!C2060 &lt;&gt;DefectTypeString,  IFERROR(Calculations!L2060,""), NA()),NA())</f>
        <v/>
      </c>
      <c r="F2060" s="3" t="e">
        <f t="shared" si="216"/>
        <v>#NUM!</v>
      </c>
      <c r="G2060" s="3" t="e">
        <f xml:space="preserve"> IF(Calculations!C2060 = DefectTypeString,  IFERROR(Calculations!L2060,""), NA())</f>
        <v>#N/A</v>
      </c>
      <c r="H2060" s="3" t="e">
        <f t="shared" si="217"/>
        <v>#NUM!</v>
      </c>
      <c r="I2060" s="3" t="e">
        <f ca="1" xml:space="preserve"> IF(OR(Calculations!C2060 = "",Calculations!C2060 &lt;&gt; DefectTypeString),  Calculations!M2060, NA())</f>
        <v>#N/A</v>
      </c>
      <c r="J2060" s="3" t="e">
        <f xml:space="preserve"> IF(Calculations!C2060 = DefectTypeString,  Calculations!M2060, NA())</f>
        <v>#N/A</v>
      </c>
      <c r="K2060" s="3"/>
      <c r="AL2060" s="2" t="str">
        <f t="shared" si="213"/>
        <v/>
      </c>
      <c r="AM2060" s="4" t="str">
        <f t="shared" si="214"/>
        <v/>
      </c>
      <c r="AN2060" s="4" t="str">
        <f t="shared" si="215"/>
        <v/>
      </c>
    </row>
    <row r="2061" spans="1:40" x14ac:dyDescent="0.2">
      <c r="A2061" s="9" t="str">
        <f>Calculations!B2061</f>
        <v/>
      </c>
      <c r="B2061" s="9" t="str">
        <f>Calculations!A2061</f>
        <v/>
      </c>
      <c r="C2061" s="3" t="str">
        <f t="shared" si="212"/>
        <v/>
      </c>
      <c r="D2061" s="3" t="str">
        <f>IFERROR(Calculations!L2061,"")</f>
        <v/>
      </c>
      <c r="E2061" s="3" t="str">
        <f>IF(OR(FilterValue="",Calculations!C2061=FilterValue), IF(Calculations!C2061 &lt;&gt;DefectTypeString,  IFERROR(Calculations!L2061,""), NA()),NA())</f>
        <v/>
      </c>
      <c r="F2061" s="3" t="e">
        <f t="shared" si="216"/>
        <v>#NUM!</v>
      </c>
      <c r="G2061" s="3" t="e">
        <f xml:space="preserve"> IF(Calculations!C2061 = DefectTypeString,  IFERROR(Calculations!L2061,""), NA())</f>
        <v>#N/A</v>
      </c>
      <c r="H2061" s="3" t="e">
        <f t="shared" si="217"/>
        <v>#NUM!</v>
      </c>
      <c r="I2061" s="3" t="e">
        <f ca="1" xml:space="preserve"> IF(OR(Calculations!C2061 = "",Calculations!C2061 &lt;&gt; DefectTypeString),  Calculations!M2061, NA())</f>
        <v>#N/A</v>
      </c>
      <c r="J2061" s="3" t="e">
        <f xml:space="preserve"> IF(Calculations!C2061 = DefectTypeString,  Calculations!M2061, NA())</f>
        <v>#N/A</v>
      </c>
      <c r="K2061" s="3"/>
      <c r="AL2061" s="2" t="str">
        <f t="shared" si="213"/>
        <v/>
      </c>
      <c r="AM2061" s="4" t="str">
        <f t="shared" si="214"/>
        <v/>
      </c>
      <c r="AN2061" s="4" t="str">
        <f t="shared" si="215"/>
        <v/>
      </c>
    </row>
    <row r="2062" spans="1:40" x14ac:dyDescent="0.2">
      <c r="A2062" s="9" t="str">
        <f>Calculations!B2062</f>
        <v/>
      </c>
      <c r="B2062" s="9" t="str">
        <f>Calculations!A2062</f>
        <v/>
      </c>
      <c r="C2062" s="3" t="str">
        <f t="shared" si="212"/>
        <v/>
      </c>
      <c r="D2062" s="3" t="str">
        <f>IFERROR(Calculations!L2062,"")</f>
        <v/>
      </c>
      <c r="E2062" s="3" t="str">
        <f>IF(OR(FilterValue="",Calculations!C2062=FilterValue), IF(Calculations!C2062 &lt;&gt;DefectTypeString,  IFERROR(Calculations!L2062,""), NA()),NA())</f>
        <v/>
      </c>
      <c r="F2062" s="3" t="e">
        <f t="shared" si="216"/>
        <v>#NUM!</v>
      </c>
      <c r="G2062" s="3" t="e">
        <f xml:space="preserve"> IF(Calculations!C2062 = DefectTypeString,  IFERROR(Calculations!L2062,""), NA())</f>
        <v>#N/A</v>
      </c>
      <c r="H2062" s="3" t="e">
        <f t="shared" si="217"/>
        <v>#NUM!</v>
      </c>
      <c r="I2062" s="3" t="e">
        <f ca="1" xml:space="preserve"> IF(OR(Calculations!C2062 = "",Calculations!C2062 &lt;&gt; DefectTypeString),  Calculations!M2062, NA())</f>
        <v>#N/A</v>
      </c>
      <c r="J2062" s="3" t="e">
        <f xml:space="preserve"> IF(Calculations!C2062 = DefectTypeString,  Calculations!M2062, NA())</f>
        <v>#N/A</v>
      </c>
      <c r="K2062" s="3"/>
      <c r="AL2062" s="2" t="str">
        <f t="shared" si="213"/>
        <v/>
      </c>
      <c r="AM2062" s="4" t="str">
        <f t="shared" si="214"/>
        <v/>
      </c>
      <c r="AN2062" s="4" t="str">
        <f t="shared" si="215"/>
        <v/>
      </c>
    </row>
    <row r="2063" spans="1:40" x14ac:dyDescent="0.2">
      <c r="A2063" s="9" t="str">
        <f>Calculations!B2063</f>
        <v/>
      </c>
      <c r="B2063" s="9" t="str">
        <f>Calculations!A2063</f>
        <v/>
      </c>
      <c r="C2063" s="3" t="str">
        <f t="shared" si="212"/>
        <v/>
      </c>
      <c r="D2063" s="3" t="str">
        <f>IFERROR(Calculations!L2063,"")</f>
        <v/>
      </c>
      <c r="E2063" s="3" t="str">
        <f>IF(OR(FilterValue="",Calculations!C2063=FilterValue), IF(Calculations!C2063 &lt;&gt;DefectTypeString,  IFERROR(Calculations!L2063,""), NA()),NA())</f>
        <v/>
      </c>
      <c r="F2063" s="3" t="e">
        <f t="shared" si="216"/>
        <v>#NUM!</v>
      </c>
      <c r="G2063" s="3" t="e">
        <f xml:space="preserve"> IF(Calculations!C2063 = DefectTypeString,  IFERROR(Calculations!L2063,""), NA())</f>
        <v>#N/A</v>
      </c>
      <c r="H2063" s="3" t="e">
        <f t="shared" si="217"/>
        <v>#NUM!</v>
      </c>
      <c r="I2063" s="3" t="e">
        <f ca="1" xml:space="preserve"> IF(OR(Calculations!C2063 = "",Calculations!C2063 &lt;&gt; DefectTypeString),  Calculations!M2063, NA())</f>
        <v>#N/A</v>
      </c>
      <c r="J2063" s="3" t="e">
        <f xml:space="preserve"> IF(Calculations!C2063 = DefectTypeString,  Calculations!M2063, NA())</f>
        <v>#N/A</v>
      </c>
      <c r="K2063" s="3"/>
      <c r="AL2063" s="2" t="str">
        <f t="shared" si="213"/>
        <v/>
      </c>
      <c r="AM2063" s="4" t="str">
        <f t="shared" si="214"/>
        <v/>
      </c>
      <c r="AN2063" s="4" t="str">
        <f t="shared" si="215"/>
        <v/>
      </c>
    </row>
    <row r="2064" spans="1:40" x14ac:dyDescent="0.2">
      <c r="A2064" s="9" t="str">
        <f>Calculations!B2064</f>
        <v/>
      </c>
      <c r="B2064" s="9" t="str">
        <f>Calculations!A2064</f>
        <v/>
      </c>
      <c r="C2064" s="3" t="str">
        <f t="shared" si="212"/>
        <v/>
      </c>
      <c r="D2064" s="3" t="str">
        <f>IFERROR(Calculations!L2064,"")</f>
        <v/>
      </c>
      <c r="E2064" s="3" t="str">
        <f>IF(OR(FilterValue="",Calculations!C2064=FilterValue), IF(Calculations!C2064 &lt;&gt;DefectTypeString,  IFERROR(Calculations!L2064,""), NA()),NA())</f>
        <v/>
      </c>
      <c r="F2064" s="3" t="e">
        <f t="shared" si="216"/>
        <v>#NUM!</v>
      </c>
      <c r="G2064" s="3" t="e">
        <f xml:space="preserve"> IF(Calculations!C2064 = DefectTypeString,  IFERROR(Calculations!L2064,""), NA())</f>
        <v>#N/A</v>
      </c>
      <c r="H2064" s="3" t="e">
        <f t="shared" si="217"/>
        <v>#NUM!</v>
      </c>
      <c r="I2064" s="3" t="e">
        <f ca="1" xml:space="preserve"> IF(OR(Calculations!C2064 = "",Calculations!C2064 &lt;&gt; DefectTypeString),  Calculations!M2064, NA())</f>
        <v>#N/A</v>
      </c>
      <c r="J2064" s="3" t="e">
        <f xml:space="preserve"> IF(Calculations!C2064 = DefectTypeString,  Calculations!M2064, NA())</f>
        <v>#N/A</v>
      </c>
      <c r="K2064" s="3"/>
      <c r="AL2064" s="2" t="str">
        <f t="shared" si="213"/>
        <v/>
      </c>
      <c r="AM2064" s="4" t="str">
        <f t="shared" si="214"/>
        <v/>
      </c>
      <c r="AN2064" s="4" t="str">
        <f t="shared" si="215"/>
        <v/>
      </c>
    </row>
    <row r="2065" spans="1:40" x14ac:dyDescent="0.2">
      <c r="A2065" s="9" t="str">
        <f>Calculations!B2065</f>
        <v/>
      </c>
      <c r="B2065" s="9" t="str">
        <f>Calculations!A2065</f>
        <v/>
      </c>
      <c r="C2065" s="3" t="str">
        <f t="shared" si="212"/>
        <v/>
      </c>
      <c r="D2065" s="3" t="str">
        <f>IFERROR(Calculations!L2065,"")</f>
        <v/>
      </c>
      <c r="E2065" s="3" t="str">
        <f>IF(OR(FilterValue="",Calculations!C2065=FilterValue), IF(Calculations!C2065 &lt;&gt;DefectTypeString,  IFERROR(Calculations!L2065,""), NA()),NA())</f>
        <v/>
      </c>
      <c r="F2065" s="3" t="e">
        <f t="shared" si="216"/>
        <v>#NUM!</v>
      </c>
      <c r="G2065" s="3" t="e">
        <f xml:space="preserve"> IF(Calculations!C2065 = DefectTypeString,  IFERROR(Calculations!L2065,""), NA())</f>
        <v>#N/A</v>
      </c>
      <c r="H2065" s="3" t="e">
        <f t="shared" si="217"/>
        <v>#NUM!</v>
      </c>
      <c r="I2065" s="3" t="e">
        <f ca="1" xml:space="preserve"> IF(OR(Calculations!C2065 = "",Calculations!C2065 &lt;&gt; DefectTypeString),  Calculations!M2065, NA())</f>
        <v>#N/A</v>
      </c>
      <c r="J2065" s="3" t="e">
        <f xml:space="preserve"> IF(Calculations!C2065 = DefectTypeString,  Calculations!M2065, NA())</f>
        <v>#N/A</v>
      </c>
      <c r="K2065" s="3"/>
      <c r="AL2065" s="2" t="str">
        <f t="shared" si="213"/>
        <v/>
      </c>
      <c r="AM2065" s="4" t="str">
        <f t="shared" si="214"/>
        <v/>
      </c>
      <c r="AN2065" s="4" t="str">
        <f t="shared" si="215"/>
        <v/>
      </c>
    </row>
    <row r="2066" spans="1:40" x14ac:dyDescent="0.2">
      <c r="A2066" s="9" t="str">
        <f>Calculations!B2066</f>
        <v/>
      </c>
      <c r="B2066" s="9" t="str">
        <f>Calculations!A2066</f>
        <v/>
      </c>
      <c r="C2066" s="3" t="str">
        <f t="shared" si="212"/>
        <v/>
      </c>
      <c r="D2066" s="3" t="str">
        <f>IFERROR(Calculations!L2066,"")</f>
        <v/>
      </c>
      <c r="E2066" s="3" t="str">
        <f>IF(OR(FilterValue="",Calculations!C2066=FilterValue), IF(Calculations!C2066 &lt;&gt;DefectTypeString,  IFERROR(Calculations!L2066,""), NA()),NA())</f>
        <v/>
      </c>
      <c r="F2066" s="3" t="e">
        <f t="shared" si="216"/>
        <v>#NUM!</v>
      </c>
      <c r="G2066" s="3" t="e">
        <f xml:space="preserve"> IF(Calculations!C2066 = DefectTypeString,  IFERROR(Calculations!L2066,""), NA())</f>
        <v>#N/A</v>
      </c>
      <c r="H2066" s="3" t="e">
        <f t="shared" si="217"/>
        <v>#NUM!</v>
      </c>
      <c r="I2066" s="3" t="e">
        <f ca="1" xml:space="preserve"> IF(OR(Calculations!C2066 = "",Calculations!C2066 &lt;&gt; DefectTypeString),  Calculations!M2066, NA())</f>
        <v>#N/A</v>
      </c>
      <c r="J2066" s="3" t="e">
        <f xml:space="preserve"> IF(Calculations!C2066 = DefectTypeString,  Calculations!M2066, NA())</f>
        <v>#N/A</v>
      </c>
      <c r="K2066" s="3"/>
      <c r="AL2066" s="2" t="str">
        <f t="shared" si="213"/>
        <v/>
      </c>
      <c r="AM2066" s="4" t="str">
        <f t="shared" si="214"/>
        <v/>
      </c>
      <c r="AN2066" s="4" t="str">
        <f t="shared" si="215"/>
        <v/>
      </c>
    </row>
    <row r="2067" spans="1:40" x14ac:dyDescent="0.2">
      <c r="A2067" s="9" t="str">
        <f>Calculations!B2067</f>
        <v/>
      </c>
      <c r="B2067" s="9" t="str">
        <f>Calculations!A2067</f>
        <v/>
      </c>
      <c r="C2067" s="3" t="str">
        <f t="shared" si="212"/>
        <v/>
      </c>
      <c r="D2067" s="3" t="str">
        <f>IFERROR(Calculations!L2067,"")</f>
        <v/>
      </c>
      <c r="E2067" s="3" t="str">
        <f>IF(OR(FilterValue="",Calculations!C2067=FilterValue), IF(Calculations!C2067 &lt;&gt;DefectTypeString,  IFERROR(Calculations!L2067,""), NA()),NA())</f>
        <v/>
      </c>
      <c r="F2067" s="3" t="e">
        <f t="shared" si="216"/>
        <v>#NUM!</v>
      </c>
      <c r="G2067" s="3" t="e">
        <f xml:space="preserve"> IF(Calculations!C2067 = DefectTypeString,  IFERROR(Calculations!L2067,""), NA())</f>
        <v>#N/A</v>
      </c>
      <c r="H2067" s="3" t="e">
        <f t="shared" si="217"/>
        <v>#NUM!</v>
      </c>
      <c r="I2067" s="3" t="e">
        <f ca="1" xml:space="preserve"> IF(OR(Calculations!C2067 = "",Calculations!C2067 &lt;&gt; DefectTypeString),  Calculations!M2067, NA())</f>
        <v>#N/A</v>
      </c>
      <c r="J2067" s="3" t="e">
        <f xml:space="preserve"> IF(Calculations!C2067 = DefectTypeString,  Calculations!M2067, NA())</f>
        <v>#N/A</v>
      </c>
      <c r="K2067" s="3"/>
      <c r="AL2067" s="2" t="str">
        <f t="shared" si="213"/>
        <v/>
      </c>
      <c r="AM2067" s="4" t="str">
        <f t="shared" si="214"/>
        <v/>
      </c>
      <c r="AN2067" s="4" t="str">
        <f t="shared" si="215"/>
        <v/>
      </c>
    </row>
    <row r="2068" spans="1:40" x14ac:dyDescent="0.2">
      <c r="A2068" s="9" t="str">
        <f>Calculations!B2068</f>
        <v/>
      </c>
      <c r="B2068" s="9" t="str">
        <f>Calculations!A2068</f>
        <v/>
      </c>
      <c r="C2068" s="3" t="str">
        <f t="shared" si="212"/>
        <v/>
      </c>
      <c r="D2068" s="3" t="str">
        <f>IFERROR(Calculations!L2068,"")</f>
        <v/>
      </c>
      <c r="E2068" s="3" t="str">
        <f>IF(OR(FilterValue="",Calculations!C2068=FilterValue), IF(Calculations!C2068 &lt;&gt;DefectTypeString,  IFERROR(Calculations!L2068,""), NA()),NA())</f>
        <v/>
      </c>
      <c r="F2068" s="3" t="e">
        <f t="shared" si="216"/>
        <v>#NUM!</v>
      </c>
      <c r="G2068" s="3" t="e">
        <f xml:space="preserve"> IF(Calculations!C2068 = DefectTypeString,  IFERROR(Calculations!L2068,""), NA())</f>
        <v>#N/A</v>
      </c>
      <c r="H2068" s="3" t="e">
        <f t="shared" si="217"/>
        <v>#NUM!</v>
      </c>
      <c r="I2068" s="3" t="e">
        <f ca="1" xml:space="preserve"> IF(OR(Calculations!C2068 = "",Calculations!C2068 &lt;&gt; DefectTypeString),  Calculations!M2068, NA())</f>
        <v>#N/A</v>
      </c>
      <c r="J2068" s="3" t="e">
        <f xml:space="preserve"> IF(Calculations!C2068 = DefectTypeString,  Calculations!M2068, NA())</f>
        <v>#N/A</v>
      </c>
      <c r="K2068" s="3"/>
      <c r="AL2068" s="2" t="str">
        <f t="shared" si="213"/>
        <v/>
      </c>
      <c r="AM2068" s="4" t="str">
        <f t="shared" si="214"/>
        <v/>
      </c>
      <c r="AN2068" s="4" t="str">
        <f t="shared" si="215"/>
        <v/>
      </c>
    </row>
    <row r="2069" spans="1:40" x14ac:dyDescent="0.2">
      <c r="A2069" s="9" t="str">
        <f>Calculations!B2069</f>
        <v/>
      </c>
      <c r="B2069" s="9" t="str">
        <f>Calculations!A2069</f>
        <v/>
      </c>
      <c r="C2069" s="3" t="str">
        <f t="shared" si="212"/>
        <v/>
      </c>
      <c r="D2069" s="3" t="str">
        <f>IFERROR(Calculations!L2069,"")</f>
        <v/>
      </c>
      <c r="E2069" s="3" t="str">
        <f>IF(OR(FilterValue="",Calculations!C2069=FilterValue), IF(Calculations!C2069 &lt;&gt;DefectTypeString,  IFERROR(Calculations!L2069,""), NA()),NA())</f>
        <v/>
      </c>
      <c r="F2069" s="3" t="e">
        <f t="shared" si="216"/>
        <v>#NUM!</v>
      </c>
      <c r="G2069" s="3" t="e">
        <f xml:space="preserve"> IF(Calculations!C2069 = DefectTypeString,  IFERROR(Calculations!L2069,""), NA())</f>
        <v>#N/A</v>
      </c>
      <c r="H2069" s="3" t="e">
        <f t="shared" si="217"/>
        <v>#NUM!</v>
      </c>
      <c r="I2069" s="3" t="e">
        <f ca="1" xml:space="preserve"> IF(OR(Calculations!C2069 = "",Calculations!C2069 &lt;&gt; DefectTypeString),  Calculations!M2069, NA())</f>
        <v>#N/A</v>
      </c>
      <c r="J2069" s="3" t="e">
        <f xml:space="preserve"> IF(Calculations!C2069 = DefectTypeString,  Calculations!M2069, NA())</f>
        <v>#N/A</v>
      </c>
      <c r="K2069" s="3"/>
      <c r="AL2069" s="2" t="str">
        <f t="shared" si="213"/>
        <v/>
      </c>
      <c r="AM2069" s="4" t="str">
        <f t="shared" si="214"/>
        <v/>
      </c>
      <c r="AN2069" s="4" t="str">
        <f t="shared" si="215"/>
        <v/>
      </c>
    </row>
    <row r="2070" spans="1:40" x14ac:dyDescent="0.2">
      <c r="A2070" s="9" t="str">
        <f>Calculations!B2070</f>
        <v/>
      </c>
      <c r="B2070" s="9" t="str">
        <f>Calculations!A2070</f>
        <v/>
      </c>
      <c r="C2070" s="3" t="str">
        <f t="shared" si="212"/>
        <v/>
      </c>
      <c r="D2070" s="3" t="str">
        <f>IFERROR(Calculations!L2070,"")</f>
        <v/>
      </c>
      <c r="E2070" s="3" t="str">
        <f>IF(OR(FilterValue="",Calculations!C2070=FilterValue), IF(Calculations!C2070 &lt;&gt;DefectTypeString,  IFERROR(Calculations!L2070,""), NA()),NA())</f>
        <v/>
      </c>
      <c r="F2070" s="3" t="e">
        <f t="shared" si="216"/>
        <v>#NUM!</v>
      </c>
      <c r="G2070" s="3" t="e">
        <f xml:space="preserve"> IF(Calculations!C2070 = DefectTypeString,  IFERROR(Calculations!L2070,""), NA())</f>
        <v>#N/A</v>
      </c>
      <c r="H2070" s="3" t="e">
        <f t="shared" si="217"/>
        <v>#NUM!</v>
      </c>
      <c r="I2070" s="3" t="e">
        <f ca="1" xml:space="preserve"> IF(OR(Calculations!C2070 = "",Calculations!C2070 &lt;&gt; DefectTypeString),  Calculations!M2070, NA())</f>
        <v>#N/A</v>
      </c>
      <c r="J2070" s="3" t="e">
        <f xml:space="preserve"> IF(Calculations!C2070 = DefectTypeString,  Calculations!M2070, NA())</f>
        <v>#N/A</v>
      </c>
      <c r="K2070" s="3"/>
      <c r="AL2070" s="2" t="str">
        <f t="shared" si="213"/>
        <v/>
      </c>
      <c r="AM2070" s="4" t="str">
        <f t="shared" si="214"/>
        <v/>
      </c>
      <c r="AN2070" s="4" t="str">
        <f t="shared" si="215"/>
        <v/>
      </c>
    </row>
    <row r="2071" spans="1:40" x14ac:dyDescent="0.2">
      <c r="A2071" s="9" t="str">
        <f>Calculations!B2071</f>
        <v/>
      </c>
      <c r="B2071" s="9" t="str">
        <f>Calculations!A2071</f>
        <v/>
      </c>
      <c r="C2071" s="3" t="str">
        <f t="shared" si="212"/>
        <v/>
      </c>
      <c r="D2071" s="3" t="str">
        <f>IFERROR(Calculations!L2071,"")</f>
        <v/>
      </c>
      <c r="E2071" s="3" t="str">
        <f>IF(OR(FilterValue="",Calculations!C2071=FilterValue), IF(Calculations!C2071 &lt;&gt;DefectTypeString,  IFERROR(Calculations!L2071,""), NA()),NA())</f>
        <v/>
      </c>
      <c r="F2071" s="3" t="e">
        <f t="shared" si="216"/>
        <v>#NUM!</v>
      </c>
      <c r="G2071" s="3" t="e">
        <f xml:space="preserve"> IF(Calculations!C2071 = DefectTypeString,  IFERROR(Calculations!L2071,""), NA())</f>
        <v>#N/A</v>
      </c>
      <c r="H2071" s="3" t="e">
        <f t="shared" si="217"/>
        <v>#NUM!</v>
      </c>
      <c r="I2071" s="3" t="e">
        <f ca="1" xml:space="preserve"> IF(OR(Calculations!C2071 = "",Calculations!C2071 &lt;&gt; DefectTypeString),  Calculations!M2071, NA())</f>
        <v>#N/A</v>
      </c>
      <c r="J2071" s="3" t="e">
        <f xml:space="preserve"> IF(Calculations!C2071 = DefectTypeString,  Calculations!M2071, NA())</f>
        <v>#N/A</v>
      </c>
      <c r="K2071" s="3"/>
      <c r="AL2071" s="2" t="str">
        <f t="shared" si="213"/>
        <v/>
      </c>
      <c r="AM2071" s="4" t="str">
        <f t="shared" si="214"/>
        <v/>
      </c>
      <c r="AN2071" s="4" t="str">
        <f t="shared" si="215"/>
        <v/>
      </c>
    </row>
    <row r="2072" spans="1:40" x14ac:dyDescent="0.2">
      <c r="A2072" s="9" t="str">
        <f>Calculations!B2072</f>
        <v/>
      </c>
      <c r="B2072" s="9" t="str">
        <f>Calculations!A2072</f>
        <v/>
      </c>
      <c r="C2072" s="3" t="str">
        <f t="shared" si="212"/>
        <v/>
      </c>
      <c r="D2072" s="3" t="str">
        <f>IFERROR(Calculations!L2072,"")</f>
        <v/>
      </c>
      <c r="E2072" s="3" t="str">
        <f>IF(OR(FilterValue="",Calculations!C2072=FilterValue), IF(Calculations!C2072 &lt;&gt;DefectTypeString,  IFERROR(Calculations!L2072,""), NA()),NA())</f>
        <v/>
      </c>
      <c r="F2072" s="3" t="e">
        <f t="shared" si="216"/>
        <v>#NUM!</v>
      </c>
      <c r="G2072" s="3" t="e">
        <f xml:space="preserve"> IF(Calculations!C2072 = DefectTypeString,  IFERROR(Calculations!L2072,""), NA())</f>
        <v>#N/A</v>
      </c>
      <c r="H2072" s="3" t="e">
        <f t="shared" si="217"/>
        <v>#NUM!</v>
      </c>
      <c r="I2072" s="3" t="e">
        <f ca="1" xml:space="preserve"> IF(OR(Calculations!C2072 = "",Calculations!C2072 &lt;&gt; DefectTypeString),  Calculations!M2072, NA())</f>
        <v>#N/A</v>
      </c>
      <c r="J2072" s="3" t="e">
        <f xml:space="preserve"> IF(Calculations!C2072 = DefectTypeString,  Calculations!M2072, NA())</f>
        <v>#N/A</v>
      </c>
      <c r="K2072" s="3"/>
      <c r="AL2072" s="2" t="str">
        <f t="shared" si="213"/>
        <v/>
      </c>
      <c r="AM2072" s="4" t="str">
        <f t="shared" si="214"/>
        <v/>
      </c>
      <c r="AN2072" s="4" t="str">
        <f t="shared" si="215"/>
        <v/>
      </c>
    </row>
    <row r="2073" spans="1:40" x14ac:dyDescent="0.2">
      <c r="A2073" s="9" t="str">
        <f>Calculations!B2073</f>
        <v/>
      </c>
      <c r="B2073" s="9" t="str">
        <f>Calculations!A2073</f>
        <v/>
      </c>
      <c r="C2073" s="3" t="str">
        <f t="shared" si="212"/>
        <v/>
      </c>
      <c r="D2073" s="3" t="str">
        <f>IFERROR(Calculations!L2073,"")</f>
        <v/>
      </c>
      <c r="E2073" s="3" t="str">
        <f>IF(OR(FilterValue="",Calculations!C2073=FilterValue), IF(Calculations!C2073 &lt;&gt;DefectTypeString,  IFERROR(Calculations!L2073,""), NA()),NA())</f>
        <v/>
      </c>
      <c r="F2073" s="3" t="e">
        <f t="shared" si="216"/>
        <v>#NUM!</v>
      </c>
      <c r="G2073" s="3" t="e">
        <f xml:space="preserve"> IF(Calculations!C2073 = DefectTypeString,  IFERROR(Calculations!L2073,""), NA())</f>
        <v>#N/A</v>
      </c>
      <c r="H2073" s="3" t="e">
        <f t="shared" si="217"/>
        <v>#NUM!</v>
      </c>
      <c r="I2073" s="3" t="e">
        <f ca="1" xml:space="preserve"> IF(OR(Calculations!C2073 = "",Calculations!C2073 &lt;&gt; DefectTypeString),  Calculations!M2073, NA())</f>
        <v>#N/A</v>
      </c>
      <c r="J2073" s="3" t="e">
        <f xml:space="preserve"> IF(Calculations!C2073 = DefectTypeString,  Calculations!M2073, NA())</f>
        <v>#N/A</v>
      </c>
      <c r="K2073" s="3"/>
      <c r="AL2073" s="2" t="str">
        <f t="shared" si="213"/>
        <v/>
      </c>
      <c r="AM2073" s="4" t="str">
        <f t="shared" si="214"/>
        <v/>
      </c>
      <c r="AN2073" s="4" t="str">
        <f t="shared" si="215"/>
        <v/>
      </c>
    </row>
    <row r="2074" spans="1:40" x14ac:dyDescent="0.2">
      <c r="A2074" s="9" t="str">
        <f>Calculations!B2074</f>
        <v/>
      </c>
      <c r="B2074" s="9" t="str">
        <f>Calculations!A2074</f>
        <v/>
      </c>
      <c r="C2074" s="3" t="str">
        <f t="shared" si="212"/>
        <v/>
      </c>
      <c r="D2074" s="3" t="str">
        <f>IFERROR(Calculations!L2074,"")</f>
        <v/>
      </c>
      <c r="E2074" s="3" t="str">
        <f>IF(OR(FilterValue="",Calculations!C2074=FilterValue), IF(Calculations!C2074 &lt;&gt;DefectTypeString,  IFERROR(Calculations!L2074,""), NA()),NA())</f>
        <v/>
      </c>
      <c r="F2074" s="3" t="e">
        <f t="shared" si="216"/>
        <v>#NUM!</v>
      </c>
      <c r="G2074" s="3" t="e">
        <f xml:space="preserve"> IF(Calculations!C2074 = DefectTypeString,  IFERROR(Calculations!L2074,""), NA())</f>
        <v>#N/A</v>
      </c>
      <c r="H2074" s="3" t="e">
        <f t="shared" si="217"/>
        <v>#NUM!</v>
      </c>
      <c r="I2074" s="3" t="e">
        <f ca="1" xml:space="preserve"> IF(OR(Calculations!C2074 = "",Calculations!C2074 &lt;&gt; DefectTypeString),  Calculations!M2074, NA())</f>
        <v>#N/A</v>
      </c>
      <c r="J2074" s="3" t="e">
        <f xml:space="preserve"> IF(Calculations!C2074 = DefectTypeString,  Calculations!M2074, NA())</f>
        <v>#N/A</v>
      </c>
      <c r="K2074" s="3"/>
      <c r="AL2074" s="2" t="str">
        <f t="shared" si="213"/>
        <v/>
      </c>
      <c r="AM2074" s="4" t="str">
        <f t="shared" si="214"/>
        <v/>
      </c>
      <c r="AN2074" s="4" t="str">
        <f t="shared" si="215"/>
        <v/>
      </c>
    </row>
    <row r="2075" spans="1:40" x14ac:dyDescent="0.2">
      <c r="A2075" s="9" t="str">
        <f>Calculations!B2075</f>
        <v/>
      </c>
      <c r="B2075" s="9" t="str">
        <f>Calculations!A2075</f>
        <v/>
      </c>
      <c r="C2075" s="3" t="str">
        <f t="shared" si="212"/>
        <v/>
      </c>
      <c r="D2075" s="3" t="str">
        <f>IFERROR(Calculations!L2075,"")</f>
        <v/>
      </c>
      <c r="E2075" s="3" t="str">
        <f>IF(OR(FilterValue="",Calculations!C2075=FilterValue), IF(Calculations!C2075 &lt;&gt;DefectTypeString,  IFERROR(Calculations!L2075,""), NA()),NA())</f>
        <v/>
      </c>
      <c r="F2075" s="3" t="e">
        <f t="shared" si="216"/>
        <v>#NUM!</v>
      </c>
      <c r="G2075" s="3" t="e">
        <f xml:space="preserve"> IF(Calculations!C2075 = DefectTypeString,  IFERROR(Calculations!L2075,""), NA())</f>
        <v>#N/A</v>
      </c>
      <c r="H2075" s="3" t="e">
        <f t="shared" si="217"/>
        <v>#NUM!</v>
      </c>
      <c r="I2075" s="3" t="e">
        <f ca="1" xml:space="preserve"> IF(OR(Calculations!C2075 = "",Calculations!C2075 &lt;&gt; DefectTypeString),  Calculations!M2075, NA())</f>
        <v>#N/A</v>
      </c>
      <c r="J2075" s="3" t="e">
        <f xml:space="preserve"> IF(Calculations!C2075 = DefectTypeString,  Calculations!M2075, NA())</f>
        <v>#N/A</v>
      </c>
      <c r="K2075" s="3"/>
      <c r="AL2075" s="2" t="str">
        <f t="shared" si="213"/>
        <v/>
      </c>
      <c r="AM2075" s="4" t="str">
        <f t="shared" si="214"/>
        <v/>
      </c>
      <c r="AN2075" s="4" t="str">
        <f t="shared" si="215"/>
        <v/>
      </c>
    </row>
    <row r="2076" spans="1:40" x14ac:dyDescent="0.2">
      <c r="A2076" s="9" t="str">
        <f>Calculations!B2076</f>
        <v/>
      </c>
      <c r="B2076" s="9" t="str">
        <f>Calculations!A2076</f>
        <v/>
      </c>
      <c r="C2076" s="3" t="str">
        <f t="shared" si="212"/>
        <v/>
      </c>
      <c r="D2076" s="3" t="str">
        <f>IFERROR(Calculations!L2076,"")</f>
        <v/>
      </c>
      <c r="E2076" s="3" t="str">
        <f>IF(OR(FilterValue="",Calculations!C2076=FilterValue), IF(Calculations!C2076 &lt;&gt;DefectTypeString,  IFERROR(Calculations!L2076,""), NA()),NA())</f>
        <v/>
      </c>
      <c r="F2076" s="3" t="e">
        <f t="shared" si="216"/>
        <v>#NUM!</v>
      </c>
      <c r="G2076" s="3" t="e">
        <f xml:space="preserve"> IF(Calculations!C2076 = DefectTypeString,  IFERROR(Calculations!L2076,""), NA())</f>
        <v>#N/A</v>
      </c>
      <c r="H2076" s="3" t="e">
        <f t="shared" si="217"/>
        <v>#NUM!</v>
      </c>
      <c r="I2076" s="3" t="e">
        <f ca="1" xml:space="preserve"> IF(OR(Calculations!C2076 = "",Calculations!C2076 &lt;&gt; DefectTypeString),  Calculations!M2076, NA())</f>
        <v>#N/A</v>
      </c>
      <c r="J2076" s="3" t="e">
        <f xml:space="preserve"> IF(Calculations!C2076 = DefectTypeString,  Calculations!M2076, NA())</f>
        <v>#N/A</v>
      </c>
      <c r="K2076" s="3"/>
      <c r="AL2076" s="2" t="str">
        <f t="shared" si="213"/>
        <v/>
      </c>
      <c r="AM2076" s="4" t="str">
        <f t="shared" si="214"/>
        <v/>
      </c>
      <c r="AN2076" s="4" t="str">
        <f t="shared" si="215"/>
        <v/>
      </c>
    </row>
    <row r="2077" spans="1:40" x14ac:dyDescent="0.2">
      <c r="A2077" s="9" t="str">
        <f>Calculations!B2077</f>
        <v/>
      </c>
      <c r="B2077" s="9" t="str">
        <f>Calculations!A2077</f>
        <v/>
      </c>
      <c r="C2077" s="3" t="str">
        <f t="shared" si="212"/>
        <v/>
      </c>
      <c r="D2077" s="3" t="str">
        <f>IFERROR(Calculations!L2077,"")</f>
        <v/>
      </c>
      <c r="E2077" s="3" t="str">
        <f>IF(OR(FilterValue="",Calculations!C2077=FilterValue), IF(Calculations!C2077 &lt;&gt;DefectTypeString,  IFERROR(Calculations!L2077,""), NA()),NA())</f>
        <v/>
      </c>
      <c r="F2077" s="3" t="e">
        <f t="shared" si="216"/>
        <v>#NUM!</v>
      </c>
      <c r="G2077" s="3" t="e">
        <f xml:space="preserve"> IF(Calculations!C2077 = DefectTypeString,  IFERROR(Calculations!L2077,""), NA())</f>
        <v>#N/A</v>
      </c>
      <c r="H2077" s="3" t="e">
        <f t="shared" si="217"/>
        <v>#NUM!</v>
      </c>
      <c r="I2077" s="3" t="e">
        <f ca="1" xml:space="preserve"> IF(OR(Calculations!C2077 = "",Calculations!C2077 &lt;&gt; DefectTypeString),  Calculations!M2077, NA())</f>
        <v>#N/A</v>
      </c>
      <c r="J2077" s="3" t="e">
        <f xml:space="preserve"> IF(Calculations!C2077 = DefectTypeString,  Calculations!M2077, NA())</f>
        <v>#N/A</v>
      </c>
      <c r="K2077" s="3"/>
      <c r="AL2077" s="2" t="str">
        <f t="shared" si="213"/>
        <v/>
      </c>
      <c r="AM2077" s="4" t="str">
        <f t="shared" si="214"/>
        <v/>
      </c>
      <c r="AN2077" s="4" t="str">
        <f t="shared" si="215"/>
        <v/>
      </c>
    </row>
    <row r="2078" spans="1:40" x14ac:dyDescent="0.2">
      <c r="A2078" s="9" t="str">
        <f>Calculations!B2078</f>
        <v/>
      </c>
      <c r="B2078" s="9" t="str">
        <f>Calculations!A2078</f>
        <v/>
      </c>
      <c r="C2078" s="3" t="str">
        <f t="shared" si="212"/>
        <v/>
      </c>
      <c r="D2078" s="3" t="str">
        <f>IFERROR(Calculations!L2078,"")</f>
        <v/>
      </c>
      <c r="E2078" s="3" t="str">
        <f>IF(OR(FilterValue="",Calculations!C2078=FilterValue), IF(Calculations!C2078 &lt;&gt;DefectTypeString,  IFERROR(Calculations!L2078,""), NA()),NA())</f>
        <v/>
      </c>
      <c r="F2078" s="3" t="e">
        <f t="shared" si="216"/>
        <v>#NUM!</v>
      </c>
      <c r="G2078" s="3" t="e">
        <f xml:space="preserve"> IF(Calculations!C2078 = DefectTypeString,  IFERROR(Calculations!L2078,""), NA())</f>
        <v>#N/A</v>
      </c>
      <c r="H2078" s="3" t="e">
        <f t="shared" si="217"/>
        <v>#NUM!</v>
      </c>
      <c r="I2078" s="3" t="e">
        <f ca="1" xml:space="preserve"> IF(OR(Calculations!C2078 = "",Calculations!C2078 &lt;&gt; DefectTypeString),  Calculations!M2078, NA())</f>
        <v>#N/A</v>
      </c>
      <c r="J2078" s="3" t="e">
        <f xml:space="preserve"> IF(Calculations!C2078 = DefectTypeString,  Calculations!M2078, NA())</f>
        <v>#N/A</v>
      </c>
      <c r="K2078" s="3"/>
      <c r="AL2078" s="2" t="str">
        <f t="shared" si="213"/>
        <v/>
      </c>
      <c r="AM2078" s="4" t="str">
        <f t="shared" si="214"/>
        <v/>
      </c>
      <c r="AN2078" s="4" t="str">
        <f t="shared" si="215"/>
        <v/>
      </c>
    </row>
    <row r="2079" spans="1:40" x14ac:dyDescent="0.2">
      <c r="A2079" s="9" t="str">
        <f>Calculations!B2079</f>
        <v/>
      </c>
      <c r="B2079" s="9" t="str">
        <f>Calculations!A2079</f>
        <v/>
      </c>
      <c r="C2079" s="3" t="str">
        <f t="shared" si="212"/>
        <v/>
      </c>
      <c r="D2079" s="3" t="str">
        <f>IFERROR(Calculations!L2079,"")</f>
        <v/>
      </c>
      <c r="E2079" s="3" t="str">
        <f>IF(OR(FilterValue="",Calculations!C2079=FilterValue), IF(Calculations!C2079 &lt;&gt;DefectTypeString,  IFERROR(Calculations!L2079,""), NA()),NA())</f>
        <v/>
      </c>
      <c r="F2079" s="3" t="e">
        <f t="shared" si="216"/>
        <v>#NUM!</v>
      </c>
      <c r="G2079" s="3" t="e">
        <f xml:space="preserve"> IF(Calculations!C2079 = DefectTypeString,  IFERROR(Calculations!L2079,""), NA())</f>
        <v>#N/A</v>
      </c>
      <c r="H2079" s="3" t="e">
        <f t="shared" si="217"/>
        <v>#NUM!</v>
      </c>
      <c r="I2079" s="3" t="e">
        <f ca="1" xml:space="preserve"> IF(OR(Calculations!C2079 = "",Calculations!C2079 &lt;&gt; DefectTypeString),  Calculations!M2079, NA())</f>
        <v>#N/A</v>
      </c>
      <c r="J2079" s="3" t="e">
        <f xml:space="preserve"> IF(Calculations!C2079 = DefectTypeString,  Calculations!M2079, NA())</f>
        <v>#N/A</v>
      </c>
      <c r="K2079" s="3"/>
      <c r="AL2079" s="2" t="str">
        <f t="shared" si="213"/>
        <v/>
      </c>
      <c r="AM2079" s="4" t="str">
        <f t="shared" si="214"/>
        <v/>
      </c>
      <c r="AN2079" s="4" t="str">
        <f t="shared" si="215"/>
        <v/>
      </c>
    </row>
    <row r="2080" spans="1:40" x14ac:dyDescent="0.2">
      <c r="A2080" s="9" t="str">
        <f>Calculations!B2080</f>
        <v/>
      </c>
      <c r="B2080" s="9" t="str">
        <f>Calculations!A2080</f>
        <v/>
      </c>
      <c r="C2080" s="3" t="str">
        <f t="shared" si="212"/>
        <v/>
      </c>
      <c r="D2080" s="3" t="str">
        <f>IFERROR(Calculations!L2080,"")</f>
        <v/>
      </c>
      <c r="E2080" s="3" t="str">
        <f>IF(OR(FilterValue="",Calculations!C2080=FilterValue), IF(Calculations!C2080 &lt;&gt;DefectTypeString,  IFERROR(Calculations!L2080,""), NA()),NA())</f>
        <v/>
      </c>
      <c r="F2080" s="3" t="e">
        <f t="shared" si="216"/>
        <v>#NUM!</v>
      </c>
      <c r="G2080" s="3" t="e">
        <f xml:space="preserve"> IF(Calculations!C2080 = DefectTypeString,  IFERROR(Calculations!L2080,""), NA())</f>
        <v>#N/A</v>
      </c>
      <c r="H2080" s="3" t="e">
        <f t="shared" si="217"/>
        <v>#NUM!</v>
      </c>
      <c r="I2080" s="3" t="e">
        <f ca="1" xml:space="preserve"> IF(OR(Calculations!C2080 = "",Calculations!C2080 &lt;&gt; DefectTypeString),  Calculations!M2080, NA())</f>
        <v>#N/A</v>
      </c>
      <c r="J2080" s="3" t="e">
        <f xml:space="preserve"> IF(Calculations!C2080 = DefectTypeString,  Calculations!M2080, NA())</f>
        <v>#N/A</v>
      </c>
      <c r="K2080" s="3"/>
      <c r="AL2080" s="2" t="str">
        <f t="shared" si="213"/>
        <v/>
      </c>
      <c r="AM2080" s="4" t="str">
        <f t="shared" si="214"/>
        <v/>
      </c>
      <c r="AN2080" s="4" t="str">
        <f t="shared" si="215"/>
        <v/>
      </c>
    </row>
    <row r="2081" spans="1:40" x14ac:dyDescent="0.2">
      <c r="A2081" s="9" t="str">
        <f>Calculations!B2081</f>
        <v/>
      </c>
      <c r="B2081" s="9" t="str">
        <f>Calculations!A2081</f>
        <v/>
      </c>
      <c r="C2081" s="3" t="str">
        <f t="shared" si="212"/>
        <v/>
      </c>
      <c r="D2081" s="3" t="str">
        <f>IFERROR(Calculations!L2081,"")</f>
        <v/>
      </c>
      <c r="E2081" s="3" t="str">
        <f>IF(OR(FilterValue="",Calculations!C2081=FilterValue), IF(Calculations!C2081 &lt;&gt;DefectTypeString,  IFERROR(Calculations!L2081,""), NA()),NA())</f>
        <v/>
      </c>
      <c r="F2081" s="3" t="e">
        <f t="shared" si="216"/>
        <v>#NUM!</v>
      </c>
      <c r="G2081" s="3" t="e">
        <f xml:space="preserve"> IF(Calculations!C2081 = DefectTypeString,  IFERROR(Calculations!L2081,""), NA())</f>
        <v>#N/A</v>
      </c>
      <c r="H2081" s="3" t="e">
        <f t="shared" si="217"/>
        <v>#NUM!</v>
      </c>
      <c r="I2081" s="3" t="e">
        <f ca="1" xml:space="preserve"> IF(OR(Calculations!C2081 = "",Calculations!C2081 &lt;&gt; DefectTypeString),  Calculations!M2081, NA())</f>
        <v>#N/A</v>
      </c>
      <c r="J2081" s="3" t="e">
        <f xml:space="preserve"> IF(Calculations!C2081 = DefectTypeString,  Calculations!M2081, NA())</f>
        <v>#N/A</v>
      </c>
      <c r="K2081" s="3"/>
      <c r="AL2081" s="2" t="str">
        <f t="shared" si="213"/>
        <v/>
      </c>
      <c r="AM2081" s="4" t="str">
        <f t="shared" si="214"/>
        <v/>
      </c>
      <c r="AN2081" s="4" t="str">
        <f t="shared" si="215"/>
        <v/>
      </c>
    </row>
    <row r="2082" spans="1:40" x14ac:dyDescent="0.2">
      <c r="A2082" s="9" t="str">
        <f>Calculations!B2082</f>
        <v/>
      </c>
      <c r="B2082" s="9" t="str">
        <f>Calculations!A2082</f>
        <v/>
      </c>
      <c r="C2082" s="3" t="str">
        <f t="shared" si="212"/>
        <v/>
      </c>
      <c r="D2082" s="3" t="str">
        <f>IFERROR(Calculations!L2082,"")</f>
        <v/>
      </c>
      <c r="E2082" s="3" t="str">
        <f>IF(OR(FilterValue="",Calculations!C2082=FilterValue), IF(Calculations!C2082 &lt;&gt;DefectTypeString,  IFERROR(Calculations!L2082,""), NA()),NA())</f>
        <v/>
      </c>
      <c r="F2082" s="3" t="e">
        <f t="shared" si="216"/>
        <v>#NUM!</v>
      </c>
      <c r="G2082" s="3" t="e">
        <f xml:space="preserve"> IF(Calculations!C2082 = DefectTypeString,  IFERROR(Calculations!L2082,""), NA())</f>
        <v>#N/A</v>
      </c>
      <c r="H2082" s="3" t="e">
        <f t="shared" si="217"/>
        <v>#NUM!</v>
      </c>
      <c r="I2082" s="3" t="e">
        <f ca="1" xml:space="preserve"> IF(OR(Calculations!C2082 = "",Calculations!C2082 &lt;&gt; DefectTypeString),  Calculations!M2082, NA())</f>
        <v>#N/A</v>
      </c>
      <c r="J2082" s="3" t="e">
        <f xml:space="preserve"> IF(Calculations!C2082 = DefectTypeString,  Calculations!M2082, NA())</f>
        <v>#N/A</v>
      </c>
      <c r="K2082" s="3"/>
      <c r="AL2082" s="2" t="str">
        <f t="shared" si="213"/>
        <v/>
      </c>
      <c r="AM2082" s="4" t="str">
        <f t="shared" si="214"/>
        <v/>
      </c>
      <c r="AN2082" s="4" t="str">
        <f t="shared" si="215"/>
        <v/>
      </c>
    </row>
    <row r="2083" spans="1:40" x14ac:dyDescent="0.2">
      <c r="A2083" s="9" t="str">
        <f>Calculations!B2083</f>
        <v/>
      </c>
      <c r="B2083" s="9" t="str">
        <f>Calculations!A2083</f>
        <v/>
      </c>
      <c r="C2083" s="3" t="str">
        <f t="shared" si="212"/>
        <v/>
      </c>
      <c r="D2083" s="3" t="str">
        <f>IFERROR(Calculations!L2083,"")</f>
        <v/>
      </c>
      <c r="E2083" s="3" t="str">
        <f>IF(OR(FilterValue="",Calculations!C2083=FilterValue), IF(Calculations!C2083 &lt;&gt;DefectTypeString,  IFERROR(Calculations!L2083,""), NA()),NA())</f>
        <v/>
      </c>
      <c r="F2083" s="3" t="e">
        <f t="shared" si="216"/>
        <v>#NUM!</v>
      </c>
      <c r="G2083" s="3" t="e">
        <f xml:space="preserve"> IF(Calculations!C2083 = DefectTypeString,  IFERROR(Calculations!L2083,""), NA())</f>
        <v>#N/A</v>
      </c>
      <c r="H2083" s="3" t="e">
        <f t="shared" si="217"/>
        <v>#NUM!</v>
      </c>
      <c r="I2083" s="3" t="e">
        <f ca="1" xml:space="preserve"> IF(OR(Calculations!C2083 = "",Calculations!C2083 &lt;&gt; DefectTypeString),  Calculations!M2083, NA())</f>
        <v>#N/A</v>
      </c>
      <c r="J2083" s="3" t="e">
        <f xml:space="preserve"> IF(Calculations!C2083 = DefectTypeString,  Calculations!M2083, NA())</f>
        <v>#N/A</v>
      </c>
      <c r="K2083" s="3"/>
      <c r="AL2083" s="2" t="str">
        <f t="shared" si="213"/>
        <v/>
      </c>
      <c r="AM2083" s="4" t="str">
        <f t="shared" si="214"/>
        <v/>
      </c>
      <c r="AN2083" s="4" t="str">
        <f t="shared" si="215"/>
        <v/>
      </c>
    </row>
    <row r="2084" spans="1:40" x14ac:dyDescent="0.2">
      <c r="A2084" s="9" t="str">
        <f>Calculations!B2084</f>
        <v/>
      </c>
      <c r="B2084" s="9" t="str">
        <f>Calculations!A2084</f>
        <v/>
      </c>
      <c r="C2084" s="3" t="str">
        <f t="shared" ref="C2084:C2147" si="218">IF(ISNUMBER(B2084),YEAR(B2084)&amp;"-"&amp;TEXT(WEEKNUM(B2084),"00"),"")</f>
        <v/>
      </c>
      <c r="D2084" s="3" t="str">
        <f>IFERROR(Calculations!L2084,"")</f>
        <v/>
      </c>
      <c r="E2084" s="3" t="str">
        <f>IF(OR(FilterValue="",Calculations!C2084=FilterValue), IF(Calculations!C2084 &lt;&gt;DefectTypeString,  IFERROR(Calculations!L2084,""), NA()),NA())</f>
        <v/>
      </c>
      <c r="F2084" s="3" t="e">
        <f t="shared" si="216"/>
        <v>#NUM!</v>
      </c>
      <c r="G2084" s="3" t="e">
        <f xml:space="preserve"> IF(Calculations!C2084 = DefectTypeString,  IFERROR(Calculations!L2084,""), NA())</f>
        <v>#N/A</v>
      </c>
      <c r="H2084" s="3" t="e">
        <f t="shared" si="217"/>
        <v>#NUM!</v>
      </c>
      <c r="I2084" s="3" t="e">
        <f ca="1" xml:space="preserve"> IF(OR(Calculations!C2084 = "",Calculations!C2084 &lt;&gt; DefectTypeString),  Calculations!M2084, NA())</f>
        <v>#N/A</v>
      </c>
      <c r="J2084" s="3" t="e">
        <f xml:space="preserve"> IF(Calculations!C2084 = DefectTypeString,  Calculations!M2084, NA())</f>
        <v>#N/A</v>
      </c>
      <c r="K2084" s="3"/>
      <c r="AL2084" s="2" t="str">
        <f t="shared" si="213"/>
        <v/>
      </c>
      <c r="AM2084" s="4" t="str">
        <f t="shared" si="214"/>
        <v/>
      </c>
      <c r="AN2084" s="4" t="str">
        <f t="shared" si="215"/>
        <v/>
      </c>
    </row>
    <row r="2085" spans="1:40" x14ac:dyDescent="0.2">
      <c r="A2085" s="9" t="str">
        <f>Calculations!B2085</f>
        <v/>
      </c>
      <c r="B2085" s="9" t="str">
        <f>Calculations!A2085</f>
        <v/>
      </c>
      <c r="C2085" s="3" t="str">
        <f t="shared" si="218"/>
        <v/>
      </c>
      <c r="D2085" s="3" t="str">
        <f>IFERROR(Calculations!L2085,"")</f>
        <v/>
      </c>
      <c r="E2085" s="3" t="str">
        <f>IF(OR(FilterValue="",Calculations!C2085=FilterValue), IF(Calculations!C2085 &lt;&gt;DefectTypeString,  IFERROR(Calculations!L2085,""), NA()),NA())</f>
        <v/>
      </c>
      <c r="F2085" s="3" t="e">
        <f t="shared" si="216"/>
        <v>#NUM!</v>
      </c>
      <c r="G2085" s="3" t="e">
        <f xml:space="preserve"> IF(Calculations!C2085 = DefectTypeString,  IFERROR(Calculations!L2085,""), NA())</f>
        <v>#N/A</v>
      </c>
      <c r="H2085" s="3" t="e">
        <f t="shared" si="217"/>
        <v>#NUM!</v>
      </c>
      <c r="I2085" s="3" t="e">
        <f ca="1" xml:space="preserve"> IF(OR(Calculations!C2085 = "",Calculations!C2085 &lt;&gt; DefectTypeString),  Calculations!M2085, NA())</f>
        <v>#N/A</v>
      </c>
      <c r="J2085" s="3" t="e">
        <f xml:space="preserve"> IF(Calculations!C2085 = DefectTypeString,  Calculations!M2085, NA())</f>
        <v>#N/A</v>
      </c>
      <c r="K2085" s="3"/>
      <c r="AL2085" s="2" t="str">
        <f t="shared" si="213"/>
        <v/>
      </c>
      <c r="AM2085" s="4" t="str">
        <f t="shared" si="214"/>
        <v/>
      </c>
      <c r="AN2085" s="4" t="str">
        <f t="shared" si="215"/>
        <v/>
      </c>
    </row>
    <row r="2086" spans="1:40" x14ac:dyDescent="0.2">
      <c r="A2086" s="9" t="str">
        <f>Calculations!B2086</f>
        <v/>
      </c>
      <c r="B2086" s="9" t="str">
        <f>Calculations!A2086</f>
        <v/>
      </c>
      <c r="C2086" s="3" t="str">
        <f t="shared" si="218"/>
        <v/>
      </c>
      <c r="D2086" s="3" t="str">
        <f>IFERROR(Calculations!L2086,"")</f>
        <v/>
      </c>
      <c r="E2086" s="3" t="str">
        <f>IF(OR(FilterValue="",Calculations!C2086=FilterValue), IF(Calculations!C2086 &lt;&gt;DefectTypeString,  IFERROR(Calculations!L2086,""), NA()),NA())</f>
        <v/>
      </c>
      <c r="F2086" s="3" t="e">
        <f t="shared" si="216"/>
        <v>#NUM!</v>
      </c>
      <c r="G2086" s="3" t="e">
        <f xml:space="preserve"> IF(Calculations!C2086 = DefectTypeString,  IFERROR(Calculations!L2086,""), NA())</f>
        <v>#N/A</v>
      </c>
      <c r="H2086" s="3" t="e">
        <f t="shared" si="217"/>
        <v>#NUM!</v>
      </c>
      <c r="I2086" s="3" t="e">
        <f ca="1" xml:space="preserve"> IF(OR(Calculations!C2086 = "",Calculations!C2086 &lt;&gt; DefectTypeString),  Calculations!M2086, NA())</f>
        <v>#N/A</v>
      </c>
      <c r="J2086" s="3" t="e">
        <f xml:space="preserve"> IF(Calculations!C2086 = DefectTypeString,  Calculations!M2086, NA())</f>
        <v>#N/A</v>
      </c>
      <c r="K2086" s="3"/>
      <c r="AL2086" s="2" t="str">
        <f t="shared" si="213"/>
        <v/>
      </c>
      <c r="AM2086" s="4" t="str">
        <f t="shared" si="214"/>
        <v/>
      </c>
      <c r="AN2086" s="4" t="str">
        <f t="shared" si="215"/>
        <v/>
      </c>
    </row>
    <row r="2087" spans="1:40" x14ac:dyDescent="0.2">
      <c r="A2087" s="9" t="str">
        <f>Calculations!B2087</f>
        <v/>
      </c>
      <c r="B2087" s="9" t="str">
        <f>Calculations!A2087</f>
        <v/>
      </c>
      <c r="C2087" s="3" t="str">
        <f t="shared" si="218"/>
        <v/>
      </c>
      <c r="D2087" s="3" t="str">
        <f>IFERROR(Calculations!L2087,"")</f>
        <v/>
      </c>
      <c r="E2087" s="3" t="str">
        <f>IF(OR(FilterValue="",Calculations!C2087=FilterValue), IF(Calculations!C2087 &lt;&gt;DefectTypeString,  IFERROR(Calculations!L2087,""), NA()),NA())</f>
        <v/>
      </c>
      <c r="F2087" s="3" t="e">
        <f t="shared" si="216"/>
        <v>#NUM!</v>
      </c>
      <c r="G2087" s="3" t="e">
        <f xml:space="preserve"> IF(Calculations!C2087 = DefectTypeString,  IFERROR(Calculations!L2087,""), NA())</f>
        <v>#N/A</v>
      </c>
      <c r="H2087" s="3" t="e">
        <f t="shared" si="217"/>
        <v>#NUM!</v>
      </c>
      <c r="I2087" s="3" t="e">
        <f ca="1" xml:space="preserve"> IF(OR(Calculations!C2087 = "",Calculations!C2087 &lt;&gt; DefectTypeString),  Calculations!M2087, NA())</f>
        <v>#N/A</v>
      </c>
      <c r="J2087" s="3" t="e">
        <f xml:space="preserve"> IF(Calculations!C2087 = DefectTypeString,  Calculations!M2087, NA())</f>
        <v>#N/A</v>
      </c>
      <c r="K2087" s="3"/>
      <c r="AL2087" s="2" t="str">
        <f t="shared" si="213"/>
        <v/>
      </c>
      <c r="AM2087" s="4" t="str">
        <f t="shared" si="214"/>
        <v/>
      </c>
      <c r="AN2087" s="4" t="str">
        <f t="shared" si="215"/>
        <v/>
      </c>
    </row>
    <row r="2088" spans="1:40" x14ac:dyDescent="0.2">
      <c r="A2088" s="9" t="str">
        <f>Calculations!B2088</f>
        <v/>
      </c>
      <c r="B2088" s="9" t="str">
        <f>Calculations!A2088</f>
        <v/>
      </c>
      <c r="C2088" s="3" t="str">
        <f t="shared" si="218"/>
        <v/>
      </c>
      <c r="D2088" s="3" t="str">
        <f>IFERROR(Calculations!L2088,"")</f>
        <v/>
      </c>
      <c r="E2088" s="3" t="str">
        <f>IF(OR(FilterValue="",Calculations!C2088=FilterValue), IF(Calculations!C2088 &lt;&gt;DefectTypeString,  IFERROR(Calculations!L2088,""), NA()),NA())</f>
        <v/>
      </c>
      <c r="F2088" s="3" t="e">
        <f t="shared" si="216"/>
        <v>#NUM!</v>
      </c>
      <c r="G2088" s="3" t="e">
        <f xml:space="preserve"> IF(Calculations!C2088 = DefectTypeString,  IFERROR(Calculations!L2088,""), NA())</f>
        <v>#N/A</v>
      </c>
      <c r="H2088" s="3" t="e">
        <f t="shared" si="217"/>
        <v>#NUM!</v>
      </c>
      <c r="I2088" s="3" t="e">
        <f ca="1" xml:space="preserve"> IF(OR(Calculations!C2088 = "",Calculations!C2088 &lt;&gt; DefectTypeString),  Calculations!M2088, NA())</f>
        <v>#N/A</v>
      </c>
      <c r="J2088" s="3" t="e">
        <f xml:space="preserve"> IF(Calculations!C2088 = DefectTypeString,  Calculations!M2088, NA())</f>
        <v>#N/A</v>
      </c>
      <c r="K2088" s="3"/>
      <c r="AL2088" s="2" t="str">
        <f t="shared" si="213"/>
        <v/>
      </c>
      <c r="AM2088" s="4" t="str">
        <f t="shared" si="214"/>
        <v/>
      </c>
      <c r="AN2088" s="4" t="str">
        <f t="shared" si="215"/>
        <v/>
      </c>
    </row>
    <row r="2089" spans="1:40" x14ac:dyDescent="0.2">
      <c r="A2089" s="9" t="str">
        <f>Calculations!B2089</f>
        <v/>
      </c>
      <c r="B2089" s="9" t="str">
        <f>Calculations!A2089</f>
        <v/>
      </c>
      <c r="C2089" s="3" t="str">
        <f t="shared" si="218"/>
        <v/>
      </c>
      <c r="D2089" s="3" t="str">
        <f>IFERROR(Calculations!L2089,"")</f>
        <v/>
      </c>
      <c r="E2089" s="3" t="str">
        <f>IF(OR(FilterValue="",Calculations!C2089=FilterValue), IF(Calculations!C2089 &lt;&gt;DefectTypeString,  IFERROR(Calculations!L2089,""), NA()),NA())</f>
        <v/>
      </c>
      <c r="F2089" s="3" t="e">
        <f t="shared" si="216"/>
        <v>#NUM!</v>
      </c>
      <c r="G2089" s="3" t="e">
        <f xml:space="preserve"> IF(Calculations!C2089 = DefectTypeString,  IFERROR(Calculations!L2089,""), NA())</f>
        <v>#N/A</v>
      </c>
      <c r="H2089" s="3" t="e">
        <f t="shared" si="217"/>
        <v>#NUM!</v>
      </c>
      <c r="I2089" s="3" t="e">
        <f ca="1" xml:space="preserve"> IF(OR(Calculations!C2089 = "",Calculations!C2089 &lt;&gt; DefectTypeString),  Calculations!M2089, NA())</f>
        <v>#N/A</v>
      </c>
      <c r="J2089" s="3" t="e">
        <f xml:space="preserve"> IF(Calculations!C2089 = DefectTypeString,  Calculations!M2089, NA())</f>
        <v>#N/A</v>
      </c>
      <c r="K2089" s="3"/>
      <c r="AL2089" s="2" t="str">
        <f t="shared" si="213"/>
        <v/>
      </c>
      <c r="AM2089" s="4" t="str">
        <f t="shared" si="214"/>
        <v/>
      </c>
      <c r="AN2089" s="4" t="str">
        <f t="shared" si="215"/>
        <v/>
      </c>
    </row>
    <row r="2090" spans="1:40" x14ac:dyDescent="0.2">
      <c r="A2090" s="9" t="str">
        <f>Calculations!B2090</f>
        <v/>
      </c>
      <c r="B2090" s="9" t="str">
        <f>Calculations!A2090</f>
        <v/>
      </c>
      <c r="C2090" s="3" t="str">
        <f t="shared" si="218"/>
        <v/>
      </c>
      <c r="D2090" s="3" t="str">
        <f>IFERROR(Calculations!L2090,"")</f>
        <v/>
      </c>
      <c r="E2090" s="3" t="str">
        <f>IF(OR(FilterValue="",Calculations!C2090=FilterValue), IF(Calculations!C2090 &lt;&gt;DefectTypeString,  IFERROR(Calculations!L2090,""), NA()),NA())</f>
        <v/>
      </c>
      <c r="F2090" s="3" t="e">
        <f t="shared" si="216"/>
        <v>#NUM!</v>
      </c>
      <c r="G2090" s="3" t="e">
        <f xml:space="preserve"> IF(Calculations!C2090 = DefectTypeString,  IFERROR(Calculations!L2090,""), NA())</f>
        <v>#N/A</v>
      </c>
      <c r="H2090" s="3" t="e">
        <f t="shared" si="217"/>
        <v>#NUM!</v>
      </c>
      <c r="I2090" s="3" t="e">
        <f ca="1" xml:space="preserve"> IF(OR(Calculations!C2090 = "",Calculations!C2090 &lt;&gt; DefectTypeString),  Calculations!M2090, NA())</f>
        <v>#N/A</v>
      </c>
      <c r="J2090" s="3" t="e">
        <f xml:space="preserve"> IF(Calculations!C2090 = DefectTypeString,  Calculations!M2090, NA())</f>
        <v>#N/A</v>
      </c>
      <c r="K2090" s="3"/>
      <c r="AL2090" s="2" t="str">
        <f t="shared" si="213"/>
        <v/>
      </c>
      <c r="AM2090" s="4" t="str">
        <f t="shared" si="214"/>
        <v/>
      </c>
      <c r="AN2090" s="4" t="str">
        <f t="shared" si="215"/>
        <v/>
      </c>
    </row>
    <row r="2091" spans="1:40" x14ac:dyDescent="0.2">
      <c r="A2091" s="9" t="str">
        <f>Calculations!B2091</f>
        <v/>
      </c>
      <c r="B2091" s="9" t="str">
        <f>Calculations!A2091</f>
        <v/>
      </c>
      <c r="C2091" s="3" t="str">
        <f t="shared" si="218"/>
        <v/>
      </c>
      <c r="D2091" s="3" t="str">
        <f>IFERROR(Calculations!L2091,"")</f>
        <v/>
      </c>
      <c r="E2091" s="3" t="str">
        <f>IF(OR(FilterValue="",Calculations!C2091=FilterValue), IF(Calculations!C2091 &lt;&gt;DefectTypeString,  IFERROR(Calculations!L2091,""), NA()),NA())</f>
        <v/>
      </c>
      <c r="F2091" s="3" t="e">
        <f t="shared" si="216"/>
        <v>#NUM!</v>
      </c>
      <c r="G2091" s="3" t="e">
        <f xml:space="preserve"> IF(Calculations!C2091 = DefectTypeString,  IFERROR(Calculations!L2091,""), NA())</f>
        <v>#N/A</v>
      </c>
      <c r="H2091" s="3" t="e">
        <f t="shared" si="217"/>
        <v>#NUM!</v>
      </c>
      <c r="I2091" s="3" t="e">
        <f ca="1" xml:space="preserve"> IF(OR(Calculations!C2091 = "",Calculations!C2091 &lt;&gt; DefectTypeString),  Calculations!M2091, NA())</f>
        <v>#N/A</v>
      </c>
      <c r="J2091" s="3" t="e">
        <f xml:space="preserve"> IF(Calculations!C2091 = DefectTypeString,  Calculations!M2091, NA())</f>
        <v>#N/A</v>
      </c>
      <c r="K2091" s="3"/>
      <c r="AL2091" s="2" t="str">
        <f t="shared" si="213"/>
        <v/>
      </c>
      <c r="AM2091" s="4" t="str">
        <f t="shared" si="214"/>
        <v/>
      </c>
      <c r="AN2091" s="4" t="str">
        <f t="shared" si="215"/>
        <v/>
      </c>
    </row>
    <row r="2092" spans="1:40" x14ac:dyDescent="0.2">
      <c r="A2092" s="9" t="str">
        <f>Calculations!B2092</f>
        <v/>
      </c>
      <c r="B2092" s="9" t="str">
        <f>Calculations!A2092</f>
        <v/>
      </c>
      <c r="C2092" s="3" t="str">
        <f t="shared" si="218"/>
        <v/>
      </c>
      <c r="D2092" s="3" t="str">
        <f>IFERROR(Calculations!L2092,"")</f>
        <v/>
      </c>
      <c r="E2092" s="3" t="str">
        <f>IF(OR(FilterValue="",Calculations!C2092=FilterValue), IF(Calculations!C2092 &lt;&gt;DefectTypeString,  IFERROR(Calculations!L2092,""), NA()),NA())</f>
        <v/>
      </c>
      <c r="F2092" s="3" t="e">
        <f t="shared" si="216"/>
        <v>#NUM!</v>
      </c>
      <c r="G2092" s="3" t="e">
        <f xml:space="preserve"> IF(Calculations!C2092 = DefectTypeString,  IFERROR(Calculations!L2092,""), NA())</f>
        <v>#N/A</v>
      </c>
      <c r="H2092" s="3" t="e">
        <f t="shared" si="217"/>
        <v>#NUM!</v>
      </c>
      <c r="I2092" s="3" t="e">
        <f ca="1" xml:space="preserve"> IF(OR(Calculations!C2092 = "",Calculations!C2092 &lt;&gt; DefectTypeString),  Calculations!M2092, NA())</f>
        <v>#N/A</v>
      </c>
      <c r="J2092" s="3" t="e">
        <f xml:space="preserve"> IF(Calculations!C2092 = DefectTypeString,  Calculations!M2092, NA())</f>
        <v>#N/A</v>
      </c>
      <c r="K2092" s="3"/>
      <c r="AL2092" s="2" t="str">
        <f t="shared" si="213"/>
        <v/>
      </c>
      <c r="AM2092" s="4" t="str">
        <f t="shared" si="214"/>
        <v/>
      </c>
      <c r="AN2092" s="4" t="str">
        <f t="shared" si="215"/>
        <v/>
      </c>
    </row>
    <row r="2093" spans="1:40" x14ac:dyDescent="0.2">
      <c r="A2093" s="9" t="str">
        <f>Calculations!B2093</f>
        <v/>
      </c>
      <c r="B2093" s="9" t="str">
        <f>Calculations!A2093</f>
        <v/>
      </c>
      <c r="C2093" s="3" t="str">
        <f t="shared" si="218"/>
        <v/>
      </c>
      <c r="D2093" s="3" t="str">
        <f>IFERROR(Calculations!L2093,"")</f>
        <v/>
      </c>
      <c r="E2093" s="3" t="str">
        <f>IF(OR(FilterValue="",Calculations!C2093=FilterValue), IF(Calculations!C2093 &lt;&gt;DefectTypeString,  IFERROR(Calculations!L2093,""), NA()),NA())</f>
        <v/>
      </c>
      <c r="F2093" s="3" t="e">
        <f t="shared" si="216"/>
        <v>#NUM!</v>
      </c>
      <c r="G2093" s="3" t="e">
        <f xml:space="preserve"> IF(Calculations!C2093 = DefectTypeString,  IFERROR(Calculations!L2093,""), NA())</f>
        <v>#N/A</v>
      </c>
      <c r="H2093" s="3" t="e">
        <f t="shared" si="217"/>
        <v>#NUM!</v>
      </c>
      <c r="I2093" s="3" t="e">
        <f ca="1" xml:space="preserve"> IF(OR(Calculations!C2093 = "",Calculations!C2093 &lt;&gt; DefectTypeString),  Calculations!M2093, NA())</f>
        <v>#N/A</v>
      </c>
      <c r="J2093" s="3" t="e">
        <f xml:space="preserve"> IF(Calculations!C2093 = DefectTypeString,  Calculations!M2093, NA())</f>
        <v>#N/A</v>
      </c>
      <c r="K2093" s="3"/>
      <c r="AL2093" s="2" t="str">
        <f t="shared" si="213"/>
        <v/>
      </c>
      <c r="AM2093" s="4" t="str">
        <f t="shared" si="214"/>
        <v/>
      </c>
      <c r="AN2093" s="4" t="str">
        <f t="shared" si="215"/>
        <v/>
      </c>
    </row>
    <row r="2094" spans="1:40" x14ac:dyDescent="0.2">
      <c r="A2094" s="9" t="str">
        <f>Calculations!B2094</f>
        <v/>
      </c>
      <c r="B2094" s="9" t="str">
        <f>Calculations!A2094</f>
        <v/>
      </c>
      <c r="C2094" s="3" t="str">
        <f t="shared" si="218"/>
        <v/>
      </c>
      <c r="D2094" s="3" t="str">
        <f>IFERROR(Calculations!L2094,"")</f>
        <v/>
      </c>
      <c r="E2094" s="3" t="str">
        <f>IF(OR(FilterValue="",Calculations!C2094=FilterValue), IF(Calculations!C2094 &lt;&gt;DefectTypeString,  IFERROR(Calculations!L2094,""), NA()),NA())</f>
        <v/>
      </c>
      <c r="F2094" s="3" t="e">
        <f t="shared" si="216"/>
        <v>#NUM!</v>
      </c>
      <c r="G2094" s="3" t="e">
        <f xml:space="preserve"> IF(Calculations!C2094 = DefectTypeString,  IFERROR(Calculations!L2094,""), NA())</f>
        <v>#N/A</v>
      </c>
      <c r="H2094" s="3" t="e">
        <f t="shared" si="217"/>
        <v>#NUM!</v>
      </c>
      <c r="I2094" s="3" t="e">
        <f ca="1" xml:space="preserve"> IF(OR(Calculations!C2094 = "",Calculations!C2094 &lt;&gt; DefectTypeString),  Calculations!M2094, NA())</f>
        <v>#N/A</v>
      </c>
      <c r="J2094" s="3" t="e">
        <f xml:space="preserve"> IF(Calculations!C2094 = DefectTypeString,  Calculations!M2094, NA())</f>
        <v>#N/A</v>
      </c>
      <c r="K2094" s="3"/>
      <c r="AL2094" s="2" t="str">
        <f t="shared" si="213"/>
        <v/>
      </c>
      <c r="AM2094" s="4" t="str">
        <f t="shared" si="214"/>
        <v/>
      </c>
      <c r="AN2094" s="4" t="str">
        <f t="shared" si="215"/>
        <v/>
      </c>
    </row>
    <row r="2095" spans="1:40" x14ac:dyDescent="0.2">
      <c r="A2095" s="9" t="str">
        <f>Calculations!B2095</f>
        <v/>
      </c>
      <c r="B2095" s="9" t="str">
        <f>Calculations!A2095</f>
        <v/>
      </c>
      <c r="C2095" s="3" t="str">
        <f t="shared" si="218"/>
        <v/>
      </c>
      <c r="D2095" s="3" t="str">
        <f>IFERROR(Calculations!L2095,"")</f>
        <v/>
      </c>
      <c r="E2095" s="3" t="str">
        <f>IF(OR(FilterValue="",Calculations!C2095=FilterValue), IF(Calculations!C2095 &lt;&gt;DefectTypeString,  IFERROR(Calculations!L2095,""), NA()),NA())</f>
        <v/>
      </c>
      <c r="F2095" s="3" t="e">
        <f t="shared" si="216"/>
        <v>#NUM!</v>
      </c>
      <c r="G2095" s="3" t="e">
        <f xml:space="preserve"> IF(Calculations!C2095 = DefectTypeString,  IFERROR(Calculations!L2095,""), NA())</f>
        <v>#N/A</v>
      </c>
      <c r="H2095" s="3" t="e">
        <f t="shared" si="217"/>
        <v>#NUM!</v>
      </c>
      <c r="I2095" s="3" t="e">
        <f ca="1" xml:space="preserve"> IF(OR(Calculations!C2095 = "",Calculations!C2095 &lt;&gt; DefectTypeString),  Calculations!M2095, NA())</f>
        <v>#N/A</v>
      </c>
      <c r="J2095" s="3" t="e">
        <f xml:space="preserve"> IF(Calculations!C2095 = DefectTypeString,  Calculations!M2095, NA())</f>
        <v>#N/A</v>
      </c>
      <c r="K2095" s="3"/>
      <c r="AL2095" s="2" t="str">
        <f t="shared" si="213"/>
        <v/>
      </c>
      <c r="AM2095" s="4" t="str">
        <f t="shared" si="214"/>
        <v/>
      </c>
      <c r="AN2095" s="4" t="str">
        <f t="shared" si="215"/>
        <v/>
      </c>
    </row>
    <row r="2096" spans="1:40" x14ac:dyDescent="0.2">
      <c r="A2096" s="9" t="str">
        <f>Calculations!B2096</f>
        <v/>
      </c>
      <c r="B2096" s="9" t="str">
        <f>Calculations!A2096</f>
        <v/>
      </c>
      <c r="C2096" s="3" t="str">
        <f t="shared" si="218"/>
        <v/>
      </c>
      <c r="D2096" s="3" t="str">
        <f>IFERROR(Calculations!L2096,"")</f>
        <v/>
      </c>
      <c r="E2096" s="3" t="str">
        <f>IF(OR(FilterValue="",Calculations!C2096=FilterValue), IF(Calculations!C2096 &lt;&gt;DefectTypeString,  IFERROR(Calculations!L2096,""), NA()),NA())</f>
        <v/>
      </c>
      <c r="F2096" s="3" t="e">
        <f t="shared" si="216"/>
        <v>#NUM!</v>
      </c>
      <c r="G2096" s="3" t="e">
        <f xml:space="preserve"> IF(Calculations!C2096 = DefectTypeString,  IFERROR(Calculations!L2096,""), NA())</f>
        <v>#N/A</v>
      </c>
      <c r="H2096" s="3" t="e">
        <f t="shared" si="217"/>
        <v>#NUM!</v>
      </c>
      <c r="I2096" s="3" t="e">
        <f ca="1" xml:space="preserve"> IF(OR(Calculations!C2096 = "",Calculations!C2096 &lt;&gt; DefectTypeString),  Calculations!M2096, NA())</f>
        <v>#N/A</v>
      </c>
      <c r="J2096" s="3" t="e">
        <f xml:space="preserve"> IF(Calculations!C2096 = DefectTypeString,  Calculations!M2096, NA())</f>
        <v>#N/A</v>
      </c>
      <c r="K2096" s="3"/>
      <c r="AL2096" s="2" t="str">
        <f t="shared" si="213"/>
        <v/>
      </c>
      <c r="AM2096" s="4" t="str">
        <f t="shared" si="214"/>
        <v/>
      </c>
      <c r="AN2096" s="4" t="str">
        <f t="shared" si="215"/>
        <v/>
      </c>
    </row>
    <row r="2097" spans="1:40" x14ac:dyDescent="0.2">
      <c r="A2097" s="9" t="str">
        <f>Calculations!B2097</f>
        <v/>
      </c>
      <c r="B2097" s="9" t="str">
        <f>Calculations!A2097</f>
        <v/>
      </c>
      <c r="C2097" s="3" t="str">
        <f t="shared" si="218"/>
        <v/>
      </c>
      <c r="D2097" s="3" t="str">
        <f>IFERROR(Calculations!L2097,"")</f>
        <v/>
      </c>
      <c r="E2097" s="3" t="str">
        <f>IF(OR(FilterValue="",Calculations!C2097=FilterValue), IF(Calculations!C2097 &lt;&gt;DefectTypeString,  IFERROR(Calculations!L2097,""), NA()),NA())</f>
        <v/>
      </c>
      <c r="F2097" s="3" t="e">
        <f t="shared" si="216"/>
        <v>#NUM!</v>
      </c>
      <c r="G2097" s="3" t="e">
        <f xml:space="preserve"> IF(Calculations!C2097 = DefectTypeString,  IFERROR(Calculations!L2097,""), NA())</f>
        <v>#N/A</v>
      </c>
      <c r="H2097" s="3" t="e">
        <f t="shared" si="217"/>
        <v>#NUM!</v>
      </c>
      <c r="I2097" s="3" t="e">
        <f ca="1" xml:space="preserve"> IF(OR(Calculations!C2097 = "",Calculations!C2097 &lt;&gt; DefectTypeString),  Calculations!M2097, NA())</f>
        <v>#N/A</v>
      </c>
      <c r="J2097" s="3" t="e">
        <f xml:space="preserve"> IF(Calculations!C2097 = DefectTypeString,  Calculations!M2097, NA())</f>
        <v>#N/A</v>
      </c>
      <c r="K2097" s="3"/>
      <c r="AL2097" s="2" t="str">
        <f t="shared" si="213"/>
        <v/>
      </c>
      <c r="AM2097" s="4" t="str">
        <f t="shared" si="214"/>
        <v/>
      </c>
      <c r="AN2097" s="4" t="str">
        <f t="shared" si="215"/>
        <v/>
      </c>
    </row>
    <row r="2098" spans="1:40" x14ac:dyDescent="0.2">
      <c r="A2098" s="9" t="str">
        <f>Calculations!B2098</f>
        <v/>
      </c>
      <c r="B2098" s="9" t="str">
        <f>Calculations!A2098</f>
        <v/>
      </c>
      <c r="C2098" s="3" t="str">
        <f t="shared" si="218"/>
        <v/>
      </c>
      <c r="D2098" s="3" t="str">
        <f>IFERROR(Calculations!L2098,"")</f>
        <v/>
      </c>
      <c r="E2098" s="3" t="str">
        <f>IF(OR(FilterValue="",Calculations!C2098=FilterValue), IF(Calculations!C2098 &lt;&gt;DefectTypeString,  IFERROR(Calculations!L2098,""), NA()),NA())</f>
        <v/>
      </c>
      <c r="F2098" s="3" t="e">
        <f t="shared" si="216"/>
        <v>#NUM!</v>
      </c>
      <c r="G2098" s="3" t="e">
        <f xml:space="preserve"> IF(Calculations!C2098 = DefectTypeString,  IFERROR(Calculations!L2098,""), NA())</f>
        <v>#N/A</v>
      </c>
      <c r="H2098" s="3" t="e">
        <f t="shared" si="217"/>
        <v>#NUM!</v>
      </c>
      <c r="I2098" s="3" t="e">
        <f ca="1" xml:space="preserve"> IF(OR(Calculations!C2098 = "",Calculations!C2098 &lt;&gt; DefectTypeString),  Calculations!M2098, NA())</f>
        <v>#N/A</v>
      </c>
      <c r="J2098" s="3" t="e">
        <f xml:space="preserve"> IF(Calculations!C2098 = DefectTypeString,  Calculations!M2098, NA())</f>
        <v>#N/A</v>
      </c>
      <c r="K2098" s="3"/>
      <c r="AL2098" s="2" t="str">
        <f t="shared" si="213"/>
        <v/>
      </c>
      <c r="AM2098" s="4" t="str">
        <f t="shared" si="214"/>
        <v/>
      </c>
      <c r="AN2098" s="4" t="str">
        <f t="shared" si="215"/>
        <v/>
      </c>
    </row>
    <row r="2099" spans="1:40" x14ac:dyDescent="0.2">
      <c r="A2099" s="9" t="str">
        <f>Calculations!B2099</f>
        <v/>
      </c>
      <c r="B2099" s="9" t="str">
        <f>Calculations!A2099</f>
        <v/>
      </c>
      <c r="C2099" s="3" t="str">
        <f t="shared" si="218"/>
        <v/>
      </c>
      <c r="D2099" s="3" t="str">
        <f>IFERROR(Calculations!L2099,"")</f>
        <v/>
      </c>
      <c r="E2099" s="3" t="str">
        <f>IF(OR(FilterValue="",Calculations!C2099=FilterValue), IF(Calculations!C2099 &lt;&gt;DefectTypeString,  IFERROR(Calculations!L2099,""), NA()),NA())</f>
        <v/>
      </c>
      <c r="F2099" s="3" t="e">
        <f t="shared" si="216"/>
        <v>#NUM!</v>
      </c>
      <c r="G2099" s="3" t="e">
        <f xml:space="preserve"> IF(Calculations!C2099 = DefectTypeString,  IFERROR(Calculations!L2099,""), NA())</f>
        <v>#N/A</v>
      </c>
      <c r="H2099" s="3" t="e">
        <f t="shared" si="217"/>
        <v>#NUM!</v>
      </c>
      <c r="I2099" s="3" t="e">
        <f ca="1" xml:space="preserve"> IF(OR(Calculations!C2099 = "",Calculations!C2099 &lt;&gt; DefectTypeString),  Calculations!M2099, NA())</f>
        <v>#N/A</v>
      </c>
      <c r="J2099" s="3" t="e">
        <f xml:space="preserve"> IF(Calculations!C2099 = DefectTypeString,  Calculations!M2099, NA())</f>
        <v>#N/A</v>
      </c>
      <c r="K2099" s="3"/>
      <c r="AL2099" s="2" t="str">
        <f t="shared" si="213"/>
        <v/>
      </c>
      <c r="AM2099" s="4" t="str">
        <f t="shared" si="214"/>
        <v/>
      </c>
      <c r="AN2099" s="4" t="str">
        <f t="shared" si="215"/>
        <v/>
      </c>
    </row>
    <row r="2100" spans="1:40" x14ac:dyDescent="0.2">
      <c r="A2100" s="9" t="str">
        <f>Calculations!B2100</f>
        <v/>
      </c>
      <c r="B2100" s="9" t="str">
        <f>Calculations!A2100</f>
        <v/>
      </c>
      <c r="C2100" s="3" t="str">
        <f t="shared" si="218"/>
        <v/>
      </c>
      <c r="D2100" s="3" t="str">
        <f>IFERROR(Calculations!L2100,"")</f>
        <v/>
      </c>
      <c r="E2100" s="3" t="str">
        <f>IF(OR(FilterValue="",Calculations!C2100=FilterValue), IF(Calculations!C2100 &lt;&gt;DefectTypeString,  IFERROR(Calculations!L2100,""), NA()),NA())</f>
        <v/>
      </c>
      <c r="F2100" s="3" t="e">
        <f t="shared" si="216"/>
        <v>#NUM!</v>
      </c>
      <c r="G2100" s="3" t="e">
        <f xml:space="preserve"> IF(Calculations!C2100 = DefectTypeString,  IFERROR(Calculations!L2100,""), NA())</f>
        <v>#N/A</v>
      </c>
      <c r="H2100" s="3" t="e">
        <f t="shared" si="217"/>
        <v>#NUM!</v>
      </c>
      <c r="I2100" s="3" t="e">
        <f ca="1" xml:space="preserve"> IF(OR(Calculations!C2100 = "",Calculations!C2100 &lt;&gt; DefectTypeString),  Calculations!M2100, NA())</f>
        <v>#N/A</v>
      </c>
      <c r="J2100" s="3" t="e">
        <f xml:space="preserve"> IF(Calculations!C2100 = DefectTypeString,  Calculations!M2100, NA())</f>
        <v>#N/A</v>
      </c>
      <c r="K2100" s="3"/>
      <c r="AL2100" s="2" t="str">
        <f t="shared" si="213"/>
        <v/>
      </c>
      <c r="AM2100" s="4" t="str">
        <f t="shared" si="214"/>
        <v/>
      </c>
      <c r="AN2100" s="4" t="str">
        <f t="shared" si="215"/>
        <v/>
      </c>
    </row>
    <row r="2101" spans="1:40" x14ac:dyDescent="0.2">
      <c r="A2101" s="9" t="str">
        <f>Calculations!B2101</f>
        <v/>
      </c>
      <c r="B2101" s="9" t="str">
        <f>Calculations!A2101</f>
        <v/>
      </c>
      <c r="C2101" s="3" t="str">
        <f t="shared" si="218"/>
        <v/>
      </c>
      <c r="D2101" s="3" t="str">
        <f>IFERROR(Calculations!L2101,"")</f>
        <v/>
      </c>
      <c r="E2101" s="3" t="str">
        <f>IF(OR(FilterValue="",Calculations!C2101=FilterValue), IF(Calculations!C2101 &lt;&gt;DefectTypeString,  IFERROR(Calculations!L2101,""), NA()),NA())</f>
        <v/>
      </c>
      <c r="F2101" s="3" t="e">
        <f t="shared" si="216"/>
        <v>#NUM!</v>
      </c>
      <c r="G2101" s="3" t="e">
        <f xml:space="preserve"> IF(Calculations!C2101 = DefectTypeString,  IFERROR(Calculations!L2101,""), NA())</f>
        <v>#N/A</v>
      </c>
      <c r="H2101" s="3" t="e">
        <f t="shared" si="217"/>
        <v>#NUM!</v>
      </c>
      <c r="I2101" s="3" t="e">
        <f ca="1" xml:space="preserve"> IF(OR(Calculations!C2101 = "",Calculations!C2101 &lt;&gt; DefectTypeString),  Calculations!M2101, NA())</f>
        <v>#N/A</v>
      </c>
      <c r="J2101" s="3" t="e">
        <f xml:space="preserve"> IF(Calculations!C2101 = DefectTypeString,  Calculations!M2101, NA())</f>
        <v>#N/A</v>
      </c>
      <c r="K2101" s="3"/>
      <c r="AL2101" s="2" t="str">
        <f t="shared" si="213"/>
        <v/>
      </c>
      <c r="AM2101" s="4" t="str">
        <f t="shared" si="214"/>
        <v/>
      </c>
      <c r="AN2101" s="4" t="str">
        <f t="shared" si="215"/>
        <v/>
      </c>
    </row>
    <row r="2102" spans="1:40" x14ac:dyDescent="0.2">
      <c r="A2102" s="9" t="str">
        <f>Calculations!B2102</f>
        <v/>
      </c>
      <c r="B2102" s="9" t="str">
        <f>Calculations!A2102</f>
        <v/>
      </c>
      <c r="C2102" s="3" t="str">
        <f t="shared" si="218"/>
        <v/>
      </c>
      <c r="D2102" s="3" t="str">
        <f>IFERROR(Calculations!L2102,"")</f>
        <v/>
      </c>
      <c r="E2102" s="3" t="str">
        <f>IF(OR(FilterValue="",Calculations!C2102=FilterValue), IF(Calculations!C2102 &lt;&gt;DefectTypeString,  IFERROR(Calculations!L2102,""), NA()),NA())</f>
        <v/>
      </c>
      <c r="F2102" s="3" t="e">
        <f t="shared" si="216"/>
        <v>#NUM!</v>
      </c>
      <c r="G2102" s="3" t="e">
        <f xml:space="preserve"> IF(Calculations!C2102 = DefectTypeString,  IFERROR(Calculations!L2102,""), NA())</f>
        <v>#N/A</v>
      </c>
      <c r="H2102" s="3" t="e">
        <f t="shared" si="217"/>
        <v>#NUM!</v>
      </c>
      <c r="I2102" s="3" t="e">
        <f ca="1" xml:space="preserve"> IF(OR(Calculations!C2102 = "",Calculations!C2102 &lt;&gt; DefectTypeString),  Calculations!M2102, NA())</f>
        <v>#N/A</v>
      </c>
      <c r="J2102" s="3" t="e">
        <f xml:space="preserve"> IF(Calculations!C2102 = DefectTypeString,  Calculations!M2102, NA())</f>
        <v>#N/A</v>
      </c>
      <c r="K2102" s="3"/>
      <c r="AL2102" s="2" t="str">
        <f t="shared" si="213"/>
        <v/>
      </c>
      <c r="AM2102" s="4" t="str">
        <f t="shared" si="214"/>
        <v/>
      </c>
      <c r="AN2102" s="4" t="str">
        <f t="shared" si="215"/>
        <v/>
      </c>
    </row>
    <row r="2103" spans="1:40" x14ac:dyDescent="0.2">
      <c r="A2103" s="9" t="str">
        <f>Calculations!B2103</f>
        <v/>
      </c>
      <c r="B2103" s="9" t="str">
        <f>Calculations!A2103</f>
        <v/>
      </c>
      <c r="C2103" s="3" t="str">
        <f t="shared" si="218"/>
        <v/>
      </c>
      <c r="D2103" s="3" t="str">
        <f>IFERROR(Calculations!L2103,"")</f>
        <v/>
      </c>
      <c r="E2103" s="3" t="str">
        <f>IF(OR(FilterValue="",Calculations!C2103=FilterValue), IF(Calculations!C2103 &lt;&gt;DefectTypeString,  IFERROR(Calculations!L2103,""), NA()),NA())</f>
        <v/>
      </c>
      <c r="F2103" s="3" t="e">
        <f t="shared" si="216"/>
        <v>#NUM!</v>
      </c>
      <c r="G2103" s="3" t="e">
        <f xml:space="preserve"> IF(Calculations!C2103 = DefectTypeString,  IFERROR(Calculations!L2103,""), NA())</f>
        <v>#N/A</v>
      </c>
      <c r="H2103" s="3" t="e">
        <f t="shared" si="217"/>
        <v>#NUM!</v>
      </c>
      <c r="I2103" s="3" t="e">
        <f ca="1" xml:space="preserve"> IF(OR(Calculations!C2103 = "",Calculations!C2103 &lt;&gt; DefectTypeString),  Calculations!M2103, NA())</f>
        <v>#N/A</v>
      </c>
      <c r="J2103" s="3" t="e">
        <f xml:space="preserve"> IF(Calculations!C2103 = DefectTypeString,  Calculations!M2103, NA())</f>
        <v>#N/A</v>
      </c>
      <c r="K2103" s="3"/>
      <c r="AL2103" s="2" t="str">
        <f t="shared" si="213"/>
        <v/>
      </c>
      <c r="AM2103" s="4" t="str">
        <f t="shared" si="214"/>
        <v/>
      </c>
      <c r="AN2103" s="4" t="str">
        <f t="shared" si="215"/>
        <v/>
      </c>
    </row>
    <row r="2104" spans="1:40" x14ac:dyDescent="0.2">
      <c r="A2104" s="9" t="str">
        <f>Calculations!B2104</f>
        <v/>
      </c>
      <c r="B2104" s="9" t="str">
        <f>Calculations!A2104</f>
        <v/>
      </c>
      <c r="C2104" s="3" t="str">
        <f t="shared" si="218"/>
        <v/>
      </c>
      <c r="D2104" s="3" t="str">
        <f>IFERROR(Calculations!L2104,"")</f>
        <v/>
      </c>
      <c r="E2104" s="3" t="str">
        <f>IF(OR(FilterValue="",Calculations!C2104=FilterValue), IF(Calculations!C2104 &lt;&gt;DefectTypeString,  IFERROR(Calculations!L2104,""), NA()),NA())</f>
        <v/>
      </c>
      <c r="F2104" s="3" t="e">
        <f t="shared" si="216"/>
        <v>#NUM!</v>
      </c>
      <c r="G2104" s="3" t="e">
        <f xml:space="preserve"> IF(Calculations!C2104 = DefectTypeString,  IFERROR(Calculations!L2104,""), NA())</f>
        <v>#N/A</v>
      </c>
      <c r="H2104" s="3" t="e">
        <f t="shared" si="217"/>
        <v>#NUM!</v>
      </c>
      <c r="I2104" s="3" t="e">
        <f ca="1" xml:space="preserve"> IF(OR(Calculations!C2104 = "",Calculations!C2104 &lt;&gt; DefectTypeString),  Calculations!M2104, NA())</f>
        <v>#N/A</v>
      </c>
      <c r="J2104" s="3" t="e">
        <f xml:space="preserve"> IF(Calculations!C2104 = DefectTypeString,  Calculations!M2104, NA())</f>
        <v>#N/A</v>
      </c>
      <c r="K2104" s="3"/>
      <c r="AL2104" s="2" t="str">
        <f t="shared" si="213"/>
        <v/>
      </c>
      <c r="AM2104" s="4" t="str">
        <f t="shared" si="214"/>
        <v/>
      </c>
      <c r="AN2104" s="4" t="str">
        <f t="shared" si="215"/>
        <v/>
      </c>
    </row>
    <row r="2105" spans="1:40" x14ac:dyDescent="0.2">
      <c r="A2105" s="9" t="str">
        <f>Calculations!B2105</f>
        <v/>
      </c>
      <c r="B2105" s="9" t="str">
        <f>Calculations!A2105</f>
        <v/>
      </c>
      <c r="C2105" s="3" t="str">
        <f t="shared" si="218"/>
        <v/>
      </c>
      <c r="D2105" s="3" t="str">
        <f>IFERROR(Calculations!L2105,"")</f>
        <v/>
      </c>
      <c r="E2105" s="3" t="str">
        <f>IF(OR(FilterValue="",Calculations!C2105=FilterValue), IF(Calculations!C2105 &lt;&gt;DefectTypeString,  IFERROR(Calculations!L2105,""), NA()),NA())</f>
        <v/>
      </c>
      <c r="F2105" s="3" t="e">
        <f t="shared" si="216"/>
        <v>#NUM!</v>
      </c>
      <c r="G2105" s="3" t="e">
        <f xml:space="preserve"> IF(Calculations!C2105 = DefectTypeString,  IFERROR(Calculations!L2105,""), NA())</f>
        <v>#N/A</v>
      </c>
      <c r="H2105" s="3" t="e">
        <f t="shared" si="217"/>
        <v>#NUM!</v>
      </c>
      <c r="I2105" s="3" t="e">
        <f ca="1" xml:space="preserve"> IF(OR(Calculations!C2105 = "",Calculations!C2105 &lt;&gt; DefectTypeString),  Calculations!M2105, NA())</f>
        <v>#N/A</v>
      </c>
      <c r="J2105" s="3" t="e">
        <f xml:space="preserve"> IF(Calculations!C2105 = DefectTypeString,  Calculations!M2105, NA())</f>
        <v>#N/A</v>
      </c>
      <c r="K2105" s="3"/>
      <c r="AL2105" s="2" t="str">
        <f t="shared" si="213"/>
        <v/>
      </c>
      <c r="AM2105" s="4" t="str">
        <f t="shared" si="214"/>
        <v/>
      </c>
      <c r="AN2105" s="4" t="str">
        <f t="shared" si="215"/>
        <v/>
      </c>
    </row>
    <row r="2106" spans="1:40" x14ac:dyDescent="0.2">
      <c r="A2106" s="9" t="str">
        <f>Calculations!B2106</f>
        <v/>
      </c>
      <c r="B2106" s="9" t="str">
        <f>Calculations!A2106</f>
        <v/>
      </c>
      <c r="C2106" s="3" t="str">
        <f t="shared" si="218"/>
        <v/>
      </c>
      <c r="D2106" s="3" t="str">
        <f>IFERROR(Calculations!L2106,"")</f>
        <v/>
      </c>
      <c r="E2106" s="3" t="str">
        <f>IF(OR(FilterValue="",Calculations!C2106=FilterValue), IF(Calculations!C2106 &lt;&gt;DefectTypeString,  IFERROR(Calculations!L2106,""), NA()),NA())</f>
        <v/>
      </c>
      <c r="F2106" s="3" t="e">
        <f t="shared" si="216"/>
        <v>#NUM!</v>
      </c>
      <c r="G2106" s="3" t="e">
        <f xml:space="preserve"> IF(Calculations!C2106 = DefectTypeString,  IFERROR(Calculations!L2106,""), NA())</f>
        <v>#N/A</v>
      </c>
      <c r="H2106" s="3" t="e">
        <f t="shared" si="217"/>
        <v>#NUM!</v>
      </c>
      <c r="I2106" s="3" t="e">
        <f ca="1" xml:space="preserve"> IF(OR(Calculations!C2106 = "",Calculations!C2106 &lt;&gt; DefectTypeString),  Calculations!M2106, NA())</f>
        <v>#N/A</v>
      </c>
      <c r="J2106" s="3" t="e">
        <f xml:space="preserve"> IF(Calculations!C2106 = DefectTypeString,  Calculations!M2106, NA())</f>
        <v>#N/A</v>
      </c>
      <c r="K2106" s="3"/>
      <c r="AL2106" s="2" t="str">
        <f t="shared" si="213"/>
        <v/>
      </c>
      <c r="AM2106" s="4" t="str">
        <f t="shared" si="214"/>
        <v/>
      </c>
      <c r="AN2106" s="4" t="str">
        <f t="shared" si="215"/>
        <v/>
      </c>
    </row>
    <row r="2107" spans="1:40" x14ac:dyDescent="0.2">
      <c r="A2107" s="9" t="str">
        <f>Calculations!B2107</f>
        <v/>
      </c>
      <c r="B2107" s="9" t="str">
        <f>Calculations!A2107</f>
        <v/>
      </c>
      <c r="C2107" s="3" t="str">
        <f t="shared" si="218"/>
        <v/>
      </c>
      <c r="D2107" s="3" t="str">
        <f>IFERROR(Calculations!L2107,"")</f>
        <v/>
      </c>
      <c r="E2107" s="3" t="str">
        <f>IF(OR(FilterValue="",Calculations!C2107=FilterValue), IF(Calculations!C2107 &lt;&gt;DefectTypeString,  IFERROR(Calculations!L2107,""), NA()),NA())</f>
        <v/>
      </c>
      <c r="F2107" s="3" t="e">
        <f t="shared" si="216"/>
        <v>#NUM!</v>
      </c>
      <c r="G2107" s="3" t="e">
        <f xml:space="preserve"> IF(Calculations!C2107 = DefectTypeString,  IFERROR(Calculations!L2107,""), NA())</f>
        <v>#N/A</v>
      </c>
      <c r="H2107" s="3" t="e">
        <f t="shared" si="217"/>
        <v>#NUM!</v>
      </c>
      <c r="I2107" s="3" t="e">
        <f ca="1" xml:space="preserve"> IF(OR(Calculations!C2107 = "",Calculations!C2107 &lt;&gt; DefectTypeString),  Calculations!M2107, NA())</f>
        <v>#N/A</v>
      </c>
      <c r="J2107" s="3" t="e">
        <f xml:space="preserve"> IF(Calculations!C2107 = DefectTypeString,  Calculations!M2107, NA())</f>
        <v>#N/A</v>
      </c>
      <c r="K2107" s="3"/>
      <c r="AL2107" s="2" t="str">
        <f t="shared" si="213"/>
        <v/>
      </c>
      <c r="AM2107" s="4" t="str">
        <f t="shared" si="214"/>
        <v/>
      </c>
      <c r="AN2107" s="4" t="str">
        <f t="shared" si="215"/>
        <v/>
      </c>
    </row>
    <row r="2108" spans="1:40" x14ac:dyDescent="0.2">
      <c r="A2108" s="9" t="str">
        <f>Calculations!B2108</f>
        <v/>
      </c>
      <c r="B2108" s="9" t="str">
        <f>Calculations!A2108</f>
        <v/>
      </c>
      <c r="C2108" s="3" t="str">
        <f t="shared" si="218"/>
        <v/>
      </c>
      <c r="D2108" s="3" t="str">
        <f>IFERROR(Calculations!L2108,"")</f>
        <v/>
      </c>
      <c r="E2108" s="3" t="str">
        <f>IF(OR(FilterValue="",Calculations!C2108=FilterValue), IF(Calculations!C2108 &lt;&gt;DefectTypeString,  IFERROR(Calculations!L2108,""), NA()),NA())</f>
        <v/>
      </c>
      <c r="F2108" s="3" t="e">
        <f t="shared" si="216"/>
        <v>#NUM!</v>
      </c>
      <c r="G2108" s="3" t="e">
        <f xml:space="preserve"> IF(Calculations!C2108 = DefectTypeString,  IFERROR(Calculations!L2108,""), NA())</f>
        <v>#N/A</v>
      </c>
      <c r="H2108" s="3" t="e">
        <f t="shared" si="217"/>
        <v>#NUM!</v>
      </c>
      <c r="I2108" s="3" t="e">
        <f ca="1" xml:space="preserve"> IF(OR(Calculations!C2108 = "",Calculations!C2108 &lt;&gt; DefectTypeString),  Calculations!M2108, NA())</f>
        <v>#N/A</v>
      </c>
      <c r="J2108" s="3" t="e">
        <f xml:space="preserve"> IF(Calculations!C2108 = DefectTypeString,  Calculations!M2108, NA())</f>
        <v>#N/A</v>
      </c>
      <c r="K2108" s="3"/>
      <c r="AL2108" s="2" t="str">
        <f t="shared" si="213"/>
        <v/>
      </c>
      <c r="AM2108" s="4" t="str">
        <f t="shared" si="214"/>
        <v/>
      </c>
      <c r="AN2108" s="4" t="str">
        <f t="shared" si="215"/>
        <v/>
      </c>
    </row>
    <row r="2109" spans="1:40" x14ac:dyDescent="0.2">
      <c r="A2109" s="9" t="str">
        <f>Calculations!B2109</f>
        <v/>
      </c>
      <c r="B2109" s="9" t="str">
        <f>Calculations!A2109</f>
        <v/>
      </c>
      <c r="C2109" s="3" t="str">
        <f t="shared" si="218"/>
        <v/>
      </c>
      <c r="D2109" s="3" t="str">
        <f>IFERROR(Calculations!L2109,"")</f>
        <v/>
      </c>
      <c r="E2109" s="3" t="str">
        <f>IF(OR(FilterValue="",Calculations!C2109=FilterValue), IF(Calculations!C2109 &lt;&gt;DefectTypeString,  IFERROR(Calculations!L2109,""), NA()),NA())</f>
        <v/>
      </c>
      <c r="F2109" s="3" t="e">
        <f t="shared" si="216"/>
        <v>#NUM!</v>
      </c>
      <c r="G2109" s="3" t="e">
        <f xml:space="preserve"> IF(Calculations!C2109 = DefectTypeString,  IFERROR(Calculations!L2109,""), NA())</f>
        <v>#N/A</v>
      </c>
      <c r="H2109" s="3" t="e">
        <f t="shared" si="217"/>
        <v>#NUM!</v>
      </c>
      <c r="I2109" s="3" t="e">
        <f ca="1" xml:space="preserve"> IF(OR(Calculations!C2109 = "",Calculations!C2109 &lt;&gt; DefectTypeString),  Calculations!M2109, NA())</f>
        <v>#N/A</v>
      </c>
      <c r="J2109" s="3" t="e">
        <f xml:space="preserve"> IF(Calculations!C2109 = DefectTypeString,  Calculations!M2109, NA())</f>
        <v>#N/A</v>
      </c>
      <c r="K2109" s="3"/>
      <c r="AL2109" s="2" t="str">
        <f t="shared" si="213"/>
        <v/>
      </c>
      <c r="AM2109" s="4" t="str">
        <f t="shared" si="214"/>
        <v/>
      </c>
      <c r="AN2109" s="4" t="str">
        <f t="shared" si="215"/>
        <v/>
      </c>
    </row>
    <row r="2110" spans="1:40" x14ac:dyDescent="0.2">
      <c r="A2110" s="9" t="str">
        <f>Calculations!B2110</f>
        <v/>
      </c>
      <c r="B2110" s="9" t="str">
        <f>Calculations!A2110</f>
        <v/>
      </c>
      <c r="C2110" s="3" t="str">
        <f t="shared" si="218"/>
        <v/>
      </c>
      <c r="D2110" s="3" t="str">
        <f>IFERROR(Calculations!L2110,"")</f>
        <v/>
      </c>
      <c r="E2110" s="3" t="str">
        <f>IF(OR(FilterValue="",Calculations!C2110=FilterValue), IF(Calculations!C2110 &lt;&gt;DefectTypeString,  IFERROR(Calculations!L2110,""), NA()),NA())</f>
        <v/>
      </c>
      <c r="F2110" s="3" t="e">
        <f t="shared" si="216"/>
        <v>#NUM!</v>
      </c>
      <c r="G2110" s="3" t="e">
        <f xml:space="preserve"> IF(Calculations!C2110 = DefectTypeString,  IFERROR(Calculations!L2110,""), NA())</f>
        <v>#N/A</v>
      </c>
      <c r="H2110" s="3" t="e">
        <f t="shared" si="217"/>
        <v>#NUM!</v>
      </c>
      <c r="I2110" s="3" t="e">
        <f ca="1" xml:space="preserve"> IF(OR(Calculations!C2110 = "",Calculations!C2110 &lt;&gt; DefectTypeString),  Calculations!M2110, NA())</f>
        <v>#N/A</v>
      </c>
      <c r="J2110" s="3" t="e">
        <f xml:space="preserve"> IF(Calculations!C2110 = DefectTypeString,  Calculations!M2110, NA())</f>
        <v>#N/A</v>
      </c>
      <c r="K2110" s="3"/>
      <c r="AL2110" s="2" t="str">
        <f t="shared" si="213"/>
        <v/>
      </c>
      <c r="AM2110" s="4" t="str">
        <f t="shared" si="214"/>
        <v/>
      </c>
      <c r="AN2110" s="4" t="str">
        <f t="shared" si="215"/>
        <v/>
      </c>
    </row>
    <row r="2111" spans="1:40" x14ac:dyDescent="0.2">
      <c r="A2111" s="9" t="str">
        <f>Calculations!B2111</f>
        <v/>
      </c>
      <c r="B2111" s="9" t="str">
        <f>Calculations!A2111</f>
        <v/>
      </c>
      <c r="C2111" s="3" t="str">
        <f t="shared" si="218"/>
        <v/>
      </c>
      <c r="D2111" s="3" t="str">
        <f>IFERROR(Calculations!L2111,"")</f>
        <v/>
      </c>
      <c r="E2111" s="3" t="str">
        <f>IF(OR(FilterValue="",Calculations!C2111=FilterValue), IF(Calculations!C2111 &lt;&gt;DefectTypeString,  IFERROR(Calculations!L2111,""), NA()),NA())</f>
        <v/>
      </c>
      <c r="F2111" s="3" t="e">
        <f t="shared" si="216"/>
        <v>#NUM!</v>
      </c>
      <c r="G2111" s="3" t="e">
        <f xml:space="preserve"> IF(Calculations!C2111 = DefectTypeString,  IFERROR(Calculations!L2111,""), NA())</f>
        <v>#N/A</v>
      </c>
      <c r="H2111" s="3" t="e">
        <f t="shared" si="217"/>
        <v>#NUM!</v>
      </c>
      <c r="I2111" s="3" t="e">
        <f ca="1" xml:space="preserve"> IF(OR(Calculations!C2111 = "",Calculations!C2111 &lt;&gt; DefectTypeString),  Calculations!M2111, NA())</f>
        <v>#N/A</v>
      </c>
      <c r="J2111" s="3" t="e">
        <f xml:space="preserve"> IF(Calculations!C2111 = DefectTypeString,  Calculations!M2111, NA())</f>
        <v>#N/A</v>
      </c>
      <c r="K2111" s="3"/>
      <c r="AL2111" s="2" t="str">
        <f t="shared" si="213"/>
        <v/>
      </c>
      <c r="AM2111" s="4" t="str">
        <f t="shared" si="214"/>
        <v/>
      </c>
      <c r="AN2111" s="4" t="str">
        <f t="shared" si="215"/>
        <v/>
      </c>
    </row>
    <row r="2112" spans="1:40" x14ac:dyDescent="0.2">
      <c r="A2112" s="9" t="str">
        <f>Calculations!B2112</f>
        <v/>
      </c>
      <c r="B2112" s="9" t="str">
        <f>Calculations!A2112</f>
        <v/>
      </c>
      <c r="C2112" s="3" t="str">
        <f t="shared" si="218"/>
        <v/>
      </c>
      <c r="D2112" s="3" t="str">
        <f>IFERROR(Calculations!L2112,"")</f>
        <v/>
      </c>
      <c r="E2112" s="3" t="str">
        <f>IF(OR(FilterValue="",Calculations!C2112=FilterValue), IF(Calculations!C2112 &lt;&gt;DefectTypeString,  IFERROR(Calculations!L2112,""), NA()),NA())</f>
        <v/>
      </c>
      <c r="F2112" s="3" t="e">
        <f t="shared" si="216"/>
        <v>#NUM!</v>
      </c>
      <c r="G2112" s="3" t="e">
        <f xml:space="preserve"> IF(Calculations!C2112 = DefectTypeString,  IFERROR(Calculations!L2112,""), NA())</f>
        <v>#N/A</v>
      </c>
      <c r="H2112" s="3" t="e">
        <f t="shared" si="217"/>
        <v>#NUM!</v>
      </c>
      <c r="I2112" s="3" t="e">
        <f ca="1" xml:space="preserve"> IF(OR(Calculations!C2112 = "",Calculations!C2112 &lt;&gt; DefectTypeString),  Calculations!M2112, NA())</f>
        <v>#N/A</v>
      </c>
      <c r="J2112" s="3" t="e">
        <f xml:space="preserve"> IF(Calculations!C2112 = DefectTypeString,  Calculations!M2112, NA())</f>
        <v>#N/A</v>
      </c>
      <c r="K2112" s="3"/>
      <c r="AL2112" s="2" t="str">
        <f t="shared" si="213"/>
        <v/>
      </c>
      <c r="AM2112" s="4" t="str">
        <f t="shared" si="214"/>
        <v/>
      </c>
      <c r="AN2112" s="4" t="str">
        <f t="shared" si="215"/>
        <v/>
      </c>
    </row>
    <row r="2113" spans="1:40" x14ac:dyDescent="0.2">
      <c r="A2113" s="9" t="str">
        <f>Calculations!B2113</f>
        <v/>
      </c>
      <c r="B2113" s="9" t="str">
        <f>Calculations!A2113</f>
        <v/>
      </c>
      <c r="C2113" s="3" t="str">
        <f t="shared" si="218"/>
        <v/>
      </c>
      <c r="D2113" s="3" t="str">
        <f>IFERROR(Calculations!L2113,"")</f>
        <v/>
      </c>
      <c r="E2113" s="3" t="str">
        <f>IF(OR(FilterValue="",Calculations!C2113=FilterValue), IF(Calculations!C2113 &lt;&gt;DefectTypeString,  IFERROR(Calculations!L2113,""), NA()),NA())</f>
        <v/>
      </c>
      <c r="F2113" s="3" t="e">
        <f t="shared" si="216"/>
        <v>#NUM!</v>
      </c>
      <c r="G2113" s="3" t="e">
        <f xml:space="preserve"> IF(Calculations!C2113 = DefectTypeString,  IFERROR(Calculations!L2113,""), NA())</f>
        <v>#N/A</v>
      </c>
      <c r="H2113" s="3" t="e">
        <f t="shared" si="217"/>
        <v>#NUM!</v>
      </c>
      <c r="I2113" s="3" t="e">
        <f ca="1" xml:space="preserve"> IF(OR(Calculations!C2113 = "",Calculations!C2113 &lt;&gt; DefectTypeString),  Calculations!M2113, NA())</f>
        <v>#N/A</v>
      </c>
      <c r="J2113" s="3" t="e">
        <f xml:space="preserve"> IF(Calculations!C2113 = DefectTypeString,  Calculations!M2113, NA())</f>
        <v>#N/A</v>
      </c>
      <c r="K2113" s="3"/>
      <c r="AL2113" s="2" t="str">
        <f t="shared" si="213"/>
        <v/>
      </c>
      <c r="AM2113" s="4" t="str">
        <f t="shared" si="214"/>
        <v/>
      </c>
      <c r="AN2113" s="4" t="str">
        <f t="shared" si="215"/>
        <v/>
      </c>
    </row>
    <row r="2114" spans="1:40" x14ac:dyDescent="0.2">
      <c r="A2114" s="9" t="str">
        <f>Calculations!B2114</f>
        <v/>
      </c>
      <c r="B2114" s="9" t="str">
        <f>Calculations!A2114</f>
        <v/>
      </c>
      <c r="C2114" s="3" t="str">
        <f t="shared" si="218"/>
        <v/>
      </c>
      <c r="D2114" s="3" t="str">
        <f>IFERROR(Calculations!L2114,"")</f>
        <v/>
      </c>
      <c r="E2114" s="3" t="str">
        <f>IF(OR(FilterValue="",Calculations!C2114=FilterValue), IF(Calculations!C2114 &lt;&gt;DefectTypeString,  IFERROR(Calculations!L2114,""), NA()),NA())</f>
        <v/>
      </c>
      <c r="F2114" s="3" t="e">
        <f t="shared" si="216"/>
        <v>#NUM!</v>
      </c>
      <c r="G2114" s="3" t="e">
        <f xml:space="preserve"> IF(Calculations!C2114 = DefectTypeString,  IFERROR(Calculations!L2114,""), NA())</f>
        <v>#N/A</v>
      </c>
      <c r="H2114" s="3" t="e">
        <f t="shared" si="217"/>
        <v>#NUM!</v>
      </c>
      <c r="I2114" s="3" t="e">
        <f ca="1" xml:space="preserve"> IF(OR(Calculations!C2114 = "",Calculations!C2114 &lt;&gt; DefectTypeString),  Calculations!M2114, NA())</f>
        <v>#N/A</v>
      </c>
      <c r="J2114" s="3" t="e">
        <f xml:space="preserve"> IF(Calculations!C2114 = DefectTypeString,  Calculations!M2114, NA())</f>
        <v>#N/A</v>
      </c>
      <c r="K2114" s="3"/>
      <c r="AL2114" s="2" t="str">
        <f t="shared" si="213"/>
        <v/>
      </c>
      <c r="AM2114" s="4" t="str">
        <f t="shared" si="214"/>
        <v/>
      </c>
      <c r="AN2114" s="4" t="str">
        <f t="shared" si="215"/>
        <v/>
      </c>
    </row>
    <row r="2115" spans="1:40" x14ac:dyDescent="0.2">
      <c r="A2115" s="9" t="str">
        <f>Calculations!B2115</f>
        <v/>
      </c>
      <c r="B2115" s="9" t="str">
        <f>Calculations!A2115</f>
        <v/>
      </c>
      <c r="C2115" s="3" t="str">
        <f t="shared" si="218"/>
        <v/>
      </c>
      <c r="D2115" s="3" t="str">
        <f>IFERROR(Calculations!L2115,"")</f>
        <v/>
      </c>
      <c r="E2115" s="3" t="str">
        <f>IF(OR(FilterValue="",Calculations!C2115=FilterValue), IF(Calculations!C2115 &lt;&gt;DefectTypeString,  IFERROR(Calculations!L2115,""), NA()),NA())</f>
        <v/>
      </c>
      <c r="F2115" s="3" t="e">
        <f t="shared" si="216"/>
        <v>#NUM!</v>
      </c>
      <c r="G2115" s="3" t="e">
        <f xml:space="preserve"> IF(Calculations!C2115 = DefectTypeString,  IFERROR(Calculations!L2115,""), NA())</f>
        <v>#N/A</v>
      </c>
      <c r="H2115" s="3" t="e">
        <f t="shared" si="217"/>
        <v>#NUM!</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9">IF(AL2114&lt;=MAX(B:B), AL2114+1,"")</f>
        <v/>
      </c>
      <c r="AM2115" s="4" t="str">
        <f t="shared" ref="AM2115:AM2178" si="220">IF(AL2115&lt;&gt;"",$F$2,"")</f>
        <v/>
      </c>
      <c r="AN2115" s="4" t="str">
        <f t="shared" ref="AN2115:AN2178" si="221">IF(AL2115&lt;&gt;"",$H$2,"")</f>
        <v/>
      </c>
    </row>
    <row r="2116" spans="1:40" x14ac:dyDescent="0.2">
      <c r="A2116" s="9" t="str">
        <f>Calculations!B2116</f>
        <v/>
      </c>
      <c r="B2116" s="9" t="str">
        <f>Calculations!A2116</f>
        <v/>
      </c>
      <c r="C2116" s="3" t="str">
        <f t="shared" si="218"/>
        <v/>
      </c>
      <c r="D2116" s="3" t="str">
        <f>IFERROR(Calculations!L2116,"")</f>
        <v/>
      </c>
      <c r="E2116" s="3" t="str">
        <f>IF(OR(FilterValue="",Calculations!C2116=FilterValue), IF(Calculations!C2116 &lt;&gt;DefectTypeString,  IFERROR(Calculations!L2116,""), NA()),NA())</f>
        <v/>
      </c>
      <c r="F2116" s="3" t="e">
        <f t="shared" ref="F2116:F2179" si="222">$F$2</f>
        <v>#NUM!</v>
      </c>
      <c r="G2116" s="3" t="e">
        <f xml:space="preserve"> IF(Calculations!C2116 = DefectTypeString,  IFERROR(Calculations!L2116,""), NA())</f>
        <v>#N/A</v>
      </c>
      <c r="H2116" s="3" t="e">
        <f t="shared" ref="H2116:H2179" si="223">$H$2</f>
        <v>#NUM!</v>
      </c>
      <c r="I2116" s="3" t="e">
        <f ca="1" xml:space="preserve"> IF(OR(Calculations!C2116 = "",Calculations!C2116 &lt;&gt; DefectTypeString),  Calculations!M2116, NA())</f>
        <v>#N/A</v>
      </c>
      <c r="J2116" s="3" t="e">
        <f xml:space="preserve"> IF(Calculations!C2116 = DefectTypeString,  Calculations!M2116, NA())</f>
        <v>#N/A</v>
      </c>
      <c r="K2116" s="3"/>
      <c r="AL2116" s="2" t="str">
        <f t="shared" si="219"/>
        <v/>
      </c>
      <c r="AM2116" s="4" t="str">
        <f t="shared" si="220"/>
        <v/>
      </c>
      <c r="AN2116" s="4" t="str">
        <f t="shared" si="221"/>
        <v/>
      </c>
    </row>
    <row r="2117" spans="1:40" x14ac:dyDescent="0.2">
      <c r="A2117" s="9" t="str">
        <f>Calculations!B2117</f>
        <v/>
      </c>
      <c r="B2117" s="9" t="str">
        <f>Calculations!A2117</f>
        <v/>
      </c>
      <c r="C2117" s="3" t="str">
        <f t="shared" si="218"/>
        <v/>
      </c>
      <c r="D2117" s="3" t="str">
        <f>IFERROR(Calculations!L2117,"")</f>
        <v/>
      </c>
      <c r="E2117" s="3" t="str">
        <f>IF(OR(FilterValue="",Calculations!C2117=FilterValue), IF(Calculations!C2117 &lt;&gt;DefectTypeString,  IFERROR(Calculations!L2117,""), NA()),NA())</f>
        <v/>
      </c>
      <c r="F2117" s="3" t="e">
        <f t="shared" si="222"/>
        <v>#NUM!</v>
      </c>
      <c r="G2117" s="3" t="e">
        <f xml:space="preserve"> IF(Calculations!C2117 = DefectTypeString,  IFERROR(Calculations!L2117,""), NA())</f>
        <v>#N/A</v>
      </c>
      <c r="H2117" s="3" t="e">
        <f t="shared" si="223"/>
        <v>#NUM!</v>
      </c>
      <c r="I2117" s="3" t="e">
        <f ca="1" xml:space="preserve"> IF(OR(Calculations!C2117 = "",Calculations!C2117 &lt;&gt; DefectTypeString),  Calculations!M2117, NA())</f>
        <v>#N/A</v>
      </c>
      <c r="J2117" s="3" t="e">
        <f xml:space="preserve"> IF(Calculations!C2117 = DefectTypeString,  Calculations!M2117, NA())</f>
        <v>#N/A</v>
      </c>
      <c r="K2117" s="3"/>
      <c r="AL2117" s="2" t="str">
        <f t="shared" si="219"/>
        <v/>
      </c>
      <c r="AM2117" s="4" t="str">
        <f t="shared" si="220"/>
        <v/>
      </c>
      <c r="AN2117" s="4" t="str">
        <f t="shared" si="221"/>
        <v/>
      </c>
    </row>
    <row r="2118" spans="1:40" x14ac:dyDescent="0.2">
      <c r="A2118" s="9" t="str">
        <f>Calculations!B2118</f>
        <v/>
      </c>
      <c r="B2118" s="9" t="str">
        <f>Calculations!A2118</f>
        <v/>
      </c>
      <c r="C2118" s="3" t="str">
        <f t="shared" si="218"/>
        <v/>
      </c>
      <c r="D2118" s="3" t="str">
        <f>IFERROR(Calculations!L2118,"")</f>
        <v/>
      </c>
      <c r="E2118" s="3" t="str">
        <f>IF(OR(FilterValue="",Calculations!C2118=FilterValue), IF(Calculations!C2118 &lt;&gt;DefectTypeString,  IFERROR(Calculations!L2118,""), NA()),NA())</f>
        <v/>
      </c>
      <c r="F2118" s="3" t="e">
        <f t="shared" si="222"/>
        <v>#NUM!</v>
      </c>
      <c r="G2118" s="3" t="e">
        <f xml:space="preserve"> IF(Calculations!C2118 = DefectTypeString,  IFERROR(Calculations!L2118,""), NA())</f>
        <v>#N/A</v>
      </c>
      <c r="H2118" s="3" t="e">
        <f t="shared" si="223"/>
        <v>#NUM!</v>
      </c>
      <c r="I2118" s="3" t="e">
        <f ca="1" xml:space="preserve"> IF(OR(Calculations!C2118 = "",Calculations!C2118 &lt;&gt; DefectTypeString),  Calculations!M2118, NA())</f>
        <v>#N/A</v>
      </c>
      <c r="J2118" s="3" t="e">
        <f xml:space="preserve"> IF(Calculations!C2118 = DefectTypeString,  Calculations!M2118, NA())</f>
        <v>#N/A</v>
      </c>
      <c r="K2118" s="3"/>
      <c r="AL2118" s="2" t="str">
        <f t="shared" si="219"/>
        <v/>
      </c>
      <c r="AM2118" s="4" t="str">
        <f t="shared" si="220"/>
        <v/>
      </c>
      <c r="AN2118" s="4" t="str">
        <f t="shared" si="221"/>
        <v/>
      </c>
    </row>
    <row r="2119" spans="1:40" x14ac:dyDescent="0.2">
      <c r="A2119" s="9" t="str">
        <f>Calculations!B2119</f>
        <v/>
      </c>
      <c r="B2119" s="9" t="str">
        <f>Calculations!A2119</f>
        <v/>
      </c>
      <c r="C2119" s="3" t="str">
        <f t="shared" si="218"/>
        <v/>
      </c>
      <c r="D2119" s="3" t="str">
        <f>IFERROR(Calculations!L2119,"")</f>
        <v/>
      </c>
      <c r="E2119" s="3" t="str">
        <f>IF(OR(FilterValue="",Calculations!C2119=FilterValue), IF(Calculations!C2119 &lt;&gt;DefectTypeString,  IFERROR(Calculations!L2119,""), NA()),NA())</f>
        <v/>
      </c>
      <c r="F2119" s="3" t="e">
        <f t="shared" si="222"/>
        <v>#NUM!</v>
      </c>
      <c r="G2119" s="3" t="e">
        <f xml:space="preserve"> IF(Calculations!C2119 = DefectTypeString,  IFERROR(Calculations!L2119,""), NA())</f>
        <v>#N/A</v>
      </c>
      <c r="H2119" s="3" t="e">
        <f t="shared" si="223"/>
        <v>#NUM!</v>
      </c>
      <c r="I2119" s="3" t="e">
        <f ca="1" xml:space="preserve"> IF(OR(Calculations!C2119 = "",Calculations!C2119 &lt;&gt; DefectTypeString),  Calculations!M2119, NA())</f>
        <v>#N/A</v>
      </c>
      <c r="J2119" s="3" t="e">
        <f xml:space="preserve"> IF(Calculations!C2119 = DefectTypeString,  Calculations!M2119, NA())</f>
        <v>#N/A</v>
      </c>
      <c r="K2119" s="3"/>
      <c r="AL2119" s="2" t="str">
        <f t="shared" si="219"/>
        <v/>
      </c>
      <c r="AM2119" s="4" t="str">
        <f t="shared" si="220"/>
        <v/>
      </c>
      <c r="AN2119" s="4" t="str">
        <f t="shared" si="221"/>
        <v/>
      </c>
    </row>
    <row r="2120" spans="1:40" x14ac:dyDescent="0.2">
      <c r="A2120" s="9" t="str">
        <f>Calculations!B2120</f>
        <v/>
      </c>
      <c r="B2120" s="9" t="str">
        <f>Calculations!A2120</f>
        <v/>
      </c>
      <c r="C2120" s="3" t="str">
        <f t="shared" si="218"/>
        <v/>
      </c>
      <c r="D2120" s="3" t="str">
        <f>IFERROR(Calculations!L2120,"")</f>
        <v/>
      </c>
      <c r="E2120" s="3" t="str">
        <f>IF(OR(FilterValue="",Calculations!C2120=FilterValue), IF(Calculations!C2120 &lt;&gt;DefectTypeString,  IFERROR(Calculations!L2120,""), NA()),NA())</f>
        <v/>
      </c>
      <c r="F2120" s="3" t="e">
        <f t="shared" si="222"/>
        <v>#NUM!</v>
      </c>
      <c r="G2120" s="3" t="e">
        <f xml:space="preserve"> IF(Calculations!C2120 = DefectTypeString,  IFERROR(Calculations!L2120,""), NA())</f>
        <v>#N/A</v>
      </c>
      <c r="H2120" s="3" t="e">
        <f t="shared" si="223"/>
        <v>#NUM!</v>
      </c>
      <c r="I2120" s="3" t="e">
        <f ca="1" xml:space="preserve"> IF(OR(Calculations!C2120 = "",Calculations!C2120 &lt;&gt; DefectTypeString),  Calculations!M2120, NA())</f>
        <v>#N/A</v>
      </c>
      <c r="J2120" s="3" t="e">
        <f xml:space="preserve"> IF(Calculations!C2120 = DefectTypeString,  Calculations!M2120, NA())</f>
        <v>#N/A</v>
      </c>
      <c r="K2120" s="3"/>
      <c r="AL2120" s="2" t="str">
        <f t="shared" si="219"/>
        <v/>
      </c>
      <c r="AM2120" s="4" t="str">
        <f t="shared" si="220"/>
        <v/>
      </c>
      <c r="AN2120" s="4" t="str">
        <f t="shared" si="221"/>
        <v/>
      </c>
    </row>
    <row r="2121" spans="1:40" x14ac:dyDescent="0.2">
      <c r="A2121" s="9" t="str">
        <f>Calculations!B2121</f>
        <v/>
      </c>
      <c r="B2121" s="9" t="str">
        <f>Calculations!A2121</f>
        <v/>
      </c>
      <c r="C2121" s="3" t="str">
        <f t="shared" si="218"/>
        <v/>
      </c>
      <c r="D2121" s="3" t="str">
        <f>IFERROR(Calculations!L2121,"")</f>
        <v/>
      </c>
      <c r="E2121" s="3" t="str">
        <f>IF(OR(FilterValue="",Calculations!C2121=FilterValue), IF(Calculations!C2121 &lt;&gt;DefectTypeString,  IFERROR(Calculations!L2121,""), NA()),NA())</f>
        <v/>
      </c>
      <c r="F2121" s="3" t="e">
        <f t="shared" si="222"/>
        <v>#NUM!</v>
      </c>
      <c r="G2121" s="3" t="e">
        <f xml:space="preserve"> IF(Calculations!C2121 = DefectTypeString,  IFERROR(Calculations!L2121,""), NA())</f>
        <v>#N/A</v>
      </c>
      <c r="H2121" s="3" t="e">
        <f t="shared" si="223"/>
        <v>#NUM!</v>
      </c>
      <c r="I2121" s="3" t="e">
        <f ca="1" xml:space="preserve"> IF(OR(Calculations!C2121 = "",Calculations!C2121 &lt;&gt; DefectTypeString),  Calculations!M2121, NA())</f>
        <v>#N/A</v>
      </c>
      <c r="J2121" s="3" t="e">
        <f xml:space="preserve"> IF(Calculations!C2121 = DefectTypeString,  Calculations!M2121, NA())</f>
        <v>#N/A</v>
      </c>
      <c r="K2121" s="3"/>
      <c r="AL2121" s="2" t="str">
        <f t="shared" si="219"/>
        <v/>
      </c>
      <c r="AM2121" s="4" t="str">
        <f t="shared" si="220"/>
        <v/>
      </c>
      <c r="AN2121" s="4" t="str">
        <f t="shared" si="221"/>
        <v/>
      </c>
    </row>
    <row r="2122" spans="1:40" x14ac:dyDescent="0.2">
      <c r="A2122" s="9" t="str">
        <f>Calculations!B2122</f>
        <v/>
      </c>
      <c r="B2122" s="9" t="str">
        <f>Calculations!A2122</f>
        <v/>
      </c>
      <c r="C2122" s="3" t="str">
        <f t="shared" si="218"/>
        <v/>
      </c>
      <c r="D2122" s="3" t="str">
        <f>IFERROR(Calculations!L2122,"")</f>
        <v/>
      </c>
      <c r="E2122" s="3" t="str">
        <f>IF(OR(FilterValue="",Calculations!C2122=FilterValue), IF(Calculations!C2122 &lt;&gt;DefectTypeString,  IFERROR(Calculations!L2122,""), NA()),NA())</f>
        <v/>
      </c>
      <c r="F2122" s="3" t="e">
        <f t="shared" si="222"/>
        <v>#NUM!</v>
      </c>
      <c r="G2122" s="3" t="e">
        <f xml:space="preserve"> IF(Calculations!C2122 = DefectTypeString,  IFERROR(Calculations!L2122,""), NA())</f>
        <v>#N/A</v>
      </c>
      <c r="H2122" s="3" t="e">
        <f t="shared" si="223"/>
        <v>#NUM!</v>
      </c>
      <c r="I2122" s="3" t="e">
        <f ca="1" xml:space="preserve"> IF(OR(Calculations!C2122 = "",Calculations!C2122 &lt;&gt; DefectTypeString),  Calculations!M2122, NA())</f>
        <v>#N/A</v>
      </c>
      <c r="J2122" s="3" t="e">
        <f xml:space="preserve"> IF(Calculations!C2122 = DefectTypeString,  Calculations!M2122, NA())</f>
        <v>#N/A</v>
      </c>
      <c r="K2122" s="3"/>
      <c r="AL2122" s="2" t="str">
        <f t="shared" si="219"/>
        <v/>
      </c>
      <c r="AM2122" s="4" t="str">
        <f t="shared" si="220"/>
        <v/>
      </c>
      <c r="AN2122" s="4" t="str">
        <f t="shared" si="221"/>
        <v/>
      </c>
    </row>
    <row r="2123" spans="1:40" x14ac:dyDescent="0.2">
      <c r="A2123" s="9" t="str">
        <f>Calculations!B2123</f>
        <v/>
      </c>
      <c r="B2123" s="9" t="str">
        <f>Calculations!A2123</f>
        <v/>
      </c>
      <c r="C2123" s="3" t="str">
        <f t="shared" si="218"/>
        <v/>
      </c>
      <c r="D2123" s="3" t="str">
        <f>IFERROR(Calculations!L2123,"")</f>
        <v/>
      </c>
      <c r="E2123" s="3" t="str">
        <f>IF(OR(FilterValue="",Calculations!C2123=FilterValue), IF(Calculations!C2123 &lt;&gt;DefectTypeString,  IFERROR(Calculations!L2123,""), NA()),NA())</f>
        <v/>
      </c>
      <c r="F2123" s="3" t="e">
        <f t="shared" si="222"/>
        <v>#NUM!</v>
      </c>
      <c r="G2123" s="3" t="e">
        <f xml:space="preserve"> IF(Calculations!C2123 = DefectTypeString,  IFERROR(Calculations!L2123,""), NA())</f>
        <v>#N/A</v>
      </c>
      <c r="H2123" s="3" t="e">
        <f t="shared" si="223"/>
        <v>#NUM!</v>
      </c>
      <c r="I2123" s="3" t="e">
        <f ca="1" xml:space="preserve"> IF(OR(Calculations!C2123 = "",Calculations!C2123 &lt;&gt; DefectTypeString),  Calculations!M2123, NA())</f>
        <v>#N/A</v>
      </c>
      <c r="J2123" s="3" t="e">
        <f xml:space="preserve"> IF(Calculations!C2123 = DefectTypeString,  Calculations!M2123, NA())</f>
        <v>#N/A</v>
      </c>
      <c r="K2123" s="3"/>
      <c r="AL2123" s="2" t="str">
        <f t="shared" si="219"/>
        <v/>
      </c>
      <c r="AM2123" s="4" t="str">
        <f t="shared" si="220"/>
        <v/>
      </c>
      <c r="AN2123" s="4" t="str">
        <f t="shared" si="221"/>
        <v/>
      </c>
    </row>
    <row r="2124" spans="1:40" x14ac:dyDescent="0.2">
      <c r="A2124" s="9" t="str">
        <f>Calculations!B2124</f>
        <v/>
      </c>
      <c r="B2124" s="9" t="str">
        <f>Calculations!A2124</f>
        <v/>
      </c>
      <c r="C2124" s="3" t="str">
        <f t="shared" si="218"/>
        <v/>
      </c>
      <c r="D2124" s="3" t="str">
        <f>IFERROR(Calculations!L2124,"")</f>
        <v/>
      </c>
      <c r="E2124" s="3" t="str">
        <f>IF(OR(FilterValue="",Calculations!C2124=FilterValue), IF(Calculations!C2124 &lt;&gt;DefectTypeString,  IFERROR(Calculations!L2124,""), NA()),NA())</f>
        <v/>
      </c>
      <c r="F2124" s="3" t="e">
        <f t="shared" si="222"/>
        <v>#NUM!</v>
      </c>
      <c r="G2124" s="3" t="e">
        <f xml:space="preserve"> IF(Calculations!C2124 = DefectTypeString,  IFERROR(Calculations!L2124,""), NA())</f>
        <v>#N/A</v>
      </c>
      <c r="H2124" s="3" t="e">
        <f t="shared" si="223"/>
        <v>#NUM!</v>
      </c>
      <c r="I2124" s="3" t="e">
        <f ca="1" xml:space="preserve"> IF(OR(Calculations!C2124 = "",Calculations!C2124 &lt;&gt; DefectTypeString),  Calculations!M2124, NA())</f>
        <v>#N/A</v>
      </c>
      <c r="J2124" s="3" t="e">
        <f xml:space="preserve"> IF(Calculations!C2124 = DefectTypeString,  Calculations!M2124, NA())</f>
        <v>#N/A</v>
      </c>
      <c r="K2124" s="3"/>
      <c r="AL2124" s="2" t="str">
        <f t="shared" si="219"/>
        <v/>
      </c>
      <c r="AM2124" s="4" t="str">
        <f t="shared" si="220"/>
        <v/>
      </c>
      <c r="AN2124" s="4" t="str">
        <f t="shared" si="221"/>
        <v/>
      </c>
    </row>
    <row r="2125" spans="1:40" x14ac:dyDescent="0.2">
      <c r="A2125" s="9" t="str">
        <f>Calculations!B2125</f>
        <v/>
      </c>
      <c r="B2125" s="9" t="str">
        <f>Calculations!A2125</f>
        <v/>
      </c>
      <c r="C2125" s="3" t="str">
        <f t="shared" si="218"/>
        <v/>
      </c>
      <c r="D2125" s="3" t="str">
        <f>IFERROR(Calculations!L2125,"")</f>
        <v/>
      </c>
      <c r="E2125" s="3" t="str">
        <f>IF(OR(FilterValue="",Calculations!C2125=FilterValue), IF(Calculations!C2125 &lt;&gt;DefectTypeString,  IFERROR(Calculations!L2125,""), NA()),NA())</f>
        <v/>
      </c>
      <c r="F2125" s="3" t="e">
        <f t="shared" si="222"/>
        <v>#NUM!</v>
      </c>
      <c r="G2125" s="3" t="e">
        <f xml:space="preserve"> IF(Calculations!C2125 = DefectTypeString,  IFERROR(Calculations!L2125,""), NA())</f>
        <v>#N/A</v>
      </c>
      <c r="H2125" s="3" t="e">
        <f t="shared" si="223"/>
        <v>#NUM!</v>
      </c>
      <c r="I2125" s="3" t="e">
        <f ca="1" xml:space="preserve"> IF(OR(Calculations!C2125 = "",Calculations!C2125 &lt;&gt; DefectTypeString),  Calculations!M2125, NA())</f>
        <v>#N/A</v>
      </c>
      <c r="J2125" s="3" t="e">
        <f xml:space="preserve"> IF(Calculations!C2125 = DefectTypeString,  Calculations!M2125, NA())</f>
        <v>#N/A</v>
      </c>
      <c r="K2125" s="3"/>
      <c r="AL2125" s="2" t="str">
        <f t="shared" si="219"/>
        <v/>
      </c>
      <c r="AM2125" s="4" t="str">
        <f t="shared" si="220"/>
        <v/>
      </c>
      <c r="AN2125" s="4" t="str">
        <f t="shared" si="221"/>
        <v/>
      </c>
    </row>
    <row r="2126" spans="1:40" x14ac:dyDescent="0.2">
      <c r="A2126" s="9" t="str">
        <f>Calculations!B2126</f>
        <v/>
      </c>
      <c r="B2126" s="9" t="str">
        <f>Calculations!A2126</f>
        <v/>
      </c>
      <c r="C2126" s="3" t="str">
        <f t="shared" si="218"/>
        <v/>
      </c>
      <c r="D2126" s="3" t="str">
        <f>IFERROR(Calculations!L2126,"")</f>
        <v/>
      </c>
      <c r="E2126" s="3" t="str">
        <f>IF(OR(FilterValue="",Calculations!C2126=FilterValue), IF(Calculations!C2126 &lt;&gt;DefectTypeString,  IFERROR(Calculations!L2126,""), NA()),NA())</f>
        <v/>
      </c>
      <c r="F2126" s="3" t="e">
        <f t="shared" si="222"/>
        <v>#NUM!</v>
      </c>
      <c r="G2126" s="3" t="e">
        <f xml:space="preserve"> IF(Calculations!C2126 = DefectTypeString,  IFERROR(Calculations!L2126,""), NA())</f>
        <v>#N/A</v>
      </c>
      <c r="H2126" s="3" t="e">
        <f t="shared" si="223"/>
        <v>#NUM!</v>
      </c>
      <c r="I2126" s="3" t="e">
        <f ca="1" xml:space="preserve"> IF(OR(Calculations!C2126 = "",Calculations!C2126 &lt;&gt; DefectTypeString),  Calculations!M2126, NA())</f>
        <v>#N/A</v>
      </c>
      <c r="J2126" s="3" t="e">
        <f xml:space="preserve"> IF(Calculations!C2126 = DefectTypeString,  Calculations!M2126, NA())</f>
        <v>#N/A</v>
      </c>
      <c r="K2126" s="3"/>
      <c r="AL2126" s="2" t="str">
        <f t="shared" si="219"/>
        <v/>
      </c>
      <c r="AM2126" s="4" t="str">
        <f t="shared" si="220"/>
        <v/>
      </c>
      <c r="AN2126" s="4" t="str">
        <f t="shared" si="221"/>
        <v/>
      </c>
    </row>
    <row r="2127" spans="1:40" x14ac:dyDescent="0.2">
      <c r="A2127" s="9" t="str">
        <f>Calculations!B2127</f>
        <v/>
      </c>
      <c r="B2127" s="9" t="str">
        <f>Calculations!A2127</f>
        <v/>
      </c>
      <c r="C2127" s="3" t="str">
        <f t="shared" si="218"/>
        <v/>
      </c>
      <c r="D2127" s="3" t="str">
        <f>IFERROR(Calculations!L2127,"")</f>
        <v/>
      </c>
      <c r="E2127" s="3" t="str">
        <f>IF(OR(FilterValue="",Calculations!C2127=FilterValue), IF(Calculations!C2127 &lt;&gt;DefectTypeString,  IFERROR(Calculations!L2127,""), NA()),NA())</f>
        <v/>
      </c>
      <c r="F2127" s="3" t="e">
        <f t="shared" si="222"/>
        <v>#NUM!</v>
      </c>
      <c r="G2127" s="3" t="e">
        <f xml:space="preserve"> IF(Calculations!C2127 = DefectTypeString,  IFERROR(Calculations!L2127,""), NA())</f>
        <v>#N/A</v>
      </c>
      <c r="H2127" s="3" t="e">
        <f t="shared" si="223"/>
        <v>#NUM!</v>
      </c>
      <c r="I2127" s="3" t="e">
        <f ca="1" xml:space="preserve"> IF(OR(Calculations!C2127 = "",Calculations!C2127 &lt;&gt; DefectTypeString),  Calculations!M2127, NA())</f>
        <v>#N/A</v>
      </c>
      <c r="J2127" s="3" t="e">
        <f xml:space="preserve"> IF(Calculations!C2127 = DefectTypeString,  Calculations!M2127, NA())</f>
        <v>#N/A</v>
      </c>
      <c r="K2127" s="3"/>
      <c r="AL2127" s="2" t="str">
        <f t="shared" si="219"/>
        <v/>
      </c>
      <c r="AM2127" s="4" t="str">
        <f t="shared" si="220"/>
        <v/>
      </c>
      <c r="AN2127" s="4" t="str">
        <f t="shared" si="221"/>
        <v/>
      </c>
    </row>
    <row r="2128" spans="1:40" x14ac:dyDescent="0.2">
      <c r="A2128" s="9" t="str">
        <f>Calculations!B2128</f>
        <v/>
      </c>
      <c r="B2128" s="9" t="str">
        <f>Calculations!A2128</f>
        <v/>
      </c>
      <c r="C2128" s="3" t="str">
        <f t="shared" si="218"/>
        <v/>
      </c>
      <c r="D2128" s="3" t="str">
        <f>IFERROR(Calculations!L2128,"")</f>
        <v/>
      </c>
      <c r="E2128" s="3" t="str">
        <f>IF(OR(FilterValue="",Calculations!C2128=FilterValue), IF(Calculations!C2128 &lt;&gt;DefectTypeString,  IFERROR(Calculations!L2128,""), NA()),NA())</f>
        <v/>
      </c>
      <c r="F2128" s="3" t="e">
        <f t="shared" si="222"/>
        <v>#NUM!</v>
      </c>
      <c r="G2128" s="3" t="e">
        <f xml:space="preserve"> IF(Calculations!C2128 = DefectTypeString,  IFERROR(Calculations!L2128,""), NA())</f>
        <v>#N/A</v>
      </c>
      <c r="H2128" s="3" t="e">
        <f t="shared" si="223"/>
        <v>#NUM!</v>
      </c>
      <c r="I2128" s="3" t="e">
        <f ca="1" xml:space="preserve"> IF(OR(Calculations!C2128 = "",Calculations!C2128 &lt;&gt; DefectTypeString),  Calculations!M2128, NA())</f>
        <v>#N/A</v>
      </c>
      <c r="J2128" s="3" t="e">
        <f xml:space="preserve"> IF(Calculations!C2128 = DefectTypeString,  Calculations!M2128, NA())</f>
        <v>#N/A</v>
      </c>
      <c r="K2128" s="3"/>
      <c r="AL2128" s="2" t="str">
        <f t="shared" si="219"/>
        <v/>
      </c>
      <c r="AM2128" s="4" t="str">
        <f t="shared" si="220"/>
        <v/>
      </c>
      <c r="AN2128" s="4" t="str">
        <f t="shared" si="221"/>
        <v/>
      </c>
    </row>
    <row r="2129" spans="1:40" x14ac:dyDescent="0.2">
      <c r="A2129" s="9" t="str">
        <f>Calculations!B2129</f>
        <v/>
      </c>
      <c r="B2129" s="9" t="str">
        <f>Calculations!A2129</f>
        <v/>
      </c>
      <c r="C2129" s="3" t="str">
        <f t="shared" si="218"/>
        <v/>
      </c>
      <c r="D2129" s="3" t="str">
        <f>IFERROR(Calculations!L2129,"")</f>
        <v/>
      </c>
      <c r="E2129" s="3" t="str">
        <f>IF(OR(FilterValue="",Calculations!C2129=FilterValue), IF(Calculations!C2129 &lt;&gt;DefectTypeString,  IFERROR(Calculations!L2129,""), NA()),NA())</f>
        <v/>
      </c>
      <c r="F2129" s="3" t="e">
        <f t="shared" si="222"/>
        <v>#NUM!</v>
      </c>
      <c r="G2129" s="3" t="e">
        <f xml:space="preserve"> IF(Calculations!C2129 = DefectTypeString,  IFERROR(Calculations!L2129,""), NA())</f>
        <v>#N/A</v>
      </c>
      <c r="H2129" s="3" t="e">
        <f t="shared" si="223"/>
        <v>#NUM!</v>
      </c>
      <c r="I2129" s="3" t="e">
        <f ca="1" xml:space="preserve"> IF(OR(Calculations!C2129 = "",Calculations!C2129 &lt;&gt; DefectTypeString),  Calculations!M2129, NA())</f>
        <v>#N/A</v>
      </c>
      <c r="J2129" s="3" t="e">
        <f xml:space="preserve"> IF(Calculations!C2129 = DefectTypeString,  Calculations!M2129, NA())</f>
        <v>#N/A</v>
      </c>
      <c r="K2129" s="3"/>
      <c r="AL2129" s="2" t="str">
        <f t="shared" si="219"/>
        <v/>
      </c>
      <c r="AM2129" s="4" t="str">
        <f t="shared" si="220"/>
        <v/>
      </c>
      <c r="AN2129" s="4" t="str">
        <f t="shared" si="221"/>
        <v/>
      </c>
    </row>
    <row r="2130" spans="1:40" x14ac:dyDescent="0.2">
      <c r="A2130" s="9" t="str">
        <f>Calculations!B2130</f>
        <v/>
      </c>
      <c r="B2130" s="9" t="str">
        <f>Calculations!A2130</f>
        <v/>
      </c>
      <c r="C2130" s="3" t="str">
        <f t="shared" si="218"/>
        <v/>
      </c>
      <c r="D2130" s="3" t="str">
        <f>IFERROR(Calculations!L2130,"")</f>
        <v/>
      </c>
      <c r="E2130" s="3" t="str">
        <f>IF(OR(FilterValue="",Calculations!C2130=FilterValue), IF(Calculations!C2130 &lt;&gt;DefectTypeString,  IFERROR(Calculations!L2130,""), NA()),NA())</f>
        <v/>
      </c>
      <c r="F2130" s="3" t="e">
        <f t="shared" si="222"/>
        <v>#NUM!</v>
      </c>
      <c r="G2130" s="3" t="e">
        <f xml:space="preserve"> IF(Calculations!C2130 = DefectTypeString,  IFERROR(Calculations!L2130,""), NA())</f>
        <v>#N/A</v>
      </c>
      <c r="H2130" s="3" t="e">
        <f t="shared" si="223"/>
        <v>#NUM!</v>
      </c>
      <c r="I2130" s="3" t="e">
        <f ca="1" xml:space="preserve"> IF(OR(Calculations!C2130 = "",Calculations!C2130 &lt;&gt; DefectTypeString),  Calculations!M2130, NA())</f>
        <v>#N/A</v>
      </c>
      <c r="J2130" s="3" t="e">
        <f xml:space="preserve"> IF(Calculations!C2130 = DefectTypeString,  Calculations!M2130, NA())</f>
        <v>#N/A</v>
      </c>
      <c r="K2130" s="3"/>
      <c r="AL2130" s="2" t="str">
        <f t="shared" si="219"/>
        <v/>
      </c>
      <c r="AM2130" s="4" t="str">
        <f t="shared" si="220"/>
        <v/>
      </c>
      <c r="AN2130" s="4" t="str">
        <f t="shared" si="221"/>
        <v/>
      </c>
    </row>
    <row r="2131" spans="1:40" x14ac:dyDescent="0.2">
      <c r="A2131" s="9" t="str">
        <f>Calculations!B2131</f>
        <v/>
      </c>
      <c r="B2131" s="9" t="str">
        <f>Calculations!A2131</f>
        <v/>
      </c>
      <c r="C2131" s="3" t="str">
        <f t="shared" si="218"/>
        <v/>
      </c>
      <c r="D2131" s="3" t="str">
        <f>IFERROR(Calculations!L2131,"")</f>
        <v/>
      </c>
      <c r="E2131" s="3" t="str">
        <f>IF(OR(FilterValue="",Calculations!C2131=FilterValue), IF(Calculations!C2131 &lt;&gt;DefectTypeString,  IFERROR(Calculations!L2131,""), NA()),NA())</f>
        <v/>
      </c>
      <c r="F2131" s="3" t="e">
        <f t="shared" si="222"/>
        <v>#NUM!</v>
      </c>
      <c r="G2131" s="3" t="e">
        <f xml:space="preserve"> IF(Calculations!C2131 = DefectTypeString,  IFERROR(Calculations!L2131,""), NA())</f>
        <v>#N/A</v>
      </c>
      <c r="H2131" s="3" t="e">
        <f t="shared" si="223"/>
        <v>#NUM!</v>
      </c>
      <c r="I2131" s="3" t="e">
        <f ca="1" xml:space="preserve"> IF(OR(Calculations!C2131 = "",Calculations!C2131 &lt;&gt; DefectTypeString),  Calculations!M2131, NA())</f>
        <v>#N/A</v>
      </c>
      <c r="J2131" s="3" t="e">
        <f xml:space="preserve"> IF(Calculations!C2131 = DefectTypeString,  Calculations!M2131, NA())</f>
        <v>#N/A</v>
      </c>
      <c r="K2131" s="3"/>
      <c r="AL2131" s="2" t="str">
        <f t="shared" si="219"/>
        <v/>
      </c>
      <c r="AM2131" s="4" t="str">
        <f t="shared" si="220"/>
        <v/>
      </c>
      <c r="AN2131" s="4" t="str">
        <f t="shared" si="221"/>
        <v/>
      </c>
    </row>
    <row r="2132" spans="1:40" x14ac:dyDescent="0.2">
      <c r="A2132" s="9" t="str">
        <f>Calculations!B2132</f>
        <v/>
      </c>
      <c r="B2132" s="9" t="str">
        <f>Calculations!A2132</f>
        <v/>
      </c>
      <c r="C2132" s="3" t="str">
        <f t="shared" si="218"/>
        <v/>
      </c>
      <c r="D2132" s="3" t="str">
        <f>IFERROR(Calculations!L2132,"")</f>
        <v/>
      </c>
      <c r="E2132" s="3" t="str">
        <f>IF(OR(FilterValue="",Calculations!C2132=FilterValue), IF(Calculations!C2132 &lt;&gt;DefectTypeString,  IFERROR(Calculations!L2132,""), NA()),NA())</f>
        <v/>
      </c>
      <c r="F2132" s="3" t="e">
        <f t="shared" si="222"/>
        <v>#NUM!</v>
      </c>
      <c r="G2132" s="3" t="e">
        <f xml:space="preserve"> IF(Calculations!C2132 = DefectTypeString,  IFERROR(Calculations!L2132,""), NA())</f>
        <v>#N/A</v>
      </c>
      <c r="H2132" s="3" t="e">
        <f t="shared" si="223"/>
        <v>#NUM!</v>
      </c>
      <c r="I2132" s="3" t="e">
        <f ca="1" xml:space="preserve"> IF(OR(Calculations!C2132 = "",Calculations!C2132 &lt;&gt; DefectTypeString),  Calculations!M2132, NA())</f>
        <v>#N/A</v>
      </c>
      <c r="J2132" s="3" t="e">
        <f xml:space="preserve"> IF(Calculations!C2132 = DefectTypeString,  Calculations!M2132, NA())</f>
        <v>#N/A</v>
      </c>
      <c r="K2132" s="3"/>
      <c r="AL2132" s="2" t="str">
        <f t="shared" si="219"/>
        <v/>
      </c>
      <c r="AM2132" s="4" t="str">
        <f t="shared" si="220"/>
        <v/>
      </c>
      <c r="AN2132" s="4" t="str">
        <f t="shared" si="221"/>
        <v/>
      </c>
    </row>
    <row r="2133" spans="1:40" x14ac:dyDescent="0.2">
      <c r="A2133" s="9" t="str">
        <f>Calculations!B2133</f>
        <v/>
      </c>
      <c r="B2133" s="9" t="str">
        <f>Calculations!A2133</f>
        <v/>
      </c>
      <c r="C2133" s="3" t="str">
        <f t="shared" si="218"/>
        <v/>
      </c>
      <c r="D2133" s="3" t="str">
        <f>IFERROR(Calculations!L2133,"")</f>
        <v/>
      </c>
      <c r="E2133" s="3" t="str">
        <f>IF(OR(FilterValue="",Calculations!C2133=FilterValue), IF(Calculations!C2133 &lt;&gt;DefectTypeString,  IFERROR(Calculations!L2133,""), NA()),NA())</f>
        <v/>
      </c>
      <c r="F2133" s="3" t="e">
        <f t="shared" si="222"/>
        <v>#NUM!</v>
      </c>
      <c r="G2133" s="3" t="e">
        <f xml:space="preserve"> IF(Calculations!C2133 = DefectTypeString,  IFERROR(Calculations!L2133,""), NA())</f>
        <v>#N/A</v>
      </c>
      <c r="H2133" s="3" t="e">
        <f t="shared" si="223"/>
        <v>#NUM!</v>
      </c>
      <c r="I2133" s="3" t="e">
        <f ca="1" xml:space="preserve"> IF(OR(Calculations!C2133 = "",Calculations!C2133 &lt;&gt; DefectTypeString),  Calculations!M2133, NA())</f>
        <v>#N/A</v>
      </c>
      <c r="J2133" s="3" t="e">
        <f xml:space="preserve"> IF(Calculations!C2133 = DefectTypeString,  Calculations!M2133, NA())</f>
        <v>#N/A</v>
      </c>
      <c r="K2133" s="3"/>
      <c r="AL2133" s="2" t="str">
        <f t="shared" si="219"/>
        <v/>
      </c>
      <c r="AM2133" s="4" t="str">
        <f t="shared" si="220"/>
        <v/>
      </c>
      <c r="AN2133" s="4" t="str">
        <f t="shared" si="221"/>
        <v/>
      </c>
    </row>
    <row r="2134" spans="1:40" x14ac:dyDescent="0.2">
      <c r="A2134" s="9" t="str">
        <f>Calculations!B2134</f>
        <v/>
      </c>
      <c r="B2134" s="9" t="str">
        <f>Calculations!A2134</f>
        <v/>
      </c>
      <c r="C2134" s="3" t="str">
        <f t="shared" si="218"/>
        <v/>
      </c>
      <c r="D2134" s="3" t="str">
        <f>IFERROR(Calculations!L2134,"")</f>
        <v/>
      </c>
      <c r="E2134" s="3" t="str">
        <f>IF(OR(FilterValue="",Calculations!C2134=FilterValue), IF(Calculations!C2134 &lt;&gt;DefectTypeString,  IFERROR(Calculations!L2134,""), NA()),NA())</f>
        <v/>
      </c>
      <c r="F2134" s="3" t="e">
        <f t="shared" si="222"/>
        <v>#NUM!</v>
      </c>
      <c r="G2134" s="3" t="e">
        <f xml:space="preserve"> IF(Calculations!C2134 = DefectTypeString,  IFERROR(Calculations!L2134,""), NA())</f>
        <v>#N/A</v>
      </c>
      <c r="H2134" s="3" t="e">
        <f t="shared" si="223"/>
        <v>#NUM!</v>
      </c>
      <c r="I2134" s="3" t="e">
        <f ca="1" xml:space="preserve"> IF(OR(Calculations!C2134 = "",Calculations!C2134 &lt;&gt; DefectTypeString),  Calculations!M2134, NA())</f>
        <v>#N/A</v>
      </c>
      <c r="J2134" s="3" t="e">
        <f xml:space="preserve"> IF(Calculations!C2134 = DefectTypeString,  Calculations!M2134, NA())</f>
        <v>#N/A</v>
      </c>
      <c r="K2134" s="3"/>
      <c r="AL2134" s="2" t="str">
        <f t="shared" si="219"/>
        <v/>
      </c>
      <c r="AM2134" s="4" t="str">
        <f t="shared" si="220"/>
        <v/>
      </c>
      <c r="AN2134" s="4" t="str">
        <f t="shared" si="221"/>
        <v/>
      </c>
    </row>
    <row r="2135" spans="1:40" x14ac:dyDescent="0.2">
      <c r="A2135" s="9" t="str">
        <f>Calculations!B2135</f>
        <v/>
      </c>
      <c r="B2135" s="9" t="str">
        <f>Calculations!A2135</f>
        <v/>
      </c>
      <c r="C2135" s="3" t="str">
        <f t="shared" si="218"/>
        <v/>
      </c>
      <c r="D2135" s="3" t="str">
        <f>IFERROR(Calculations!L2135,"")</f>
        <v/>
      </c>
      <c r="E2135" s="3" t="str">
        <f>IF(OR(FilterValue="",Calculations!C2135=FilterValue), IF(Calculations!C2135 &lt;&gt;DefectTypeString,  IFERROR(Calculations!L2135,""), NA()),NA())</f>
        <v/>
      </c>
      <c r="F2135" s="3" t="e">
        <f t="shared" si="222"/>
        <v>#NUM!</v>
      </c>
      <c r="G2135" s="3" t="e">
        <f xml:space="preserve"> IF(Calculations!C2135 = DefectTypeString,  IFERROR(Calculations!L2135,""), NA())</f>
        <v>#N/A</v>
      </c>
      <c r="H2135" s="3" t="e">
        <f t="shared" si="223"/>
        <v>#NUM!</v>
      </c>
      <c r="I2135" s="3" t="e">
        <f ca="1" xml:space="preserve"> IF(OR(Calculations!C2135 = "",Calculations!C2135 &lt;&gt; DefectTypeString),  Calculations!M2135, NA())</f>
        <v>#N/A</v>
      </c>
      <c r="J2135" s="3" t="e">
        <f xml:space="preserve"> IF(Calculations!C2135 = DefectTypeString,  Calculations!M2135, NA())</f>
        <v>#N/A</v>
      </c>
      <c r="K2135" s="3"/>
      <c r="AL2135" s="2" t="str">
        <f t="shared" si="219"/>
        <v/>
      </c>
      <c r="AM2135" s="4" t="str">
        <f t="shared" si="220"/>
        <v/>
      </c>
      <c r="AN2135" s="4" t="str">
        <f t="shared" si="221"/>
        <v/>
      </c>
    </row>
    <row r="2136" spans="1:40" x14ac:dyDescent="0.2">
      <c r="A2136" s="9" t="str">
        <f>Calculations!B2136</f>
        <v/>
      </c>
      <c r="B2136" s="9" t="str">
        <f>Calculations!A2136</f>
        <v/>
      </c>
      <c r="C2136" s="3" t="str">
        <f t="shared" si="218"/>
        <v/>
      </c>
      <c r="D2136" s="3" t="str">
        <f>IFERROR(Calculations!L2136,"")</f>
        <v/>
      </c>
      <c r="E2136" s="3" t="str">
        <f>IF(OR(FilterValue="",Calculations!C2136=FilterValue), IF(Calculations!C2136 &lt;&gt;DefectTypeString,  IFERROR(Calculations!L2136,""), NA()),NA())</f>
        <v/>
      </c>
      <c r="F2136" s="3" t="e">
        <f t="shared" si="222"/>
        <v>#NUM!</v>
      </c>
      <c r="G2136" s="3" t="e">
        <f xml:space="preserve"> IF(Calculations!C2136 = DefectTypeString,  IFERROR(Calculations!L2136,""), NA())</f>
        <v>#N/A</v>
      </c>
      <c r="H2136" s="3" t="e">
        <f t="shared" si="223"/>
        <v>#NUM!</v>
      </c>
      <c r="I2136" s="3" t="e">
        <f ca="1" xml:space="preserve"> IF(OR(Calculations!C2136 = "",Calculations!C2136 &lt;&gt; DefectTypeString),  Calculations!M2136, NA())</f>
        <v>#N/A</v>
      </c>
      <c r="J2136" s="3" t="e">
        <f xml:space="preserve"> IF(Calculations!C2136 = DefectTypeString,  Calculations!M2136, NA())</f>
        <v>#N/A</v>
      </c>
      <c r="K2136" s="3"/>
      <c r="AL2136" s="2" t="str">
        <f t="shared" si="219"/>
        <v/>
      </c>
      <c r="AM2136" s="4" t="str">
        <f t="shared" si="220"/>
        <v/>
      </c>
      <c r="AN2136" s="4" t="str">
        <f t="shared" si="221"/>
        <v/>
      </c>
    </row>
    <row r="2137" spans="1:40" x14ac:dyDescent="0.2">
      <c r="A2137" s="9" t="str">
        <f>Calculations!B2137</f>
        <v/>
      </c>
      <c r="B2137" s="9" t="str">
        <f>Calculations!A2137</f>
        <v/>
      </c>
      <c r="C2137" s="3" t="str">
        <f t="shared" si="218"/>
        <v/>
      </c>
      <c r="D2137" s="3" t="str">
        <f>IFERROR(Calculations!L2137,"")</f>
        <v/>
      </c>
      <c r="E2137" s="3" t="str">
        <f>IF(OR(FilterValue="",Calculations!C2137=FilterValue), IF(Calculations!C2137 &lt;&gt;DefectTypeString,  IFERROR(Calculations!L2137,""), NA()),NA())</f>
        <v/>
      </c>
      <c r="F2137" s="3" t="e">
        <f t="shared" si="222"/>
        <v>#NUM!</v>
      </c>
      <c r="G2137" s="3" t="e">
        <f xml:space="preserve"> IF(Calculations!C2137 = DefectTypeString,  IFERROR(Calculations!L2137,""), NA())</f>
        <v>#N/A</v>
      </c>
      <c r="H2137" s="3" t="e">
        <f t="shared" si="223"/>
        <v>#NUM!</v>
      </c>
      <c r="I2137" s="3" t="e">
        <f ca="1" xml:space="preserve"> IF(OR(Calculations!C2137 = "",Calculations!C2137 &lt;&gt; DefectTypeString),  Calculations!M2137, NA())</f>
        <v>#N/A</v>
      </c>
      <c r="J2137" s="3" t="e">
        <f xml:space="preserve"> IF(Calculations!C2137 = DefectTypeString,  Calculations!M2137, NA())</f>
        <v>#N/A</v>
      </c>
      <c r="K2137" s="3"/>
      <c r="AL2137" s="2" t="str">
        <f t="shared" si="219"/>
        <v/>
      </c>
      <c r="AM2137" s="4" t="str">
        <f t="shared" si="220"/>
        <v/>
      </c>
      <c r="AN2137" s="4" t="str">
        <f t="shared" si="221"/>
        <v/>
      </c>
    </row>
    <row r="2138" spans="1:40" x14ac:dyDescent="0.2">
      <c r="A2138" s="9" t="str">
        <f>Calculations!B2138</f>
        <v/>
      </c>
      <c r="B2138" s="9" t="str">
        <f>Calculations!A2138</f>
        <v/>
      </c>
      <c r="C2138" s="3" t="str">
        <f t="shared" si="218"/>
        <v/>
      </c>
      <c r="D2138" s="3" t="str">
        <f>IFERROR(Calculations!L2138,"")</f>
        <v/>
      </c>
      <c r="E2138" s="3" t="str">
        <f>IF(OR(FilterValue="",Calculations!C2138=FilterValue), IF(Calculations!C2138 &lt;&gt;DefectTypeString,  IFERROR(Calculations!L2138,""), NA()),NA())</f>
        <v/>
      </c>
      <c r="F2138" s="3" t="e">
        <f t="shared" si="222"/>
        <v>#NUM!</v>
      </c>
      <c r="G2138" s="3" t="e">
        <f xml:space="preserve"> IF(Calculations!C2138 = DefectTypeString,  IFERROR(Calculations!L2138,""), NA())</f>
        <v>#N/A</v>
      </c>
      <c r="H2138" s="3" t="e">
        <f t="shared" si="223"/>
        <v>#NUM!</v>
      </c>
      <c r="I2138" s="3" t="e">
        <f ca="1" xml:space="preserve"> IF(OR(Calculations!C2138 = "",Calculations!C2138 &lt;&gt; DefectTypeString),  Calculations!M2138, NA())</f>
        <v>#N/A</v>
      </c>
      <c r="J2138" s="3" t="e">
        <f xml:space="preserve"> IF(Calculations!C2138 = DefectTypeString,  Calculations!M2138, NA())</f>
        <v>#N/A</v>
      </c>
      <c r="K2138" s="3"/>
      <c r="AL2138" s="2" t="str">
        <f t="shared" si="219"/>
        <v/>
      </c>
      <c r="AM2138" s="4" t="str">
        <f t="shared" si="220"/>
        <v/>
      </c>
      <c r="AN2138" s="4" t="str">
        <f t="shared" si="221"/>
        <v/>
      </c>
    </row>
    <row r="2139" spans="1:40" x14ac:dyDescent="0.2">
      <c r="A2139" s="9" t="str">
        <f>Calculations!B2139</f>
        <v/>
      </c>
      <c r="B2139" s="9" t="str">
        <f>Calculations!A2139</f>
        <v/>
      </c>
      <c r="C2139" s="3" t="str">
        <f t="shared" si="218"/>
        <v/>
      </c>
      <c r="D2139" s="3" t="str">
        <f>IFERROR(Calculations!L2139,"")</f>
        <v/>
      </c>
      <c r="E2139" s="3" t="str">
        <f>IF(OR(FilterValue="",Calculations!C2139=FilterValue), IF(Calculations!C2139 &lt;&gt;DefectTypeString,  IFERROR(Calculations!L2139,""), NA()),NA())</f>
        <v/>
      </c>
      <c r="F2139" s="3" t="e">
        <f t="shared" si="222"/>
        <v>#NUM!</v>
      </c>
      <c r="G2139" s="3" t="e">
        <f xml:space="preserve"> IF(Calculations!C2139 = DefectTypeString,  IFERROR(Calculations!L2139,""), NA())</f>
        <v>#N/A</v>
      </c>
      <c r="H2139" s="3" t="e">
        <f t="shared" si="223"/>
        <v>#NUM!</v>
      </c>
      <c r="I2139" s="3" t="e">
        <f ca="1" xml:space="preserve"> IF(OR(Calculations!C2139 = "",Calculations!C2139 &lt;&gt; DefectTypeString),  Calculations!M2139, NA())</f>
        <v>#N/A</v>
      </c>
      <c r="J2139" s="3" t="e">
        <f xml:space="preserve"> IF(Calculations!C2139 = DefectTypeString,  Calculations!M2139, NA())</f>
        <v>#N/A</v>
      </c>
      <c r="K2139" s="3"/>
      <c r="AL2139" s="2" t="str">
        <f t="shared" si="219"/>
        <v/>
      </c>
      <c r="AM2139" s="4" t="str">
        <f t="shared" si="220"/>
        <v/>
      </c>
      <c r="AN2139" s="4" t="str">
        <f t="shared" si="221"/>
        <v/>
      </c>
    </row>
    <row r="2140" spans="1:40" x14ac:dyDescent="0.2">
      <c r="A2140" s="9" t="str">
        <f>Calculations!B2140</f>
        <v/>
      </c>
      <c r="B2140" s="9" t="str">
        <f>Calculations!A2140</f>
        <v/>
      </c>
      <c r="C2140" s="3" t="str">
        <f t="shared" si="218"/>
        <v/>
      </c>
      <c r="D2140" s="3" t="str">
        <f>IFERROR(Calculations!L2140,"")</f>
        <v/>
      </c>
      <c r="E2140" s="3" t="str">
        <f>IF(OR(FilterValue="",Calculations!C2140=FilterValue), IF(Calculations!C2140 &lt;&gt;DefectTypeString,  IFERROR(Calculations!L2140,""), NA()),NA())</f>
        <v/>
      </c>
      <c r="F2140" s="3" t="e">
        <f t="shared" si="222"/>
        <v>#NUM!</v>
      </c>
      <c r="G2140" s="3" t="e">
        <f xml:space="preserve"> IF(Calculations!C2140 = DefectTypeString,  IFERROR(Calculations!L2140,""), NA())</f>
        <v>#N/A</v>
      </c>
      <c r="H2140" s="3" t="e">
        <f t="shared" si="223"/>
        <v>#NUM!</v>
      </c>
      <c r="I2140" s="3" t="e">
        <f ca="1" xml:space="preserve"> IF(OR(Calculations!C2140 = "",Calculations!C2140 &lt;&gt; DefectTypeString),  Calculations!M2140, NA())</f>
        <v>#N/A</v>
      </c>
      <c r="J2140" s="3" t="e">
        <f xml:space="preserve"> IF(Calculations!C2140 = DefectTypeString,  Calculations!M2140, NA())</f>
        <v>#N/A</v>
      </c>
      <c r="K2140" s="3"/>
      <c r="AL2140" s="2" t="str">
        <f t="shared" si="219"/>
        <v/>
      </c>
      <c r="AM2140" s="4" t="str">
        <f t="shared" si="220"/>
        <v/>
      </c>
      <c r="AN2140" s="4" t="str">
        <f t="shared" si="221"/>
        <v/>
      </c>
    </row>
    <row r="2141" spans="1:40" x14ac:dyDescent="0.2">
      <c r="A2141" s="9" t="str">
        <f>Calculations!B2141</f>
        <v/>
      </c>
      <c r="B2141" s="9" t="str">
        <f>Calculations!A2141</f>
        <v/>
      </c>
      <c r="C2141" s="3" t="str">
        <f t="shared" si="218"/>
        <v/>
      </c>
      <c r="D2141" s="3" t="str">
        <f>IFERROR(Calculations!L2141,"")</f>
        <v/>
      </c>
      <c r="E2141" s="3" t="str">
        <f>IF(OR(FilterValue="",Calculations!C2141=FilterValue), IF(Calculations!C2141 &lt;&gt;DefectTypeString,  IFERROR(Calculations!L2141,""), NA()),NA())</f>
        <v/>
      </c>
      <c r="F2141" s="3" t="e">
        <f t="shared" si="222"/>
        <v>#NUM!</v>
      </c>
      <c r="G2141" s="3" t="e">
        <f xml:space="preserve"> IF(Calculations!C2141 = DefectTypeString,  IFERROR(Calculations!L2141,""), NA())</f>
        <v>#N/A</v>
      </c>
      <c r="H2141" s="3" t="e">
        <f t="shared" si="223"/>
        <v>#NUM!</v>
      </c>
      <c r="I2141" s="3" t="e">
        <f ca="1" xml:space="preserve"> IF(OR(Calculations!C2141 = "",Calculations!C2141 &lt;&gt; DefectTypeString),  Calculations!M2141, NA())</f>
        <v>#N/A</v>
      </c>
      <c r="J2141" s="3" t="e">
        <f xml:space="preserve"> IF(Calculations!C2141 = DefectTypeString,  Calculations!M2141, NA())</f>
        <v>#N/A</v>
      </c>
      <c r="K2141" s="3"/>
      <c r="AL2141" s="2" t="str">
        <f t="shared" si="219"/>
        <v/>
      </c>
      <c r="AM2141" s="4" t="str">
        <f t="shared" si="220"/>
        <v/>
      </c>
      <c r="AN2141" s="4" t="str">
        <f t="shared" si="221"/>
        <v/>
      </c>
    </row>
    <row r="2142" spans="1:40" x14ac:dyDescent="0.2">
      <c r="A2142" s="9" t="str">
        <f>Calculations!B2142</f>
        <v/>
      </c>
      <c r="B2142" s="9" t="str">
        <f>Calculations!A2142</f>
        <v/>
      </c>
      <c r="C2142" s="3" t="str">
        <f t="shared" si="218"/>
        <v/>
      </c>
      <c r="D2142" s="3" t="str">
        <f>IFERROR(Calculations!L2142,"")</f>
        <v/>
      </c>
      <c r="E2142" s="3" t="str">
        <f>IF(OR(FilterValue="",Calculations!C2142=FilterValue), IF(Calculations!C2142 &lt;&gt;DefectTypeString,  IFERROR(Calculations!L2142,""), NA()),NA())</f>
        <v/>
      </c>
      <c r="F2142" s="3" t="e">
        <f t="shared" si="222"/>
        <v>#NUM!</v>
      </c>
      <c r="G2142" s="3" t="e">
        <f xml:space="preserve"> IF(Calculations!C2142 = DefectTypeString,  IFERROR(Calculations!L2142,""), NA())</f>
        <v>#N/A</v>
      </c>
      <c r="H2142" s="3" t="e">
        <f t="shared" si="223"/>
        <v>#NUM!</v>
      </c>
      <c r="I2142" s="3" t="e">
        <f ca="1" xml:space="preserve"> IF(OR(Calculations!C2142 = "",Calculations!C2142 &lt;&gt; DefectTypeString),  Calculations!M2142, NA())</f>
        <v>#N/A</v>
      </c>
      <c r="J2142" s="3" t="e">
        <f xml:space="preserve"> IF(Calculations!C2142 = DefectTypeString,  Calculations!M2142, NA())</f>
        <v>#N/A</v>
      </c>
      <c r="K2142" s="3"/>
      <c r="AL2142" s="2" t="str">
        <f t="shared" si="219"/>
        <v/>
      </c>
      <c r="AM2142" s="4" t="str">
        <f t="shared" si="220"/>
        <v/>
      </c>
      <c r="AN2142" s="4" t="str">
        <f t="shared" si="221"/>
        <v/>
      </c>
    </row>
    <row r="2143" spans="1:40" x14ac:dyDescent="0.2">
      <c r="A2143" s="9" t="str">
        <f>Calculations!B2143</f>
        <v/>
      </c>
      <c r="B2143" s="9" t="str">
        <f>Calculations!A2143</f>
        <v/>
      </c>
      <c r="C2143" s="3" t="str">
        <f t="shared" si="218"/>
        <v/>
      </c>
      <c r="D2143" s="3" t="str">
        <f>IFERROR(Calculations!L2143,"")</f>
        <v/>
      </c>
      <c r="E2143" s="3" t="str">
        <f>IF(OR(FilterValue="",Calculations!C2143=FilterValue), IF(Calculations!C2143 &lt;&gt;DefectTypeString,  IFERROR(Calculations!L2143,""), NA()),NA())</f>
        <v/>
      </c>
      <c r="F2143" s="3" t="e">
        <f t="shared" si="222"/>
        <v>#NUM!</v>
      </c>
      <c r="G2143" s="3" t="e">
        <f xml:space="preserve"> IF(Calculations!C2143 = DefectTypeString,  IFERROR(Calculations!L2143,""), NA())</f>
        <v>#N/A</v>
      </c>
      <c r="H2143" s="3" t="e">
        <f t="shared" si="223"/>
        <v>#NUM!</v>
      </c>
      <c r="I2143" s="3" t="e">
        <f ca="1" xml:space="preserve"> IF(OR(Calculations!C2143 = "",Calculations!C2143 &lt;&gt; DefectTypeString),  Calculations!M2143, NA())</f>
        <v>#N/A</v>
      </c>
      <c r="J2143" s="3" t="e">
        <f xml:space="preserve"> IF(Calculations!C2143 = DefectTypeString,  Calculations!M2143, NA())</f>
        <v>#N/A</v>
      </c>
      <c r="K2143" s="3"/>
      <c r="AL2143" s="2" t="str">
        <f t="shared" si="219"/>
        <v/>
      </c>
      <c r="AM2143" s="4" t="str">
        <f t="shared" si="220"/>
        <v/>
      </c>
      <c r="AN2143" s="4" t="str">
        <f t="shared" si="221"/>
        <v/>
      </c>
    </row>
    <row r="2144" spans="1:40" x14ac:dyDescent="0.2">
      <c r="A2144" s="9" t="str">
        <f>Calculations!B2144</f>
        <v/>
      </c>
      <c r="B2144" s="9" t="str">
        <f>Calculations!A2144</f>
        <v/>
      </c>
      <c r="C2144" s="3" t="str">
        <f t="shared" si="218"/>
        <v/>
      </c>
      <c r="D2144" s="3" t="str">
        <f>IFERROR(Calculations!L2144,"")</f>
        <v/>
      </c>
      <c r="E2144" s="3" t="str">
        <f>IF(OR(FilterValue="",Calculations!C2144=FilterValue), IF(Calculations!C2144 &lt;&gt;DefectTypeString,  IFERROR(Calculations!L2144,""), NA()),NA())</f>
        <v/>
      </c>
      <c r="F2144" s="3" t="e">
        <f t="shared" si="222"/>
        <v>#NUM!</v>
      </c>
      <c r="G2144" s="3" t="e">
        <f xml:space="preserve"> IF(Calculations!C2144 = DefectTypeString,  IFERROR(Calculations!L2144,""), NA())</f>
        <v>#N/A</v>
      </c>
      <c r="H2144" s="3" t="e">
        <f t="shared" si="223"/>
        <v>#NUM!</v>
      </c>
      <c r="I2144" s="3" t="e">
        <f ca="1" xml:space="preserve"> IF(OR(Calculations!C2144 = "",Calculations!C2144 &lt;&gt; DefectTypeString),  Calculations!M2144, NA())</f>
        <v>#N/A</v>
      </c>
      <c r="J2144" s="3" t="e">
        <f xml:space="preserve"> IF(Calculations!C2144 = DefectTypeString,  Calculations!M2144, NA())</f>
        <v>#N/A</v>
      </c>
      <c r="K2144" s="3"/>
      <c r="AL2144" s="2" t="str">
        <f t="shared" si="219"/>
        <v/>
      </c>
      <c r="AM2144" s="4" t="str">
        <f t="shared" si="220"/>
        <v/>
      </c>
      <c r="AN2144" s="4" t="str">
        <f t="shared" si="221"/>
        <v/>
      </c>
    </row>
    <row r="2145" spans="1:40" x14ac:dyDescent="0.2">
      <c r="A2145" s="9" t="str">
        <f>Calculations!B2145</f>
        <v/>
      </c>
      <c r="B2145" s="9" t="str">
        <f>Calculations!A2145</f>
        <v/>
      </c>
      <c r="C2145" s="3" t="str">
        <f t="shared" si="218"/>
        <v/>
      </c>
      <c r="D2145" s="3" t="str">
        <f>IFERROR(Calculations!L2145,"")</f>
        <v/>
      </c>
      <c r="E2145" s="3" t="str">
        <f>IF(OR(FilterValue="",Calculations!C2145=FilterValue), IF(Calculations!C2145 &lt;&gt;DefectTypeString,  IFERROR(Calculations!L2145,""), NA()),NA())</f>
        <v/>
      </c>
      <c r="F2145" s="3" t="e">
        <f t="shared" si="222"/>
        <v>#NUM!</v>
      </c>
      <c r="G2145" s="3" t="e">
        <f xml:space="preserve"> IF(Calculations!C2145 = DefectTypeString,  IFERROR(Calculations!L2145,""), NA())</f>
        <v>#N/A</v>
      </c>
      <c r="H2145" s="3" t="e">
        <f t="shared" si="223"/>
        <v>#NUM!</v>
      </c>
      <c r="I2145" s="3" t="e">
        <f ca="1" xml:space="preserve"> IF(OR(Calculations!C2145 = "",Calculations!C2145 &lt;&gt; DefectTypeString),  Calculations!M2145, NA())</f>
        <v>#N/A</v>
      </c>
      <c r="J2145" s="3" t="e">
        <f xml:space="preserve"> IF(Calculations!C2145 = DefectTypeString,  Calculations!M2145, NA())</f>
        <v>#N/A</v>
      </c>
      <c r="K2145" s="3"/>
      <c r="AL2145" s="2" t="str">
        <f t="shared" si="219"/>
        <v/>
      </c>
      <c r="AM2145" s="4" t="str">
        <f t="shared" si="220"/>
        <v/>
      </c>
      <c r="AN2145" s="4" t="str">
        <f t="shared" si="221"/>
        <v/>
      </c>
    </row>
    <row r="2146" spans="1:40" x14ac:dyDescent="0.2">
      <c r="A2146" s="9" t="str">
        <f>Calculations!B2146</f>
        <v/>
      </c>
      <c r="B2146" s="9" t="str">
        <f>Calculations!A2146</f>
        <v/>
      </c>
      <c r="C2146" s="3" t="str">
        <f t="shared" si="218"/>
        <v/>
      </c>
      <c r="D2146" s="3" t="str">
        <f>IFERROR(Calculations!L2146,"")</f>
        <v/>
      </c>
      <c r="E2146" s="3" t="str">
        <f>IF(OR(FilterValue="",Calculations!C2146=FilterValue), IF(Calculations!C2146 &lt;&gt;DefectTypeString,  IFERROR(Calculations!L2146,""), NA()),NA())</f>
        <v/>
      </c>
      <c r="F2146" s="3" t="e">
        <f t="shared" si="222"/>
        <v>#NUM!</v>
      </c>
      <c r="G2146" s="3" t="e">
        <f xml:space="preserve"> IF(Calculations!C2146 = DefectTypeString,  IFERROR(Calculations!L2146,""), NA())</f>
        <v>#N/A</v>
      </c>
      <c r="H2146" s="3" t="e">
        <f t="shared" si="223"/>
        <v>#NUM!</v>
      </c>
      <c r="I2146" s="3" t="e">
        <f ca="1" xml:space="preserve"> IF(OR(Calculations!C2146 = "",Calculations!C2146 &lt;&gt; DefectTypeString),  Calculations!M2146, NA())</f>
        <v>#N/A</v>
      </c>
      <c r="J2146" s="3" t="e">
        <f xml:space="preserve"> IF(Calculations!C2146 = DefectTypeString,  Calculations!M2146, NA())</f>
        <v>#N/A</v>
      </c>
      <c r="K2146" s="3"/>
      <c r="AL2146" s="2" t="str">
        <f t="shared" si="219"/>
        <v/>
      </c>
      <c r="AM2146" s="4" t="str">
        <f t="shared" si="220"/>
        <v/>
      </c>
      <c r="AN2146" s="4" t="str">
        <f t="shared" si="221"/>
        <v/>
      </c>
    </row>
    <row r="2147" spans="1:40" x14ac:dyDescent="0.2">
      <c r="A2147" s="9" t="str">
        <f>Calculations!B2147</f>
        <v/>
      </c>
      <c r="B2147" s="9" t="str">
        <f>Calculations!A2147</f>
        <v/>
      </c>
      <c r="C2147" s="3" t="str">
        <f t="shared" si="218"/>
        <v/>
      </c>
      <c r="D2147" s="3" t="str">
        <f>IFERROR(Calculations!L2147,"")</f>
        <v/>
      </c>
      <c r="E2147" s="3" t="str">
        <f>IF(OR(FilterValue="",Calculations!C2147=FilterValue), IF(Calculations!C2147 &lt;&gt;DefectTypeString,  IFERROR(Calculations!L2147,""), NA()),NA())</f>
        <v/>
      </c>
      <c r="F2147" s="3" t="e">
        <f t="shared" si="222"/>
        <v>#NUM!</v>
      </c>
      <c r="G2147" s="3" t="e">
        <f xml:space="preserve"> IF(Calculations!C2147 = DefectTypeString,  IFERROR(Calculations!L2147,""), NA())</f>
        <v>#N/A</v>
      </c>
      <c r="H2147" s="3" t="e">
        <f t="shared" si="223"/>
        <v>#NUM!</v>
      </c>
      <c r="I2147" s="3" t="e">
        <f ca="1" xml:space="preserve"> IF(OR(Calculations!C2147 = "",Calculations!C2147 &lt;&gt; DefectTypeString),  Calculations!M2147, NA())</f>
        <v>#N/A</v>
      </c>
      <c r="J2147" s="3" t="e">
        <f xml:space="preserve"> IF(Calculations!C2147 = DefectTypeString,  Calculations!M2147, NA())</f>
        <v>#N/A</v>
      </c>
      <c r="K2147" s="3"/>
      <c r="AL2147" s="2" t="str">
        <f t="shared" si="219"/>
        <v/>
      </c>
      <c r="AM2147" s="4" t="str">
        <f t="shared" si="220"/>
        <v/>
      </c>
      <c r="AN2147" s="4" t="str">
        <f t="shared" si="221"/>
        <v/>
      </c>
    </row>
    <row r="2148" spans="1:40" x14ac:dyDescent="0.2">
      <c r="A2148" s="9" t="str">
        <f>Calculations!B2148</f>
        <v/>
      </c>
      <c r="B2148" s="9" t="str">
        <f>Calculations!A2148</f>
        <v/>
      </c>
      <c r="C2148" s="3" t="str">
        <f t="shared" ref="C2148:C2211" si="224">IF(ISNUMBER(B2148),YEAR(B2148)&amp;"-"&amp;TEXT(WEEKNUM(B2148),"00"),"")</f>
        <v/>
      </c>
      <c r="D2148" s="3" t="str">
        <f>IFERROR(Calculations!L2148,"")</f>
        <v/>
      </c>
      <c r="E2148" s="3" t="str">
        <f>IF(OR(FilterValue="",Calculations!C2148=FilterValue), IF(Calculations!C2148 &lt;&gt;DefectTypeString,  IFERROR(Calculations!L2148,""), NA()),NA())</f>
        <v/>
      </c>
      <c r="F2148" s="3" t="e">
        <f t="shared" si="222"/>
        <v>#NUM!</v>
      </c>
      <c r="G2148" s="3" t="e">
        <f xml:space="preserve"> IF(Calculations!C2148 = DefectTypeString,  IFERROR(Calculations!L2148,""), NA())</f>
        <v>#N/A</v>
      </c>
      <c r="H2148" s="3" t="e">
        <f t="shared" si="223"/>
        <v>#NUM!</v>
      </c>
      <c r="I2148" s="3" t="e">
        <f ca="1" xml:space="preserve"> IF(OR(Calculations!C2148 = "",Calculations!C2148 &lt;&gt; DefectTypeString),  Calculations!M2148, NA())</f>
        <v>#N/A</v>
      </c>
      <c r="J2148" s="3" t="e">
        <f xml:space="preserve"> IF(Calculations!C2148 = DefectTypeString,  Calculations!M2148, NA())</f>
        <v>#N/A</v>
      </c>
      <c r="K2148" s="3"/>
      <c r="AL2148" s="2" t="str">
        <f t="shared" si="219"/>
        <v/>
      </c>
      <c r="AM2148" s="4" t="str">
        <f t="shared" si="220"/>
        <v/>
      </c>
      <c r="AN2148" s="4" t="str">
        <f t="shared" si="221"/>
        <v/>
      </c>
    </row>
    <row r="2149" spans="1:40" x14ac:dyDescent="0.2">
      <c r="A2149" s="9" t="str">
        <f>Calculations!B2149</f>
        <v/>
      </c>
      <c r="B2149" s="9" t="str">
        <f>Calculations!A2149</f>
        <v/>
      </c>
      <c r="C2149" s="3" t="str">
        <f t="shared" si="224"/>
        <v/>
      </c>
      <c r="D2149" s="3" t="str">
        <f>IFERROR(Calculations!L2149,"")</f>
        <v/>
      </c>
      <c r="E2149" s="3" t="str">
        <f>IF(OR(FilterValue="",Calculations!C2149=FilterValue), IF(Calculations!C2149 &lt;&gt;DefectTypeString,  IFERROR(Calculations!L2149,""), NA()),NA())</f>
        <v/>
      </c>
      <c r="F2149" s="3" t="e">
        <f t="shared" si="222"/>
        <v>#NUM!</v>
      </c>
      <c r="G2149" s="3" t="e">
        <f xml:space="preserve"> IF(Calculations!C2149 = DefectTypeString,  IFERROR(Calculations!L2149,""), NA())</f>
        <v>#N/A</v>
      </c>
      <c r="H2149" s="3" t="e">
        <f t="shared" si="223"/>
        <v>#NUM!</v>
      </c>
      <c r="I2149" s="3" t="e">
        <f ca="1" xml:space="preserve"> IF(OR(Calculations!C2149 = "",Calculations!C2149 &lt;&gt; DefectTypeString),  Calculations!M2149, NA())</f>
        <v>#N/A</v>
      </c>
      <c r="J2149" s="3" t="e">
        <f xml:space="preserve"> IF(Calculations!C2149 = DefectTypeString,  Calculations!M2149, NA())</f>
        <v>#N/A</v>
      </c>
      <c r="K2149" s="3"/>
      <c r="AL2149" s="2" t="str">
        <f t="shared" si="219"/>
        <v/>
      </c>
      <c r="AM2149" s="4" t="str">
        <f t="shared" si="220"/>
        <v/>
      </c>
      <c r="AN2149" s="4" t="str">
        <f t="shared" si="221"/>
        <v/>
      </c>
    </row>
    <row r="2150" spans="1:40" x14ac:dyDescent="0.2">
      <c r="A2150" s="9" t="str">
        <f>Calculations!B2150</f>
        <v/>
      </c>
      <c r="B2150" s="9" t="str">
        <f>Calculations!A2150</f>
        <v/>
      </c>
      <c r="C2150" s="3" t="str">
        <f t="shared" si="224"/>
        <v/>
      </c>
      <c r="D2150" s="3" t="str">
        <f>IFERROR(Calculations!L2150,"")</f>
        <v/>
      </c>
      <c r="E2150" s="3" t="str">
        <f>IF(OR(FilterValue="",Calculations!C2150=FilterValue), IF(Calculations!C2150 &lt;&gt;DefectTypeString,  IFERROR(Calculations!L2150,""), NA()),NA())</f>
        <v/>
      </c>
      <c r="F2150" s="3" t="e">
        <f t="shared" si="222"/>
        <v>#NUM!</v>
      </c>
      <c r="G2150" s="3" t="e">
        <f xml:space="preserve"> IF(Calculations!C2150 = DefectTypeString,  IFERROR(Calculations!L2150,""), NA())</f>
        <v>#N/A</v>
      </c>
      <c r="H2150" s="3" t="e">
        <f t="shared" si="223"/>
        <v>#NUM!</v>
      </c>
      <c r="I2150" s="3" t="e">
        <f ca="1" xml:space="preserve"> IF(OR(Calculations!C2150 = "",Calculations!C2150 &lt;&gt; DefectTypeString),  Calculations!M2150, NA())</f>
        <v>#N/A</v>
      </c>
      <c r="J2150" s="3" t="e">
        <f xml:space="preserve"> IF(Calculations!C2150 = DefectTypeString,  Calculations!M2150, NA())</f>
        <v>#N/A</v>
      </c>
      <c r="K2150" s="3"/>
      <c r="AL2150" s="2" t="str">
        <f t="shared" si="219"/>
        <v/>
      </c>
      <c r="AM2150" s="4" t="str">
        <f t="shared" si="220"/>
        <v/>
      </c>
      <c r="AN2150" s="4" t="str">
        <f t="shared" si="221"/>
        <v/>
      </c>
    </row>
    <row r="2151" spans="1:40" x14ac:dyDescent="0.2">
      <c r="A2151" s="9" t="str">
        <f>Calculations!B2151</f>
        <v/>
      </c>
      <c r="B2151" s="9" t="str">
        <f>Calculations!A2151</f>
        <v/>
      </c>
      <c r="C2151" s="3" t="str">
        <f t="shared" si="224"/>
        <v/>
      </c>
      <c r="D2151" s="3" t="str">
        <f>IFERROR(Calculations!L2151,"")</f>
        <v/>
      </c>
      <c r="E2151" s="3" t="str">
        <f>IF(OR(FilterValue="",Calculations!C2151=FilterValue), IF(Calculations!C2151 &lt;&gt;DefectTypeString,  IFERROR(Calculations!L2151,""), NA()),NA())</f>
        <v/>
      </c>
      <c r="F2151" s="3" t="e">
        <f t="shared" si="222"/>
        <v>#NUM!</v>
      </c>
      <c r="G2151" s="3" t="e">
        <f xml:space="preserve"> IF(Calculations!C2151 = DefectTypeString,  IFERROR(Calculations!L2151,""), NA())</f>
        <v>#N/A</v>
      </c>
      <c r="H2151" s="3" t="e">
        <f t="shared" si="223"/>
        <v>#NUM!</v>
      </c>
      <c r="I2151" s="3" t="e">
        <f ca="1" xml:space="preserve"> IF(OR(Calculations!C2151 = "",Calculations!C2151 &lt;&gt; DefectTypeString),  Calculations!M2151, NA())</f>
        <v>#N/A</v>
      </c>
      <c r="J2151" s="3" t="e">
        <f xml:space="preserve"> IF(Calculations!C2151 = DefectTypeString,  Calculations!M2151, NA())</f>
        <v>#N/A</v>
      </c>
      <c r="K2151" s="3"/>
      <c r="AL2151" s="2" t="str">
        <f t="shared" si="219"/>
        <v/>
      </c>
      <c r="AM2151" s="4" t="str">
        <f t="shared" si="220"/>
        <v/>
      </c>
      <c r="AN2151" s="4" t="str">
        <f t="shared" si="221"/>
        <v/>
      </c>
    </row>
    <row r="2152" spans="1:40" x14ac:dyDescent="0.2">
      <c r="A2152" s="9" t="str">
        <f>Calculations!B2152</f>
        <v/>
      </c>
      <c r="B2152" s="9" t="str">
        <f>Calculations!A2152</f>
        <v/>
      </c>
      <c r="C2152" s="3" t="str">
        <f t="shared" si="224"/>
        <v/>
      </c>
      <c r="D2152" s="3" t="str">
        <f>IFERROR(Calculations!L2152,"")</f>
        <v/>
      </c>
      <c r="E2152" s="3" t="str">
        <f>IF(OR(FilterValue="",Calculations!C2152=FilterValue), IF(Calculations!C2152 &lt;&gt;DefectTypeString,  IFERROR(Calculations!L2152,""), NA()),NA())</f>
        <v/>
      </c>
      <c r="F2152" s="3" t="e">
        <f t="shared" si="222"/>
        <v>#NUM!</v>
      </c>
      <c r="G2152" s="3" t="e">
        <f xml:space="preserve"> IF(Calculations!C2152 = DefectTypeString,  IFERROR(Calculations!L2152,""), NA())</f>
        <v>#N/A</v>
      </c>
      <c r="H2152" s="3" t="e">
        <f t="shared" si="223"/>
        <v>#NUM!</v>
      </c>
      <c r="I2152" s="3" t="e">
        <f ca="1" xml:space="preserve"> IF(OR(Calculations!C2152 = "",Calculations!C2152 &lt;&gt; DefectTypeString),  Calculations!M2152, NA())</f>
        <v>#N/A</v>
      </c>
      <c r="J2152" s="3" t="e">
        <f xml:space="preserve"> IF(Calculations!C2152 = DefectTypeString,  Calculations!M2152, NA())</f>
        <v>#N/A</v>
      </c>
      <c r="K2152" s="3"/>
      <c r="AL2152" s="2" t="str">
        <f t="shared" si="219"/>
        <v/>
      </c>
      <c r="AM2152" s="4" t="str">
        <f t="shared" si="220"/>
        <v/>
      </c>
      <c r="AN2152" s="4" t="str">
        <f t="shared" si="221"/>
        <v/>
      </c>
    </row>
    <row r="2153" spans="1:40" x14ac:dyDescent="0.2">
      <c r="A2153" s="9" t="str">
        <f>Calculations!B2153</f>
        <v/>
      </c>
      <c r="B2153" s="9" t="str">
        <f>Calculations!A2153</f>
        <v/>
      </c>
      <c r="C2153" s="3" t="str">
        <f t="shared" si="224"/>
        <v/>
      </c>
      <c r="D2153" s="3" t="str">
        <f>IFERROR(Calculations!L2153,"")</f>
        <v/>
      </c>
      <c r="E2153" s="3" t="str">
        <f>IF(OR(FilterValue="",Calculations!C2153=FilterValue), IF(Calculations!C2153 &lt;&gt;DefectTypeString,  IFERROR(Calculations!L2153,""), NA()),NA())</f>
        <v/>
      </c>
      <c r="F2153" s="3" t="e">
        <f t="shared" si="222"/>
        <v>#NUM!</v>
      </c>
      <c r="G2153" s="3" t="e">
        <f xml:space="preserve"> IF(Calculations!C2153 = DefectTypeString,  IFERROR(Calculations!L2153,""), NA())</f>
        <v>#N/A</v>
      </c>
      <c r="H2153" s="3" t="e">
        <f t="shared" si="223"/>
        <v>#NUM!</v>
      </c>
      <c r="I2153" s="3" t="e">
        <f ca="1" xml:space="preserve"> IF(OR(Calculations!C2153 = "",Calculations!C2153 &lt;&gt; DefectTypeString),  Calculations!M2153, NA())</f>
        <v>#N/A</v>
      </c>
      <c r="J2153" s="3" t="e">
        <f xml:space="preserve"> IF(Calculations!C2153 = DefectTypeString,  Calculations!M2153, NA())</f>
        <v>#N/A</v>
      </c>
      <c r="K2153" s="3"/>
      <c r="AL2153" s="2" t="str">
        <f t="shared" si="219"/>
        <v/>
      </c>
      <c r="AM2153" s="4" t="str">
        <f t="shared" si="220"/>
        <v/>
      </c>
      <c r="AN2153" s="4" t="str">
        <f t="shared" si="221"/>
        <v/>
      </c>
    </row>
    <row r="2154" spans="1:40" x14ac:dyDescent="0.2">
      <c r="A2154" s="9" t="str">
        <f>Calculations!B2154</f>
        <v/>
      </c>
      <c r="B2154" s="9" t="str">
        <f>Calculations!A2154</f>
        <v/>
      </c>
      <c r="C2154" s="3" t="str">
        <f t="shared" si="224"/>
        <v/>
      </c>
      <c r="D2154" s="3" t="str">
        <f>IFERROR(Calculations!L2154,"")</f>
        <v/>
      </c>
      <c r="E2154" s="3" t="str">
        <f>IF(OR(FilterValue="",Calculations!C2154=FilterValue), IF(Calculations!C2154 &lt;&gt;DefectTypeString,  IFERROR(Calculations!L2154,""), NA()),NA())</f>
        <v/>
      </c>
      <c r="F2154" s="3" t="e">
        <f t="shared" si="222"/>
        <v>#NUM!</v>
      </c>
      <c r="G2154" s="3" t="e">
        <f xml:space="preserve"> IF(Calculations!C2154 = DefectTypeString,  IFERROR(Calculations!L2154,""), NA())</f>
        <v>#N/A</v>
      </c>
      <c r="H2154" s="3" t="e">
        <f t="shared" si="223"/>
        <v>#NUM!</v>
      </c>
      <c r="I2154" s="3" t="e">
        <f ca="1" xml:space="preserve"> IF(OR(Calculations!C2154 = "",Calculations!C2154 &lt;&gt; DefectTypeString),  Calculations!M2154, NA())</f>
        <v>#N/A</v>
      </c>
      <c r="J2154" s="3" t="e">
        <f xml:space="preserve"> IF(Calculations!C2154 = DefectTypeString,  Calculations!M2154, NA())</f>
        <v>#N/A</v>
      </c>
      <c r="K2154" s="3"/>
      <c r="AL2154" s="2" t="str">
        <f t="shared" si="219"/>
        <v/>
      </c>
      <c r="AM2154" s="4" t="str">
        <f t="shared" si="220"/>
        <v/>
      </c>
      <c r="AN2154" s="4" t="str">
        <f t="shared" si="221"/>
        <v/>
      </c>
    </row>
    <row r="2155" spans="1:40" x14ac:dyDescent="0.2">
      <c r="A2155" s="9" t="str">
        <f>Calculations!B2155</f>
        <v/>
      </c>
      <c r="B2155" s="9" t="str">
        <f>Calculations!A2155</f>
        <v/>
      </c>
      <c r="C2155" s="3" t="str">
        <f t="shared" si="224"/>
        <v/>
      </c>
      <c r="D2155" s="3" t="str">
        <f>IFERROR(Calculations!L2155,"")</f>
        <v/>
      </c>
      <c r="E2155" s="3" t="str">
        <f>IF(OR(FilterValue="",Calculations!C2155=FilterValue), IF(Calculations!C2155 &lt;&gt;DefectTypeString,  IFERROR(Calculations!L2155,""), NA()),NA())</f>
        <v/>
      </c>
      <c r="F2155" s="3" t="e">
        <f t="shared" si="222"/>
        <v>#NUM!</v>
      </c>
      <c r="G2155" s="3" t="e">
        <f xml:space="preserve"> IF(Calculations!C2155 = DefectTypeString,  IFERROR(Calculations!L2155,""), NA())</f>
        <v>#N/A</v>
      </c>
      <c r="H2155" s="3" t="e">
        <f t="shared" si="223"/>
        <v>#NUM!</v>
      </c>
      <c r="I2155" s="3" t="e">
        <f ca="1" xml:space="preserve"> IF(OR(Calculations!C2155 = "",Calculations!C2155 &lt;&gt; DefectTypeString),  Calculations!M2155, NA())</f>
        <v>#N/A</v>
      </c>
      <c r="J2155" s="3" t="e">
        <f xml:space="preserve"> IF(Calculations!C2155 = DefectTypeString,  Calculations!M2155, NA())</f>
        <v>#N/A</v>
      </c>
      <c r="K2155" s="3"/>
      <c r="AL2155" s="2" t="str">
        <f t="shared" si="219"/>
        <v/>
      </c>
      <c r="AM2155" s="4" t="str">
        <f t="shared" si="220"/>
        <v/>
      </c>
      <c r="AN2155" s="4" t="str">
        <f t="shared" si="221"/>
        <v/>
      </c>
    </row>
    <row r="2156" spans="1:40" x14ac:dyDescent="0.2">
      <c r="A2156" s="9" t="str">
        <f>Calculations!B2156</f>
        <v/>
      </c>
      <c r="B2156" s="9" t="str">
        <f>Calculations!A2156</f>
        <v/>
      </c>
      <c r="C2156" s="3" t="str">
        <f t="shared" si="224"/>
        <v/>
      </c>
      <c r="D2156" s="3" t="str">
        <f>IFERROR(Calculations!L2156,"")</f>
        <v/>
      </c>
      <c r="E2156" s="3" t="str">
        <f>IF(OR(FilterValue="",Calculations!C2156=FilterValue), IF(Calculations!C2156 &lt;&gt;DefectTypeString,  IFERROR(Calculations!L2156,""), NA()),NA())</f>
        <v/>
      </c>
      <c r="F2156" s="3" t="e">
        <f t="shared" si="222"/>
        <v>#NUM!</v>
      </c>
      <c r="G2156" s="3" t="e">
        <f xml:space="preserve"> IF(Calculations!C2156 = DefectTypeString,  IFERROR(Calculations!L2156,""), NA())</f>
        <v>#N/A</v>
      </c>
      <c r="H2156" s="3" t="e">
        <f t="shared" si="223"/>
        <v>#NUM!</v>
      </c>
      <c r="I2156" s="3" t="e">
        <f ca="1" xml:space="preserve"> IF(OR(Calculations!C2156 = "",Calculations!C2156 &lt;&gt; DefectTypeString),  Calculations!M2156, NA())</f>
        <v>#N/A</v>
      </c>
      <c r="J2156" s="3" t="e">
        <f xml:space="preserve"> IF(Calculations!C2156 = DefectTypeString,  Calculations!M2156, NA())</f>
        <v>#N/A</v>
      </c>
      <c r="K2156" s="3"/>
      <c r="AL2156" s="2" t="str">
        <f t="shared" si="219"/>
        <v/>
      </c>
      <c r="AM2156" s="4" t="str">
        <f t="shared" si="220"/>
        <v/>
      </c>
      <c r="AN2156" s="4" t="str">
        <f t="shared" si="221"/>
        <v/>
      </c>
    </row>
    <row r="2157" spans="1:40" x14ac:dyDescent="0.2">
      <c r="A2157" s="9" t="str">
        <f>Calculations!B2157</f>
        <v/>
      </c>
      <c r="B2157" s="9" t="str">
        <f>Calculations!A2157</f>
        <v/>
      </c>
      <c r="C2157" s="3" t="str">
        <f t="shared" si="224"/>
        <v/>
      </c>
      <c r="D2157" s="3" t="str">
        <f>IFERROR(Calculations!L2157,"")</f>
        <v/>
      </c>
      <c r="E2157" s="3" t="str">
        <f>IF(OR(FilterValue="",Calculations!C2157=FilterValue), IF(Calculations!C2157 &lt;&gt;DefectTypeString,  IFERROR(Calculations!L2157,""), NA()),NA())</f>
        <v/>
      </c>
      <c r="F2157" s="3" t="e">
        <f t="shared" si="222"/>
        <v>#NUM!</v>
      </c>
      <c r="G2157" s="3" t="e">
        <f xml:space="preserve"> IF(Calculations!C2157 = DefectTypeString,  IFERROR(Calculations!L2157,""), NA())</f>
        <v>#N/A</v>
      </c>
      <c r="H2157" s="3" t="e">
        <f t="shared" si="223"/>
        <v>#NUM!</v>
      </c>
      <c r="I2157" s="3" t="e">
        <f ca="1" xml:space="preserve"> IF(OR(Calculations!C2157 = "",Calculations!C2157 &lt;&gt; DefectTypeString),  Calculations!M2157, NA())</f>
        <v>#N/A</v>
      </c>
      <c r="J2157" s="3" t="e">
        <f xml:space="preserve"> IF(Calculations!C2157 = DefectTypeString,  Calculations!M2157, NA())</f>
        <v>#N/A</v>
      </c>
      <c r="K2157" s="3"/>
      <c r="AL2157" s="2" t="str">
        <f t="shared" si="219"/>
        <v/>
      </c>
      <c r="AM2157" s="4" t="str">
        <f t="shared" si="220"/>
        <v/>
      </c>
      <c r="AN2157" s="4" t="str">
        <f t="shared" si="221"/>
        <v/>
      </c>
    </row>
    <row r="2158" spans="1:40" x14ac:dyDescent="0.2">
      <c r="A2158" s="9" t="str">
        <f>Calculations!B2158</f>
        <v/>
      </c>
      <c r="B2158" s="9" t="str">
        <f>Calculations!A2158</f>
        <v/>
      </c>
      <c r="C2158" s="3" t="str">
        <f t="shared" si="224"/>
        <v/>
      </c>
      <c r="D2158" s="3" t="str">
        <f>IFERROR(Calculations!L2158,"")</f>
        <v/>
      </c>
      <c r="E2158" s="3" t="str">
        <f>IF(OR(FilterValue="",Calculations!C2158=FilterValue), IF(Calculations!C2158 &lt;&gt;DefectTypeString,  IFERROR(Calculations!L2158,""), NA()),NA())</f>
        <v/>
      </c>
      <c r="F2158" s="3" t="e">
        <f t="shared" si="222"/>
        <v>#NUM!</v>
      </c>
      <c r="G2158" s="3" t="e">
        <f xml:space="preserve"> IF(Calculations!C2158 = DefectTypeString,  IFERROR(Calculations!L2158,""), NA())</f>
        <v>#N/A</v>
      </c>
      <c r="H2158" s="3" t="e">
        <f t="shared" si="223"/>
        <v>#NUM!</v>
      </c>
      <c r="I2158" s="3" t="e">
        <f ca="1" xml:space="preserve"> IF(OR(Calculations!C2158 = "",Calculations!C2158 &lt;&gt; DefectTypeString),  Calculations!M2158, NA())</f>
        <v>#N/A</v>
      </c>
      <c r="J2158" s="3" t="e">
        <f xml:space="preserve"> IF(Calculations!C2158 = DefectTypeString,  Calculations!M2158, NA())</f>
        <v>#N/A</v>
      </c>
      <c r="K2158" s="3"/>
      <c r="AL2158" s="2" t="str">
        <f t="shared" si="219"/>
        <v/>
      </c>
      <c r="AM2158" s="4" t="str">
        <f t="shared" si="220"/>
        <v/>
      </c>
      <c r="AN2158" s="4" t="str">
        <f t="shared" si="221"/>
        <v/>
      </c>
    </row>
    <row r="2159" spans="1:40" x14ac:dyDescent="0.2">
      <c r="A2159" s="9" t="str">
        <f>Calculations!B2159</f>
        <v/>
      </c>
      <c r="B2159" s="9" t="str">
        <f>Calculations!A2159</f>
        <v/>
      </c>
      <c r="C2159" s="3" t="str">
        <f t="shared" si="224"/>
        <v/>
      </c>
      <c r="D2159" s="3" t="str">
        <f>IFERROR(Calculations!L2159,"")</f>
        <v/>
      </c>
      <c r="E2159" s="3" t="str">
        <f>IF(OR(FilterValue="",Calculations!C2159=FilterValue), IF(Calculations!C2159 &lt;&gt;DefectTypeString,  IFERROR(Calculations!L2159,""), NA()),NA())</f>
        <v/>
      </c>
      <c r="F2159" s="3" t="e">
        <f t="shared" si="222"/>
        <v>#NUM!</v>
      </c>
      <c r="G2159" s="3" t="e">
        <f xml:space="preserve"> IF(Calculations!C2159 = DefectTypeString,  IFERROR(Calculations!L2159,""), NA())</f>
        <v>#N/A</v>
      </c>
      <c r="H2159" s="3" t="e">
        <f t="shared" si="223"/>
        <v>#NUM!</v>
      </c>
      <c r="I2159" s="3" t="e">
        <f ca="1" xml:space="preserve"> IF(OR(Calculations!C2159 = "",Calculations!C2159 &lt;&gt; DefectTypeString),  Calculations!M2159, NA())</f>
        <v>#N/A</v>
      </c>
      <c r="J2159" s="3" t="e">
        <f xml:space="preserve"> IF(Calculations!C2159 = DefectTypeString,  Calculations!M2159, NA())</f>
        <v>#N/A</v>
      </c>
      <c r="K2159" s="3"/>
      <c r="AL2159" s="2" t="str">
        <f t="shared" si="219"/>
        <v/>
      </c>
      <c r="AM2159" s="4" t="str">
        <f t="shared" si="220"/>
        <v/>
      </c>
      <c r="AN2159" s="4" t="str">
        <f t="shared" si="221"/>
        <v/>
      </c>
    </row>
    <row r="2160" spans="1:40" x14ac:dyDescent="0.2">
      <c r="A2160" s="9" t="str">
        <f>Calculations!B2160</f>
        <v/>
      </c>
      <c r="B2160" s="9" t="str">
        <f>Calculations!A2160</f>
        <v/>
      </c>
      <c r="C2160" s="3" t="str">
        <f t="shared" si="224"/>
        <v/>
      </c>
      <c r="D2160" s="3" t="str">
        <f>IFERROR(Calculations!L2160,"")</f>
        <v/>
      </c>
      <c r="E2160" s="3" t="str">
        <f>IF(OR(FilterValue="",Calculations!C2160=FilterValue), IF(Calculations!C2160 &lt;&gt;DefectTypeString,  IFERROR(Calculations!L2160,""), NA()),NA())</f>
        <v/>
      </c>
      <c r="F2160" s="3" t="e">
        <f t="shared" si="222"/>
        <v>#NUM!</v>
      </c>
      <c r="G2160" s="3" t="e">
        <f xml:space="preserve"> IF(Calculations!C2160 = DefectTypeString,  IFERROR(Calculations!L2160,""), NA())</f>
        <v>#N/A</v>
      </c>
      <c r="H2160" s="3" t="e">
        <f t="shared" si="223"/>
        <v>#NUM!</v>
      </c>
      <c r="I2160" s="3" t="e">
        <f ca="1" xml:space="preserve"> IF(OR(Calculations!C2160 = "",Calculations!C2160 &lt;&gt; DefectTypeString),  Calculations!M2160, NA())</f>
        <v>#N/A</v>
      </c>
      <c r="J2160" s="3" t="e">
        <f xml:space="preserve"> IF(Calculations!C2160 = DefectTypeString,  Calculations!M2160, NA())</f>
        <v>#N/A</v>
      </c>
      <c r="K2160" s="3"/>
      <c r="AL2160" s="2" t="str">
        <f t="shared" si="219"/>
        <v/>
      </c>
      <c r="AM2160" s="4" t="str">
        <f t="shared" si="220"/>
        <v/>
      </c>
      <c r="AN2160" s="4" t="str">
        <f t="shared" si="221"/>
        <v/>
      </c>
    </row>
    <row r="2161" spans="1:40" x14ac:dyDescent="0.2">
      <c r="A2161" s="9" t="str">
        <f>Calculations!B2161</f>
        <v/>
      </c>
      <c r="B2161" s="9" t="str">
        <f>Calculations!A2161</f>
        <v/>
      </c>
      <c r="C2161" s="3" t="str">
        <f t="shared" si="224"/>
        <v/>
      </c>
      <c r="D2161" s="3" t="str">
        <f>IFERROR(Calculations!L2161,"")</f>
        <v/>
      </c>
      <c r="E2161" s="3" t="str">
        <f>IF(OR(FilterValue="",Calculations!C2161=FilterValue), IF(Calculations!C2161 &lt;&gt;DefectTypeString,  IFERROR(Calculations!L2161,""), NA()),NA())</f>
        <v/>
      </c>
      <c r="F2161" s="3" t="e">
        <f t="shared" si="222"/>
        <v>#NUM!</v>
      </c>
      <c r="G2161" s="3" t="e">
        <f xml:space="preserve"> IF(Calculations!C2161 = DefectTypeString,  IFERROR(Calculations!L2161,""), NA())</f>
        <v>#N/A</v>
      </c>
      <c r="H2161" s="3" t="e">
        <f t="shared" si="223"/>
        <v>#NUM!</v>
      </c>
      <c r="I2161" s="3" t="e">
        <f ca="1" xml:space="preserve"> IF(OR(Calculations!C2161 = "",Calculations!C2161 &lt;&gt; DefectTypeString),  Calculations!M2161, NA())</f>
        <v>#N/A</v>
      </c>
      <c r="J2161" s="3" t="e">
        <f xml:space="preserve"> IF(Calculations!C2161 = DefectTypeString,  Calculations!M2161, NA())</f>
        <v>#N/A</v>
      </c>
      <c r="K2161" s="3"/>
      <c r="AL2161" s="2" t="str">
        <f t="shared" si="219"/>
        <v/>
      </c>
      <c r="AM2161" s="4" t="str">
        <f t="shared" si="220"/>
        <v/>
      </c>
      <c r="AN2161" s="4" t="str">
        <f t="shared" si="221"/>
        <v/>
      </c>
    </row>
    <row r="2162" spans="1:40" x14ac:dyDescent="0.2">
      <c r="A2162" s="9" t="str">
        <f>Calculations!B2162</f>
        <v/>
      </c>
      <c r="B2162" s="9" t="str">
        <f>Calculations!A2162</f>
        <v/>
      </c>
      <c r="C2162" s="3" t="str">
        <f t="shared" si="224"/>
        <v/>
      </c>
      <c r="D2162" s="3" t="str">
        <f>IFERROR(Calculations!L2162,"")</f>
        <v/>
      </c>
      <c r="E2162" s="3" t="str">
        <f>IF(OR(FilterValue="",Calculations!C2162=FilterValue), IF(Calculations!C2162 &lt;&gt;DefectTypeString,  IFERROR(Calculations!L2162,""), NA()),NA())</f>
        <v/>
      </c>
      <c r="F2162" s="3" t="e">
        <f t="shared" si="222"/>
        <v>#NUM!</v>
      </c>
      <c r="G2162" s="3" t="e">
        <f xml:space="preserve"> IF(Calculations!C2162 = DefectTypeString,  IFERROR(Calculations!L2162,""), NA())</f>
        <v>#N/A</v>
      </c>
      <c r="H2162" s="3" t="e">
        <f t="shared" si="223"/>
        <v>#NUM!</v>
      </c>
      <c r="I2162" s="3" t="e">
        <f ca="1" xml:space="preserve"> IF(OR(Calculations!C2162 = "",Calculations!C2162 &lt;&gt; DefectTypeString),  Calculations!M2162, NA())</f>
        <v>#N/A</v>
      </c>
      <c r="J2162" s="3" t="e">
        <f xml:space="preserve"> IF(Calculations!C2162 = DefectTypeString,  Calculations!M2162, NA())</f>
        <v>#N/A</v>
      </c>
      <c r="K2162" s="3"/>
      <c r="AL2162" s="2" t="str">
        <f t="shared" si="219"/>
        <v/>
      </c>
      <c r="AM2162" s="4" t="str">
        <f t="shared" si="220"/>
        <v/>
      </c>
      <c r="AN2162" s="4" t="str">
        <f t="shared" si="221"/>
        <v/>
      </c>
    </row>
    <row r="2163" spans="1:40" x14ac:dyDescent="0.2">
      <c r="A2163" s="9" t="str">
        <f>Calculations!B2163</f>
        <v/>
      </c>
      <c r="B2163" s="9" t="str">
        <f>Calculations!A2163</f>
        <v/>
      </c>
      <c r="C2163" s="3" t="str">
        <f t="shared" si="224"/>
        <v/>
      </c>
      <c r="D2163" s="3" t="str">
        <f>IFERROR(Calculations!L2163,"")</f>
        <v/>
      </c>
      <c r="E2163" s="3" t="str">
        <f>IF(OR(FilterValue="",Calculations!C2163=FilterValue), IF(Calculations!C2163 &lt;&gt;DefectTypeString,  IFERROR(Calculations!L2163,""), NA()),NA())</f>
        <v/>
      </c>
      <c r="F2163" s="3" t="e">
        <f t="shared" si="222"/>
        <v>#NUM!</v>
      </c>
      <c r="G2163" s="3" t="e">
        <f xml:space="preserve"> IF(Calculations!C2163 = DefectTypeString,  IFERROR(Calculations!L2163,""), NA())</f>
        <v>#N/A</v>
      </c>
      <c r="H2163" s="3" t="e">
        <f t="shared" si="223"/>
        <v>#NUM!</v>
      </c>
      <c r="I2163" s="3" t="e">
        <f ca="1" xml:space="preserve"> IF(OR(Calculations!C2163 = "",Calculations!C2163 &lt;&gt; DefectTypeString),  Calculations!M2163, NA())</f>
        <v>#N/A</v>
      </c>
      <c r="J2163" s="3" t="e">
        <f xml:space="preserve"> IF(Calculations!C2163 = DefectTypeString,  Calculations!M2163, NA())</f>
        <v>#N/A</v>
      </c>
      <c r="K2163" s="3"/>
      <c r="AL2163" s="2" t="str">
        <f t="shared" si="219"/>
        <v/>
      </c>
      <c r="AM2163" s="4" t="str">
        <f t="shared" si="220"/>
        <v/>
      </c>
      <c r="AN2163" s="4" t="str">
        <f t="shared" si="221"/>
        <v/>
      </c>
    </row>
    <row r="2164" spans="1:40" x14ac:dyDescent="0.2">
      <c r="A2164" s="9" t="str">
        <f>Calculations!B2164</f>
        <v/>
      </c>
      <c r="B2164" s="9" t="str">
        <f>Calculations!A2164</f>
        <v/>
      </c>
      <c r="C2164" s="3" t="str">
        <f t="shared" si="224"/>
        <v/>
      </c>
      <c r="D2164" s="3" t="str">
        <f>IFERROR(Calculations!L2164,"")</f>
        <v/>
      </c>
      <c r="E2164" s="3" t="str">
        <f>IF(OR(FilterValue="",Calculations!C2164=FilterValue), IF(Calculations!C2164 &lt;&gt;DefectTypeString,  IFERROR(Calculations!L2164,""), NA()),NA())</f>
        <v/>
      </c>
      <c r="F2164" s="3" t="e">
        <f t="shared" si="222"/>
        <v>#NUM!</v>
      </c>
      <c r="G2164" s="3" t="e">
        <f xml:space="preserve"> IF(Calculations!C2164 = DefectTypeString,  IFERROR(Calculations!L2164,""), NA())</f>
        <v>#N/A</v>
      </c>
      <c r="H2164" s="3" t="e">
        <f t="shared" si="223"/>
        <v>#NUM!</v>
      </c>
      <c r="I2164" s="3" t="e">
        <f ca="1" xml:space="preserve"> IF(OR(Calculations!C2164 = "",Calculations!C2164 &lt;&gt; DefectTypeString),  Calculations!M2164, NA())</f>
        <v>#N/A</v>
      </c>
      <c r="J2164" s="3" t="e">
        <f xml:space="preserve"> IF(Calculations!C2164 = DefectTypeString,  Calculations!M2164, NA())</f>
        <v>#N/A</v>
      </c>
      <c r="K2164" s="3"/>
      <c r="AL2164" s="2" t="str">
        <f t="shared" si="219"/>
        <v/>
      </c>
      <c r="AM2164" s="4" t="str">
        <f t="shared" si="220"/>
        <v/>
      </c>
      <c r="AN2164" s="4" t="str">
        <f t="shared" si="221"/>
        <v/>
      </c>
    </row>
    <row r="2165" spans="1:40" x14ac:dyDescent="0.2">
      <c r="A2165" s="9" t="str">
        <f>Calculations!B2165</f>
        <v/>
      </c>
      <c r="B2165" s="9" t="str">
        <f>Calculations!A2165</f>
        <v/>
      </c>
      <c r="C2165" s="3" t="str">
        <f t="shared" si="224"/>
        <v/>
      </c>
      <c r="D2165" s="3" t="str">
        <f>IFERROR(Calculations!L2165,"")</f>
        <v/>
      </c>
      <c r="E2165" s="3" t="str">
        <f>IF(OR(FilterValue="",Calculations!C2165=FilterValue), IF(Calculations!C2165 &lt;&gt;DefectTypeString,  IFERROR(Calculations!L2165,""), NA()),NA())</f>
        <v/>
      </c>
      <c r="F2165" s="3" t="e">
        <f t="shared" si="222"/>
        <v>#NUM!</v>
      </c>
      <c r="G2165" s="3" t="e">
        <f xml:space="preserve"> IF(Calculations!C2165 = DefectTypeString,  IFERROR(Calculations!L2165,""), NA())</f>
        <v>#N/A</v>
      </c>
      <c r="H2165" s="3" t="e">
        <f t="shared" si="223"/>
        <v>#NUM!</v>
      </c>
      <c r="I2165" s="3" t="e">
        <f ca="1" xml:space="preserve"> IF(OR(Calculations!C2165 = "",Calculations!C2165 &lt;&gt; DefectTypeString),  Calculations!M2165, NA())</f>
        <v>#N/A</v>
      </c>
      <c r="J2165" s="3" t="e">
        <f xml:space="preserve"> IF(Calculations!C2165 = DefectTypeString,  Calculations!M2165, NA())</f>
        <v>#N/A</v>
      </c>
      <c r="K2165" s="3"/>
      <c r="AL2165" s="2" t="str">
        <f t="shared" si="219"/>
        <v/>
      </c>
      <c r="AM2165" s="4" t="str">
        <f t="shared" si="220"/>
        <v/>
      </c>
      <c r="AN2165" s="4" t="str">
        <f t="shared" si="221"/>
        <v/>
      </c>
    </row>
    <row r="2166" spans="1:40" x14ac:dyDescent="0.2">
      <c r="A2166" s="9" t="str">
        <f>Calculations!B2166</f>
        <v/>
      </c>
      <c r="B2166" s="9" t="str">
        <f>Calculations!A2166</f>
        <v/>
      </c>
      <c r="C2166" s="3" t="str">
        <f t="shared" si="224"/>
        <v/>
      </c>
      <c r="D2166" s="3" t="str">
        <f>IFERROR(Calculations!L2166,"")</f>
        <v/>
      </c>
      <c r="E2166" s="3" t="str">
        <f>IF(OR(FilterValue="",Calculations!C2166=FilterValue), IF(Calculations!C2166 &lt;&gt;DefectTypeString,  IFERROR(Calculations!L2166,""), NA()),NA())</f>
        <v/>
      </c>
      <c r="F2166" s="3" t="e">
        <f t="shared" si="222"/>
        <v>#NUM!</v>
      </c>
      <c r="G2166" s="3" t="e">
        <f xml:space="preserve"> IF(Calculations!C2166 = DefectTypeString,  IFERROR(Calculations!L2166,""), NA())</f>
        <v>#N/A</v>
      </c>
      <c r="H2166" s="3" t="e">
        <f t="shared" si="223"/>
        <v>#NUM!</v>
      </c>
      <c r="I2166" s="3" t="e">
        <f ca="1" xml:space="preserve"> IF(OR(Calculations!C2166 = "",Calculations!C2166 &lt;&gt; DefectTypeString),  Calculations!M2166, NA())</f>
        <v>#N/A</v>
      </c>
      <c r="J2166" s="3" t="e">
        <f xml:space="preserve"> IF(Calculations!C2166 = DefectTypeString,  Calculations!M2166, NA())</f>
        <v>#N/A</v>
      </c>
      <c r="K2166" s="3"/>
      <c r="AL2166" s="2" t="str">
        <f t="shared" si="219"/>
        <v/>
      </c>
      <c r="AM2166" s="4" t="str">
        <f t="shared" si="220"/>
        <v/>
      </c>
      <c r="AN2166" s="4" t="str">
        <f t="shared" si="221"/>
        <v/>
      </c>
    </row>
    <row r="2167" spans="1:40" x14ac:dyDescent="0.2">
      <c r="A2167" s="9" t="str">
        <f>Calculations!B2167</f>
        <v/>
      </c>
      <c r="B2167" s="9" t="str">
        <f>Calculations!A2167</f>
        <v/>
      </c>
      <c r="C2167" s="3" t="str">
        <f t="shared" si="224"/>
        <v/>
      </c>
      <c r="D2167" s="3" t="str">
        <f>IFERROR(Calculations!L2167,"")</f>
        <v/>
      </c>
      <c r="E2167" s="3" t="str">
        <f>IF(OR(FilterValue="",Calculations!C2167=FilterValue), IF(Calculations!C2167 &lt;&gt;DefectTypeString,  IFERROR(Calculations!L2167,""), NA()),NA())</f>
        <v/>
      </c>
      <c r="F2167" s="3" t="e">
        <f t="shared" si="222"/>
        <v>#NUM!</v>
      </c>
      <c r="G2167" s="3" t="e">
        <f xml:space="preserve"> IF(Calculations!C2167 = DefectTypeString,  IFERROR(Calculations!L2167,""), NA())</f>
        <v>#N/A</v>
      </c>
      <c r="H2167" s="3" t="e">
        <f t="shared" si="223"/>
        <v>#NUM!</v>
      </c>
      <c r="I2167" s="3" t="e">
        <f ca="1" xml:space="preserve"> IF(OR(Calculations!C2167 = "",Calculations!C2167 &lt;&gt; DefectTypeString),  Calculations!M2167, NA())</f>
        <v>#N/A</v>
      </c>
      <c r="J2167" s="3" t="e">
        <f xml:space="preserve"> IF(Calculations!C2167 = DefectTypeString,  Calculations!M2167, NA())</f>
        <v>#N/A</v>
      </c>
      <c r="K2167" s="3"/>
      <c r="AL2167" s="2" t="str">
        <f t="shared" si="219"/>
        <v/>
      </c>
      <c r="AM2167" s="4" t="str">
        <f t="shared" si="220"/>
        <v/>
      </c>
      <c r="AN2167" s="4" t="str">
        <f t="shared" si="221"/>
        <v/>
      </c>
    </row>
    <row r="2168" spans="1:40" x14ac:dyDescent="0.2">
      <c r="A2168" s="9" t="str">
        <f>Calculations!B2168</f>
        <v/>
      </c>
      <c r="B2168" s="9" t="str">
        <f>Calculations!A2168</f>
        <v/>
      </c>
      <c r="C2168" s="3" t="str">
        <f t="shared" si="224"/>
        <v/>
      </c>
      <c r="D2168" s="3" t="str">
        <f>IFERROR(Calculations!L2168,"")</f>
        <v/>
      </c>
      <c r="E2168" s="3" t="str">
        <f>IF(OR(FilterValue="",Calculations!C2168=FilterValue), IF(Calculations!C2168 &lt;&gt;DefectTypeString,  IFERROR(Calculations!L2168,""), NA()),NA())</f>
        <v/>
      </c>
      <c r="F2168" s="3" t="e">
        <f t="shared" si="222"/>
        <v>#NUM!</v>
      </c>
      <c r="G2168" s="3" t="e">
        <f xml:space="preserve"> IF(Calculations!C2168 = DefectTypeString,  IFERROR(Calculations!L2168,""), NA())</f>
        <v>#N/A</v>
      </c>
      <c r="H2168" s="3" t="e">
        <f t="shared" si="223"/>
        <v>#NUM!</v>
      </c>
      <c r="I2168" s="3" t="e">
        <f ca="1" xml:space="preserve"> IF(OR(Calculations!C2168 = "",Calculations!C2168 &lt;&gt; DefectTypeString),  Calculations!M2168, NA())</f>
        <v>#N/A</v>
      </c>
      <c r="J2168" s="3" t="e">
        <f xml:space="preserve"> IF(Calculations!C2168 = DefectTypeString,  Calculations!M2168, NA())</f>
        <v>#N/A</v>
      </c>
      <c r="K2168" s="3"/>
      <c r="AL2168" s="2" t="str">
        <f t="shared" si="219"/>
        <v/>
      </c>
      <c r="AM2168" s="4" t="str">
        <f t="shared" si="220"/>
        <v/>
      </c>
      <c r="AN2168" s="4" t="str">
        <f t="shared" si="221"/>
        <v/>
      </c>
    </row>
    <row r="2169" spans="1:40" x14ac:dyDescent="0.2">
      <c r="A2169" s="9" t="str">
        <f>Calculations!B2169</f>
        <v/>
      </c>
      <c r="B2169" s="9" t="str">
        <f>Calculations!A2169</f>
        <v/>
      </c>
      <c r="C2169" s="3" t="str">
        <f t="shared" si="224"/>
        <v/>
      </c>
      <c r="D2169" s="3" t="str">
        <f>IFERROR(Calculations!L2169,"")</f>
        <v/>
      </c>
      <c r="E2169" s="3" t="str">
        <f>IF(OR(FilterValue="",Calculations!C2169=FilterValue), IF(Calculations!C2169 &lt;&gt;DefectTypeString,  IFERROR(Calculations!L2169,""), NA()),NA())</f>
        <v/>
      </c>
      <c r="F2169" s="3" t="e">
        <f t="shared" si="222"/>
        <v>#NUM!</v>
      </c>
      <c r="G2169" s="3" t="e">
        <f xml:space="preserve"> IF(Calculations!C2169 = DefectTypeString,  IFERROR(Calculations!L2169,""), NA())</f>
        <v>#N/A</v>
      </c>
      <c r="H2169" s="3" t="e">
        <f t="shared" si="223"/>
        <v>#NUM!</v>
      </c>
      <c r="I2169" s="3" t="e">
        <f ca="1" xml:space="preserve"> IF(OR(Calculations!C2169 = "",Calculations!C2169 &lt;&gt; DefectTypeString),  Calculations!M2169, NA())</f>
        <v>#N/A</v>
      </c>
      <c r="J2169" s="3" t="e">
        <f xml:space="preserve"> IF(Calculations!C2169 = DefectTypeString,  Calculations!M2169, NA())</f>
        <v>#N/A</v>
      </c>
      <c r="K2169" s="3"/>
      <c r="AL2169" s="2" t="str">
        <f t="shared" si="219"/>
        <v/>
      </c>
      <c r="AM2169" s="4" t="str">
        <f t="shared" si="220"/>
        <v/>
      </c>
      <c r="AN2169" s="4" t="str">
        <f t="shared" si="221"/>
        <v/>
      </c>
    </row>
    <row r="2170" spans="1:40" x14ac:dyDescent="0.2">
      <c r="A2170" s="9" t="str">
        <f>Calculations!B2170</f>
        <v/>
      </c>
      <c r="B2170" s="9" t="str">
        <f>Calculations!A2170</f>
        <v/>
      </c>
      <c r="C2170" s="3" t="str">
        <f t="shared" si="224"/>
        <v/>
      </c>
      <c r="D2170" s="3" t="str">
        <f>IFERROR(Calculations!L2170,"")</f>
        <v/>
      </c>
      <c r="E2170" s="3" t="str">
        <f>IF(OR(FilterValue="",Calculations!C2170=FilterValue), IF(Calculations!C2170 &lt;&gt;DefectTypeString,  IFERROR(Calculations!L2170,""), NA()),NA())</f>
        <v/>
      </c>
      <c r="F2170" s="3" t="e">
        <f t="shared" si="222"/>
        <v>#NUM!</v>
      </c>
      <c r="G2170" s="3" t="e">
        <f xml:space="preserve"> IF(Calculations!C2170 = DefectTypeString,  IFERROR(Calculations!L2170,""), NA())</f>
        <v>#N/A</v>
      </c>
      <c r="H2170" s="3" t="e">
        <f t="shared" si="223"/>
        <v>#NUM!</v>
      </c>
      <c r="I2170" s="3" t="e">
        <f ca="1" xml:space="preserve"> IF(OR(Calculations!C2170 = "",Calculations!C2170 &lt;&gt; DefectTypeString),  Calculations!M2170, NA())</f>
        <v>#N/A</v>
      </c>
      <c r="J2170" s="3" t="e">
        <f xml:space="preserve"> IF(Calculations!C2170 = DefectTypeString,  Calculations!M2170, NA())</f>
        <v>#N/A</v>
      </c>
      <c r="K2170" s="3"/>
      <c r="AL2170" s="2" t="str">
        <f t="shared" si="219"/>
        <v/>
      </c>
      <c r="AM2170" s="4" t="str">
        <f t="shared" si="220"/>
        <v/>
      </c>
      <c r="AN2170" s="4" t="str">
        <f t="shared" si="221"/>
        <v/>
      </c>
    </row>
    <row r="2171" spans="1:40" x14ac:dyDescent="0.2">
      <c r="A2171" s="9" t="str">
        <f>Calculations!B2171</f>
        <v/>
      </c>
      <c r="B2171" s="9" t="str">
        <f>Calculations!A2171</f>
        <v/>
      </c>
      <c r="C2171" s="3" t="str">
        <f t="shared" si="224"/>
        <v/>
      </c>
      <c r="D2171" s="3" t="str">
        <f>IFERROR(Calculations!L2171,"")</f>
        <v/>
      </c>
      <c r="E2171" s="3" t="str">
        <f>IF(OR(FilterValue="",Calculations!C2171=FilterValue), IF(Calculations!C2171 &lt;&gt;DefectTypeString,  IFERROR(Calculations!L2171,""), NA()),NA())</f>
        <v/>
      </c>
      <c r="F2171" s="3" t="e">
        <f t="shared" si="222"/>
        <v>#NUM!</v>
      </c>
      <c r="G2171" s="3" t="e">
        <f xml:space="preserve"> IF(Calculations!C2171 = DefectTypeString,  IFERROR(Calculations!L2171,""), NA())</f>
        <v>#N/A</v>
      </c>
      <c r="H2171" s="3" t="e">
        <f t="shared" si="223"/>
        <v>#NUM!</v>
      </c>
      <c r="I2171" s="3" t="e">
        <f ca="1" xml:space="preserve"> IF(OR(Calculations!C2171 = "",Calculations!C2171 &lt;&gt; DefectTypeString),  Calculations!M2171, NA())</f>
        <v>#N/A</v>
      </c>
      <c r="J2171" s="3" t="e">
        <f xml:space="preserve"> IF(Calculations!C2171 = DefectTypeString,  Calculations!M2171, NA())</f>
        <v>#N/A</v>
      </c>
      <c r="K2171" s="3"/>
      <c r="AL2171" s="2" t="str">
        <f t="shared" si="219"/>
        <v/>
      </c>
      <c r="AM2171" s="4" t="str">
        <f t="shared" si="220"/>
        <v/>
      </c>
      <c r="AN2171" s="4" t="str">
        <f t="shared" si="221"/>
        <v/>
      </c>
    </row>
    <row r="2172" spans="1:40" x14ac:dyDescent="0.2">
      <c r="A2172" s="9" t="str">
        <f>Calculations!B2172</f>
        <v/>
      </c>
      <c r="B2172" s="9" t="str">
        <f>Calculations!A2172</f>
        <v/>
      </c>
      <c r="C2172" s="3" t="str">
        <f t="shared" si="224"/>
        <v/>
      </c>
      <c r="D2172" s="3" t="str">
        <f>IFERROR(Calculations!L2172,"")</f>
        <v/>
      </c>
      <c r="E2172" s="3" t="str">
        <f>IF(OR(FilterValue="",Calculations!C2172=FilterValue), IF(Calculations!C2172 &lt;&gt;DefectTypeString,  IFERROR(Calculations!L2172,""), NA()),NA())</f>
        <v/>
      </c>
      <c r="F2172" s="3" t="e">
        <f t="shared" si="222"/>
        <v>#NUM!</v>
      </c>
      <c r="G2172" s="3" t="e">
        <f xml:space="preserve"> IF(Calculations!C2172 = DefectTypeString,  IFERROR(Calculations!L2172,""), NA())</f>
        <v>#N/A</v>
      </c>
      <c r="H2172" s="3" t="e">
        <f t="shared" si="223"/>
        <v>#NUM!</v>
      </c>
      <c r="I2172" s="3" t="e">
        <f ca="1" xml:space="preserve"> IF(OR(Calculations!C2172 = "",Calculations!C2172 &lt;&gt; DefectTypeString),  Calculations!M2172, NA())</f>
        <v>#N/A</v>
      </c>
      <c r="J2172" s="3" t="e">
        <f xml:space="preserve"> IF(Calculations!C2172 = DefectTypeString,  Calculations!M2172, NA())</f>
        <v>#N/A</v>
      </c>
      <c r="K2172" s="3"/>
      <c r="AL2172" s="2" t="str">
        <f t="shared" si="219"/>
        <v/>
      </c>
      <c r="AM2172" s="4" t="str">
        <f t="shared" si="220"/>
        <v/>
      </c>
      <c r="AN2172" s="4" t="str">
        <f t="shared" si="221"/>
        <v/>
      </c>
    </row>
    <row r="2173" spans="1:40" x14ac:dyDescent="0.2">
      <c r="A2173" s="9" t="str">
        <f>Calculations!B2173</f>
        <v/>
      </c>
      <c r="B2173" s="9" t="str">
        <f>Calculations!A2173</f>
        <v/>
      </c>
      <c r="C2173" s="3" t="str">
        <f t="shared" si="224"/>
        <v/>
      </c>
      <c r="D2173" s="3" t="str">
        <f>IFERROR(Calculations!L2173,"")</f>
        <v/>
      </c>
      <c r="E2173" s="3" t="str">
        <f>IF(OR(FilterValue="",Calculations!C2173=FilterValue), IF(Calculations!C2173 &lt;&gt;DefectTypeString,  IFERROR(Calculations!L2173,""), NA()),NA())</f>
        <v/>
      </c>
      <c r="F2173" s="3" t="e">
        <f t="shared" si="222"/>
        <v>#NUM!</v>
      </c>
      <c r="G2173" s="3" t="e">
        <f xml:space="preserve"> IF(Calculations!C2173 = DefectTypeString,  IFERROR(Calculations!L2173,""), NA())</f>
        <v>#N/A</v>
      </c>
      <c r="H2173" s="3" t="e">
        <f t="shared" si="223"/>
        <v>#NUM!</v>
      </c>
      <c r="I2173" s="3" t="e">
        <f ca="1" xml:space="preserve"> IF(OR(Calculations!C2173 = "",Calculations!C2173 &lt;&gt; DefectTypeString),  Calculations!M2173, NA())</f>
        <v>#N/A</v>
      </c>
      <c r="J2173" s="3" t="e">
        <f xml:space="preserve"> IF(Calculations!C2173 = DefectTypeString,  Calculations!M2173, NA())</f>
        <v>#N/A</v>
      </c>
      <c r="K2173" s="3"/>
      <c r="AL2173" s="2" t="str">
        <f t="shared" si="219"/>
        <v/>
      </c>
      <c r="AM2173" s="4" t="str">
        <f t="shared" si="220"/>
        <v/>
      </c>
      <c r="AN2173" s="4" t="str">
        <f t="shared" si="221"/>
        <v/>
      </c>
    </row>
    <row r="2174" spans="1:40" x14ac:dyDescent="0.2">
      <c r="A2174" s="9" t="str">
        <f>Calculations!B2174</f>
        <v/>
      </c>
      <c r="B2174" s="9" t="str">
        <f>Calculations!A2174</f>
        <v/>
      </c>
      <c r="C2174" s="3" t="str">
        <f t="shared" si="224"/>
        <v/>
      </c>
      <c r="D2174" s="3" t="str">
        <f>IFERROR(Calculations!L2174,"")</f>
        <v/>
      </c>
      <c r="E2174" s="3" t="str">
        <f>IF(OR(FilterValue="",Calculations!C2174=FilterValue), IF(Calculations!C2174 &lt;&gt;DefectTypeString,  IFERROR(Calculations!L2174,""), NA()),NA())</f>
        <v/>
      </c>
      <c r="F2174" s="3" t="e">
        <f t="shared" si="222"/>
        <v>#NUM!</v>
      </c>
      <c r="G2174" s="3" t="e">
        <f xml:space="preserve"> IF(Calculations!C2174 = DefectTypeString,  IFERROR(Calculations!L2174,""), NA())</f>
        <v>#N/A</v>
      </c>
      <c r="H2174" s="3" t="e">
        <f t="shared" si="223"/>
        <v>#NUM!</v>
      </c>
      <c r="I2174" s="3" t="e">
        <f ca="1" xml:space="preserve"> IF(OR(Calculations!C2174 = "",Calculations!C2174 &lt;&gt; DefectTypeString),  Calculations!M2174, NA())</f>
        <v>#N/A</v>
      </c>
      <c r="J2174" s="3" t="e">
        <f xml:space="preserve"> IF(Calculations!C2174 = DefectTypeString,  Calculations!M2174, NA())</f>
        <v>#N/A</v>
      </c>
      <c r="K2174" s="3"/>
      <c r="AL2174" s="2" t="str">
        <f t="shared" si="219"/>
        <v/>
      </c>
      <c r="AM2174" s="4" t="str">
        <f t="shared" si="220"/>
        <v/>
      </c>
      <c r="AN2174" s="4" t="str">
        <f t="shared" si="221"/>
        <v/>
      </c>
    </row>
    <row r="2175" spans="1:40" x14ac:dyDescent="0.2">
      <c r="A2175" s="9" t="str">
        <f>Calculations!B2175</f>
        <v/>
      </c>
      <c r="B2175" s="9" t="str">
        <f>Calculations!A2175</f>
        <v/>
      </c>
      <c r="C2175" s="3" t="str">
        <f t="shared" si="224"/>
        <v/>
      </c>
      <c r="D2175" s="3" t="str">
        <f>IFERROR(Calculations!L2175,"")</f>
        <v/>
      </c>
      <c r="E2175" s="3" t="str">
        <f>IF(OR(FilterValue="",Calculations!C2175=FilterValue), IF(Calculations!C2175 &lt;&gt;DefectTypeString,  IFERROR(Calculations!L2175,""), NA()),NA())</f>
        <v/>
      </c>
      <c r="F2175" s="3" t="e">
        <f t="shared" si="222"/>
        <v>#NUM!</v>
      </c>
      <c r="G2175" s="3" t="e">
        <f xml:space="preserve"> IF(Calculations!C2175 = DefectTypeString,  IFERROR(Calculations!L2175,""), NA())</f>
        <v>#N/A</v>
      </c>
      <c r="H2175" s="3" t="e">
        <f t="shared" si="223"/>
        <v>#NUM!</v>
      </c>
      <c r="I2175" s="3" t="e">
        <f ca="1" xml:space="preserve"> IF(OR(Calculations!C2175 = "",Calculations!C2175 &lt;&gt; DefectTypeString),  Calculations!M2175, NA())</f>
        <v>#N/A</v>
      </c>
      <c r="J2175" s="3" t="e">
        <f xml:space="preserve"> IF(Calculations!C2175 = DefectTypeString,  Calculations!M2175, NA())</f>
        <v>#N/A</v>
      </c>
      <c r="K2175" s="3"/>
      <c r="AL2175" s="2" t="str">
        <f t="shared" si="219"/>
        <v/>
      </c>
      <c r="AM2175" s="4" t="str">
        <f t="shared" si="220"/>
        <v/>
      </c>
      <c r="AN2175" s="4" t="str">
        <f t="shared" si="221"/>
        <v/>
      </c>
    </row>
    <row r="2176" spans="1:40" x14ac:dyDescent="0.2">
      <c r="A2176" s="9" t="str">
        <f>Calculations!B2176</f>
        <v/>
      </c>
      <c r="B2176" s="9" t="str">
        <f>Calculations!A2176</f>
        <v/>
      </c>
      <c r="C2176" s="3" t="str">
        <f t="shared" si="224"/>
        <v/>
      </c>
      <c r="D2176" s="3" t="str">
        <f>IFERROR(Calculations!L2176,"")</f>
        <v/>
      </c>
      <c r="E2176" s="3" t="str">
        <f>IF(OR(FilterValue="",Calculations!C2176=FilterValue), IF(Calculations!C2176 &lt;&gt;DefectTypeString,  IFERROR(Calculations!L2176,""), NA()),NA())</f>
        <v/>
      </c>
      <c r="F2176" s="3" t="e">
        <f t="shared" si="222"/>
        <v>#NUM!</v>
      </c>
      <c r="G2176" s="3" t="e">
        <f xml:space="preserve"> IF(Calculations!C2176 = DefectTypeString,  IFERROR(Calculations!L2176,""), NA())</f>
        <v>#N/A</v>
      </c>
      <c r="H2176" s="3" t="e">
        <f t="shared" si="223"/>
        <v>#NUM!</v>
      </c>
      <c r="I2176" s="3" t="e">
        <f ca="1" xml:space="preserve"> IF(OR(Calculations!C2176 = "",Calculations!C2176 &lt;&gt; DefectTypeString),  Calculations!M2176, NA())</f>
        <v>#N/A</v>
      </c>
      <c r="J2176" s="3" t="e">
        <f xml:space="preserve"> IF(Calculations!C2176 = DefectTypeString,  Calculations!M2176, NA())</f>
        <v>#N/A</v>
      </c>
      <c r="K2176" s="3"/>
      <c r="AL2176" s="2" t="str">
        <f t="shared" si="219"/>
        <v/>
      </c>
      <c r="AM2176" s="4" t="str">
        <f t="shared" si="220"/>
        <v/>
      </c>
      <c r="AN2176" s="4" t="str">
        <f t="shared" si="221"/>
        <v/>
      </c>
    </row>
    <row r="2177" spans="1:40" x14ac:dyDescent="0.2">
      <c r="A2177" s="9" t="str">
        <f>Calculations!B2177</f>
        <v/>
      </c>
      <c r="B2177" s="9" t="str">
        <f>Calculations!A2177</f>
        <v/>
      </c>
      <c r="C2177" s="3" t="str">
        <f t="shared" si="224"/>
        <v/>
      </c>
      <c r="D2177" s="3" t="str">
        <f>IFERROR(Calculations!L2177,"")</f>
        <v/>
      </c>
      <c r="E2177" s="3" t="str">
        <f>IF(OR(FilterValue="",Calculations!C2177=FilterValue), IF(Calculations!C2177 &lt;&gt;DefectTypeString,  IFERROR(Calculations!L2177,""), NA()),NA())</f>
        <v/>
      </c>
      <c r="F2177" s="3" t="e">
        <f t="shared" si="222"/>
        <v>#NUM!</v>
      </c>
      <c r="G2177" s="3" t="e">
        <f xml:space="preserve"> IF(Calculations!C2177 = DefectTypeString,  IFERROR(Calculations!L2177,""), NA())</f>
        <v>#N/A</v>
      </c>
      <c r="H2177" s="3" t="e">
        <f t="shared" si="223"/>
        <v>#NUM!</v>
      </c>
      <c r="I2177" s="3" t="e">
        <f ca="1" xml:space="preserve"> IF(OR(Calculations!C2177 = "",Calculations!C2177 &lt;&gt; DefectTypeString),  Calculations!M2177, NA())</f>
        <v>#N/A</v>
      </c>
      <c r="J2177" s="3" t="e">
        <f xml:space="preserve"> IF(Calculations!C2177 = DefectTypeString,  Calculations!M2177, NA())</f>
        <v>#N/A</v>
      </c>
      <c r="K2177" s="3"/>
      <c r="AL2177" s="2" t="str">
        <f t="shared" si="219"/>
        <v/>
      </c>
      <c r="AM2177" s="4" t="str">
        <f t="shared" si="220"/>
        <v/>
      </c>
      <c r="AN2177" s="4" t="str">
        <f t="shared" si="221"/>
        <v/>
      </c>
    </row>
    <row r="2178" spans="1:40" x14ac:dyDescent="0.2">
      <c r="A2178" s="9" t="str">
        <f>Calculations!B2178</f>
        <v/>
      </c>
      <c r="B2178" s="9" t="str">
        <f>Calculations!A2178</f>
        <v/>
      </c>
      <c r="C2178" s="3" t="str">
        <f t="shared" si="224"/>
        <v/>
      </c>
      <c r="D2178" s="3" t="str">
        <f>IFERROR(Calculations!L2178,"")</f>
        <v/>
      </c>
      <c r="E2178" s="3" t="str">
        <f>IF(OR(FilterValue="",Calculations!C2178=FilterValue), IF(Calculations!C2178 &lt;&gt;DefectTypeString,  IFERROR(Calculations!L2178,""), NA()),NA())</f>
        <v/>
      </c>
      <c r="F2178" s="3" t="e">
        <f t="shared" si="222"/>
        <v>#NUM!</v>
      </c>
      <c r="G2178" s="3" t="e">
        <f xml:space="preserve"> IF(Calculations!C2178 = DefectTypeString,  IFERROR(Calculations!L2178,""), NA())</f>
        <v>#N/A</v>
      </c>
      <c r="H2178" s="3" t="e">
        <f t="shared" si="223"/>
        <v>#NUM!</v>
      </c>
      <c r="I2178" s="3" t="e">
        <f ca="1" xml:space="preserve"> IF(OR(Calculations!C2178 = "",Calculations!C2178 &lt;&gt; DefectTypeString),  Calculations!M2178, NA())</f>
        <v>#N/A</v>
      </c>
      <c r="J2178" s="3" t="e">
        <f xml:space="preserve"> IF(Calculations!C2178 = DefectTypeString,  Calculations!M2178, NA())</f>
        <v>#N/A</v>
      </c>
      <c r="K2178" s="3"/>
      <c r="AL2178" s="2" t="str">
        <f t="shared" si="219"/>
        <v/>
      </c>
      <c r="AM2178" s="4" t="str">
        <f t="shared" si="220"/>
        <v/>
      </c>
      <c r="AN2178" s="4" t="str">
        <f t="shared" si="221"/>
        <v/>
      </c>
    </row>
    <row r="2179" spans="1:40" x14ac:dyDescent="0.2">
      <c r="A2179" s="9" t="str">
        <f>Calculations!B2179</f>
        <v/>
      </c>
      <c r="B2179" s="9" t="str">
        <f>Calculations!A2179</f>
        <v/>
      </c>
      <c r="C2179" s="3" t="str">
        <f t="shared" si="224"/>
        <v/>
      </c>
      <c r="D2179" s="3" t="str">
        <f>IFERROR(Calculations!L2179,"")</f>
        <v/>
      </c>
      <c r="E2179" s="3" t="str">
        <f>IF(OR(FilterValue="",Calculations!C2179=FilterValue), IF(Calculations!C2179 &lt;&gt;DefectTypeString,  IFERROR(Calculations!L2179,""), NA()),NA())</f>
        <v/>
      </c>
      <c r="F2179" s="3" t="e">
        <f t="shared" si="222"/>
        <v>#NUM!</v>
      </c>
      <c r="G2179" s="3" t="e">
        <f xml:space="preserve"> IF(Calculations!C2179 = DefectTypeString,  IFERROR(Calculations!L2179,""), NA())</f>
        <v>#N/A</v>
      </c>
      <c r="H2179" s="3" t="e">
        <f t="shared" si="223"/>
        <v>#NUM!</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25">IF(AL2178&lt;=MAX(B:B), AL2178+1,"")</f>
        <v/>
      </c>
      <c r="AM2179" s="4" t="str">
        <f t="shared" ref="AM2179:AM2242" si="226">IF(AL2179&lt;&gt;"",$F$2,"")</f>
        <v/>
      </c>
      <c r="AN2179" s="4" t="str">
        <f t="shared" ref="AN2179:AN2242" si="227">IF(AL2179&lt;&gt;"",$H$2,"")</f>
        <v/>
      </c>
    </row>
    <row r="2180" spans="1:40" x14ac:dyDescent="0.2">
      <c r="A2180" s="9" t="str">
        <f>Calculations!B2180</f>
        <v/>
      </c>
      <c r="B2180" s="9" t="str">
        <f>Calculations!A2180</f>
        <v/>
      </c>
      <c r="C2180" s="3" t="str">
        <f t="shared" si="224"/>
        <v/>
      </c>
      <c r="D2180" s="3" t="str">
        <f>IFERROR(Calculations!L2180,"")</f>
        <v/>
      </c>
      <c r="E2180" s="3" t="str">
        <f>IF(OR(FilterValue="",Calculations!C2180=FilterValue), IF(Calculations!C2180 &lt;&gt;DefectTypeString,  IFERROR(Calculations!L2180,""), NA()),NA())</f>
        <v/>
      </c>
      <c r="F2180" s="3" t="e">
        <f t="shared" ref="F2180:F2243" si="228">$F$2</f>
        <v>#NUM!</v>
      </c>
      <c r="G2180" s="3" t="e">
        <f xml:space="preserve"> IF(Calculations!C2180 = DefectTypeString,  IFERROR(Calculations!L2180,""), NA())</f>
        <v>#N/A</v>
      </c>
      <c r="H2180" s="3" t="e">
        <f t="shared" ref="H2180:H2243" si="229">$H$2</f>
        <v>#NUM!</v>
      </c>
      <c r="I2180" s="3" t="e">
        <f ca="1" xml:space="preserve"> IF(OR(Calculations!C2180 = "",Calculations!C2180 &lt;&gt; DefectTypeString),  Calculations!M2180, NA())</f>
        <v>#N/A</v>
      </c>
      <c r="J2180" s="3" t="e">
        <f xml:space="preserve"> IF(Calculations!C2180 = DefectTypeString,  Calculations!M2180, NA())</f>
        <v>#N/A</v>
      </c>
      <c r="K2180" s="3"/>
      <c r="AL2180" s="2" t="str">
        <f t="shared" si="225"/>
        <v/>
      </c>
      <c r="AM2180" s="4" t="str">
        <f t="shared" si="226"/>
        <v/>
      </c>
      <c r="AN2180" s="4" t="str">
        <f t="shared" si="227"/>
        <v/>
      </c>
    </row>
    <row r="2181" spans="1:40" x14ac:dyDescent="0.2">
      <c r="A2181" s="9" t="str">
        <f>Calculations!B2181</f>
        <v/>
      </c>
      <c r="B2181" s="9" t="str">
        <f>Calculations!A2181</f>
        <v/>
      </c>
      <c r="C2181" s="3" t="str">
        <f t="shared" si="224"/>
        <v/>
      </c>
      <c r="D2181" s="3" t="str">
        <f>IFERROR(Calculations!L2181,"")</f>
        <v/>
      </c>
      <c r="E2181" s="3" t="str">
        <f>IF(OR(FilterValue="",Calculations!C2181=FilterValue), IF(Calculations!C2181 &lt;&gt;DefectTypeString,  IFERROR(Calculations!L2181,""), NA()),NA())</f>
        <v/>
      </c>
      <c r="F2181" s="3" t="e">
        <f t="shared" si="228"/>
        <v>#NUM!</v>
      </c>
      <c r="G2181" s="3" t="e">
        <f xml:space="preserve"> IF(Calculations!C2181 = DefectTypeString,  IFERROR(Calculations!L2181,""), NA())</f>
        <v>#N/A</v>
      </c>
      <c r="H2181" s="3" t="e">
        <f t="shared" si="229"/>
        <v>#NUM!</v>
      </c>
      <c r="I2181" s="3" t="e">
        <f ca="1" xml:space="preserve"> IF(OR(Calculations!C2181 = "",Calculations!C2181 &lt;&gt; DefectTypeString),  Calculations!M2181, NA())</f>
        <v>#N/A</v>
      </c>
      <c r="J2181" s="3" t="e">
        <f xml:space="preserve"> IF(Calculations!C2181 = DefectTypeString,  Calculations!M2181, NA())</f>
        <v>#N/A</v>
      </c>
      <c r="K2181" s="3"/>
      <c r="AL2181" s="2" t="str">
        <f t="shared" si="225"/>
        <v/>
      </c>
      <c r="AM2181" s="4" t="str">
        <f t="shared" si="226"/>
        <v/>
      </c>
      <c r="AN2181" s="4" t="str">
        <f t="shared" si="227"/>
        <v/>
      </c>
    </row>
    <row r="2182" spans="1:40" x14ac:dyDescent="0.2">
      <c r="A2182" s="9" t="str">
        <f>Calculations!B2182</f>
        <v/>
      </c>
      <c r="B2182" s="9" t="str">
        <f>Calculations!A2182</f>
        <v/>
      </c>
      <c r="C2182" s="3" t="str">
        <f t="shared" si="224"/>
        <v/>
      </c>
      <c r="D2182" s="3" t="str">
        <f>IFERROR(Calculations!L2182,"")</f>
        <v/>
      </c>
      <c r="E2182" s="3" t="str">
        <f>IF(OR(FilterValue="",Calculations!C2182=FilterValue), IF(Calculations!C2182 &lt;&gt;DefectTypeString,  IFERROR(Calculations!L2182,""), NA()),NA())</f>
        <v/>
      </c>
      <c r="F2182" s="3" t="e">
        <f t="shared" si="228"/>
        <v>#NUM!</v>
      </c>
      <c r="G2182" s="3" t="e">
        <f xml:space="preserve"> IF(Calculations!C2182 = DefectTypeString,  IFERROR(Calculations!L2182,""), NA())</f>
        <v>#N/A</v>
      </c>
      <c r="H2182" s="3" t="e">
        <f t="shared" si="229"/>
        <v>#NUM!</v>
      </c>
      <c r="I2182" s="3" t="e">
        <f ca="1" xml:space="preserve"> IF(OR(Calculations!C2182 = "",Calculations!C2182 &lt;&gt; DefectTypeString),  Calculations!M2182, NA())</f>
        <v>#N/A</v>
      </c>
      <c r="J2182" s="3" t="e">
        <f xml:space="preserve"> IF(Calculations!C2182 = DefectTypeString,  Calculations!M2182, NA())</f>
        <v>#N/A</v>
      </c>
      <c r="K2182" s="3"/>
      <c r="AL2182" s="2" t="str">
        <f t="shared" si="225"/>
        <v/>
      </c>
      <c r="AM2182" s="4" t="str">
        <f t="shared" si="226"/>
        <v/>
      </c>
      <c r="AN2182" s="4" t="str">
        <f t="shared" si="227"/>
        <v/>
      </c>
    </row>
    <row r="2183" spans="1:40" x14ac:dyDescent="0.2">
      <c r="A2183" s="9" t="str">
        <f>Calculations!B2183</f>
        <v/>
      </c>
      <c r="B2183" s="9" t="str">
        <f>Calculations!A2183</f>
        <v/>
      </c>
      <c r="C2183" s="3" t="str">
        <f t="shared" si="224"/>
        <v/>
      </c>
      <c r="D2183" s="3" t="str">
        <f>IFERROR(Calculations!L2183,"")</f>
        <v/>
      </c>
      <c r="E2183" s="3" t="str">
        <f>IF(OR(FilterValue="",Calculations!C2183=FilterValue), IF(Calculations!C2183 &lt;&gt;DefectTypeString,  IFERROR(Calculations!L2183,""), NA()),NA())</f>
        <v/>
      </c>
      <c r="F2183" s="3" t="e">
        <f t="shared" si="228"/>
        <v>#NUM!</v>
      </c>
      <c r="G2183" s="3" t="e">
        <f xml:space="preserve"> IF(Calculations!C2183 = DefectTypeString,  IFERROR(Calculations!L2183,""), NA())</f>
        <v>#N/A</v>
      </c>
      <c r="H2183" s="3" t="e">
        <f t="shared" si="229"/>
        <v>#NUM!</v>
      </c>
      <c r="I2183" s="3" t="e">
        <f ca="1" xml:space="preserve"> IF(OR(Calculations!C2183 = "",Calculations!C2183 &lt;&gt; DefectTypeString),  Calculations!M2183, NA())</f>
        <v>#N/A</v>
      </c>
      <c r="J2183" s="3" t="e">
        <f xml:space="preserve"> IF(Calculations!C2183 = DefectTypeString,  Calculations!M2183, NA())</f>
        <v>#N/A</v>
      </c>
      <c r="K2183" s="3"/>
      <c r="AL2183" s="2" t="str">
        <f t="shared" si="225"/>
        <v/>
      </c>
      <c r="AM2183" s="4" t="str">
        <f t="shared" si="226"/>
        <v/>
      </c>
      <c r="AN2183" s="4" t="str">
        <f t="shared" si="227"/>
        <v/>
      </c>
    </row>
    <row r="2184" spans="1:40" x14ac:dyDescent="0.2">
      <c r="A2184" s="9" t="str">
        <f>Calculations!B2184</f>
        <v/>
      </c>
      <c r="B2184" s="9" t="str">
        <f>Calculations!A2184</f>
        <v/>
      </c>
      <c r="C2184" s="3" t="str">
        <f t="shared" si="224"/>
        <v/>
      </c>
      <c r="D2184" s="3" t="str">
        <f>IFERROR(Calculations!L2184,"")</f>
        <v/>
      </c>
      <c r="E2184" s="3" t="str">
        <f>IF(OR(FilterValue="",Calculations!C2184=FilterValue), IF(Calculations!C2184 &lt;&gt;DefectTypeString,  IFERROR(Calculations!L2184,""), NA()),NA())</f>
        <v/>
      </c>
      <c r="F2184" s="3" t="e">
        <f t="shared" si="228"/>
        <v>#NUM!</v>
      </c>
      <c r="G2184" s="3" t="e">
        <f xml:space="preserve"> IF(Calculations!C2184 = DefectTypeString,  IFERROR(Calculations!L2184,""), NA())</f>
        <v>#N/A</v>
      </c>
      <c r="H2184" s="3" t="e">
        <f t="shared" si="229"/>
        <v>#NUM!</v>
      </c>
      <c r="I2184" s="3" t="e">
        <f ca="1" xml:space="preserve"> IF(OR(Calculations!C2184 = "",Calculations!C2184 &lt;&gt; DefectTypeString),  Calculations!M2184, NA())</f>
        <v>#N/A</v>
      </c>
      <c r="J2184" s="3" t="e">
        <f xml:space="preserve"> IF(Calculations!C2184 = DefectTypeString,  Calculations!M2184, NA())</f>
        <v>#N/A</v>
      </c>
      <c r="K2184" s="3"/>
      <c r="AL2184" s="2" t="str">
        <f t="shared" si="225"/>
        <v/>
      </c>
      <c r="AM2184" s="4" t="str">
        <f t="shared" si="226"/>
        <v/>
      </c>
      <c r="AN2184" s="4" t="str">
        <f t="shared" si="227"/>
        <v/>
      </c>
    </row>
    <row r="2185" spans="1:40" x14ac:dyDescent="0.2">
      <c r="A2185" s="9" t="str">
        <f>Calculations!B2185</f>
        <v/>
      </c>
      <c r="B2185" s="9" t="str">
        <f>Calculations!A2185</f>
        <v/>
      </c>
      <c r="C2185" s="3" t="str">
        <f t="shared" si="224"/>
        <v/>
      </c>
      <c r="D2185" s="3" t="str">
        <f>IFERROR(Calculations!L2185,"")</f>
        <v/>
      </c>
      <c r="E2185" s="3" t="str">
        <f>IF(OR(FilterValue="",Calculations!C2185=FilterValue), IF(Calculations!C2185 &lt;&gt;DefectTypeString,  IFERROR(Calculations!L2185,""), NA()),NA())</f>
        <v/>
      </c>
      <c r="F2185" s="3" t="e">
        <f t="shared" si="228"/>
        <v>#NUM!</v>
      </c>
      <c r="G2185" s="3" t="e">
        <f xml:space="preserve"> IF(Calculations!C2185 = DefectTypeString,  IFERROR(Calculations!L2185,""), NA())</f>
        <v>#N/A</v>
      </c>
      <c r="H2185" s="3" t="e">
        <f t="shared" si="229"/>
        <v>#NUM!</v>
      </c>
      <c r="I2185" s="3" t="e">
        <f ca="1" xml:space="preserve"> IF(OR(Calculations!C2185 = "",Calculations!C2185 &lt;&gt; DefectTypeString),  Calculations!M2185, NA())</f>
        <v>#N/A</v>
      </c>
      <c r="J2185" s="3" t="e">
        <f xml:space="preserve"> IF(Calculations!C2185 = DefectTypeString,  Calculations!M2185, NA())</f>
        <v>#N/A</v>
      </c>
      <c r="K2185" s="3"/>
      <c r="AL2185" s="2" t="str">
        <f t="shared" si="225"/>
        <v/>
      </c>
      <c r="AM2185" s="4" t="str">
        <f t="shared" si="226"/>
        <v/>
      </c>
      <c r="AN2185" s="4" t="str">
        <f t="shared" si="227"/>
        <v/>
      </c>
    </row>
    <row r="2186" spans="1:40" x14ac:dyDescent="0.2">
      <c r="A2186" s="9" t="str">
        <f>Calculations!B2186</f>
        <v/>
      </c>
      <c r="B2186" s="9" t="str">
        <f>Calculations!A2186</f>
        <v/>
      </c>
      <c r="C2186" s="3" t="str">
        <f t="shared" si="224"/>
        <v/>
      </c>
      <c r="D2186" s="3" t="str">
        <f>IFERROR(Calculations!L2186,"")</f>
        <v/>
      </c>
      <c r="E2186" s="3" t="str">
        <f>IF(OR(FilterValue="",Calculations!C2186=FilterValue), IF(Calculations!C2186 &lt;&gt;DefectTypeString,  IFERROR(Calculations!L2186,""), NA()),NA())</f>
        <v/>
      </c>
      <c r="F2186" s="3" t="e">
        <f t="shared" si="228"/>
        <v>#NUM!</v>
      </c>
      <c r="G2186" s="3" t="e">
        <f xml:space="preserve"> IF(Calculations!C2186 = DefectTypeString,  IFERROR(Calculations!L2186,""), NA())</f>
        <v>#N/A</v>
      </c>
      <c r="H2186" s="3" t="e">
        <f t="shared" si="229"/>
        <v>#NUM!</v>
      </c>
      <c r="I2186" s="3" t="e">
        <f ca="1" xml:space="preserve"> IF(OR(Calculations!C2186 = "",Calculations!C2186 &lt;&gt; DefectTypeString),  Calculations!M2186, NA())</f>
        <v>#N/A</v>
      </c>
      <c r="J2186" s="3" t="e">
        <f xml:space="preserve"> IF(Calculations!C2186 = DefectTypeString,  Calculations!M2186, NA())</f>
        <v>#N/A</v>
      </c>
      <c r="K2186" s="3"/>
      <c r="AL2186" s="2" t="str">
        <f t="shared" si="225"/>
        <v/>
      </c>
      <c r="AM2186" s="4" t="str">
        <f t="shared" si="226"/>
        <v/>
      </c>
      <c r="AN2186" s="4" t="str">
        <f t="shared" si="227"/>
        <v/>
      </c>
    </row>
    <row r="2187" spans="1:40" x14ac:dyDescent="0.2">
      <c r="A2187" s="9" t="str">
        <f>Calculations!B2187</f>
        <v/>
      </c>
      <c r="B2187" s="9" t="str">
        <f>Calculations!A2187</f>
        <v/>
      </c>
      <c r="C2187" s="3" t="str">
        <f t="shared" si="224"/>
        <v/>
      </c>
      <c r="D2187" s="3" t="str">
        <f>IFERROR(Calculations!L2187,"")</f>
        <v/>
      </c>
      <c r="E2187" s="3" t="str">
        <f>IF(OR(FilterValue="",Calculations!C2187=FilterValue), IF(Calculations!C2187 &lt;&gt;DefectTypeString,  IFERROR(Calculations!L2187,""), NA()),NA())</f>
        <v/>
      </c>
      <c r="F2187" s="3" t="e">
        <f t="shared" si="228"/>
        <v>#NUM!</v>
      </c>
      <c r="G2187" s="3" t="e">
        <f xml:space="preserve"> IF(Calculations!C2187 = DefectTypeString,  IFERROR(Calculations!L2187,""), NA())</f>
        <v>#N/A</v>
      </c>
      <c r="H2187" s="3" t="e">
        <f t="shared" si="229"/>
        <v>#NUM!</v>
      </c>
      <c r="I2187" s="3" t="e">
        <f ca="1" xml:space="preserve"> IF(OR(Calculations!C2187 = "",Calculations!C2187 &lt;&gt; DefectTypeString),  Calculations!M2187, NA())</f>
        <v>#N/A</v>
      </c>
      <c r="J2187" s="3" t="e">
        <f xml:space="preserve"> IF(Calculations!C2187 = DefectTypeString,  Calculations!M2187, NA())</f>
        <v>#N/A</v>
      </c>
      <c r="K2187" s="3"/>
      <c r="AL2187" s="2" t="str">
        <f t="shared" si="225"/>
        <v/>
      </c>
      <c r="AM2187" s="4" t="str">
        <f t="shared" si="226"/>
        <v/>
      </c>
      <c r="AN2187" s="4" t="str">
        <f t="shared" si="227"/>
        <v/>
      </c>
    </row>
    <row r="2188" spans="1:40" x14ac:dyDescent="0.2">
      <c r="A2188" s="9" t="str">
        <f>Calculations!B2188</f>
        <v/>
      </c>
      <c r="B2188" s="9" t="str">
        <f>Calculations!A2188</f>
        <v/>
      </c>
      <c r="C2188" s="3" t="str">
        <f t="shared" si="224"/>
        <v/>
      </c>
      <c r="D2188" s="3" t="str">
        <f>IFERROR(Calculations!L2188,"")</f>
        <v/>
      </c>
      <c r="E2188" s="3" t="str">
        <f>IF(OR(FilterValue="",Calculations!C2188=FilterValue), IF(Calculations!C2188 &lt;&gt;DefectTypeString,  IFERROR(Calculations!L2188,""), NA()),NA())</f>
        <v/>
      </c>
      <c r="F2188" s="3" t="e">
        <f t="shared" si="228"/>
        <v>#NUM!</v>
      </c>
      <c r="G2188" s="3" t="e">
        <f xml:space="preserve"> IF(Calculations!C2188 = DefectTypeString,  IFERROR(Calculations!L2188,""), NA())</f>
        <v>#N/A</v>
      </c>
      <c r="H2188" s="3" t="e">
        <f t="shared" si="229"/>
        <v>#NUM!</v>
      </c>
      <c r="I2188" s="3" t="e">
        <f ca="1" xml:space="preserve"> IF(OR(Calculations!C2188 = "",Calculations!C2188 &lt;&gt; DefectTypeString),  Calculations!M2188, NA())</f>
        <v>#N/A</v>
      </c>
      <c r="J2188" s="3" t="e">
        <f xml:space="preserve"> IF(Calculations!C2188 = DefectTypeString,  Calculations!M2188, NA())</f>
        <v>#N/A</v>
      </c>
      <c r="K2188" s="3"/>
      <c r="AL2188" s="2" t="str">
        <f t="shared" si="225"/>
        <v/>
      </c>
      <c r="AM2188" s="4" t="str">
        <f t="shared" si="226"/>
        <v/>
      </c>
      <c r="AN2188" s="4" t="str">
        <f t="shared" si="227"/>
        <v/>
      </c>
    </row>
    <row r="2189" spans="1:40" x14ac:dyDescent="0.2">
      <c r="A2189" s="9" t="str">
        <f>Calculations!B2189</f>
        <v/>
      </c>
      <c r="B2189" s="9" t="str">
        <f>Calculations!A2189</f>
        <v/>
      </c>
      <c r="C2189" s="3" t="str">
        <f t="shared" si="224"/>
        <v/>
      </c>
      <c r="D2189" s="3" t="str">
        <f>IFERROR(Calculations!L2189,"")</f>
        <v/>
      </c>
      <c r="E2189" s="3" t="str">
        <f>IF(OR(FilterValue="",Calculations!C2189=FilterValue), IF(Calculations!C2189 &lt;&gt;DefectTypeString,  IFERROR(Calculations!L2189,""), NA()),NA())</f>
        <v/>
      </c>
      <c r="F2189" s="3" t="e">
        <f t="shared" si="228"/>
        <v>#NUM!</v>
      </c>
      <c r="G2189" s="3" t="e">
        <f xml:space="preserve"> IF(Calculations!C2189 = DefectTypeString,  IFERROR(Calculations!L2189,""), NA())</f>
        <v>#N/A</v>
      </c>
      <c r="H2189" s="3" t="e">
        <f t="shared" si="229"/>
        <v>#NUM!</v>
      </c>
      <c r="I2189" s="3" t="e">
        <f ca="1" xml:space="preserve"> IF(OR(Calculations!C2189 = "",Calculations!C2189 &lt;&gt; DefectTypeString),  Calculations!M2189, NA())</f>
        <v>#N/A</v>
      </c>
      <c r="J2189" s="3" t="e">
        <f xml:space="preserve"> IF(Calculations!C2189 = DefectTypeString,  Calculations!M2189, NA())</f>
        <v>#N/A</v>
      </c>
      <c r="K2189" s="3"/>
      <c r="AL2189" s="2" t="str">
        <f t="shared" si="225"/>
        <v/>
      </c>
      <c r="AM2189" s="4" t="str">
        <f t="shared" si="226"/>
        <v/>
      </c>
      <c r="AN2189" s="4" t="str">
        <f t="shared" si="227"/>
        <v/>
      </c>
    </row>
    <row r="2190" spans="1:40" x14ac:dyDescent="0.2">
      <c r="A2190" s="9" t="str">
        <f>Calculations!B2190</f>
        <v/>
      </c>
      <c r="B2190" s="9" t="str">
        <f>Calculations!A2190</f>
        <v/>
      </c>
      <c r="C2190" s="3" t="str">
        <f t="shared" si="224"/>
        <v/>
      </c>
      <c r="D2190" s="3" t="str">
        <f>IFERROR(Calculations!L2190,"")</f>
        <v/>
      </c>
      <c r="E2190" s="3" t="str">
        <f>IF(OR(FilterValue="",Calculations!C2190=FilterValue), IF(Calculations!C2190 &lt;&gt;DefectTypeString,  IFERROR(Calculations!L2190,""), NA()),NA())</f>
        <v/>
      </c>
      <c r="F2190" s="3" t="e">
        <f t="shared" si="228"/>
        <v>#NUM!</v>
      </c>
      <c r="G2190" s="3" t="e">
        <f xml:space="preserve"> IF(Calculations!C2190 = DefectTypeString,  IFERROR(Calculations!L2190,""), NA())</f>
        <v>#N/A</v>
      </c>
      <c r="H2190" s="3" t="e">
        <f t="shared" si="229"/>
        <v>#NUM!</v>
      </c>
      <c r="I2190" s="3" t="e">
        <f ca="1" xml:space="preserve"> IF(OR(Calculations!C2190 = "",Calculations!C2190 &lt;&gt; DefectTypeString),  Calculations!M2190, NA())</f>
        <v>#N/A</v>
      </c>
      <c r="J2190" s="3" t="e">
        <f xml:space="preserve"> IF(Calculations!C2190 = DefectTypeString,  Calculations!M2190, NA())</f>
        <v>#N/A</v>
      </c>
      <c r="K2190" s="3"/>
      <c r="AL2190" s="2" t="str">
        <f t="shared" si="225"/>
        <v/>
      </c>
      <c r="AM2190" s="4" t="str">
        <f t="shared" si="226"/>
        <v/>
      </c>
      <c r="AN2190" s="4" t="str">
        <f t="shared" si="227"/>
        <v/>
      </c>
    </row>
    <row r="2191" spans="1:40" x14ac:dyDescent="0.2">
      <c r="A2191" s="9" t="str">
        <f>Calculations!B2191</f>
        <v/>
      </c>
      <c r="B2191" s="9" t="str">
        <f>Calculations!A2191</f>
        <v/>
      </c>
      <c r="C2191" s="3" t="str">
        <f t="shared" si="224"/>
        <v/>
      </c>
      <c r="D2191" s="3" t="str">
        <f>IFERROR(Calculations!L2191,"")</f>
        <v/>
      </c>
      <c r="E2191" s="3" t="str">
        <f>IF(OR(FilterValue="",Calculations!C2191=FilterValue), IF(Calculations!C2191 &lt;&gt;DefectTypeString,  IFERROR(Calculations!L2191,""), NA()),NA())</f>
        <v/>
      </c>
      <c r="F2191" s="3" t="e">
        <f t="shared" si="228"/>
        <v>#NUM!</v>
      </c>
      <c r="G2191" s="3" t="e">
        <f xml:space="preserve"> IF(Calculations!C2191 = DefectTypeString,  IFERROR(Calculations!L2191,""), NA())</f>
        <v>#N/A</v>
      </c>
      <c r="H2191" s="3" t="e">
        <f t="shared" si="229"/>
        <v>#NUM!</v>
      </c>
      <c r="I2191" s="3" t="e">
        <f ca="1" xml:space="preserve"> IF(OR(Calculations!C2191 = "",Calculations!C2191 &lt;&gt; DefectTypeString),  Calculations!M2191, NA())</f>
        <v>#N/A</v>
      </c>
      <c r="J2191" s="3" t="e">
        <f xml:space="preserve"> IF(Calculations!C2191 = DefectTypeString,  Calculations!M2191, NA())</f>
        <v>#N/A</v>
      </c>
      <c r="K2191" s="3"/>
      <c r="AL2191" s="2" t="str">
        <f t="shared" si="225"/>
        <v/>
      </c>
      <c r="AM2191" s="4" t="str">
        <f t="shared" si="226"/>
        <v/>
      </c>
      <c r="AN2191" s="4" t="str">
        <f t="shared" si="227"/>
        <v/>
      </c>
    </row>
    <row r="2192" spans="1:40" x14ac:dyDescent="0.2">
      <c r="A2192" s="9" t="str">
        <f>Calculations!B2192</f>
        <v/>
      </c>
      <c r="B2192" s="9" t="str">
        <f>Calculations!A2192</f>
        <v/>
      </c>
      <c r="C2192" s="3" t="str">
        <f t="shared" si="224"/>
        <v/>
      </c>
      <c r="D2192" s="3" t="str">
        <f>IFERROR(Calculations!L2192,"")</f>
        <v/>
      </c>
      <c r="E2192" s="3" t="str">
        <f>IF(OR(FilterValue="",Calculations!C2192=FilterValue), IF(Calculations!C2192 &lt;&gt;DefectTypeString,  IFERROR(Calculations!L2192,""), NA()),NA())</f>
        <v/>
      </c>
      <c r="F2192" s="3" t="e">
        <f t="shared" si="228"/>
        <v>#NUM!</v>
      </c>
      <c r="G2192" s="3" t="e">
        <f xml:space="preserve"> IF(Calculations!C2192 = DefectTypeString,  IFERROR(Calculations!L2192,""), NA())</f>
        <v>#N/A</v>
      </c>
      <c r="H2192" s="3" t="e">
        <f t="shared" si="229"/>
        <v>#NUM!</v>
      </c>
      <c r="I2192" s="3" t="e">
        <f ca="1" xml:space="preserve"> IF(OR(Calculations!C2192 = "",Calculations!C2192 &lt;&gt; DefectTypeString),  Calculations!M2192, NA())</f>
        <v>#N/A</v>
      </c>
      <c r="J2192" s="3" t="e">
        <f xml:space="preserve"> IF(Calculations!C2192 = DefectTypeString,  Calculations!M2192, NA())</f>
        <v>#N/A</v>
      </c>
      <c r="K2192" s="3"/>
      <c r="AL2192" s="2" t="str">
        <f t="shared" si="225"/>
        <v/>
      </c>
      <c r="AM2192" s="4" t="str">
        <f t="shared" si="226"/>
        <v/>
      </c>
      <c r="AN2192" s="4" t="str">
        <f t="shared" si="227"/>
        <v/>
      </c>
    </row>
    <row r="2193" spans="1:40" x14ac:dyDescent="0.2">
      <c r="A2193" s="9" t="str">
        <f>Calculations!B2193</f>
        <v/>
      </c>
      <c r="B2193" s="9" t="str">
        <f>Calculations!A2193</f>
        <v/>
      </c>
      <c r="C2193" s="3" t="str">
        <f t="shared" si="224"/>
        <v/>
      </c>
      <c r="D2193" s="3" t="str">
        <f>IFERROR(Calculations!L2193,"")</f>
        <v/>
      </c>
      <c r="E2193" s="3" t="str">
        <f>IF(OR(FilterValue="",Calculations!C2193=FilterValue), IF(Calculations!C2193 &lt;&gt;DefectTypeString,  IFERROR(Calculations!L2193,""), NA()),NA())</f>
        <v/>
      </c>
      <c r="F2193" s="3" t="e">
        <f t="shared" si="228"/>
        <v>#NUM!</v>
      </c>
      <c r="G2193" s="3" t="e">
        <f xml:space="preserve"> IF(Calculations!C2193 = DefectTypeString,  IFERROR(Calculations!L2193,""), NA())</f>
        <v>#N/A</v>
      </c>
      <c r="H2193" s="3" t="e">
        <f t="shared" si="229"/>
        <v>#NUM!</v>
      </c>
      <c r="I2193" s="3" t="e">
        <f ca="1" xml:space="preserve"> IF(OR(Calculations!C2193 = "",Calculations!C2193 &lt;&gt; DefectTypeString),  Calculations!M2193, NA())</f>
        <v>#N/A</v>
      </c>
      <c r="J2193" s="3" t="e">
        <f xml:space="preserve"> IF(Calculations!C2193 = DefectTypeString,  Calculations!M2193, NA())</f>
        <v>#N/A</v>
      </c>
      <c r="K2193" s="3"/>
      <c r="AL2193" s="2" t="str">
        <f t="shared" si="225"/>
        <v/>
      </c>
      <c r="AM2193" s="4" t="str">
        <f t="shared" si="226"/>
        <v/>
      </c>
      <c r="AN2193" s="4" t="str">
        <f t="shared" si="227"/>
        <v/>
      </c>
    </row>
    <row r="2194" spans="1:40" x14ac:dyDescent="0.2">
      <c r="A2194" s="9" t="str">
        <f>Calculations!B2194</f>
        <v/>
      </c>
      <c r="B2194" s="9" t="str">
        <f>Calculations!A2194</f>
        <v/>
      </c>
      <c r="C2194" s="3" t="str">
        <f t="shared" si="224"/>
        <v/>
      </c>
      <c r="D2194" s="3" t="str">
        <f>IFERROR(Calculations!L2194,"")</f>
        <v/>
      </c>
      <c r="E2194" s="3" t="str">
        <f>IF(OR(FilterValue="",Calculations!C2194=FilterValue), IF(Calculations!C2194 &lt;&gt;DefectTypeString,  IFERROR(Calculations!L2194,""), NA()),NA())</f>
        <v/>
      </c>
      <c r="F2194" s="3" t="e">
        <f t="shared" si="228"/>
        <v>#NUM!</v>
      </c>
      <c r="G2194" s="3" t="e">
        <f xml:space="preserve"> IF(Calculations!C2194 = DefectTypeString,  IFERROR(Calculations!L2194,""), NA())</f>
        <v>#N/A</v>
      </c>
      <c r="H2194" s="3" t="e">
        <f t="shared" si="229"/>
        <v>#NUM!</v>
      </c>
      <c r="I2194" s="3" t="e">
        <f ca="1" xml:space="preserve"> IF(OR(Calculations!C2194 = "",Calculations!C2194 &lt;&gt; DefectTypeString),  Calculations!M2194, NA())</f>
        <v>#N/A</v>
      </c>
      <c r="J2194" s="3" t="e">
        <f xml:space="preserve"> IF(Calculations!C2194 = DefectTypeString,  Calculations!M2194, NA())</f>
        <v>#N/A</v>
      </c>
      <c r="K2194" s="3"/>
      <c r="AL2194" s="2" t="str">
        <f t="shared" si="225"/>
        <v/>
      </c>
      <c r="AM2194" s="4" t="str">
        <f t="shared" si="226"/>
        <v/>
      </c>
      <c r="AN2194" s="4" t="str">
        <f t="shared" si="227"/>
        <v/>
      </c>
    </row>
    <row r="2195" spans="1:40" x14ac:dyDescent="0.2">
      <c r="A2195" s="9" t="str">
        <f>Calculations!B2195</f>
        <v/>
      </c>
      <c r="B2195" s="9" t="str">
        <f>Calculations!A2195</f>
        <v/>
      </c>
      <c r="C2195" s="3" t="str">
        <f t="shared" si="224"/>
        <v/>
      </c>
      <c r="D2195" s="3" t="str">
        <f>IFERROR(Calculations!L2195,"")</f>
        <v/>
      </c>
      <c r="E2195" s="3" t="str">
        <f>IF(OR(FilterValue="",Calculations!C2195=FilterValue), IF(Calculations!C2195 &lt;&gt;DefectTypeString,  IFERROR(Calculations!L2195,""), NA()),NA())</f>
        <v/>
      </c>
      <c r="F2195" s="3" t="e">
        <f t="shared" si="228"/>
        <v>#NUM!</v>
      </c>
      <c r="G2195" s="3" t="e">
        <f xml:space="preserve"> IF(Calculations!C2195 = DefectTypeString,  IFERROR(Calculations!L2195,""), NA())</f>
        <v>#N/A</v>
      </c>
      <c r="H2195" s="3" t="e">
        <f t="shared" si="229"/>
        <v>#NUM!</v>
      </c>
      <c r="I2195" s="3" t="e">
        <f ca="1" xml:space="preserve"> IF(OR(Calculations!C2195 = "",Calculations!C2195 &lt;&gt; DefectTypeString),  Calculations!M2195, NA())</f>
        <v>#N/A</v>
      </c>
      <c r="J2195" s="3" t="e">
        <f xml:space="preserve"> IF(Calculations!C2195 = DefectTypeString,  Calculations!M2195, NA())</f>
        <v>#N/A</v>
      </c>
      <c r="K2195" s="3"/>
      <c r="AL2195" s="2" t="str">
        <f t="shared" si="225"/>
        <v/>
      </c>
      <c r="AM2195" s="4" t="str">
        <f t="shared" si="226"/>
        <v/>
      </c>
      <c r="AN2195" s="4" t="str">
        <f t="shared" si="227"/>
        <v/>
      </c>
    </row>
    <row r="2196" spans="1:40" x14ac:dyDescent="0.2">
      <c r="A2196" s="9" t="str">
        <f>Calculations!B2196</f>
        <v/>
      </c>
      <c r="B2196" s="9" t="str">
        <f>Calculations!A2196</f>
        <v/>
      </c>
      <c r="C2196" s="3" t="str">
        <f t="shared" si="224"/>
        <v/>
      </c>
      <c r="D2196" s="3" t="str">
        <f>IFERROR(Calculations!L2196,"")</f>
        <v/>
      </c>
      <c r="E2196" s="3" t="str">
        <f>IF(OR(FilterValue="",Calculations!C2196=FilterValue), IF(Calculations!C2196 &lt;&gt;DefectTypeString,  IFERROR(Calculations!L2196,""), NA()),NA())</f>
        <v/>
      </c>
      <c r="F2196" s="3" t="e">
        <f t="shared" si="228"/>
        <v>#NUM!</v>
      </c>
      <c r="G2196" s="3" t="e">
        <f xml:space="preserve"> IF(Calculations!C2196 = DefectTypeString,  IFERROR(Calculations!L2196,""), NA())</f>
        <v>#N/A</v>
      </c>
      <c r="H2196" s="3" t="e">
        <f t="shared" si="229"/>
        <v>#NUM!</v>
      </c>
      <c r="I2196" s="3" t="e">
        <f ca="1" xml:space="preserve"> IF(OR(Calculations!C2196 = "",Calculations!C2196 &lt;&gt; DefectTypeString),  Calculations!M2196, NA())</f>
        <v>#N/A</v>
      </c>
      <c r="J2196" s="3" t="e">
        <f xml:space="preserve"> IF(Calculations!C2196 = DefectTypeString,  Calculations!M2196, NA())</f>
        <v>#N/A</v>
      </c>
      <c r="K2196" s="3"/>
      <c r="AL2196" s="2" t="str">
        <f t="shared" si="225"/>
        <v/>
      </c>
      <c r="AM2196" s="4" t="str">
        <f t="shared" si="226"/>
        <v/>
      </c>
      <c r="AN2196" s="4" t="str">
        <f t="shared" si="227"/>
        <v/>
      </c>
    </row>
    <row r="2197" spans="1:40" x14ac:dyDescent="0.2">
      <c r="A2197" s="9" t="str">
        <f>Calculations!B2197</f>
        <v/>
      </c>
      <c r="B2197" s="9" t="str">
        <f>Calculations!A2197</f>
        <v/>
      </c>
      <c r="C2197" s="3" t="str">
        <f t="shared" si="224"/>
        <v/>
      </c>
      <c r="D2197" s="3" t="str">
        <f>IFERROR(Calculations!L2197,"")</f>
        <v/>
      </c>
      <c r="E2197" s="3" t="str">
        <f>IF(OR(FilterValue="",Calculations!C2197=FilterValue), IF(Calculations!C2197 &lt;&gt;DefectTypeString,  IFERROR(Calculations!L2197,""), NA()),NA())</f>
        <v/>
      </c>
      <c r="F2197" s="3" t="e">
        <f t="shared" si="228"/>
        <v>#NUM!</v>
      </c>
      <c r="G2197" s="3" t="e">
        <f xml:space="preserve"> IF(Calculations!C2197 = DefectTypeString,  IFERROR(Calculations!L2197,""), NA())</f>
        <v>#N/A</v>
      </c>
      <c r="H2197" s="3" t="e">
        <f t="shared" si="229"/>
        <v>#NUM!</v>
      </c>
      <c r="I2197" s="3" t="e">
        <f ca="1" xml:space="preserve"> IF(OR(Calculations!C2197 = "",Calculations!C2197 &lt;&gt; DefectTypeString),  Calculations!M2197, NA())</f>
        <v>#N/A</v>
      </c>
      <c r="J2197" s="3" t="e">
        <f xml:space="preserve"> IF(Calculations!C2197 = DefectTypeString,  Calculations!M2197, NA())</f>
        <v>#N/A</v>
      </c>
      <c r="K2197" s="3"/>
      <c r="AL2197" s="2" t="str">
        <f t="shared" si="225"/>
        <v/>
      </c>
      <c r="AM2197" s="4" t="str">
        <f t="shared" si="226"/>
        <v/>
      </c>
      <c r="AN2197" s="4" t="str">
        <f t="shared" si="227"/>
        <v/>
      </c>
    </row>
    <row r="2198" spans="1:40" x14ac:dyDescent="0.2">
      <c r="A2198" s="9" t="str">
        <f>Calculations!B2198</f>
        <v/>
      </c>
      <c r="B2198" s="9" t="str">
        <f>Calculations!A2198</f>
        <v/>
      </c>
      <c r="C2198" s="3" t="str">
        <f t="shared" si="224"/>
        <v/>
      </c>
      <c r="D2198" s="3" t="str">
        <f>IFERROR(Calculations!L2198,"")</f>
        <v/>
      </c>
      <c r="E2198" s="3" t="str">
        <f>IF(OR(FilterValue="",Calculations!C2198=FilterValue), IF(Calculations!C2198 &lt;&gt;DefectTypeString,  IFERROR(Calculations!L2198,""), NA()),NA())</f>
        <v/>
      </c>
      <c r="F2198" s="3" t="e">
        <f t="shared" si="228"/>
        <v>#NUM!</v>
      </c>
      <c r="G2198" s="3" t="e">
        <f xml:space="preserve"> IF(Calculations!C2198 = DefectTypeString,  IFERROR(Calculations!L2198,""), NA())</f>
        <v>#N/A</v>
      </c>
      <c r="H2198" s="3" t="e">
        <f t="shared" si="229"/>
        <v>#NUM!</v>
      </c>
      <c r="I2198" s="3" t="e">
        <f ca="1" xml:space="preserve"> IF(OR(Calculations!C2198 = "",Calculations!C2198 &lt;&gt; DefectTypeString),  Calculations!M2198, NA())</f>
        <v>#N/A</v>
      </c>
      <c r="J2198" s="3" t="e">
        <f xml:space="preserve"> IF(Calculations!C2198 = DefectTypeString,  Calculations!M2198, NA())</f>
        <v>#N/A</v>
      </c>
      <c r="K2198" s="3"/>
      <c r="AL2198" s="2" t="str">
        <f t="shared" si="225"/>
        <v/>
      </c>
      <c r="AM2198" s="4" t="str">
        <f t="shared" si="226"/>
        <v/>
      </c>
      <c r="AN2198" s="4" t="str">
        <f t="shared" si="227"/>
        <v/>
      </c>
    </row>
    <row r="2199" spans="1:40" x14ac:dyDescent="0.2">
      <c r="A2199" s="9" t="str">
        <f>Calculations!B2199</f>
        <v/>
      </c>
      <c r="B2199" s="9" t="str">
        <f>Calculations!A2199</f>
        <v/>
      </c>
      <c r="C2199" s="3" t="str">
        <f t="shared" si="224"/>
        <v/>
      </c>
      <c r="D2199" s="3" t="str">
        <f>IFERROR(Calculations!L2199,"")</f>
        <v/>
      </c>
      <c r="E2199" s="3" t="str">
        <f>IF(OR(FilterValue="",Calculations!C2199=FilterValue), IF(Calculations!C2199 &lt;&gt;DefectTypeString,  IFERROR(Calculations!L2199,""), NA()),NA())</f>
        <v/>
      </c>
      <c r="F2199" s="3" t="e">
        <f t="shared" si="228"/>
        <v>#NUM!</v>
      </c>
      <c r="G2199" s="3" t="e">
        <f xml:space="preserve"> IF(Calculations!C2199 = DefectTypeString,  IFERROR(Calculations!L2199,""), NA())</f>
        <v>#N/A</v>
      </c>
      <c r="H2199" s="3" t="e">
        <f t="shared" si="229"/>
        <v>#NUM!</v>
      </c>
      <c r="I2199" s="3" t="e">
        <f ca="1" xml:space="preserve"> IF(OR(Calculations!C2199 = "",Calculations!C2199 &lt;&gt; DefectTypeString),  Calculations!M2199, NA())</f>
        <v>#N/A</v>
      </c>
      <c r="J2199" s="3" t="e">
        <f xml:space="preserve"> IF(Calculations!C2199 = DefectTypeString,  Calculations!M2199, NA())</f>
        <v>#N/A</v>
      </c>
      <c r="K2199" s="3"/>
      <c r="AL2199" s="2" t="str">
        <f t="shared" si="225"/>
        <v/>
      </c>
      <c r="AM2199" s="4" t="str">
        <f t="shared" si="226"/>
        <v/>
      </c>
      <c r="AN2199" s="4" t="str">
        <f t="shared" si="227"/>
        <v/>
      </c>
    </row>
    <row r="2200" spans="1:40" x14ac:dyDescent="0.2">
      <c r="A2200" s="9" t="str">
        <f>Calculations!B2200</f>
        <v/>
      </c>
      <c r="B2200" s="9" t="str">
        <f>Calculations!A2200</f>
        <v/>
      </c>
      <c r="C2200" s="3" t="str">
        <f t="shared" si="224"/>
        <v/>
      </c>
      <c r="D2200" s="3" t="str">
        <f>IFERROR(Calculations!L2200,"")</f>
        <v/>
      </c>
      <c r="E2200" s="3" t="str">
        <f>IF(OR(FilterValue="",Calculations!C2200=FilterValue), IF(Calculations!C2200 &lt;&gt;DefectTypeString,  IFERROR(Calculations!L2200,""), NA()),NA())</f>
        <v/>
      </c>
      <c r="F2200" s="3" t="e">
        <f t="shared" si="228"/>
        <v>#NUM!</v>
      </c>
      <c r="G2200" s="3" t="e">
        <f xml:space="preserve"> IF(Calculations!C2200 = DefectTypeString,  IFERROR(Calculations!L2200,""), NA())</f>
        <v>#N/A</v>
      </c>
      <c r="H2200" s="3" t="e">
        <f t="shared" si="229"/>
        <v>#NUM!</v>
      </c>
      <c r="I2200" s="3" t="e">
        <f ca="1" xml:space="preserve"> IF(OR(Calculations!C2200 = "",Calculations!C2200 &lt;&gt; DefectTypeString),  Calculations!M2200, NA())</f>
        <v>#N/A</v>
      </c>
      <c r="J2200" s="3" t="e">
        <f xml:space="preserve"> IF(Calculations!C2200 = DefectTypeString,  Calculations!M2200, NA())</f>
        <v>#N/A</v>
      </c>
      <c r="K2200" s="3"/>
      <c r="AL2200" s="2" t="str">
        <f t="shared" si="225"/>
        <v/>
      </c>
      <c r="AM2200" s="4" t="str">
        <f t="shared" si="226"/>
        <v/>
      </c>
      <c r="AN2200" s="4" t="str">
        <f t="shared" si="227"/>
        <v/>
      </c>
    </row>
    <row r="2201" spans="1:40" x14ac:dyDescent="0.2">
      <c r="A2201" s="9" t="str">
        <f>Calculations!B2201</f>
        <v/>
      </c>
      <c r="B2201" s="9" t="str">
        <f>Calculations!A2201</f>
        <v/>
      </c>
      <c r="C2201" s="3" t="str">
        <f t="shared" si="224"/>
        <v/>
      </c>
      <c r="D2201" s="3" t="str">
        <f>IFERROR(Calculations!L2201,"")</f>
        <v/>
      </c>
      <c r="E2201" s="3" t="str">
        <f>IF(OR(FilterValue="",Calculations!C2201=FilterValue), IF(Calculations!C2201 &lt;&gt;DefectTypeString,  IFERROR(Calculations!L2201,""), NA()),NA())</f>
        <v/>
      </c>
      <c r="F2201" s="3" t="e">
        <f t="shared" si="228"/>
        <v>#NUM!</v>
      </c>
      <c r="G2201" s="3" t="e">
        <f xml:space="preserve"> IF(Calculations!C2201 = DefectTypeString,  IFERROR(Calculations!L2201,""), NA())</f>
        <v>#N/A</v>
      </c>
      <c r="H2201" s="3" t="e">
        <f t="shared" si="229"/>
        <v>#NUM!</v>
      </c>
      <c r="I2201" s="3" t="e">
        <f ca="1" xml:space="preserve"> IF(OR(Calculations!C2201 = "",Calculations!C2201 &lt;&gt; DefectTypeString),  Calculations!M2201, NA())</f>
        <v>#N/A</v>
      </c>
      <c r="J2201" s="3" t="e">
        <f xml:space="preserve"> IF(Calculations!C2201 = DefectTypeString,  Calculations!M2201, NA())</f>
        <v>#N/A</v>
      </c>
      <c r="K2201" s="3"/>
      <c r="AL2201" s="2" t="str">
        <f t="shared" si="225"/>
        <v/>
      </c>
      <c r="AM2201" s="4" t="str">
        <f t="shared" si="226"/>
        <v/>
      </c>
      <c r="AN2201" s="4" t="str">
        <f t="shared" si="227"/>
        <v/>
      </c>
    </row>
    <row r="2202" spans="1:40" x14ac:dyDescent="0.2">
      <c r="A2202" s="9" t="str">
        <f>Calculations!B2202</f>
        <v/>
      </c>
      <c r="B2202" s="9" t="str">
        <f>Calculations!A2202</f>
        <v/>
      </c>
      <c r="C2202" s="3" t="str">
        <f t="shared" si="224"/>
        <v/>
      </c>
      <c r="D2202" s="3" t="str">
        <f>IFERROR(Calculations!L2202,"")</f>
        <v/>
      </c>
      <c r="E2202" s="3" t="str">
        <f>IF(OR(FilterValue="",Calculations!C2202=FilterValue), IF(Calculations!C2202 &lt;&gt;DefectTypeString,  IFERROR(Calculations!L2202,""), NA()),NA())</f>
        <v/>
      </c>
      <c r="F2202" s="3" t="e">
        <f t="shared" si="228"/>
        <v>#NUM!</v>
      </c>
      <c r="G2202" s="3" t="e">
        <f xml:space="preserve"> IF(Calculations!C2202 = DefectTypeString,  IFERROR(Calculations!L2202,""), NA())</f>
        <v>#N/A</v>
      </c>
      <c r="H2202" s="3" t="e">
        <f t="shared" si="229"/>
        <v>#NUM!</v>
      </c>
      <c r="I2202" s="3" t="e">
        <f ca="1" xml:space="preserve"> IF(OR(Calculations!C2202 = "",Calculations!C2202 &lt;&gt; DefectTypeString),  Calculations!M2202, NA())</f>
        <v>#N/A</v>
      </c>
      <c r="J2202" s="3" t="e">
        <f xml:space="preserve"> IF(Calculations!C2202 = DefectTypeString,  Calculations!M2202, NA())</f>
        <v>#N/A</v>
      </c>
      <c r="K2202" s="3"/>
      <c r="AL2202" s="2" t="str">
        <f t="shared" si="225"/>
        <v/>
      </c>
      <c r="AM2202" s="4" t="str">
        <f t="shared" si="226"/>
        <v/>
      </c>
      <c r="AN2202" s="4" t="str">
        <f t="shared" si="227"/>
        <v/>
      </c>
    </row>
    <row r="2203" spans="1:40" x14ac:dyDescent="0.2">
      <c r="A2203" s="9" t="str">
        <f>Calculations!B2203</f>
        <v/>
      </c>
      <c r="B2203" s="9" t="str">
        <f>Calculations!A2203</f>
        <v/>
      </c>
      <c r="C2203" s="3" t="str">
        <f t="shared" si="224"/>
        <v/>
      </c>
      <c r="D2203" s="3" t="str">
        <f>IFERROR(Calculations!L2203,"")</f>
        <v/>
      </c>
      <c r="E2203" s="3" t="str">
        <f>IF(OR(FilterValue="",Calculations!C2203=FilterValue), IF(Calculations!C2203 &lt;&gt;DefectTypeString,  IFERROR(Calculations!L2203,""), NA()),NA())</f>
        <v/>
      </c>
      <c r="F2203" s="3" t="e">
        <f t="shared" si="228"/>
        <v>#NUM!</v>
      </c>
      <c r="G2203" s="3" t="e">
        <f xml:space="preserve"> IF(Calculations!C2203 = DefectTypeString,  IFERROR(Calculations!L2203,""), NA())</f>
        <v>#N/A</v>
      </c>
      <c r="H2203" s="3" t="e">
        <f t="shared" si="229"/>
        <v>#NUM!</v>
      </c>
      <c r="I2203" s="3" t="e">
        <f ca="1" xml:space="preserve"> IF(OR(Calculations!C2203 = "",Calculations!C2203 &lt;&gt; DefectTypeString),  Calculations!M2203, NA())</f>
        <v>#N/A</v>
      </c>
      <c r="J2203" s="3" t="e">
        <f xml:space="preserve"> IF(Calculations!C2203 = DefectTypeString,  Calculations!M2203, NA())</f>
        <v>#N/A</v>
      </c>
      <c r="K2203" s="3"/>
      <c r="AL2203" s="2" t="str">
        <f t="shared" si="225"/>
        <v/>
      </c>
      <c r="AM2203" s="4" t="str">
        <f t="shared" si="226"/>
        <v/>
      </c>
      <c r="AN2203" s="4" t="str">
        <f t="shared" si="227"/>
        <v/>
      </c>
    </row>
    <row r="2204" spans="1:40" x14ac:dyDescent="0.2">
      <c r="A2204" s="9" t="str">
        <f>Calculations!B2204</f>
        <v/>
      </c>
      <c r="B2204" s="9" t="str">
        <f>Calculations!A2204</f>
        <v/>
      </c>
      <c r="C2204" s="3" t="str">
        <f t="shared" si="224"/>
        <v/>
      </c>
      <c r="D2204" s="3" t="str">
        <f>IFERROR(Calculations!L2204,"")</f>
        <v/>
      </c>
      <c r="E2204" s="3" t="str">
        <f>IF(OR(FilterValue="",Calculations!C2204=FilterValue), IF(Calculations!C2204 &lt;&gt;DefectTypeString,  IFERROR(Calculations!L2204,""), NA()),NA())</f>
        <v/>
      </c>
      <c r="F2204" s="3" t="e">
        <f t="shared" si="228"/>
        <v>#NUM!</v>
      </c>
      <c r="G2204" s="3" t="e">
        <f xml:space="preserve"> IF(Calculations!C2204 = DefectTypeString,  IFERROR(Calculations!L2204,""), NA())</f>
        <v>#N/A</v>
      </c>
      <c r="H2204" s="3" t="e">
        <f t="shared" si="229"/>
        <v>#NUM!</v>
      </c>
      <c r="I2204" s="3" t="e">
        <f ca="1" xml:space="preserve"> IF(OR(Calculations!C2204 = "",Calculations!C2204 &lt;&gt; DefectTypeString),  Calculations!M2204, NA())</f>
        <v>#N/A</v>
      </c>
      <c r="J2204" s="3" t="e">
        <f xml:space="preserve"> IF(Calculations!C2204 = DefectTypeString,  Calculations!M2204, NA())</f>
        <v>#N/A</v>
      </c>
      <c r="K2204" s="3"/>
      <c r="AL2204" s="2" t="str">
        <f t="shared" si="225"/>
        <v/>
      </c>
      <c r="AM2204" s="4" t="str">
        <f t="shared" si="226"/>
        <v/>
      </c>
      <c r="AN2204" s="4" t="str">
        <f t="shared" si="227"/>
        <v/>
      </c>
    </row>
    <row r="2205" spans="1:40" x14ac:dyDescent="0.2">
      <c r="A2205" s="9" t="str">
        <f>Calculations!B2205</f>
        <v/>
      </c>
      <c r="B2205" s="9" t="str">
        <f>Calculations!A2205</f>
        <v/>
      </c>
      <c r="C2205" s="3" t="str">
        <f t="shared" si="224"/>
        <v/>
      </c>
      <c r="D2205" s="3" t="str">
        <f>IFERROR(Calculations!L2205,"")</f>
        <v/>
      </c>
      <c r="E2205" s="3" t="str">
        <f>IF(OR(FilterValue="",Calculations!C2205=FilterValue), IF(Calculations!C2205 &lt;&gt;DefectTypeString,  IFERROR(Calculations!L2205,""), NA()),NA())</f>
        <v/>
      </c>
      <c r="F2205" s="3" t="e">
        <f t="shared" si="228"/>
        <v>#NUM!</v>
      </c>
      <c r="G2205" s="3" t="e">
        <f xml:space="preserve"> IF(Calculations!C2205 = DefectTypeString,  IFERROR(Calculations!L2205,""), NA())</f>
        <v>#N/A</v>
      </c>
      <c r="H2205" s="3" t="e">
        <f t="shared" si="229"/>
        <v>#NUM!</v>
      </c>
      <c r="I2205" s="3" t="e">
        <f ca="1" xml:space="preserve"> IF(OR(Calculations!C2205 = "",Calculations!C2205 &lt;&gt; DefectTypeString),  Calculations!M2205, NA())</f>
        <v>#N/A</v>
      </c>
      <c r="J2205" s="3" t="e">
        <f xml:space="preserve"> IF(Calculations!C2205 = DefectTypeString,  Calculations!M2205, NA())</f>
        <v>#N/A</v>
      </c>
      <c r="K2205" s="3"/>
      <c r="AL2205" s="2" t="str">
        <f t="shared" si="225"/>
        <v/>
      </c>
      <c r="AM2205" s="4" t="str">
        <f t="shared" si="226"/>
        <v/>
      </c>
      <c r="AN2205" s="4" t="str">
        <f t="shared" si="227"/>
        <v/>
      </c>
    </row>
    <row r="2206" spans="1:40" x14ac:dyDescent="0.2">
      <c r="A2206" s="9" t="str">
        <f>Calculations!B2206</f>
        <v/>
      </c>
      <c r="B2206" s="9" t="str">
        <f>Calculations!A2206</f>
        <v/>
      </c>
      <c r="C2206" s="3" t="str">
        <f t="shared" si="224"/>
        <v/>
      </c>
      <c r="D2206" s="3" t="str">
        <f>IFERROR(Calculations!L2206,"")</f>
        <v/>
      </c>
      <c r="E2206" s="3" t="str">
        <f>IF(OR(FilterValue="",Calculations!C2206=FilterValue), IF(Calculations!C2206 &lt;&gt;DefectTypeString,  IFERROR(Calculations!L2206,""), NA()),NA())</f>
        <v/>
      </c>
      <c r="F2206" s="3" t="e">
        <f t="shared" si="228"/>
        <v>#NUM!</v>
      </c>
      <c r="G2206" s="3" t="e">
        <f xml:space="preserve"> IF(Calculations!C2206 = DefectTypeString,  IFERROR(Calculations!L2206,""), NA())</f>
        <v>#N/A</v>
      </c>
      <c r="H2206" s="3" t="e">
        <f t="shared" si="229"/>
        <v>#NUM!</v>
      </c>
      <c r="I2206" s="3" t="e">
        <f ca="1" xml:space="preserve"> IF(OR(Calculations!C2206 = "",Calculations!C2206 &lt;&gt; DefectTypeString),  Calculations!M2206, NA())</f>
        <v>#N/A</v>
      </c>
      <c r="J2206" s="3" t="e">
        <f xml:space="preserve"> IF(Calculations!C2206 = DefectTypeString,  Calculations!M2206, NA())</f>
        <v>#N/A</v>
      </c>
      <c r="K2206" s="3"/>
      <c r="AL2206" s="2" t="str">
        <f t="shared" si="225"/>
        <v/>
      </c>
      <c r="AM2206" s="4" t="str">
        <f t="shared" si="226"/>
        <v/>
      </c>
      <c r="AN2206" s="4" t="str">
        <f t="shared" si="227"/>
        <v/>
      </c>
    </row>
    <row r="2207" spans="1:40" x14ac:dyDescent="0.2">
      <c r="A2207" s="9" t="str">
        <f>Calculations!B2207</f>
        <v/>
      </c>
      <c r="B2207" s="9" t="str">
        <f>Calculations!A2207</f>
        <v/>
      </c>
      <c r="C2207" s="3" t="str">
        <f t="shared" si="224"/>
        <v/>
      </c>
      <c r="D2207" s="3" t="str">
        <f>IFERROR(Calculations!L2207,"")</f>
        <v/>
      </c>
      <c r="E2207" s="3" t="str">
        <f>IF(OR(FilterValue="",Calculations!C2207=FilterValue), IF(Calculations!C2207 &lt;&gt;DefectTypeString,  IFERROR(Calculations!L2207,""), NA()),NA())</f>
        <v/>
      </c>
      <c r="F2207" s="3" t="e">
        <f t="shared" si="228"/>
        <v>#NUM!</v>
      </c>
      <c r="G2207" s="3" t="e">
        <f xml:space="preserve"> IF(Calculations!C2207 = DefectTypeString,  IFERROR(Calculations!L2207,""), NA())</f>
        <v>#N/A</v>
      </c>
      <c r="H2207" s="3" t="e">
        <f t="shared" si="229"/>
        <v>#NUM!</v>
      </c>
      <c r="I2207" s="3" t="e">
        <f ca="1" xml:space="preserve"> IF(OR(Calculations!C2207 = "",Calculations!C2207 &lt;&gt; DefectTypeString),  Calculations!M2207, NA())</f>
        <v>#N/A</v>
      </c>
      <c r="J2207" s="3" t="e">
        <f xml:space="preserve"> IF(Calculations!C2207 = DefectTypeString,  Calculations!M2207, NA())</f>
        <v>#N/A</v>
      </c>
      <c r="K2207" s="3"/>
      <c r="AL2207" s="2" t="str">
        <f t="shared" si="225"/>
        <v/>
      </c>
      <c r="AM2207" s="4" t="str">
        <f t="shared" si="226"/>
        <v/>
      </c>
      <c r="AN2207" s="4" t="str">
        <f t="shared" si="227"/>
        <v/>
      </c>
    </row>
    <row r="2208" spans="1:40" x14ac:dyDescent="0.2">
      <c r="A2208" s="9" t="str">
        <f>Calculations!B2208</f>
        <v/>
      </c>
      <c r="B2208" s="9" t="str">
        <f>Calculations!A2208</f>
        <v/>
      </c>
      <c r="C2208" s="3" t="str">
        <f t="shared" si="224"/>
        <v/>
      </c>
      <c r="D2208" s="3" t="str">
        <f>IFERROR(Calculations!L2208,"")</f>
        <v/>
      </c>
      <c r="E2208" s="3" t="str">
        <f>IF(OR(FilterValue="",Calculations!C2208=FilterValue), IF(Calculations!C2208 &lt;&gt;DefectTypeString,  IFERROR(Calculations!L2208,""), NA()),NA())</f>
        <v/>
      </c>
      <c r="F2208" s="3" t="e">
        <f t="shared" si="228"/>
        <v>#NUM!</v>
      </c>
      <c r="G2208" s="3" t="e">
        <f xml:space="preserve"> IF(Calculations!C2208 = DefectTypeString,  IFERROR(Calculations!L2208,""), NA())</f>
        <v>#N/A</v>
      </c>
      <c r="H2208" s="3" t="e">
        <f t="shared" si="229"/>
        <v>#NUM!</v>
      </c>
      <c r="I2208" s="3" t="e">
        <f ca="1" xml:space="preserve"> IF(OR(Calculations!C2208 = "",Calculations!C2208 &lt;&gt; DefectTypeString),  Calculations!M2208, NA())</f>
        <v>#N/A</v>
      </c>
      <c r="J2208" s="3" t="e">
        <f xml:space="preserve"> IF(Calculations!C2208 = DefectTypeString,  Calculations!M2208, NA())</f>
        <v>#N/A</v>
      </c>
      <c r="K2208" s="3"/>
      <c r="AL2208" s="2" t="str">
        <f t="shared" si="225"/>
        <v/>
      </c>
      <c r="AM2208" s="4" t="str">
        <f t="shared" si="226"/>
        <v/>
      </c>
      <c r="AN2208" s="4" t="str">
        <f t="shared" si="227"/>
        <v/>
      </c>
    </row>
    <row r="2209" spans="1:40" x14ac:dyDescent="0.2">
      <c r="A2209" s="9" t="str">
        <f>Calculations!B2209</f>
        <v/>
      </c>
      <c r="B2209" s="9" t="str">
        <f>Calculations!A2209</f>
        <v/>
      </c>
      <c r="C2209" s="3" t="str">
        <f t="shared" si="224"/>
        <v/>
      </c>
      <c r="D2209" s="3" t="str">
        <f>IFERROR(Calculations!L2209,"")</f>
        <v/>
      </c>
      <c r="E2209" s="3" t="str">
        <f>IF(OR(FilterValue="",Calculations!C2209=FilterValue), IF(Calculations!C2209 &lt;&gt;DefectTypeString,  IFERROR(Calculations!L2209,""), NA()),NA())</f>
        <v/>
      </c>
      <c r="F2209" s="3" t="e">
        <f t="shared" si="228"/>
        <v>#NUM!</v>
      </c>
      <c r="G2209" s="3" t="e">
        <f xml:space="preserve"> IF(Calculations!C2209 = DefectTypeString,  IFERROR(Calculations!L2209,""), NA())</f>
        <v>#N/A</v>
      </c>
      <c r="H2209" s="3" t="e">
        <f t="shared" si="229"/>
        <v>#NUM!</v>
      </c>
      <c r="I2209" s="3" t="e">
        <f ca="1" xml:space="preserve"> IF(OR(Calculations!C2209 = "",Calculations!C2209 &lt;&gt; DefectTypeString),  Calculations!M2209, NA())</f>
        <v>#N/A</v>
      </c>
      <c r="J2209" s="3" t="e">
        <f xml:space="preserve"> IF(Calculations!C2209 = DefectTypeString,  Calculations!M2209, NA())</f>
        <v>#N/A</v>
      </c>
      <c r="K2209" s="3"/>
      <c r="AL2209" s="2" t="str">
        <f t="shared" si="225"/>
        <v/>
      </c>
      <c r="AM2209" s="4" t="str">
        <f t="shared" si="226"/>
        <v/>
      </c>
      <c r="AN2209" s="4" t="str">
        <f t="shared" si="227"/>
        <v/>
      </c>
    </row>
    <row r="2210" spans="1:40" x14ac:dyDescent="0.2">
      <c r="A2210" s="9" t="str">
        <f>Calculations!B2210</f>
        <v/>
      </c>
      <c r="B2210" s="9" t="str">
        <f>Calculations!A2210</f>
        <v/>
      </c>
      <c r="C2210" s="3" t="str">
        <f t="shared" si="224"/>
        <v/>
      </c>
      <c r="D2210" s="3" t="str">
        <f>IFERROR(Calculations!L2210,"")</f>
        <v/>
      </c>
      <c r="E2210" s="3" t="str">
        <f>IF(OR(FilterValue="",Calculations!C2210=FilterValue), IF(Calculations!C2210 &lt;&gt;DefectTypeString,  IFERROR(Calculations!L2210,""), NA()),NA())</f>
        <v/>
      </c>
      <c r="F2210" s="3" t="e">
        <f t="shared" si="228"/>
        <v>#NUM!</v>
      </c>
      <c r="G2210" s="3" t="e">
        <f xml:space="preserve"> IF(Calculations!C2210 = DefectTypeString,  IFERROR(Calculations!L2210,""), NA())</f>
        <v>#N/A</v>
      </c>
      <c r="H2210" s="3" t="e">
        <f t="shared" si="229"/>
        <v>#NUM!</v>
      </c>
      <c r="I2210" s="3" t="e">
        <f ca="1" xml:space="preserve"> IF(OR(Calculations!C2210 = "",Calculations!C2210 &lt;&gt; DefectTypeString),  Calculations!M2210, NA())</f>
        <v>#N/A</v>
      </c>
      <c r="J2210" s="3" t="e">
        <f xml:space="preserve"> IF(Calculations!C2210 = DefectTypeString,  Calculations!M2210, NA())</f>
        <v>#N/A</v>
      </c>
      <c r="K2210" s="3"/>
      <c r="AL2210" s="2" t="str">
        <f t="shared" si="225"/>
        <v/>
      </c>
      <c r="AM2210" s="4" t="str">
        <f t="shared" si="226"/>
        <v/>
      </c>
      <c r="AN2210" s="4" t="str">
        <f t="shared" si="227"/>
        <v/>
      </c>
    </row>
    <row r="2211" spans="1:40" x14ac:dyDescent="0.2">
      <c r="A2211" s="9" t="str">
        <f>Calculations!B2211</f>
        <v/>
      </c>
      <c r="B2211" s="9" t="str">
        <f>Calculations!A2211</f>
        <v/>
      </c>
      <c r="C2211" s="3" t="str">
        <f t="shared" si="224"/>
        <v/>
      </c>
      <c r="D2211" s="3" t="str">
        <f>IFERROR(Calculations!L2211,"")</f>
        <v/>
      </c>
      <c r="E2211" s="3" t="str">
        <f>IF(OR(FilterValue="",Calculations!C2211=FilterValue), IF(Calculations!C2211 &lt;&gt;DefectTypeString,  IFERROR(Calculations!L2211,""), NA()),NA())</f>
        <v/>
      </c>
      <c r="F2211" s="3" t="e">
        <f t="shared" si="228"/>
        <v>#NUM!</v>
      </c>
      <c r="G2211" s="3" t="e">
        <f xml:space="preserve"> IF(Calculations!C2211 = DefectTypeString,  IFERROR(Calculations!L2211,""), NA())</f>
        <v>#N/A</v>
      </c>
      <c r="H2211" s="3" t="e">
        <f t="shared" si="229"/>
        <v>#NUM!</v>
      </c>
      <c r="I2211" s="3" t="e">
        <f ca="1" xml:space="preserve"> IF(OR(Calculations!C2211 = "",Calculations!C2211 &lt;&gt; DefectTypeString),  Calculations!M2211, NA())</f>
        <v>#N/A</v>
      </c>
      <c r="J2211" s="3" t="e">
        <f xml:space="preserve"> IF(Calculations!C2211 = DefectTypeString,  Calculations!M2211, NA())</f>
        <v>#N/A</v>
      </c>
      <c r="K2211" s="3"/>
      <c r="AL2211" s="2" t="str">
        <f t="shared" si="225"/>
        <v/>
      </c>
      <c r="AM2211" s="4" t="str">
        <f t="shared" si="226"/>
        <v/>
      </c>
      <c r="AN2211" s="4" t="str">
        <f t="shared" si="227"/>
        <v/>
      </c>
    </row>
    <row r="2212" spans="1:40" x14ac:dyDescent="0.2">
      <c r="A2212" s="9" t="str">
        <f>Calculations!B2212</f>
        <v/>
      </c>
      <c r="B2212" s="9" t="str">
        <f>Calculations!A2212</f>
        <v/>
      </c>
      <c r="C2212" s="3" t="str">
        <f t="shared" ref="C2212:C2275" si="230">IF(ISNUMBER(B2212),YEAR(B2212)&amp;"-"&amp;TEXT(WEEKNUM(B2212),"00"),"")</f>
        <v/>
      </c>
      <c r="D2212" s="3" t="str">
        <f>IFERROR(Calculations!L2212,"")</f>
        <v/>
      </c>
      <c r="E2212" s="3" t="str">
        <f>IF(OR(FilterValue="",Calculations!C2212=FilterValue), IF(Calculations!C2212 &lt;&gt;DefectTypeString,  IFERROR(Calculations!L2212,""), NA()),NA())</f>
        <v/>
      </c>
      <c r="F2212" s="3" t="e">
        <f t="shared" si="228"/>
        <v>#NUM!</v>
      </c>
      <c r="G2212" s="3" t="e">
        <f xml:space="preserve"> IF(Calculations!C2212 = DefectTypeString,  IFERROR(Calculations!L2212,""), NA())</f>
        <v>#N/A</v>
      </c>
      <c r="H2212" s="3" t="e">
        <f t="shared" si="229"/>
        <v>#NUM!</v>
      </c>
      <c r="I2212" s="3" t="e">
        <f ca="1" xml:space="preserve"> IF(OR(Calculations!C2212 = "",Calculations!C2212 &lt;&gt; DefectTypeString),  Calculations!M2212, NA())</f>
        <v>#N/A</v>
      </c>
      <c r="J2212" s="3" t="e">
        <f xml:space="preserve"> IF(Calculations!C2212 = DefectTypeString,  Calculations!M2212, NA())</f>
        <v>#N/A</v>
      </c>
      <c r="K2212" s="3"/>
      <c r="AL2212" s="2" t="str">
        <f t="shared" si="225"/>
        <v/>
      </c>
      <c r="AM2212" s="4" t="str">
        <f t="shared" si="226"/>
        <v/>
      </c>
      <c r="AN2212" s="4" t="str">
        <f t="shared" si="227"/>
        <v/>
      </c>
    </row>
    <row r="2213" spans="1:40" x14ac:dyDescent="0.2">
      <c r="A2213" s="9" t="str">
        <f>Calculations!B2213</f>
        <v/>
      </c>
      <c r="B2213" s="9" t="str">
        <f>Calculations!A2213</f>
        <v/>
      </c>
      <c r="C2213" s="3" t="str">
        <f t="shared" si="230"/>
        <v/>
      </c>
      <c r="D2213" s="3" t="str">
        <f>IFERROR(Calculations!L2213,"")</f>
        <v/>
      </c>
      <c r="E2213" s="3" t="str">
        <f>IF(OR(FilterValue="",Calculations!C2213=FilterValue), IF(Calculations!C2213 &lt;&gt;DefectTypeString,  IFERROR(Calculations!L2213,""), NA()),NA())</f>
        <v/>
      </c>
      <c r="F2213" s="3" t="e">
        <f t="shared" si="228"/>
        <v>#NUM!</v>
      </c>
      <c r="G2213" s="3" t="e">
        <f xml:space="preserve"> IF(Calculations!C2213 = DefectTypeString,  IFERROR(Calculations!L2213,""), NA())</f>
        <v>#N/A</v>
      </c>
      <c r="H2213" s="3" t="e">
        <f t="shared" si="229"/>
        <v>#NUM!</v>
      </c>
      <c r="I2213" s="3" t="e">
        <f ca="1" xml:space="preserve"> IF(OR(Calculations!C2213 = "",Calculations!C2213 &lt;&gt; DefectTypeString),  Calculations!M2213, NA())</f>
        <v>#N/A</v>
      </c>
      <c r="J2213" s="3" t="e">
        <f xml:space="preserve"> IF(Calculations!C2213 = DefectTypeString,  Calculations!M2213, NA())</f>
        <v>#N/A</v>
      </c>
      <c r="K2213" s="3"/>
      <c r="AL2213" s="2" t="str">
        <f t="shared" si="225"/>
        <v/>
      </c>
      <c r="AM2213" s="4" t="str">
        <f t="shared" si="226"/>
        <v/>
      </c>
      <c r="AN2213" s="4" t="str">
        <f t="shared" si="227"/>
        <v/>
      </c>
    </row>
    <row r="2214" spans="1:40" x14ac:dyDescent="0.2">
      <c r="A2214" s="9" t="str">
        <f>Calculations!B2214</f>
        <v/>
      </c>
      <c r="B2214" s="9" t="str">
        <f>Calculations!A2214</f>
        <v/>
      </c>
      <c r="C2214" s="3" t="str">
        <f t="shared" si="230"/>
        <v/>
      </c>
      <c r="D2214" s="3" t="str">
        <f>IFERROR(Calculations!L2214,"")</f>
        <v/>
      </c>
      <c r="E2214" s="3" t="str">
        <f>IF(OR(FilterValue="",Calculations!C2214=FilterValue), IF(Calculations!C2214 &lt;&gt;DefectTypeString,  IFERROR(Calculations!L2214,""), NA()),NA())</f>
        <v/>
      </c>
      <c r="F2214" s="3" t="e">
        <f t="shared" si="228"/>
        <v>#NUM!</v>
      </c>
      <c r="G2214" s="3" t="e">
        <f xml:space="preserve"> IF(Calculations!C2214 = DefectTypeString,  IFERROR(Calculations!L2214,""), NA())</f>
        <v>#N/A</v>
      </c>
      <c r="H2214" s="3" t="e">
        <f t="shared" si="229"/>
        <v>#NUM!</v>
      </c>
      <c r="I2214" s="3" t="e">
        <f ca="1" xml:space="preserve"> IF(OR(Calculations!C2214 = "",Calculations!C2214 &lt;&gt; DefectTypeString),  Calculations!M2214, NA())</f>
        <v>#N/A</v>
      </c>
      <c r="J2214" s="3" t="e">
        <f xml:space="preserve"> IF(Calculations!C2214 = DefectTypeString,  Calculations!M2214, NA())</f>
        <v>#N/A</v>
      </c>
      <c r="K2214" s="3"/>
      <c r="AL2214" s="2" t="str">
        <f t="shared" si="225"/>
        <v/>
      </c>
      <c r="AM2214" s="4" t="str">
        <f t="shared" si="226"/>
        <v/>
      </c>
      <c r="AN2214" s="4" t="str">
        <f t="shared" si="227"/>
        <v/>
      </c>
    </row>
    <row r="2215" spans="1:40" x14ac:dyDescent="0.2">
      <c r="A2215" s="9" t="str">
        <f>Calculations!B2215</f>
        <v/>
      </c>
      <c r="B2215" s="9" t="str">
        <f>Calculations!A2215</f>
        <v/>
      </c>
      <c r="C2215" s="3" t="str">
        <f t="shared" si="230"/>
        <v/>
      </c>
      <c r="D2215" s="3" t="str">
        <f>IFERROR(Calculations!L2215,"")</f>
        <v/>
      </c>
      <c r="E2215" s="3" t="str">
        <f>IF(OR(FilterValue="",Calculations!C2215=FilterValue), IF(Calculations!C2215 &lt;&gt;DefectTypeString,  IFERROR(Calculations!L2215,""), NA()),NA())</f>
        <v/>
      </c>
      <c r="F2215" s="3" t="e">
        <f t="shared" si="228"/>
        <v>#NUM!</v>
      </c>
      <c r="G2215" s="3" t="e">
        <f xml:space="preserve"> IF(Calculations!C2215 = DefectTypeString,  IFERROR(Calculations!L2215,""), NA())</f>
        <v>#N/A</v>
      </c>
      <c r="H2215" s="3" t="e">
        <f t="shared" si="229"/>
        <v>#NUM!</v>
      </c>
      <c r="I2215" s="3" t="e">
        <f ca="1" xml:space="preserve"> IF(OR(Calculations!C2215 = "",Calculations!C2215 &lt;&gt; DefectTypeString),  Calculations!M2215, NA())</f>
        <v>#N/A</v>
      </c>
      <c r="J2215" s="3" t="e">
        <f xml:space="preserve"> IF(Calculations!C2215 = DefectTypeString,  Calculations!M2215, NA())</f>
        <v>#N/A</v>
      </c>
      <c r="K2215" s="3"/>
      <c r="AL2215" s="2" t="str">
        <f t="shared" si="225"/>
        <v/>
      </c>
      <c r="AM2215" s="4" t="str">
        <f t="shared" si="226"/>
        <v/>
      </c>
      <c r="AN2215" s="4" t="str">
        <f t="shared" si="227"/>
        <v/>
      </c>
    </row>
    <row r="2216" spans="1:40" x14ac:dyDescent="0.2">
      <c r="A2216" s="9" t="str">
        <f>Calculations!B2216</f>
        <v/>
      </c>
      <c r="B2216" s="9" t="str">
        <f>Calculations!A2216</f>
        <v/>
      </c>
      <c r="C2216" s="3" t="str">
        <f t="shared" si="230"/>
        <v/>
      </c>
      <c r="D2216" s="3" t="str">
        <f>IFERROR(Calculations!L2216,"")</f>
        <v/>
      </c>
      <c r="E2216" s="3" t="str">
        <f>IF(OR(FilterValue="",Calculations!C2216=FilterValue), IF(Calculations!C2216 &lt;&gt;DefectTypeString,  IFERROR(Calculations!L2216,""), NA()),NA())</f>
        <v/>
      </c>
      <c r="F2216" s="3" t="e">
        <f t="shared" si="228"/>
        <v>#NUM!</v>
      </c>
      <c r="G2216" s="3" t="e">
        <f xml:space="preserve"> IF(Calculations!C2216 = DefectTypeString,  IFERROR(Calculations!L2216,""), NA())</f>
        <v>#N/A</v>
      </c>
      <c r="H2216" s="3" t="e">
        <f t="shared" si="229"/>
        <v>#NUM!</v>
      </c>
      <c r="I2216" s="3" t="e">
        <f ca="1" xml:space="preserve"> IF(OR(Calculations!C2216 = "",Calculations!C2216 &lt;&gt; DefectTypeString),  Calculations!M2216, NA())</f>
        <v>#N/A</v>
      </c>
      <c r="J2216" s="3" t="e">
        <f xml:space="preserve"> IF(Calculations!C2216 = DefectTypeString,  Calculations!M2216, NA())</f>
        <v>#N/A</v>
      </c>
      <c r="K2216" s="3"/>
      <c r="AL2216" s="2" t="str">
        <f t="shared" si="225"/>
        <v/>
      </c>
      <c r="AM2216" s="4" t="str">
        <f t="shared" si="226"/>
        <v/>
      </c>
      <c r="AN2216" s="4" t="str">
        <f t="shared" si="227"/>
        <v/>
      </c>
    </row>
    <row r="2217" spans="1:40" x14ac:dyDescent="0.2">
      <c r="A2217" s="9" t="str">
        <f>Calculations!B2217</f>
        <v/>
      </c>
      <c r="B2217" s="9" t="str">
        <f>Calculations!A2217</f>
        <v/>
      </c>
      <c r="C2217" s="3" t="str">
        <f t="shared" si="230"/>
        <v/>
      </c>
      <c r="D2217" s="3" t="str">
        <f>IFERROR(Calculations!L2217,"")</f>
        <v/>
      </c>
      <c r="E2217" s="3" t="str">
        <f>IF(OR(FilterValue="",Calculations!C2217=FilterValue), IF(Calculations!C2217 &lt;&gt;DefectTypeString,  IFERROR(Calculations!L2217,""), NA()),NA())</f>
        <v/>
      </c>
      <c r="F2217" s="3" t="e">
        <f t="shared" si="228"/>
        <v>#NUM!</v>
      </c>
      <c r="G2217" s="3" t="e">
        <f xml:space="preserve"> IF(Calculations!C2217 = DefectTypeString,  IFERROR(Calculations!L2217,""), NA())</f>
        <v>#N/A</v>
      </c>
      <c r="H2217" s="3" t="e">
        <f t="shared" si="229"/>
        <v>#NUM!</v>
      </c>
      <c r="I2217" s="3" t="e">
        <f ca="1" xml:space="preserve"> IF(OR(Calculations!C2217 = "",Calculations!C2217 &lt;&gt; DefectTypeString),  Calculations!M2217, NA())</f>
        <v>#N/A</v>
      </c>
      <c r="J2217" s="3" t="e">
        <f xml:space="preserve"> IF(Calculations!C2217 = DefectTypeString,  Calculations!M2217, NA())</f>
        <v>#N/A</v>
      </c>
      <c r="K2217" s="3"/>
      <c r="AL2217" s="2" t="str">
        <f t="shared" si="225"/>
        <v/>
      </c>
      <c r="AM2217" s="4" t="str">
        <f t="shared" si="226"/>
        <v/>
      </c>
      <c r="AN2217" s="4" t="str">
        <f t="shared" si="227"/>
        <v/>
      </c>
    </row>
    <row r="2218" spans="1:40" x14ac:dyDescent="0.2">
      <c r="A2218" s="9" t="str">
        <f>Calculations!B2218</f>
        <v/>
      </c>
      <c r="B2218" s="9" t="str">
        <f>Calculations!A2218</f>
        <v/>
      </c>
      <c r="C2218" s="3" t="str">
        <f t="shared" si="230"/>
        <v/>
      </c>
      <c r="D2218" s="3" t="str">
        <f>IFERROR(Calculations!L2218,"")</f>
        <v/>
      </c>
      <c r="E2218" s="3" t="str">
        <f>IF(OR(FilterValue="",Calculations!C2218=FilterValue), IF(Calculations!C2218 &lt;&gt;DefectTypeString,  IFERROR(Calculations!L2218,""), NA()),NA())</f>
        <v/>
      </c>
      <c r="F2218" s="3" t="e">
        <f t="shared" si="228"/>
        <v>#NUM!</v>
      </c>
      <c r="G2218" s="3" t="e">
        <f xml:space="preserve"> IF(Calculations!C2218 = DefectTypeString,  IFERROR(Calculations!L2218,""), NA())</f>
        <v>#N/A</v>
      </c>
      <c r="H2218" s="3" t="e">
        <f t="shared" si="229"/>
        <v>#NUM!</v>
      </c>
      <c r="I2218" s="3" t="e">
        <f ca="1" xml:space="preserve"> IF(OR(Calculations!C2218 = "",Calculations!C2218 &lt;&gt; DefectTypeString),  Calculations!M2218, NA())</f>
        <v>#N/A</v>
      </c>
      <c r="J2218" s="3" t="e">
        <f xml:space="preserve"> IF(Calculations!C2218 = DefectTypeString,  Calculations!M2218, NA())</f>
        <v>#N/A</v>
      </c>
      <c r="K2218" s="3"/>
      <c r="AL2218" s="2" t="str">
        <f t="shared" si="225"/>
        <v/>
      </c>
      <c r="AM2218" s="4" t="str">
        <f t="shared" si="226"/>
        <v/>
      </c>
      <c r="AN2218" s="4" t="str">
        <f t="shared" si="227"/>
        <v/>
      </c>
    </row>
    <row r="2219" spans="1:40" x14ac:dyDescent="0.2">
      <c r="A2219" s="9" t="str">
        <f>Calculations!B2219</f>
        <v/>
      </c>
      <c r="B2219" s="9" t="str">
        <f>Calculations!A2219</f>
        <v/>
      </c>
      <c r="C2219" s="3" t="str">
        <f t="shared" si="230"/>
        <v/>
      </c>
      <c r="D2219" s="3" t="str">
        <f>IFERROR(Calculations!L2219,"")</f>
        <v/>
      </c>
      <c r="E2219" s="3" t="str">
        <f>IF(OR(FilterValue="",Calculations!C2219=FilterValue), IF(Calculations!C2219 &lt;&gt;DefectTypeString,  IFERROR(Calculations!L2219,""), NA()),NA())</f>
        <v/>
      </c>
      <c r="F2219" s="3" t="e">
        <f t="shared" si="228"/>
        <v>#NUM!</v>
      </c>
      <c r="G2219" s="3" t="e">
        <f xml:space="preserve"> IF(Calculations!C2219 = DefectTypeString,  IFERROR(Calculations!L2219,""), NA())</f>
        <v>#N/A</v>
      </c>
      <c r="H2219" s="3" t="e">
        <f t="shared" si="229"/>
        <v>#NUM!</v>
      </c>
      <c r="I2219" s="3" t="e">
        <f ca="1" xml:space="preserve"> IF(OR(Calculations!C2219 = "",Calculations!C2219 &lt;&gt; DefectTypeString),  Calculations!M2219, NA())</f>
        <v>#N/A</v>
      </c>
      <c r="J2219" s="3" t="e">
        <f xml:space="preserve"> IF(Calculations!C2219 = DefectTypeString,  Calculations!M2219, NA())</f>
        <v>#N/A</v>
      </c>
      <c r="K2219" s="3"/>
      <c r="AL2219" s="2" t="str">
        <f t="shared" si="225"/>
        <v/>
      </c>
      <c r="AM2219" s="4" t="str">
        <f t="shared" si="226"/>
        <v/>
      </c>
      <c r="AN2219" s="4" t="str">
        <f t="shared" si="227"/>
        <v/>
      </c>
    </row>
    <row r="2220" spans="1:40" x14ac:dyDescent="0.2">
      <c r="A2220" s="9" t="str">
        <f>Calculations!B2220</f>
        <v/>
      </c>
      <c r="B2220" s="9" t="str">
        <f>Calculations!A2220</f>
        <v/>
      </c>
      <c r="C2220" s="3" t="str">
        <f t="shared" si="230"/>
        <v/>
      </c>
      <c r="D2220" s="3" t="str">
        <f>IFERROR(Calculations!L2220,"")</f>
        <v/>
      </c>
      <c r="E2220" s="3" t="str">
        <f>IF(OR(FilterValue="",Calculations!C2220=FilterValue), IF(Calculations!C2220 &lt;&gt;DefectTypeString,  IFERROR(Calculations!L2220,""), NA()),NA())</f>
        <v/>
      </c>
      <c r="F2220" s="3" t="e">
        <f t="shared" si="228"/>
        <v>#NUM!</v>
      </c>
      <c r="G2220" s="3" t="e">
        <f xml:space="preserve"> IF(Calculations!C2220 = DefectTypeString,  IFERROR(Calculations!L2220,""), NA())</f>
        <v>#N/A</v>
      </c>
      <c r="H2220" s="3" t="e">
        <f t="shared" si="229"/>
        <v>#NUM!</v>
      </c>
      <c r="I2220" s="3" t="e">
        <f ca="1" xml:space="preserve"> IF(OR(Calculations!C2220 = "",Calculations!C2220 &lt;&gt; DefectTypeString),  Calculations!M2220, NA())</f>
        <v>#N/A</v>
      </c>
      <c r="J2220" s="3" t="e">
        <f xml:space="preserve"> IF(Calculations!C2220 = DefectTypeString,  Calculations!M2220, NA())</f>
        <v>#N/A</v>
      </c>
      <c r="K2220" s="3"/>
      <c r="AL2220" s="2" t="str">
        <f t="shared" si="225"/>
        <v/>
      </c>
      <c r="AM2220" s="4" t="str">
        <f t="shared" si="226"/>
        <v/>
      </c>
      <c r="AN2220" s="4" t="str">
        <f t="shared" si="227"/>
        <v/>
      </c>
    </row>
    <row r="2221" spans="1:40" x14ac:dyDescent="0.2">
      <c r="A2221" s="9" t="str">
        <f>Calculations!B2221</f>
        <v/>
      </c>
      <c r="B2221" s="9" t="str">
        <f>Calculations!A2221</f>
        <v/>
      </c>
      <c r="C2221" s="3" t="str">
        <f t="shared" si="230"/>
        <v/>
      </c>
      <c r="D2221" s="3" t="str">
        <f>IFERROR(Calculations!L2221,"")</f>
        <v/>
      </c>
      <c r="E2221" s="3" t="str">
        <f>IF(OR(FilterValue="",Calculations!C2221=FilterValue), IF(Calculations!C2221 &lt;&gt;DefectTypeString,  IFERROR(Calculations!L2221,""), NA()),NA())</f>
        <v/>
      </c>
      <c r="F2221" s="3" t="e">
        <f t="shared" si="228"/>
        <v>#NUM!</v>
      </c>
      <c r="G2221" s="3" t="e">
        <f xml:space="preserve"> IF(Calculations!C2221 = DefectTypeString,  IFERROR(Calculations!L2221,""), NA())</f>
        <v>#N/A</v>
      </c>
      <c r="H2221" s="3" t="e">
        <f t="shared" si="229"/>
        <v>#NUM!</v>
      </c>
      <c r="I2221" s="3" t="e">
        <f ca="1" xml:space="preserve"> IF(OR(Calculations!C2221 = "",Calculations!C2221 &lt;&gt; DefectTypeString),  Calculations!M2221, NA())</f>
        <v>#N/A</v>
      </c>
      <c r="J2221" s="3" t="e">
        <f xml:space="preserve"> IF(Calculations!C2221 = DefectTypeString,  Calculations!M2221, NA())</f>
        <v>#N/A</v>
      </c>
      <c r="K2221" s="3"/>
      <c r="AL2221" s="2" t="str">
        <f t="shared" si="225"/>
        <v/>
      </c>
      <c r="AM2221" s="4" t="str">
        <f t="shared" si="226"/>
        <v/>
      </c>
      <c r="AN2221" s="4" t="str">
        <f t="shared" si="227"/>
        <v/>
      </c>
    </row>
    <row r="2222" spans="1:40" x14ac:dyDescent="0.2">
      <c r="A2222" s="9" t="str">
        <f>Calculations!B2222</f>
        <v/>
      </c>
      <c r="B2222" s="9" t="str">
        <f>Calculations!A2222</f>
        <v/>
      </c>
      <c r="C2222" s="3" t="str">
        <f t="shared" si="230"/>
        <v/>
      </c>
      <c r="D2222" s="3" t="str">
        <f>IFERROR(Calculations!L2222,"")</f>
        <v/>
      </c>
      <c r="E2222" s="3" t="str">
        <f>IF(OR(FilterValue="",Calculations!C2222=FilterValue), IF(Calculations!C2222 &lt;&gt;DefectTypeString,  IFERROR(Calculations!L2222,""), NA()),NA())</f>
        <v/>
      </c>
      <c r="F2222" s="3" t="e">
        <f t="shared" si="228"/>
        <v>#NUM!</v>
      </c>
      <c r="G2222" s="3" t="e">
        <f xml:space="preserve"> IF(Calculations!C2222 = DefectTypeString,  IFERROR(Calculations!L2222,""), NA())</f>
        <v>#N/A</v>
      </c>
      <c r="H2222" s="3" t="e">
        <f t="shared" si="229"/>
        <v>#NUM!</v>
      </c>
      <c r="I2222" s="3" t="e">
        <f ca="1" xml:space="preserve"> IF(OR(Calculations!C2222 = "",Calculations!C2222 &lt;&gt; DefectTypeString),  Calculations!M2222, NA())</f>
        <v>#N/A</v>
      </c>
      <c r="J2222" s="3" t="e">
        <f xml:space="preserve"> IF(Calculations!C2222 = DefectTypeString,  Calculations!M2222, NA())</f>
        <v>#N/A</v>
      </c>
      <c r="K2222" s="3"/>
      <c r="AL2222" s="2" t="str">
        <f t="shared" si="225"/>
        <v/>
      </c>
      <c r="AM2222" s="4" t="str">
        <f t="shared" si="226"/>
        <v/>
      </c>
      <c r="AN2222" s="4" t="str">
        <f t="shared" si="227"/>
        <v/>
      </c>
    </row>
    <row r="2223" spans="1:40" x14ac:dyDescent="0.2">
      <c r="A2223" s="9" t="str">
        <f>Calculations!B2223</f>
        <v/>
      </c>
      <c r="B2223" s="9" t="str">
        <f>Calculations!A2223</f>
        <v/>
      </c>
      <c r="C2223" s="3" t="str">
        <f t="shared" si="230"/>
        <v/>
      </c>
      <c r="D2223" s="3" t="str">
        <f>IFERROR(Calculations!L2223,"")</f>
        <v/>
      </c>
      <c r="E2223" s="3" t="str">
        <f>IF(OR(FilterValue="",Calculations!C2223=FilterValue), IF(Calculations!C2223 &lt;&gt;DefectTypeString,  IFERROR(Calculations!L2223,""), NA()),NA())</f>
        <v/>
      </c>
      <c r="F2223" s="3" t="e">
        <f t="shared" si="228"/>
        <v>#NUM!</v>
      </c>
      <c r="G2223" s="3" t="e">
        <f xml:space="preserve"> IF(Calculations!C2223 = DefectTypeString,  IFERROR(Calculations!L2223,""), NA())</f>
        <v>#N/A</v>
      </c>
      <c r="H2223" s="3" t="e">
        <f t="shared" si="229"/>
        <v>#NUM!</v>
      </c>
      <c r="I2223" s="3" t="e">
        <f ca="1" xml:space="preserve"> IF(OR(Calculations!C2223 = "",Calculations!C2223 &lt;&gt; DefectTypeString),  Calculations!M2223, NA())</f>
        <v>#N/A</v>
      </c>
      <c r="J2223" s="3" t="e">
        <f xml:space="preserve"> IF(Calculations!C2223 = DefectTypeString,  Calculations!M2223, NA())</f>
        <v>#N/A</v>
      </c>
      <c r="K2223" s="3"/>
      <c r="AL2223" s="2" t="str">
        <f t="shared" si="225"/>
        <v/>
      </c>
      <c r="AM2223" s="4" t="str">
        <f t="shared" si="226"/>
        <v/>
      </c>
      <c r="AN2223" s="4" t="str">
        <f t="shared" si="227"/>
        <v/>
      </c>
    </row>
    <row r="2224" spans="1:40" x14ac:dyDescent="0.2">
      <c r="A2224" s="9" t="str">
        <f>Calculations!B2224</f>
        <v/>
      </c>
      <c r="B2224" s="9" t="str">
        <f>Calculations!A2224</f>
        <v/>
      </c>
      <c r="C2224" s="3" t="str">
        <f t="shared" si="230"/>
        <v/>
      </c>
      <c r="D2224" s="3" t="str">
        <f>IFERROR(Calculations!L2224,"")</f>
        <v/>
      </c>
      <c r="E2224" s="3" t="str">
        <f>IF(OR(FilterValue="",Calculations!C2224=FilterValue), IF(Calculations!C2224 &lt;&gt;DefectTypeString,  IFERROR(Calculations!L2224,""), NA()),NA())</f>
        <v/>
      </c>
      <c r="F2224" s="3" t="e">
        <f t="shared" si="228"/>
        <v>#NUM!</v>
      </c>
      <c r="G2224" s="3" t="e">
        <f xml:space="preserve"> IF(Calculations!C2224 = DefectTypeString,  IFERROR(Calculations!L2224,""), NA())</f>
        <v>#N/A</v>
      </c>
      <c r="H2224" s="3" t="e">
        <f t="shared" si="229"/>
        <v>#NUM!</v>
      </c>
      <c r="I2224" s="3" t="e">
        <f ca="1" xml:space="preserve"> IF(OR(Calculations!C2224 = "",Calculations!C2224 &lt;&gt; DefectTypeString),  Calculations!M2224, NA())</f>
        <v>#N/A</v>
      </c>
      <c r="J2224" s="3" t="e">
        <f xml:space="preserve"> IF(Calculations!C2224 = DefectTypeString,  Calculations!M2224, NA())</f>
        <v>#N/A</v>
      </c>
      <c r="K2224" s="3"/>
      <c r="AL2224" s="2" t="str">
        <f t="shared" si="225"/>
        <v/>
      </c>
      <c r="AM2224" s="4" t="str">
        <f t="shared" si="226"/>
        <v/>
      </c>
      <c r="AN2224" s="4" t="str">
        <f t="shared" si="227"/>
        <v/>
      </c>
    </row>
    <row r="2225" spans="1:40" x14ac:dyDescent="0.2">
      <c r="A2225" s="9" t="str">
        <f>Calculations!B2225</f>
        <v/>
      </c>
      <c r="B2225" s="9" t="str">
        <f>Calculations!A2225</f>
        <v/>
      </c>
      <c r="C2225" s="3" t="str">
        <f t="shared" si="230"/>
        <v/>
      </c>
      <c r="D2225" s="3" t="str">
        <f>IFERROR(Calculations!L2225,"")</f>
        <v/>
      </c>
      <c r="E2225" s="3" t="str">
        <f>IF(OR(FilterValue="",Calculations!C2225=FilterValue), IF(Calculations!C2225 &lt;&gt;DefectTypeString,  IFERROR(Calculations!L2225,""), NA()),NA())</f>
        <v/>
      </c>
      <c r="F2225" s="3" t="e">
        <f t="shared" si="228"/>
        <v>#NUM!</v>
      </c>
      <c r="G2225" s="3" t="e">
        <f xml:space="preserve"> IF(Calculations!C2225 = DefectTypeString,  IFERROR(Calculations!L2225,""), NA())</f>
        <v>#N/A</v>
      </c>
      <c r="H2225" s="3" t="e">
        <f t="shared" si="229"/>
        <v>#NUM!</v>
      </c>
      <c r="I2225" s="3" t="e">
        <f ca="1" xml:space="preserve"> IF(OR(Calculations!C2225 = "",Calculations!C2225 &lt;&gt; DefectTypeString),  Calculations!M2225, NA())</f>
        <v>#N/A</v>
      </c>
      <c r="J2225" s="3" t="e">
        <f xml:space="preserve"> IF(Calculations!C2225 = DefectTypeString,  Calculations!M2225, NA())</f>
        <v>#N/A</v>
      </c>
      <c r="K2225" s="3"/>
      <c r="AL2225" s="2" t="str">
        <f t="shared" si="225"/>
        <v/>
      </c>
      <c r="AM2225" s="4" t="str">
        <f t="shared" si="226"/>
        <v/>
      </c>
      <c r="AN2225" s="4" t="str">
        <f t="shared" si="227"/>
        <v/>
      </c>
    </row>
    <row r="2226" spans="1:40" x14ac:dyDescent="0.2">
      <c r="A2226" s="9" t="str">
        <f>Calculations!B2226</f>
        <v/>
      </c>
      <c r="B2226" s="9" t="str">
        <f>Calculations!A2226</f>
        <v/>
      </c>
      <c r="C2226" s="3" t="str">
        <f t="shared" si="230"/>
        <v/>
      </c>
      <c r="D2226" s="3" t="str">
        <f>IFERROR(Calculations!L2226,"")</f>
        <v/>
      </c>
      <c r="E2226" s="3" t="str">
        <f>IF(OR(FilterValue="",Calculations!C2226=FilterValue), IF(Calculations!C2226 &lt;&gt;DefectTypeString,  IFERROR(Calculations!L2226,""), NA()),NA())</f>
        <v/>
      </c>
      <c r="F2226" s="3" t="e">
        <f t="shared" si="228"/>
        <v>#NUM!</v>
      </c>
      <c r="G2226" s="3" t="e">
        <f xml:space="preserve"> IF(Calculations!C2226 = DefectTypeString,  IFERROR(Calculations!L2226,""), NA())</f>
        <v>#N/A</v>
      </c>
      <c r="H2226" s="3" t="e">
        <f t="shared" si="229"/>
        <v>#NUM!</v>
      </c>
      <c r="I2226" s="3" t="e">
        <f ca="1" xml:space="preserve"> IF(OR(Calculations!C2226 = "",Calculations!C2226 &lt;&gt; DefectTypeString),  Calculations!M2226, NA())</f>
        <v>#N/A</v>
      </c>
      <c r="J2226" s="3" t="e">
        <f xml:space="preserve"> IF(Calculations!C2226 = DefectTypeString,  Calculations!M2226, NA())</f>
        <v>#N/A</v>
      </c>
      <c r="K2226" s="3"/>
      <c r="AL2226" s="2" t="str">
        <f t="shared" si="225"/>
        <v/>
      </c>
      <c r="AM2226" s="4" t="str">
        <f t="shared" si="226"/>
        <v/>
      </c>
      <c r="AN2226" s="4" t="str">
        <f t="shared" si="227"/>
        <v/>
      </c>
    </row>
    <row r="2227" spans="1:40" x14ac:dyDescent="0.2">
      <c r="A2227" s="9" t="str">
        <f>Calculations!B2227</f>
        <v/>
      </c>
      <c r="B2227" s="9" t="str">
        <f>Calculations!A2227</f>
        <v/>
      </c>
      <c r="C2227" s="3" t="str">
        <f t="shared" si="230"/>
        <v/>
      </c>
      <c r="D2227" s="3" t="str">
        <f>IFERROR(Calculations!L2227,"")</f>
        <v/>
      </c>
      <c r="E2227" s="3" t="str">
        <f>IF(OR(FilterValue="",Calculations!C2227=FilterValue), IF(Calculations!C2227 &lt;&gt;DefectTypeString,  IFERROR(Calculations!L2227,""), NA()),NA())</f>
        <v/>
      </c>
      <c r="F2227" s="3" t="e">
        <f t="shared" si="228"/>
        <v>#NUM!</v>
      </c>
      <c r="G2227" s="3" t="e">
        <f xml:space="preserve"> IF(Calculations!C2227 = DefectTypeString,  IFERROR(Calculations!L2227,""), NA())</f>
        <v>#N/A</v>
      </c>
      <c r="H2227" s="3" t="e">
        <f t="shared" si="229"/>
        <v>#NUM!</v>
      </c>
      <c r="I2227" s="3" t="e">
        <f ca="1" xml:space="preserve"> IF(OR(Calculations!C2227 = "",Calculations!C2227 &lt;&gt; DefectTypeString),  Calculations!M2227, NA())</f>
        <v>#N/A</v>
      </c>
      <c r="J2227" s="3" t="e">
        <f xml:space="preserve"> IF(Calculations!C2227 = DefectTypeString,  Calculations!M2227, NA())</f>
        <v>#N/A</v>
      </c>
      <c r="K2227" s="3"/>
      <c r="AL2227" s="2" t="str">
        <f t="shared" si="225"/>
        <v/>
      </c>
      <c r="AM2227" s="4" t="str">
        <f t="shared" si="226"/>
        <v/>
      </c>
      <c r="AN2227" s="4" t="str">
        <f t="shared" si="227"/>
        <v/>
      </c>
    </row>
    <row r="2228" spans="1:40" x14ac:dyDescent="0.2">
      <c r="A2228" s="9" t="str">
        <f>Calculations!B2228</f>
        <v/>
      </c>
      <c r="B2228" s="9" t="str">
        <f>Calculations!A2228</f>
        <v/>
      </c>
      <c r="C2228" s="3" t="str">
        <f t="shared" si="230"/>
        <v/>
      </c>
      <c r="D2228" s="3" t="str">
        <f>IFERROR(Calculations!L2228,"")</f>
        <v/>
      </c>
      <c r="E2228" s="3" t="str">
        <f>IF(OR(FilterValue="",Calculations!C2228=FilterValue), IF(Calculations!C2228 &lt;&gt;DefectTypeString,  IFERROR(Calculations!L2228,""), NA()),NA())</f>
        <v/>
      </c>
      <c r="F2228" s="3" t="e">
        <f t="shared" si="228"/>
        <v>#NUM!</v>
      </c>
      <c r="G2228" s="3" t="e">
        <f xml:space="preserve"> IF(Calculations!C2228 = DefectTypeString,  IFERROR(Calculations!L2228,""), NA())</f>
        <v>#N/A</v>
      </c>
      <c r="H2228" s="3" t="e">
        <f t="shared" si="229"/>
        <v>#NUM!</v>
      </c>
      <c r="I2228" s="3" t="e">
        <f ca="1" xml:space="preserve"> IF(OR(Calculations!C2228 = "",Calculations!C2228 &lt;&gt; DefectTypeString),  Calculations!M2228, NA())</f>
        <v>#N/A</v>
      </c>
      <c r="J2228" s="3" t="e">
        <f xml:space="preserve"> IF(Calculations!C2228 = DefectTypeString,  Calculations!M2228, NA())</f>
        <v>#N/A</v>
      </c>
      <c r="K2228" s="3"/>
      <c r="AL2228" s="2" t="str">
        <f t="shared" si="225"/>
        <v/>
      </c>
      <c r="AM2228" s="4" t="str">
        <f t="shared" si="226"/>
        <v/>
      </c>
      <c r="AN2228" s="4" t="str">
        <f t="shared" si="227"/>
        <v/>
      </c>
    </row>
    <row r="2229" spans="1:40" x14ac:dyDescent="0.2">
      <c r="A2229" s="9" t="str">
        <f>Calculations!B2229</f>
        <v/>
      </c>
      <c r="B2229" s="9" t="str">
        <f>Calculations!A2229</f>
        <v/>
      </c>
      <c r="C2229" s="3" t="str">
        <f t="shared" si="230"/>
        <v/>
      </c>
      <c r="D2229" s="3" t="str">
        <f>IFERROR(Calculations!L2229,"")</f>
        <v/>
      </c>
      <c r="E2229" s="3" t="str">
        <f>IF(OR(FilterValue="",Calculations!C2229=FilterValue), IF(Calculations!C2229 &lt;&gt;DefectTypeString,  IFERROR(Calculations!L2229,""), NA()),NA())</f>
        <v/>
      </c>
      <c r="F2229" s="3" t="e">
        <f t="shared" si="228"/>
        <v>#NUM!</v>
      </c>
      <c r="G2229" s="3" t="e">
        <f xml:space="preserve"> IF(Calculations!C2229 = DefectTypeString,  IFERROR(Calculations!L2229,""), NA())</f>
        <v>#N/A</v>
      </c>
      <c r="H2229" s="3" t="e">
        <f t="shared" si="229"/>
        <v>#NUM!</v>
      </c>
      <c r="I2229" s="3" t="e">
        <f ca="1" xml:space="preserve"> IF(OR(Calculations!C2229 = "",Calculations!C2229 &lt;&gt; DefectTypeString),  Calculations!M2229, NA())</f>
        <v>#N/A</v>
      </c>
      <c r="J2229" s="3" t="e">
        <f xml:space="preserve"> IF(Calculations!C2229 = DefectTypeString,  Calculations!M2229, NA())</f>
        <v>#N/A</v>
      </c>
      <c r="K2229" s="3"/>
      <c r="AL2229" s="2" t="str">
        <f t="shared" si="225"/>
        <v/>
      </c>
      <c r="AM2229" s="4" t="str">
        <f t="shared" si="226"/>
        <v/>
      </c>
      <c r="AN2229" s="4" t="str">
        <f t="shared" si="227"/>
        <v/>
      </c>
    </row>
    <row r="2230" spans="1:40" x14ac:dyDescent="0.2">
      <c r="A2230" s="9" t="str">
        <f>Calculations!B2230</f>
        <v/>
      </c>
      <c r="B2230" s="9" t="str">
        <f>Calculations!A2230</f>
        <v/>
      </c>
      <c r="C2230" s="3" t="str">
        <f t="shared" si="230"/>
        <v/>
      </c>
      <c r="D2230" s="3" t="str">
        <f>IFERROR(Calculations!L2230,"")</f>
        <v/>
      </c>
      <c r="E2230" s="3" t="str">
        <f>IF(OR(FilterValue="",Calculations!C2230=FilterValue), IF(Calculations!C2230 &lt;&gt;DefectTypeString,  IFERROR(Calculations!L2230,""), NA()),NA())</f>
        <v/>
      </c>
      <c r="F2230" s="3" t="e">
        <f t="shared" si="228"/>
        <v>#NUM!</v>
      </c>
      <c r="G2230" s="3" t="e">
        <f xml:space="preserve"> IF(Calculations!C2230 = DefectTypeString,  IFERROR(Calculations!L2230,""), NA())</f>
        <v>#N/A</v>
      </c>
      <c r="H2230" s="3" t="e">
        <f t="shared" si="229"/>
        <v>#NUM!</v>
      </c>
      <c r="I2230" s="3" t="e">
        <f ca="1" xml:space="preserve"> IF(OR(Calculations!C2230 = "",Calculations!C2230 &lt;&gt; DefectTypeString),  Calculations!M2230, NA())</f>
        <v>#N/A</v>
      </c>
      <c r="J2230" s="3" t="e">
        <f xml:space="preserve"> IF(Calculations!C2230 = DefectTypeString,  Calculations!M2230, NA())</f>
        <v>#N/A</v>
      </c>
      <c r="K2230" s="3"/>
      <c r="AL2230" s="2" t="str">
        <f t="shared" si="225"/>
        <v/>
      </c>
      <c r="AM2230" s="4" t="str">
        <f t="shared" si="226"/>
        <v/>
      </c>
      <c r="AN2230" s="4" t="str">
        <f t="shared" si="227"/>
        <v/>
      </c>
    </row>
    <row r="2231" spans="1:40" x14ac:dyDescent="0.2">
      <c r="A2231" s="9" t="str">
        <f>Calculations!B2231</f>
        <v/>
      </c>
      <c r="B2231" s="9" t="str">
        <f>Calculations!A2231</f>
        <v/>
      </c>
      <c r="C2231" s="3" t="str">
        <f t="shared" si="230"/>
        <v/>
      </c>
      <c r="D2231" s="3" t="str">
        <f>IFERROR(Calculations!L2231,"")</f>
        <v/>
      </c>
      <c r="E2231" s="3" t="str">
        <f>IF(OR(FilterValue="",Calculations!C2231=FilterValue), IF(Calculations!C2231 &lt;&gt;DefectTypeString,  IFERROR(Calculations!L2231,""), NA()),NA())</f>
        <v/>
      </c>
      <c r="F2231" s="3" t="e">
        <f t="shared" si="228"/>
        <v>#NUM!</v>
      </c>
      <c r="G2231" s="3" t="e">
        <f xml:space="preserve"> IF(Calculations!C2231 = DefectTypeString,  IFERROR(Calculations!L2231,""), NA())</f>
        <v>#N/A</v>
      </c>
      <c r="H2231" s="3" t="e">
        <f t="shared" si="229"/>
        <v>#NUM!</v>
      </c>
      <c r="I2231" s="3" t="e">
        <f ca="1" xml:space="preserve"> IF(OR(Calculations!C2231 = "",Calculations!C2231 &lt;&gt; DefectTypeString),  Calculations!M2231, NA())</f>
        <v>#N/A</v>
      </c>
      <c r="J2231" s="3" t="e">
        <f xml:space="preserve"> IF(Calculations!C2231 = DefectTypeString,  Calculations!M2231, NA())</f>
        <v>#N/A</v>
      </c>
      <c r="K2231" s="3"/>
      <c r="AL2231" s="2" t="str">
        <f t="shared" si="225"/>
        <v/>
      </c>
      <c r="AM2231" s="4" t="str">
        <f t="shared" si="226"/>
        <v/>
      </c>
      <c r="AN2231" s="4" t="str">
        <f t="shared" si="227"/>
        <v/>
      </c>
    </row>
    <row r="2232" spans="1:40" x14ac:dyDescent="0.2">
      <c r="A2232" s="9" t="str">
        <f>Calculations!B2232</f>
        <v/>
      </c>
      <c r="B2232" s="9" t="str">
        <f>Calculations!A2232</f>
        <v/>
      </c>
      <c r="C2232" s="3" t="str">
        <f t="shared" si="230"/>
        <v/>
      </c>
      <c r="D2232" s="3" t="str">
        <f>IFERROR(Calculations!L2232,"")</f>
        <v/>
      </c>
      <c r="E2232" s="3" t="str">
        <f>IF(OR(FilterValue="",Calculations!C2232=FilterValue), IF(Calculations!C2232 &lt;&gt;DefectTypeString,  IFERROR(Calculations!L2232,""), NA()),NA())</f>
        <v/>
      </c>
      <c r="F2232" s="3" t="e">
        <f t="shared" si="228"/>
        <v>#NUM!</v>
      </c>
      <c r="G2232" s="3" t="e">
        <f xml:space="preserve"> IF(Calculations!C2232 = DefectTypeString,  IFERROR(Calculations!L2232,""), NA())</f>
        <v>#N/A</v>
      </c>
      <c r="H2232" s="3" t="e">
        <f t="shared" si="229"/>
        <v>#NUM!</v>
      </c>
      <c r="I2232" s="3" t="e">
        <f ca="1" xml:space="preserve"> IF(OR(Calculations!C2232 = "",Calculations!C2232 &lt;&gt; DefectTypeString),  Calculations!M2232, NA())</f>
        <v>#N/A</v>
      </c>
      <c r="J2232" s="3" t="e">
        <f xml:space="preserve"> IF(Calculations!C2232 = DefectTypeString,  Calculations!M2232, NA())</f>
        <v>#N/A</v>
      </c>
      <c r="K2232" s="3"/>
      <c r="AL2232" s="2" t="str">
        <f t="shared" si="225"/>
        <v/>
      </c>
      <c r="AM2232" s="4" t="str">
        <f t="shared" si="226"/>
        <v/>
      </c>
      <c r="AN2232" s="4" t="str">
        <f t="shared" si="227"/>
        <v/>
      </c>
    </row>
    <row r="2233" spans="1:40" x14ac:dyDescent="0.2">
      <c r="A2233" s="9" t="str">
        <f>Calculations!B2233</f>
        <v/>
      </c>
      <c r="B2233" s="9" t="str">
        <f>Calculations!A2233</f>
        <v/>
      </c>
      <c r="C2233" s="3" t="str">
        <f t="shared" si="230"/>
        <v/>
      </c>
      <c r="D2233" s="3" t="str">
        <f>IFERROR(Calculations!L2233,"")</f>
        <v/>
      </c>
      <c r="E2233" s="3" t="str">
        <f>IF(OR(FilterValue="",Calculations!C2233=FilterValue), IF(Calculations!C2233 &lt;&gt;DefectTypeString,  IFERROR(Calculations!L2233,""), NA()),NA())</f>
        <v/>
      </c>
      <c r="F2233" s="3" t="e">
        <f t="shared" si="228"/>
        <v>#NUM!</v>
      </c>
      <c r="G2233" s="3" t="e">
        <f xml:space="preserve"> IF(Calculations!C2233 = DefectTypeString,  IFERROR(Calculations!L2233,""), NA())</f>
        <v>#N/A</v>
      </c>
      <c r="H2233" s="3" t="e">
        <f t="shared" si="229"/>
        <v>#NUM!</v>
      </c>
      <c r="I2233" s="3" t="e">
        <f ca="1" xml:space="preserve"> IF(OR(Calculations!C2233 = "",Calculations!C2233 &lt;&gt; DefectTypeString),  Calculations!M2233, NA())</f>
        <v>#N/A</v>
      </c>
      <c r="J2233" s="3" t="e">
        <f xml:space="preserve"> IF(Calculations!C2233 = DefectTypeString,  Calculations!M2233, NA())</f>
        <v>#N/A</v>
      </c>
      <c r="K2233" s="3"/>
      <c r="AL2233" s="2" t="str">
        <f t="shared" si="225"/>
        <v/>
      </c>
      <c r="AM2233" s="4" t="str">
        <f t="shared" si="226"/>
        <v/>
      </c>
      <c r="AN2233" s="4" t="str">
        <f t="shared" si="227"/>
        <v/>
      </c>
    </row>
    <row r="2234" spans="1:40" x14ac:dyDescent="0.2">
      <c r="A2234" s="9" t="str">
        <f>Calculations!B2234</f>
        <v/>
      </c>
      <c r="B2234" s="9" t="str">
        <f>Calculations!A2234</f>
        <v/>
      </c>
      <c r="C2234" s="3" t="str">
        <f t="shared" si="230"/>
        <v/>
      </c>
      <c r="D2234" s="3" t="str">
        <f>IFERROR(Calculations!L2234,"")</f>
        <v/>
      </c>
      <c r="E2234" s="3" t="str">
        <f>IF(OR(FilterValue="",Calculations!C2234=FilterValue), IF(Calculations!C2234 &lt;&gt;DefectTypeString,  IFERROR(Calculations!L2234,""), NA()),NA())</f>
        <v/>
      </c>
      <c r="F2234" s="3" t="e">
        <f t="shared" si="228"/>
        <v>#NUM!</v>
      </c>
      <c r="G2234" s="3" t="e">
        <f xml:space="preserve"> IF(Calculations!C2234 = DefectTypeString,  IFERROR(Calculations!L2234,""), NA())</f>
        <v>#N/A</v>
      </c>
      <c r="H2234" s="3" t="e">
        <f t="shared" si="229"/>
        <v>#NUM!</v>
      </c>
      <c r="I2234" s="3" t="e">
        <f ca="1" xml:space="preserve"> IF(OR(Calculations!C2234 = "",Calculations!C2234 &lt;&gt; DefectTypeString),  Calculations!M2234, NA())</f>
        <v>#N/A</v>
      </c>
      <c r="J2234" s="3" t="e">
        <f xml:space="preserve"> IF(Calculations!C2234 = DefectTypeString,  Calculations!M2234, NA())</f>
        <v>#N/A</v>
      </c>
      <c r="K2234" s="3"/>
      <c r="AL2234" s="2" t="str">
        <f t="shared" si="225"/>
        <v/>
      </c>
      <c r="AM2234" s="4" t="str">
        <f t="shared" si="226"/>
        <v/>
      </c>
      <c r="AN2234" s="4" t="str">
        <f t="shared" si="227"/>
        <v/>
      </c>
    </row>
    <row r="2235" spans="1:40" x14ac:dyDescent="0.2">
      <c r="A2235" s="9" t="str">
        <f>Calculations!B2235</f>
        <v/>
      </c>
      <c r="B2235" s="9" t="str">
        <f>Calculations!A2235</f>
        <v/>
      </c>
      <c r="C2235" s="3" t="str">
        <f t="shared" si="230"/>
        <v/>
      </c>
      <c r="D2235" s="3" t="str">
        <f>IFERROR(Calculations!L2235,"")</f>
        <v/>
      </c>
      <c r="E2235" s="3" t="str">
        <f>IF(OR(FilterValue="",Calculations!C2235=FilterValue), IF(Calculations!C2235 &lt;&gt;DefectTypeString,  IFERROR(Calculations!L2235,""), NA()),NA())</f>
        <v/>
      </c>
      <c r="F2235" s="3" t="e">
        <f t="shared" si="228"/>
        <v>#NUM!</v>
      </c>
      <c r="G2235" s="3" t="e">
        <f xml:space="preserve"> IF(Calculations!C2235 = DefectTypeString,  IFERROR(Calculations!L2235,""), NA())</f>
        <v>#N/A</v>
      </c>
      <c r="H2235" s="3" t="e">
        <f t="shared" si="229"/>
        <v>#NUM!</v>
      </c>
      <c r="I2235" s="3" t="e">
        <f ca="1" xml:space="preserve"> IF(OR(Calculations!C2235 = "",Calculations!C2235 &lt;&gt; DefectTypeString),  Calculations!M2235, NA())</f>
        <v>#N/A</v>
      </c>
      <c r="J2235" s="3" t="e">
        <f xml:space="preserve"> IF(Calculations!C2235 = DefectTypeString,  Calculations!M2235, NA())</f>
        <v>#N/A</v>
      </c>
      <c r="K2235" s="3"/>
      <c r="AL2235" s="2" t="str">
        <f t="shared" si="225"/>
        <v/>
      </c>
      <c r="AM2235" s="4" t="str">
        <f t="shared" si="226"/>
        <v/>
      </c>
      <c r="AN2235" s="4" t="str">
        <f t="shared" si="227"/>
        <v/>
      </c>
    </row>
    <row r="2236" spans="1:40" x14ac:dyDescent="0.2">
      <c r="A2236" s="9" t="str">
        <f>Calculations!B2236</f>
        <v/>
      </c>
      <c r="B2236" s="9" t="str">
        <f>Calculations!A2236</f>
        <v/>
      </c>
      <c r="C2236" s="3" t="str">
        <f t="shared" si="230"/>
        <v/>
      </c>
      <c r="D2236" s="3" t="str">
        <f>IFERROR(Calculations!L2236,"")</f>
        <v/>
      </c>
      <c r="E2236" s="3" t="str">
        <f>IF(OR(FilterValue="",Calculations!C2236=FilterValue), IF(Calculations!C2236 &lt;&gt;DefectTypeString,  IFERROR(Calculations!L2236,""), NA()),NA())</f>
        <v/>
      </c>
      <c r="F2236" s="3" t="e">
        <f t="shared" si="228"/>
        <v>#NUM!</v>
      </c>
      <c r="G2236" s="3" t="e">
        <f xml:space="preserve"> IF(Calculations!C2236 = DefectTypeString,  IFERROR(Calculations!L2236,""), NA())</f>
        <v>#N/A</v>
      </c>
      <c r="H2236" s="3" t="e">
        <f t="shared" si="229"/>
        <v>#NUM!</v>
      </c>
      <c r="I2236" s="3" t="e">
        <f ca="1" xml:space="preserve"> IF(OR(Calculations!C2236 = "",Calculations!C2236 &lt;&gt; DefectTypeString),  Calculations!M2236, NA())</f>
        <v>#N/A</v>
      </c>
      <c r="J2236" s="3" t="e">
        <f xml:space="preserve"> IF(Calculations!C2236 = DefectTypeString,  Calculations!M2236, NA())</f>
        <v>#N/A</v>
      </c>
      <c r="K2236" s="3"/>
      <c r="AL2236" s="2" t="str">
        <f t="shared" si="225"/>
        <v/>
      </c>
      <c r="AM2236" s="4" t="str">
        <f t="shared" si="226"/>
        <v/>
      </c>
      <c r="AN2236" s="4" t="str">
        <f t="shared" si="227"/>
        <v/>
      </c>
    </row>
    <row r="2237" spans="1:40" x14ac:dyDescent="0.2">
      <c r="A2237" s="9" t="str">
        <f>Calculations!B2237</f>
        <v/>
      </c>
      <c r="B2237" s="9" t="str">
        <f>Calculations!A2237</f>
        <v/>
      </c>
      <c r="C2237" s="3" t="str">
        <f t="shared" si="230"/>
        <v/>
      </c>
      <c r="D2237" s="3" t="str">
        <f>IFERROR(Calculations!L2237,"")</f>
        <v/>
      </c>
      <c r="E2237" s="3" t="str">
        <f>IF(OR(FilterValue="",Calculations!C2237=FilterValue), IF(Calculations!C2237 &lt;&gt;DefectTypeString,  IFERROR(Calculations!L2237,""), NA()),NA())</f>
        <v/>
      </c>
      <c r="F2237" s="3" t="e">
        <f t="shared" si="228"/>
        <v>#NUM!</v>
      </c>
      <c r="G2237" s="3" t="e">
        <f xml:space="preserve"> IF(Calculations!C2237 = DefectTypeString,  IFERROR(Calculations!L2237,""), NA())</f>
        <v>#N/A</v>
      </c>
      <c r="H2237" s="3" t="e">
        <f t="shared" si="229"/>
        <v>#NUM!</v>
      </c>
      <c r="I2237" s="3" t="e">
        <f ca="1" xml:space="preserve"> IF(OR(Calculations!C2237 = "",Calculations!C2237 &lt;&gt; DefectTypeString),  Calculations!M2237, NA())</f>
        <v>#N/A</v>
      </c>
      <c r="J2237" s="3" t="e">
        <f xml:space="preserve"> IF(Calculations!C2237 = DefectTypeString,  Calculations!M2237, NA())</f>
        <v>#N/A</v>
      </c>
      <c r="K2237" s="3"/>
      <c r="AL2237" s="2" t="str">
        <f t="shared" si="225"/>
        <v/>
      </c>
      <c r="AM2237" s="4" t="str">
        <f t="shared" si="226"/>
        <v/>
      </c>
      <c r="AN2237" s="4" t="str">
        <f t="shared" si="227"/>
        <v/>
      </c>
    </row>
    <row r="2238" spans="1:40" x14ac:dyDescent="0.2">
      <c r="A2238" s="9" t="str">
        <f>Calculations!B2238</f>
        <v/>
      </c>
      <c r="B2238" s="9" t="str">
        <f>Calculations!A2238</f>
        <v/>
      </c>
      <c r="C2238" s="3" t="str">
        <f t="shared" si="230"/>
        <v/>
      </c>
      <c r="D2238" s="3" t="str">
        <f>IFERROR(Calculations!L2238,"")</f>
        <v/>
      </c>
      <c r="E2238" s="3" t="str">
        <f>IF(OR(FilterValue="",Calculations!C2238=FilterValue), IF(Calculations!C2238 &lt;&gt;DefectTypeString,  IFERROR(Calculations!L2238,""), NA()),NA())</f>
        <v/>
      </c>
      <c r="F2238" s="3" t="e">
        <f t="shared" si="228"/>
        <v>#NUM!</v>
      </c>
      <c r="G2238" s="3" t="e">
        <f xml:space="preserve"> IF(Calculations!C2238 = DefectTypeString,  IFERROR(Calculations!L2238,""), NA())</f>
        <v>#N/A</v>
      </c>
      <c r="H2238" s="3" t="e">
        <f t="shared" si="229"/>
        <v>#NUM!</v>
      </c>
      <c r="I2238" s="3" t="e">
        <f ca="1" xml:space="preserve"> IF(OR(Calculations!C2238 = "",Calculations!C2238 &lt;&gt; DefectTypeString),  Calculations!M2238, NA())</f>
        <v>#N/A</v>
      </c>
      <c r="J2238" s="3" t="e">
        <f xml:space="preserve"> IF(Calculations!C2238 = DefectTypeString,  Calculations!M2238, NA())</f>
        <v>#N/A</v>
      </c>
      <c r="K2238" s="3"/>
      <c r="AL2238" s="2" t="str">
        <f t="shared" si="225"/>
        <v/>
      </c>
      <c r="AM2238" s="4" t="str">
        <f t="shared" si="226"/>
        <v/>
      </c>
      <c r="AN2238" s="4" t="str">
        <f t="shared" si="227"/>
        <v/>
      </c>
    </row>
    <row r="2239" spans="1:40" x14ac:dyDescent="0.2">
      <c r="A2239" s="9" t="str">
        <f>Calculations!B2239</f>
        <v/>
      </c>
      <c r="B2239" s="9" t="str">
        <f>Calculations!A2239</f>
        <v/>
      </c>
      <c r="C2239" s="3" t="str">
        <f t="shared" si="230"/>
        <v/>
      </c>
      <c r="D2239" s="3" t="str">
        <f>IFERROR(Calculations!L2239,"")</f>
        <v/>
      </c>
      <c r="E2239" s="3" t="str">
        <f>IF(OR(FilterValue="",Calculations!C2239=FilterValue), IF(Calculations!C2239 &lt;&gt;DefectTypeString,  IFERROR(Calculations!L2239,""), NA()),NA())</f>
        <v/>
      </c>
      <c r="F2239" s="3" t="e">
        <f t="shared" si="228"/>
        <v>#NUM!</v>
      </c>
      <c r="G2239" s="3" t="e">
        <f xml:space="preserve"> IF(Calculations!C2239 = DefectTypeString,  IFERROR(Calculations!L2239,""), NA())</f>
        <v>#N/A</v>
      </c>
      <c r="H2239" s="3" t="e">
        <f t="shared" si="229"/>
        <v>#NUM!</v>
      </c>
      <c r="I2239" s="3" t="e">
        <f ca="1" xml:space="preserve"> IF(OR(Calculations!C2239 = "",Calculations!C2239 &lt;&gt; DefectTypeString),  Calculations!M2239, NA())</f>
        <v>#N/A</v>
      </c>
      <c r="J2239" s="3" t="e">
        <f xml:space="preserve"> IF(Calculations!C2239 = DefectTypeString,  Calculations!M2239, NA())</f>
        <v>#N/A</v>
      </c>
      <c r="K2239" s="3"/>
      <c r="AL2239" s="2" t="str">
        <f t="shared" si="225"/>
        <v/>
      </c>
      <c r="AM2239" s="4" t="str">
        <f t="shared" si="226"/>
        <v/>
      </c>
      <c r="AN2239" s="4" t="str">
        <f t="shared" si="227"/>
        <v/>
      </c>
    </row>
    <row r="2240" spans="1:40" x14ac:dyDescent="0.2">
      <c r="A2240" s="9" t="str">
        <f>Calculations!B2240</f>
        <v/>
      </c>
      <c r="B2240" s="9" t="str">
        <f>Calculations!A2240</f>
        <v/>
      </c>
      <c r="C2240" s="3" t="str">
        <f t="shared" si="230"/>
        <v/>
      </c>
      <c r="D2240" s="3" t="str">
        <f>IFERROR(Calculations!L2240,"")</f>
        <v/>
      </c>
      <c r="E2240" s="3" t="str">
        <f>IF(OR(FilterValue="",Calculations!C2240=FilterValue), IF(Calculations!C2240 &lt;&gt;DefectTypeString,  IFERROR(Calculations!L2240,""), NA()),NA())</f>
        <v/>
      </c>
      <c r="F2240" s="3" t="e">
        <f t="shared" si="228"/>
        <v>#NUM!</v>
      </c>
      <c r="G2240" s="3" t="e">
        <f xml:space="preserve"> IF(Calculations!C2240 = DefectTypeString,  IFERROR(Calculations!L2240,""), NA())</f>
        <v>#N/A</v>
      </c>
      <c r="H2240" s="3" t="e">
        <f t="shared" si="229"/>
        <v>#NUM!</v>
      </c>
      <c r="I2240" s="3" t="e">
        <f ca="1" xml:space="preserve"> IF(OR(Calculations!C2240 = "",Calculations!C2240 &lt;&gt; DefectTypeString),  Calculations!M2240, NA())</f>
        <v>#N/A</v>
      </c>
      <c r="J2240" s="3" t="e">
        <f xml:space="preserve"> IF(Calculations!C2240 = DefectTypeString,  Calculations!M2240, NA())</f>
        <v>#N/A</v>
      </c>
      <c r="K2240" s="3"/>
      <c r="AL2240" s="2" t="str">
        <f t="shared" si="225"/>
        <v/>
      </c>
      <c r="AM2240" s="4" t="str">
        <f t="shared" si="226"/>
        <v/>
      </c>
      <c r="AN2240" s="4" t="str">
        <f t="shared" si="227"/>
        <v/>
      </c>
    </row>
    <row r="2241" spans="1:40" x14ac:dyDescent="0.2">
      <c r="A2241" s="9" t="str">
        <f>Calculations!B2241</f>
        <v/>
      </c>
      <c r="B2241" s="9" t="str">
        <f>Calculations!A2241</f>
        <v/>
      </c>
      <c r="C2241" s="3" t="str">
        <f t="shared" si="230"/>
        <v/>
      </c>
      <c r="D2241" s="3" t="str">
        <f>IFERROR(Calculations!L2241,"")</f>
        <v/>
      </c>
      <c r="E2241" s="3" t="str">
        <f>IF(OR(FilterValue="",Calculations!C2241=FilterValue), IF(Calculations!C2241 &lt;&gt;DefectTypeString,  IFERROR(Calculations!L2241,""), NA()),NA())</f>
        <v/>
      </c>
      <c r="F2241" s="3" t="e">
        <f t="shared" si="228"/>
        <v>#NUM!</v>
      </c>
      <c r="G2241" s="3" t="e">
        <f xml:space="preserve"> IF(Calculations!C2241 = DefectTypeString,  IFERROR(Calculations!L2241,""), NA())</f>
        <v>#N/A</v>
      </c>
      <c r="H2241" s="3" t="e">
        <f t="shared" si="229"/>
        <v>#NUM!</v>
      </c>
      <c r="I2241" s="3" t="e">
        <f ca="1" xml:space="preserve"> IF(OR(Calculations!C2241 = "",Calculations!C2241 &lt;&gt; DefectTypeString),  Calculations!M2241, NA())</f>
        <v>#N/A</v>
      </c>
      <c r="J2241" s="3" t="e">
        <f xml:space="preserve"> IF(Calculations!C2241 = DefectTypeString,  Calculations!M2241, NA())</f>
        <v>#N/A</v>
      </c>
      <c r="K2241" s="3"/>
      <c r="AL2241" s="2" t="str">
        <f t="shared" si="225"/>
        <v/>
      </c>
      <c r="AM2241" s="4" t="str">
        <f t="shared" si="226"/>
        <v/>
      </c>
      <c r="AN2241" s="4" t="str">
        <f t="shared" si="227"/>
        <v/>
      </c>
    </row>
    <row r="2242" spans="1:40" x14ac:dyDescent="0.2">
      <c r="A2242" s="9" t="str">
        <f>Calculations!B2242</f>
        <v/>
      </c>
      <c r="B2242" s="9" t="str">
        <f>Calculations!A2242</f>
        <v/>
      </c>
      <c r="C2242" s="3" t="str">
        <f t="shared" si="230"/>
        <v/>
      </c>
      <c r="D2242" s="3" t="str">
        <f>IFERROR(Calculations!L2242,"")</f>
        <v/>
      </c>
      <c r="E2242" s="3" t="str">
        <f>IF(OR(FilterValue="",Calculations!C2242=FilterValue), IF(Calculations!C2242 &lt;&gt;DefectTypeString,  IFERROR(Calculations!L2242,""), NA()),NA())</f>
        <v/>
      </c>
      <c r="F2242" s="3" t="e">
        <f t="shared" si="228"/>
        <v>#NUM!</v>
      </c>
      <c r="G2242" s="3" t="e">
        <f xml:space="preserve"> IF(Calculations!C2242 = DefectTypeString,  IFERROR(Calculations!L2242,""), NA())</f>
        <v>#N/A</v>
      </c>
      <c r="H2242" s="3" t="e">
        <f t="shared" si="229"/>
        <v>#NUM!</v>
      </c>
      <c r="I2242" s="3" t="e">
        <f ca="1" xml:space="preserve"> IF(OR(Calculations!C2242 = "",Calculations!C2242 &lt;&gt; DefectTypeString),  Calculations!M2242, NA())</f>
        <v>#N/A</v>
      </c>
      <c r="J2242" s="3" t="e">
        <f xml:space="preserve"> IF(Calculations!C2242 = DefectTypeString,  Calculations!M2242, NA())</f>
        <v>#N/A</v>
      </c>
      <c r="K2242" s="3"/>
      <c r="AL2242" s="2" t="str">
        <f t="shared" si="225"/>
        <v/>
      </c>
      <c r="AM2242" s="4" t="str">
        <f t="shared" si="226"/>
        <v/>
      </c>
      <c r="AN2242" s="4" t="str">
        <f t="shared" si="227"/>
        <v/>
      </c>
    </row>
    <row r="2243" spans="1:40" x14ac:dyDescent="0.2">
      <c r="A2243" s="9" t="str">
        <f>Calculations!B2243</f>
        <v/>
      </c>
      <c r="B2243" s="9" t="str">
        <f>Calculations!A2243</f>
        <v/>
      </c>
      <c r="C2243" s="3" t="str">
        <f t="shared" si="230"/>
        <v/>
      </c>
      <c r="D2243" s="3" t="str">
        <f>IFERROR(Calculations!L2243,"")</f>
        <v/>
      </c>
      <c r="E2243" s="3" t="str">
        <f>IF(OR(FilterValue="",Calculations!C2243=FilterValue), IF(Calculations!C2243 &lt;&gt;DefectTypeString,  IFERROR(Calculations!L2243,""), NA()),NA())</f>
        <v/>
      </c>
      <c r="F2243" s="3" t="e">
        <f t="shared" si="228"/>
        <v>#NUM!</v>
      </c>
      <c r="G2243" s="3" t="e">
        <f xml:space="preserve"> IF(Calculations!C2243 = DefectTypeString,  IFERROR(Calculations!L2243,""), NA())</f>
        <v>#N/A</v>
      </c>
      <c r="H2243" s="3" t="e">
        <f t="shared" si="229"/>
        <v>#NUM!</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31">IF(AL2242&lt;=MAX(B:B), AL2242+1,"")</f>
        <v/>
      </c>
      <c r="AM2243" s="4" t="str">
        <f t="shared" ref="AM2243:AM2306" si="232">IF(AL2243&lt;&gt;"",$F$2,"")</f>
        <v/>
      </c>
      <c r="AN2243" s="4" t="str">
        <f t="shared" ref="AN2243:AN2306" si="233">IF(AL2243&lt;&gt;"",$H$2,"")</f>
        <v/>
      </c>
    </row>
    <row r="2244" spans="1:40" x14ac:dyDescent="0.2">
      <c r="A2244" s="9" t="str">
        <f>Calculations!B2244</f>
        <v/>
      </c>
      <c r="B2244" s="9" t="str">
        <f>Calculations!A2244</f>
        <v/>
      </c>
      <c r="C2244" s="3" t="str">
        <f t="shared" si="230"/>
        <v/>
      </c>
      <c r="D2244" s="3" t="str">
        <f>IFERROR(Calculations!L2244,"")</f>
        <v/>
      </c>
      <c r="E2244" s="3" t="str">
        <f>IF(OR(FilterValue="",Calculations!C2244=FilterValue), IF(Calculations!C2244 &lt;&gt;DefectTypeString,  IFERROR(Calculations!L2244,""), NA()),NA())</f>
        <v/>
      </c>
      <c r="F2244" s="3" t="e">
        <f t="shared" ref="F2244:F2307" si="234">$F$2</f>
        <v>#NUM!</v>
      </c>
      <c r="G2244" s="3" t="e">
        <f xml:space="preserve"> IF(Calculations!C2244 = DefectTypeString,  IFERROR(Calculations!L2244,""), NA())</f>
        <v>#N/A</v>
      </c>
      <c r="H2244" s="3" t="e">
        <f t="shared" ref="H2244:H2307" si="235">$H$2</f>
        <v>#NUM!</v>
      </c>
      <c r="I2244" s="3" t="e">
        <f ca="1" xml:space="preserve"> IF(OR(Calculations!C2244 = "",Calculations!C2244 &lt;&gt; DefectTypeString),  Calculations!M2244, NA())</f>
        <v>#N/A</v>
      </c>
      <c r="J2244" s="3" t="e">
        <f xml:space="preserve"> IF(Calculations!C2244 = DefectTypeString,  Calculations!M2244, NA())</f>
        <v>#N/A</v>
      </c>
      <c r="K2244" s="3"/>
      <c r="AL2244" s="2" t="str">
        <f t="shared" si="231"/>
        <v/>
      </c>
      <c r="AM2244" s="4" t="str">
        <f t="shared" si="232"/>
        <v/>
      </c>
      <c r="AN2244" s="4" t="str">
        <f t="shared" si="233"/>
        <v/>
      </c>
    </row>
    <row r="2245" spans="1:40" x14ac:dyDescent="0.2">
      <c r="A2245" s="9" t="str">
        <f>Calculations!B2245</f>
        <v/>
      </c>
      <c r="B2245" s="9" t="str">
        <f>Calculations!A2245</f>
        <v/>
      </c>
      <c r="C2245" s="3" t="str">
        <f t="shared" si="230"/>
        <v/>
      </c>
      <c r="D2245" s="3" t="str">
        <f>IFERROR(Calculations!L2245,"")</f>
        <v/>
      </c>
      <c r="E2245" s="3" t="str">
        <f>IF(OR(FilterValue="",Calculations!C2245=FilterValue), IF(Calculations!C2245 &lt;&gt;DefectTypeString,  IFERROR(Calculations!L2245,""), NA()),NA())</f>
        <v/>
      </c>
      <c r="F2245" s="3" t="e">
        <f t="shared" si="234"/>
        <v>#NUM!</v>
      </c>
      <c r="G2245" s="3" t="e">
        <f xml:space="preserve"> IF(Calculations!C2245 = DefectTypeString,  IFERROR(Calculations!L2245,""), NA())</f>
        <v>#N/A</v>
      </c>
      <c r="H2245" s="3" t="e">
        <f t="shared" si="235"/>
        <v>#NUM!</v>
      </c>
      <c r="I2245" s="3" t="e">
        <f ca="1" xml:space="preserve"> IF(OR(Calculations!C2245 = "",Calculations!C2245 &lt;&gt; DefectTypeString),  Calculations!M2245, NA())</f>
        <v>#N/A</v>
      </c>
      <c r="J2245" s="3" t="e">
        <f xml:space="preserve"> IF(Calculations!C2245 = DefectTypeString,  Calculations!M2245, NA())</f>
        <v>#N/A</v>
      </c>
      <c r="K2245" s="3"/>
      <c r="AL2245" s="2" t="str">
        <f t="shared" si="231"/>
        <v/>
      </c>
      <c r="AM2245" s="4" t="str">
        <f t="shared" si="232"/>
        <v/>
      </c>
      <c r="AN2245" s="4" t="str">
        <f t="shared" si="233"/>
        <v/>
      </c>
    </row>
    <row r="2246" spans="1:40" x14ac:dyDescent="0.2">
      <c r="A2246" s="9" t="str">
        <f>Calculations!B2246</f>
        <v/>
      </c>
      <c r="B2246" s="9" t="str">
        <f>Calculations!A2246</f>
        <v/>
      </c>
      <c r="C2246" s="3" t="str">
        <f t="shared" si="230"/>
        <v/>
      </c>
      <c r="D2246" s="3" t="str">
        <f>IFERROR(Calculations!L2246,"")</f>
        <v/>
      </c>
      <c r="E2246" s="3" t="str">
        <f>IF(OR(FilterValue="",Calculations!C2246=FilterValue), IF(Calculations!C2246 &lt;&gt;DefectTypeString,  IFERROR(Calculations!L2246,""), NA()),NA())</f>
        <v/>
      </c>
      <c r="F2246" s="3" t="e">
        <f t="shared" si="234"/>
        <v>#NUM!</v>
      </c>
      <c r="G2246" s="3" t="e">
        <f xml:space="preserve"> IF(Calculations!C2246 = DefectTypeString,  IFERROR(Calculations!L2246,""), NA())</f>
        <v>#N/A</v>
      </c>
      <c r="H2246" s="3" t="e">
        <f t="shared" si="235"/>
        <v>#NUM!</v>
      </c>
      <c r="I2246" s="3" t="e">
        <f ca="1" xml:space="preserve"> IF(OR(Calculations!C2246 = "",Calculations!C2246 &lt;&gt; DefectTypeString),  Calculations!M2246, NA())</f>
        <v>#N/A</v>
      </c>
      <c r="J2246" s="3" t="e">
        <f xml:space="preserve"> IF(Calculations!C2246 = DefectTypeString,  Calculations!M2246, NA())</f>
        <v>#N/A</v>
      </c>
      <c r="K2246" s="3"/>
      <c r="AL2246" s="2" t="str">
        <f t="shared" si="231"/>
        <v/>
      </c>
      <c r="AM2246" s="4" t="str">
        <f t="shared" si="232"/>
        <v/>
      </c>
      <c r="AN2246" s="4" t="str">
        <f t="shared" si="233"/>
        <v/>
      </c>
    </row>
    <row r="2247" spans="1:40" x14ac:dyDescent="0.2">
      <c r="A2247" s="9" t="str">
        <f>Calculations!B2247</f>
        <v/>
      </c>
      <c r="B2247" s="9" t="str">
        <f>Calculations!A2247</f>
        <v/>
      </c>
      <c r="C2247" s="3" t="str">
        <f t="shared" si="230"/>
        <v/>
      </c>
      <c r="D2247" s="3" t="str">
        <f>IFERROR(Calculations!L2247,"")</f>
        <v/>
      </c>
      <c r="E2247" s="3" t="str">
        <f>IF(OR(FilterValue="",Calculations!C2247=FilterValue), IF(Calculations!C2247 &lt;&gt;DefectTypeString,  IFERROR(Calculations!L2247,""), NA()),NA())</f>
        <v/>
      </c>
      <c r="F2247" s="3" t="e">
        <f t="shared" si="234"/>
        <v>#NUM!</v>
      </c>
      <c r="G2247" s="3" t="e">
        <f xml:space="preserve"> IF(Calculations!C2247 = DefectTypeString,  IFERROR(Calculations!L2247,""), NA())</f>
        <v>#N/A</v>
      </c>
      <c r="H2247" s="3" t="e">
        <f t="shared" si="235"/>
        <v>#NUM!</v>
      </c>
      <c r="I2247" s="3" t="e">
        <f ca="1" xml:space="preserve"> IF(OR(Calculations!C2247 = "",Calculations!C2247 &lt;&gt; DefectTypeString),  Calculations!M2247, NA())</f>
        <v>#N/A</v>
      </c>
      <c r="J2247" s="3" t="e">
        <f xml:space="preserve"> IF(Calculations!C2247 = DefectTypeString,  Calculations!M2247, NA())</f>
        <v>#N/A</v>
      </c>
      <c r="K2247" s="3"/>
      <c r="AL2247" s="2" t="str">
        <f t="shared" si="231"/>
        <v/>
      </c>
      <c r="AM2247" s="4" t="str">
        <f t="shared" si="232"/>
        <v/>
      </c>
      <c r="AN2247" s="4" t="str">
        <f t="shared" si="233"/>
        <v/>
      </c>
    </row>
    <row r="2248" spans="1:40" x14ac:dyDescent="0.2">
      <c r="A2248" s="9" t="str">
        <f>Calculations!B2248</f>
        <v/>
      </c>
      <c r="B2248" s="9" t="str">
        <f>Calculations!A2248</f>
        <v/>
      </c>
      <c r="C2248" s="3" t="str">
        <f t="shared" si="230"/>
        <v/>
      </c>
      <c r="D2248" s="3" t="str">
        <f>IFERROR(Calculations!L2248,"")</f>
        <v/>
      </c>
      <c r="E2248" s="3" t="str">
        <f>IF(OR(FilterValue="",Calculations!C2248=FilterValue), IF(Calculations!C2248 &lt;&gt;DefectTypeString,  IFERROR(Calculations!L2248,""), NA()),NA())</f>
        <v/>
      </c>
      <c r="F2248" s="3" t="e">
        <f t="shared" si="234"/>
        <v>#NUM!</v>
      </c>
      <c r="G2248" s="3" t="e">
        <f xml:space="preserve"> IF(Calculations!C2248 = DefectTypeString,  IFERROR(Calculations!L2248,""), NA())</f>
        <v>#N/A</v>
      </c>
      <c r="H2248" s="3" t="e">
        <f t="shared" si="235"/>
        <v>#NUM!</v>
      </c>
      <c r="I2248" s="3" t="e">
        <f ca="1" xml:space="preserve"> IF(OR(Calculations!C2248 = "",Calculations!C2248 &lt;&gt; DefectTypeString),  Calculations!M2248, NA())</f>
        <v>#N/A</v>
      </c>
      <c r="J2248" s="3" t="e">
        <f xml:space="preserve"> IF(Calculations!C2248 = DefectTypeString,  Calculations!M2248, NA())</f>
        <v>#N/A</v>
      </c>
      <c r="K2248" s="3"/>
      <c r="AL2248" s="2" t="str">
        <f t="shared" si="231"/>
        <v/>
      </c>
      <c r="AM2248" s="4" t="str">
        <f t="shared" si="232"/>
        <v/>
      </c>
      <c r="AN2248" s="4" t="str">
        <f t="shared" si="233"/>
        <v/>
      </c>
    </row>
    <row r="2249" spans="1:40" x14ac:dyDescent="0.2">
      <c r="A2249" s="9" t="str">
        <f>Calculations!B2249</f>
        <v/>
      </c>
      <c r="B2249" s="9" t="str">
        <f>Calculations!A2249</f>
        <v/>
      </c>
      <c r="C2249" s="3" t="str">
        <f t="shared" si="230"/>
        <v/>
      </c>
      <c r="D2249" s="3" t="str">
        <f>IFERROR(Calculations!L2249,"")</f>
        <v/>
      </c>
      <c r="E2249" s="3" t="str">
        <f>IF(OR(FilterValue="",Calculations!C2249=FilterValue), IF(Calculations!C2249 &lt;&gt;DefectTypeString,  IFERROR(Calculations!L2249,""), NA()),NA())</f>
        <v/>
      </c>
      <c r="F2249" s="3" t="e">
        <f t="shared" si="234"/>
        <v>#NUM!</v>
      </c>
      <c r="G2249" s="3" t="e">
        <f xml:space="preserve"> IF(Calculations!C2249 = DefectTypeString,  IFERROR(Calculations!L2249,""), NA())</f>
        <v>#N/A</v>
      </c>
      <c r="H2249" s="3" t="e">
        <f t="shared" si="235"/>
        <v>#NUM!</v>
      </c>
      <c r="I2249" s="3" t="e">
        <f ca="1" xml:space="preserve"> IF(OR(Calculations!C2249 = "",Calculations!C2249 &lt;&gt; DefectTypeString),  Calculations!M2249, NA())</f>
        <v>#N/A</v>
      </c>
      <c r="J2249" s="3" t="e">
        <f xml:space="preserve"> IF(Calculations!C2249 = DefectTypeString,  Calculations!M2249, NA())</f>
        <v>#N/A</v>
      </c>
      <c r="K2249" s="3"/>
      <c r="AL2249" s="2" t="str">
        <f t="shared" si="231"/>
        <v/>
      </c>
      <c r="AM2249" s="4" t="str">
        <f t="shared" si="232"/>
        <v/>
      </c>
      <c r="AN2249" s="4" t="str">
        <f t="shared" si="233"/>
        <v/>
      </c>
    </row>
    <row r="2250" spans="1:40" x14ac:dyDescent="0.2">
      <c r="A2250" s="9" t="str">
        <f>Calculations!B2250</f>
        <v/>
      </c>
      <c r="B2250" s="9" t="str">
        <f>Calculations!A2250</f>
        <v/>
      </c>
      <c r="C2250" s="3" t="str">
        <f t="shared" si="230"/>
        <v/>
      </c>
      <c r="D2250" s="3" t="str">
        <f>IFERROR(Calculations!L2250,"")</f>
        <v/>
      </c>
      <c r="E2250" s="3" t="str">
        <f>IF(OR(FilterValue="",Calculations!C2250=FilterValue), IF(Calculations!C2250 &lt;&gt;DefectTypeString,  IFERROR(Calculations!L2250,""), NA()),NA())</f>
        <v/>
      </c>
      <c r="F2250" s="3" t="e">
        <f t="shared" si="234"/>
        <v>#NUM!</v>
      </c>
      <c r="G2250" s="3" t="e">
        <f xml:space="preserve"> IF(Calculations!C2250 = DefectTypeString,  IFERROR(Calculations!L2250,""), NA())</f>
        <v>#N/A</v>
      </c>
      <c r="H2250" s="3" t="e">
        <f t="shared" si="235"/>
        <v>#NUM!</v>
      </c>
      <c r="I2250" s="3" t="e">
        <f ca="1" xml:space="preserve"> IF(OR(Calculations!C2250 = "",Calculations!C2250 &lt;&gt; DefectTypeString),  Calculations!M2250, NA())</f>
        <v>#N/A</v>
      </c>
      <c r="J2250" s="3" t="e">
        <f xml:space="preserve"> IF(Calculations!C2250 = DefectTypeString,  Calculations!M2250, NA())</f>
        <v>#N/A</v>
      </c>
      <c r="K2250" s="3"/>
      <c r="AL2250" s="2" t="str">
        <f t="shared" si="231"/>
        <v/>
      </c>
      <c r="AM2250" s="4" t="str">
        <f t="shared" si="232"/>
        <v/>
      </c>
      <c r="AN2250" s="4" t="str">
        <f t="shared" si="233"/>
        <v/>
      </c>
    </row>
    <row r="2251" spans="1:40" x14ac:dyDescent="0.2">
      <c r="A2251" s="9" t="str">
        <f>Calculations!B2251</f>
        <v/>
      </c>
      <c r="B2251" s="9" t="str">
        <f>Calculations!A2251</f>
        <v/>
      </c>
      <c r="C2251" s="3" t="str">
        <f t="shared" si="230"/>
        <v/>
      </c>
      <c r="D2251" s="3" t="str">
        <f>IFERROR(Calculations!L2251,"")</f>
        <v/>
      </c>
      <c r="E2251" s="3" t="str">
        <f>IF(OR(FilterValue="",Calculations!C2251=FilterValue), IF(Calculations!C2251 &lt;&gt;DefectTypeString,  IFERROR(Calculations!L2251,""), NA()),NA())</f>
        <v/>
      </c>
      <c r="F2251" s="3" t="e">
        <f t="shared" si="234"/>
        <v>#NUM!</v>
      </c>
      <c r="G2251" s="3" t="e">
        <f xml:space="preserve"> IF(Calculations!C2251 = DefectTypeString,  IFERROR(Calculations!L2251,""), NA())</f>
        <v>#N/A</v>
      </c>
      <c r="H2251" s="3" t="e">
        <f t="shared" si="235"/>
        <v>#NUM!</v>
      </c>
      <c r="I2251" s="3" t="e">
        <f ca="1" xml:space="preserve"> IF(OR(Calculations!C2251 = "",Calculations!C2251 &lt;&gt; DefectTypeString),  Calculations!M2251, NA())</f>
        <v>#N/A</v>
      </c>
      <c r="J2251" s="3" t="e">
        <f xml:space="preserve"> IF(Calculations!C2251 = DefectTypeString,  Calculations!M2251, NA())</f>
        <v>#N/A</v>
      </c>
      <c r="K2251" s="3"/>
      <c r="AL2251" s="2" t="str">
        <f t="shared" si="231"/>
        <v/>
      </c>
      <c r="AM2251" s="4" t="str">
        <f t="shared" si="232"/>
        <v/>
      </c>
      <c r="AN2251" s="4" t="str">
        <f t="shared" si="233"/>
        <v/>
      </c>
    </row>
    <row r="2252" spans="1:40" x14ac:dyDescent="0.2">
      <c r="A2252" s="9" t="str">
        <f>Calculations!B2252</f>
        <v/>
      </c>
      <c r="B2252" s="9" t="str">
        <f>Calculations!A2252</f>
        <v/>
      </c>
      <c r="C2252" s="3" t="str">
        <f t="shared" si="230"/>
        <v/>
      </c>
      <c r="D2252" s="3" t="str">
        <f>IFERROR(Calculations!L2252,"")</f>
        <v/>
      </c>
      <c r="E2252" s="3" t="str">
        <f>IF(OR(FilterValue="",Calculations!C2252=FilterValue), IF(Calculations!C2252 &lt;&gt;DefectTypeString,  IFERROR(Calculations!L2252,""), NA()),NA())</f>
        <v/>
      </c>
      <c r="F2252" s="3" t="e">
        <f t="shared" si="234"/>
        <v>#NUM!</v>
      </c>
      <c r="G2252" s="3" t="e">
        <f xml:space="preserve"> IF(Calculations!C2252 = DefectTypeString,  IFERROR(Calculations!L2252,""), NA())</f>
        <v>#N/A</v>
      </c>
      <c r="H2252" s="3" t="e">
        <f t="shared" si="235"/>
        <v>#NUM!</v>
      </c>
      <c r="I2252" s="3" t="e">
        <f ca="1" xml:space="preserve"> IF(OR(Calculations!C2252 = "",Calculations!C2252 &lt;&gt; DefectTypeString),  Calculations!M2252, NA())</f>
        <v>#N/A</v>
      </c>
      <c r="J2252" s="3" t="e">
        <f xml:space="preserve"> IF(Calculations!C2252 = DefectTypeString,  Calculations!M2252, NA())</f>
        <v>#N/A</v>
      </c>
      <c r="K2252" s="3"/>
      <c r="AL2252" s="2" t="str">
        <f t="shared" si="231"/>
        <v/>
      </c>
      <c r="AM2252" s="4" t="str">
        <f t="shared" si="232"/>
        <v/>
      </c>
      <c r="AN2252" s="4" t="str">
        <f t="shared" si="233"/>
        <v/>
      </c>
    </row>
    <row r="2253" spans="1:40" x14ac:dyDescent="0.2">
      <c r="A2253" s="9" t="str">
        <f>Calculations!B2253</f>
        <v/>
      </c>
      <c r="B2253" s="9" t="str">
        <f>Calculations!A2253</f>
        <v/>
      </c>
      <c r="C2253" s="3" t="str">
        <f t="shared" si="230"/>
        <v/>
      </c>
      <c r="D2253" s="3" t="str">
        <f>IFERROR(Calculations!L2253,"")</f>
        <v/>
      </c>
      <c r="E2253" s="3" t="str">
        <f>IF(OR(FilterValue="",Calculations!C2253=FilterValue), IF(Calculations!C2253 &lt;&gt;DefectTypeString,  IFERROR(Calculations!L2253,""), NA()),NA())</f>
        <v/>
      </c>
      <c r="F2253" s="3" t="e">
        <f t="shared" si="234"/>
        <v>#NUM!</v>
      </c>
      <c r="G2253" s="3" t="e">
        <f xml:space="preserve"> IF(Calculations!C2253 = DefectTypeString,  IFERROR(Calculations!L2253,""), NA())</f>
        <v>#N/A</v>
      </c>
      <c r="H2253" s="3" t="e">
        <f t="shared" si="235"/>
        <v>#NUM!</v>
      </c>
      <c r="I2253" s="3" t="e">
        <f ca="1" xml:space="preserve"> IF(OR(Calculations!C2253 = "",Calculations!C2253 &lt;&gt; DefectTypeString),  Calculations!M2253, NA())</f>
        <v>#N/A</v>
      </c>
      <c r="J2253" s="3" t="e">
        <f xml:space="preserve"> IF(Calculations!C2253 = DefectTypeString,  Calculations!M2253, NA())</f>
        <v>#N/A</v>
      </c>
      <c r="K2253" s="3"/>
      <c r="AL2253" s="2" t="str">
        <f t="shared" si="231"/>
        <v/>
      </c>
      <c r="AM2253" s="4" t="str">
        <f t="shared" si="232"/>
        <v/>
      </c>
      <c r="AN2253" s="4" t="str">
        <f t="shared" si="233"/>
        <v/>
      </c>
    </row>
    <row r="2254" spans="1:40" x14ac:dyDescent="0.2">
      <c r="A2254" s="9" t="str">
        <f>Calculations!B2254</f>
        <v/>
      </c>
      <c r="B2254" s="9" t="str">
        <f>Calculations!A2254</f>
        <v/>
      </c>
      <c r="C2254" s="3" t="str">
        <f t="shared" si="230"/>
        <v/>
      </c>
      <c r="D2254" s="3" t="str">
        <f>IFERROR(Calculations!L2254,"")</f>
        <v/>
      </c>
      <c r="E2254" s="3" t="str">
        <f>IF(OR(FilterValue="",Calculations!C2254=FilterValue), IF(Calculations!C2254 &lt;&gt;DefectTypeString,  IFERROR(Calculations!L2254,""), NA()),NA())</f>
        <v/>
      </c>
      <c r="F2254" s="3" t="e">
        <f t="shared" si="234"/>
        <v>#NUM!</v>
      </c>
      <c r="G2254" s="3" t="e">
        <f xml:space="preserve"> IF(Calculations!C2254 = DefectTypeString,  IFERROR(Calculations!L2254,""), NA())</f>
        <v>#N/A</v>
      </c>
      <c r="H2254" s="3" t="e">
        <f t="shared" si="235"/>
        <v>#NUM!</v>
      </c>
      <c r="I2254" s="3" t="e">
        <f ca="1" xml:space="preserve"> IF(OR(Calculations!C2254 = "",Calculations!C2254 &lt;&gt; DefectTypeString),  Calculations!M2254, NA())</f>
        <v>#N/A</v>
      </c>
      <c r="J2254" s="3" t="e">
        <f xml:space="preserve"> IF(Calculations!C2254 = DefectTypeString,  Calculations!M2254, NA())</f>
        <v>#N/A</v>
      </c>
      <c r="K2254" s="3"/>
      <c r="AL2254" s="2" t="str">
        <f t="shared" si="231"/>
        <v/>
      </c>
      <c r="AM2254" s="4" t="str">
        <f t="shared" si="232"/>
        <v/>
      </c>
      <c r="AN2254" s="4" t="str">
        <f t="shared" si="233"/>
        <v/>
      </c>
    </row>
    <row r="2255" spans="1:40" x14ac:dyDescent="0.2">
      <c r="A2255" s="9" t="str">
        <f>Calculations!B2255</f>
        <v/>
      </c>
      <c r="B2255" s="9" t="str">
        <f>Calculations!A2255</f>
        <v/>
      </c>
      <c r="C2255" s="3" t="str">
        <f t="shared" si="230"/>
        <v/>
      </c>
      <c r="D2255" s="3" t="str">
        <f>IFERROR(Calculations!L2255,"")</f>
        <v/>
      </c>
      <c r="E2255" s="3" t="str">
        <f>IF(OR(FilterValue="",Calculations!C2255=FilterValue), IF(Calculations!C2255 &lt;&gt;DefectTypeString,  IFERROR(Calculations!L2255,""), NA()),NA())</f>
        <v/>
      </c>
      <c r="F2255" s="3" t="e">
        <f t="shared" si="234"/>
        <v>#NUM!</v>
      </c>
      <c r="G2255" s="3" t="e">
        <f xml:space="preserve"> IF(Calculations!C2255 = DefectTypeString,  IFERROR(Calculations!L2255,""), NA())</f>
        <v>#N/A</v>
      </c>
      <c r="H2255" s="3" t="e">
        <f t="shared" si="235"/>
        <v>#NUM!</v>
      </c>
      <c r="I2255" s="3" t="e">
        <f ca="1" xml:space="preserve"> IF(OR(Calculations!C2255 = "",Calculations!C2255 &lt;&gt; DefectTypeString),  Calculations!M2255, NA())</f>
        <v>#N/A</v>
      </c>
      <c r="J2255" s="3" t="e">
        <f xml:space="preserve"> IF(Calculations!C2255 = DefectTypeString,  Calculations!M2255, NA())</f>
        <v>#N/A</v>
      </c>
      <c r="K2255" s="3"/>
      <c r="AL2255" s="2" t="str">
        <f t="shared" si="231"/>
        <v/>
      </c>
      <c r="AM2255" s="4" t="str">
        <f t="shared" si="232"/>
        <v/>
      </c>
      <c r="AN2255" s="4" t="str">
        <f t="shared" si="233"/>
        <v/>
      </c>
    </row>
    <row r="2256" spans="1:40" x14ac:dyDescent="0.2">
      <c r="A2256" s="9" t="str">
        <f>Calculations!B2256</f>
        <v/>
      </c>
      <c r="B2256" s="9" t="str">
        <f>Calculations!A2256</f>
        <v/>
      </c>
      <c r="C2256" s="3" t="str">
        <f t="shared" si="230"/>
        <v/>
      </c>
      <c r="D2256" s="3" t="str">
        <f>IFERROR(Calculations!L2256,"")</f>
        <v/>
      </c>
      <c r="E2256" s="3" t="str">
        <f>IF(OR(FilterValue="",Calculations!C2256=FilterValue), IF(Calculations!C2256 &lt;&gt;DefectTypeString,  IFERROR(Calculations!L2256,""), NA()),NA())</f>
        <v/>
      </c>
      <c r="F2256" s="3" t="e">
        <f t="shared" si="234"/>
        <v>#NUM!</v>
      </c>
      <c r="G2256" s="3" t="e">
        <f xml:space="preserve"> IF(Calculations!C2256 = DefectTypeString,  IFERROR(Calculations!L2256,""), NA())</f>
        <v>#N/A</v>
      </c>
      <c r="H2256" s="3" t="e">
        <f t="shared" si="235"/>
        <v>#NUM!</v>
      </c>
      <c r="I2256" s="3" t="e">
        <f ca="1" xml:space="preserve"> IF(OR(Calculations!C2256 = "",Calculations!C2256 &lt;&gt; DefectTypeString),  Calculations!M2256, NA())</f>
        <v>#N/A</v>
      </c>
      <c r="J2256" s="3" t="e">
        <f xml:space="preserve"> IF(Calculations!C2256 = DefectTypeString,  Calculations!M2256, NA())</f>
        <v>#N/A</v>
      </c>
      <c r="K2256" s="3"/>
      <c r="AL2256" s="2" t="str">
        <f t="shared" si="231"/>
        <v/>
      </c>
      <c r="AM2256" s="4" t="str">
        <f t="shared" si="232"/>
        <v/>
      </c>
      <c r="AN2256" s="4" t="str">
        <f t="shared" si="233"/>
        <v/>
      </c>
    </row>
    <row r="2257" spans="1:40" x14ac:dyDescent="0.2">
      <c r="A2257" s="9" t="str">
        <f>Calculations!B2257</f>
        <v/>
      </c>
      <c r="B2257" s="9" t="str">
        <f>Calculations!A2257</f>
        <v/>
      </c>
      <c r="C2257" s="3" t="str">
        <f t="shared" si="230"/>
        <v/>
      </c>
      <c r="D2257" s="3" t="str">
        <f>IFERROR(Calculations!L2257,"")</f>
        <v/>
      </c>
      <c r="E2257" s="3" t="str">
        <f>IF(OR(FilterValue="",Calculations!C2257=FilterValue), IF(Calculations!C2257 &lt;&gt;DefectTypeString,  IFERROR(Calculations!L2257,""), NA()),NA())</f>
        <v/>
      </c>
      <c r="F2257" s="3" t="e">
        <f t="shared" si="234"/>
        <v>#NUM!</v>
      </c>
      <c r="G2257" s="3" t="e">
        <f xml:space="preserve"> IF(Calculations!C2257 = DefectTypeString,  IFERROR(Calculations!L2257,""), NA())</f>
        <v>#N/A</v>
      </c>
      <c r="H2257" s="3" t="e">
        <f t="shared" si="235"/>
        <v>#NUM!</v>
      </c>
      <c r="I2257" s="3" t="e">
        <f ca="1" xml:space="preserve"> IF(OR(Calculations!C2257 = "",Calculations!C2257 &lt;&gt; DefectTypeString),  Calculations!M2257, NA())</f>
        <v>#N/A</v>
      </c>
      <c r="J2257" s="3" t="e">
        <f xml:space="preserve"> IF(Calculations!C2257 = DefectTypeString,  Calculations!M2257, NA())</f>
        <v>#N/A</v>
      </c>
      <c r="K2257" s="3"/>
      <c r="AL2257" s="2" t="str">
        <f t="shared" si="231"/>
        <v/>
      </c>
      <c r="AM2257" s="4" t="str">
        <f t="shared" si="232"/>
        <v/>
      </c>
      <c r="AN2257" s="4" t="str">
        <f t="shared" si="233"/>
        <v/>
      </c>
    </row>
    <row r="2258" spans="1:40" x14ac:dyDescent="0.2">
      <c r="A2258" s="9" t="str">
        <f>Calculations!B2258</f>
        <v/>
      </c>
      <c r="B2258" s="9" t="str">
        <f>Calculations!A2258</f>
        <v/>
      </c>
      <c r="C2258" s="3" t="str">
        <f t="shared" si="230"/>
        <v/>
      </c>
      <c r="D2258" s="3" t="str">
        <f>IFERROR(Calculations!L2258,"")</f>
        <v/>
      </c>
      <c r="E2258" s="3" t="str">
        <f>IF(OR(FilterValue="",Calculations!C2258=FilterValue), IF(Calculations!C2258 &lt;&gt;DefectTypeString,  IFERROR(Calculations!L2258,""), NA()),NA())</f>
        <v/>
      </c>
      <c r="F2258" s="3" t="e">
        <f t="shared" si="234"/>
        <v>#NUM!</v>
      </c>
      <c r="G2258" s="3" t="e">
        <f xml:space="preserve"> IF(Calculations!C2258 = DefectTypeString,  IFERROR(Calculations!L2258,""), NA())</f>
        <v>#N/A</v>
      </c>
      <c r="H2258" s="3" t="e">
        <f t="shared" si="235"/>
        <v>#NUM!</v>
      </c>
      <c r="I2258" s="3" t="e">
        <f ca="1" xml:space="preserve"> IF(OR(Calculations!C2258 = "",Calculations!C2258 &lt;&gt; DefectTypeString),  Calculations!M2258, NA())</f>
        <v>#N/A</v>
      </c>
      <c r="J2258" s="3" t="e">
        <f xml:space="preserve"> IF(Calculations!C2258 = DefectTypeString,  Calculations!M2258, NA())</f>
        <v>#N/A</v>
      </c>
      <c r="K2258" s="3"/>
      <c r="AL2258" s="2" t="str">
        <f t="shared" si="231"/>
        <v/>
      </c>
      <c r="AM2258" s="4" t="str">
        <f t="shared" si="232"/>
        <v/>
      </c>
      <c r="AN2258" s="4" t="str">
        <f t="shared" si="233"/>
        <v/>
      </c>
    </row>
    <row r="2259" spans="1:40" x14ac:dyDescent="0.2">
      <c r="A2259" s="9" t="str">
        <f>Calculations!B2259</f>
        <v/>
      </c>
      <c r="B2259" s="9" t="str">
        <f>Calculations!A2259</f>
        <v/>
      </c>
      <c r="C2259" s="3" t="str">
        <f t="shared" si="230"/>
        <v/>
      </c>
      <c r="D2259" s="3" t="str">
        <f>IFERROR(Calculations!L2259,"")</f>
        <v/>
      </c>
      <c r="E2259" s="3" t="str">
        <f>IF(OR(FilterValue="",Calculations!C2259=FilterValue), IF(Calculations!C2259 &lt;&gt;DefectTypeString,  IFERROR(Calculations!L2259,""), NA()),NA())</f>
        <v/>
      </c>
      <c r="F2259" s="3" t="e">
        <f t="shared" si="234"/>
        <v>#NUM!</v>
      </c>
      <c r="G2259" s="3" t="e">
        <f xml:space="preserve"> IF(Calculations!C2259 = DefectTypeString,  IFERROR(Calculations!L2259,""), NA())</f>
        <v>#N/A</v>
      </c>
      <c r="H2259" s="3" t="e">
        <f t="shared" si="235"/>
        <v>#NUM!</v>
      </c>
      <c r="I2259" s="3" t="e">
        <f ca="1" xml:space="preserve"> IF(OR(Calculations!C2259 = "",Calculations!C2259 &lt;&gt; DefectTypeString),  Calculations!M2259, NA())</f>
        <v>#N/A</v>
      </c>
      <c r="J2259" s="3" t="e">
        <f xml:space="preserve"> IF(Calculations!C2259 = DefectTypeString,  Calculations!M2259, NA())</f>
        <v>#N/A</v>
      </c>
      <c r="K2259" s="3"/>
      <c r="AL2259" s="2" t="str">
        <f t="shared" si="231"/>
        <v/>
      </c>
      <c r="AM2259" s="4" t="str">
        <f t="shared" si="232"/>
        <v/>
      </c>
      <c r="AN2259" s="4" t="str">
        <f t="shared" si="233"/>
        <v/>
      </c>
    </row>
    <row r="2260" spans="1:40" x14ac:dyDescent="0.2">
      <c r="A2260" s="9" t="str">
        <f>Calculations!B2260</f>
        <v/>
      </c>
      <c r="B2260" s="9" t="str">
        <f>Calculations!A2260</f>
        <v/>
      </c>
      <c r="C2260" s="3" t="str">
        <f t="shared" si="230"/>
        <v/>
      </c>
      <c r="D2260" s="3" t="str">
        <f>IFERROR(Calculations!L2260,"")</f>
        <v/>
      </c>
      <c r="E2260" s="3" t="str">
        <f>IF(OR(FilterValue="",Calculations!C2260=FilterValue), IF(Calculations!C2260 &lt;&gt;DefectTypeString,  IFERROR(Calculations!L2260,""), NA()),NA())</f>
        <v/>
      </c>
      <c r="F2260" s="3" t="e">
        <f t="shared" si="234"/>
        <v>#NUM!</v>
      </c>
      <c r="G2260" s="3" t="e">
        <f xml:space="preserve"> IF(Calculations!C2260 = DefectTypeString,  IFERROR(Calculations!L2260,""), NA())</f>
        <v>#N/A</v>
      </c>
      <c r="H2260" s="3" t="e">
        <f t="shared" si="235"/>
        <v>#NUM!</v>
      </c>
      <c r="I2260" s="3" t="e">
        <f ca="1" xml:space="preserve"> IF(OR(Calculations!C2260 = "",Calculations!C2260 &lt;&gt; DefectTypeString),  Calculations!M2260, NA())</f>
        <v>#N/A</v>
      </c>
      <c r="J2260" s="3" t="e">
        <f xml:space="preserve"> IF(Calculations!C2260 = DefectTypeString,  Calculations!M2260, NA())</f>
        <v>#N/A</v>
      </c>
      <c r="K2260" s="3"/>
      <c r="AL2260" s="2" t="str">
        <f t="shared" si="231"/>
        <v/>
      </c>
      <c r="AM2260" s="4" t="str">
        <f t="shared" si="232"/>
        <v/>
      </c>
      <c r="AN2260" s="4" t="str">
        <f t="shared" si="233"/>
        <v/>
      </c>
    </row>
    <row r="2261" spans="1:40" x14ac:dyDescent="0.2">
      <c r="A2261" s="9" t="str">
        <f>Calculations!B2261</f>
        <v/>
      </c>
      <c r="B2261" s="9" t="str">
        <f>Calculations!A2261</f>
        <v/>
      </c>
      <c r="C2261" s="3" t="str">
        <f t="shared" si="230"/>
        <v/>
      </c>
      <c r="D2261" s="3" t="str">
        <f>IFERROR(Calculations!L2261,"")</f>
        <v/>
      </c>
      <c r="E2261" s="3" t="str">
        <f>IF(OR(FilterValue="",Calculations!C2261=FilterValue), IF(Calculations!C2261 &lt;&gt;DefectTypeString,  IFERROR(Calculations!L2261,""), NA()),NA())</f>
        <v/>
      </c>
      <c r="F2261" s="3" t="e">
        <f t="shared" si="234"/>
        <v>#NUM!</v>
      </c>
      <c r="G2261" s="3" t="e">
        <f xml:space="preserve"> IF(Calculations!C2261 = DefectTypeString,  IFERROR(Calculations!L2261,""), NA())</f>
        <v>#N/A</v>
      </c>
      <c r="H2261" s="3" t="e">
        <f t="shared" si="235"/>
        <v>#NUM!</v>
      </c>
      <c r="I2261" s="3" t="e">
        <f ca="1" xml:space="preserve"> IF(OR(Calculations!C2261 = "",Calculations!C2261 &lt;&gt; DefectTypeString),  Calculations!M2261, NA())</f>
        <v>#N/A</v>
      </c>
      <c r="J2261" s="3" t="e">
        <f xml:space="preserve"> IF(Calculations!C2261 = DefectTypeString,  Calculations!M2261, NA())</f>
        <v>#N/A</v>
      </c>
      <c r="K2261" s="3"/>
      <c r="AL2261" s="2" t="str">
        <f t="shared" si="231"/>
        <v/>
      </c>
      <c r="AM2261" s="4" t="str">
        <f t="shared" si="232"/>
        <v/>
      </c>
      <c r="AN2261" s="4" t="str">
        <f t="shared" si="233"/>
        <v/>
      </c>
    </row>
    <row r="2262" spans="1:40" x14ac:dyDescent="0.2">
      <c r="A2262" s="9" t="str">
        <f>Calculations!B2262</f>
        <v/>
      </c>
      <c r="B2262" s="9" t="str">
        <f>Calculations!A2262</f>
        <v/>
      </c>
      <c r="C2262" s="3" t="str">
        <f t="shared" si="230"/>
        <v/>
      </c>
      <c r="D2262" s="3" t="str">
        <f>IFERROR(Calculations!L2262,"")</f>
        <v/>
      </c>
      <c r="E2262" s="3" t="str">
        <f>IF(OR(FilterValue="",Calculations!C2262=FilterValue), IF(Calculations!C2262 &lt;&gt;DefectTypeString,  IFERROR(Calculations!L2262,""), NA()),NA())</f>
        <v/>
      </c>
      <c r="F2262" s="3" t="e">
        <f t="shared" si="234"/>
        <v>#NUM!</v>
      </c>
      <c r="G2262" s="3" t="e">
        <f xml:space="preserve"> IF(Calculations!C2262 = DefectTypeString,  IFERROR(Calculations!L2262,""), NA())</f>
        <v>#N/A</v>
      </c>
      <c r="H2262" s="3" t="e">
        <f t="shared" si="235"/>
        <v>#NUM!</v>
      </c>
      <c r="I2262" s="3" t="e">
        <f ca="1" xml:space="preserve"> IF(OR(Calculations!C2262 = "",Calculations!C2262 &lt;&gt; DefectTypeString),  Calculations!M2262, NA())</f>
        <v>#N/A</v>
      </c>
      <c r="J2262" s="3" t="e">
        <f xml:space="preserve"> IF(Calculations!C2262 = DefectTypeString,  Calculations!M2262, NA())</f>
        <v>#N/A</v>
      </c>
      <c r="K2262" s="3"/>
      <c r="AL2262" s="2" t="str">
        <f t="shared" si="231"/>
        <v/>
      </c>
      <c r="AM2262" s="4" t="str">
        <f t="shared" si="232"/>
        <v/>
      </c>
      <c r="AN2262" s="4" t="str">
        <f t="shared" si="233"/>
        <v/>
      </c>
    </row>
    <row r="2263" spans="1:40" x14ac:dyDescent="0.2">
      <c r="A2263" s="9" t="str">
        <f>Calculations!B2263</f>
        <v/>
      </c>
      <c r="B2263" s="9" t="str">
        <f>Calculations!A2263</f>
        <v/>
      </c>
      <c r="C2263" s="3" t="str">
        <f t="shared" si="230"/>
        <v/>
      </c>
      <c r="D2263" s="3" t="str">
        <f>IFERROR(Calculations!L2263,"")</f>
        <v/>
      </c>
      <c r="E2263" s="3" t="str">
        <f>IF(OR(FilterValue="",Calculations!C2263=FilterValue), IF(Calculations!C2263 &lt;&gt;DefectTypeString,  IFERROR(Calculations!L2263,""), NA()),NA())</f>
        <v/>
      </c>
      <c r="F2263" s="3" t="e">
        <f t="shared" si="234"/>
        <v>#NUM!</v>
      </c>
      <c r="G2263" s="3" t="e">
        <f xml:space="preserve"> IF(Calculations!C2263 = DefectTypeString,  IFERROR(Calculations!L2263,""), NA())</f>
        <v>#N/A</v>
      </c>
      <c r="H2263" s="3" t="e">
        <f t="shared" si="235"/>
        <v>#NUM!</v>
      </c>
      <c r="I2263" s="3" t="e">
        <f ca="1" xml:space="preserve"> IF(OR(Calculations!C2263 = "",Calculations!C2263 &lt;&gt; DefectTypeString),  Calculations!M2263, NA())</f>
        <v>#N/A</v>
      </c>
      <c r="J2263" s="3" t="e">
        <f xml:space="preserve"> IF(Calculations!C2263 = DefectTypeString,  Calculations!M2263, NA())</f>
        <v>#N/A</v>
      </c>
      <c r="K2263" s="3"/>
      <c r="AL2263" s="2" t="str">
        <f t="shared" si="231"/>
        <v/>
      </c>
      <c r="AM2263" s="4" t="str">
        <f t="shared" si="232"/>
        <v/>
      </c>
      <c r="AN2263" s="4" t="str">
        <f t="shared" si="233"/>
        <v/>
      </c>
    </row>
    <row r="2264" spans="1:40" x14ac:dyDescent="0.2">
      <c r="A2264" s="9" t="str">
        <f>Calculations!B2264</f>
        <v/>
      </c>
      <c r="B2264" s="9" t="str">
        <f>Calculations!A2264</f>
        <v/>
      </c>
      <c r="C2264" s="3" t="str">
        <f t="shared" si="230"/>
        <v/>
      </c>
      <c r="D2264" s="3" t="str">
        <f>IFERROR(Calculations!L2264,"")</f>
        <v/>
      </c>
      <c r="E2264" s="3" t="str">
        <f>IF(OR(FilterValue="",Calculations!C2264=FilterValue), IF(Calculations!C2264 &lt;&gt;DefectTypeString,  IFERROR(Calculations!L2264,""), NA()),NA())</f>
        <v/>
      </c>
      <c r="F2264" s="3" t="e">
        <f t="shared" si="234"/>
        <v>#NUM!</v>
      </c>
      <c r="G2264" s="3" t="e">
        <f xml:space="preserve"> IF(Calculations!C2264 = DefectTypeString,  IFERROR(Calculations!L2264,""), NA())</f>
        <v>#N/A</v>
      </c>
      <c r="H2264" s="3" t="e">
        <f t="shared" si="235"/>
        <v>#NUM!</v>
      </c>
      <c r="I2264" s="3" t="e">
        <f ca="1" xml:space="preserve"> IF(OR(Calculations!C2264 = "",Calculations!C2264 &lt;&gt; DefectTypeString),  Calculations!M2264, NA())</f>
        <v>#N/A</v>
      </c>
      <c r="J2264" s="3" t="e">
        <f xml:space="preserve"> IF(Calculations!C2264 = DefectTypeString,  Calculations!M2264, NA())</f>
        <v>#N/A</v>
      </c>
      <c r="K2264" s="3"/>
      <c r="AL2264" s="2" t="str">
        <f t="shared" si="231"/>
        <v/>
      </c>
      <c r="AM2264" s="4" t="str">
        <f t="shared" si="232"/>
        <v/>
      </c>
      <c r="AN2264" s="4" t="str">
        <f t="shared" si="233"/>
        <v/>
      </c>
    </row>
    <row r="2265" spans="1:40" x14ac:dyDescent="0.2">
      <c r="A2265" s="9" t="str">
        <f>Calculations!B2265</f>
        <v/>
      </c>
      <c r="B2265" s="9" t="str">
        <f>Calculations!A2265</f>
        <v/>
      </c>
      <c r="C2265" s="3" t="str">
        <f t="shared" si="230"/>
        <v/>
      </c>
      <c r="D2265" s="3" t="str">
        <f>IFERROR(Calculations!L2265,"")</f>
        <v/>
      </c>
      <c r="E2265" s="3" t="str">
        <f>IF(OR(FilterValue="",Calculations!C2265=FilterValue), IF(Calculations!C2265 &lt;&gt;DefectTypeString,  IFERROR(Calculations!L2265,""), NA()),NA())</f>
        <v/>
      </c>
      <c r="F2265" s="3" t="e">
        <f t="shared" si="234"/>
        <v>#NUM!</v>
      </c>
      <c r="G2265" s="3" t="e">
        <f xml:space="preserve"> IF(Calculations!C2265 = DefectTypeString,  IFERROR(Calculations!L2265,""), NA())</f>
        <v>#N/A</v>
      </c>
      <c r="H2265" s="3" t="e">
        <f t="shared" si="235"/>
        <v>#NUM!</v>
      </c>
      <c r="I2265" s="3" t="e">
        <f ca="1" xml:space="preserve"> IF(OR(Calculations!C2265 = "",Calculations!C2265 &lt;&gt; DefectTypeString),  Calculations!M2265, NA())</f>
        <v>#N/A</v>
      </c>
      <c r="J2265" s="3" t="e">
        <f xml:space="preserve"> IF(Calculations!C2265 = DefectTypeString,  Calculations!M2265, NA())</f>
        <v>#N/A</v>
      </c>
      <c r="K2265" s="3"/>
      <c r="AL2265" s="2" t="str">
        <f t="shared" si="231"/>
        <v/>
      </c>
      <c r="AM2265" s="4" t="str">
        <f t="shared" si="232"/>
        <v/>
      </c>
      <c r="AN2265" s="4" t="str">
        <f t="shared" si="233"/>
        <v/>
      </c>
    </row>
    <row r="2266" spans="1:40" x14ac:dyDescent="0.2">
      <c r="A2266" s="9" t="str">
        <f>Calculations!B2266</f>
        <v/>
      </c>
      <c r="B2266" s="9" t="str">
        <f>Calculations!A2266</f>
        <v/>
      </c>
      <c r="C2266" s="3" t="str">
        <f t="shared" si="230"/>
        <v/>
      </c>
      <c r="D2266" s="3" t="str">
        <f>IFERROR(Calculations!L2266,"")</f>
        <v/>
      </c>
      <c r="E2266" s="3" t="str">
        <f>IF(OR(FilterValue="",Calculations!C2266=FilterValue), IF(Calculations!C2266 &lt;&gt;DefectTypeString,  IFERROR(Calculations!L2266,""), NA()),NA())</f>
        <v/>
      </c>
      <c r="F2266" s="3" t="e">
        <f t="shared" si="234"/>
        <v>#NUM!</v>
      </c>
      <c r="G2266" s="3" t="e">
        <f xml:space="preserve"> IF(Calculations!C2266 = DefectTypeString,  IFERROR(Calculations!L2266,""), NA())</f>
        <v>#N/A</v>
      </c>
      <c r="H2266" s="3" t="e">
        <f t="shared" si="235"/>
        <v>#NUM!</v>
      </c>
      <c r="I2266" s="3" t="e">
        <f ca="1" xml:space="preserve"> IF(OR(Calculations!C2266 = "",Calculations!C2266 &lt;&gt; DefectTypeString),  Calculations!M2266, NA())</f>
        <v>#N/A</v>
      </c>
      <c r="J2266" s="3" t="e">
        <f xml:space="preserve"> IF(Calculations!C2266 = DefectTypeString,  Calculations!M2266, NA())</f>
        <v>#N/A</v>
      </c>
      <c r="K2266" s="3"/>
      <c r="AL2266" s="2" t="str">
        <f t="shared" si="231"/>
        <v/>
      </c>
      <c r="AM2266" s="4" t="str">
        <f t="shared" si="232"/>
        <v/>
      </c>
      <c r="AN2266" s="4" t="str">
        <f t="shared" si="233"/>
        <v/>
      </c>
    </row>
    <row r="2267" spans="1:40" x14ac:dyDescent="0.2">
      <c r="A2267" s="9" t="str">
        <f>Calculations!B2267</f>
        <v/>
      </c>
      <c r="B2267" s="9" t="str">
        <f>Calculations!A2267</f>
        <v/>
      </c>
      <c r="C2267" s="3" t="str">
        <f t="shared" si="230"/>
        <v/>
      </c>
      <c r="D2267" s="3" t="str">
        <f>IFERROR(Calculations!L2267,"")</f>
        <v/>
      </c>
      <c r="E2267" s="3" t="str">
        <f>IF(OR(FilterValue="",Calculations!C2267=FilterValue), IF(Calculations!C2267 &lt;&gt;DefectTypeString,  IFERROR(Calculations!L2267,""), NA()),NA())</f>
        <v/>
      </c>
      <c r="F2267" s="3" t="e">
        <f t="shared" si="234"/>
        <v>#NUM!</v>
      </c>
      <c r="G2267" s="3" t="e">
        <f xml:space="preserve"> IF(Calculations!C2267 = DefectTypeString,  IFERROR(Calculations!L2267,""), NA())</f>
        <v>#N/A</v>
      </c>
      <c r="H2267" s="3" t="e">
        <f t="shared" si="235"/>
        <v>#NUM!</v>
      </c>
      <c r="I2267" s="3" t="e">
        <f ca="1" xml:space="preserve"> IF(OR(Calculations!C2267 = "",Calculations!C2267 &lt;&gt; DefectTypeString),  Calculations!M2267, NA())</f>
        <v>#N/A</v>
      </c>
      <c r="J2267" s="3" t="e">
        <f xml:space="preserve"> IF(Calculations!C2267 = DefectTypeString,  Calculations!M2267, NA())</f>
        <v>#N/A</v>
      </c>
      <c r="K2267" s="3"/>
      <c r="AL2267" s="2" t="str">
        <f t="shared" si="231"/>
        <v/>
      </c>
      <c r="AM2267" s="4" t="str">
        <f t="shared" si="232"/>
        <v/>
      </c>
      <c r="AN2267" s="4" t="str">
        <f t="shared" si="233"/>
        <v/>
      </c>
    </row>
    <row r="2268" spans="1:40" x14ac:dyDescent="0.2">
      <c r="A2268" s="9" t="str">
        <f>Calculations!B2268</f>
        <v/>
      </c>
      <c r="B2268" s="9" t="str">
        <f>Calculations!A2268</f>
        <v/>
      </c>
      <c r="C2268" s="3" t="str">
        <f t="shared" si="230"/>
        <v/>
      </c>
      <c r="D2268" s="3" t="str">
        <f>IFERROR(Calculations!L2268,"")</f>
        <v/>
      </c>
      <c r="E2268" s="3" t="str">
        <f>IF(OR(FilterValue="",Calculations!C2268=FilterValue), IF(Calculations!C2268 &lt;&gt;DefectTypeString,  IFERROR(Calculations!L2268,""), NA()),NA())</f>
        <v/>
      </c>
      <c r="F2268" s="3" t="e">
        <f t="shared" si="234"/>
        <v>#NUM!</v>
      </c>
      <c r="G2268" s="3" t="e">
        <f xml:space="preserve"> IF(Calculations!C2268 = DefectTypeString,  IFERROR(Calculations!L2268,""), NA())</f>
        <v>#N/A</v>
      </c>
      <c r="H2268" s="3" t="e">
        <f t="shared" si="235"/>
        <v>#NUM!</v>
      </c>
      <c r="I2268" s="3" t="e">
        <f ca="1" xml:space="preserve"> IF(OR(Calculations!C2268 = "",Calculations!C2268 &lt;&gt; DefectTypeString),  Calculations!M2268, NA())</f>
        <v>#N/A</v>
      </c>
      <c r="J2268" s="3" t="e">
        <f xml:space="preserve"> IF(Calculations!C2268 = DefectTypeString,  Calculations!M2268, NA())</f>
        <v>#N/A</v>
      </c>
      <c r="K2268" s="3"/>
      <c r="AL2268" s="2" t="str">
        <f t="shared" si="231"/>
        <v/>
      </c>
      <c r="AM2268" s="4" t="str">
        <f t="shared" si="232"/>
        <v/>
      </c>
      <c r="AN2268" s="4" t="str">
        <f t="shared" si="233"/>
        <v/>
      </c>
    </row>
    <row r="2269" spans="1:40" x14ac:dyDescent="0.2">
      <c r="A2269" s="9" t="str">
        <f>Calculations!B2269</f>
        <v/>
      </c>
      <c r="B2269" s="9" t="str">
        <f>Calculations!A2269</f>
        <v/>
      </c>
      <c r="C2269" s="3" t="str">
        <f t="shared" si="230"/>
        <v/>
      </c>
      <c r="D2269" s="3" t="str">
        <f>IFERROR(Calculations!L2269,"")</f>
        <v/>
      </c>
      <c r="E2269" s="3" t="str">
        <f>IF(OR(FilterValue="",Calculations!C2269=FilterValue), IF(Calculations!C2269 &lt;&gt;DefectTypeString,  IFERROR(Calculations!L2269,""), NA()),NA())</f>
        <v/>
      </c>
      <c r="F2269" s="3" t="e">
        <f t="shared" si="234"/>
        <v>#NUM!</v>
      </c>
      <c r="G2269" s="3" t="e">
        <f xml:space="preserve"> IF(Calculations!C2269 = DefectTypeString,  IFERROR(Calculations!L2269,""), NA())</f>
        <v>#N/A</v>
      </c>
      <c r="H2269" s="3" t="e">
        <f t="shared" si="235"/>
        <v>#NUM!</v>
      </c>
      <c r="I2269" s="3" t="e">
        <f ca="1" xml:space="preserve"> IF(OR(Calculations!C2269 = "",Calculations!C2269 &lt;&gt; DefectTypeString),  Calculations!M2269, NA())</f>
        <v>#N/A</v>
      </c>
      <c r="J2269" s="3" t="e">
        <f xml:space="preserve"> IF(Calculations!C2269 = DefectTypeString,  Calculations!M2269, NA())</f>
        <v>#N/A</v>
      </c>
      <c r="K2269" s="3"/>
      <c r="AL2269" s="2" t="str">
        <f t="shared" si="231"/>
        <v/>
      </c>
      <c r="AM2269" s="4" t="str">
        <f t="shared" si="232"/>
        <v/>
      </c>
      <c r="AN2269" s="4" t="str">
        <f t="shared" si="233"/>
        <v/>
      </c>
    </row>
    <row r="2270" spans="1:40" x14ac:dyDescent="0.2">
      <c r="A2270" s="9" t="str">
        <f>Calculations!B2270</f>
        <v/>
      </c>
      <c r="B2270" s="9" t="str">
        <f>Calculations!A2270</f>
        <v/>
      </c>
      <c r="C2270" s="3" t="str">
        <f t="shared" si="230"/>
        <v/>
      </c>
      <c r="D2270" s="3" t="str">
        <f>IFERROR(Calculations!L2270,"")</f>
        <v/>
      </c>
      <c r="E2270" s="3" t="str">
        <f>IF(OR(FilterValue="",Calculations!C2270=FilterValue), IF(Calculations!C2270 &lt;&gt;DefectTypeString,  IFERROR(Calculations!L2270,""), NA()),NA())</f>
        <v/>
      </c>
      <c r="F2270" s="3" t="e">
        <f t="shared" si="234"/>
        <v>#NUM!</v>
      </c>
      <c r="G2270" s="3" t="e">
        <f xml:space="preserve"> IF(Calculations!C2270 = DefectTypeString,  IFERROR(Calculations!L2270,""), NA())</f>
        <v>#N/A</v>
      </c>
      <c r="H2270" s="3" t="e">
        <f t="shared" si="235"/>
        <v>#NUM!</v>
      </c>
      <c r="I2270" s="3" t="e">
        <f ca="1" xml:space="preserve"> IF(OR(Calculations!C2270 = "",Calculations!C2270 &lt;&gt; DefectTypeString),  Calculations!M2270, NA())</f>
        <v>#N/A</v>
      </c>
      <c r="J2270" s="3" t="e">
        <f xml:space="preserve"> IF(Calculations!C2270 = DefectTypeString,  Calculations!M2270, NA())</f>
        <v>#N/A</v>
      </c>
      <c r="K2270" s="3"/>
      <c r="AL2270" s="2" t="str">
        <f t="shared" si="231"/>
        <v/>
      </c>
      <c r="AM2270" s="4" t="str">
        <f t="shared" si="232"/>
        <v/>
      </c>
      <c r="AN2270" s="4" t="str">
        <f t="shared" si="233"/>
        <v/>
      </c>
    </row>
    <row r="2271" spans="1:40" x14ac:dyDescent="0.2">
      <c r="A2271" s="9" t="str">
        <f>Calculations!B2271</f>
        <v/>
      </c>
      <c r="B2271" s="9" t="str">
        <f>Calculations!A2271</f>
        <v/>
      </c>
      <c r="C2271" s="3" t="str">
        <f t="shared" si="230"/>
        <v/>
      </c>
      <c r="D2271" s="3" t="str">
        <f>IFERROR(Calculations!L2271,"")</f>
        <v/>
      </c>
      <c r="E2271" s="3" t="str">
        <f>IF(OR(FilterValue="",Calculations!C2271=FilterValue), IF(Calculations!C2271 &lt;&gt;DefectTypeString,  IFERROR(Calculations!L2271,""), NA()),NA())</f>
        <v/>
      </c>
      <c r="F2271" s="3" t="e">
        <f t="shared" si="234"/>
        <v>#NUM!</v>
      </c>
      <c r="G2271" s="3" t="e">
        <f xml:space="preserve"> IF(Calculations!C2271 = DefectTypeString,  IFERROR(Calculations!L2271,""), NA())</f>
        <v>#N/A</v>
      </c>
      <c r="H2271" s="3" t="e">
        <f t="shared" si="235"/>
        <v>#NUM!</v>
      </c>
      <c r="I2271" s="3" t="e">
        <f ca="1" xml:space="preserve"> IF(OR(Calculations!C2271 = "",Calculations!C2271 &lt;&gt; DefectTypeString),  Calculations!M2271, NA())</f>
        <v>#N/A</v>
      </c>
      <c r="J2271" s="3" t="e">
        <f xml:space="preserve"> IF(Calculations!C2271 = DefectTypeString,  Calculations!M2271, NA())</f>
        <v>#N/A</v>
      </c>
      <c r="K2271" s="3"/>
      <c r="AL2271" s="2" t="str">
        <f t="shared" si="231"/>
        <v/>
      </c>
      <c r="AM2271" s="4" t="str">
        <f t="shared" si="232"/>
        <v/>
      </c>
      <c r="AN2271" s="4" t="str">
        <f t="shared" si="233"/>
        <v/>
      </c>
    </row>
    <row r="2272" spans="1:40" x14ac:dyDescent="0.2">
      <c r="A2272" s="9" t="str">
        <f>Calculations!B2272</f>
        <v/>
      </c>
      <c r="B2272" s="9" t="str">
        <f>Calculations!A2272</f>
        <v/>
      </c>
      <c r="C2272" s="3" t="str">
        <f t="shared" si="230"/>
        <v/>
      </c>
      <c r="D2272" s="3" t="str">
        <f>IFERROR(Calculations!L2272,"")</f>
        <v/>
      </c>
      <c r="E2272" s="3" t="str">
        <f>IF(OR(FilterValue="",Calculations!C2272=FilterValue), IF(Calculations!C2272 &lt;&gt;DefectTypeString,  IFERROR(Calculations!L2272,""), NA()),NA())</f>
        <v/>
      </c>
      <c r="F2272" s="3" t="e">
        <f t="shared" si="234"/>
        <v>#NUM!</v>
      </c>
      <c r="G2272" s="3" t="e">
        <f xml:space="preserve"> IF(Calculations!C2272 = DefectTypeString,  IFERROR(Calculations!L2272,""), NA())</f>
        <v>#N/A</v>
      </c>
      <c r="H2272" s="3" t="e">
        <f t="shared" si="235"/>
        <v>#NUM!</v>
      </c>
      <c r="I2272" s="3" t="e">
        <f ca="1" xml:space="preserve"> IF(OR(Calculations!C2272 = "",Calculations!C2272 &lt;&gt; DefectTypeString),  Calculations!M2272, NA())</f>
        <v>#N/A</v>
      </c>
      <c r="J2272" s="3" t="e">
        <f xml:space="preserve"> IF(Calculations!C2272 = DefectTypeString,  Calculations!M2272, NA())</f>
        <v>#N/A</v>
      </c>
      <c r="K2272" s="3"/>
      <c r="AL2272" s="2" t="str">
        <f t="shared" si="231"/>
        <v/>
      </c>
      <c r="AM2272" s="4" t="str">
        <f t="shared" si="232"/>
        <v/>
      </c>
      <c r="AN2272" s="4" t="str">
        <f t="shared" si="233"/>
        <v/>
      </c>
    </row>
    <row r="2273" spans="1:40" x14ac:dyDescent="0.2">
      <c r="A2273" s="9" t="str">
        <f>Calculations!B2273</f>
        <v/>
      </c>
      <c r="B2273" s="9" t="str">
        <f>Calculations!A2273</f>
        <v/>
      </c>
      <c r="C2273" s="3" t="str">
        <f t="shared" si="230"/>
        <v/>
      </c>
      <c r="D2273" s="3" t="str">
        <f>IFERROR(Calculations!L2273,"")</f>
        <v/>
      </c>
      <c r="E2273" s="3" t="str">
        <f>IF(OR(FilterValue="",Calculations!C2273=FilterValue), IF(Calculations!C2273 &lt;&gt;DefectTypeString,  IFERROR(Calculations!L2273,""), NA()),NA())</f>
        <v/>
      </c>
      <c r="F2273" s="3" t="e">
        <f t="shared" si="234"/>
        <v>#NUM!</v>
      </c>
      <c r="G2273" s="3" t="e">
        <f xml:space="preserve"> IF(Calculations!C2273 = DefectTypeString,  IFERROR(Calculations!L2273,""), NA())</f>
        <v>#N/A</v>
      </c>
      <c r="H2273" s="3" t="e">
        <f t="shared" si="235"/>
        <v>#NUM!</v>
      </c>
      <c r="I2273" s="3" t="e">
        <f ca="1" xml:space="preserve"> IF(OR(Calculations!C2273 = "",Calculations!C2273 &lt;&gt; DefectTypeString),  Calculations!M2273, NA())</f>
        <v>#N/A</v>
      </c>
      <c r="J2273" s="3" t="e">
        <f xml:space="preserve"> IF(Calculations!C2273 = DefectTypeString,  Calculations!M2273, NA())</f>
        <v>#N/A</v>
      </c>
      <c r="K2273" s="3"/>
      <c r="AL2273" s="2" t="str">
        <f t="shared" si="231"/>
        <v/>
      </c>
      <c r="AM2273" s="4" t="str">
        <f t="shared" si="232"/>
        <v/>
      </c>
      <c r="AN2273" s="4" t="str">
        <f t="shared" si="233"/>
        <v/>
      </c>
    </row>
    <row r="2274" spans="1:40" x14ac:dyDescent="0.2">
      <c r="A2274" s="9" t="str">
        <f>Calculations!B2274</f>
        <v/>
      </c>
      <c r="B2274" s="9" t="str">
        <f>Calculations!A2274</f>
        <v/>
      </c>
      <c r="C2274" s="3" t="str">
        <f t="shared" si="230"/>
        <v/>
      </c>
      <c r="D2274" s="3" t="str">
        <f>IFERROR(Calculations!L2274,"")</f>
        <v/>
      </c>
      <c r="E2274" s="3" t="str">
        <f>IF(OR(FilterValue="",Calculations!C2274=FilterValue), IF(Calculations!C2274 &lt;&gt;DefectTypeString,  IFERROR(Calculations!L2274,""), NA()),NA())</f>
        <v/>
      </c>
      <c r="F2274" s="3" t="e">
        <f t="shared" si="234"/>
        <v>#NUM!</v>
      </c>
      <c r="G2274" s="3" t="e">
        <f xml:space="preserve"> IF(Calculations!C2274 = DefectTypeString,  IFERROR(Calculations!L2274,""), NA())</f>
        <v>#N/A</v>
      </c>
      <c r="H2274" s="3" t="e">
        <f t="shared" si="235"/>
        <v>#NUM!</v>
      </c>
      <c r="I2274" s="3" t="e">
        <f ca="1" xml:space="preserve"> IF(OR(Calculations!C2274 = "",Calculations!C2274 &lt;&gt; DefectTypeString),  Calculations!M2274, NA())</f>
        <v>#N/A</v>
      </c>
      <c r="J2274" s="3" t="e">
        <f xml:space="preserve"> IF(Calculations!C2274 = DefectTypeString,  Calculations!M2274, NA())</f>
        <v>#N/A</v>
      </c>
      <c r="K2274" s="3"/>
      <c r="AL2274" s="2" t="str">
        <f t="shared" si="231"/>
        <v/>
      </c>
      <c r="AM2274" s="4" t="str">
        <f t="shared" si="232"/>
        <v/>
      </c>
      <c r="AN2274" s="4" t="str">
        <f t="shared" si="233"/>
        <v/>
      </c>
    </row>
    <row r="2275" spans="1:40" x14ac:dyDescent="0.2">
      <c r="A2275" s="9" t="str">
        <f>Calculations!B2275</f>
        <v/>
      </c>
      <c r="B2275" s="9" t="str">
        <f>Calculations!A2275</f>
        <v/>
      </c>
      <c r="C2275" s="3" t="str">
        <f t="shared" si="230"/>
        <v/>
      </c>
      <c r="D2275" s="3" t="str">
        <f>IFERROR(Calculations!L2275,"")</f>
        <v/>
      </c>
      <c r="E2275" s="3" t="str">
        <f>IF(OR(FilterValue="",Calculations!C2275=FilterValue), IF(Calculations!C2275 &lt;&gt;DefectTypeString,  IFERROR(Calculations!L2275,""), NA()),NA())</f>
        <v/>
      </c>
      <c r="F2275" s="3" t="e">
        <f t="shared" si="234"/>
        <v>#NUM!</v>
      </c>
      <c r="G2275" s="3" t="e">
        <f xml:space="preserve"> IF(Calculations!C2275 = DefectTypeString,  IFERROR(Calculations!L2275,""), NA())</f>
        <v>#N/A</v>
      </c>
      <c r="H2275" s="3" t="e">
        <f t="shared" si="235"/>
        <v>#NUM!</v>
      </c>
      <c r="I2275" s="3" t="e">
        <f ca="1" xml:space="preserve"> IF(OR(Calculations!C2275 = "",Calculations!C2275 &lt;&gt; DefectTypeString),  Calculations!M2275, NA())</f>
        <v>#N/A</v>
      </c>
      <c r="J2275" s="3" t="e">
        <f xml:space="preserve"> IF(Calculations!C2275 = DefectTypeString,  Calculations!M2275, NA())</f>
        <v>#N/A</v>
      </c>
      <c r="K2275" s="3"/>
      <c r="AL2275" s="2" t="str">
        <f t="shared" si="231"/>
        <v/>
      </c>
      <c r="AM2275" s="4" t="str">
        <f t="shared" si="232"/>
        <v/>
      </c>
      <c r="AN2275" s="4" t="str">
        <f t="shared" si="233"/>
        <v/>
      </c>
    </row>
    <row r="2276" spans="1:40" x14ac:dyDescent="0.2">
      <c r="A2276" s="9" t="str">
        <f>Calculations!B2276</f>
        <v/>
      </c>
      <c r="B2276" s="9" t="str">
        <f>Calculations!A2276</f>
        <v/>
      </c>
      <c r="C2276" s="3" t="str">
        <f t="shared" ref="C2276:C2339" si="236">IF(ISNUMBER(B2276),YEAR(B2276)&amp;"-"&amp;TEXT(WEEKNUM(B2276),"00"),"")</f>
        <v/>
      </c>
      <c r="D2276" s="3" t="str">
        <f>IFERROR(Calculations!L2276,"")</f>
        <v/>
      </c>
      <c r="E2276" s="3" t="str">
        <f>IF(OR(FilterValue="",Calculations!C2276=FilterValue), IF(Calculations!C2276 &lt;&gt;DefectTypeString,  IFERROR(Calculations!L2276,""), NA()),NA())</f>
        <v/>
      </c>
      <c r="F2276" s="3" t="e">
        <f t="shared" si="234"/>
        <v>#NUM!</v>
      </c>
      <c r="G2276" s="3" t="e">
        <f xml:space="preserve"> IF(Calculations!C2276 = DefectTypeString,  IFERROR(Calculations!L2276,""), NA())</f>
        <v>#N/A</v>
      </c>
      <c r="H2276" s="3" t="e">
        <f t="shared" si="235"/>
        <v>#NUM!</v>
      </c>
      <c r="I2276" s="3" t="e">
        <f ca="1" xml:space="preserve"> IF(OR(Calculations!C2276 = "",Calculations!C2276 &lt;&gt; DefectTypeString),  Calculations!M2276, NA())</f>
        <v>#N/A</v>
      </c>
      <c r="J2276" s="3" t="e">
        <f xml:space="preserve"> IF(Calculations!C2276 = DefectTypeString,  Calculations!M2276, NA())</f>
        <v>#N/A</v>
      </c>
      <c r="K2276" s="3"/>
      <c r="AL2276" s="2" t="str">
        <f t="shared" si="231"/>
        <v/>
      </c>
      <c r="AM2276" s="4" t="str">
        <f t="shared" si="232"/>
        <v/>
      </c>
      <c r="AN2276" s="4" t="str">
        <f t="shared" si="233"/>
        <v/>
      </c>
    </row>
    <row r="2277" spans="1:40" x14ac:dyDescent="0.2">
      <c r="A2277" s="9" t="str">
        <f>Calculations!B2277</f>
        <v/>
      </c>
      <c r="B2277" s="9" t="str">
        <f>Calculations!A2277</f>
        <v/>
      </c>
      <c r="C2277" s="3" t="str">
        <f t="shared" si="236"/>
        <v/>
      </c>
      <c r="D2277" s="3" t="str">
        <f>IFERROR(Calculations!L2277,"")</f>
        <v/>
      </c>
      <c r="E2277" s="3" t="str">
        <f>IF(OR(FilterValue="",Calculations!C2277=FilterValue), IF(Calculations!C2277 &lt;&gt;DefectTypeString,  IFERROR(Calculations!L2277,""), NA()),NA())</f>
        <v/>
      </c>
      <c r="F2277" s="3" t="e">
        <f t="shared" si="234"/>
        <v>#NUM!</v>
      </c>
      <c r="G2277" s="3" t="e">
        <f xml:space="preserve"> IF(Calculations!C2277 = DefectTypeString,  IFERROR(Calculations!L2277,""), NA())</f>
        <v>#N/A</v>
      </c>
      <c r="H2277" s="3" t="e">
        <f t="shared" si="235"/>
        <v>#NUM!</v>
      </c>
      <c r="I2277" s="3" t="e">
        <f ca="1" xml:space="preserve"> IF(OR(Calculations!C2277 = "",Calculations!C2277 &lt;&gt; DefectTypeString),  Calculations!M2277, NA())</f>
        <v>#N/A</v>
      </c>
      <c r="J2277" s="3" t="e">
        <f xml:space="preserve"> IF(Calculations!C2277 = DefectTypeString,  Calculations!M2277, NA())</f>
        <v>#N/A</v>
      </c>
      <c r="K2277" s="3"/>
      <c r="AL2277" s="2" t="str">
        <f t="shared" si="231"/>
        <v/>
      </c>
      <c r="AM2277" s="4" t="str">
        <f t="shared" si="232"/>
        <v/>
      </c>
      <c r="AN2277" s="4" t="str">
        <f t="shared" si="233"/>
        <v/>
      </c>
    </row>
    <row r="2278" spans="1:40" x14ac:dyDescent="0.2">
      <c r="A2278" s="9" t="str">
        <f>Calculations!B2278</f>
        <v/>
      </c>
      <c r="B2278" s="9" t="str">
        <f>Calculations!A2278</f>
        <v/>
      </c>
      <c r="C2278" s="3" t="str">
        <f t="shared" si="236"/>
        <v/>
      </c>
      <c r="D2278" s="3" t="str">
        <f>IFERROR(Calculations!L2278,"")</f>
        <v/>
      </c>
      <c r="E2278" s="3" t="str">
        <f>IF(OR(FilterValue="",Calculations!C2278=FilterValue), IF(Calculations!C2278 &lt;&gt;DefectTypeString,  IFERROR(Calculations!L2278,""), NA()),NA())</f>
        <v/>
      </c>
      <c r="F2278" s="3" t="e">
        <f t="shared" si="234"/>
        <v>#NUM!</v>
      </c>
      <c r="G2278" s="3" t="e">
        <f xml:space="preserve"> IF(Calculations!C2278 = DefectTypeString,  IFERROR(Calculations!L2278,""), NA())</f>
        <v>#N/A</v>
      </c>
      <c r="H2278" s="3" t="e">
        <f t="shared" si="235"/>
        <v>#NUM!</v>
      </c>
      <c r="I2278" s="3" t="e">
        <f ca="1" xml:space="preserve"> IF(OR(Calculations!C2278 = "",Calculations!C2278 &lt;&gt; DefectTypeString),  Calculations!M2278, NA())</f>
        <v>#N/A</v>
      </c>
      <c r="J2278" s="3" t="e">
        <f xml:space="preserve"> IF(Calculations!C2278 = DefectTypeString,  Calculations!M2278, NA())</f>
        <v>#N/A</v>
      </c>
      <c r="K2278" s="3"/>
      <c r="AL2278" s="2" t="str">
        <f t="shared" si="231"/>
        <v/>
      </c>
      <c r="AM2278" s="4" t="str">
        <f t="shared" si="232"/>
        <v/>
      </c>
      <c r="AN2278" s="4" t="str">
        <f t="shared" si="233"/>
        <v/>
      </c>
    </row>
    <row r="2279" spans="1:40" x14ac:dyDescent="0.2">
      <c r="A2279" s="9" t="str">
        <f>Calculations!B2279</f>
        <v/>
      </c>
      <c r="B2279" s="9" t="str">
        <f>Calculations!A2279</f>
        <v/>
      </c>
      <c r="C2279" s="3" t="str">
        <f t="shared" si="236"/>
        <v/>
      </c>
      <c r="D2279" s="3" t="str">
        <f>IFERROR(Calculations!L2279,"")</f>
        <v/>
      </c>
      <c r="E2279" s="3" t="str">
        <f>IF(OR(FilterValue="",Calculations!C2279=FilterValue), IF(Calculations!C2279 &lt;&gt;DefectTypeString,  IFERROR(Calculations!L2279,""), NA()),NA())</f>
        <v/>
      </c>
      <c r="F2279" s="3" t="e">
        <f t="shared" si="234"/>
        <v>#NUM!</v>
      </c>
      <c r="G2279" s="3" t="e">
        <f xml:space="preserve"> IF(Calculations!C2279 = DefectTypeString,  IFERROR(Calculations!L2279,""), NA())</f>
        <v>#N/A</v>
      </c>
      <c r="H2279" s="3" t="e">
        <f t="shared" si="235"/>
        <v>#NUM!</v>
      </c>
      <c r="I2279" s="3" t="e">
        <f ca="1" xml:space="preserve"> IF(OR(Calculations!C2279 = "",Calculations!C2279 &lt;&gt; DefectTypeString),  Calculations!M2279, NA())</f>
        <v>#N/A</v>
      </c>
      <c r="J2279" s="3" t="e">
        <f xml:space="preserve"> IF(Calculations!C2279 = DefectTypeString,  Calculations!M2279, NA())</f>
        <v>#N/A</v>
      </c>
      <c r="K2279" s="3"/>
      <c r="AL2279" s="2" t="str">
        <f t="shared" si="231"/>
        <v/>
      </c>
      <c r="AM2279" s="4" t="str">
        <f t="shared" si="232"/>
        <v/>
      </c>
      <c r="AN2279" s="4" t="str">
        <f t="shared" si="233"/>
        <v/>
      </c>
    </row>
    <row r="2280" spans="1:40" x14ac:dyDescent="0.2">
      <c r="A2280" s="9" t="str">
        <f>Calculations!B2280</f>
        <v/>
      </c>
      <c r="B2280" s="9" t="str">
        <f>Calculations!A2280</f>
        <v/>
      </c>
      <c r="C2280" s="3" t="str">
        <f t="shared" si="236"/>
        <v/>
      </c>
      <c r="D2280" s="3" t="str">
        <f>IFERROR(Calculations!L2280,"")</f>
        <v/>
      </c>
      <c r="E2280" s="3" t="str">
        <f>IF(OR(FilterValue="",Calculations!C2280=FilterValue), IF(Calculations!C2280 &lt;&gt;DefectTypeString,  IFERROR(Calculations!L2280,""), NA()),NA())</f>
        <v/>
      </c>
      <c r="F2280" s="3" t="e">
        <f t="shared" si="234"/>
        <v>#NUM!</v>
      </c>
      <c r="G2280" s="3" t="e">
        <f xml:space="preserve"> IF(Calculations!C2280 = DefectTypeString,  IFERROR(Calculations!L2280,""), NA())</f>
        <v>#N/A</v>
      </c>
      <c r="H2280" s="3" t="e">
        <f t="shared" si="235"/>
        <v>#NUM!</v>
      </c>
      <c r="I2280" s="3" t="e">
        <f ca="1" xml:space="preserve"> IF(OR(Calculations!C2280 = "",Calculations!C2280 &lt;&gt; DefectTypeString),  Calculations!M2280, NA())</f>
        <v>#N/A</v>
      </c>
      <c r="J2280" s="3" t="e">
        <f xml:space="preserve"> IF(Calculations!C2280 = DefectTypeString,  Calculations!M2280, NA())</f>
        <v>#N/A</v>
      </c>
      <c r="K2280" s="3"/>
      <c r="AL2280" s="2" t="str">
        <f t="shared" si="231"/>
        <v/>
      </c>
      <c r="AM2280" s="4" t="str">
        <f t="shared" si="232"/>
        <v/>
      </c>
      <c r="AN2280" s="4" t="str">
        <f t="shared" si="233"/>
        <v/>
      </c>
    </row>
    <row r="2281" spans="1:40" x14ac:dyDescent="0.2">
      <c r="A2281" s="9" t="str">
        <f>Calculations!B2281</f>
        <v/>
      </c>
      <c r="B2281" s="9" t="str">
        <f>Calculations!A2281</f>
        <v/>
      </c>
      <c r="C2281" s="3" t="str">
        <f t="shared" si="236"/>
        <v/>
      </c>
      <c r="D2281" s="3" t="str">
        <f>IFERROR(Calculations!L2281,"")</f>
        <v/>
      </c>
      <c r="E2281" s="3" t="str">
        <f>IF(OR(FilterValue="",Calculations!C2281=FilterValue), IF(Calculations!C2281 &lt;&gt;DefectTypeString,  IFERROR(Calculations!L2281,""), NA()),NA())</f>
        <v/>
      </c>
      <c r="F2281" s="3" t="e">
        <f t="shared" si="234"/>
        <v>#NUM!</v>
      </c>
      <c r="G2281" s="3" t="e">
        <f xml:space="preserve"> IF(Calculations!C2281 = DefectTypeString,  IFERROR(Calculations!L2281,""), NA())</f>
        <v>#N/A</v>
      </c>
      <c r="H2281" s="3" t="e">
        <f t="shared" si="235"/>
        <v>#NUM!</v>
      </c>
      <c r="I2281" s="3" t="e">
        <f ca="1" xml:space="preserve"> IF(OR(Calculations!C2281 = "",Calculations!C2281 &lt;&gt; DefectTypeString),  Calculations!M2281, NA())</f>
        <v>#N/A</v>
      </c>
      <c r="J2281" s="3" t="e">
        <f xml:space="preserve"> IF(Calculations!C2281 = DefectTypeString,  Calculations!M2281, NA())</f>
        <v>#N/A</v>
      </c>
      <c r="K2281" s="3"/>
      <c r="AL2281" s="2" t="str">
        <f t="shared" si="231"/>
        <v/>
      </c>
      <c r="AM2281" s="4" t="str">
        <f t="shared" si="232"/>
        <v/>
      </c>
      <c r="AN2281" s="4" t="str">
        <f t="shared" si="233"/>
        <v/>
      </c>
    </row>
    <row r="2282" spans="1:40" x14ac:dyDescent="0.2">
      <c r="A2282" s="9" t="str">
        <f>Calculations!B2282</f>
        <v/>
      </c>
      <c r="B2282" s="9" t="str">
        <f>Calculations!A2282</f>
        <v/>
      </c>
      <c r="C2282" s="3" t="str">
        <f t="shared" si="236"/>
        <v/>
      </c>
      <c r="D2282" s="3" t="str">
        <f>IFERROR(Calculations!L2282,"")</f>
        <v/>
      </c>
      <c r="E2282" s="3" t="str">
        <f>IF(OR(FilterValue="",Calculations!C2282=FilterValue), IF(Calculations!C2282 &lt;&gt;DefectTypeString,  IFERROR(Calculations!L2282,""), NA()),NA())</f>
        <v/>
      </c>
      <c r="F2282" s="3" t="e">
        <f t="shared" si="234"/>
        <v>#NUM!</v>
      </c>
      <c r="G2282" s="3" t="e">
        <f xml:space="preserve"> IF(Calculations!C2282 = DefectTypeString,  IFERROR(Calculations!L2282,""), NA())</f>
        <v>#N/A</v>
      </c>
      <c r="H2282" s="3" t="e">
        <f t="shared" si="235"/>
        <v>#NUM!</v>
      </c>
      <c r="I2282" s="3" t="e">
        <f ca="1" xml:space="preserve"> IF(OR(Calculations!C2282 = "",Calculations!C2282 &lt;&gt; DefectTypeString),  Calculations!M2282, NA())</f>
        <v>#N/A</v>
      </c>
      <c r="J2282" s="3" t="e">
        <f xml:space="preserve"> IF(Calculations!C2282 = DefectTypeString,  Calculations!M2282, NA())</f>
        <v>#N/A</v>
      </c>
      <c r="K2282" s="3"/>
      <c r="AL2282" s="2" t="str">
        <f t="shared" si="231"/>
        <v/>
      </c>
      <c r="AM2282" s="4" t="str">
        <f t="shared" si="232"/>
        <v/>
      </c>
      <c r="AN2282" s="4" t="str">
        <f t="shared" si="233"/>
        <v/>
      </c>
    </row>
    <row r="2283" spans="1:40" x14ac:dyDescent="0.2">
      <c r="A2283" s="9" t="str">
        <f>Calculations!B2283</f>
        <v/>
      </c>
      <c r="B2283" s="9" t="str">
        <f>Calculations!A2283</f>
        <v/>
      </c>
      <c r="C2283" s="3" t="str">
        <f t="shared" si="236"/>
        <v/>
      </c>
      <c r="D2283" s="3" t="str">
        <f>IFERROR(Calculations!L2283,"")</f>
        <v/>
      </c>
      <c r="E2283" s="3" t="str">
        <f>IF(OR(FilterValue="",Calculations!C2283=FilterValue), IF(Calculations!C2283 &lt;&gt;DefectTypeString,  IFERROR(Calculations!L2283,""), NA()),NA())</f>
        <v/>
      </c>
      <c r="F2283" s="3" t="e">
        <f t="shared" si="234"/>
        <v>#NUM!</v>
      </c>
      <c r="G2283" s="3" t="e">
        <f xml:space="preserve"> IF(Calculations!C2283 = DefectTypeString,  IFERROR(Calculations!L2283,""), NA())</f>
        <v>#N/A</v>
      </c>
      <c r="H2283" s="3" t="e">
        <f t="shared" si="235"/>
        <v>#NUM!</v>
      </c>
      <c r="I2283" s="3" t="e">
        <f ca="1" xml:space="preserve"> IF(OR(Calculations!C2283 = "",Calculations!C2283 &lt;&gt; DefectTypeString),  Calculations!M2283, NA())</f>
        <v>#N/A</v>
      </c>
      <c r="J2283" s="3" t="e">
        <f xml:space="preserve"> IF(Calculations!C2283 = DefectTypeString,  Calculations!M2283, NA())</f>
        <v>#N/A</v>
      </c>
      <c r="K2283" s="3"/>
      <c r="AL2283" s="2" t="str">
        <f t="shared" si="231"/>
        <v/>
      </c>
      <c r="AM2283" s="4" t="str">
        <f t="shared" si="232"/>
        <v/>
      </c>
      <c r="AN2283" s="4" t="str">
        <f t="shared" si="233"/>
        <v/>
      </c>
    </row>
    <row r="2284" spans="1:40" x14ac:dyDescent="0.2">
      <c r="A2284" s="9" t="str">
        <f>Calculations!B2284</f>
        <v/>
      </c>
      <c r="B2284" s="9" t="str">
        <f>Calculations!A2284</f>
        <v/>
      </c>
      <c r="C2284" s="3" t="str">
        <f t="shared" si="236"/>
        <v/>
      </c>
      <c r="D2284" s="3" t="str">
        <f>IFERROR(Calculations!L2284,"")</f>
        <v/>
      </c>
      <c r="E2284" s="3" t="str">
        <f>IF(OR(FilterValue="",Calculations!C2284=FilterValue), IF(Calculations!C2284 &lt;&gt;DefectTypeString,  IFERROR(Calculations!L2284,""), NA()),NA())</f>
        <v/>
      </c>
      <c r="F2284" s="3" t="e">
        <f t="shared" si="234"/>
        <v>#NUM!</v>
      </c>
      <c r="G2284" s="3" t="e">
        <f xml:space="preserve"> IF(Calculations!C2284 = DefectTypeString,  IFERROR(Calculations!L2284,""), NA())</f>
        <v>#N/A</v>
      </c>
      <c r="H2284" s="3" t="e">
        <f t="shared" si="235"/>
        <v>#NUM!</v>
      </c>
      <c r="I2284" s="3" t="e">
        <f ca="1" xml:space="preserve"> IF(OR(Calculations!C2284 = "",Calculations!C2284 &lt;&gt; DefectTypeString),  Calculations!M2284, NA())</f>
        <v>#N/A</v>
      </c>
      <c r="J2284" s="3" t="e">
        <f xml:space="preserve"> IF(Calculations!C2284 = DefectTypeString,  Calculations!M2284, NA())</f>
        <v>#N/A</v>
      </c>
      <c r="K2284" s="3"/>
      <c r="AL2284" s="2" t="str">
        <f t="shared" si="231"/>
        <v/>
      </c>
      <c r="AM2284" s="4" t="str">
        <f t="shared" si="232"/>
        <v/>
      </c>
      <c r="AN2284" s="4" t="str">
        <f t="shared" si="233"/>
        <v/>
      </c>
    </row>
    <row r="2285" spans="1:40" x14ac:dyDescent="0.2">
      <c r="A2285" s="9" t="str">
        <f>Calculations!B2285</f>
        <v/>
      </c>
      <c r="B2285" s="9" t="str">
        <f>Calculations!A2285</f>
        <v/>
      </c>
      <c r="C2285" s="3" t="str">
        <f t="shared" si="236"/>
        <v/>
      </c>
      <c r="D2285" s="3" t="str">
        <f>IFERROR(Calculations!L2285,"")</f>
        <v/>
      </c>
      <c r="E2285" s="3" t="str">
        <f>IF(OR(FilterValue="",Calculations!C2285=FilterValue), IF(Calculations!C2285 &lt;&gt;DefectTypeString,  IFERROR(Calculations!L2285,""), NA()),NA())</f>
        <v/>
      </c>
      <c r="F2285" s="3" t="e">
        <f t="shared" si="234"/>
        <v>#NUM!</v>
      </c>
      <c r="G2285" s="3" t="e">
        <f xml:space="preserve"> IF(Calculations!C2285 = DefectTypeString,  IFERROR(Calculations!L2285,""), NA())</f>
        <v>#N/A</v>
      </c>
      <c r="H2285" s="3" t="e">
        <f t="shared" si="235"/>
        <v>#NUM!</v>
      </c>
      <c r="I2285" s="3" t="e">
        <f ca="1" xml:space="preserve"> IF(OR(Calculations!C2285 = "",Calculations!C2285 &lt;&gt; DefectTypeString),  Calculations!M2285, NA())</f>
        <v>#N/A</v>
      </c>
      <c r="J2285" s="3" t="e">
        <f xml:space="preserve"> IF(Calculations!C2285 = DefectTypeString,  Calculations!M2285, NA())</f>
        <v>#N/A</v>
      </c>
      <c r="K2285" s="3"/>
      <c r="AL2285" s="2" t="str">
        <f t="shared" si="231"/>
        <v/>
      </c>
      <c r="AM2285" s="4" t="str">
        <f t="shared" si="232"/>
        <v/>
      </c>
      <c r="AN2285" s="4" t="str">
        <f t="shared" si="233"/>
        <v/>
      </c>
    </row>
    <row r="2286" spans="1:40" x14ac:dyDescent="0.2">
      <c r="A2286" s="9" t="str">
        <f>Calculations!B2286</f>
        <v/>
      </c>
      <c r="B2286" s="9" t="str">
        <f>Calculations!A2286</f>
        <v/>
      </c>
      <c r="C2286" s="3" t="str">
        <f t="shared" si="236"/>
        <v/>
      </c>
      <c r="D2286" s="3" t="str">
        <f>IFERROR(Calculations!L2286,"")</f>
        <v/>
      </c>
      <c r="E2286" s="3" t="str">
        <f>IF(OR(FilterValue="",Calculations!C2286=FilterValue), IF(Calculations!C2286 &lt;&gt;DefectTypeString,  IFERROR(Calculations!L2286,""), NA()),NA())</f>
        <v/>
      </c>
      <c r="F2286" s="3" t="e">
        <f t="shared" si="234"/>
        <v>#NUM!</v>
      </c>
      <c r="G2286" s="3" t="e">
        <f xml:space="preserve"> IF(Calculations!C2286 = DefectTypeString,  IFERROR(Calculations!L2286,""), NA())</f>
        <v>#N/A</v>
      </c>
      <c r="H2286" s="3" t="e">
        <f t="shared" si="235"/>
        <v>#NUM!</v>
      </c>
      <c r="I2286" s="3" t="e">
        <f ca="1" xml:space="preserve"> IF(OR(Calculations!C2286 = "",Calculations!C2286 &lt;&gt; DefectTypeString),  Calculations!M2286, NA())</f>
        <v>#N/A</v>
      </c>
      <c r="J2286" s="3" t="e">
        <f xml:space="preserve"> IF(Calculations!C2286 = DefectTypeString,  Calculations!M2286, NA())</f>
        <v>#N/A</v>
      </c>
      <c r="K2286" s="3"/>
      <c r="AL2286" s="2" t="str">
        <f t="shared" si="231"/>
        <v/>
      </c>
      <c r="AM2286" s="4" t="str">
        <f t="shared" si="232"/>
        <v/>
      </c>
      <c r="AN2286" s="4" t="str">
        <f t="shared" si="233"/>
        <v/>
      </c>
    </row>
    <row r="2287" spans="1:40" x14ac:dyDescent="0.2">
      <c r="A2287" s="9" t="str">
        <f>Calculations!B2287</f>
        <v/>
      </c>
      <c r="B2287" s="9" t="str">
        <f>Calculations!A2287</f>
        <v/>
      </c>
      <c r="C2287" s="3" t="str">
        <f t="shared" si="236"/>
        <v/>
      </c>
      <c r="D2287" s="3" t="str">
        <f>IFERROR(Calculations!L2287,"")</f>
        <v/>
      </c>
      <c r="E2287" s="3" t="str">
        <f>IF(OR(FilterValue="",Calculations!C2287=FilterValue), IF(Calculations!C2287 &lt;&gt;DefectTypeString,  IFERROR(Calculations!L2287,""), NA()),NA())</f>
        <v/>
      </c>
      <c r="F2287" s="3" t="e">
        <f t="shared" si="234"/>
        <v>#NUM!</v>
      </c>
      <c r="G2287" s="3" t="e">
        <f xml:space="preserve"> IF(Calculations!C2287 = DefectTypeString,  IFERROR(Calculations!L2287,""), NA())</f>
        <v>#N/A</v>
      </c>
      <c r="H2287" s="3" t="e">
        <f t="shared" si="235"/>
        <v>#NUM!</v>
      </c>
      <c r="I2287" s="3" t="e">
        <f ca="1" xml:space="preserve"> IF(OR(Calculations!C2287 = "",Calculations!C2287 &lt;&gt; DefectTypeString),  Calculations!M2287, NA())</f>
        <v>#N/A</v>
      </c>
      <c r="J2287" s="3" t="e">
        <f xml:space="preserve"> IF(Calculations!C2287 = DefectTypeString,  Calculations!M2287, NA())</f>
        <v>#N/A</v>
      </c>
      <c r="K2287" s="3"/>
      <c r="AL2287" s="2" t="str">
        <f t="shared" si="231"/>
        <v/>
      </c>
      <c r="AM2287" s="4" t="str">
        <f t="shared" si="232"/>
        <v/>
      </c>
      <c r="AN2287" s="4" t="str">
        <f t="shared" si="233"/>
        <v/>
      </c>
    </row>
    <row r="2288" spans="1:40" x14ac:dyDescent="0.2">
      <c r="A2288" s="9" t="str">
        <f>Calculations!B2288</f>
        <v/>
      </c>
      <c r="B2288" s="9" t="str">
        <f>Calculations!A2288</f>
        <v/>
      </c>
      <c r="C2288" s="3" t="str">
        <f t="shared" si="236"/>
        <v/>
      </c>
      <c r="D2288" s="3" t="str">
        <f>IFERROR(Calculations!L2288,"")</f>
        <v/>
      </c>
      <c r="E2288" s="3" t="str">
        <f>IF(OR(FilterValue="",Calculations!C2288=FilterValue), IF(Calculations!C2288 &lt;&gt;DefectTypeString,  IFERROR(Calculations!L2288,""), NA()),NA())</f>
        <v/>
      </c>
      <c r="F2288" s="3" t="e">
        <f t="shared" si="234"/>
        <v>#NUM!</v>
      </c>
      <c r="G2288" s="3" t="e">
        <f xml:space="preserve"> IF(Calculations!C2288 = DefectTypeString,  IFERROR(Calculations!L2288,""), NA())</f>
        <v>#N/A</v>
      </c>
      <c r="H2288" s="3" t="e">
        <f t="shared" si="235"/>
        <v>#NUM!</v>
      </c>
      <c r="I2288" s="3" t="e">
        <f ca="1" xml:space="preserve"> IF(OR(Calculations!C2288 = "",Calculations!C2288 &lt;&gt; DefectTypeString),  Calculations!M2288, NA())</f>
        <v>#N/A</v>
      </c>
      <c r="J2288" s="3" t="e">
        <f xml:space="preserve"> IF(Calculations!C2288 = DefectTypeString,  Calculations!M2288, NA())</f>
        <v>#N/A</v>
      </c>
      <c r="K2288" s="3"/>
      <c r="AL2288" s="2" t="str">
        <f t="shared" si="231"/>
        <v/>
      </c>
      <c r="AM2288" s="4" t="str">
        <f t="shared" si="232"/>
        <v/>
      </c>
      <c r="AN2288" s="4" t="str">
        <f t="shared" si="233"/>
        <v/>
      </c>
    </row>
    <row r="2289" spans="1:40" x14ac:dyDescent="0.2">
      <c r="A2289" s="9" t="str">
        <f>Calculations!B2289</f>
        <v/>
      </c>
      <c r="B2289" s="9" t="str">
        <f>Calculations!A2289</f>
        <v/>
      </c>
      <c r="C2289" s="3" t="str">
        <f t="shared" si="236"/>
        <v/>
      </c>
      <c r="D2289" s="3" t="str">
        <f>IFERROR(Calculations!L2289,"")</f>
        <v/>
      </c>
      <c r="E2289" s="3" t="str">
        <f>IF(OR(FilterValue="",Calculations!C2289=FilterValue), IF(Calculations!C2289 &lt;&gt;DefectTypeString,  IFERROR(Calculations!L2289,""), NA()),NA())</f>
        <v/>
      </c>
      <c r="F2289" s="3" t="e">
        <f t="shared" si="234"/>
        <v>#NUM!</v>
      </c>
      <c r="G2289" s="3" t="e">
        <f xml:space="preserve"> IF(Calculations!C2289 = DefectTypeString,  IFERROR(Calculations!L2289,""), NA())</f>
        <v>#N/A</v>
      </c>
      <c r="H2289" s="3" t="e">
        <f t="shared" si="235"/>
        <v>#NUM!</v>
      </c>
      <c r="I2289" s="3" t="e">
        <f ca="1" xml:space="preserve"> IF(OR(Calculations!C2289 = "",Calculations!C2289 &lt;&gt; DefectTypeString),  Calculations!M2289, NA())</f>
        <v>#N/A</v>
      </c>
      <c r="J2289" s="3" t="e">
        <f xml:space="preserve"> IF(Calculations!C2289 = DefectTypeString,  Calculations!M2289, NA())</f>
        <v>#N/A</v>
      </c>
      <c r="K2289" s="3"/>
      <c r="AL2289" s="2" t="str">
        <f t="shared" si="231"/>
        <v/>
      </c>
      <c r="AM2289" s="4" t="str">
        <f t="shared" si="232"/>
        <v/>
      </c>
      <c r="AN2289" s="4" t="str">
        <f t="shared" si="233"/>
        <v/>
      </c>
    </row>
    <row r="2290" spans="1:40" x14ac:dyDescent="0.2">
      <c r="A2290" s="9" t="str">
        <f>Calculations!B2290</f>
        <v/>
      </c>
      <c r="B2290" s="9" t="str">
        <f>Calculations!A2290</f>
        <v/>
      </c>
      <c r="C2290" s="3" t="str">
        <f t="shared" si="236"/>
        <v/>
      </c>
      <c r="D2290" s="3" t="str">
        <f>IFERROR(Calculations!L2290,"")</f>
        <v/>
      </c>
      <c r="E2290" s="3" t="str">
        <f>IF(OR(FilterValue="",Calculations!C2290=FilterValue), IF(Calculations!C2290 &lt;&gt;DefectTypeString,  IFERROR(Calculations!L2290,""), NA()),NA())</f>
        <v/>
      </c>
      <c r="F2290" s="3" t="e">
        <f t="shared" si="234"/>
        <v>#NUM!</v>
      </c>
      <c r="G2290" s="3" t="e">
        <f xml:space="preserve"> IF(Calculations!C2290 = DefectTypeString,  IFERROR(Calculations!L2290,""), NA())</f>
        <v>#N/A</v>
      </c>
      <c r="H2290" s="3" t="e">
        <f t="shared" si="235"/>
        <v>#NUM!</v>
      </c>
      <c r="I2290" s="3" t="e">
        <f ca="1" xml:space="preserve"> IF(OR(Calculations!C2290 = "",Calculations!C2290 &lt;&gt; DefectTypeString),  Calculations!M2290, NA())</f>
        <v>#N/A</v>
      </c>
      <c r="J2290" s="3" t="e">
        <f xml:space="preserve"> IF(Calculations!C2290 = DefectTypeString,  Calculations!M2290, NA())</f>
        <v>#N/A</v>
      </c>
      <c r="K2290" s="3"/>
      <c r="AL2290" s="2" t="str">
        <f t="shared" si="231"/>
        <v/>
      </c>
      <c r="AM2290" s="4" t="str">
        <f t="shared" si="232"/>
        <v/>
      </c>
      <c r="AN2290" s="4" t="str">
        <f t="shared" si="233"/>
        <v/>
      </c>
    </row>
    <row r="2291" spans="1:40" x14ac:dyDescent="0.2">
      <c r="A2291" s="9" t="str">
        <f>Calculations!B2291</f>
        <v/>
      </c>
      <c r="B2291" s="9" t="str">
        <f>Calculations!A2291</f>
        <v/>
      </c>
      <c r="C2291" s="3" t="str">
        <f t="shared" si="236"/>
        <v/>
      </c>
      <c r="D2291" s="3" t="str">
        <f>IFERROR(Calculations!L2291,"")</f>
        <v/>
      </c>
      <c r="E2291" s="3" t="str">
        <f>IF(OR(FilterValue="",Calculations!C2291=FilterValue), IF(Calculations!C2291 &lt;&gt;DefectTypeString,  IFERROR(Calculations!L2291,""), NA()),NA())</f>
        <v/>
      </c>
      <c r="F2291" s="3" t="e">
        <f t="shared" si="234"/>
        <v>#NUM!</v>
      </c>
      <c r="G2291" s="3" t="e">
        <f xml:space="preserve"> IF(Calculations!C2291 = DefectTypeString,  IFERROR(Calculations!L2291,""), NA())</f>
        <v>#N/A</v>
      </c>
      <c r="H2291" s="3" t="e">
        <f t="shared" si="235"/>
        <v>#NUM!</v>
      </c>
      <c r="I2291" s="3" t="e">
        <f ca="1" xml:space="preserve"> IF(OR(Calculations!C2291 = "",Calculations!C2291 &lt;&gt; DefectTypeString),  Calculations!M2291, NA())</f>
        <v>#N/A</v>
      </c>
      <c r="J2291" s="3" t="e">
        <f xml:space="preserve"> IF(Calculations!C2291 = DefectTypeString,  Calculations!M2291, NA())</f>
        <v>#N/A</v>
      </c>
      <c r="K2291" s="3"/>
      <c r="AL2291" s="2" t="str">
        <f t="shared" si="231"/>
        <v/>
      </c>
      <c r="AM2291" s="4" t="str">
        <f t="shared" si="232"/>
        <v/>
      </c>
      <c r="AN2291" s="4" t="str">
        <f t="shared" si="233"/>
        <v/>
      </c>
    </row>
    <row r="2292" spans="1:40" x14ac:dyDescent="0.2">
      <c r="A2292" s="9" t="str">
        <f>Calculations!B2292</f>
        <v/>
      </c>
      <c r="B2292" s="9" t="str">
        <f>Calculations!A2292</f>
        <v/>
      </c>
      <c r="C2292" s="3" t="str">
        <f t="shared" si="236"/>
        <v/>
      </c>
      <c r="D2292" s="3" t="str">
        <f>IFERROR(Calculations!L2292,"")</f>
        <v/>
      </c>
      <c r="E2292" s="3" t="str">
        <f>IF(OR(FilterValue="",Calculations!C2292=FilterValue), IF(Calculations!C2292 &lt;&gt;DefectTypeString,  IFERROR(Calculations!L2292,""), NA()),NA())</f>
        <v/>
      </c>
      <c r="F2292" s="3" t="e">
        <f t="shared" si="234"/>
        <v>#NUM!</v>
      </c>
      <c r="G2292" s="3" t="e">
        <f xml:space="preserve"> IF(Calculations!C2292 = DefectTypeString,  IFERROR(Calculations!L2292,""), NA())</f>
        <v>#N/A</v>
      </c>
      <c r="H2292" s="3" t="e">
        <f t="shared" si="235"/>
        <v>#NUM!</v>
      </c>
      <c r="I2292" s="3" t="e">
        <f ca="1" xml:space="preserve"> IF(OR(Calculations!C2292 = "",Calculations!C2292 &lt;&gt; DefectTypeString),  Calculations!M2292, NA())</f>
        <v>#N/A</v>
      </c>
      <c r="J2292" s="3" t="e">
        <f xml:space="preserve"> IF(Calculations!C2292 = DefectTypeString,  Calculations!M2292, NA())</f>
        <v>#N/A</v>
      </c>
      <c r="K2292" s="3"/>
      <c r="AL2292" s="2" t="str">
        <f t="shared" si="231"/>
        <v/>
      </c>
      <c r="AM2292" s="4" t="str">
        <f t="shared" si="232"/>
        <v/>
      </c>
      <c r="AN2292" s="4" t="str">
        <f t="shared" si="233"/>
        <v/>
      </c>
    </row>
    <row r="2293" spans="1:40" x14ac:dyDescent="0.2">
      <c r="A2293" s="9" t="str">
        <f>Calculations!B2293</f>
        <v/>
      </c>
      <c r="B2293" s="9" t="str">
        <f>Calculations!A2293</f>
        <v/>
      </c>
      <c r="C2293" s="3" t="str">
        <f t="shared" si="236"/>
        <v/>
      </c>
      <c r="D2293" s="3" t="str">
        <f>IFERROR(Calculations!L2293,"")</f>
        <v/>
      </c>
      <c r="E2293" s="3" t="str">
        <f>IF(OR(FilterValue="",Calculations!C2293=FilterValue), IF(Calculations!C2293 &lt;&gt;DefectTypeString,  IFERROR(Calculations!L2293,""), NA()),NA())</f>
        <v/>
      </c>
      <c r="F2293" s="3" t="e">
        <f t="shared" si="234"/>
        <v>#NUM!</v>
      </c>
      <c r="G2293" s="3" t="e">
        <f xml:space="preserve"> IF(Calculations!C2293 = DefectTypeString,  IFERROR(Calculations!L2293,""), NA())</f>
        <v>#N/A</v>
      </c>
      <c r="H2293" s="3" t="e">
        <f t="shared" si="235"/>
        <v>#NUM!</v>
      </c>
      <c r="I2293" s="3" t="e">
        <f ca="1" xml:space="preserve"> IF(OR(Calculations!C2293 = "",Calculations!C2293 &lt;&gt; DefectTypeString),  Calculations!M2293, NA())</f>
        <v>#N/A</v>
      </c>
      <c r="J2293" s="3" t="e">
        <f xml:space="preserve"> IF(Calculations!C2293 = DefectTypeString,  Calculations!M2293, NA())</f>
        <v>#N/A</v>
      </c>
      <c r="K2293" s="3"/>
      <c r="AL2293" s="2" t="str">
        <f t="shared" si="231"/>
        <v/>
      </c>
      <c r="AM2293" s="4" t="str">
        <f t="shared" si="232"/>
        <v/>
      </c>
      <c r="AN2293" s="4" t="str">
        <f t="shared" si="233"/>
        <v/>
      </c>
    </row>
    <row r="2294" spans="1:40" x14ac:dyDescent="0.2">
      <c r="A2294" s="9" t="str">
        <f>Calculations!B2294</f>
        <v/>
      </c>
      <c r="B2294" s="9" t="str">
        <f>Calculations!A2294</f>
        <v/>
      </c>
      <c r="C2294" s="3" t="str">
        <f t="shared" si="236"/>
        <v/>
      </c>
      <c r="D2294" s="3" t="str">
        <f>IFERROR(Calculations!L2294,"")</f>
        <v/>
      </c>
      <c r="E2294" s="3" t="str">
        <f>IF(OR(FilterValue="",Calculations!C2294=FilterValue), IF(Calculations!C2294 &lt;&gt;DefectTypeString,  IFERROR(Calculations!L2294,""), NA()),NA())</f>
        <v/>
      </c>
      <c r="F2294" s="3" t="e">
        <f t="shared" si="234"/>
        <v>#NUM!</v>
      </c>
      <c r="G2294" s="3" t="e">
        <f xml:space="preserve"> IF(Calculations!C2294 = DefectTypeString,  IFERROR(Calculations!L2294,""), NA())</f>
        <v>#N/A</v>
      </c>
      <c r="H2294" s="3" t="e">
        <f t="shared" si="235"/>
        <v>#NUM!</v>
      </c>
      <c r="I2294" s="3" t="e">
        <f ca="1" xml:space="preserve"> IF(OR(Calculations!C2294 = "",Calculations!C2294 &lt;&gt; DefectTypeString),  Calculations!M2294, NA())</f>
        <v>#N/A</v>
      </c>
      <c r="J2294" s="3" t="e">
        <f xml:space="preserve"> IF(Calculations!C2294 = DefectTypeString,  Calculations!M2294, NA())</f>
        <v>#N/A</v>
      </c>
      <c r="K2294" s="3"/>
      <c r="AL2294" s="2" t="str">
        <f t="shared" si="231"/>
        <v/>
      </c>
      <c r="AM2294" s="4" t="str">
        <f t="shared" si="232"/>
        <v/>
      </c>
      <c r="AN2294" s="4" t="str">
        <f t="shared" si="233"/>
        <v/>
      </c>
    </row>
    <row r="2295" spans="1:40" x14ac:dyDescent="0.2">
      <c r="A2295" s="9" t="str">
        <f>Calculations!B2295</f>
        <v/>
      </c>
      <c r="B2295" s="9" t="str">
        <f>Calculations!A2295</f>
        <v/>
      </c>
      <c r="C2295" s="3" t="str">
        <f t="shared" si="236"/>
        <v/>
      </c>
      <c r="D2295" s="3" t="str">
        <f>IFERROR(Calculations!L2295,"")</f>
        <v/>
      </c>
      <c r="E2295" s="3" t="str">
        <f>IF(OR(FilterValue="",Calculations!C2295=FilterValue), IF(Calculations!C2295 &lt;&gt;DefectTypeString,  IFERROR(Calculations!L2295,""), NA()),NA())</f>
        <v/>
      </c>
      <c r="F2295" s="3" t="e">
        <f t="shared" si="234"/>
        <v>#NUM!</v>
      </c>
      <c r="G2295" s="3" t="e">
        <f xml:space="preserve"> IF(Calculations!C2295 = DefectTypeString,  IFERROR(Calculations!L2295,""), NA())</f>
        <v>#N/A</v>
      </c>
      <c r="H2295" s="3" t="e">
        <f t="shared" si="235"/>
        <v>#NUM!</v>
      </c>
      <c r="I2295" s="3" t="e">
        <f ca="1" xml:space="preserve"> IF(OR(Calculations!C2295 = "",Calculations!C2295 &lt;&gt; DefectTypeString),  Calculations!M2295, NA())</f>
        <v>#N/A</v>
      </c>
      <c r="J2295" s="3" t="e">
        <f xml:space="preserve"> IF(Calculations!C2295 = DefectTypeString,  Calculations!M2295, NA())</f>
        <v>#N/A</v>
      </c>
      <c r="K2295" s="3"/>
      <c r="AL2295" s="2" t="str">
        <f t="shared" si="231"/>
        <v/>
      </c>
      <c r="AM2295" s="4" t="str">
        <f t="shared" si="232"/>
        <v/>
      </c>
      <c r="AN2295" s="4" t="str">
        <f t="shared" si="233"/>
        <v/>
      </c>
    </row>
    <row r="2296" spans="1:40" x14ac:dyDescent="0.2">
      <c r="A2296" s="9" t="str">
        <f>Calculations!B2296</f>
        <v/>
      </c>
      <c r="B2296" s="9" t="str">
        <f>Calculations!A2296</f>
        <v/>
      </c>
      <c r="C2296" s="3" t="str">
        <f t="shared" si="236"/>
        <v/>
      </c>
      <c r="D2296" s="3" t="str">
        <f>IFERROR(Calculations!L2296,"")</f>
        <v/>
      </c>
      <c r="E2296" s="3" t="str">
        <f>IF(OR(FilterValue="",Calculations!C2296=FilterValue), IF(Calculations!C2296 &lt;&gt;DefectTypeString,  IFERROR(Calculations!L2296,""), NA()),NA())</f>
        <v/>
      </c>
      <c r="F2296" s="3" t="e">
        <f t="shared" si="234"/>
        <v>#NUM!</v>
      </c>
      <c r="G2296" s="3" t="e">
        <f xml:space="preserve"> IF(Calculations!C2296 = DefectTypeString,  IFERROR(Calculations!L2296,""), NA())</f>
        <v>#N/A</v>
      </c>
      <c r="H2296" s="3" t="e">
        <f t="shared" si="235"/>
        <v>#NUM!</v>
      </c>
      <c r="I2296" s="3" t="e">
        <f ca="1" xml:space="preserve"> IF(OR(Calculations!C2296 = "",Calculations!C2296 &lt;&gt; DefectTypeString),  Calculations!M2296, NA())</f>
        <v>#N/A</v>
      </c>
      <c r="J2296" s="3" t="e">
        <f xml:space="preserve"> IF(Calculations!C2296 = DefectTypeString,  Calculations!M2296, NA())</f>
        <v>#N/A</v>
      </c>
      <c r="K2296" s="3"/>
      <c r="AL2296" s="2" t="str">
        <f t="shared" si="231"/>
        <v/>
      </c>
      <c r="AM2296" s="4" t="str">
        <f t="shared" si="232"/>
        <v/>
      </c>
      <c r="AN2296" s="4" t="str">
        <f t="shared" si="233"/>
        <v/>
      </c>
    </row>
    <row r="2297" spans="1:40" x14ac:dyDescent="0.2">
      <c r="A2297" s="9" t="str">
        <f>Calculations!B2297</f>
        <v/>
      </c>
      <c r="B2297" s="9" t="str">
        <f>Calculations!A2297</f>
        <v/>
      </c>
      <c r="C2297" s="3" t="str">
        <f t="shared" si="236"/>
        <v/>
      </c>
      <c r="D2297" s="3" t="str">
        <f>IFERROR(Calculations!L2297,"")</f>
        <v/>
      </c>
      <c r="E2297" s="3" t="str">
        <f>IF(OR(FilterValue="",Calculations!C2297=FilterValue), IF(Calculations!C2297 &lt;&gt;DefectTypeString,  IFERROR(Calculations!L2297,""), NA()),NA())</f>
        <v/>
      </c>
      <c r="F2297" s="3" t="e">
        <f t="shared" si="234"/>
        <v>#NUM!</v>
      </c>
      <c r="G2297" s="3" t="e">
        <f xml:space="preserve"> IF(Calculations!C2297 = DefectTypeString,  IFERROR(Calculations!L2297,""), NA())</f>
        <v>#N/A</v>
      </c>
      <c r="H2297" s="3" t="e">
        <f t="shared" si="235"/>
        <v>#NUM!</v>
      </c>
      <c r="I2297" s="3" t="e">
        <f ca="1" xml:space="preserve"> IF(OR(Calculations!C2297 = "",Calculations!C2297 &lt;&gt; DefectTypeString),  Calculations!M2297, NA())</f>
        <v>#N/A</v>
      </c>
      <c r="J2297" s="3" t="e">
        <f xml:space="preserve"> IF(Calculations!C2297 = DefectTypeString,  Calculations!M2297, NA())</f>
        <v>#N/A</v>
      </c>
      <c r="K2297" s="3"/>
      <c r="AL2297" s="2" t="str">
        <f t="shared" si="231"/>
        <v/>
      </c>
      <c r="AM2297" s="4" t="str">
        <f t="shared" si="232"/>
        <v/>
      </c>
      <c r="AN2297" s="4" t="str">
        <f t="shared" si="233"/>
        <v/>
      </c>
    </row>
    <row r="2298" spans="1:40" x14ac:dyDescent="0.2">
      <c r="A2298" s="9" t="str">
        <f>Calculations!B2298</f>
        <v/>
      </c>
      <c r="B2298" s="9" t="str">
        <f>Calculations!A2298</f>
        <v/>
      </c>
      <c r="C2298" s="3" t="str">
        <f t="shared" si="236"/>
        <v/>
      </c>
      <c r="D2298" s="3" t="str">
        <f>IFERROR(Calculations!L2298,"")</f>
        <v/>
      </c>
      <c r="E2298" s="3" t="str">
        <f>IF(OR(FilterValue="",Calculations!C2298=FilterValue), IF(Calculations!C2298 &lt;&gt;DefectTypeString,  IFERROR(Calculations!L2298,""), NA()),NA())</f>
        <v/>
      </c>
      <c r="F2298" s="3" t="e">
        <f t="shared" si="234"/>
        <v>#NUM!</v>
      </c>
      <c r="G2298" s="3" t="e">
        <f xml:space="preserve"> IF(Calculations!C2298 = DefectTypeString,  IFERROR(Calculations!L2298,""), NA())</f>
        <v>#N/A</v>
      </c>
      <c r="H2298" s="3" t="e">
        <f t="shared" si="235"/>
        <v>#NUM!</v>
      </c>
      <c r="I2298" s="3" t="e">
        <f ca="1" xml:space="preserve"> IF(OR(Calculations!C2298 = "",Calculations!C2298 &lt;&gt; DefectTypeString),  Calculations!M2298, NA())</f>
        <v>#N/A</v>
      </c>
      <c r="J2298" s="3" t="e">
        <f xml:space="preserve"> IF(Calculations!C2298 = DefectTypeString,  Calculations!M2298, NA())</f>
        <v>#N/A</v>
      </c>
      <c r="K2298" s="3"/>
      <c r="AL2298" s="2" t="str">
        <f t="shared" si="231"/>
        <v/>
      </c>
      <c r="AM2298" s="4" t="str">
        <f t="shared" si="232"/>
        <v/>
      </c>
      <c r="AN2298" s="4" t="str">
        <f t="shared" si="233"/>
        <v/>
      </c>
    </row>
    <row r="2299" spans="1:40" x14ac:dyDescent="0.2">
      <c r="A2299" s="9" t="str">
        <f>Calculations!B2299</f>
        <v/>
      </c>
      <c r="B2299" s="9" t="str">
        <f>Calculations!A2299</f>
        <v/>
      </c>
      <c r="C2299" s="3" t="str">
        <f t="shared" si="236"/>
        <v/>
      </c>
      <c r="D2299" s="3" t="str">
        <f>IFERROR(Calculations!L2299,"")</f>
        <v/>
      </c>
      <c r="E2299" s="3" t="str">
        <f>IF(OR(FilterValue="",Calculations!C2299=FilterValue), IF(Calculations!C2299 &lt;&gt;DefectTypeString,  IFERROR(Calculations!L2299,""), NA()),NA())</f>
        <v/>
      </c>
      <c r="F2299" s="3" t="e">
        <f t="shared" si="234"/>
        <v>#NUM!</v>
      </c>
      <c r="G2299" s="3" t="e">
        <f xml:space="preserve"> IF(Calculations!C2299 = DefectTypeString,  IFERROR(Calculations!L2299,""), NA())</f>
        <v>#N/A</v>
      </c>
      <c r="H2299" s="3" t="e">
        <f t="shared" si="235"/>
        <v>#NUM!</v>
      </c>
      <c r="I2299" s="3" t="e">
        <f ca="1" xml:space="preserve"> IF(OR(Calculations!C2299 = "",Calculations!C2299 &lt;&gt; DefectTypeString),  Calculations!M2299, NA())</f>
        <v>#N/A</v>
      </c>
      <c r="J2299" s="3" t="e">
        <f xml:space="preserve"> IF(Calculations!C2299 = DefectTypeString,  Calculations!M2299, NA())</f>
        <v>#N/A</v>
      </c>
      <c r="K2299" s="3"/>
      <c r="AL2299" s="2" t="str">
        <f t="shared" si="231"/>
        <v/>
      </c>
      <c r="AM2299" s="4" t="str">
        <f t="shared" si="232"/>
        <v/>
      </c>
      <c r="AN2299" s="4" t="str">
        <f t="shared" si="233"/>
        <v/>
      </c>
    </row>
    <row r="2300" spans="1:40" x14ac:dyDescent="0.2">
      <c r="A2300" s="9" t="str">
        <f>Calculations!B2300</f>
        <v/>
      </c>
      <c r="B2300" s="9" t="str">
        <f>Calculations!A2300</f>
        <v/>
      </c>
      <c r="C2300" s="3" t="str">
        <f t="shared" si="236"/>
        <v/>
      </c>
      <c r="D2300" s="3" t="str">
        <f>IFERROR(Calculations!L2300,"")</f>
        <v/>
      </c>
      <c r="E2300" s="3" t="str">
        <f>IF(OR(FilterValue="",Calculations!C2300=FilterValue), IF(Calculations!C2300 &lt;&gt;DefectTypeString,  IFERROR(Calculations!L2300,""), NA()),NA())</f>
        <v/>
      </c>
      <c r="F2300" s="3" t="e">
        <f t="shared" si="234"/>
        <v>#NUM!</v>
      </c>
      <c r="G2300" s="3" t="e">
        <f xml:space="preserve"> IF(Calculations!C2300 = DefectTypeString,  IFERROR(Calculations!L2300,""), NA())</f>
        <v>#N/A</v>
      </c>
      <c r="H2300" s="3" t="e">
        <f t="shared" si="235"/>
        <v>#NUM!</v>
      </c>
      <c r="I2300" s="3" t="e">
        <f ca="1" xml:space="preserve"> IF(OR(Calculations!C2300 = "",Calculations!C2300 &lt;&gt; DefectTypeString),  Calculations!M2300, NA())</f>
        <v>#N/A</v>
      </c>
      <c r="J2300" s="3" t="e">
        <f xml:space="preserve"> IF(Calculations!C2300 = DefectTypeString,  Calculations!M2300, NA())</f>
        <v>#N/A</v>
      </c>
      <c r="K2300" s="3"/>
      <c r="AL2300" s="2" t="str">
        <f t="shared" si="231"/>
        <v/>
      </c>
      <c r="AM2300" s="4" t="str">
        <f t="shared" si="232"/>
        <v/>
      </c>
      <c r="AN2300" s="4" t="str">
        <f t="shared" si="233"/>
        <v/>
      </c>
    </row>
    <row r="2301" spans="1:40" x14ac:dyDescent="0.2">
      <c r="A2301" s="9" t="str">
        <f>Calculations!B2301</f>
        <v/>
      </c>
      <c r="B2301" s="9" t="str">
        <f>Calculations!A2301</f>
        <v/>
      </c>
      <c r="C2301" s="3" t="str">
        <f t="shared" si="236"/>
        <v/>
      </c>
      <c r="D2301" s="3" t="str">
        <f>IFERROR(Calculations!L2301,"")</f>
        <v/>
      </c>
      <c r="E2301" s="3" t="str">
        <f>IF(OR(FilterValue="",Calculations!C2301=FilterValue), IF(Calculations!C2301 &lt;&gt;DefectTypeString,  IFERROR(Calculations!L2301,""), NA()),NA())</f>
        <v/>
      </c>
      <c r="F2301" s="3" t="e">
        <f t="shared" si="234"/>
        <v>#NUM!</v>
      </c>
      <c r="G2301" s="3" t="e">
        <f xml:space="preserve"> IF(Calculations!C2301 = DefectTypeString,  IFERROR(Calculations!L2301,""), NA())</f>
        <v>#N/A</v>
      </c>
      <c r="H2301" s="3" t="e">
        <f t="shared" si="235"/>
        <v>#NUM!</v>
      </c>
      <c r="I2301" s="3" t="e">
        <f ca="1" xml:space="preserve"> IF(OR(Calculations!C2301 = "",Calculations!C2301 &lt;&gt; DefectTypeString),  Calculations!M2301, NA())</f>
        <v>#N/A</v>
      </c>
      <c r="J2301" s="3" t="e">
        <f xml:space="preserve"> IF(Calculations!C2301 = DefectTypeString,  Calculations!M2301, NA())</f>
        <v>#N/A</v>
      </c>
      <c r="K2301" s="3"/>
      <c r="AL2301" s="2" t="str">
        <f t="shared" si="231"/>
        <v/>
      </c>
      <c r="AM2301" s="4" t="str">
        <f t="shared" si="232"/>
        <v/>
      </c>
      <c r="AN2301" s="4" t="str">
        <f t="shared" si="233"/>
        <v/>
      </c>
    </row>
    <row r="2302" spans="1:40" x14ac:dyDescent="0.2">
      <c r="A2302" s="9" t="str">
        <f>Calculations!B2302</f>
        <v/>
      </c>
      <c r="B2302" s="9" t="str">
        <f>Calculations!A2302</f>
        <v/>
      </c>
      <c r="C2302" s="3" t="str">
        <f t="shared" si="236"/>
        <v/>
      </c>
      <c r="D2302" s="3" t="str">
        <f>IFERROR(Calculations!L2302,"")</f>
        <v/>
      </c>
      <c r="E2302" s="3" t="str">
        <f>IF(OR(FilterValue="",Calculations!C2302=FilterValue), IF(Calculations!C2302 &lt;&gt;DefectTypeString,  IFERROR(Calculations!L2302,""), NA()),NA())</f>
        <v/>
      </c>
      <c r="F2302" s="3" t="e">
        <f t="shared" si="234"/>
        <v>#NUM!</v>
      </c>
      <c r="G2302" s="3" t="e">
        <f xml:space="preserve"> IF(Calculations!C2302 = DefectTypeString,  IFERROR(Calculations!L2302,""), NA())</f>
        <v>#N/A</v>
      </c>
      <c r="H2302" s="3" t="e">
        <f t="shared" si="235"/>
        <v>#NUM!</v>
      </c>
      <c r="I2302" s="3" t="e">
        <f ca="1" xml:space="preserve"> IF(OR(Calculations!C2302 = "",Calculations!C2302 &lt;&gt; DefectTypeString),  Calculations!M2302, NA())</f>
        <v>#N/A</v>
      </c>
      <c r="J2302" s="3" t="e">
        <f xml:space="preserve"> IF(Calculations!C2302 = DefectTypeString,  Calculations!M2302, NA())</f>
        <v>#N/A</v>
      </c>
      <c r="K2302" s="3"/>
      <c r="AL2302" s="2" t="str">
        <f t="shared" si="231"/>
        <v/>
      </c>
      <c r="AM2302" s="4" t="str">
        <f t="shared" si="232"/>
        <v/>
      </c>
      <c r="AN2302" s="4" t="str">
        <f t="shared" si="233"/>
        <v/>
      </c>
    </row>
    <row r="2303" spans="1:40" x14ac:dyDescent="0.2">
      <c r="A2303" s="9" t="str">
        <f>Calculations!B2303</f>
        <v/>
      </c>
      <c r="B2303" s="9" t="str">
        <f>Calculations!A2303</f>
        <v/>
      </c>
      <c r="C2303" s="3" t="str">
        <f t="shared" si="236"/>
        <v/>
      </c>
      <c r="D2303" s="3" t="str">
        <f>IFERROR(Calculations!L2303,"")</f>
        <v/>
      </c>
      <c r="E2303" s="3" t="str">
        <f>IF(OR(FilterValue="",Calculations!C2303=FilterValue), IF(Calculations!C2303 &lt;&gt;DefectTypeString,  IFERROR(Calculations!L2303,""), NA()),NA())</f>
        <v/>
      </c>
      <c r="F2303" s="3" t="e">
        <f t="shared" si="234"/>
        <v>#NUM!</v>
      </c>
      <c r="G2303" s="3" t="e">
        <f xml:space="preserve"> IF(Calculations!C2303 = DefectTypeString,  IFERROR(Calculations!L2303,""), NA())</f>
        <v>#N/A</v>
      </c>
      <c r="H2303" s="3" t="e">
        <f t="shared" si="235"/>
        <v>#NUM!</v>
      </c>
      <c r="I2303" s="3" t="e">
        <f ca="1" xml:space="preserve"> IF(OR(Calculations!C2303 = "",Calculations!C2303 &lt;&gt; DefectTypeString),  Calculations!M2303, NA())</f>
        <v>#N/A</v>
      </c>
      <c r="J2303" s="3" t="e">
        <f xml:space="preserve"> IF(Calculations!C2303 = DefectTypeString,  Calculations!M2303, NA())</f>
        <v>#N/A</v>
      </c>
      <c r="K2303" s="3"/>
      <c r="AL2303" s="2" t="str">
        <f t="shared" si="231"/>
        <v/>
      </c>
      <c r="AM2303" s="4" t="str">
        <f t="shared" si="232"/>
        <v/>
      </c>
      <c r="AN2303" s="4" t="str">
        <f t="shared" si="233"/>
        <v/>
      </c>
    </row>
    <row r="2304" spans="1:40" x14ac:dyDescent="0.2">
      <c r="A2304" s="9" t="str">
        <f>Calculations!B2304</f>
        <v/>
      </c>
      <c r="B2304" s="9" t="str">
        <f>Calculations!A2304</f>
        <v/>
      </c>
      <c r="C2304" s="3" t="str">
        <f t="shared" si="236"/>
        <v/>
      </c>
      <c r="D2304" s="3" t="str">
        <f>IFERROR(Calculations!L2304,"")</f>
        <v/>
      </c>
      <c r="E2304" s="3" t="str">
        <f>IF(OR(FilterValue="",Calculations!C2304=FilterValue), IF(Calculations!C2304 &lt;&gt;DefectTypeString,  IFERROR(Calculations!L2304,""), NA()),NA())</f>
        <v/>
      </c>
      <c r="F2304" s="3" t="e">
        <f t="shared" si="234"/>
        <v>#NUM!</v>
      </c>
      <c r="G2304" s="3" t="e">
        <f xml:space="preserve"> IF(Calculations!C2304 = DefectTypeString,  IFERROR(Calculations!L2304,""), NA())</f>
        <v>#N/A</v>
      </c>
      <c r="H2304" s="3" t="e">
        <f t="shared" si="235"/>
        <v>#NUM!</v>
      </c>
      <c r="I2304" s="3" t="e">
        <f ca="1" xml:space="preserve"> IF(OR(Calculations!C2304 = "",Calculations!C2304 &lt;&gt; DefectTypeString),  Calculations!M2304, NA())</f>
        <v>#N/A</v>
      </c>
      <c r="J2304" s="3" t="e">
        <f xml:space="preserve"> IF(Calculations!C2304 = DefectTypeString,  Calculations!M2304, NA())</f>
        <v>#N/A</v>
      </c>
      <c r="K2304" s="3"/>
      <c r="AL2304" s="2" t="str">
        <f t="shared" si="231"/>
        <v/>
      </c>
      <c r="AM2304" s="4" t="str">
        <f t="shared" si="232"/>
        <v/>
      </c>
      <c r="AN2304" s="4" t="str">
        <f t="shared" si="233"/>
        <v/>
      </c>
    </row>
    <row r="2305" spans="1:40" x14ac:dyDescent="0.2">
      <c r="A2305" s="9" t="str">
        <f>Calculations!B2305</f>
        <v/>
      </c>
      <c r="B2305" s="9" t="str">
        <f>Calculations!A2305</f>
        <v/>
      </c>
      <c r="C2305" s="3" t="str">
        <f t="shared" si="236"/>
        <v/>
      </c>
      <c r="D2305" s="3" t="str">
        <f>IFERROR(Calculations!L2305,"")</f>
        <v/>
      </c>
      <c r="E2305" s="3" t="str">
        <f>IF(OR(FilterValue="",Calculations!C2305=FilterValue), IF(Calculations!C2305 &lt;&gt;DefectTypeString,  IFERROR(Calculations!L2305,""), NA()),NA())</f>
        <v/>
      </c>
      <c r="F2305" s="3" t="e">
        <f t="shared" si="234"/>
        <v>#NUM!</v>
      </c>
      <c r="G2305" s="3" t="e">
        <f xml:space="preserve"> IF(Calculations!C2305 = DefectTypeString,  IFERROR(Calculations!L2305,""), NA())</f>
        <v>#N/A</v>
      </c>
      <c r="H2305" s="3" t="e">
        <f t="shared" si="235"/>
        <v>#NUM!</v>
      </c>
      <c r="I2305" s="3" t="e">
        <f ca="1" xml:space="preserve"> IF(OR(Calculations!C2305 = "",Calculations!C2305 &lt;&gt; DefectTypeString),  Calculations!M2305, NA())</f>
        <v>#N/A</v>
      </c>
      <c r="J2305" s="3" t="e">
        <f xml:space="preserve"> IF(Calculations!C2305 = DefectTypeString,  Calculations!M2305, NA())</f>
        <v>#N/A</v>
      </c>
      <c r="K2305" s="3"/>
      <c r="AL2305" s="2" t="str">
        <f t="shared" si="231"/>
        <v/>
      </c>
      <c r="AM2305" s="4" t="str">
        <f t="shared" si="232"/>
        <v/>
      </c>
      <c r="AN2305" s="4" t="str">
        <f t="shared" si="233"/>
        <v/>
      </c>
    </row>
    <row r="2306" spans="1:40" x14ac:dyDescent="0.2">
      <c r="A2306" s="9" t="str">
        <f>Calculations!B2306</f>
        <v/>
      </c>
      <c r="B2306" s="9" t="str">
        <f>Calculations!A2306</f>
        <v/>
      </c>
      <c r="C2306" s="3" t="str">
        <f t="shared" si="236"/>
        <v/>
      </c>
      <c r="D2306" s="3" t="str">
        <f>IFERROR(Calculations!L2306,"")</f>
        <v/>
      </c>
      <c r="E2306" s="3" t="str">
        <f>IF(OR(FilterValue="",Calculations!C2306=FilterValue), IF(Calculations!C2306 &lt;&gt;DefectTypeString,  IFERROR(Calculations!L2306,""), NA()),NA())</f>
        <v/>
      </c>
      <c r="F2306" s="3" t="e">
        <f t="shared" si="234"/>
        <v>#NUM!</v>
      </c>
      <c r="G2306" s="3" t="e">
        <f xml:space="preserve"> IF(Calculations!C2306 = DefectTypeString,  IFERROR(Calculations!L2306,""), NA())</f>
        <v>#N/A</v>
      </c>
      <c r="H2306" s="3" t="e">
        <f t="shared" si="235"/>
        <v>#NUM!</v>
      </c>
      <c r="I2306" s="3" t="e">
        <f ca="1" xml:space="preserve"> IF(OR(Calculations!C2306 = "",Calculations!C2306 &lt;&gt; DefectTypeString),  Calculations!M2306, NA())</f>
        <v>#N/A</v>
      </c>
      <c r="J2306" s="3" t="e">
        <f xml:space="preserve"> IF(Calculations!C2306 = DefectTypeString,  Calculations!M2306, NA())</f>
        <v>#N/A</v>
      </c>
      <c r="K2306" s="3"/>
      <c r="AL2306" s="2" t="str">
        <f t="shared" si="231"/>
        <v/>
      </c>
      <c r="AM2306" s="4" t="str">
        <f t="shared" si="232"/>
        <v/>
      </c>
      <c r="AN2306" s="4" t="str">
        <f t="shared" si="233"/>
        <v/>
      </c>
    </row>
    <row r="2307" spans="1:40" x14ac:dyDescent="0.2">
      <c r="A2307" s="9" t="str">
        <f>Calculations!B2307</f>
        <v/>
      </c>
      <c r="B2307" s="9" t="str">
        <f>Calculations!A2307</f>
        <v/>
      </c>
      <c r="C2307" s="3" t="str">
        <f t="shared" si="236"/>
        <v/>
      </c>
      <c r="D2307" s="3" t="str">
        <f>IFERROR(Calculations!L2307,"")</f>
        <v/>
      </c>
      <c r="E2307" s="3" t="str">
        <f>IF(OR(FilterValue="",Calculations!C2307=FilterValue), IF(Calculations!C2307 &lt;&gt;DefectTypeString,  IFERROR(Calculations!L2307,""), NA()),NA())</f>
        <v/>
      </c>
      <c r="F2307" s="3" t="e">
        <f t="shared" si="234"/>
        <v>#NUM!</v>
      </c>
      <c r="G2307" s="3" t="e">
        <f xml:space="preserve"> IF(Calculations!C2307 = DefectTypeString,  IFERROR(Calculations!L2307,""), NA())</f>
        <v>#N/A</v>
      </c>
      <c r="H2307" s="3" t="e">
        <f t="shared" si="235"/>
        <v>#NUM!</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37">IF(AL2306&lt;=MAX(B:B), AL2306+1,"")</f>
        <v/>
      </c>
      <c r="AM2307" s="4" t="str">
        <f t="shared" ref="AM2307:AM2370" si="238">IF(AL2307&lt;&gt;"",$F$2,"")</f>
        <v/>
      </c>
      <c r="AN2307" s="4" t="str">
        <f t="shared" ref="AN2307:AN2370" si="239">IF(AL2307&lt;&gt;"",$H$2,"")</f>
        <v/>
      </c>
    </row>
    <row r="2308" spans="1:40" x14ac:dyDescent="0.2">
      <c r="A2308" s="9" t="str">
        <f>Calculations!B2308</f>
        <v/>
      </c>
      <c r="B2308" s="9" t="str">
        <f>Calculations!A2308</f>
        <v/>
      </c>
      <c r="C2308" s="3" t="str">
        <f t="shared" si="236"/>
        <v/>
      </c>
      <c r="D2308" s="3" t="str">
        <f>IFERROR(Calculations!L2308,"")</f>
        <v/>
      </c>
      <c r="E2308" s="3" t="str">
        <f>IF(OR(FilterValue="",Calculations!C2308=FilterValue), IF(Calculations!C2308 &lt;&gt;DefectTypeString,  IFERROR(Calculations!L2308,""), NA()),NA())</f>
        <v/>
      </c>
      <c r="F2308" s="3" t="e">
        <f t="shared" ref="F2308:F2371" si="240">$F$2</f>
        <v>#NUM!</v>
      </c>
      <c r="G2308" s="3" t="e">
        <f xml:space="preserve"> IF(Calculations!C2308 = DefectTypeString,  IFERROR(Calculations!L2308,""), NA())</f>
        <v>#N/A</v>
      </c>
      <c r="H2308" s="3" t="e">
        <f t="shared" ref="H2308:H2371" si="241">$H$2</f>
        <v>#NUM!</v>
      </c>
      <c r="I2308" s="3" t="e">
        <f ca="1" xml:space="preserve"> IF(OR(Calculations!C2308 = "",Calculations!C2308 &lt;&gt; DefectTypeString),  Calculations!M2308, NA())</f>
        <v>#N/A</v>
      </c>
      <c r="J2308" s="3" t="e">
        <f xml:space="preserve"> IF(Calculations!C2308 = DefectTypeString,  Calculations!M2308, NA())</f>
        <v>#N/A</v>
      </c>
      <c r="K2308" s="3"/>
      <c r="AL2308" s="2" t="str">
        <f t="shared" si="237"/>
        <v/>
      </c>
      <c r="AM2308" s="4" t="str">
        <f t="shared" si="238"/>
        <v/>
      </c>
      <c r="AN2308" s="4" t="str">
        <f t="shared" si="239"/>
        <v/>
      </c>
    </row>
    <row r="2309" spans="1:40" x14ac:dyDescent="0.2">
      <c r="A2309" s="9" t="str">
        <f>Calculations!B2309</f>
        <v/>
      </c>
      <c r="B2309" s="9" t="str">
        <f>Calculations!A2309</f>
        <v/>
      </c>
      <c r="C2309" s="3" t="str">
        <f t="shared" si="236"/>
        <v/>
      </c>
      <c r="D2309" s="3" t="str">
        <f>IFERROR(Calculations!L2309,"")</f>
        <v/>
      </c>
      <c r="E2309" s="3" t="str">
        <f>IF(OR(FilterValue="",Calculations!C2309=FilterValue), IF(Calculations!C2309 &lt;&gt;DefectTypeString,  IFERROR(Calculations!L2309,""), NA()),NA())</f>
        <v/>
      </c>
      <c r="F2309" s="3" t="e">
        <f t="shared" si="240"/>
        <v>#NUM!</v>
      </c>
      <c r="G2309" s="3" t="e">
        <f xml:space="preserve"> IF(Calculations!C2309 = DefectTypeString,  IFERROR(Calculations!L2309,""), NA())</f>
        <v>#N/A</v>
      </c>
      <c r="H2309" s="3" t="e">
        <f t="shared" si="241"/>
        <v>#NUM!</v>
      </c>
      <c r="I2309" s="3" t="e">
        <f ca="1" xml:space="preserve"> IF(OR(Calculations!C2309 = "",Calculations!C2309 &lt;&gt; DefectTypeString),  Calculations!M2309, NA())</f>
        <v>#N/A</v>
      </c>
      <c r="J2309" s="3" t="e">
        <f xml:space="preserve"> IF(Calculations!C2309 = DefectTypeString,  Calculations!M2309, NA())</f>
        <v>#N/A</v>
      </c>
      <c r="K2309" s="3"/>
      <c r="AL2309" s="2" t="str">
        <f t="shared" si="237"/>
        <v/>
      </c>
      <c r="AM2309" s="4" t="str">
        <f t="shared" si="238"/>
        <v/>
      </c>
      <c r="AN2309" s="4" t="str">
        <f t="shared" si="239"/>
        <v/>
      </c>
    </row>
    <row r="2310" spans="1:40" x14ac:dyDescent="0.2">
      <c r="A2310" s="9" t="str">
        <f>Calculations!B2310</f>
        <v/>
      </c>
      <c r="B2310" s="9" t="str">
        <f>Calculations!A2310</f>
        <v/>
      </c>
      <c r="C2310" s="3" t="str">
        <f t="shared" si="236"/>
        <v/>
      </c>
      <c r="D2310" s="3" t="str">
        <f>IFERROR(Calculations!L2310,"")</f>
        <v/>
      </c>
      <c r="E2310" s="3" t="str">
        <f>IF(OR(FilterValue="",Calculations!C2310=FilterValue), IF(Calculations!C2310 &lt;&gt;DefectTypeString,  IFERROR(Calculations!L2310,""), NA()),NA())</f>
        <v/>
      </c>
      <c r="F2310" s="3" t="e">
        <f t="shared" si="240"/>
        <v>#NUM!</v>
      </c>
      <c r="G2310" s="3" t="e">
        <f xml:space="preserve"> IF(Calculations!C2310 = DefectTypeString,  IFERROR(Calculations!L2310,""), NA())</f>
        <v>#N/A</v>
      </c>
      <c r="H2310" s="3" t="e">
        <f t="shared" si="241"/>
        <v>#NUM!</v>
      </c>
      <c r="I2310" s="3" t="e">
        <f ca="1" xml:space="preserve"> IF(OR(Calculations!C2310 = "",Calculations!C2310 &lt;&gt; DefectTypeString),  Calculations!M2310, NA())</f>
        <v>#N/A</v>
      </c>
      <c r="J2310" s="3" t="e">
        <f xml:space="preserve"> IF(Calculations!C2310 = DefectTypeString,  Calculations!M2310, NA())</f>
        <v>#N/A</v>
      </c>
      <c r="K2310" s="3"/>
      <c r="AL2310" s="2" t="str">
        <f t="shared" si="237"/>
        <v/>
      </c>
      <c r="AM2310" s="4" t="str">
        <f t="shared" si="238"/>
        <v/>
      </c>
      <c r="AN2310" s="4" t="str">
        <f t="shared" si="239"/>
        <v/>
      </c>
    </row>
    <row r="2311" spans="1:40" x14ac:dyDescent="0.2">
      <c r="A2311" s="9" t="str">
        <f>Calculations!B2311</f>
        <v/>
      </c>
      <c r="B2311" s="9" t="str">
        <f>Calculations!A2311</f>
        <v/>
      </c>
      <c r="C2311" s="3" t="str">
        <f t="shared" si="236"/>
        <v/>
      </c>
      <c r="D2311" s="3" t="str">
        <f>IFERROR(Calculations!L2311,"")</f>
        <v/>
      </c>
      <c r="E2311" s="3" t="str">
        <f>IF(OR(FilterValue="",Calculations!C2311=FilterValue), IF(Calculations!C2311 &lt;&gt;DefectTypeString,  IFERROR(Calculations!L2311,""), NA()),NA())</f>
        <v/>
      </c>
      <c r="F2311" s="3" t="e">
        <f t="shared" si="240"/>
        <v>#NUM!</v>
      </c>
      <c r="G2311" s="3" t="e">
        <f xml:space="preserve"> IF(Calculations!C2311 = DefectTypeString,  IFERROR(Calculations!L2311,""), NA())</f>
        <v>#N/A</v>
      </c>
      <c r="H2311" s="3" t="e">
        <f t="shared" si="241"/>
        <v>#NUM!</v>
      </c>
      <c r="I2311" s="3" t="e">
        <f ca="1" xml:space="preserve"> IF(OR(Calculations!C2311 = "",Calculations!C2311 &lt;&gt; DefectTypeString),  Calculations!M2311, NA())</f>
        <v>#N/A</v>
      </c>
      <c r="J2311" s="3" t="e">
        <f xml:space="preserve"> IF(Calculations!C2311 = DefectTypeString,  Calculations!M2311, NA())</f>
        <v>#N/A</v>
      </c>
      <c r="K2311" s="3"/>
      <c r="AL2311" s="2" t="str">
        <f t="shared" si="237"/>
        <v/>
      </c>
      <c r="AM2311" s="4" t="str">
        <f t="shared" si="238"/>
        <v/>
      </c>
      <c r="AN2311" s="4" t="str">
        <f t="shared" si="239"/>
        <v/>
      </c>
    </row>
    <row r="2312" spans="1:40" x14ac:dyDescent="0.2">
      <c r="A2312" s="9" t="str">
        <f>Calculations!B2312</f>
        <v/>
      </c>
      <c r="B2312" s="9" t="str">
        <f>Calculations!A2312</f>
        <v/>
      </c>
      <c r="C2312" s="3" t="str">
        <f t="shared" si="236"/>
        <v/>
      </c>
      <c r="D2312" s="3" t="str">
        <f>IFERROR(Calculations!L2312,"")</f>
        <v/>
      </c>
      <c r="E2312" s="3" t="str">
        <f>IF(OR(FilterValue="",Calculations!C2312=FilterValue), IF(Calculations!C2312 &lt;&gt;DefectTypeString,  IFERROR(Calculations!L2312,""), NA()),NA())</f>
        <v/>
      </c>
      <c r="F2312" s="3" t="e">
        <f t="shared" si="240"/>
        <v>#NUM!</v>
      </c>
      <c r="G2312" s="3" t="e">
        <f xml:space="preserve"> IF(Calculations!C2312 = DefectTypeString,  IFERROR(Calculations!L2312,""), NA())</f>
        <v>#N/A</v>
      </c>
      <c r="H2312" s="3" t="e">
        <f t="shared" si="241"/>
        <v>#NUM!</v>
      </c>
      <c r="I2312" s="3" t="e">
        <f ca="1" xml:space="preserve"> IF(OR(Calculations!C2312 = "",Calculations!C2312 &lt;&gt; DefectTypeString),  Calculations!M2312, NA())</f>
        <v>#N/A</v>
      </c>
      <c r="J2312" s="3" t="e">
        <f xml:space="preserve"> IF(Calculations!C2312 = DefectTypeString,  Calculations!M2312, NA())</f>
        <v>#N/A</v>
      </c>
      <c r="K2312" s="3"/>
      <c r="AL2312" s="2" t="str">
        <f t="shared" si="237"/>
        <v/>
      </c>
      <c r="AM2312" s="4" t="str">
        <f t="shared" si="238"/>
        <v/>
      </c>
      <c r="AN2312" s="4" t="str">
        <f t="shared" si="239"/>
        <v/>
      </c>
    </row>
    <row r="2313" spans="1:40" x14ac:dyDescent="0.2">
      <c r="A2313" s="9" t="str">
        <f>Calculations!B2313</f>
        <v/>
      </c>
      <c r="B2313" s="9" t="str">
        <f>Calculations!A2313</f>
        <v/>
      </c>
      <c r="C2313" s="3" t="str">
        <f t="shared" si="236"/>
        <v/>
      </c>
      <c r="D2313" s="3" t="str">
        <f>IFERROR(Calculations!L2313,"")</f>
        <v/>
      </c>
      <c r="E2313" s="3" t="str">
        <f>IF(OR(FilterValue="",Calculations!C2313=FilterValue), IF(Calculations!C2313 &lt;&gt;DefectTypeString,  IFERROR(Calculations!L2313,""), NA()),NA())</f>
        <v/>
      </c>
      <c r="F2313" s="3" t="e">
        <f t="shared" si="240"/>
        <v>#NUM!</v>
      </c>
      <c r="G2313" s="3" t="e">
        <f xml:space="preserve"> IF(Calculations!C2313 = DefectTypeString,  IFERROR(Calculations!L2313,""), NA())</f>
        <v>#N/A</v>
      </c>
      <c r="H2313" s="3" t="e">
        <f t="shared" si="241"/>
        <v>#NUM!</v>
      </c>
      <c r="I2313" s="3" t="e">
        <f ca="1" xml:space="preserve"> IF(OR(Calculations!C2313 = "",Calculations!C2313 &lt;&gt; DefectTypeString),  Calculations!M2313, NA())</f>
        <v>#N/A</v>
      </c>
      <c r="J2313" s="3" t="e">
        <f xml:space="preserve"> IF(Calculations!C2313 = DefectTypeString,  Calculations!M2313, NA())</f>
        <v>#N/A</v>
      </c>
      <c r="K2313" s="3"/>
      <c r="AL2313" s="2" t="str">
        <f t="shared" si="237"/>
        <v/>
      </c>
      <c r="AM2313" s="4" t="str">
        <f t="shared" si="238"/>
        <v/>
      </c>
      <c r="AN2313" s="4" t="str">
        <f t="shared" si="239"/>
        <v/>
      </c>
    </row>
    <row r="2314" spans="1:40" x14ac:dyDescent="0.2">
      <c r="A2314" s="9" t="str">
        <f>Calculations!B2314</f>
        <v/>
      </c>
      <c r="B2314" s="9" t="str">
        <f>Calculations!A2314</f>
        <v/>
      </c>
      <c r="C2314" s="3" t="str">
        <f t="shared" si="236"/>
        <v/>
      </c>
      <c r="D2314" s="3" t="str">
        <f>IFERROR(Calculations!L2314,"")</f>
        <v/>
      </c>
      <c r="E2314" s="3" t="str">
        <f>IF(OR(FilterValue="",Calculations!C2314=FilterValue), IF(Calculations!C2314 &lt;&gt;DefectTypeString,  IFERROR(Calculations!L2314,""), NA()),NA())</f>
        <v/>
      </c>
      <c r="F2314" s="3" t="e">
        <f t="shared" si="240"/>
        <v>#NUM!</v>
      </c>
      <c r="G2314" s="3" t="e">
        <f xml:space="preserve"> IF(Calculations!C2314 = DefectTypeString,  IFERROR(Calculations!L2314,""), NA())</f>
        <v>#N/A</v>
      </c>
      <c r="H2314" s="3" t="e">
        <f t="shared" si="241"/>
        <v>#NUM!</v>
      </c>
      <c r="I2314" s="3" t="e">
        <f ca="1" xml:space="preserve"> IF(OR(Calculations!C2314 = "",Calculations!C2314 &lt;&gt; DefectTypeString),  Calculations!M2314, NA())</f>
        <v>#N/A</v>
      </c>
      <c r="J2314" s="3" t="e">
        <f xml:space="preserve"> IF(Calculations!C2314 = DefectTypeString,  Calculations!M2314, NA())</f>
        <v>#N/A</v>
      </c>
      <c r="K2314" s="3"/>
      <c r="AL2314" s="2" t="str">
        <f t="shared" si="237"/>
        <v/>
      </c>
      <c r="AM2314" s="4" t="str">
        <f t="shared" si="238"/>
        <v/>
      </c>
      <c r="AN2314" s="4" t="str">
        <f t="shared" si="239"/>
        <v/>
      </c>
    </row>
    <row r="2315" spans="1:40" x14ac:dyDescent="0.2">
      <c r="A2315" s="9" t="str">
        <f>Calculations!B2315</f>
        <v/>
      </c>
      <c r="B2315" s="9" t="str">
        <f>Calculations!A2315</f>
        <v/>
      </c>
      <c r="C2315" s="3" t="str">
        <f t="shared" si="236"/>
        <v/>
      </c>
      <c r="D2315" s="3" t="str">
        <f>IFERROR(Calculations!L2315,"")</f>
        <v/>
      </c>
      <c r="E2315" s="3" t="str">
        <f>IF(OR(FilterValue="",Calculations!C2315=FilterValue), IF(Calculations!C2315 &lt;&gt;DefectTypeString,  IFERROR(Calculations!L2315,""), NA()),NA())</f>
        <v/>
      </c>
      <c r="F2315" s="3" t="e">
        <f t="shared" si="240"/>
        <v>#NUM!</v>
      </c>
      <c r="G2315" s="3" t="e">
        <f xml:space="preserve"> IF(Calculations!C2315 = DefectTypeString,  IFERROR(Calculations!L2315,""), NA())</f>
        <v>#N/A</v>
      </c>
      <c r="H2315" s="3" t="e">
        <f t="shared" si="241"/>
        <v>#NUM!</v>
      </c>
      <c r="I2315" s="3" t="e">
        <f ca="1" xml:space="preserve"> IF(OR(Calculations!C2315 = "",Calculations!C2315 &lt;&gt; DefectTypeString),  Calculations!M2315, NA())</f>
        <v>#N/A</v>
      </c>
      <c r="J2315" s="3" t="e">
        <f xml:space="preserve"> IF(Calculations!C2315 = DefectTypeString,  Calculations!M2315, NA())</f>
        <v>#N/A</v>
      </c>
      <c r="K2315" s="3"/>
      <c r="AL2315" s="2" t="str">
        <f t="shared" si="237"/>
        <v/>
      </c>
      <c r="AM2315" s="4" t="str">
        <f t="shared" si="238"/>
        <v/>
      </c>
      <c r="AN2315" s="4" t="str">
        <f t="shared" si="239"/>
        <v/>
      </c>
    </row>
    <row r="2316" spans="1:40" x14ac:dyDescent="0.2">
      <c r="A2316" s="9" t="str">
        <f>Calculations!B2316</f>
        <v/>
      </c>
      <c r="B2316" s="9" t="str">
        <f>Calculations!A2316</f>
        <v/>
      </c>
      <c r="C2316" s="3" t="str">
        <f t="shared" si="236"/>
        <v/>
      </c>
      <c r="D2316" s="3" t="str">
        <f>IFERROR(Calculations!L2316,"")</f>
        <v/>
      </c>
      <c r="E2316" s="3" t="str">
        <f>IF(OR(FilterValue="",Calculations!C2316=FilterValue), IF(Calculations!C2316 &lt;&gt;DefectTypeString,  IFERROR(Calculations!L2316,""), NA()),NA())</f>
        <v/>
      </c>
      <c r="F2316" s="3" t="e">
        <f t="shared" si="240"/>
        <v>#NUM!</v>
      </c>
      <c r="G2316" s="3" t="e">
        <f xml:space="preserve"> IF(Calculations!C2316 = DefectTypeString,  IFERROR(Calculations!L2316,""), NA())</f>
        <v>#N/A</v>
      </c>
      <c r="H2316" s="3" t="e">
        <f t="shared" si="241"/>
        <v>#NUM!</v>
      </c>
      <c r="I2316" s="3" t="e">
        <f ca="1" xml:space="preserve"> IF(OR(Calculations!C2316 = "",Calculations!C2316 &lt;&gt; DefectTypeString),  Calculations!M2316, NA())</f>
        <v>#N/A</v>
      </c>
      <c r="J2316" s="3" t="e">
        <f xml:space="preserve"> IF(Calculations!C2316 = DefectTypeString,  Calculations!M2316, NA())</f>
        <v>#N/A</v>
      </c>
      <c r="K2316" s="3"/>
      <c r="AL2316" s="2" t="str">
        <f t="shared" si="237"/>
        <v/>
      </c>
      <c r="AM2316" s="4" t="str">
        <f t="shared" si="238"/>
        <v/>
      </c>
      <c r="AN2316" s="4" t="str">
        <f t="shared" si="239"/>
        <v/>
      </c>
    </row>
    <row r="2317" spans="1:40" x14ac:dyDescent="0.2">
      <c r="A2317" s="9" t="str">
        <f>Calculations!B2317</f>
        <v/>
      </c>
      <c r="B2317" s="9" t="str">
        <f>Calculations!A2317</f>
        <v/>
      </c>
      <c r="C2317" s="3" t="str">
        <f t="shared" si="236"/>
        <v/>
      </c>
      <c r="D2317" s="3" t="str">
        <f>IFERROR(Calculations!L2317,"")</f>
        <v/>
      </c>
      <c r="E2317" s="3" t="str">
        <f>IF(OR(FilterValue="",Calculations!C2317=FilterValue), IF(Calculations!C2317 &lt;&gt;DefectTypeString,  IFERROR(Calculations!L2317,""), NA()),NA())</f>
        <v/>
      </c>
      <c r="F2317" s="3" t="e">
        <f t="shared" si="240"/>
        <v>#NUM!</v>
      </c>
      <c r="G2317" s="3" t="e">
        <f xml:space="preserve"> IF(Calculations!C2317 = DefectTypeString,  IFERROR(Calculations!L2317,""), NA())</f>
        <v>#N/A</v>
      </c>
      <c r="H2317" s="3" t="e">
        <f t="shared" si="241"/>
        <v>#NUM!</v>
      </c>
      <c r="I2317" s="3" t="e">
        <f ca="1" xml:space="preserve"> IF(OR(Calculations!C2317 = "",Calculations!C2317 &lt;&gt; DefectTypeString),  Calculations!M2317, NA())</f>
        <v>#N/A</v>
      </c>
      <c r="J2317" s="3" t="e">
        <f xml:space="preserve"> IF(Calculations!C2317 = DefectTypeString,  Calculations!M2317, NA())</f>
        <v>#N/A</v>
      </c>
      <c r="K2317" s="3"/>
      <c r="AL2317" s="2" t="str">
        <f t="shared" si="237"/>
        <v/>
      </c>
      <c r="AM2317" s="4" t="str">
        <f t="shared" si="238"/>
        <v/>
      </c>
      <c r="AN2317" s="4" t="str">
        <f t="shared" si="239"/>
        <v/>
      </c>
    </row>
    <row r="2318" spans="1:40" x14ac:dyDescent="0.2">
      <c r="A2318" s="9" t="str">
        <f>Calculations!B2318</f>
        <v/>
      </c>
      <c r="B2318" s="9" t="str">
        <f>Calculations!A2318</f>
        <v/>
      </c>
      <c r="C2318" s="3" t="str">
        <f t="shared" si="236"/>
        <v/>
      </c>
      <c r="D2318" s="3" t="str">
        <f>IFERROR(Calculations!L2318,"")</f>
        <v/>
      </c>
      <c r="E2318" s="3" t="str">
        <f>IF(OR(FilterValue="",Calculations!C2318=FilterValue), IF(Calculations!C2318 &lt;&gt;DefectTypeString,  IFERROR(Calculations!L2318,""), NA()),NA())</f>
        <v/>
      </c>
      <c r="F2318" s="3" t="e">
        <f t="shared" si="240"/>
        <v>#NUM!</v>
      </c>
      <c r="G2318" s="3" t="e">
        <f xml:space="preserve"> IF(Calculations!C2318 = DefectTypeString,  IFERROR(Calculations!L2318,""), NA())</f>
        <v>#N/A</v>
      </c>
      <c r="H2318" s="3" t="e">
        <f t="shared" si="241"/>
        <v>#NUM!</v>
      </c>
      <c r="I2318" s="3" t="e">
        <f ca="1" xml:space="preserve"> IF(OR(Calculations!C2318 = "",Calculations!C2318 &lt;&gt; DefectTypeString),  Calculations!M2318, NA())</f>
        <v>#N/A</v>
      </c>
      <c r="J2318" s="3" t="e">
        <f xml:space="preserve"> IF(Calculations!C2318 = DefectTypeString,  Calculations!M2318, NA())</f>
        <v>#N/A</v>
      </c>
      <c r="K2318" s="3"/>
      <c r="AL2318" s="2" t="str">
        <f t="shared" si="237"/>
        <v/>
      </c>
      <c r="AM2318" s="4" t="str">
        <f t="shared" si="238"/>
        <v/>
      </c>
      <c r="AN2318" s="4" t="str">
        <f t="shared" si="239"/>
        <v/>
      </c>
    </row>
    <row r="2319" spans="1:40" x14ac:dyDescent="0.2">
      <c r="A2319" s="9" t="str">
        <f>Calculations!B2319</f>
        <v/>
      </c>
      <c r="B2319" s="9" t="str">
        <f>Calculations!A2319</f>
        <v/>
      </c>
      <c r="C2319" s="3" t="str">
        <f t="shared" si="236"/>
        <v/>
      </c>
      <c r="D2319" s="3" t="str">
        <f>IFERROR(Calculations!L2319,"")</f>
        <v/>
      </c>
      <c r="E2319" s="3" t="str">
        <f>IF(OR(FilterValue="",Calculations!C2319=FilterValue), IF(Calculations!C2319 &lt;&gt;DefectTypeString,  IFERROR(Calculations!L2319,""), NA()),NA())</f>
        <v/>
      </c>
      <c r="F2319" s="3" t="e">
        <f t="shared" si="240"/>
        <v>#NUM!</v>
      </c>
      <c r="G2319" s="3" t="e">
        <f xml:space="preserve"> IF(Calculations!C2319 = DefectTypeString,  IFERROR(Calculations!L2319,""), NA())</f>
        <v>#N/A</v>
      </c>
      <c r="H2319" s="3" t="e">
        <f t="shared" si="241"/>
        <v>#NUM!</v>
      </c>
      <c r="I2319" s="3" t="e">
        <f ca="1" xml:space="preserve"> IF(OR(Calculations!C2319 = "",Calculations!C2319 &lt;&gt; DefectTypeString),  Calculations!M2319, NA())</f>
        <v>#N/A</v>
      </c>
      <c r="J2319" s="3" t="e">
        <f xml:space="preserve"> IF(Calculations!C2319 = DefectTypeString,  Calculations!M2319, NA())</f>
        <v>#N/A</v>
      </c>
      <c r="K2319" s="3"/>
      <c r="AL2319" s="2" t="str">
        <f t="shared" si="237"/>
        <v/>
      </c>
      <c r="AM2319" s="4" t="str">
        <f t="shared" si="238"/>
        <v/>
      </c>
      <c r="AN2319" s="4" t="str">
        <f t="shared" si="239"/>
        <v/>
      </c>
    </row>
    <row r="2320" spans="1:40" x14ac:dyDescent="0.2">
      <c r="A2320" s="9" t="str">
        <f>Calculations!B2320</f>
        <v/>
      </c>
      <c r="B2320" s="9" t="str">
        <f>Calculations!A2320</f>
        <v/>
      </c>
      <c r="C2320" s="3" t="str">
        <f t="shared" si="236"/>
        <v/>
      </c>
      <c r="D2320" s="3" t="str">
        <f>IFERROR(Calculations!L2320,"")</f>
        <v/>
      </c>
      <c r="E2320" s="3" t="str">
        <f>IF(OR(FilterValue="",Calculations!C2320=FilterValue), IF(Calculations!C2320 &lt;&gt;DefectTypeString,  IFERROR(Calculations!L2320,""), NA()),NA())</f>
        <v/>
      </c>
      <c r="F2320" s="3" t="e">
        <f t="shared" si="240"/>
        <v>#NUM!</v>
      </c>
      <c r="G2320" s="3" t="e">
        <f xml:space="preserve"> IF(Calculations!C2320 = DefectTypeString,  IFERROR(Calculations!L2320,""), NA())</f>
        <v>#N/A</v>
      </c>
      <c r="H2320" s="3" t="e">
        <f t="shared" si="241"/>
        <v>#NUM!</v>
      </c>
      <c r="I2320" s="3" t="e">
        <f ca="1" xml:space="preserve"> IF(OR(Calculations!C2320 = "",Calculations!C2320 &lt;&gt; DefectTypeString),  Calculations!M2320, NA())</f>
        <v>#N/A</v>
      </c>
      <c r="J2320" s="3" t="e">
        <f xml:space="preserve"> IF(Calculations!C2320 = DefectTypeString,  Calculations!M2320, NA())</f>
        <v>#N/A</v>
      </c>
      <c r="K2320" s="3"/>
      <c r="AL2320" s="2" t="str">
        <f t="shared" si="237"/>
        <v/>
      </c>
      <c r="AM2320" s="4" t="str">
        <f t="shared" si="238"/>
        <v/>
      </c>
      <c r="AN2320" s="4" t="str">
        <f t="shared" si="239"/>
        <v/>
      </c>
    </row>
    <row r="2321" spans="1:40" x14ac:dyDescent="0.2">
      <c r="A2321" s="9" t="str">
        <f>Calculations!B2321</f>
        <v/>
      </c>
      <c r="B2321" s="9" t="str">
        <f>Calculations!A2321</f>
        <v/>
      </c>
      <c r="C2321" s="3" t="str">
        <f t="shared" si="236"/>
        <v/>
      </c>
      <c r="D2321" s="3" t="str">
        <f>IFERROR(Calculations!L2321,"")</f>
        <v/>
      </c>
      <c r="E2321" s="3" t="str">
        <f>IF(OR(FilterValue="",Calculations!C2321=FilterValue), IF(Calculations!C2321 &lt;&gt;DefectTypeString,  IFERROR(Calculations!L2321,""), NA()),NA())</f>
        <v/>
      </c>
      <c r="F2321" s="3" t="e">
        <f t="shared" si="240"/>
        <v>#NUM!</v>
      </c>
      <c r="G2321" s="3" t="e">
        <f xml:space="preserve"> IF(Calculations!C2321 = DefectTypeString,  IFERROR(Calculations!L2321,""), NA())</f>
        <v>#N/A</v>
      </c>
      <c r="H2321" s="3" t="e">
        <f t="shared" si="241"/>
        <v>#NUM!</v>
      </c>
      <c r="I2321" s="3" t="e">
        <f ca="1" xml:space="preserve"> IF(OR(Calculations!C2321 = "",Calculations!C2321 &lt;&gt; DefectTypeString),  Calculations!M2321, NA())</f>
        <v>#N/A</v>
      </c>
      <c r="J2321" s="3" t="e">
        <f xml:space="preserve"> IF(Calculations!C2321 = DefectTypeString,  Calculations!M2321, NA())</f>
        <v>#N/A</v>
      </c>
      <c r="K2321" s="3"/>
      <c r="AL2321" s="2" t="str">
        <f t="shared" si="237"/>
        <v/>
      </c>
      <c r="AM2321" s="4" t="str">
        <f t="shared" si="238"/>
        <v/>
      </c>
      <c r="AN2321" s="4" t="str">
        <f t="shared" si="239"/>
        <v/>
      </c>
    </row>
    <row r="2322" spans="1:40" x14ac:dyDescent="0.2">
      <c r="A2322" s="9" t="str">
        <f>Calculations!B2322</f>
        <v/>
      </c>
      <c r="B2322" s="9" t="str">
        <f>Calculations!A2322</f>
        <v/>
      </c>
      <c r="C2322" s="3" t="str">
        <f t="shared" si="236"/>
        <v/>
      </c>
      <c r="D2322" s="3" t="str">
        <f>IFERROR(Calculations!L2322,"")</f>
        <v/>
      </c>
      <c r="E2322" s="3" t="str">
        <f>IF(OR(FilterValue="",Calculations!C2322=FilterValue), IF(Calculations!C2322 &lt;&gt;DefectTypeString,  IFERROR(Calculations!L2322,""), NA()),NA())</f>
        <v/>
      </c>
      <c r="F2322" s="3" t="e">
        <f t="shared" si="240"/>
        <v>#NUM!</v>
      </c>
      <c r="G2322" s="3" t="e">
        <f xml:space="preserve"> IF(Calculations!C2322 = DefectTypeString,  IFERROR(Calculations!L2322,""), NA())</f>
        <v>#N/A</v>
      </c>
      <c r="H2322" s="3" t="e">
        <f t="shared" si="241"/>
        <v>#NUM!</v>
      </c>
      <c r="I2322" s="3" t="e">
        <f ca="1" xml:space="preserve"> IF(OR(Calculations!C2322 = "",Calculations!C2322 &lt;&gt; DefectTypeString),  Calculations!M2322, NA())</f>
        <v>#N/A</v>
      </c>
      <c r="J2322" s="3" t="e">
        <f xml:space="preserve"> IF(Calculations!C2322 = DefectTypeString,  Calculations!M2322, NA())</f>
        <v>#N/A</v>
      </c>
      <c r="K2322" s="3"/>
      <c r="AL2322" s="2" t="str">
        <f t="shared" si="237"/>
        <v/>
      </c>
      <c r="AM2322" s="4" t="str">
        <f t="shared" si="238"/>
        <v/>
      </c>
      <c r="AN2322" s="4" t="str">
        <f t="shared" si="239"/>
        <v/>
      </c>
    </row>
    <row r="2323" spans="1:40" x14ac:dyDescent="0.2">
      <c r="A2323" s="9" t="str">
        <f>Calculations!B2323</f>
        <v/>
      </c>
      <c r="B2323" s="9" t="str">
        <f>Calculations!A2323</f>
        <v/>
      </c>
      <c r="C2323" s="3" t="str">
        <f t="shared" si="236"/>
        <v/>
      </c>
      <c r="D2323" s="3" t="str">
        <f>IFERROR(Calculations!L2323,"")</f>
        <v/>
      </c>
      <c r="E2323" s="3" t="str">
        <f>IF(OR(FilterValue="",Calculations!C2323=FilterValue), IF(Calculations!C2323 &lt;&gt;DefectTypeString,  IFERROR(Calculations!L2323,""), NA()),NA())</f>
        <v/>
      </c>
      <c r="F2323" s="3" t="e">
        <f t="shared" si="240"/>
        <v>#NUM!</v>
      </c>
      <c r="G2323" s="3" t="e">
        <f xml:space="preserve"> IF(Calculations!C2323 = DefectTypeString,  IFERROR(Calculations!L2323,""), NA())</f>
        <v>#N/A</v>
      </c>
      <c r="H2323" s="3" t="e">
        <f t="shared" si="241"/>
        <v>#NUM!</v>
      </c>
      <c r="I2323" s="3" t="e">
        <f ca="1" xml:space="preserve"> IF(OR(Calculations!C2323 = "",Calculations!C2323 &lt;&gt; DefectTypeString),  Calculations!M2323, NA())</f>
        <v>#N/A</v>
      </c>
      <c r="J2323" s="3" t="e">
        <f xml:space="preserve"> IF(Calculations!C2323 = DefectTypeString,  Calculations!M2323, NA())</f>
        <v>#N/A</v>
      </c>
      <c r="K2323" s="3"/>
      <c r="AL2323" s="2" t="str">
        <f t="shared" si="237"/>
        <v/>
      </c>
      <c r="AM2323" s="4" t="str">
        <f t="shared" si="238"/>
        <v/>
      </c>
      <c r="AN2323" s="4" t="str">
        <f t="shared" si="239"/>
        <v/>
      </c>
    </row>
    <row r="2324" spans="1:40" x14ac:dyDescent="0.2">
      <c r="A2324" s="9" t="str">
        <f>Calculations!B2324</f>
        <v/>
      </c>
      <c r="B2324" s="9" t="str">
        <f>Calculations!A2324</f>
        <v/>
      </c>
      <c r="C2324" s="3" t="str">
        <f t="shared" si="236"/>
        <v/>
      </c>
      <c r="D2324" s="3" t="str">
        <f>IFERROR(Calculations!L2324,"")</f>
        <v/>
      </c>
      <c r="E2324" s="3" t="str">
        <f>IF(OR(FilterValue="",Calculations!C2324=FilterValue), IF(Calculations!C2324 &lt;&gt;DefectTypeString,  IFERROR(Calculations!L2324,""), NA()),NA())</f>
        <v/>
      </c>
      <c r="F2324" s="3" t="e">
        <f t="shared" si="240"/>
        <v>#NUM!</v>
      </c>
      <c r="G2324" s="3" t="e">
        <f xml:space="preserve"> IF(Calculations!C2324 = DefectTypeString,  IFERROR(Calculations!L2324,""), NA())</f>
        <v>#N/A</v>
      </c>
      <c r="H2324" s="3" t="e">
        <f t="shared" si="241"/>
        <v>#NUM!</v>
      </c>
      <c r="I2324" s="3" t="e">
        <f ca="1" xml:space="preserve"> IF(OR(Calculations!C2324 = "",Calculations!C2324 &lt;&gt; DefectTypeString),  Calculations!M2324, NA())</f>
        <v>#N/A</v>
      </c>
      <c r="J2324" s="3" t="e">
        <f xml:space="preserve"> IF(Calculations!C2324 = DefectTypeString,  Calculations!M2324, NA())</f>
        <v>#N/A</v>
      </c>
      <c r="K2324" s="3"/>
      <c r="AL2324" s="2" t="str">
        <f t="shared" si="237"/>
        <v/>
      </c>
      <c r="AM2324" s="4" t="str">
        <f t="shared" si="238"/>
        <v/>
      </c>
      <c r="AN2324" s="4" t="str">
        <f t="shared" si="239"/>
        <v/>
      </c>
    </row>
    <row r="2325" spans="1:40" x14ac:dyDescent="0.2">
      <c r="A2325" s="9" t="str">
        <f>Calculations!B2325</f>
        <v/>
      </c>
      <c r="B2325" s="9" t="str">
        <f>Calculations!A2325</f>
        <v/>
      </c>
      <c r="C2325" s="3" t="str">
        <f t="shared" si="236"/>
        <v/>
      </c>
      <c r="D2325" s="3" t="str">
        <f>IFERROR(Calculations!L2325,"")</f>
        <v/>
      </c>
      <c r="E2325" s="3" t="str">
        <f>IF(OR(FilterValue="",Calculations!C2325=FilterValue), IF(Calculations!C2325 &lt;&gt;DefectTypeString,  IFERROR(Calculations!L2325,""), NA()),NA())</f>
        <v/>
      </c>
      <c r="F2325" s="3" t="e">
        <f t="shared" si="240"/>
        <v>#NUM!</v>
      </c>
      <c r="G2325" s="3" t="e">
        <f xml:space="preserve"> IF(Calculations!C2325 = DefectTypeString,  IFERROR(Calculations!L2325,""), NA())</f>
        <v>#N/A</v>
      </c>
      <c r="H2325" s="3" t="e">
        <f t="shared" si="241"/>
        <v>#NUM!</v>
      </c>
      <c r="I2325" s="3" t="e">
        <f ca="1" xml:space="preserve"> IF(OR(Calculations!C2325 = "",Calculations!C2325 &lt;&gt; DefectTypeString),  Calculations!M2325, NA())</f>
        <v>#N/A</v>
      </c>
      <c r="J2325" s="3" t="e">
        <f xml:space="preserve"> IF(Calculations!C2325 = DefectTypeString,  Calculations!M2325, NA())</f>
        <v>#N/A</v>
      </c>
      <c r="K2325" s="3"/>
      <c r="AL2325" s="2" t="str">
        <f t="shared" si="237"/>
        <v/>
      </c>
      <c r="AM2325" s="4" t="str">
        <f t="shared" si="238"/>
        <v/>
      </c>
      <c r="AN2325" s="4" t="str">
        <f t="shared" si="239"/>
        <v/>
      </c>
    </row>
    <row r="2326" spans="1:40" x14ac:dyDescent="0.2">
      <c r="A2326" s="9" t="str">
        <f>Calculations!B2326</f>
        <v/>
      </c>
      <c r="B2326" s="9" t="str">
        <f>Calculations!A2326</f>
        <v/>
      </c>
      <c r="C2326" s="3" t="str">
        <f t="shared" si="236"/>
        <v/>
      </c>
      <c r="D2326" s="3" t="str">
        <f>IFERROR(Calculations!L2326,"")</f>
        <v/>
      </c>
      <c r="E2326" s="3" t="str">
        <f>IF(OR(FilterValue="",Calculations!C2326=FilterValue), IF(Calculations!C2326 &lt;&gt;DefectTypeString,  IFERROR(Calculations!L2326,""), NA()),NA())</f>
        <v/>
      </c>
      <c r="F2326" s="3" t="e">
        <f t="shared" si="240"/>
        <v>#NUM!</v>
      </c>
      <c r="G2326" s="3" t="e">
        <f xml:space="preserve"> IF(Calculations!C2326 = DefectTypeString,  IFERROR(Calculations!L2326,""), NA())</f>
        <v>#N/A</v>
      </c>
      <c r="H2326" s="3" t="e">
        <f t="shared" si="241"/>
        <v>#NUM!</v>
      </c>
      <c r="I2326" s="3" t="e">
        <f ca="1" xml:space="preserve"> IF(OR(Calculations!C2326 = "",Calculations!C2326 &lt;&gt; DefectTypeString),  Calculations!M2326, NA())</f>
        <v>#N/A</v>
      </c>
      <c r="J2326" s="3" t="e">
        <f xml:space="preserve"> IF(Calculations!C2326 = DefectTypeString,  Calculations!M2326, NA())</f>
        <v>#N/A</v>
      </c>
      <c r="K2326" s="3"/>
      <c r="AL2326" s="2" t="str">
        <f t="shared" si="237"/>
        <v/>
      </c>
      <c r="AM2326" s="4" t="str">
        <f t="shared" si="238"/>
        <v/>
      </c>
      <c r="AN2326" s="4" t="str">
        <f t="shared" si="239"/>
        <v/>
      </c>
    </row>
    <row r="2327" spans="1:40" x14ac:dyDescent="0.2">
      <c r="A2327" s="9" t="str">
        <f>Calculations!B2327</f>
        <v/>
      </c>
      <c r="B2327" s="9" t="str">
        <f>Calculations!A2327</f>
        <v/>
      </c>
      <c r="C2327" s="3" t="str">
        <f t="shared" si="236"/>
        <v/>
      </c>
      <c r="D2327" s="3" t="str">
        <f>IFERROR(Calculations!L2327,"")</f>
        <v/>
      </c>
      <c r="E2327" s="3" t="str">
        <f>IF(OR(FilterValue="",Calculations!C2327=FilterValue), IF(Calculations!C2327 &lt;&gt;DefectTypeString,  IFERROR(Calculations!L2327,""), NA()),NA())</f>
        <v/>
      </c>
      <c r="F2327" s="3" t="e">
        <f t="shared" si="240"/>
        <v>#NUM!</v>
      </c>
      <c r="G2327" s="3" t="e">
        <f xml:space="preserve"> IF(Calculations!C2327 = DefectTypeString,  IFERROR(Calculations!L2327,""), NA())</f>
        <v>#N/A</v>
      </c>
      <c r="H2327" s="3" t="e">
        <f t="shared" si="241"/>
        <v>#NUM!</v>
      </c>
      <c r="I2327" s="3" t="e">
        <f ca="1" xml:space="preserve"> IF(OR(Calculations!C2327 = "",Calculations!C2327 &lt;&gt; DefectTypeString),  Calculations!M2327, NA())</f>
        <v>#N/A</v>
      </c>
      <c r="J2327" s="3" t="e">
        <f xml:space="preserve"> IF(Calculations!C2327 = DefectTypeString,  Calculations!M2327, NA())</f>
        <v>#N/A</v>
      </c>
      <c r="K2327" s="3"/>
      <c r="AL2327" s="2" t="str">
        <f t="shared" si="237"/>
        <v/>
      </c>
      <c r="AM2327" s="4" t="str">
        <f t="shared" si="238"/>
        <v/>
      </c>
      <c r="AN2327" s="4" t="str">
        <f t="shared" si="239"/>
        <v/>
      </c>
    </row>
    <row r="2328" spans="1:40" x14ac:dyDescent="0.2">
      <c r="A2328" s="9" t="str">
        <f>Calculations!B2328</f>
        <v/>
      </c>
      <c r="B2328" s="9" t="str">
        <f>Calculations!A2328</f>
        <v/>
      </c>
      <c r="C2328" s="3" t="str">
        <f t="shared" si="236"/>
        <v/>
      </c>
      <c r="D2328" s="3" t="str">
        <f>IFERROR(Calculations!L2328,"")</f>
        <v/>
      </c>
      <c r="E2328" s="3" t="str">
        <f>IF(OR(FilterValue="",Calculations!C2328=FilterValue), IF(Calculations!C2328 &lt;&gt;DefectTypeString,  IFERROR(Calculations!L2328,""), NA()),NA())</f>
        <v/>
      </c>
      <c r="F2328" s="3" t="e">
        <f t="shared" si="240"/>
        <v>#NUM!</v>
      </c>
      <c r="G2328" s="3" t="e">
        <f xml:space="preserve"> IF(Calculations!C2328 = DefectTypeString,  IFERROR(Calculations!L2328,""), NA())</f>
        <v>#N/A</v>
      </c>
      <c r="H2328" s="3" t="e">
        <f t="shared" si="241"/>
        <v>#NUM!</v>
      </c>
      <c r="I2328" s="3" t="e">
        <f ca="1" xml:space="preserve"> IF(OR(Calculations!C2328 = "",Calculations!C2328 &lt;&gt; DefectTypeString),  Calculations!M2328, NA())</f>
        <v>#N/A</v>
      </c>
      <c r="J2328" s="3" t="e">
        <f xml:space="preserve"> IF(Calculations!C2328 = DefectTypeString,  Calculations!M2328, NA())</f>
        <v>#N/A</v>
      </c>
      <c r="K2328" s="3"/>
      <c r="AL2328" s="2" t="str">
        <f t="shared" si="237"/>
        <v/>
      </c>
      <c r="AM2328" s="4" t="str">
        <f t="shared" si="238"/>
        <v/>
      </c>
      <c r="AN2328" s="4" t="str">
        <f t="shared" si="239"/>
        <v/>
      </c>
    </row>
    <row r="2329" spans="1:40" x14ac:dyDescent="0.2">
      <c r="A2329" s="9" t="str">
        <f>Calculations!B2329</f>
        <v/>
      </c>
      <c r="B2329" s="9" t="str">
        <f>Calculations!A2329</f>
        <v/>
      </c>
      <c r="C2329" s="3" t="str">
        <f t="shared" si="236"/>
        <v/>
      </c>
      <c r="D2329" s="3" t="str">
        <f>IFERROR(Calculations!L2329,"")</f>
        <v/>
      </c>
      <c r="E2329" s="3" t="str">
        <f>IF(OR(FilterValue="",Calculations!C2329=FilterValue), IF(Calculations!C2329 &lt;&gt;DefectTypeString,  IFERROR(Calculations!L2329,""), NA()),NA())</f>
        <v/>
      </c>
      <c r="F2329" s="3" t="e">
        <f t="shared" si="240"/>
        <v>#NUM!</v>
      </c>
      <c r="G2329" s="3" t="e">
        <f xml:space="preserve"> IF(Calculations!C2329 = DefectTypeString,  IFERROR(Calculations!L2329,""), NA())</f>
        <v>#N/A</v>
      </c>
      <c r="H2329" s="3" t="e">
        <f t="shared" si="241"/>
        <v>#NUM!</v>
      </c>
      <c r="I2329" s="3" t="e">
        <f ca="1" xml:space="preserve"> IF(OR(Calculations!C2329 = "",Calculations!C2329 &lt;&gt; DefectTypeString),  Calculations!M2329, NA())</f>
        <v>#N/A</v>
      </c>
      <c r="J2329" s="3" t="e">
        <f xml:space="preserve"> IF(Calculations!C2329 = DefectTypeString,  Calculations!M2329, NA())</f>
        <v>#N/A</v>
      </c>
      <c r="K2329" s="3"/>
      <c r="AL2329" s="2" t="str">
        <f t="shared" si="237"/>
        <v/>
      </c>
      <c r="AM2329" s="4" t="str">
        <f t="shared" si="238"/>
        <v/>
      </c>
      <c r="AN2329" s="4" t="str">
        <f t="shared" si="239"/>
        <v/>
      </c>
    </row>
    <row r="2330" spans="1:40" x14ac:dyDescent="0.2">
      <c r="A2330" s="9" t="str">
        <f>Calculations!B2330</f>
        <v/>
      </c>
      <c r="B2330" s="9" t="str">
        <f>Calculations!A2330</f>
        <v/>
      </c>
      <c r="C2330" s="3" t="str">
        <f t="shared" si="236"/>
        <v/>
      </c>
      <c r="D2330" s="3" t="str">
        <f>IFERROR(Calculations!L2330,"")</f>
        <v/>
      </c>
      <c r="E2330" s="3" t="str">
        <f>IF(OR(FilterValue="",Calculations!C2330=FilterValue), IF(Calculations!C2330 &lt;&gt;DefectTypeString,  IFERROR(Calculations!L2330,""), NA()),NA())</f>
        <v/>
      </c>
      <c r="F2330" s="3" t="e">
        <f t="shared" si="240"/>
        <v>#NUM!</v>
      </c>
      <c r="G2330" s="3" t="e">
        <f xml:space="preserve"> IF(Calculations!C2330 = DefectTypeString,  IFERROR(Calculations!L2330,""), NA())</f>
        <v>#N/A</v>
      </c>
      <c r="H2330" s="3" t="e">
        <f t="shared" si="241"/>
        <v>#NUM!</v>
      </c>
      <c r="I2330" s="3" t="e">
        <f ca="1" xml:space="preserve"> IF(OR(Calculations!C2330 = "",Calculations!C2330 &lt;&gt; DefectTypeString),  Calculations!M2330, NA())</f>
        <v>#N/A</v>
      </c>
      <c r="J2330" s="3" t="e">
        <f xml:space="preserve"> IF(Calculations!C2330 = DefectTypeString,  Calculations!M2330, NA())</f>
        <v>#N/A</v>
      </c>
      <c r="K2330" s="3"/>
      <c r="AL2330" s="2" t="str">
        <f t="shared" si="237"/>
        <v/>
      </c>
      <c r="AM2330" s="4" t="str">
        <f t="shared" si="238"/>
        <v/>
      </c>
      <c r="AN2330" s="4" t="str">
        <f t="shared" si="239"/>
        <v/>
      </c>
    </row>
    <row r="2331" spans="1:40" x14ac:dyDescent="0.2">
      <c r="A2331" s="9" t="str">
        <f>Calculations!B2331</f>
        <v/>
      </c>
      <c r="B2331" s="9" t="str">
        <f>Calculations!A2331</f>
        <v/>
      </c>
      <c r="C2331" s="3" t="str">
        <f t="shared" si="236"/>
        <v/>
      </c>
      <c r="D2331" s="3" t="str">
        <f>IFERROR(Calculations!L2331,"")</f>
        <v/>
      </c>
      <c r="E2331" s="3" t="str">
        <f>IF(OR(FilterValue="",Calculations!C2331=FilterValue), IF(Calculations!C2331 &lt;&gt;DefectTypeString,  IFERROR(Calculations!L2331,""), NA()),NA())</f>
        <v/>
      </c>
      <c r="F2331" s="3" t="e">
        <f t="shared" si="240"/>
        <v>#NUM!</v>
      </c>
      <c r="G2331" s="3" t="e">
        <f xml:space="preserve"> IF(Calculations!C2331 = DefectTypeString,  IFERROR(Calculations!L2331,""), NA())</f>
        <v>#N/A</v>
      </c>
      <c r="H2331" s="3" t="e">
        <f t="shared" si="241"/>
        <v>#NUM!</v>
      </c>
      <c r="I2331" s="3" t="e">
        <f ca="1" xml:space="preserve"> IF(OR(Calculations!C2331 = "",Calculations!C2331 &lt;&gt; DefectTypeString),  Calculations!M2331, NA())</f>
        <v>#N/A</v>
      </c>
      <c r="J2331" s="3" t="e">
        <f xml:space="preserve"> IF(Calculations!C2331 = DefectTypeString,  Calculations!M2331, NA())</f>
        <v>#N/A</v>
      </c>
      <c r="K2331" s="3"/>
      <c r="AL2331" s="2" t="str">
        <f t="shared" si="237"/>
        <v/>
      </c>
      <c r="AM2331" s="4" t="str">
        <f t="shared" si="238"/>
        <v/>
      </c>
      <c r="AN2331" s="4" t="str">
        <f t="shared" si="239"/>
        <v/>
      </c>
    </row>
    <row r="2332" spans="1:40" x14ac:dyDescent="0.2">
      <c r="A2332" s="9" t="str">
        <f>Calculations!B2332</f>
        <v/>
      </c>
      <c r="B2332" s="9" t="str">
        <f>Calculations!A2332</f>
        <v/>
      </c>
      <c r="C2332" s="3" t="str">
        <f t="shared" si="236"/>
        <v/>
      </c>
      <c r="D2332" s="3" t="str">
        <f>IFERROR(Calculations!L2332,"")</f>
        <v/>
      </c>
      <c r="E2332" s="3" t="str">
        <f>IF(OR(FilterValue="",Calculations!C2332=FilterValue), IF(Calculations!C2332 &lt;&gt;DefectTypeString,  IFERROR(Calculations!L2332,""), NA()),NA())</f>
        <v/>
      </c>
      <c r="F2332" s="3" t="e">
        <f t="shared" si="240"/>
        <v>#NUM!</v>
      </c>
      <c r="G2332" s="3" t="e">
        <f xml:space="preserve"> IF(Calculations!C2332 = DefectTypeString,  IFERROR(Calculations!L2332,""), NA())</f>
        <v>#N/A</v>
      </c>
      <c r="H2332" s="3" t="e">
        <f t="shared" si="241"/>
        <v>#NUM!</v>
      </c>
      <c r="I2332" s="3" t="e">
        <f ca="1" xml:space="preserve"> IF(OR(Calculations!C2332 = "",Calculations!C2332 &lt;&gt; DefectTypeString),  Calculations!M2332, NA())</f>
        <v>#N/A</v>
      </c>
      <c r="J2332" s="3" t="e">
        <f xml:space="preserve"> IF(Calculations!C2332 = DefectTypeString,  Calculations!M2332, NA())</f>
        <v>#N/A</v>
      </c>
      <c r="K2332" s="3"/>
      <c r="AL2332" s="2" t="str">
        <f t="shared" si="237"/>
        <v/>
      </c>
      <c r="AM2332" s="4" t="str">
        <f t="shared" si="238"/>
        <v/>
      </c>
      <c r="AN2332" s="4" t="str">
        <f t="shared" si="239"/>
        <v/>
      </c>
    </row>
    <row r="2333" spans="1:40" x14ac:dyDescent="0.2">
      <c r="A2333" s="9" t="str">
        <f>Calculations!B2333</f>
        <v/>
      </c>
      <c r="B2333" s="9" t="str">
        <f>Calculations!A2333</f>
        <v/>
      </c>
      <c r="C2333" s="3" t="str">
        <f t="shared" si="236"/>
        <v/>
      </c>
      <c r="D2333" s="3" t="str">
        <f>IFERROR(Calculations!L2333,"")</f>
        <v/>
      </c>
      <c r="E2333" s="3" t="str">
        <f>IF(OR(FilterValue="",Calculations!C2333=FilterValue), IF(Calculations!C2333 &lt;&gt;DefectTypeString,  IFERROR(Calculations!L2333,""), NA()),NA())</f>
        <v/>
      </c>
      <c r="F2333" s="3" t="e">
        <f t="shared" si="240"/>
        <v>#NUM!</v>
      </c>
      <c r="G2333" s="3" t="e">
        <f xml:space="preserve"> IF(Calculations!C2333 = DefectTypeString,  IFERROR(Calculations!L2333,""), NA())</f>
        <v>#N/A</v>
      </c>
      <c r="H2333" s="3" t="e">
        <f t="shared" si="241"/>
        <v>#NUM!</v>
      </c>
      <c r="I2333" s="3" t="e">
        <f ca="1" xml:space="preserve"> IF(OR(Calculations!C2333 = "",Calculations!C2333 &lt;&gt; DefectTypeString),  Calculations!M2333, NA())</f>
        <v>#N/A</v>
      </c>
      <c r="J2333" s="3" t="e">
        <f xml:space="preserve"> IF(Calculations!C2333 = DefectTypeString,  Calculations!M2333, NA())</f>
        <v>#N/A</v>
      </c>
      <c r="K2333" s="3"/>
      <c r="AL2333" s="2" t="str">
        <f t="shared" si="237"/>
        <v/>
      </c>
      <c r="AM2333" s="4" t="str">
        <f t="shared" si="238"/>
        <v/>
      </c>
      <c r="AN2333" s="4" t="str">
        <f t="shared" si="239"/>
        <v/>
      </c>
    </row>
    <row r="2334" spans="1:40" x14ac:dyDescent="0.2">
      <c r="A2334" s="9" t="str">
        <f>Calculations!B2334</f>
        <v/>
      </c>
      <c r="B2334" s="9" t="str">
        <f>Calculations!A2334</f>
        <v/>
      </c>
      <c r="C2334" s="3" t="str">
        <f t="shared" si="236"/>
        <v/>
      </c>
      <c r="D2334" s="3" t="str">
        <f>IFERROR(Calculations!L2334,"")</f>
        <v/>
      </c>
      <c r="E2334" s="3" t="str">
        <f>IF(OR(FilterValue="",Calculations!C2334=FilterValue), IF(Calculations!C2334 &lt;&gt;DefectTypeString,  IFERROR(Calculations!L2334,""), NA()),NA())</f>
        <v/>
      </c>
      <c r="F2334" s="3" t="e">
        <f t="shared" si="240"/>
        <v>#NUM!</v>
      </c>
      <c r="G2334" s="3" t="e">
        <f xml:space="preserve"> IF(Calculations!C2334 = DefectTypeString,  IFERROR(Calculations!L2334,""), NA())</f>
        <v>#N/A</v>
      </c>
      <c r="H2334" s="3" t="e">
        <f t="shared" si="241"/>
        <v>#NUM!</v>
      </c>
      <c r="I2334" s="3" t="e">
        <f ca="1" xml:space="preserve"> IF(OR(Calculations!C2334 = "",Calculations!C2334 &lt;&gt; DefectTypeString),  Calculations!M2334, NA())</f>
        <v>#N/A</v>
      </c>
      <c r="J2334" s="3" t="e">
        <f xml:space="preserve"> IF(Calculations!C2334 = DefectTypeString,  Calculations!M2334, NA())</f>
        <v>#N/A</v>
      </c>
      <c r="K2334" s="3"/>
      <c r="AL2334" s="2" t="str">
        <f t="shared" si="237"/>
        <v/>
      </c>
      <c r="AM2334" s="4" t="str">
        <f t="shared" si="238"/>
        <v/>
      </c>
      <c r="AN2334" s="4" t="str">
        <f t="shared" si="239"/>
        <v/>
      </c>
    </row>
    <row r="2335" spans="1:40" x14ac:dyDescent="0.2">
      <c r="A2335" s="9" t="str">
        <f>Calculations!B2335</f>
        <v/>
      </c>
      <c r="B2335" s="9" t="str">
        <f>Calculations!A2335</f>
        <v/>
      </c>
      <c r="C2335" s="3" t="str">
        <f t="shared" si="236"/>
        <v/>
      </c>
      <c r="D2335" s="3" t="str">
        <f>IFERROR(Calculations!L2335,"")</f>
        <v/>
      </c>
      <c r="E2335" s="3" t="str">
        <f>IF(OR(FilterValue="",Calculations!C2335=FilterValue), IF(Calculations!C2335 &lt;&gt;DefectTypeString,  IFERROR(Calculations!L2335,""), NA()),NA())</f>
        <v/>
      </c>
      <c r="F2335" s="3" t="e">
        <f t="shared" si="240"/>
        <v>#NUM!</v>
      </c>
      <c r="G2335" s="3" t="e">
        <f xml:space="preserve"> IF(Calculations!C2335 = DefectTypeString,  IFERROR(Calculations!L2335,""), NA())</f>
        <v>#N/A</v>
      </c>
      <c r="H2335" s="3" t="e">
        <f t="shared" si="241"/>
        <v>#NUM!</v>
      </c>
      <c r="I2335" s="3" t="e">
        <f ca="1" xml:space="preserve"> IF(OR(Calculations!C2335 = "",Calculations!C2335 &lt;&gt; DefectTypeString),  Calculations!M2335, NA())</f>
        <v>#N/A</v>
      </c>
      <c r="J2335" s="3" t="e">
        <f xml:space="preserve"> IF(Calculations!C2335 = DefectTypeString,  Calculations!M2335, NA())</f>
        <v>#N/A</v>
      </c>
      <c r="K2335" s="3"/>
      <c r="AL2335" s="2" t="str">
        <f t="shared" si="237"/>
        <v/>
      </c>
      <c r="AM2335" s="4" t="str">
        <f t="shared" si="238"/>
        <v/>
      </c>
      <c r="AN2335" s="4" t="str">
        <f t="shared" si="239"/>
        <v/>
      </c>
    </row>
    <row r="2336" spans="1:40" x14ac:dyDescent="0.2">
      <c r="A2336" s="9" t="str">
        <f>Calculations!B2336</f>
        <v/>
      </c>
      <c r="B2336" s="9" t="str">
        <f>Calculations!A2336</f>
        <v/>
      </c>
      <c r="C2336" s="3" t="str">
        <f t="shared" si="236"/>
        <v/>
      </c>
      <c r="D2336" s="3" t="str">
        <f>IFERROR(Calculations!L2336,"")</f>
        <v/>
      </c>
      <c r="E2336" s="3" t="str">
        <f>IF(OR(FilterValue="",Calculations!C2336=FilterValue), IF(Calculations!C2336 &lt;&gt;DefectTypeString,  IFERROR(Calculations!L2336,""), NA()),NA())</f>
        <v/>
      </c>
      <c r="F2336" s="3" t="e">
        <f t="shared" si="240"/>
        <v>#NUM!</v>
      </c>
      <c r="G2336" s="3" t="e">
        <f xml:space="preserve"> IF(Calculations!C2336 = DefectTypeString,  IFERROR(Calculations!L2336,""), NA())</f>
        <v>#N/A</v>
      </c>
      <c r="H2336" s="3" t="e">
        <f t="shared" si="241"/>
        <v>#NUM!</v>
      </c>
      <c r="I2336" s="3" t="e">
        <f ca="1" xml:space="preserve"> IF(OR(Calculations!C2336 = "",Calculations!C2336 &lt;&gt; DefectTypeString),  Calculations!M2336, NA())</f>
        <v>#N/A</v>
      </c>
      <c r="J2336" s="3" t="e">
        <f xml:space="preserve"> IF(Calculations!C2336 = DefectTypeString,  Calculations!M2336, NA())</f>
        <v>#N/A</v>
      </c>
      <c r="K2336" s="3"/>
      <c r="AL2336" s="2" t="str">
        <f t="shared" si="237"/>
        <v/>
      </c>
      <c r="AM2336" s="4" t="str">
        <f t="shared" si="238"/>
        <v/>
      </c>
      <c r="AN2336" s="4" t="str">
        <f t="shared" si="239"/>
        <v/>
      </c>
    </row>
    <row r="2337" spans="1:40" x14ac:dyDescent="0.2">
      <c r="A2337" s="9" t="str">
        <f>Calculations!B2337</f>
        <v/>
      </c>
      <c r="B2337" s="9" t="str">
        <f>Calculations!A2337</f>
        <v/>
      </c>
      <c r="C2337" s="3" t="str">
        <f t="shared" si="236"/>
        <v/>
      </c>
      <c r="D2337" s="3" t="str">
        <f>IFERROR(Calculations!L2337,"")</f>
        <v/>
      </c>
      <c r="E2337" s="3" t="str">
        <f>IF(OR(FilterValue="",Calculations!C2337=FilterValue), IF(Calculations!C2337 &lt;&gt;DefectTypeString,  IFERROR(Calculations!L2337,""), NA()),NA())</f>
        <v/>
      </c>
      <c r="F2337" s="3" t="e">
        <f t="shared" si="240"/>
        <v>#NUM!</v>
      </c>
      <c r="G2337" s="3" t="e">
        <f xml:space="preserve"> IF(Calculations!C2337 = DefectTypeString,  IFERROR(Calculations!L2337,""), NA())</f>
        <v>#N/A</v>
      </c>
      <c r="H2337" s="3" t="e">
        <f t="shared" si="241"/>
        <v>#NUM!</v>
      </c>
      <c r="I2337" s="3" t="e">
        <f ca="1" xml:space="preserve"> IF(OR(Calculations!C2337 = "",Calculations!C2337 &lt;&gt; DefectTypeString),  Calculations!M2337, NA())</f>
        <v>#N/A</v>
      </c>
      <c r="J2337" s="3" t="e">
        <f xml:space="preserve"> IF(Calculations!C2337 = DefectTypeString,  Calculations!M2337, NA())</f>
        <v>#N/A</v>
      </c>
      <c r="K2337" s="3"/>
      <c r="AL2337" s="2" t="str">
        <f t="shared" si="237"/>
        <v/>
      </c>
      <c r="AM2337" s="4" t="str">
        <f t="shared" si="238"/>
        <v/>
      </c>
      <c r="AN2337" s="4" t="str">
        <f t="shared" si="239"/>
        <v/>
      </c>
    </row>
    <row r="2338" spans="1:40" x14ac:dyDescent="0.2">
      <c r="A2338" s="9" t="str">
        <f>Calculations!B2338</f>
        <v/>
      </c>
      <c r="B2338" s="9" t="str">
        <f>Calculations!A2338</f>
        <v/>
      </c>
      <c r="C2338" s="3" t="str">
        <f t="shared" si="236"/>
        <v/>
      </c>
      <c r="D2338" s="3" t="str">
        <f>IFERROR(Calculations!L2338,"")</f>
        <v/>
      </c>
      <c r="E2338" s="3" t="str">
        <f>IF(OR(FilterValue="",Calculations!C2338=FilterValue), IF(Calculations!C2338 &lt;&gt;DefectTypeString,  IFERROR(Calculations!L2338,""), NA()),NA())</f>
        <v/>
      </c>
      <c r="F2338" s="3" t="e">
        <f t="shared" si="240"/>
        <v>#NUM!</v>
      </c>
      <c r="G2338" s="3" t="e">
        <f xml:space="preserve"> IF(Calculations!C2338 = DefectTypeString,  IFERROR(Calculations!L2338,""), NA())</f>
        <v>#N/A</v>
      </c>
      <c r="H2338" s="3" t="e">
        <f t="shared" si="241"/>
        <v>#NUM!</v>
      </c>
      <c r="I2338" s="3" t="e">
        <f ca="1" xml:space="preserve"> IF(OR(Calculations!C2338 = "",Calculations!C2338 &lt;&gt; DefectTypeString),  Calculations!M2338, NA())</f>
        <v>#N/A</v>
      </c>
      <c r="J2338" s="3" t="e">
        <f xml:space="preserve"> IF(Calculations!C2338 = DefectTypeString,  Calculations!M2338, NA())</f>
        <v>#N/A</v>
      </c>
      <c r="K2338" s="3"/>
      <c r="AL2338" s="2" t="str">
        <f t="shared" si="237"/>
        <v/>
      </c>
      <c r="AM2338" s="4" t="str">
        <f t="shared" si="238"/>
        <v/>
      </c>
      <c r="AN2338" s="4" t="str">
        <f t="shared" si="239"/>
        <v/>
      </c>
    </row>
    <row r="2339" spans="1:40" x14ac:dyDescent="0.2">
      <c r="A2339" s="9" t="str">
        <f>Calculations!B2339</f>
        <v/>
      </c>
      <c r="B2339" s="9" t="str">
        <f>Calculations!A2339</f>
        <v/>
      </c>
      <c r="C2339" s="3" t="str">
        <f t="shared" si="236"/>
        <v/>
      </c>
      <c r="D2339" s="3" t="str">
        <f>IFERROR(Calculations!L2339,"")</f>
        <v/>
      </c>
      <c r="E2339" s="3" t="str">
        <f>IF(OR(FilterValue="",Calculations!C2339=FilterValue), IF(Calculations!C2339 &lt;&gt;DefectTypeString,  IFERROR(Calculations!L2339,""), NA()),NA())</f>
        <v/>
      </c>
      <c r="F2339" s="3" t="e">
        <f t="shared" si="240"/>
        <v>#NUM!</v>
      </c>
      <c r="G2339" s="3" t="e">
        <f xml:space="preserve"> IF(Calculations!C2339 = DefectTypeString,  IFERROR(Calculations!L2339,""), NA())</f>
        <v>#N/A</v>
      </c>
      <c r="H2339" s="3" t="e">
        <f t="shared" si="241"/>
        <v>#NUM!</v>
      </c>
      <c r="I2339" s="3" t="e">
        <f ca="1" xml:space="preserve"> IF(OR(Calculations!C2339 = "",Calculations!C2339 &lt;&gt; DefectTypeString),  Calculations!M2339, NA())</f>
        <v>#N/A</v>
      </c>
      <c r="J2339" s="3" t="e">
        <f xml:space="preserve"> IF(Calculations!C2339 = DefectTypeString,  Calculations!M2339, NA())</f>
        <v>#N/A</v>
      </c>
      <c r="K2339" s="3"/>
      <c r="AL2339" s="2" t="str">
        <f t="shared" si="237"/>
        <v/>
      </c>
      <c r="AM2339" s="4" t="str">
        <f t="shared" si="238"/>
        <v/>
      </c>
      <c r="AN2339" s="4" t="str">
        <f t="shared" si="239"/>
        <v/>
      </c>
    </row>
    <row r="2340" spans="1:40" x14ac:dyDescent="0.2">
      <c r="A2340" s="9" t="str">
        <f>Calculations!B2340</f>
        <v/>
      </c>
      <c r="B2340" s="9" t="str">
        <f>Calculations!A2340</f>
        <v/>
      </c>
      <c r="C2340" s="3" t="str">
        <f t="shared" ref="C2340:C2403" si="242">IF(ISNUMBER(B2340),YEAR(B2340)&amp;"-"&amp;TEXT(WEEKNUM(B2340),"00"),"")</f>
        <v/>
      </c>
      <c r="D2340" s="3" t="str">
        <f>IFERROR(Calculations!L2340,"")</f>
        <v/>
      </c>
      <c r="E2340" s="3" t="str">
        <f>IF(OR(FilterValue="",Calculations!C2340=FilterValue), IF(Calculations!C2340 &lt;&gt;DefectTypeString,  IFERROR(Calculations!L2340,""), NA()),NA())</f>
        <v/>
      </c>
      <c r="F2340" s="3" t="e">
        <f t="shared" si="240"/>
        <v>#NUM!</v>
      </c>
      <c r="G2340" s="3" t="e">
        <f xml:space="preserve"> IF(Calculations!C2340 = DefectTypeString,  IFERROR(Calculations!L2340,""), NA())</f>
        <v>#N/A</v>
      </c>
      <c r="H2340" s="3" t="e">
        <f t="shared" si="241"/>
        <v>#NUM!</v>
      </c>
      <c r="I2340" s="3" t="e">
        <f ca="1" xml:space="preserve"> IF(OR(Calculations!C2340 = "",Calculations!C2340 &lt;&gt; DefectTypeString),  Calculations!M2340, NA())</f>
        <v>#N/A</v>
      </c>
      <c r="J2340" s="3" t="e">
        <f xml:space="preserve"> IF(Calculations!C2340 = DefectTypeString,  Calculations!M2340, NA())</f>
        <v>#N/A</v>
      </c>
      <c r="K2340" s="3"/>
      <c r="AL2340" s="2" t="str">
        <f t="shared" si="237"/>
        <v/>
      </c>
      <c r="AM2340" s="4" t="str">
        <f t="shared" si="238"/>
        <v/>
      </c>
      <c r="AN2340" s="4" t="str">
        <f t="shared" si="239"/>
        <v/>
      </c>
    </row>
    <row r="2341" spans="1:40" x14ac:dyDescent="0.2">
      <c r="A2341" s="9" t="str">
        <f>Calculations!B2341</f>
        <v/>
      </c>
      <c r="B2341" s="9" t="str">
        <f>Calculations!A2341</f>
        <v/>
      </c>
      <c r="C2341" s="3" t="str">
        <f t="shared" si="242"/>
        <v/>
      </c>
      <c r="D2341" s="3" t="str">
        <f>IFERROR(Calculations!L2341,"")</f>
        <v/>
      </c>
      <c r="E2341" s="3" t="str">
        <f>IF(OR(FilterValue="",Calculations!C2341=FilterValue), IF(Calculations!C2341 &lt;&gt;DefectTypeString,  IFERROR(Calculations!L2341,""), NA()),NA())</f>
        <v/>
      </c>
      <c r="F2341" s="3" t="e">
        <f t="shared" si="240"/>
        <v>#NUM!</v>
      </c>
      <c r="G2341" s="3" t="e">
        <f xml:space="preserve"> IF(Calculations!C2341 = DefectTypeString,  IFERROR(Calculations!L2341,""), NA())</f>
        <v>#N/A</v>
      </c>
      <c r="H2341" s="3" t="e">
        <f t="shared" si="241"/>
        <v>#NUM!</v>
      </c>
      <c r="I2341" s="3" t="e">
        <f ca="1" xml:space="preserve"> IF(OR(Calculations!C2341 = "",Calculations!C2341 &lt;&gt; DefectTypeString),  Calculations!M2341, NA())</f>
        <v>#N/A</v>
      </c>
      <c r="J2341" s="3" t="e">
        <f xml:space="preserve"> IF(Calculations!C2341 = DefectTypeString,  Calculations!M2341, NA())</f>
        <v>#N/A</v>
      </c>
      <c r="K2341" s="3"/>
      <c r="AL2341" s="2" t="str">
        <f t="shared" si="237"/>
        <v/>
      </c>
      <c r="AM2341" s="4" t="str">
        <f t="shared" si="238"/>
        <v/>
      </c>
      <c r="AN2341" s="4" t="str">
        <f t="shared" si="239"/>
        <v/>
      </c>
    </row>
    <row r="2342" spans="1:40" x14ac:dyDescent="0.2">
      <c r="A2342" s="9" t="str">
        <f>Calculations!B2342</f>
        <v/>
      </c>
      <c r="B2342" s="9" t="str">
        <f>Calculations!A2342</f>
        <v/>
      </c>
      <c r="C2342" s="3" t="str">
        <f t="shared" si="242"/>
        <v/>
      </c>
      <c r="D2342" s="3" t="str">
        <f>IFERROR(Calculations!L2342,"")</f>
        <v/>
      </c>
      <c r="E2342" s="3" t="str">
        <f>IF(OR(FilterValue="",Calculations!C2342=FilterValue), IF(Calculations!C2342 &lt;&gt;DefectTypeString,  IFERROR(Calculations!L2342,""), NA()),NA())</f>
        <v/>
      </c>
      <c r="F2342" s="3" t="e">
        <f t="shared" si="240"/>
        <v>#NUM!</v>
      </c>
      <c r="G2342" s="3" t="e">
        <f xml:space="preserve"> IF(Calculations!C2342 = DefectTypeString,  IFERROR(Calculations!L2342,""), NA())</f>
        <v>#N/A</v>
      </c>
      <c r="H2342" s="3" t="e">
        <f t="shared" si="241"/>
        <v>#NUM!</v>
      </c>
      <c r="I2342" s="3" t="e">
        <f ca="1" xml:space="preserve"> IF(OR(Calculations!C2342 = "",Calculations!C2342 &lt;&gt; DefectTypeString),  Calculations!M2342, NA())</f>
        <v>#N/A</v>
      </c>
      <c r="J2342" s="3" t="e">
        <f xml:space="preserve"> IF(Calculations!C2342 = DefectTypeString,  Calculations!M2342, NA())</f>
        <v>#N/A</v>
      </c>
      <c r="K2342" s="3"/>
      <c r="AL2342" s="2" t="str">
        <f t="shared" si="237"/>
        <v/>
      </c>
      <c r="AM2342" s="4" t="str">
        <f t="shared" si="238"/>
        <v/>
      </c>
      <c r="AN2342" s="4" t="str">
        <f t="shared" si="239"/>
        <v/>
      </c>
    </row>
    <row r="2343" spans="1:40" x14ac:dyDescent="0.2">
      <c r="A2343" s="9" t="str">
        <f>Calculations!B2343</f>
        <v/>
      </c>
      <c r="B2343" s="9" t="str">
        <f>Calculations!A2343</f>
        <v/>
      </c>
      <c r="C2343" s="3" t="str">
        <f t="shared" si="242"/>
        <v/>
      </c>
      <c r="D2343" s="3" t="str">
        <f>IFERROR(Calculations!L2343,"")</f>
        <v/>
      </c>
      <c r="E2343" s="3" t="str">
        <f>IF(OR(FilterValue="",Calculations!C2343=FilterValue), IF(Calculations!C2343 &lt;&gt;DefectTypeString,  IFERROR(Calculations!L2343,""), NA()),NA())</f>
        <v/>
      </c>
      <c r="F2343" s="3" t="e">
        <f t="shared" si="240"/>
        <v>#NUM!</v>
      </c>
      <c r="G2343" s="3" t="e">
        <f xml:space="preserve"> IF(Calculations!C2343 = DefectTypeString,  IFERROR(Calculations!L2343,""), NA())</f>
        <v>#N/A</v>
      </c>
      <c r="H2343" s="3" t="e">
        <f t="shared" si="241"/>
        <v>#NUM!</v>
      </c>
      <c r="I2343" s="3" t="e">
        <f ca="1" xml:space="preserve"> IF(OR(Calculations!C2343 = "",Calculations!C2343 &lt;&gt; DefectTypeString),  Calculations!M2343, NA())</f>
        <v>#N/A</v>
      </c>
      <c r="J2343" s="3" t="e">
        <f xml:space="preserve"> IF(Calculations!C2343 = DefectTypeString,  Calculations!M2343, NA())</f>
        <v>#N/A</v>
      </c>
      <c r="K2343" s="3"/>
      <c r="AL2343" s="2" t="str">
        <f t="shared" si="237"/>
        <v/>
      </c>
      <c r="AM2343" s="4" t="str">
        <f t="shared" si="238"/>
        <v/>
      </c>
      <c r="AN2343" s="4" t="str">
        <f t="shared" si="239"/>
        <v/>
      </c>
    </row>
    <row r="2344" spans="1:40" x14ac:dyDescent="0.2">
      <c r="A2344" s="9" t="str">
        <f>Calculations!B2344</f>
        <v/>
      </c>
      <c r="B2344" s="9" t="str">
        <f>Calculations!A2344</f>
        <v/>
      </c>
      <c r="C2344" s="3" t="str">
        <f t="shared" si="242"/>
        <v/>
      </c>
      <c r="D2344" s="3" t="str">
        <f>IFERROR(Calculations!L2344,"")</f>
        <v/>
      </c>
      <c r="E2344" s="3" t="str">
        <f>IF(OR(FilterValue="",Calculations!C2344=FilterValue), IF(Calculations!C2344 &lt;&gt;DefectTypeString,  IFERROR(Calculations!L2344,""), NA()),NA())</f>
        <v/>
      </c>
      <c r="F2344" s="3" t="e">
        <f t="shared" si="240"/>
        <v>#NUM!</v>
      </c>
      <c r="G2344" s="3" t="e">
        <f xml:space="preserve"> IF(Calculations!C2344 = DefectTypeString,  IFERROR(Calculations!L2344,""), NA())</f>
        <v>#N/A</v>
      </c>
      <c r="H2344" s="3" t="e">
        <f t="shared" si="241"/>
        <v>#NUM!</v>
      </c>
      <c r="I2344" s="3" t="e">
        <f ca="1" xml:space="preserve"> IF(OR(Calculations!C2344 = "",Calculations!C2344 &lt;&gt; DefectTypeString),  Calculations!M2344, NA())</f>
        <v>#N/A</v>
      </c>
      <c r="J2344" s="3" t="e">
        <f xml:space="preserve"> IF(Calculations!C2344 = DefectTypeString,  Calculations!M2344, NA())</f>
        <v>#N/A</v>
      </c>
      <c r="K2344" s="3"/>
      <c r="AL2344" s="2" t="str">
        <f t="shared" si="237"/>
        <v/>
      </c>
      <c r="AM2344" s="4" t="str">
        <f t="shared" si="238"/>
        <v/>
      </c>
      <c r="AN2344" s="4" t="str">
        <f t="shared" si="239"/>
        <v/>
      </c>
    </row>
    <row r="2345" spans="1:40" x14ac:dyDescent="0.2">
      <c r="A2345" s="9" t="str">
        <f>Calculations!B2345</f>
        <v/>
      </c>
      <c r="B2345" s="9" t="str">
        <f>Calculations!A2345</f>
        <v/>
      </c>
      <c r="C2345" s="3" t="str">
        <f t="shared" si="242"/>
        <v/>
      </c>
      <c r="D2345" s="3" t="str">
        <f>IFERROR(Calculations!L2345,"")</f>
        <v/>
      </c>
      <c r="E2345" s="3" t="str">
        <f>IF(OR(FilterValue="",Calculations!C2345=FilterValue), IF(Calculations!C2345 &lt;&gt;DefectTypeString,  IFERROR(Calculations!L2345,""), NA()),NA())</f>
        <v/>
      </c>
      <c r="F2345" s="3" t="e">
        <f t="shared" si="240"/>
        <v>#NUM!</v>
      </c>
      <c r="G2345" s="3" t="e">
        <f xml:space="preserve"> IF(Calculations!C2345 = DefectTypeString,  IFERROR(Calculations!L2345,""), NA())</f>
        <v>#N/A</v>
      </c>
      <c r="H2345" s="3" t="e">
        <f t="shared" si="241"/>
        <v>#NUM!</v>
      </c>
      <c r="I2345" s="3" t="e">
        <f ca="1" xml:space="preserve"> IF(OR(Calculations!C2345 = "",Calculations!C2345 &lt;&gt; DefectTypeString),  Calculations!M2345, NA())</f>
        <v>#N/A</v>
      </c>
      <c r="J2345" s="3" t="e">
        <f xml:space="preserve"> IF(Calculations!C2345 = DefectTypeString,  Calculations!M2345, NA())</f>
        <v>#N/A</v>
      </c>
      <c r="K2345" s="3"/>
      <c r="AL2345" s="2" t="str">
        <f t="shared" si="237"/>
        <v/>
      </c>
      <c r="AM2345" s="4" t="str">
        <f t="shared" si="238"/>
        <v/>
      </c>
      <c r="AN2345" s="4" t="str">
        <f t="shared" si="239"/>
        <v/>
      </c>
    </row>
    <row r="2346" spans="1:40" x14ac:dyDescent="0.2">
      <c r="A2346" s="9" t="str">
        <f>Calculations!B2346</f>
        <v/>
      </c>
      <c r="B2346" s="9" t="str">
        <f>Calculations!A2346</f>
        <v/>
      </c>
      <c r="C2346" s="3" t="str">
        <f t="shared" si="242"/>
        <v/>
      </c>
      <c r="D2346" s="3" t="str">
        <f>IFERROR(Calculations!L2346,"")</f>
        <v/>
      </c>
      <c r="E2346" s="3" t="str">
        <f>IF(OR(FilterValue="",Calculations!C2346=FilterValue), IF(Calculations!C2346 &lt;&gt;DefectTypeString,  IFERROR(Calculations!L2346,""), NA()),NA())</f>
        <v/>
      </c>
      <c r="F2346" s="3" t="e">
        <f t="shared" si="240"/>
        <v>#NUM!</v>
      </c>
      <c r="G2346" s="3" t="e">
        <f xml:space="preserve"> IF(Calculations!C2346 = DefectTypeString,  IFERROR(Calculations!L2346,""), NA())</f>
        <v>#N/A</v>
      </c>
      <c r="H2346" s="3" t="e">
        <f t="shared" si="241"/>
        <v>#NUM!</v>
      </c>
      <c r="I2346" s="3" t="e">
        <f ca="1" xml:space="preserve"> IF(OR(Calculations!C2346 = "",Calculations!C2346 &lt;&gt; DefectTypeString),  Calculations!M2346, NA())</f>
        <v>#N/A</v>
      </c>
      <c r="J2346" s="3" t="e">
        <f xml:space="preserve"> IF(Calculations!C2346 = DefectTypeString,  Calculations!M2346, NA())</f>
        <v>#N/A</v>
      </c>
      <c r="K2346" s="3"/>
      <c r="AL2346" s="2" t="str">
        <f t="shared" si="237"/>
        <v/>
      </c>
      <c r="AM2346" s="4" t="str">
        <f t="shared" si="238"/>
        <v/>
      </c>
      <c r="AN2346" s="4" t="str">
        <f t="shared" si="239"/>
        <v/>
      </c>
    </row>
    <row r="2347" spans="1:40" x14ac:dyDescent="0.2">
      <c r="A2347" s="9" t="str">
        <f>Calculations!B2347</f>
        <v/>
      </c>
      <c r="B2347" s="9" t="str">
        <f>Calculations!A2347</f>
        <v/>
      </c>
      <c r="C2347" s="3" t="str">
        <f t="shared" si="242"/>
        <v/>
      </c>
      <c r="D2347" s="3" t="str">
        <f>IFERROR(Calculations!L2347,"")</f>
        <v/>
      </c>
      <c r="E2347" s="3" t="str">
        <f>IF(OR(FilterValue="",Calculations!C2347=FilterValue), IF(Calculations!C2347 &lt;&gt;DefectTypeString,  IFERROR(Calculations!L2347,""), NA()),NA())</f>
        <v/>
      </c>
      <c r="F2347" s="3" t="e">
        <f t="shared" si="240"/>
        <v>#NUM!</v>
      </c>
      <c r="G2347" s="3" t="e">
        <f xml:space="preserve"> IF(Calculations!C2347 = DefectTypeString,  IFERROR(Calculations!L2347,""), NA())</f>
        <v>#N/A</v>
      </c>
      <c r="H2347" s="3" t="e">
        <f t="shared" si="241"/>
        <v>#NUM!</v>
      </c>
      <c r="I2347" s="3" t="e">
        <f ca="1" xml:space="preserve"> IF(OR(Calculations!C2347 = "",Calculations!C2347 &lt;&gt; DefectTypeString),  Calculations!M2347, NA())</f>
        <v>#N/A</v>
      </c>
      <c r="J2347" s="3" t="e">
        <f xml:space="preserve"> IF(Calculations!C2347 = DefectTypeString,  Calculations!M2347, NA())</f>
        <v>#N/A</v>
      </c>
      <c r="K2347" s="3"/>
      <c r="AL2347" s="2" t="str">
        <f t="shared" si="237"/>
        <v/>
      </c>
      <c r="AM2347" s="4" t="str">
        <f t="shared" si="238"/>
        <v/>
      </c>
      <c r="AN2347" s="4" t="str">
        <f t="shared" si="239"/>
        <v/>
      </c>
    </row>
    <row r="2348" spans="1:40" x14ac:dyDescent="0.2">
      <c r="A2348" s="9" t="str">
        <f>Calculations!B2348</f>
        <v/>
      </c>
      <c r="B2348" s="9" t="str">
        <f>Calculations!A2348</f>
        <v/>
      </c>
      <c r="C2348" s="3" t="str">
        <f t="shared" si="242"/>
        <v/>
      </c>
      <c r="D2348" s="3" t="str">
        <f>IFERROR(Calculations!L2348,"")</f>
        <v/>
      </c>
      <c r="E2348" s="3" t="str">
        <f>IF(OR(FilterValue="",Calculations!C2348=FilterValue), IF(Calculations!C2348 &lt;&gt;DefectTypeString,  IFERROR(Calculations!L2348,""), NA()),NA())</f>
        <v/>
      </c>
      <c r="F2348" s="3" t="e">
        <f t="shared" si="240"/>
        <v>#NUM!</v>
      </c>
      <c r="G2348" s="3" t="e">
        <f xml:space="preserve"> IF(Calculations!C2348 = DefectTypeString,  IFERROR(Calculations!L2348,""), NA())</f>
        <v>#N/A</v>
      </c>
      <c r="H2348" s="3" t="e">
        <f t="shared" si="241"/>
        <v>#NUM!</v>
      </c>
      <c r="I2348" s="3" t="e">
        <f ca="1" xml:space="preserve"> IF(OR(Calculations!C2348 = "",Calculations!C2348 &lt;&gt; DefectTypeString),  Calculations!M2348, NA())</f>
        <v>#N/A</v>
      </c>
      <c r="J2348" s="3" t="e">
        <f xml:space="preserve"> IF(Calculations!C2348 = DefectTypeString,  Calculations!M2348, NA())</f>
        <v>#N/A</v>
      </c>
      <c r="K2348" s="3"/>
      <c r="AL2348" s="2" t="str">
        <f t="shared" si="237"/>
        <v/>
      </c>
      <c r="AM2348" s="4" t="str">
        <f t="shared" si="238"/>
        <v/>
      </c>
      <c r="AN2348" s="4" t="str">
        <f t="shared" si="239"/>
        <v/>
      </c>
    </row>
    <row r="2349" spans="1:40" x14ac:dyDescent="0.2">
      <c r="A2349" s="9" t="str">
        <f>Calculations!B2349</f>
        <v/>
      </c>
      <c r="B2349" s="9" t="str">
        <f>Calculations!A2349</f>
        <v/>
      </c>
      <c r="C2349" s="3" t="str">
        <f t="shared" si="242"/>
        <v/>
      </c>
      <c r="D2349" s="3" t="str">
        <f>IFERROR(Calculations!L2349,"")</f>
        <v/>
      </c>
      <c r="E2349" s="3" t="str">
        <f>IF(OR(FilterValue="",Calculations!C2349=FilterValue), IF(Calculations!C2349 &lt;&gt;DefectTypeString,  IFERROR(Calculations!L2349,""), NA()),NA())</f>
        <v/>
      </c>
      <c r="F2349" s="3" t="e">
        <f t="shared" si="240"/>
        <v>#NUM!</v>
      </c>
      <c r="G2349" s="3" t="e">
        <f xml:space="preserve"> IF(Calculations!C2349 = DefectTypeString,  IFERROR(Calculations!L2349,""), NA())</f>
        <v>#N/A</v>
      </c>
      <c r="H2349" s="3" t="e">
        <f t="shared" si="241"/>
        <v>#NUM!</v>
      </c>
      <c r="I2349" s="3" t="e">
        <f ca="1" xml:space="preserve"> IF(OR(Calculations!C2349 = "",Calculations!C2349 &lt;&gt; DefectTypeString),  Calculations!M2349, NA())</f>
        <v>#N/A</v>
      </c>
      <c r="J2349" s="3" t="e">
        <f xml:space="preserve"> IF(Calculations!C2349 = DefectTypeString,  Calculations!M2349, NA())</f>
        <v>#N/A</v>
      </c>
      <c r="K2349" s="3"/>
      <c r="AL2349" s="2" t="str">
        <f t="shared" si="237"/>
        <v/>
      </c>
      <c r="AM2349" s="4" t="str">
        <f t="shared" si="238"/>
        <v/>
      </c>
      <c r="AN2349" s="4" t="str">
        <f t="shared" si="239"/>
        <v/>
      </c>
    </row>
    <row r="2350" spans="1:40" x14ac:dyDescent="0.2">
      <c r="A2350" s="9" t="str">
        <f>Calculations!B2350</f>
        <v/>
      </c>
      <c r="B2350" s="9" t="str">
        <f>Calculations!A2350</f>
        <v/>
      </c>
      <c r="C2350" s="3" t="str">
        <f t="shared" si="242"/>
        <v/>
      </c>
      <c r="D2350" s="3" t="str">
        <f>IFERROR(Calculations!L2350,"")</f>
        <v/>
      </c>
      <c r="E2350" s="3" t="str">
        <f>IF(OR(FilterValue="",Calculations!C2350=FilterValue), IF(Calculations!C2350 &lt;&gt;DefectTypeString,  IFERROR(Calculations!L2350,""), NA()),NA())</f>
        <v/>
      </c>
      <c r="F2350" s="3" t="e">
        <f t="shared" si="240"/>
        <v>#NUM!</v>
      </c>
      <c r="G2350" s="3" t="e">
        <f xml:space="preserve"> IF(Calculations!C2350 = DefectTypeString,  IFERROR(Calculations!L2350,""), NA())</f>
        <v>#N/A</v>
      </c>
      <c r="H2350" s="3" t="e">
        <f t="shared" si="241"/>
        <v>#NUM!</v>
      </c>
      <c r="I2350" s="3" t="e">
        <f ca="1" xml:space="preserve"> IF(OR(Calculations!C2350 = "",Calculations!C2350 &lt;&gt; DefectTypeString),  Calculations!M2350, NA())</f>
        <v>#N/A</v>
      </c>
      <c r="J2350" s="3" t="e">
        <f xml:space="preserve"> IF(Calculations!C2350 = DefectTypeString,  Calculations!M2350, NA())</f>
        <v>#N/A</v>
      </c>
      <c r="K2350" s="3"/>
      <c r="AL2350" s="2" t="str">
        <f t="shared" si="237"/>
        <v/>
      </c>
      <c r="AM2350" s="4" t="str">
        <f t="shared" si="238"/>
        <v/>
      </c>
      <c r="AN2350" s="4" t="str">
        <f t="shared" si="239"/>
        <v/>
      </c>
    </row>
    <row r="2351" spans="1:40" x14ac:dyDescent="0.2">
      <c r="A2351" s="9" t="str">
        <f>Calculations!B2351</f>
        <v/>
      </c>
      <c r="B2351" s="9" t="str">
        <f>Calculations!A2351</f>
        <v/>
      </c>
      <c r="C2351" s="3" t="str">
        <f t="shared" si="242"/>
        <v/>
      </c>
      <c r="D2351" s="3" t="str">
        <f>IFERROR(Calculations!L2351,"")</f>
        <v/>
      </c>
      <c r="E2351" s="3" t="str">
        <f>IF(OR(FilterValue="",Calculations!C2351=FilterValue), IF(Calculations!C2351 &lt;&gt;DefectTypeString,  IFERROR(Calculations!L2351,""), NA()),NA())</f>
        <v/>
      </c>
      <c r="F2351" s="3" t="e">
        <f t="shared" si="240"/>
        <v>#NUM!</v>
      </c>
      <c r="G2351" s="3" t="e">
        <f xml:space="preserve"> IF(Calculations!C2351 = DefectTypeString,  IFERROR(Calculations!L2351,""), NA())</f>
        <v>#N/A</v>
      </c>
      <c r="H2351" s="3" t="e">
        <f t="shared" si="241"/>
        <v>#NUM!</v>
      </c>
      <c r="I2351" s="3" t="e">
        <f ca="1" xml:space="preserve"> IF(OR(Calculations!C2351 = "",Calculations!C2351 &lt;&gt; DefectTypeString),  Calculations!M2351, NA())</f>
        <v>#N/A</v>
      </c>
      <c r="J2351" s="3" t="e">
        <f xml:space="preserve"> IF(Calculations!C2351 = DefectTypeString,  Calculations!M2351, NA())</f>
        <v>#N/A</v>
      </c>
      <c r="K2351" s="3"/>
      <c r="AL2351" s="2" t="str">
        <f t="shared" si="237"/>
        <v/>
      </c>
      <c r="AM2351" s="4" t="str">
        <f t="shared" si="238"/>
        <v/>
      </c>
      <c r="AN2351" s="4" t="str">
        <f t="shared" si="239"/>
        <v/>
      </c>
    </row>
    <row r="2352" spans="1:40" x14ac:dyDescent="0.2">
      <c r="A2352" s="9" t="str">
        <f>Calculations!B2352</f>
        <v/>
      </c>
      <c r="B2352" s="9" t="str">
        <f>Calculations!A2352</f>
        <v/>
      </c>
      <c r="C2352" s="3" t="str">
        <f t="shared" si="242"/>
        <v/>
      </c>
      <c r="D2352" s="3" t="str">
        <f>IFERROR(Calculations!L2352,"")</f>
        <v/>
      </c>
      <c r="E2352" s="3" t="str">
        <f>IF(OR(FilterValue="",Calculations!C2352=FilterValue), IF(Calculations!C2352 &lt;&gt;DefectTypeString,  IFERROR(Calculations!L2352,""), NA()),NA())</f>
        <v/>
      </c>
      <c r="F2352" s="3" t="e">
        <f t="shared" si="240"/>
        <v>#NUM!</v>
      </c>
      <c r="G2352" s="3" t="e">
        <f xml:space="preserve"> IF(Calculations!C2352 = DefectTypeString,  IFERROR(Calculations!L2352,""), NA())</f>
        <v>#N/A</v>
      </c>
      <c r="H2352" s="3" t="e">
        <f t="shared" si="241"/>
        <v>#NUM!</v>
      </c>
      <c r="I2352" s="3" t="e">
        <f ca="1" xml:space="preserve"> IF(OR(Calculations!C2352 = "",Calculations!C2352 &lt;&gt; DefectTypeString),  Calculations!M2352, NA())</f>
        <v>#N/A</v>
      </c>
      <c r="J2352" s="3" t="e">
        <f xml:space="preserve"> IF(Calculations!C2352 = DefectTypeString,  Calculations!M2352, NA())</f>
        <v>#N/A</v>
      </c>
      <c r="K2352" s="3"/>
      <c r="AL2352" s="2" t="str">
        <f t="shared" si="237"/>
        <v/>
      </c>
      <c r="AM2352" s="4" t="str">
        <f t="shared" si="238"/>
        <v/>
      </c>
      <c r="AN2352" s="4" t="str">
        <f t="shared" si="239"/>
        <v/>
      </c>
    </row>
    <row r="2353" spans="1:40" x14ac:dyDescent="0.2">
      <c r="A2353" s="9" t="str">
        <f>Calculations!B2353</f>
        <v/>
      </c>
      <c r="B2353" s="9" t="str">
        <f>Calculations!A2353</f>
        <v/>
      </c>
      <c r="C2353" s="3" t="str">
        <f t="shared" si="242"/>
        <v/>
      </c>
      <c r="D2353" s="3" t="str">
        <f>IFERROR(Calculations!L2353,"")</f>
        <v/>
      </c>
      <c r="E2353" s="3" t="str">
        <f>IF(OR(FilterValue="",Calculations!C2353=FilterValue), IF(Calculations!C2353 &lt;&gt;DefectTypeString,  IFERROR(Calculations!L2353,""), NA()),NA())</f>
        <v/>
      </c>
      <c r="F2353" s="3" t="e">
        <f t="shared" si="240"/>
        <v>#NUM!</v>
      </c>
      <c r="G2353" s="3" t="e">
        <f xml:space="preserve"> IF(Calculations!C2353 = DefectTypeString,  IFERROR(Calculations!L2353,""), NA())</f>
        <v>#N/A</v>
      </c>
      <c r="H2353" s="3" t="e">
        <f t="shared" si="241"/>
        <v>#NUM!</v>
      </c>
      <c r="I2353" s="3" t="e">
        <f ca="1" xml:space="preserve"> IF(OR(Calculations!C2353 = "",Calculations!C2353 &lt;&gt; DefectTypeString),  Calculations!M2353, NA())</f>
        <v>#N/A</v>
      </c>
      <c r="J2353" s="3" t="e">
        <f xml:space="preserve"> IF(Calculations!C2353 = DefectTypeString,  Calculations!M2353, NA())</f>
        <v>#N/A</v>
      </c>
      <c r="K2353" s="3"/>
      <c r="AL2353" s="2" t="str">
        <f t="shared" si="237"/>
        <v/>
      </c>
      <c r="AM2353" s="4" t="str">
        <f t="shared" si="238"/>
        <v/>
      </c>
      <c r="AN2353" s="4" t="str">
        <f t="shared" si="239"/>
        <v/>
      </c>
    </row>
    <row r="2354" spans="1:40" x14ac:dyDescent="0.2">
      <c r="A2354" s="9" t="str">
        <f>Calculations!B2354</f>
        <v/>
      </c>
      <c r="B2354" s="9" t="str">
        <f>Calculations!A2354</f>
        <v/>
      </c>
      <c r="C2354" s="3" t="str">
        <f t="shared" si="242"/>
        <v/>
      </c>
      <c r="D2354" s="3" t="str">
        <f>IFERROR(Calculations!L2354,"")</f>
        <v/>
      </c>
      <c r="E2354" s="3" t="str">
        <f>IF(OR(FilterValue="",Calculations!C2354=FilterValue), IF(Calculations!C2354 &lt;&gt;DefectTypeString,  IFERROR(Calculations!L2354,""), NA()),NA())</f>
        <v/>
      </c>
      <c r="F2354" s="3" t="e">
        <f t="shared" si="240"/>
        <v>#NUM!</v>
      </c>
      <c r="G2354" s="3" t="e">
        <f xml:space="preserve"> IF(Calculations!C2354 = DefectTypeString,  IFERROR(Calculations!L2354,""), NA())</f>
        <v>#N/A</v>
      </c>
      <c r="H2354" s="3" t="e">
        <f t="shared" si="241"/>
        <v>#NUM!</v>
      </c>
      <c r="I2354" s="3" t="e">
        <f ca="1" xml:space="preserve"> IF(OR(Calculations!C2354 = "",Calculations!C2354 &lt;&gt; DefectTypeString),  Calculations!M2354, NA())</f>
        <v>#N/A</v>
      </c>
      <c r="J2354" s="3" t="e">
        <f xml:space="preserve"> IF(Calculations!C2354 = DefectTypeString,  Calculations!M2354, NA())</f>
        <v>#N/A</v>
      </c>
      <c r="K2354" s="3"/>
      <c r="AL2354" s="2" t="str">
        <f t="shared" si="237"/>
        <v/>
      </c>
      <c r="AM2354" s="4" t="str">
        <f t="shared" si="238"/>
        <v/>
      </c>
      <c r="AN2354" s="4" t="str">
        <f t="shared" si="239"/>
        <v/>
      </c>
    </row>
    <row r="2355" spans="1:40" x14ac:dyDescent="0.2">
      <c r="A2355" s="9" t="str">
        <f>Calculations!B2355</f>
        <v/>
      </c>
      <c r="B2355" s="9" t="str">
        <f>Calculations!A2355</f>
        <v/>
      </c>
      <c r="C2355" s="3" t="str">
        <f t="shared" si="242"/>
        <v/>
      </c>
      <c r="D2355" s="3" t="str">
        <f>IFERROR(Calculations!L2355,"")</f>
        <v/>
      </c>
      <c r="E2355" s="3" t="str">
        <f>IF(OR(FilterValue="",Calculations!C2355=FilterValue), IF(Calculations!C2355 &lt;&gt;DefectTypeString,  IFERROR(Calculations!L2355,""), NA()),NA())</f>
        <v/>
      </c>
      <c r="F2355" s="3" t="e">
        <f t="shared" si="240"/>
        <v>#NUM!</v>
      </c>
      <c r="G2355" s="3" t="e">
        <f xml:space="preserve"> IF(Calculations!C2355 = DefectTypeString,  IFERROR(Calculations!L2355,""), NA())</f>
        <v>#N/A</v>
      </c>
      <c r="H2355" s="3" t="e">
        <f t="shared" si="241"/>
        <v>#NUM!</v>
      </c>
      <c r="I2355" s="3" t="e">
        <f ca="1" xml:space="preserve"> IF(OR(Calculations!C2355 = "",Calculations!C2355 &lt;&gt; DefectTypeString),  Calculations!M2355, NA())</f>
        <v>#N/A</v>
      </c>
      <c r="J2355" s="3" t="e">
        <f xml:space="preserve"> IF(Calculations!C2355 = DefectTypeString,  Calculations!M2355, NA())</f>
        <v>#N/A</v>
      </c>
      <c r="K2355" s="3"/>
      <c r="AL2355" s="2" t="str">
        <f t="shared" si="237"/>
        <v/>
      </c>
      <c r="AM2355" s="4" t="str">
        <f t="shared" si="238"/>
        <v/>
      </c>
      <c r="AN2355" s="4" t="str">
        <f t="shared" si="239"/>
        <v/>
      </c>
    </row>
    <row r="2356" spans="1:40" x14ac:dyDescent="0.2">
      <c r="A2356" s="9" t="str">
        <f>Calculations!B2356</f>
        <v/>
      </c>
      <c r="B2356" s="9" t="str">
        <f>Calculations!A2356</f>
        <v/>
      </c>
      <c r="C2356" s="3" t="str">
        <f t="shared" si="242"/>
        <v/>
      </c>
      <c r="D2356" s="3" t="str">
        <f>IFERROR(Calculations!L2356,"")</f>
        <v/>
      </c>
      <c r="E2356" s="3" t="str">
        <f>IF(OR(FilterValue="",Calculations!C2356=FilterValue), IF(Calculations!C2356 &lt;&gt;DefectTypeString,  IFERROR(Calculations!L2356,""), NA()),NA())</f>
        <v/>
      </c>
      <c r="F2356" s="3" t="e">
        <f t="shared" si="240"/>
        <v>#NUM!</v>
      </c>
      <c r="G2356" s="3" t="e">
        <f xml:space="preserve"> IF(Calculations!C2356 = DefectTypeString,  IFERROR(Calculations!L2356,""), NA())</f>
        <v>#N/A</v>
      </c>
      <c r="H2356" s="3" t="e">
        <f t="shared" si="241"/>
        <v>#NUM!</v>
      </c>
      <c r="I2356" s="3" t="e">
        <f ca="1" xml:space="preserve"> IF(OR(Calculations!C2356 = "",Calculations!C2356 &lt;&gt; DefectTypeString),  Calculations!M2356, NA())</f>
        <v>#N/A</v>
      </c>
      <c r="J2356" s="3" t="e">
        <f xml:space="preserve"> IF(Calculations!C2356 = DefectTypeString,  Calculations!M2356, NA())</f>
        <v>#N/A</v>
      </c>
      <c r="K2356" s="3"/>
      <c r="AL2356" s="2" t="str">
        <f t="shared" si="237"/>
        <v/>
      </c>
      <c r="AM2356" s="4" t="str">
        <f t="shared" si="238"/>
        <v/>
      </c>
      <c r="AN2356" s="4" t="str">
        <f t="shared" si="239"/>
        <v/>
      </c>
    </row>
    <row r="2357" spans="1:40" x14ac:dyDescent="0.2">
      <c r="A2357" s="9" t="str">
        <f>Calculations!B2357</f>
        <v/>
      </c>
      <c r="B2357" s="9" t="str">
        <f>Calculations!A2357</f>
        <v/>
      </c>
      <c r="C2357" s="3" t="str">
        <f t="shared" si="242"/>
        <v/>
      </c>
      <c r="D2357" s="3" t="str">
        <f>IFERROR(Calculations!L2357,"")</f>
        <v/>
      </c>
      <c r="E2357" s="3" t="str">
        <f>IF(OR(FilterValue="",Calculations!C2357=FilterValue), IF(Calculations!C2357 &lt;&gt;DefectTypeString,  IFERROR(Calculations!L2357,""), NA()),NA())</f>
        <v/>
      </c>
      <c r="F2357" s="3" t="e">
        <f t="shared" si="240"/>
        <v>#NUM!</v>
      </c>
      <c r="G2357" s="3" t="e">
        <f xml:space="preserve"> IF(Calculations!C2357 = DefectTypeString,  IFERROR(Calculations!L2357,""), NA())</f>
        <v>#N/A</v>
      </c>
      <c r="H2357" s="3" t="e">
        <f t="shared" si="241"/>
        <v>#NUM!</v>
      </c>
      <c r="I2357" s="3" t="e">
        <f ca="1" xml:space="preserve"> IF(OR(Calculations!C2357 = "",Calculations!C2357 &lt;&gt; DefectTypeString),  Calculations!M2357, NA())</f>
        <v>#N/A</v>
      </c>
      <c r="J2357" s="3" t="e">
        <f xml:space="preserve"> IF(Calculations!C2357 = DefectTypeString,  Calculations!M2357, NA())</f>
        <v>#N/A</v>
      </c>
      <c r="K2357" s="3"/>
      <c r="AL2357" s="2" t="str">
        <f t="shared" si="237"/>
        <v/>
      </c>
      <c r="AM2357" s="4" t="str">
        <f t="shared" si="238"/>
        <v/>
      </c>
      <c r="AN2357" s="4" t="str">
        <f t="shared" si="239"/>
        <v/>
      </c>
    </row>
    <row r="2358" spans="1:40" x14ac:dyDescent="0.2">
      <c r="A2358" s="9" t="str">
        <f>Calculations!B2358</f>
        <v/>
      </c>
      <c r="B2358" s="9" t="str">
        <f>Calculations!A2358</f>
        <v/>
      </c>
      <c r="C2358" s="3" t="str">
        <f t="shared" si="242"/>
        <v/>
      </c>
      <c r="D2358" s="3" t="str">
        <f>IFERROR(Calculations!L2358,"")</f>
        <v/>
      </c>
      <c r="E2358" s="3" t="str">
        <f>IF(OR(FilterValue="",Calculations!C2358=FilterValue), IF(Calculations!C2358 &lt;&gt;DefectTypeString,  IFERROR(Calculations!L2358,""), NA()),NA())</f>
        <v/>
      </c>
      <c r="F2358" s="3" t="e">
        <f t="shared" si="240"/>
        <v>#NUM!</v>
      </c>
      <c r="G2358" s="3" t="e">
        <f xml:space="preserve"> IF(Calculations!C2358 = DefectTypeString,  IFERROR(Calculations!L2358,""), NA())</f>
        <v>#N/A</v>
      </c>
      <c r="H2358" s="3" t="e">
        <f t="shared" si="241"/>
        <v>#NUM!</v>
      </c>
      <c r="I2358" s="3" t="e">
        <f ca="1" xml:space="preserve"> IF(OR(Calculations!C2358 = "",Calculations!C2358 &lt;&gt; DefectTypeString),  Calculations!M2358, NA())</f>
        <v>#N/A</v>
      </c>
      <c r="J2358" s="3" t="e">
        <f xml:space="preserve"> IF(Calculations!C2358 = DefectTypeString,  Calculations!M2358, NA())</f>
        <v>#N/A</v>
      </c>
      <c r="K2358" s="3"/>
      <c r="AL2358" s="2" t="str">
        <f t="shared" si="237"/>
        <v/>
      </c>
      <c r="AM2358" s="4" t="str">
        <f t="shared" si="238"/>
        <v/>
      </c>
      <c r="AN2358" s="4" t="str">
        <f t="shared" si="239"/>
        <v/>
      </c>
    </row>
    <row r="2359" spans="1:40" x14ac:dyDescent="0.2">
      <c r="A2359" s="9" t="str">
        <f>Calculations!B2359</f>
        <v/>
      </c>
      <c r="B2359" s="9" t="str">
        <f>Calculations!A2359</f>
        <v/>
      </c>
      <c r="C2359" s="3" t="str">
        <f t="shared" si="242"/>
        <v/>
      </c>
      <c r="D2359" s="3" t="str">
        <f>IFERROR(Calculations!L2359,"")</f>
        <v/>
      </c>
      <c r="E2359" s="3" t="str">
        <f>IF(OR(FilterValue="",Calculations!C2359=FilterValue), IF(Calculations!C2359 &lt;&gt;DefectTypeString,  IFERROR(Calculations!L2359,""), NA()),NA())</f>
        <v/>
      </c>
      <c r="F2359" s="3" t="e">
        <f t="shared" si="240"/>
        <v>#NUM!</v>
      </c>
      <c r="G2359" s="3" t="e">
        <f xml:space="preserve"> IF(Calculations!C2359 = DefectTypeString,  IFERROR(Calculations!L2359,""), NA())</f>
        <v>#N/A</v>
      </c>
      <c r="H2359" s="3" t="e">
        <f t="shared" si="241"/>
        <v>#NUM!</v>
      </c>
      <c r="I2359" s="3" t="e">
        <f ca="1" xml:space="preserve"> IF(OR(Calculations!C2359 = "",Calculations!C2359 &lt;&gt; DefectTypeString),  Calculations!M2359, NA())</f>
        <v>#N/A</v>
      </c>
      <c r="J2359" s="3" t="e">
        <f xml:space="preserve"> IF(Calculations!C2359 = DefectTypeString,  Calculations!M2359, NA())</f>
        <v>#N/A</v>
      </c>
      <c r="K2359" s="3"/>
      <c r="AL2359" s="2" t="str">
        <f t="shared" si="237"/>
        <v/>
      </c>
      <c r="AM2359" s="4" t="str">
        <f t="shared" si="238"/>
        <v/>
      </c>
      <c r="AN2359" s="4" t="str">
        <f t="shared" si="239"/>
        <v/>
      </c>
    </row>
    <row r="2360" spans="1:40" x14ac:dyDescent="0.2">
      <c r="A2360" s="9" t="str">
        <f>Calculations!B2360</f>
        <v/>
      </c>
      <c r="B2360" s="9" t="str">
        <f>Calculations!A2360</f>
        <v/>
      </c>
      <c r="C2360" s="3" t="str">
        <f t="shared" si="242"/>
        <v/>
      </c>
      <c r="D2360" s="3" t="str">
        <f>IFERROR(Calculations!L2360,"")</f>
        <v/>
      </c>
      <c r="E2360" s="3" t="str">
        <f>IF(OR(FilterValue="",Calculations!C2360=FilterValue), IF(Calculations!C2360 &lt;&gt;DefectTypeString,  IFERROR(Calculations!L2360,""), NA()),NA())</f>
        <v/>
      </c>
      <c r="F2360" s="3" t="e">
        <f t="shared" si="240"/>
        <v>#NUM!</v>
      </c>
      <c r="G2360" s="3" t="e">
        <f xml:space="preserve"> IF(Calculations!C2360 = DefectTypeString,  IFERROR(Calculations!L2360,""), NA())</f>
        <v>#N/A</v>
      </c>
      <c r="H2360" s="3" t="e">
        <f t="shared" si="241"/>
        <v>#NUM!</v>
      </c>
      <c r="I2360" s="3" t="e">
        <f ca="1" xml:space="preserve"> IF(OR(Calculations!C2360 = "",Calculations!C2360 &lt;&gt; DefectTypeString),  Calculations!M2360, NA())</f>
        <v>#N/A</v>
      </c>
      <c r="J2360" s="3" t="e">
        <f xml:space="preserve"> IF(Calculations!C2360 = DefectTypeString,  Calculations!M2360, NA())</f>
        <v>#N/A</v>
      </c>
      <c r="K2360" s="3"/>
      <c r="AL2360" s="2" t="str">
        <f t="shared" si="237"/>
        <v/>
      </c>
      <c r="AM2360" s="4" t="str">
        <f t="shared" si="238"/>
        <v/>
      </c>
      <c r="AN2360" s="4" t="str">
        <f t="shared" si="239"/>
        <v/>
      </c>
    </row>
    <row r="2361" spans="1:40" x14ac:dyDescent="0.2">
      <c r="A2361" s="9" t="str">
        <f>Calculations!B2361</f>
        <v/>
      </c>
      <c r="B2361" s="9" t="str">
        <f>Calculations!A2361</f>
        <v/>
      </c>
      <c r="C2361" s="3" t="str">
        <f t="shared" si="242"/>
        <v/>
      </c>
      <c r="D2361" s="3" t="str">
        <f>IFERROR(Calculations!L2361,"")</f>
        <v/>
      </c>
      <c r="E2361" s="3" t="str">
        <f>IF(OR(FilterValue="",Calculations!C2361=FilterValue), IF(Calculations!C2361 &lt;&gt;DefectTypeString,  IFERROR(Calculations!L2361,""), NA()),NA())</f>
        <v/>
      </c>
      <c r="F2361" s="3" t="e">
        <f t="shared" si="240"/>
        <v>#NUM!</v>
      </c>
      <c r="G2361" s="3" t="e">
        <f xml:space="preserve"> IF(Calculations!C2361 = DefectTypeString,  IFERROR(Calculations!L2361,""), NA())</f>
        <v>#N/A</v>
      </c>
      <c r="H2361" s="3" t="e">
        <f t="shared" si="241"/>
        <v>#NUM!</v>
      </c>
      <c r="I2361" s="3" t="e">
        <f ca="1" xml:space="preserve"> IF(OR(Calculations!C2361 = "",Calculations!C2361 &lt;&gt; DefectTypeString),  Calculations!M2361, NA())</f>
        <v>#N/A</v>
      </c>
      <c r="J2361" s="3" t="e">
        <f xml:space="preserve"> IF(Calculations!C2361 = DefectTypeString,  Calculations!M2361, NA())</f>
        <v>#N/A</v>
      </c>
      <c r="K2361" s="3"/>
      <c r="AL2361" s="2" t="str">
        <f t="shared" si="237"/>
        <v/>
      </c>
      <c r="AM2361" s="4" t="str">
        <f t="shared" si="238"/>
        <v/>
      </c>
      <c r="AN2361" s="4" t="str">
        <f t="shared" si="239"/>
        <v/>
      </c>
    </row>
    <row r="2362" spans="1:40" x14ac:dyDescent="0.2">
      <c r="A2362" s="9" t="str">
        <f>Calculations!B2362</f>
        <v/>
      </c>
      <c r="B2362" s="9" t="str">
        <f>Calculations!A2362</f>
        <v/>
      </c>
      <c r="C2362" s="3" t="str">
        <f t="shared" si="242"/>
        <v/>
      </c>
      <c r="D2362" s="3" t="str">
        <f>IFERROR(Calculations!L2362,"")</f>
        <v/>
      </c>
      <c r="E2362" s="3" t="str">
        <f>IF(OR(FilterValue="",Calculations!C2362=FilterValue), IF(Calculations!C2362 &lt;&gt;DefectTypeString,  IFERROR(Calculations!L2362,""), NA()),NA())</f>
        <v/>
      </c>
      <c r="F2362" s="3" t="e">
        <f t="shared" si="240"/>
        <v>#NUM!</v>
      </c>
      <c r="G2362" s="3" t="e">
        <f xml:space="preserve"> IF(Calculations!C2362 = DefectTypeString,  IFERROR(Calculations!L2362,""), NA())</f>
        <v>#N/A</v>
      </c>
      <c r="H2362" s="3" t="e">
        <f t="shared" si="241"/>
        <v>#NUM!</v>
      </c>
      <c r="I2362" s="3" t="e">
        <f ca="1" xml:space="preserve"> IF(OR(Calculations!C2362 = "",Calculations!C2362 &lt;&gt; DefectTypeString),  Calculations!M2362, NA())</f>
        <v>#N/A</v>
      </c>
      <c r="J2362" s="3" t="e">
        <f xml:space="preserve"> IF(Calculations!C2362 = DefectTypeString,  Calculations!M2362, NA())</f>
        <v>#N/A</v>
      </c>
      <c r="K2362" s="3"/>
      <c r="AL2362" s="2" t="str">
        <f t="shared" si="237"/>
        <v/>
      </c>
      <c r="AM2362" s="4" t="str">
        <f t="shared" si="238"/>
        <v/>
      </c>
      <c r="AN2362" s="4" t="str">
        <f t="shared" si="239"/>
        <v/>
      </c>
    </row>
    <row r="2363" spans="1:40" x14ac:dyDescent="0.2">
      <c r="A2363" s="9" t="str">
        <f>Calculations!B2363</f>
        <v/>
      </c>
      <c r="B2363" s="9" t="str">
        <f>Calculations!A2363</f>
        <v/>
      </c>
      <c r="C2363" s="3" t="str">
        <f t="shared" si="242"/>
        <v/>
      </c>
      <c r="D2363" s="3" t="str">
        <f>IFERROR(Calculations!L2363,"")</f>
        <v/>
      </c>
      <c r="E2363" s="3" t="str">
        <f>IF(OR(FilterValue="",Calculations!C2363=FilterValue), IF(Calculations!C2363 &lt;&gt;DefectTypeString,  IFERROR(Calculations!L2363,""), NA()),NA())</f>
        <v/>
      </c>
      <c r="F2363" s="3" t="e">
        <f t="shared" si="240"/>
        <v>#NUM!</v>
      </c>
      <c r="G2363" s="3" t="e">
        <f xml:space="preserve"> IF(Calculations!C2363 = DefectTypeString,  IFERROR(Calculations!L2363,""), NA())</f>
        <v>#N/A</v>
      </c>
      <c r="H2363" s="3" t="e">
        <f t="shared" si="241"/>
        <v>#NUM!</v>
      </c>
      <c r="I2363" s="3" t="e">
        <f ca="1" xml:space="preserve"> IF(OR(Calculations!C2363 = "",Calculations!C2363 &lt;&gt; DefectTypeString),  Calculations!M2363, NA())</f>
        <v>#N/A</v>
      </c>
      <c r="J2363" s="3" t="e">
        <f xml:space="preserve"> IF(Calculations!C2363 = DefectTypeString,  Calculations!M2363, NA())</f>
        <v>#N/A</v>
      </c>
      <c r="K2363" s="3"/>
      <c r="AL2363" s="2" t="str">
        <f t="shared" si="237"/>
        <v/>
      </c>
      <c r="AM2363" s="4" t="str">
        <f t="shared" si="238"/>
        <v/>
      </c>
      <c r="AN2363" s="4" t="str">
        <f t="shared" si="239"/>
        <v/>
      </c>
    </row>
    <row r="2364" spans="1:40" x14ac:dyDescent="0.2">
      <c r="A2364" s="9" t="str">
        <f>Calculations!B2364</f>
        <v/>
      </c>
      <c r="B2364" s="9" t="str">
        <f>Calculations!A2364</f>
        <v/>
      </c>
      <c r="C2364" s="3" t="str">
        <f t="shared" si="242"/>
        <v/>
      </c>
      <c r="D2364" s="3" t="str">
        <f>IFERROR(Calculations!L2364,"")</f>
        <v/>
      </c>
      <c r="E2364" s="3" t="str">
        <f>IF(OR(FilterValue="",Calculations!C2364=FilterValue), IF(Calculations!C2364 &lt;&gt;DefectTypeString,  IFERROR(Calculations!L2364,""), NA()),NA())</f>
        <v/>
      </c>
      <c r="F2364" s="3" t="e">
        <f t="shared" si="240"/>
        <v>#NUM!</v>
      </c>
      <c r="G2364" s="3" t="e">
        <f xml:space="preserve"> IF(Calculations!C2364 = DefectTypeString,  IFERROR(Calculations!L2364,""), NA())</f>
        <v>#N/A</v>
      </c>
      <c r="H2364" s="3" t="e">
        <f t="shared" si="241"/>
        <v>#NUM!</v>
      </c>
      <c r="I2364" s="3" t="e">
        <f ca="1" xml:space="preserve"> IF(OR(Calculations!C2364 = "",Calculations!C2364 &lt;&gt; DefectTypeString),  Calculations!M2364, NA())</f>
        <v>#N/A</v>
      </c>
      <c r="J2364" s="3" t="e">
        <f xml:space="preserve"> IF(Calculations!C2364 = DefectTypeString,  Calculations!M2364, NA())</f>
        <v>#N/A</v>
      </c>
      <c r="K2364" s="3"/>
      <c r="AL2364" s="2" t="str">
        <f t="shared" si="237"/>
        <v/>
      </c>
      <c r="AM2364" s="4" t="str">
        <f t="shared" si="238"/>
        <v/>
      </c>
      <c r="AN2364" s="4" t="str">
        <f t="shared" si="239"/>
        <v/>
      </c>
    </row>
    <row r="2365" spans="1:40" x14ac:dyDescent="0.2">
      <c r="A2365" s="9" t="str">
        <f>Calculations!B2365</f>
        <v/>
      </c>
      <c r="B2365" s="9" t="str">
        <f>Calculations!A2365</f>
        <v/>
      </c>
      <c r="C2365" s="3" t="str">
        <f t="shared" si="242"/>
        <v/>
      </c>
      <c r="D2365" s="3" t="str">
        <f>IFERROR(Calculations!L2365,"")</f>
        <v/>
      </c>
      <c r="E2365" s="3" t="str">
        <f>IF(OR(FilterValue="",Calculations!C2365=FilterValue), IF(Calculations!C2365 &lt;&gt;DefectTypeString,  IFERROR(Calculations!L2365,""), NA()),NA())</f>
        <v/>
      </c>
      <c r="F2365" s="3" t="e">
        <f t="shared" si="240"/>
        <v>#NUM!</v>
      </c>
      <c r="G2365" s="3" t="e">
        <f xml:space="preserve"> IF(Calculations!C2365 = DefectTypeString,  IFERROR(Calculations!L2365,""), NA())</f>
        <v>#N/A</v>
      </c>
      <c r="H2365" s="3" t="e">
        <f t="shared" si="241"/>
        <v>#NUM!</v>
      </c>
      <c r="I2365" s="3" t="e">
        <f ca="1" xml:space="preserve"> IF(OR(Calculations!C2365 = "",Calculations!C2365 &lt;&gt; DefectTypeString),  Calculations!M2365, NA())</f>
        <v>#N/A</v>
      </c>
      <c r="J2365" s="3" t="e">
        <f xml:space="preserve"> IF(Calculations!C2365 = DefectTypeString,  Calculations!M2365, NA())</f>
        <v>#N/A</v>
      </c>
      <c r="K2365" s="3"/>
      <c r="AL2365" s="2" t="str">
        <f t="shared" si="237"/>
        <v/>
      </c>
      <c r="AM2365" s="4" t="str">
        <f t="shared" si="238"/>
        <v/>
      </c>
      <c r="AN2365" s="4" t="str">
        <f t="shared" si="239"/>
        <v/>
      </c>
    </row>
    <row r="2366" spans="1:40" x14ac:dyDescent="0.2">
      <c r="A2366" s="9" t="str">
        <f>Calculations!B2366</f>
        <v/>
      </c>
      <c r="B2366" s="9" t="str">
        <f>Calculations!A2366</f>
        <v/>
      </c>
      <c r="C2366" s="3" t="str">
        <f t="shared" si="242"/>
        <v/>
      </c>
      <c r="D2366" s="3" t="str">
        <f>IFERROR(Calculations!L2366,"")</f>
        <v/>
      </c>
      <c r="E2366" s="3" t="str">
        <f>IF(OR(FilterValue="",Calculations!C2366=FilterValue), IF(Calculations!C2366 &lt;&gt;DefectTypeString,  IFERROR(Calculations!L2366,""), NA()),NA())</f>
        <v/>
      </c>
      <c r="F2366" s="3" t="e">
        <f t="shared" si="240"/>
        <v>#NUM!</v>
      </c>
      <c r="G2366" s="3" t="e">
        <f xml:space="preserve"> IF(Calculations!C2366 = DefectTypeString,  IFERROR(Calculations!L2366,""), NA())</f>
        <v>#N/A</v>
      </c>
      <c r="H2366" s="3" t="e">
        <f t="shared" si="241"/>
        <v>#NUM!</v>
      </c>
      <c r="I2366" s="3" t="e">
        <f ca="1" xml:space="preserve"> IF(OR(Calculations!C2366 = "",Calculations!C2366 &lt;&gt; DefectTypeString),  Calculations!M2366, NA())</f>
        <v>#N/A</v>
      </c>
      <c r="J2366" s="3" t="e">
        <f xml:space="preserve"> IF(Calculations!C2366 = DefectTypeString,  Calculations!M2366, NA())</f>
        <v>#N/A</v>
      </c>
      <c r="K2366" s="3"/>
      <c r="AL2366" s="2" t="str">
        <f t="shared" si="237"/>
        <v/>
      </c>
      <c r="AM2366" s="4" t="str">
        <f t="shared" si="238"/>
        <v/>
      </c>
      <c r="AN2366" s="4" t="str">
        <f t="shared" si="239"/>
        <v/>
      </c>
    </row>
    <row r="2367" spans="1:40" x14ac:dyDescent="0.2">
      <c r="A2367" s="9" t="str">
        <f>Calculations!B2367</f>
        <v/>
      </c>
      <c r="B2367" s="9" t="str">
        <f>Calculations!A2367</f>
        <v/>
      </c>
      <c r="C2367" s="3" t="str">
        <f t="shared" si="242"/>
        <v/>
      </c>
      <c r="D2367" s="3" t="str">
        <f>IFERROR(Calculations!L2367,"")</f>
        <v/>
      </c>
      <c r="E2367" s="3" t="str">
        <f>IF(OR(FilterValue="",Calculations!C2367=FilterValue), IF(Calculations!C2367 &lt;&gt;DefectTypeString,  IFERROR(Calculations!L2367,""), NA()),NA())</f>
        <v/>
      </c>
      <c r="F2367" s="3" t="e">
        <f t="shared" si="240"/>
        <v>#NUM!</v>
      </c>
      <c r="G2367" s="3" t="e">
        <f xml:space="preserve"> IF(Calculations!C2367 = DefectTypeString,  IFERROR(Calculations!L2367,""), NA())</f>
        <v>#N/A</v>
      </c>
      <c r="H2367" s="3" t="e">
        <f t="shared" si="241"/>
        <v>#NUM!</v>
      </c>
      <c r="I2367" s="3" t="e">
        <f ca="1" xml:space="preserve"> IF(OR(Calculations!C2367 = "",Calculations!C2367 &lt;&gt; DefectTypeString),  Calculations!M2367, NA())</f>
        <v>#N/A</v>
      </c>
      <c r="J2367" s="3" t="e">
        <f xml:space="preserve"> IF(Calculations!C2367 = DefectTypeString,  Calculations!M2367, NA())</f>
        <v>#N/A</v>
      </c>
      <c r="K2367" s="3"/>
      <c r="AL2367" s="2" t="str">
        <f t="shared" si="237"/>
        <v/>
      </c>
      <c r="AM2367" s="4" t="str">
        <f t="shared" si="238"/>
        <v/>
      </c>
      <c r="AN2367" s="4" t="str">
        <f t="shared" si="239"/>
        <v/>
      </c>
    </row>
    <row r="2368" spans="1:40" x14ac:dyDescent="0.2">
      <c r="A2368" s="9" t="str">
        <f>Calculations!B2368</f>
        <v/>
      </c>
      <c r="B2368" s="9" t="str">
        <f>Calculations!A2368</f>
        <v/>
      </c>
      <c r="C2368" s="3" t="str">
        <f t="shared" si="242"/>
        <v/>
      </c>
      <c r="D2368" s="3" t="str">
        <f>IFERROR(Calculations!L2368,"")</f>
        <v/>
      </c>
      <c r="E2368" s="3" t="str">
        <f>IF(OR(FilterValue="",Calculations!C2368=FilterValue), IF(Calculations!C2368 &lt;&gt;DefectTypeString,  IFERROR(Calculations!L2368,""), NA()),NA())</f>
        <v/>
      </c>
      <c r="F2368" s="3" t="e">
        <f t="shared" si="240"/>
        <v>#NUM!</v>
      </c>
      <c r="G2368" s="3" t="e">
        <f xml:space="preserve"> IF(Calculations!C2368 = DefectTypeString,  IFERROR(Calculations!L2368,""), NA())</f>
        <v>#N/A</v>
      </c>
      <c r="H2368" s="3" t="e">
        <f t="shared" si="241"/>
        <v>#NUM!</v>
      </c>
      <c r="I2368" s="3" t="e">
        <f ca="1" xml:space="preserve"> IF(OR(Calculations!C2368 = "",Calculations!C2368 &lt;&gt; DefectTypeString),  Calculations!M2368, NA())</f>
        <v>#N/A</v>
      </c>
      <c r="J2368" s="3" t="e">
        <f xml:space="preserve"> IF(Calculations!C2368 = DefectTypeString,  Calculations!M2368, NA())</f>
        <v>#N/A</v>
      </c>
      <c r="K2368" s="3"/>
      <c r="AL2368" s="2" t="str">
        <f t="shared" si="237"/>
        <v/>
      </c>
      <c r="AM2368" s="4" t="str">
        <f t="shared" si="238"/>
        <v/>
      </c>
      <c r="AN2368" s="4" t="str">
        <f t="shared" si="239"/>
        <v/>
      </c>
    </row>
    <row r="2369" spans="1:40" x14ac:dyDescent="0.2">
      <c r="A2369" s="9" t="str">
        <f>Calculations!B2369</f>
        <v/>
      </c>
      <c r="B2369" s="9" t="str">
        <f>Calculations!A2369</f>
        <v/>
      </c>
      <c r="C2369" s="3" t="str">
        <f t="shared" si="242"/>
        <v/>
      </c>
      <c r="D2369" s="3" t="str">
        <f>IFERROR(Calculations!L2369,"")</f>
        <v/>
      </c>
      <c r="E2369" s="3" t="str">
        <f>IF(OR(FilterValue="",Calculations!C2369=FilterValue), IF(Calculations!C2369 &lt;&gt;DefectTypeString,  IFERROR(Calculations!L2369,""), NA()),NA())</f>
        <v/>
      </c>
      <c r="F2369" s="3" t="e">
        <f t="shared" si="240"/>
        <v>#NUM!</v>
      </c>
      <c r="G2369" s="3" t="e">
        <f xml:space="preserve"> IF(Calculations!C2369 = DefectTypeString,  IFERROR(Calculations!L2369,""), NA())</f>
        <v>#N/A</v>
      </c>
      <c r="H2369" s="3" t="e">
        <f t="shared" si="241"/>
        <v>#NUM!</v>
      </c>
      <c r="I2369" s="3" t="e">
        <f ca="1" xml:space="preserve"> IF(OR(Calculations!C2369 = "",Calculations!C2369 &lt;&gt; DefectTypeString),  Calculations!M2369, NA())</f>
        <v>#N/A</v>
      </c>
      <c r="J2369" s="3" t="e">
        <f xml:space="preserve"> IF(Calculations!C2369 = DefectTypeString,  Calculations!M2369, NA())</f>
        <v>#N/A</v>
      </c>
      <c r="K2369" s="3"/>
      <c r="AL2369" s="2" t="str">
        <f t="shared" si="237"/>
        <v/>
      </c>
      <c r="AM2369" s="4" t="str">
        <f t="shared" si="238"/>
        <v/>
      </c>
      <c r="AN2369" s="4" t="str">
        <f t="shared" si="239"/>
        <v/>
      </c>
    </row>
    <row r="2370" spans="1:40" x14ac:dyDescent="0.2">
      <c r="A2370" s="9" t="str">
        <f>Calculations!B2370</f>
        <v/>
      </c>
      <c r="B2370" s="9" t="str">
        <f>Calculations!A2370</f>
        <v/>
      </c>
      <c r="C2370" s="3" t="str">
        <f t="shared" si="242"/>
        <v/>
      </c>
      <c r="D2370" s="3" t="str">
        <f>IFERROR(Calculations!L2370,"")</f>
        <v/>
      </c>
      <c r="E2370" s="3" t="str">
        <f>IF(OR(FilterValue="",Calculations!C2370=FilterValue), IF(Calculations!C2370 &lt;&gt;DefectTypeString,  IFERROR(Calculations!L2370,""), NA()),NA())</f>
        <v/>
      </c>
      <c r="F2370" s="3" t="e">
        <f t="shared" si="240"/>
        <v>#NUM!</v>
      </c>
      <c r="G2370" s="3" t="e">
        <f xml:space="preserve"> IF(Calculations!C2370 = DefectTypeString,  IFERROR(Calculations!L2370,""), NA())</f>
        <v>#N/A</v>
      </c>
      <c r="H2370" s="3" t="e">
        <f t="shared" si="241"/>
        <v>#NUM!</v>
      </c>
      <c r="I2370" s="3" t="e">
        <f ca="1" xml:space="preserve"> IF(OR(Calculations!C2370 = "",Calculations!C2370 &lt;&gt; DefectTypeString),  Calculations!M2370, NA())</f>
        <v>#N/A</v>
      </c>
      <c r="J2370" s="3" t="e">
        <f xml:space="preserve"> IF(Calculations!C2370 = DefectTypeString,  Calculations!M2370, NA())</f>
        <v>#N/A</v>
      </c>
      <c r="K2370" s="3"/>
      <c r="AL2370" s="2" t="str">
        <f t="shared" si="237"/>
        <v/>
      </c>
      <c r="AM2370" s="4" t="str">
        <f t="shared" si="238"/>
        <v/>
      </c>
      <c r="AN2370" s="4" t="str">
        <f t="shared" si="239"/>
        <v/>
      </c>
    </row>
    <row r="2371" spans="1:40" x14ac:dyDescent="0.2">
      <c r="A2371" s="9" t="str">
        <f>Calculations!B2371</f>
        <v/>
      </c>
      <c r="B2371" s="9" t="str">
        <f>Calculations!A2371</f>
        <v/>
      </c>
      <c r="C2371" s="3" t="str">
        <f t="shared" si="242"/>
        <v/>
      </c>
      <c r="D2371" s="3" t="str">
        <f>IFERROR(Calculations!L2371,"")</f>
        <v/>
      </c>
      <c r="E2371" s="3" t="str">
        <f>IF(OR(FilterValue="",Calculations!C2371=FilterValue), IF(Calculations!C2371 &lt;&gt;DefectTypeString,  IFERROR(Calculations!L2371,""), NA()),NA())</f>
        <v/>
      </c>
      <c r="F2371" s="3" t="e">
        <f t="shared" si="240"/>
        <v>#NUM!</v>
      </c>
      <c r="G2371" s="3" t="e">
        <f xml:space="preserve"> IF(Calculations!C2371 = DefectTypeString,  IFERROR(Calculations!L2371,""), NA())</f>
        <v>#N/A</v>
      </c>
      <c r="H2371" s="3" t="e">
        <f t="shared" si="241"/>
        <v>#NUM!</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43">IF(AL2370&lt;=MAX(B:B), AL2370+1,"")</f>
        <v/>
      </c>
      <c r="AM2371" s="4" t="str">
        <f t="shared" ref="AM2371:AM2434" si="244">IF(AL2371&lt;&gt;"",$F$2,"")</f>
        <v/>
      </c>
      <c r="AN2371" s="4" t="str">
        <f t="shared" ref="AN2371:AN2434" si="245">IF(AL2371&lt;&gt;"",$H$2,"")</f>
        <v/>
      </c>
    </row>
    <row r="2372" spans="1:40" x14ac:dyDescent="0.2">
      <c r="A2372" s="9" t="str">
        <f>Calculations!B2372</f>
        <v/>
      </c>
      <c r="B2372" s="9" t="str">
        <f>Calculations!A2372</f>
        <v/>
      </c>
      <c r="C2372" s="3" t="str">
        <f t="shared" si="242"/>
        <v/>
      </c>
      <c r="D2372" s="3" t="str">
        <f>IFERROR(Calculations!L2372,"")</f>
        <v/>
      </c>
      <c r="E2372" s="3" t="str">
        <f>IF(OR(FilterValue="",Calculations!C2372=FilterValue), IF(Calculations!C2372 &lt;&gt;DefectTypeString,  IFERROR(Calculations!L2372,""), NA()),NA())</f>
        <v/>
      </c>
      <c r="F2372" s="3" t="e">
        <f t="shared" ref="F2372:F2435" si="246">$F$2</f>
        <v>#NUM!</v>
      </c>
      <c r="G2372" s="3" t="e">
        <f xml:space="preserve"> IF(Calculations!C2372 = DefectTypeString,  IFERROR(Calculations!L2372,""), NA())</f>
        <v>#N/A</v>
      </c>
      <c r="H2372" s="3" t="e">
        <f t="shared" ref="H2372:H2435" si="247">$H$2</f>
        <v>#NUM!</v>
      </c>
      <c r="I2372" s="3" t="e">
        <f ca="1" xml:space="preserve"> IF(OR(Calculations!C2372 = "",Calculations!C2372 &lt;&gt; DefectTypeString),  Calculations!M2372, NA())</f>
        <v>#N/A</v>
      </c>
      <c r="J2372" s="3" t="e">
        <f xml:space="preserve"> IF(Calculations!C2372 = DefectTypeString,  Calculations!M2372, NA())</f>
        <v>#N/A</v>
      </c>
      <c r="K2372" s="3"/>
      <c r="AL2372" s="2" t="str">
        <f t="shared" si="243"/>
        <v/>
      </c>
      <c r="AM2372" s="4" t="str">
        <f t="shared" si="244"/>
        <v/>
      </c>
      <c r="AN2372" s="4" t="str">
        <f t="shared" si="245"/>
        <v/>
      </c>
    </row>
    <row r="2373" spans="1:40" x14ac:dyDescent="0.2">
      <c r="A2373" s="9" t="str">
        <f>Calculations!B2373</f>
        <v/>
      </c>
      <c r="B2373" s="9" t="str">
        <f>Calculations!A2373</f>
        <v/>
      </c>
      <c r="C2373" s="3" t="str">
        <f t="shared" si="242"/>
        <v/>
      </c>
      <c r="D2373" s="3" t="str">
        <f>IFERROR(Calculations!L2373,"")</f>
        <v/>
      </c>
      <c r="E2373" s="3" t="str">
        <f>IF(OR(FilterValue="",Calculations!C2373=FilterValue), IF(Calculations!C2373 &lt;&gt;DefectTypeString,  IFERROR(Calculations!L2373,""), NA()),NA())</f>
        <v/>
      </c>
      <c r="F2373" s="3" t="e">
        <f t="shared" si="246"/>
        <v>#NUM!</v>
      </c>
      <c r="G2373" s="3" t="e">
        <f xml:space="preserve"> IF(Calculations!C2373 = DefectTypeString,  IFERROR(Calculations!L2373,""), NA())</f>
        <v>#N/A</v>
      </c>
      <c r="H2373" s="3" t="e">
        <f t="shared" si="247"/>
        <v>#NUM!</v>
      </c>
      <c r="I2373" s="3" t="e">
        <f ca="1" xml:space="preserve"> IF(OR(Calculations!C2373 = "",Calculations!C2373 &lt;&gt; DefectTypeString),  Calculations!M2373, NA())</f>
        <v>#N/A</v>
      </c>
      <c r="J2373" s="3" t="e">
        <f xml:space="preserve"> IF(Calculations!C2373 = DefectTypeString,  Calculations!M2373, NA())</f>
        <v>#N/A</v>
      </c>
      <c r="K2373" s="3"/>
      <c r="AL2373" s="2" t="str">
        <f t="shared" si="243"/>
        <v/>
      </c>
      <c r="AM2373" s="4" t="str">
        <f t="shared" si="244"/>
        <v/>
      </c>
      <c r="AN2373" s="4" t="str">
        <f t="shared" si="245"/>
        <v/>
      </c>
    </row>
    <row r="2374" spans="1:40" x14ac:dyDescent="0.2">
      <c r="A2374" s="9" t="str">
        <f>Calculations!B2374</f>
        <v/>
      </c>
      <c r="B2374" s="9" t="str">
        <f>Calculations!A2374</f>
        <v/>
      </c>
      <c r="C2374" s="3" t="str">
        <f t="shared" si="242"/>
        <v/>
      </c>
      <c r="D2374" s="3" t="str">
        <f>IFERROR(Calculations!L2374,"")</f>
        <v/>
      </c>
      <c r="E2374" s="3" t="str">
        <f>IF(OR(FilterValue="",Calculations!C2374=FilterValue), IF(Calculations!C2374 &lt;&gt;DefectTypeString,  IFERROR(Calculations!L2374,""), NA()),NA())</f>
        <v/>
      </c>
      <c r="F2374" s="3" t="e">
        <f t="shared" si="246"/>
        <v>#NUM!</v>
      </c>
      <c r="G2374" s="3" t="e">
        <f xml:space="preserve"> IF(Calculations!C2374 = DefectTypeString,  IFERROR(Calculations!L2374,""), NA())</f>
        <v>#N/A</v>
      </c>
      <c r="H2374" s="3" t="e">
        <f t="shared" si="247"/>
        <v>#NUM!</v>
      </c>
      <c r="I2374" s="3" t="e">
        <f ca="1" xml:space="preserve"> IF(OR(Calculations!C2374 = "",Calculations!C2374 &lt;&gt; DefectTypeString),  Calculations!M2374, NA())</f>
        <v>#N/A</v>
      </c>
      <c r="J2374" s="3" t="e">
        <f xml:space="preserve"> IF(Calculations!C2374 = DefectTypeString,  Calculations!M2374, NA())</f>
        <v>#N/A</v>
      </c>
      <c r="K2374" s="3"/>
      <c r="AL2374" s="2" t="str">
        <f t="shared" si="243"/>
        <v/>
      </c>
      <c r="AM2374" s="4" t="str">
        <f t="shared" si="244"/>
        <v/>
      </c>
      <c r="AN2374" s="4" t="str">
        <f t="shared" si="245"/>
        <v/>
      </c>
    </row>
    <row r="2375" spans="1:40" x14ac:dyDescent="0.2">
      <c r="A2375" s="9" t="str">
        <f>Calculations!B2375</f>
        <v/>
      </c>
      <c r="B2375" s="9" t="str">
        <f>Calculations!A2375</f>
        <v/>
      </c>
      <c r="C2375" s="3" t="str">
        <f t="shared" si="242"/>
        <v/>
      </c>
      <c r="D2375" s="3" t="str">
        <f>IFERROR(Calculations!L2375,"")</f>
        <v/>
      </c>
      <c r="E2375" s="3" t="str">
        <f>IF(OR(FilterValue="",Calculations!C2375=FilterValue), IF(Calculations!C2375 &lt;&gt;DefectTypeString,  IFERROR(Calculations!L2375,""), NA()),NA())</f>
        <v/>
      </c>
      <c r="F2375" s="3" t="e">
        <f t="shared" si="246"/>
        <v>#NUM!</v>
      </c>
      <c r="G2375" s="3" t="e">
        <f xml:space="preserve"> IF(Calculations!C2375 = DefectTypeString,  IFERROR(Calculations!L2375,""), NA())</f>
        <v>#N/A</v>
      </c>
      <c r="H2375" s="3" t="e">
        <f t="shared" si="247"/>
        <v>#NUM!</v>
      </c>
      <c r="I2375" s="3" t="e">
        <f ca="1" xml:space="preserve"> IF(OR(Calculations!C2375 = "",Calculations!C2375 &lt;&gt; DefectTypeString),  Calculations!M2375, NA())</f>
        <v>#N/A</v>
      </c>
      <c r="J2375" s="3" t="e">
        <f xml:space="preserve"> IF(Calculations!C2375 = DefectTypeString,  Calculations!M2375, NA())</f>
        <v>#N/A</v>
      </c>
      <c r="K2375" s="3"/>
      <c r="AL2375" s="2" t="str">
        <f t="shared" si="243"/>
        <v/>
      </c>
      <c r="AM2375" s="4" t="str">
        <f t="shared" si="244"/>
        <v/>
      </c>
      <c r="AN2375" s="4" t="str">
        <f t="shared" si="245"/>
        <v/>
      </c>
    </row>
    <row r="2376" spans="1:40" x14ac:dyDescent="0.2">
      <c r="A2376" s="9" t="str">
        <f>Calculations!B2376</f>
        <v/>
      </c>
      <c r="B2376" s="9" t="str">
        <f>Calculations!A2376</f>
        <v/>
      </c>
      <c r="C2376" s="3" t="str">
        <f t="shared" si="242"/>
        <v/>
      </c>
      <c r="D2376" s="3" t="str">
        <f>IFERROR(Calculations!L2376,"")</f>
        <v/>
      </c>
      <c r="E2376" s="3" t="str">
        <f>IF(OR(FilterValue="",Calculations!C2376=FilterValue), IF(Calculations!C2376 &lt;&gt;DefectTypeString,  IFERROR(Calculations!L2376,""), NA()),NA())</f>
        <v/>
      </c>
      <c r="F2376" s="3" t="e">
        <f t="shared" si="246"/>
        <v>#NUM!</v>
      </c>
      <c r="G2376" s="3" t="e">
        <f xml:space="preserve"> IF(Calculations!C2376 = DefectTypeString,  IFERROR(Calculations!L2376,""), NA())</f>
        <v>#N/A</v>
      </c>
      <c r="H2376" s="3" t="e">
        <f t="shared" si="247"/>
        <v>#NUM!</v>
      </c>
      <c r="I2376" s="3" t="e">
        <f ca="1" xml:space="preserve"> IF(OR(Calculations!C2376 = "",Calculations!C2376 &lt;&gt; DefectTypeString),  Calculations!M2376, NA())</f>
        <v>#N/A</v>
      </c>
      <c r="J2376" s="3" t="e">
        <f xml:space="preserve"> IF(Calculations!C2376 = DefectTypeString,  Calculations!M2376, NA())</f>
        <v>#N/A</v>
      </c>
      <c r="K2376" s="3"/>
      <c r="AL2376" s="2" t="str">
        <f t="shared" si="243"/>
        <v/>
      </c>
      <c r="AM2376" s="4" t="str">
        <f t="shared" si="244"/>
        <v/>
      </c>
      <c r="AN2376" s="4" t="str">
        <f t="shared" si="245"/>
        <v/>
      </c>
    </row>
    <row r="2377" spans="1:40" x14ac:dyDescent="0.2">
      <c r="A2377" s="9" t="str">
        <f>Calculations!B2377</f>
        <v/>
      </c>
      <c r="B2377" s="9" t="str">
        <f>Calculations!A2377</f>
        <v/>
      </c>
      <c r="C2377" s="3" t="str">
        <f t="shared" si="242"/>
        <v/>
      </c>
      <c r="D2377" s="3" t="str">
        <f>IFERROR(Calculations!L2377,"")</f>
        <v/>
      </c>
      <c r="E2377" s="3" t="str">
        <f>IF(OR(FilterValue="",Calculations!C2377=FilterValue), IF(Calculations!C2377 &lt;&gt;DefectTypeString,  IFERROR(Calculations!L2377,""), NA()),NA())</f>
        <v/>
      </c>
      <c r="F2377" s="3" t="e">
        <f t="shared" si="246"/>
        <v>#NUM!</v>
      </c>
      <c r="G2377" s="3" t="e">
        <f xml:space="preserve"> IF(Calculations!C2377 = DefectTypeString,  IFERROR(Calculations!L2377,""), NA())</f>
        <v>#N/A</v>
      </c>
      <c r="H2377" s="3" t="e">
        <f t="shared" si="247"/>
        <v>#NUM!</v>
      </c>
      <c r="I2377" s="3" t="e">
        <f ca="1" xml:space="preserve"> IF(OR(Calculations!C2377 = "",Calculations!C2377 &lt;&gt; DefectTypeString),  Calculations!M2377, NA())</f>
        <v>#N/A</v>
      </c>
      <c r="J2377" s="3" t="e">
        <f xml:space="preserve"> IF(Calculations!C2377 = DefectTypeString,  Calculations!M2377, NA())</f>
        <v>#N/A</v>
      </c>
      <c r="K2377" s="3"/>
      <c r="AL2377" s="2" t="str">
        <f t="shared" si="243"/>
        <v/>
      </c>
      <c r="AM2377" s="4" t="str">
        <f t="shared" si="244"/>
        <v/>
      </c>
      <c r="AN2377" s="4" t="str">
        <f t="shared" si="245"/>
        <v/>
      </c>
    </row>
    <row r="2378" spans="1:40" x14ac:dyDescent="0.2">
      <c r="A2378" s="9" t="str">
        <f>Calculations!B2378</f>
        <v/>
      </c>
      <c r="B2378" s="9" t="str">
        <f>Calculations!A2378</f>
        <v/>
      </c>
      <c r="C2378" s="3" t="str">
        <f t="shared" si="242"/>
        <v/>
      </c>
      <c r="D2378" s="3" t="str">
        <f>IFERROR(Calculations!L2378,"")</f>
        <v/>
      </c>
      <c r="E2378" s="3" t="str">
        <f>IF(OR(FilterValue="",Calculations!C2378=FilterValue), IF(Calculations!C2378 &lt;&gt;DefectTypeString,  IFERROR(Calculations!L2378,""), NA()),NA())</f>
        <v/>
      </c>
      <c r="F2378" s="3" t="e">
        <f t="shared" si="246"/>
        <v>#NUM!</v>
      </c>
      <c r="G2378" s="3" t="e">
        <f xml:space="preserve"> IF(Calculations!C2378 = DefectTypeString,  IFERROR(Calculations!L2378,""), NA())</f>
        <v>#N/A</v>
      </c>
      <c r="H2378" s="3" t="e">
        <f t="shared" si="247"/>
        <v>#NUM!</v>
      </c>
      <c r="I2378" s="3" t="e">
        <f ca="1" xml:space="preserve"> IF(OR(Calculations!C2378 = "",Calculations!C2378 &lt;&gt; DefectTypeString),  Calculations!M2378, NA())</f>
        <v>#N/A</v>
      </c>
      <c r="J2378" s="3" t="e">
        <f xml:space="preserve"> IF(Calculations!C2378 = DefectTypeString,  Calculations!M2378, NA())</f>
        <v>#N/A</v>
      </c>
      <c r="K2378" s="3"/>
      <c r="AL2378" s="2" t="str">
        <f t="shared" si="243"/>
        <v/>
      </c>
      <c r="AM2378" s="4" t="str">
        <f t="shared" si="244"/>
        <v/>
      </c>
      <c r="AN2378" s="4" t="str">
        <f t="shared" si="245"/>
        <v/>
      </c>
    </row>
    <row r="2379" spans="1:40" x14ac:dyDescent="0.2">
      <c r="A2379" s="9" t="str">
        <f>Calculations!B2379</f>
        <v/>
      </c>
      <c r="B2379" s="9" t="str">
        <f>Calculations!A2379</f>
        <v/>
      </c>
      <c r="C2379" s="3" t="str">
        <f t="shared" si="242"/>
        <v/>
      </c>
      <c r="D2379" s="3" t="str">
        <f>IFERROR(Calculations!L2379,"")</f>
        <v/>
      </c>
      <c r="E2379" s="3" t="str">
        <f>IF(OR(FilterValue="",Calculations!C2379=FilterValue), IF(Calculations!C2379 &lt;&gt;DefectTypeString,  IFERROR(Calculations!L2379,""), NA()),NA())</f>
        <v/>
      </c>
      <c r="F2379" s="3" t="e">
        <f t="shared" si="246"/>
        <v>#NUM!</v>
      </c>
      <c r="G2379" s="3" t="e">
        <f xml:space="preserve"> IF(Calculations!C2379 = DefectTypeString,  IFERROR(Calculations!L2379,""), NA())</f>
        <v>#N/A</v>
      </c>
      <c r="H2379" s="3" t="e">
        <f t="shared" si="247"/>
        <v>#NUM!</v>
      </c>
      <c r="I2379" s="3" t="e">
        <f ca="1" xml:space="preserve"> IF(OR(Calculations!C2379 = "",Calculations!C2379 &lt;&gt; DefectTypeString),  Calculations!M2379, NA())</f>
        <v>#N/A</v>
      </c>
      <c r="J2379" s="3" t="e">
        <f xml:space="preserve"> IF(Calculations!C2379 = DefectTypeString,  Calculations!M2379, NA())</f>
        <v>#N/A</v>
      </c>
      <c r="K2379" s="3"/>
      <c r="AL2379" s="2" t="str">
        <f t="shared" si="243"/>
        <v/>
      </c>
      <c r="AM2379" s="4" t="str">
        <f t="shared" si="244"/>
        <v/>
      </c>
      <c r="AN2379" s="4" t="str">
        <f t="shared" si="245"/>
        <v/>
      </c>
    </row>
    <row r="2380" spans="1:40" x14ac:dyDescent="0.2">
      <c r="A2380" s="9" t="str">
        <f>Calculations!B2380</f>
        <v/>
      </c>
      <c r="B2380" s="9" t="str">
        <f>Calculations!A2380</f>
        <v/>
      </c>
      <c r="C2380" s="3" t="str">
        <f t="shared" si="242"/>
        <v/>
      </c>
      <c r="D2380" s="3" t="str">
        <f>IFERROR(Calculations!L2380,"")</f>
        <v/>
      </c>
      <c r="E2380" s="3" t="str">
        <f>IF(OR(FilterValue="",Calculations!C2380=FilterValue), IF(Calculations!C2380 &lt;&gt;DefectTypeString,  IFERROR(Calculations!L2380,""), NA()),NA())</f>
        <v/>
      </c>
      <c r="F2380" s="3" t="e">
        <f t="shared" si="246"/>
        <v>#NUM!</v>
      </c>
      <c r="G2380" s="3" t="e">
        <f xml:space="preserve"> IF(Calculations!C2380 = DefectTypeString,  IFERROR(Calculations!L2380,""), NA())</f>
        <v>#N/A</v>
      </c>
      <c r="H2380" s="3" t="e">
        <f t="shared" si="247"/>
        <v>#NUM!</v>
      </c>
      <c r="I2380" s="3" t="e">
        <f ca="1" xml:space="preserve"> IF(OR(Calculations!C2380 = "",Calculations!C2380 &lt;&gt; DefectTypeString),  Calculations!M2380, NA())</f>
        <v>#N/A</v>
      </c>
      <c r="J2380" s="3" t="e">
        <f xml:space="preserve"> IF(Calculations!C2380 = DefectTypeString,  Calculations!M2380, NA())</f>
        <v>#N/A</v>
      </c>
      <c r="K2380" s="3"/>
      <c r="AL2380" s="2" t="str">
        <f t="shared" si="243"/>
        <v/>
      </c>
      <c r="AM2380" s="4" t="str">
        <f t="shared" si="244"/>
        <v/>
      </c>
      <c r="AN2380" s="4" t="str">
        <f t="shared" si="245"/>
        <v/>
      </c>
    </row>
    <row r="2381" spans="1:40" x14ac:dyDescent="0.2">
      <c r="A2381" s="9" t="str">
        <f>Calculations!B2381</f>
        <v/>
      </c>
      <c r="B2381" s="9" t="str">
        <f>Calculations!A2381</f>
        <v/>
      </c>
      <c r="C2381" s="3" t="str">
        <f t="shared" si="242"/>
        <v/>
      </c>
      <c r="D2381" s="3" t="str">
        <f>IFERROR(Calculations!L2381,"")</f>
        <v/>
      </c>
      <c r="E2381" s="3" t="str">
        <f>IF(OR(FilterValue="",Calculations!C2381=FilterValue), IF(Calculations!C2381 &lt;&gt;DefectTypeString,  IFERROR(Calculations!L2381,""), NA()),NA())</f>
        <v/>
      </c>
      <c r="F2381" s="3" t="e">
        <f t="shared" si="246"/>
        <v>#NUM!</v>
      </c>
      <c r="G2381" s="3" t="e">
        <f xml:space="preserve"> IF(Calculations!C2381 = DefectTypeString,  IFERROR(Calculations!L2381,""), NA())</f>
        <v>#N/A</v>
      </c>
      <c r="H2381" s="3" t="e">
        <f t="shared" si="247"/>
        <v>#NUM!</v>
      </c>
      <c r="I2381" s="3" t="e">
        <f ca="1" xml:space="preserve"> IF(OR(Calculations!C2381 = "",Calculations!C2381 &lt;&gt; DefectTypeString),  Calculations!M2381, NA())</f>
        <v>#N/A</v>
      </c>
      <c r="J2381" s="3" t="e">
        <f xml:space="preserve"> IF(Calculations!C2381 = DefectTypeString,  Calculations!M2381, NA())</f>
        <v>#N/A</v>
      </c>
      <c r="K2381" s="3"/>
      <c r="AL2381" s="2" t="str">
        <f t="shared" si="243"/>
        <v/>
      </c>
      <c r="AM2381" s="4" t="str">
        <f t="shared" si="244"/>
        <v/>
      </c>
      <c r="AN2381" s="4" t="str">
        <f t="shared" si="245"/>
        <v/>
      </c>
    </row>
    <row r="2382" spans="1:40" x14ac:dyDescent="0.2">
      <c r="A2382" s="9" t="str">
        <f>Calculations!B2382</f>
        <v/>
      </c>
      <c r="B2382" s="9" t="str">
        <f>Calculations!A2382</f>
        <v/>
      </c>
      <c r="C2382" s="3" t="str">
        <f t="shared" si="242"/>
        <v/>
      </c>
      <c r="D2382" s="3" t="str">
        <f>IFERROR(Calculations!L2382,"")</f>
        <v/>
      </c>
      <c r="E2382" s="3" t="str">
        <f>IF(OR(FilterValue="",Calculations!C2382=FilterValue), IF(Calculations!C2382 &lt;&gt;DefectTypeString,  IFERROR(Calculations!L2382,""), NA()),NA())</f>
        <v/>
      </c>
      <c r="F2382" s="3" t="e">
        <f t="shared" si="246"/>
        <v>#NUM!</v>
      </c>
      <c r="G2382" s="3" t="e">
        <f xml:space="preserve"> IF(Calculations!C2382 = DefectTypeString,  IFERROR(Calculations!L2382,""), NA())</f>
        <v>#N/A</v>
      </c>
      <c r="H2382" s="3" t="e">
        <f t="shared" si="247"/>
        <v>#NUM!</v>
      </c>
      <c r="I2382" s="3" t="e">
        <f ca="1" xml:space="preserve"> IF(OR(Calculations!C2382 = "",Calculations!C2382 &lt;&gt; DefectTypeString),  Calculations!M2382, NA())</f>
        <v>#N/A</v>
      </c>
      <c r="J2382" s="3" t="e">
        <f xml:space="preserve"> IF(Calculations!C2382 = DefectTypeString,  Calculations!M2382, NA())</f>
        <v>#N/A</v>
      </c>
      <c r="K2382" s="3"/>
      <c r="AL2382" s="2" t="str">
        <f t="shared" si="243"/>
        <v/>
      </c>
      <c r="AM2382" s="4" t="str">
        <f t="shared" si="244"/>
        <v/>
      </c>
      <c r="AN2382" s="4" t="str">
        <f t="shared" si="245"/>
        <v/>
      </c>
    </row>
    <row r="2383" spans="1:40" x14ac:dyDescent="0.2">
      <c r="A2383" s="9" t="str">
        <f>Calculations!B2383</f>
        <v/>
      </c>
      <c r="B2383" s="9" t="str">
        <f>Calculations!A2383</f>
        <v/>
      </c>
      <c r="C2383" s="3" t="str">
        <f t="shared" si="242"/>
        <v/>
      </c>
      <c r="D2383" s="3" t="str">
        <f>IFERROR(Calculations!L2383,"")</f>
        <v/>
      </c>
      <c r="E2383" s="3" t="str">
        <f>IF(OR(FilterValue="",Calculations!C2383=FilterValue), IF(Calculations!C2383 &lt;&gt;DefectTypeString,  IFERROR(Calculations!L2383,""), NA()),NA())</f>
        <v/>
      </c>
      <c r="F2383" s="3" t="e">
        <f t="shared" si="246"/>
        <v>#NUM!</v>
      </c>
      <c r="G2383" s="3" t="e">
        <f xml:space="preserve"> IF(Calculations!C2383 = DefectTypeString,  IFERROR(Calculations!L2383,""), NA())</f>
        <v>#N/A</v>
      </c>
      <c r="H2383" s="3" t="e">
        <f t="shared" si="247"/>
        <v>#NUM!</v>
      </c>
      <c r="I2383" s="3" t="e">
        <f ca="1" xml:space="preserve"> IF(OR(Calculations!C2383 = "",Calculations!C2383 &lt;&gt; DefectTypeString),  Calculations!M2383, NA())</f>
        <v>#N/A</v>
      </c>
      <c r="J2383" s="3" t="e">
        <f xml:space="preserve"> IF(Calculations!C2383 = DefectTypeString,  Calculations!M2383, NA())</f>
        <v>#N/A</v>
      </c>
      <c r="K2383" s="3"/>
      <c r="AL2383" s="2" t="str">
        <f t="shared" si="243"/>
        <v/>
      </c>
      <c r="AM2383" s="4" t="str">
        <f t="shared" si="244"/>
        <v/>
      </c>
      <c r="AN2383" s="4" t="str">
        <f t="shared" si="245"/>
        <v/>
      </c>
    </row>
    <row r="2384" spans="1:40" x14ac:dyDescent="0.2">
      <c r="A2384" s="9" t="str">
        <f>Calculations!B2384</f>
        <v/>
      </c>
      <c r="B2384" s="9" t="str">
        <f>Calculations!A2384</f>
        <v/>
      </c>
      <c r="C2384" s="3" t="str">
        <f t="shared" si="242"/>
        <v/>
      </c>
      <c r="D2384" s="3" t="str">
        <f>IFERROR(Calculations!L2384,"")</f>
        <v/>
      </c>
      <c r="E2384" s="3" t="str">
        <f>IF(OR(FilterValue="",Calculations!C2384=FilterValue), IF(Calculations!C2384 &lt;&gt;DefectTypeString,  IFERROR(Calculations!L2384,""), NA()),NA())</f>
        <v/>
      </c>
      <c r="F2384" s="3" t="e">
        <f t="shared" si="246"/>
        <v>#NUM!</v>
      </c>
      <c r="G2384" s="3" t="e">
        <f xml:space="preserve"> IF(Calculations!C2384 = DefectTypeString,  IFERROR(Calculations!L2384,""), NA())</f>
        <v>#N/A</v>
      </c>
      <c r="H2384" s="3" t="e">
        <f t="shared" si="247"/>
        <v>#NUM!</v>
      </c>
      <c r="I2384" s="3" t="e">
        <f ca="1" xml:space="preserve"> IF(OR(Calculations!C2384 = "",Calculations!C2384 &lt;&gt; DefectTypeString),  Calculations!M2384, NA())</f>
        <v>#N/A</v>
      </c>
      <c r="J2384" s="3" t="e">
        <f xml:space="preserve"> IF(Calculations!C2384 = DefectTypeString,  Calculations!M2384, NA())</f>
        <v>#N/A</v>
      </c>
      <c r="K2384" s="3"/>
      <c r="AL2384" s="2" t="str">
        <f t="shared" si="243"/>
        <v/>
      </c>
      <c r="AM2384" s="4" t="str">
        <f t="shared" si="244"/>
        <v/>
      </c>
      <c r="AN2384" s="4" t="str">
        <f t="shared" si="245"/>
        <v/>
      </c>
    </row>
    <row r="2385" spans="1:40" x14ac:dyDescent="0.2">
      <c r="A2385" s="9" t="str">
        <f>Calculations!B2385</f>
        <v/>
      </c>
      <c r="B2385" s="9" t="str">
        <f>Calculations!A2385</f>
        <v/>
      </c>
      <c r="C2385" s="3" t="str">
        <f t="shared" si="242"/>
        <v/>
      </c>
      <c r="D2385" s="3" t="str">
        <f>IFERROR(Calculations!L2385,"")</f>
        <v/>
      </c>
      <c r="E2385" s="3" t="str">
        <f>IF(OR(FilterValue="",Calculations!C2385=FilterValue), IF(Calculations!C2385 &lt;&gt;DefectTypeString,  IFERROR(Calculations!L2385,""), NA()),NA())</f>
        <v/>
      </c>
      <c r="F2385" s="3" t="e">
        <f t="shared" si="246"/>
        <v>#NUM!</v>
      </c>
      <c r="G2385" s="3" t="e">
        <f xml:space="preserve"> IF(Calculations!C2385 = DefectTypeString,  IFERROR(Calculations!L2385,""), NA())</f>
        <v>#N/A</v>
      </c>
      <c r="H2385" s="3" t="e">
        <f t="shared" si="247"/>
        <v>#NUM!</v>
      </c>
      <c r="I2385" s="3" t="e">
        <f ca="1" xml:space="preserve"> IF(OR(Calculations!C2385 = "",Calculations!C2385 &lt;&gt; DefectTypeString),  Calculations!M2385, NA())</f>
        <v>#N/A</v>
      </c>
      <c r="J2385" s="3" t="e">
        <f xml:space="preserve"> IF(Calculations!C2385 = DefectTypeString,  Calculations!M2385, NA())</f>
        <v>#N/A</v>
      </c>
      <c r="K2385" s="3"/>
      <c r="AL2385" s="2" t="str">
        <f t="shared" si="243"/>
        <v/>
      </c>
      <c r="AM2385" s="4" t="str">
        <f t="shared" si="244"/>
        <v/>
      </c>
      <c r="AN2385" s="4" t="str">
        <f t="shared" si="245"/>
        <v/>
      </c>
    </row>
    <row r="2386" spans="1:40" x14ac:dyDescent="0.2">
      <c r="A2386" s="9" t="str">
        <f>Calculations!B2386</f>
        <v/>
      </c>
      <c r="B2386" s="9" t="str">
        <f>Calculations!A2386</f>
        <v/>
      </c>
      <c r="C2386" s="3" t="str">
        <f t="shared" si="242"/>
        <v/>
      </c>
      <c r="D2386" s="3" t="str">
        <f>IFERROR(Calculations!L2386,"")</f>
        <v/>
      </c>
      <c r="E2386" s="3" t="str">
        <f>IF(OR(FilterValue="",Calculations!C2386=FilterValue), IF(Calculations!C2386 &lt;&gt;DefectTypeString,  IFERROR(Calculations!L2386,""), NA()),NA())</f>
        <v/>
      </c>
      <c r="F2386" s="3" t="e">
        <f t="shared" si="246"/>
        <v>#NUM!</v>
      </c>
      <c r="G2386" s="3" t="e">
        <f xml:space="preserve"> IF(Calculations!C2386 = DefectTypeString,  IFERROR(Calculations!L2386,""), NA())</f>
        <v>#N/A</v>
      </c>
      <c r="H2386" s="3" t="e">
        <f t="shared" si="247"/>
        <v>#NUM!</v>
      </c>
      <c r="I2386" s="3" t="e">
        <f ca="1" xml:space="preserve"> IF(OR(Calculations!C2386 = "",Calculations!C2386 &lt;&gt; DefectTypeString),  Calculations!M2386, NA())</f>
        <v>#N/A</v>
      </c>
      <c r="J2386" s="3" t="e">
        <f xml:space="preserve"> IF(Calculations!C2386 = DefectTypeString,  Calculations!M2386, NA())</f>
        <v>#N/A</v>
      </c>
      <c r="K2386" s="3"/>
      <c r="AL2386" s="2" t="str">
        <f t="shared" si="243"/>
        <v/>
      </c>
      <c r="AM2386" s="4" t="str">
        <f t="shared" si="244"/>
        <v/>
      </c>
      <c r="AN2386" s="4" t="str">
        <f t="shared" si="245"/>
        <v/>
      </c>
    </row>
    <row r="2387" spans="1:40" x14ac:dyDescent="0.2">
      <c r="A2387" s="9" t="str">
        <f>Calculations!B2387</f>
        <v/>
      </c>
      <c r="B2387" s="9" t="str">
        <f>Calculations!A2387</f>
        <v/>
      </c>
      <c r="C2387" s="3" t="str">
        <f t="shared" si="242"/>
        <v/>
      </c>
      <c r="D2387" s="3" t="str">
        <f>IFERROR(Calculations!L2387,"")</f>
        <v/>
      </c>
      <c r="E2387" s="3" t="str">
        <f>IF(OR(FilterValue="",Calculations!C2387=FilterValue), IF(Calculations!C2387 &lt;&gt;DefectTypeString,  IFERROR(Calculations!L2387,""), NA()),NA())</f>
        <v/>
      </c>
      <c r="F2387" s="3" t="e">
        <f t="shared" si="246"/>
        <v>#NUM!</v>
      </c>
      <c r="G2387" s="3" t="e">
        <f xml:space="preserve"> IF(Calculations!C2387 = DefectTypeString,  IFERROR(Calculations!L2387,""), NA())</f>
        <v>#N/A</v>
      </c>
      <c r="H2387" s="3" t="e">
        <f t="shared" si="247"/>
        <v>#NUM!</v>
      </c>
      <c r="I2387" s="3" t="e">
        <f ca="1" xml:space="preserve"> IF(OR(Calculations!C2387 = "",Calculations!C2387 &lt;&gt; DefectTypeString),  Calculations!M2387, NA())</f>
        <v>#N/A</v>
      </c>
      <c r="J2387" s="3" t="e">
        <f xml:space="preserve"> IF(Calculations!C2387 = DefectTypeString,  Calculations!M2387, NA())</f>
        <v>#N/A</v>
      </c>
      <c r="K2387" s="3"/>
      <c r="AL2387" s="2" t="str">
        <f t="shared" si="243"/>
        <v/>
      </c>
      <c r="AM2387" s="4" t="str">
        <f t="shared" si="244"/>
        <v/>
      </c>
      <c r="AN2387" s="4" t="str">
        <f t="shared" si="245"/>
        <v/>
      </c>
    </row>
    <row r="2388" spans="1:40" x14ac:dyDescent="0.2">
      <c r="A2388" s="9" t="str">
        <f>Calculations!B2388</f>
        <v/>
      </c>
      <c r="B2388" s="9" t="str">
        <f>Calculations!A2388</f>
        <v/>
      </c>
      <c r="C2388" s="3" t="str">
        <f t="shared" si="242"/>
        <v/>
      </c>
      <c r="D2388" s="3" t="str">
        <f>IFERROR(Calculations!L2388,"")</f>
        <v/>
      </c>
      <c r="E2388" s="3" t="str">
        <f>IF(OR(FilterValue="",Calculations!C2388=FilterValue), IF(Calculations!C2388 &lt;&gt;DefectTypeString,  IFERROR(Calculations!L2388,""), NA()),NA())</f>
        <v/>
      </c>
      <c r="F2388" s="3" t="e">
        <f t="shared" si="246"/>
        <v>#NUM!</v>
      </c>
      <c r="G2388" s="3" t="e">
        <f xml:space="preserve"> IF(Calculations!C2388 = DefectTypeString,  IFERROR(Calculations!L2388,""), NA())</f>
        <v>#N/A</v>
      </c>
      <c r="H2388" s="3" t="e">
        <f t="shared" si="247"/>
        <v>#NUM!</v>
      </c>
      <c r="I2388" s="3" t="e">
        <f ca="1" xml:space="preserve"> IF(OR(Calculations!C2388 = "",Calculations!C2388 &lt;&gt; DefectTypeString),  Calculations!M2388, NA())</f>
        <v>#N/A</v>
      </c>
      <c r="J2388" s="3" t="e">
        <f xml:space="preserve"> IF(Calculations!C2388 = DefectTypeString,  Calculations!M2388, NA())</f>
        <v>#N/A</v>
      </c>
      <c r="K2388" s="3"/>
      <c r="AL2388" s="2" t="str">
        <f t="shared" si="243"/>
        <v/>
      </c>
      <c r="AM2388" s="4" t="str">
        <f t="shared" si="244"/>
        <v/>
      </c>
      <c r="AN2388" s="4" t="str">
        <f t="shared" si="245"/>
        <v/>
      </c>
    </row>
    <row r="2389" spans="1:40" x14ac:dyDescent="0.2">
      <c r="A2389" s="9" t="str">
        <f>Calculations!B2389</f>
        <v/>
      </c>
      <c r="B2389" s="9" t="str">
        <f>Calculations!A2389</f>
        <v/>
      </c>
      <c r="C2389" s="3" t="str">
        <f t="shared" si="242"/>
        <v/>
      </c>
      <c r="D2389" s="3" t="str">
        <f>IFERROR(Calculations!L2389,"")</f>
        <v/>
      </c>
      <c r="E2389" s="3" t="str">
        <f>IF(OR(FilterValue="",Calculations!C2389=FilterValue), IF(Calculations!C2389 &lt;&gt;DefectTypeString,  IFERROR(Calculations!L2389,""), NA()),NA())</f>
        <v/>
      </c>
      <c r="F2389" s="3" t="e">
        <f t="shared" si="246"/>
        <v>#NUM!</v>
      </c>
      <c r="G2389" s="3" t="e">
        <f xml:space="preserve"> IF(Calculations!C2389 = DefectTypeString,  IFERROR(Calculations!L2389,""), NA())</f>
        <v>#N/A</v>
      </c>
      <c r="H2389" s="3" t="e">
        <f t="shared" si="247"/>
        <v>#NUM!</v>
      </c>
      <c r="I2389" s="3" t="e">
        <f ca="1" xml:space="preserve"> IF(OR(Calculations!C2389 = "",Calculations!C2389 &lt;&gt; DefectTypeString),  Calculations!M2389, NA())</f>
        <v>#N/A</v>
      </c>
      <c r="J2389" s="3" t="e">
        <f xml:space="preserve"> IF(Calculations!C2389 = DefectTypeString,  Calculations!M2389, NA())</f>
        <v>#N/A</v>
      </c>
      <c r="K2389" s="3"/>
      <c r="AL2389" s="2" t="str">
        <f t="shared" si="243"/>
        <v/>
      </c>
      <c r="AM2389" s="4" t="str">
        <f t="shared" si="244"/>
        <v/>
      </c>
      <c r="AN2389" s="4" t="str">
        <f t="shared" si="245"/>
        <v/>
      </c>
    </row>
    <row r="2390" spans="1:40" x14ac:dyDescent="0.2">
      <c r="A2390" s="9" t="str">
        <f>Calculations!B2390</f>
        <v/>
      </c>
      <c r="B2390" s="9" t="str">
        <f>Calculations!A2390</f>
        <v/>
      </c>
      <c r="C2390" s="3" t="str">
        <f t="shared" si="242"/>
        <v/>
      </c>
      <c r="D2390" s="3" t="str">
        <f>IFERROR(Calculations!L2390,"")</f>
        <v/>
      </c>
      <c r="E2390" s="3" t="str">
        <f>IF(OR(FilterValue="",Calculations!C2390=FilterValue), IF(Calculations!C2390 &lt;&gt;DefectTypeString,  IFERROR(Calculations!L2390,""), NA()),NA())</f>
        <v/>
      </c>
      <c r="F2390" s="3" t="e">
        <f t="shared" si="246"/>
        <v>#NUM!</v>
      </c>
      <c r="G2390" s="3" t="e">
        <f xml:space="preserve"> IF(Calculations!C2390 = DefectTypeString,  IFERROR(Calculations!L2390,""), NA())</f>
        <v>#N/A</v>
      </c>
      <c r="H2390" s="3" t="e">
        <f t="shared" si="247"/>
        <v>#NUM!</v>
      </c>
      <c r="I2390" s="3" t="e">
        <f ca="1" xml:space="preserve"> IF(OR(Calculations!C2390 = "",Calculations!C2390 &lt;&gt; DefectTypeString),  Calculations!M2390, NA())</f>
        <v>#N/A</v>
      </c>
      <c r="J2390" s="3" t="e">
        <f xml:space="preserve"> IF(Calculations!C2390 = DefectTypeString,  Calculations!M2390, NA())</f>
        <v>#N/A</v>
      </c>
      <c r="K2390" s="3"/>
      <c r="AL2390" s="2" t="str">
        <f t="shared" si="243"/>
        <v/>
      </c>
      <c r="AM2390" s="4" t="str">
        <f t="shared" si="244"/>
        <v/>
      </c>
      <c r="AN2390" s="4" t="str">
        <f t="shared" si="245"/>
        <v/>
      </c>
    </row>
    <row r="2391" spans="1:40" x14ac:dyDescent="0.2">
      <c r="A2391" s="9" t="str">
        <f>Calculations!B2391</f>
        <v/>
      </c>
      <c r="B2391" s="9" t="str">
        <f>Calculations!A2391</f>
        <v/>
      </c>
      <c r="C2391" s="3" t="str">
        <f t="shared" si="242"/>
        <v/>
      </c>
      <c r="D2391" s="3" t="str">
        <f>IFERROR(Calculations!L2391,"")</f>
        <v/>
      </c>
      <c r="E2391" s="3" t="str">
        <f>IF(OR(FilterValue="",Calculations!C2391=FilterValue), IF(Calculations!C2391 &lt;&gt;DefectTypeString,  IFERROR(Calculations!L2391,""), NA()),NA())</f>
        <v/>
      </c>
      <c r="F2391" s="3" t="e">
        <f t="shared" si="246"/>
        <v>#NUM!</v>
      </c>
      <c r="G2391" s="3" t="e">
        <f xml:space="preserve"> IF(Calculations!C2391 = DefectTypeString,  IFERROR(Calculations!L2391,""), NA())</f>
        <v>#N/A</v>
      </c>
      <c r="H2391" s="3" t="e">
        <f t="shared" si="247"/>
        <v>#NUM!</v>
      </c>
      <c r="I2391" s="3" t="e">
        <f ca="1" xml:space="preserve"> IF(OR(Calculations!C2391 = "",Calculations!C2391 &lt;&gt; DefectTypeString),  Calculations!M2391, NA())</f>
        <v>#N/A</v>
      </c>
      <c r="J2391" s="3" t="e">
        <f xml:space="preserve"> IF(Calculations!C2391 = DefectTypeString,  Calculations!M2391, NA())</f>
        <v>#N/A</v>
      </c>
      <c r="K2391" s="3"/>
      <c r="AL2391" s="2" t="str">
        <f t="shared" si="243"/>
        <v/>
      </c>
      <c r="AM2391" s="4" t="str">
        <f t="shared" si="244"/>
        <v/>
      </c>
      <c r="AN2391" s="4" t="str">
        <f t="shared" si="245"/>
        <v/>
      </c>
    </row>
    <row r="2392" spans="1:40" x14ac:dyDescent="0.2">
      <c r="A2392" s="9" t="str">
        <f>Calculations!B2392</f>
        <v/>
      </c>
      <c r="B2392" s="9" t="str">
        <f>Calculations!A2392</f>
        <v/>
      </c>
      <c r="C2392" s="3" t="str">
        <f t="shared" si="242"/>
        <v/>
      </c>
      <c r="D2392" s="3" t="str">
        <f>IFERROR(Calculations!L2392,"")</f>
        <v/>
      </c>
      <c r="E2392" s="3" t="str">
        <f>IF(OR(FilterValue="",Calculations!C2392=FilterValue), IF(Calculations!C2392 &lt;&gt;DefectTypeString,  IFERROR(Calculations!L2392,""), NA()),NA())</f>
        <v/>
      </c>
      <c r="F2392" s="3" t="e">
        <f t="shared" si="246"/>
        <v>#NUM!</v>
      </c>
      <c r="G2392" s="3" t="e">
        <f xml:space="preserve"> IF(Calculations!C2392 = DefectTypeString,  IFERROR(Calculations!L2392,""), NA())</f>
        <v>#N/A</v>
      </c>
      <c r="H2392" s="3" t="e">
        <f t="shared" si="247"/>
        <v>#NUM!</v>
      </c>
      <c r="I2392" s="3" t="e">
        <f ca="1" xml:space="preserve"> IF(OR(Calculations!C2392 = "",Calculations!C2392 &lt;&gt; DefectTypeString),  Calculations!M2392, NA())</f>
        <v>#N/A</v>
      </c>
      <c r="J2392" s="3" t="e">
        <f xml:space="preserve"> IF(Calculations!C2392 = DefectTypeString,  Calculations!M2392, NA())</f>
        <v>#N/A</v>
      </c>
      <c r="K2392" s="3"/>
      <c r="AL2392" s="2" t="str">
        <f t="shared" si="243"/>
        <v/>
      </c>
      <c r="AM2392" s="4" t="str">
        <f t="shared" si="244"/>
        <v/>
      </c>
      <c r="AN2392" s="4" t="str">
        <f t="shared" si="245"/>
        <v/>
      </c>
    </row>
    <row r="2393" spans="1:40" x14ac:dyDescent="0.2">
      <c r="A2393" s="9" t="str">
        <f>Calculations!B2393</f>
        <v/>
      </c>
      <c r="B2393" s="9" t="str">
        <f>Calculations!A2393</f>
        <v/>
      </c>
      <c r="C2393" s="3" t="str">
        <f t="shared" si="242"/>
        <v/>
      </c>
      <c r="D2393" s="3" t="str">
        <f>IFERROR(Calculations!L2393,"")</f>
        <v/>
      </c>
      <c r="E2393" s="3" t="str">
        <f>IF(OR(FilterValue="",Calculations!C2393=FilterValue), IF(Calculations!C2393 &lt;&gt;DefectTypeString,  IFERROR(Calculations!L2393,""), NA()),NA())</f>
        <v/>
      </c>
      <c r="F2393" s="3" t="e">
        <f t="shared" si="246"/>
        <v>#NUM!</v>
      </c>
      <c r="G2393" s="3" t="e">
        <f xml:space="preserve"> IF(Calculations!C2393 = DefectTypeString,  IFERROR(Calculations!L2393,""), NA())</f>
        <v>#N/A</v>
      </c>
      <c r="H2393" s="3" t="e">
        <f t="shared" si="247"/>
        <v>#NUM!</v>
      </c>
      <c r="I2393" s="3" t="e">
        <f ca="1" xml:space="preserve"> IF(OR(Calculations!C2393 = "",Calculations!C2393 &lt;&gt; DefectTypeString),  Calculations!M2393, NA())</f>
        <v>#N/A</v>
      </c>
      <c r="J2393" s="3" t="e">
        <f xml:space="preserve"> IF(Calculations!C2393 = DefectTypeString,  Calculations!M2393, NA())</f>
        <v>#N/A</v>
      </c>
      <c r="K2393" s="3"/>
      <c r="AL2393" s="2" t="str">
        <f t="shared" si="243"/>
        <v/>
      </c>
      <c r="AM2393" s="4" t="str">
        <f t="shared" si="244"/>
        <v/>
      </c>
      <c r="AN2393" s="4" t="str">
        <f t="shared" si="245"/>
        <v/>
      </c>
    </row>
    <row r="2394" spans="1:40" x14ac:dyDescent="0.2">
      <c r="A2394" s="9" t="str">
        <f>Calculations!B2394</f>
        <v/>
      </c>
      <c r="B2394" s="9" t="str">
        <f>Calculations!A2394</f>
        <v/>
      </c>
      <c r="C2394" s="3" t="str">
        <f t="shared" si="242"/>
        <v/>
      </c>
      <c r="D2394" s="3" t="str">
        <f>IFERROR(Calculations!L2394,"")</f>
        <v/>
      </c>
      <c r="E2394" s="3" t="str">
        <f>IF(OR(FilterValue="",Calculations!C2394=FilterValue), IF(Calculations!C2394 &lt;&gt;DefectTypeString,  IFERROR(Calculations!L2394,""), NA()),NA())</f>
        <v/>
      </c>
      <c r="F2394" s="3" t="e">
        <f t="shared" si="246"/>
        <v>#NUM!</v>
      </c>
      <c r="G2394" s="3" t="e">
        <f xml:space="preserve"> IF(Calculations!C2394 = DefectTypeString,  IFERROR(Calculations!L2394,""), NA())</f>
        <v>#N/A</v>
      </c>
      <c r="H2394" s="3" t="e">
        <f t="shared" si="247"/>
        <v>#NUM!</v>
      </c>
      <c r="I2394" s="3" t="e">
        <f ca="1" xml:space="preserve"> IF(OR(Calculations!C2394 = "",Calculations!C2394 &lt;&gt; DefectTypeString),  Calculations!M2394, NA())</f>
        <v>#N/A</v>
      </c>
      <c r="J2394" s="3" t="e">
        <f xml:space="preserve"> IF(Calculations!C2394 = DefectTypeString,  Calculations!M2394, NA())</f>
        <v>#N/A</v>
      </c>
      <c r="K2394" s="3"/>
      <c r="AL2394" s="2" t="str">
        <f t="shared" si="243"/>
        <v/>
      </c>
      <c r="AM2394" s="4" t="str">
        <f t="shared" si="244"/>
        <v/>
      </c>
      <c r="AN2394" s="4" t="str">
        <f t="shared" si="245"/>
        <v/>
      </c>
    </row>
    <row r="2395" spans="1:40" x14ac:dyDescent="0.2">
      <c r="A2395" s="9" t="str">
        <f>Calculations!B2395</f>
        <v/>
      </c>
      <c r="B2395" s="9" t="str">
        <f>Calculations!A2395</f>
        <v/>
      </c>
      <c r="C2395" s="3" t="str">
        <f t="shared" si="242"/>
        <v/>
      </c>
      <c r="D2395" s="3" t="str">
        <f>IFERROR(Calculations!L2395,"")</f>
        <v/>
      </c>
      <c r="E2395" s="3" t="str">
        <f>IF(OR(FilterValue="",Calculations!C2395=FilterValue), IF(Calculations!C2395 &lt;&gt;DefectTypeString,  IFERROR(Calculations!L2395,""), NA()),NA())</f>
        <v/>
      </c>
      <c r="F2395" s="3" t="e">
        <f t="shared" si="246"/>
        <v>#NUM!</v>
      </c>
      <c r="G2395" s="3" t="e">
        <f xml:space="preserve"> IF(Calculations!C2395 = DefectTypeString,  IFERROR(Calculations!L2395,""), NA())</f>
        <v>#N/A</v>
      </c>
      <c r="H2395" s="3" t="e">
        <f t="shared" si="247"/>
        <v>#NUM!</v>
      </c>
      <c r="I2395" s="3" t="e">
        <f ca="1" xml:space="preserve"> IF(OR(Calculations!C2395 = "",Calculations!C2395 &lt;&gt; DefectTypeString),  Calculations!M2395, NA())</f>
        <v>#N/A</v>
      </c>
      <c r="J2395" s="3" t="e">
        <f xml:space="preserve"> IF(Calculations!C2395 = DefectTypeString,  Calculations!M2395, NA())</f>
        <v>#N/A</v>
      </c>
      <c r="K2395" s="3"/>
      <c r="AL2395" s="2" t="str">
        <f t="shared" si="243"/>
        <v/>
      </c>
      <c r="AM2395" s="4" t="str">
        <f t="shared" si="244"/>
        <v/>
      </c>
      <c r="AN2395" s="4" t="str">
        <f t="shared" si="245"/>
        <v/>
      </c>
    </row>
    <row r="2396" spans="1:40" x14ac:dyDescent="0.2">
      <c r="A2396" s="9" t="str">
        <f>Calculations!B2396</f>
        <v/>
      </c>
      <c r="B2396" s="9" t="str">
        <f>Calculations!A2396</f>
        <v/>
      </c>
      <c r="C2396" s="3" t="str">
        <f t="shared" si="242"/>
        <v/>
      </c>
      <c r="D2396" s="3" t="str">
        <f>IFERROR(Calculations!L2396,"")</f>
        <v/>
      </c>
      <c r="E2396" s="3" t="str">
        <f>IF(OR(FilterValue="",Calculations!C2396=FilterValue), IF(Calculations!C2396 &lt;&gt;DefectTypeString,  IFERROR(Calculations!L2396,""), NA()),NA())</f>
        <v/>
      </c>
      <c r="F2396" s="3" t="e">
        <f t="shared" si="246"/>
        <v>#NUM!</v>
      </c>
      <c r="G2396" s="3" t="e">
        <f xml:space="preserve"> IF(Calculations!C2396 = DefectTypeString,  IFERROR(Calculations!L2396,""), NA())</f>
        <v>#N/A</v>
      </c>
      <c r="H2396" s="3" t="e">
        <f t="shared" si="247"/>
        <v>#NUM!</v>
      </c>
      <c r="I2396" s="3" t="e">
        <f ca="1" xml:space="preserve"> IF(OR(Calculations!C2396 = "",Calculations!C2396 &lt;&gt; DefectTypeString),  Calculations!M2396, NA())</f>
        <v>#N/A</v>
      </c>
      <c r="J2396" s="3" t="e">
        <f xml:space="preserve"> IF(Calculations!C2396 = DefectTypeString,  Calculations!M2396, NA())</f>
        <v>#N/A</v>
      </c>
      <c r="K2396" s="3"/>
      <c r="AL2396" s="2" t="str">
        <f t="shared" si="243"/>
        <v/>
      </c>
      <c r="AM2396" s="4" t="str">
        <f t="shared" si="244"/>
        <v/>
      </c>
      <c r="AN2396" s="4" t="str">
        <f t="shared" si="245"/>
        <v/>
      </c>
    </row>
    <row r="2397" spans="1:40" x14ac:dyDescent="0.2">
      <c r="A2397" s="9" t="str">
        <f>Calculations!B2397</f>
        <v/>
      </c>
      <c r="B2397" s="9" t="str">
        <f>Calculations!A2397</f>
        <v/>
      </c>
      <c r="C2397" s="3" t="str">
        <f t="shared" si="242"/>
        <v/>
      </c>
      <c r="D2397" s="3" t="str">
        <f>IFERROR(Calculations!L2397,"")</f>
        <v/>
      </c>
      <c r="E2397" s="3" t="str">
        <f>IF(OR(FilterValue="",Calculations!C2397=FilterValue), IF(Calculations!C2397 &lt;&gt;DefectTypeString,  IFERROR(Calculations!L2397,""), NA()),NA())</f>
        <v/>
      </c>
      <c r="F2397" s="3" t="e">
        <f t="shared" si="246"/>
        <v>#NUM!</v>
      </c>
      <c r="G2397" s="3" t="e">
        <f xml:space="preserve"> IF(Calculations!C2397 = DefectTypeString,  IFERROR(Calculations!L2397,""), NA())</f>
        <v>#N/A</v>
      </c>
      <c r="H2397" s="3" t="e">
        <f t="shared" si="247"/>
        <v>#NUM!</v>
      </c>
      <c r="I2397" s="3" t="e">
        <f ca="1" xml:space="preserve"> IF(OR(Calculations!C2397 = "",Calculations!C2397 &lt;&gt; DefectTypeString),  Calculations!M2397, NA())</f>
        <v>#N/A</v>
      </c>
      <c r="J2397" s="3" t="e">
        <f xml:space="preserve"> IF(Calculations!C2397 = DefectTypeString,  Calculations!M2397, NA())</f>
        <v>#N/A</v>
      </c>
      <c r="K2397" s="3"/>
      <c r="AL2397" s="2" t="str">
        <f t="shared" si="243"/>
        <v/>
      </c>
      <c r="AM2397" s="4" t="str">
        <f t="shared" si="244"/>
        <v/>
      </c>
      <c r="AN2397" s="4" t="str">
        <f t="shared" si="245"/>
        <v/>
      </c>
    </row>
    <row r="2398" spans="1:40" x14ac:dyDescent="0.2">
      <c r="A2398" s="9" t="str">
        <f>Calculations!B2398</f>
        <v/>
      </c>
      <c r="B2398" s="9" t="str">
        <f>Calculations!A2398</f>
        <v/>
      </c>
      <c r="C2398" s="3" t="str">
        <f t="shared" si="242"/>
        <v/>
      </c>
      <c r="D2398" s="3" t="str">
        <f>IFERROR(Calculations!L2398,"")</f>
        <v/>
      </c>
      <c r="E2398" s="3" t="str">
        <f>IF(OR(FilterValue="",Calculations!C2398=FilterValue), IF(Calculations!C2398 &lt;&gt;DefectTypeString,  IFERROR(Calculations!L2398,""), NA()),NA())</f>
        <v/>
      </c>
      <c r="F2398" s="3" t="e">
        <f t="shared" si="246"/>
        <v>#NUM!</v>
      </c>
      <c r="G2398" s="3" t="e">
        <f xml:space="preserve"> IF(Calculations!C2398 = DefectTypeString,  IFERROR(Calculations!L2398,""), NA())</f>
        <v>#N/A</v>
      </c>
      <c r="H2398" s="3" t="e">
        <f t="shared" si="247"/>
        <v>#NUM!</v>
      </c>
      <c r="I2398" s="3" t="e">
        <f ca="1" xml:space="preserve"> IF(OR(Calculations!C2398 = "",Calculations!C2398 &lt;&gt; DefectTypeString),  Calculations!M2398, NA())</f>
        <v>#N/A</v>
      </c>
      <c r="J2398" s="3" t="e">
        <f xml:space="preserve"> IF(Calculations!C2398 = DefectTypeString,  Calculations!M2398, NA())</f>
        <v>#N/A</v>
      </c>
      <c r="K2398" s="3"/>
      <c r="AL2398" s="2" t="str">
        <f t="shared" si="243"/>
        <v/>
      </c>
      <c r="AM2398" s="4" t="str">
        <f t="shared" si="244"/>
        <v/>
      </c>
      <c r="AN2398" s="4" t="str">
        <f t="shared" si="245"/>
        <v/>
      </c>
    </row>
    <row r="2399" spans="1:40" x14ac:dyDescent="0.2">
      <c r="A2399" s="9" t="str">
        <f>Calculations!B2399</f>
        <v/>
      </c>
      <c r="B2399" s="9" t="str">
        <f>Calculations!A2399</f>
        <v/>
      </c>
      <c r="C2399" s="3" t="str">
        <f t="shared" si="242"/>
        <v/>
      </c>
      <c r="D2399" s="3" t="str">
        <f>IFERROR(Calculations!L2399,"")</f>
        <v/>
      </c>
      <c r="E2399" s="3" t="str">
        <f>IF(OR(FilterValue="",Calculations!C2399=FilterValue), IF(Calculations!C2399 &lt;&gt;DefectTypeString,  IFERROR(Calculations!L2399,""), NA()),NA())</f>
        <v/>
      </c>
      <c r="F2399" s="3" t="e">
        <f t="shared" si="246"/>
        <v>#NUM!</v>
      </c>
      <c r="G2399" s="3" t="e">
        <f xml:space="preserve"> IF(Calculations!C2399 = DefectTypeString,  IFERROR(Calculations!L2399,""), NA())</f>
        <v>#N/A</v>
      </c>
      <c r="H2399" s="3" t="e">
        <f t="shared" si="247"/>
        <v>#NUM!</v>
      </c>
      <c r="I2399" s="3" t="e">
        <f ca="1" xml:space="preserve"> IF(OR(Calculations!C2399 = "",Calculations!C2399 &lt;&gt; DefectTypeString),  Calculations!M2399, NA())</f>
        <v>#N/A</v>
      </c>
      <c r="J2399" s="3" t="e">
        <f xml:space="preserve"> IF(Calculations!C2399 = DefectTypeString,  Calculations!M2399, NA())</f>
        <v>#N/A</v>
      </c>
      <c r="K2399" s="3"/>
      <c r="AL2399" s="2" t="str">
        <f t="shared" si="243"/>
        <v/>
      </c>
      <c r="AM2399" s="4" t="str">
        <f t="shared" si="244"/>
        <v/>
      </c>
      <c r="AN2399" s="4" t="str">
        <f t="shared" si="245"/>
        <v/>
      </c>
    </row>
    <row r="2400" spans="1:40" x14ac:dyDescent="0.2">
      <c r="A2400" s="9" t="str">
        <f>Calculations!B2400</f>
        <v/>
      </c>
      <c r="B2400" s="9" t="str">
        <f>Calculations!A2400</f>
        <v/>
      </c>
      <c r="C2400" s="3" t="str">
        <f t="shared" si="242"/>
        <v/>
      </c>
      <c r="D2400" s="3" t="str">
        <f>IFERROR(Calculations!L2400,"")</f>
        <v/>
      </c>
      <c r="E2400" s="3" t="str">
        <f>IF(OR(FilterValue="",Calculations!C2400=FilterValue), IF(Calculations!C2400 &lt;&gt;DefectTypeString,  IFERROR(Calculations!L2400,""), NA()),NA())</f>
        <v/>
      </c>
      <c r="F2400" s="3" t="e">
        <f t="shared" si="246"/>
        <v>#NUM!</v>
      </c>
      <c r="G2400" s="3" t="e">
        <f xml:space="preserve"> IF(Calculations!C2400 = DefectTypeString,  IFERROR(Calculations!L2400,""), NA())</f>
        <v>#N/A</v>
      </c>
      <c r="H2400" s="3" t="e">
        <f t="shared" si="247"/>
        <v>#NUM!</v>
      </c>
      <c r="I2400" s="3" t="e">
        <f ca="1" xml:space="preserve"> IF(OR(Calculations!C2400 = "",Calculations!C2400 &lt;&gt; DefectTypeString),  Calculations!M2400, NA())</f>
        <v>#N/A</v>
      </c>
      <c r="J2400" s="3" t="e">
        <f xml:space="preserve"> IF(Calculations!C2400 = DefectTypeString,  Calculations!M2400, NA())</f>
        <v>#N/A</v>
      </c>
      <c r="K2400" s="3"/>
      <c r="AL2400" s="2" t="str">
        <f t="shared" si="243"/>
        <v/>
      </c>
      <c r="AM2400" s="4" t="str">
        <f t="shared" si="244"/>
        <v/>
      </c>
      <c r="AN2400" s="4" t="str">
        <f t="shared" si="245"/>
        <v/>
      </c>
    </row>
    <row r="2401" spans="1:40" x14ac:dyDescent="0.2">
      <c r="A2401" s="9" t="str">
        <f>Calculations!B2401</f>
        <v/>
      </c>
      <c r="B2401" s="9" t="str">
        <f>Calculations!A2401</f>
        <v/>
      </c>
      <c r="C2401" s="3" t="str">
        <f t="shared" si="242"/>
        <v/>
      </c>
      <c r="D2401" s="3" t="str">
        <f>IFERROR(Calculations!L2401,"")</f>
        <v/>
      </c>
      <c r="E2401" s="3" t="str">
        <f>IF(OR(FilterValue="",Calculations!C2401=FilterValue), IF(Calculations!C2401 &lt;&gt;DefectTypeString,  IFERROR(Calculations!L2401,""), NA()),NA())</f>
        <v/>
      </c>
      <c r="F2401" s="3" t="e">
        <f t="shared" si="246"/>
        <v>#NUM!</v>
      </c>
      <c r="G2401" s="3" t="e">
        <f xml:space="preserve"> IF(Calculations!C2401 = DefectTypeString,  IFERROR(Calculations!L2401,""), NA())</f>
        <v>#N/A</v>
      </c>
      <c r="H2401" s="3" t="e">
        <f t="shared" si="247"/>
        <v>#NUM!</v>
      </c>
      <c r="I2401" s="3" t="e">
        <f ca="1" xml:space="preserve"> IF(OR(Calculations!C2401 = "",Calculations!C2401 &lt;&gt; DefectTypeString),  Calculations!M2401, NA())</f>
        <v>#N/A</v>
      </c>
      <c r="J2401" s="3" t="e">
        <f xml:space="preserve"> IF(Calculations!C2401 = DefectTypeString,  Calculations!M2401, NA())</f>
        <v>#N/A</v>
      </c>
      <c r="K2401" s="3"/>
      <c r="AL2401" s="2" t="str">
        <f t="shared" si="243"/>
        <v/>
      </c>
      <c r="AM2401" s="4" t="str">
        <f t="shared" si="244"/>
        <v/>
      </c>
      <c r="AN2401" s="4" t="str">
        <f t="shared" si="245"/>
        <v/>
      </c>
    </row>
    <row r="2402" spans="1:40" x14ac:dyDescent="0.2">
      <c r="A2402" s="9" t="str">
        <f>Calculations!B2402</f>
        <v/>
      </c>
      <c r="B2402" s="9" t="str">
        <f>Calculations!A2402</f>
        <v/>
      </c>
      <c r="C2402" s="3" t="str">
        <f t="shared" si="242"/>
        <v/>
      </c>
      <c r="D2402" s="3" t="str">
        <f>IFERROR(Calculations!L2402,"")</f>
        <v/>
      </c>
      <c r="E2402" s="3" t="str">
        <f>IF(OR(FilterValue="",Calculations!C2402=FilterValue), IF(Calculations!C2402 &lt;&gt;DefectTypeString,  IFERROR(Calculations!L2402,""), NA()),NA())</f>
        <v/>
      </c>
      <c r="F2402" s="3" t="e">
        <f t="shared" si="246"/>
        <v>#NUM!</v>
      </c>
      <c r="G2402" s="3" t="e">
        <f xml:space="preserve"> IF(Calculations!C2402 = DefectTypeString,  IFERROR(Calculations!L2402,""), NA())</f>
        <v>#N/A</v>
      </c>
      <c r="H2402" s="3" t="e">
        <f t="shared" si="247"/>
        <v>#NUM!</v>
      </c>
      <c r="I2402" s="3" t="e">
        <f ca="1" xml:space="preserve"> IF(OR(Calculations!C2402 = "",Calculations!C2402 &lt;&gt; DefectTypeString),  Calculations!M2402, NA())</f>
        <v>#N/A</v>
      </c>
      <c r="J2402" s="3" t="e">
        <f xml:space="preserve"> IF(Calculations!C2402 = DefectTypeString,  Calculations!M2402, NA())</f>
        <v>#N/A</v>
      </c>
      <c r="K2402" s="3"/>
      <c r="AL2402" s="2" t="str">
        <f t="shared" si="243"/>
        <v/>
      </c>
      <c r="AM2402" s="4" t="str">
        <f t="shared" si="244"/>
        <v/>
      </c>
      <c r="AN2402" s="4" t="str">
        <f t="shared" si="245"/>
        <v/>
      </c>
    </row>
    <row r="2403" spans="1:40" x14ac:dyDescent="0.2">
      <c r="A2403" s="9" t="str">
        <f>Calculations!B2403</f>
        <v/>
      </c>
      <c r="B2403" s="9" t="str">
        <f>Calculations!A2403</f>
        <v/>
      </c>
      <c r="C2403" s="3" t="str">
        <f t="shared" si="242"/>
        <v/>
      </c>
      <c r="D2403" s="3" t="str">
        <f>IFERROR(Calculations!L2403,"")</f>
        <v/>
      </c>
      <c r="E2403" s="3" t="str">
        <f>IF(OR(FilterValue="",Calculations!C2403=FilterValue), IF(Calculations!C2403 &lt;&gt;DefectTypeString,  IFERROR(Calculations!L2403,""), NA()),NA())</f>
        <v/>
      </c>
      <c r="F2403" s="3" t="e">
        <f t="shared" si="246"/>
        <v>#NUM!</v>
      </c>
      <c r="G2403" s="3" t="e">
        <f xml:space="preserve"> IF(Calculations!C2403 = DefectTypeString,  IFERROR(Calculations!L2403,""), NA())</f>
        <v>#N/A</v>
      </c>
      <c r="H2403" s="3" t="e">
        <f t="shared" si="247"/>
        <v>#NUM!</v>
      </c>
      <c r="I2403" s="3" t="e">
        <f ca="1" xml:space="preserve"> IF(OR(Calculations!C2403 = "",Calculations!C2403 &lt;&gt; DefectTypeString),  Calculations!M2403, NA())</f>
        <v>#N/A</v>
      </c>
      <c r="J2403" s="3" t="e">
        <f xml:space="preserve"> IF(Calculations!C2403 = DefectTypeString,  Calculations!M2403, NA())</f>
        <v>#N/A</v>
      </c>
      <c r="K2403" s="3"/>
      <c r="AL2403" s="2" t="str">
        <f t="shared" si="243"/>
        <v/>
      </c>
      <c r="AM2403" s="4" t="str">
        <f t="shared" si="244"/>
        <v/>
      </c>
      <c r="AN2403" s="4" t="str">
        <f t="shared" si="245"/>
        <v/>
      </c>
    </row>
    <row r="2404" spans="1:40" x14ac:dyDescent="0.2">
      <c r="A2404" s="9" t="str">
        <f>Calculations!B2404</f>
        <v/>
      </c>
      <c r="B2404" s="9" t="str">
        <f>Calculations!A2404</f>
        <v/>
      </c>
      <c r="C2404" s="3" t="str">
        <f t="shared" ref="C2404:C2467" si="248">IF(ISNUMBER(B2404),YEAR(B2404)&amp;"-"&amp;TEXT(WEEKNUM(B2404),"00"),"")</f>
        <v/>
      </c>
      <c r="D2404" s="3" t="str">
        <f>IFERROR(Calculations!L2404,"")</f>
        <v/>
      </c>
      <c r="E2404" s="3" t="str">
        <f>IF(OR(FilterValue="",Calculations!C2404=FilterValue), IF(Calculations!C2404 &lt;&gt;DefectTypeString,  IFERROR(Calculations!L2404,""), NA()),NA())</f>
        <v/>
      </c>
      <c r="F2404" s="3" t="e">
        <f t="shared" si="246"/>
        <v>#NUM!</v>
      </c>
      <c r="G2404" s="3" t="e">
        <f xml:space="preserve"> IF(Calculations!C2404 = DefectTypeString,  IFERROR(Calculations!L2404,""), NA())</f>
        <v>#N/A</v>
      </c>
      <c r="H2404" s="3" t="e">
        <f t="shared" si="247"/>
        <v>#NUM!</v>
      </c>
      <c r="I2404" s="3" t="e">
        <f ca="1" xml:space="preserve"> IF(OR(Calculations!C2404 = "",Calculations!C2404 &lt;&gt; DefectTypeString),  Calculations!M2404, NA())</f>
        <v>#N/A</v>
      </c>
      <c r="J2404" s="3" t="e">
        <f xml:space="preserve"> IF(Calculations!C2404 = DefectTypeString,  Calculations!M2404, NA())</f>
        <v>#N/A</v>
      </c>
      <c r="K2404" s="3"/>
      <c r="AL2404" s="2" t="str">
        <f t="shared" si="243"/>
        <v/>
      </c>
      <c r="AM2404" s="4" t="str">
        <f t="shared" si="244"/>
        <v/>
      </c>
      <c r="AN2404" s="4" t="str">
        <f t="shared" si="245"/>
        <v/>
      </c>
    </row>
    <row r="2405" spans="1:40" x14ac:dyDescent="0.2">
      <c r="A2405" s="9" t="str">
        <f>Calculations!B2405</f>
        <v/>
      </c>
      <c r="B2405" s="9" t="str">
        <f>Calculations!A2405</f>
        <v/>
      </c>
      <c r="C2405" s="3" t="str">
        <f t="shared" si="248"/>
        <v/>
      </c>
      <c r="D2405" s="3" t="str">
        <f>IFERROR(Calculations!L2405,"")</f>
        <v/>
      </c>
      <c r="E2405" s="3" t="str">
        <f>IF(OR(FilterValue="",Calculations!C2405=FilterValue), IF(Calculations!C2405 &lt;&gt;DefectTypeString,  IFERROR(Calculations!L2405,""), NA()),NA())</f>
        <v/>
      </c>
      <c r="F2405" s="3" t="e">
        <f t="shared" si="246"/>
        <v>#NUM!</v>
      </c>
      <c r="G2405" s="3" t="e">
        <f xml:space="preserve"> IF(Calculations!C2405 = DefectTypeString,  IFERROR(Calculations!L2405,""), NA())</f>
        <v>#N/A</v>
      </c>
      <c r="H2405" s="3" t="e">
        <f t="shared" si="247"/>
        <v>#NUM!</v>
      </c>
      <c r="I2405" s="3" t="e">
        <f ca="1" xml:space="preserve"> IF(OR(Calculations!C2405 = "",Calculations!C2405 &lt;&gt; DefectTypeString),  Calculations!M2405, NA())</f>
        <v>#N/A</v>
      </c>
      <c r="J2405" s="3" t="e">
        <f xml:space="preserve"> IF(Calculations!C2405 = DefectTypeString,  Calculations!M2405, NA())</f>
        <v>#N/A</v>
      </c>
      <c r="K2405" s="3"/>
      <c r="AL2405" s="2" t="str">
        <f t="shared" si="243"/>
        <v/>
      </c>
      <c r="AM2405" s="4" t="str">
        <f t="shared" si="244"/>
        <v/>
      </c>
      <c r="AN2405" s="4" t="str">
        <f t="shared" si="245"/>
        <v/>
      </c>
    </row>
    <row r="2406" spans="1:40" x14ac:dyDescent="0.2">
      <c r="A2406" s="9" t="str">
        <f>Calculations!B2406</f>
        <v/>
      </c>
      <c r="B2406" s="9" t="str">
        <f>Calculations!A2406</f>
        <v/>
      </c>
      <c r="C2406" s="3" t="str">
        <f t="shared" si="248"/>
        <v/>
      </c>
      <c r="D2406" s="3" t="str">
        <f>IFERROR(Calculations!L2406,"")</f>
        <v/>
      </c>
      <c r="E2406" s="3" t="str">
        <f>IF(OR(FilterValue="",Calculations!C2406=FilterValue), IF(Calculations!C2406 &lt;&gt;DefectTypeString,  IFERROR(Calculations!L2406,""), NA()),NA())</f>
        <v/>
      </c>
      <c r="F2406" s="3" t="e">
        <f t="shared" si="246"/>
        <v>#NUM!</v>
      </c>
      <c r="G2406" s="3" t="e">
        <f xml:space="preserve"> IF(Calculations!C2406 = DefectTypeString,  IFERROR(Calculations!L2406,""), NA())</f>
        <v>#N/A</v>
      </c>
      <c r="H2406" s="3" t="e">
        <f t="shared" si="247"/>
        <v>#NUM!</v>
      </c>
      <c r="I2406" s="3" t="e">
        <f ca="1" xml:space="preserve"> IF(OR(Calculations!C2406 = "",Calculations!C2406 &lt;&gt; DefectTypeString),  Calculations!M2406, NA())</f>
        <v>#N/A</v>
      </c>
      <c r="J2406" s="3" t="e">
        <f xml:space="preserve"> IF(Calculations!C2406 = DefectTypeString,  Calculations!M2406, NA())</f>
        <v>#N/A</v>
      </c>
      <c r="K2406" s="3"/>
      <c r="AL2406" s="2" t="str">
        <f t="shared" si="243"/>
        <v/>
      </c>
      <c r="AM2406" s="4" t="str">
        <f t="shared" si="244"/>
        <v/>
      </c>
      <c r="AN2406" s="4" t="str">
        <f t="shared" si="245"/>
        <v/>
      </c>
    </row>
    <row r="2407" spans="1:40" x14ac:dyDescent="0.2">
      <c r="A2407" s="9" t="str">
        <f>Calculations!B2407</f>
        <v/>
      </c>
      <c r="B2407" s="9" t="str">
        <f>Calculations!A2407</f>
        <v/>
      </c>
      <c r="C2407" s="3" t="str">
        <f t="shared" si="248"/>
        <v/>
      </c>
      <c r="D2407" s="3" t="str">
        <f>IFERROR(Calculations!L2407,"")</f>
        <v/>
      </c>
      <c r="E2407" s="3" t="str">
        <f>IF(OR(FilterValue="",Calculations!C2407=FilterValue), IF(Calculations!C2407 &lt;&gt;DefectTypeString,  IFERROR(Calculations!L2407,""), NA()),NA())</f>
        <v/>
      </c>
      <c r="F2407" s="3" t="e">
        <f t="shared" si="246"/>
        <v>#NUM!</v>
      </c>
      <c r="G2407" s="3" t="e">
        <f xml:space="preserve"> IF(Calculations!C2407 = DefectTypeString,  IFERROR(Calculations!L2407,""), NA())</f>
        <v>#N/A</v>
      </c>
      <c r="H2407" s="3" t="e">
        <f t="shared" si="247"/>
        <v>#NUM!</v>
      </c>
      <c r="I2407" s="3" t="e">
        <f ca="1" xml:space="preserve"> IF(OR(Calculations!C2407 = "",Calculations!C2407 &lt;&gt; DefectTypeString),  Calculations!M2407, NA())</f>
        <v>#N/A</v>
      </c>
      <c r="J2407" s="3" t="e">
        <f xml:space="preserve"> IF(Calculations!C2407 = DefectTypeString,  Calculations!M2407, NA())</f>
        <v>#N/A</v>
      </c>
      <c r="K2407" s="3"/>
      <c r="AL2407" s="2" t="str">
        <f t="shared" si="243"/>
        <v/>
      </c>
      <c r="AM2407" s="4" t="str">
        <f t="shared" si="244"/>
        <v/>
      </c>
      <c r="AN2407" s="4" t="str">
        <f t="shared" si="245"/>
        <v/>
      </c>
    </row>
    <row r="2408" spans="1:40" x14ac:dyDescent="0.2">
      <c r="A2408" s="9" t="str">
        <f>Calculations!B2408</f>
        <v/>
      </c>
      <c r="B2408" s="9" t="str">
        <f>Calculations!A2408</f>
        <v/>
      </c>
      <c r="C2408" s="3" t="str">
        <f t="shared" si="248"/>
        <v/>
      </c>
      <c r="D2408" s="3" t="str">
        <f>IFERROR(Calculations!L2408,"")</f>
        <v/>
      </c>
      <c r="E2408" s="3" t="str">
        <f>IF(OR(FilterValue="",Calculations!C2408=FilterValue), IF(Calculations!C2408 &lt;&gt;DefectTypeString,  IFERROR(Calculations!L2408,""), NA()),NA())</f>
        <v/>
      </c>
      <c r="F2408" s="3" t="e">
        <f t="shared" si="246"/>
        <v>#NUM!</v>
      </c>
      <c r="G2408" s="3" t="e">
        <f xml:space="preserve"> IF(Calculations!C2408 = DefectTypeString,  IFERROR(Calculations!L2408,""), NA())</f>
        <v>#N/A</v>
      </c>
      <c r="H2408" s="3" t="e">
        <f t="shared" si="247"/>
        <v>#NUM!</v>
      </c>
      <c r="I2408" s="3" t="e">
        <f ca="1" xml:space="preserve"> IF(OR(Calculations!C2408 = "",Calculations!C2408 &lt;&gt; DefectTypeString),  Calculations!M2408, NA())</f>
        <v>#N/A</v>
      </c>
      <c r="J2408" s="3" t="e">
        <f xml:space="preserve"> IF(Calculations!C2408 = DefectTypeString,  Calculations!M2408, NA())</f>
        <v>#N/A</v>
      </c>
      <c r="K2408" s="3"/>
      <c r="AL2408" s="2" t="str">
        <f t="shared" si="243"/>
        <v/>
      </c>
      <c r="AM2408" s="4" t="str">
        <f t="shared" si="244"/>
        <v/>
      </c>
      <c r="AN2408" s="4" t="str">
        <f t="shared" si="245"/>
        <v/>
      </c>
    </row>
    <row r="2409" spans="1:40" x14ac:dyDescent="0.2">
      <c r="A2409" s="9" t="str">
        <f>Calculations!B2409</f>
        <v/>
      </c>
      <c r="B2409" s="9" t="str">
        <f>Calculations!A2409</f>
        <v/>
      </c>
      <c r="C2409" s="3" t="str">
        <f t="shared" si="248"/>
        <v/>
      </c>
      <c r="D2409" s="3" t="str">
        <f>IFERROR(Calculations!L2409,"")</f>
        <v/>
      </c>
      <c r="E2409" s="3" t="str">
        <f>IF(OR(FilterValue="",Calculations!C2409=FilterValue), IF(Calculations!C2409 &lt;&gt;DefectTypeString,  IFERROR(Calculations!L2409,""), NA()),NA())</f>
        <v/>
      </c>
      <c r="F2409" s="3" t="e">
        <f t="shared" si="246"/>
        <v>#NUM!</v>
      </c>
      <c r="G2409" s="3" t="e">
        <f xml:space="preserve"> IF(Calculations!C2409 = DefectTypeString,  IFERROR(Calculations!L2409,""), NA())</f>
        <v>#N/A</v>
      </c>
      <c r="H2409" s="3" t="e">
        <f t="shared" si="247"/>
        <v>#NUM!</v>
      </c>
      <c r="I2409" s="3" t="e">
        <f ca="1" xml:space="preserve"> IF(OR(Calculations!C2409 = "",Calculations!C2409 &lt;&gt; DefectTypeString),  Calculations!M2409, NA())</f>
        <v>#N/A</v>
      </c>
      <c r="J2409" s="3" t="e">
        <f xml:space="preserve"> IF(Calculations!C2409 = DefectTypeString,  Calculations!M2409, NA())</f>
        <v>#N/A</v>
      </c>
      <c r="K2409" s="3"/>
      <c r="AL2409" s="2" t="str">
        <f t="shared" si="243"/>
        <v/>
      </c>
      <c r="AM2409" s="4" t="str">
        <f t="shared" si="244"/>
        <v/>
      </c>
      <c r="AN2409" s="4" t="str">
        <f t="shared" si="245"/>
        <v/>
      </c>
    </row>
    <row r="2410" spans="1:40" x14ac:dyDescent="0.2">
      <c r="A2410" s="9" t="str">
        <f>Calculations!B2410</f>
        <v/>
      </c>
      <c r="B2410" s="9" t="str">
        <f>Calculations!A2410</f>
        <v/>
      </c>
      <c r="C2410" s="3" t="str">
        <f t="shared" si="248"/>
        <v/>
      </c>
      <c r="D2410" s="3" t="str">
        <f>IFERROR(Calculations!L2410,"")</f>
        <v/>
      </c>
      <c r="E2410" s="3" t="str">
        <f>IF(OR(FilterValue="",Calculations!C2410=FilterValue), IF(Calculations!C2410 &lt;&gt;DefectTypeString,  IFERROR(Calculations!L2410,""), NA()),NA())</f>
        <v/>
      </c>
      <c r="F2410" s="3" t="e">
        <f t="shared" si="246"/>
        <v>#NUM!</v>
      </c>
      <c r="G2410" s="3" t="e">
        <f xml:space="preserve"> IF(Calculations!C2410 = DefectTypeString,  IFERROR(Calculations!L2410,""), NA())</f>
        <v>#N/A</v>
      </c>
      <c r="H2410" s="3" t="e">
        <f t="shared" si="247"/>
        <v>#NUM!</v>
      </c>
      <c r="I2410" s="3" t="e">
        <f ca="1" xml:space="preserve"> IF(OR(Calculations!C2410 = "",Calculations!C2410 &lt;&gt; DefectTypeString),  Calculations!M2410, NA())</f>
        <v>#N/A</v>
      </c>
      <c r="J2410" s="3" t="e">
        <f xml:space="preserve"> IF(Calculations!C2410 = DefectTypeString,  Calculations!M2410, NA())</f>
        <v>#N/A</v>
      </c>
      <c r="K2410" s="3"/>
      <c r="AL2410" s="2" t="str">
        <f t="shared" si="243"/>
        <v/>
      </c>
      <c r="AM2410" s="4" t="str">
        <f t="shared" si="244"/>
        <v/>
      </c>
      <c r="AN2410" s="4" t="str">
        <f t="shared" si="245"/>
        <v/>
      </c>
    </row>
    <row r="2411" spans="1:40" x14ac:dyDescent="0.2">
      <c r="A2411" s="9" t="str">
        <f>Calculations!B2411</f>
        <v/>
      </c>
      <c r="B2411" s="9" t="str">
        <f>Calculations!A2411</f>
        <v/>
      </c>
      <c r="C2411" s="3" t="str">
        <f t="shared" si="248"/>
        <v/>
      </c>
      <c r="D2411" s="3" t="str">
        <f>IFERROR(Calculations!L2411,"")</f>
        <v/>
      </c>
      <c r="E2411" s="3" t="str">
        <f>IF(OR(FilterValue="",Calculations!C2411=FilterValue), IF(Calculations!C2411 &lt;&gt;DefectTypeString,  IFERROR(Calculations!L2411,""), NA()),NA())</f>
        <v/>
      </c>
      <c r="F2411" s="3" t="e">
        <f t="shared" si="246"/>
        <v>#NUM!</v>
      </c>
      <c r="G2411" s="3" t="e">
        <f xml:space="preserve"> IF(Calculations!C2411 = DefectTypeString,  IFERROR(Calculations!L2411,""), NA())</f>
        <v>#N/A</v>
      </c>
      <c r="H2411" s="3" t="e">
        <f t="shared" si="247"/>
        <v>#NUM!</v>
      </c>
      <c r="I2411" s="3" t="e">
        <f ca="1" xml:space="preserve"> IF(OR(Calculations!C2411 = "",Calculations!C2411 &lt;&gt; DefectTypeString),  Calculations!M2411, NA())</f>
        <v>#N/A</v>
      </c>
      <c r="J2411" s="3" t="e">
        <f xml:space="preserve"> IF(Calculations!C2411 = DefectTypeString,  Calculations!M2411, NA())</f>
        <v>#N/A</v>
      </c>
      <c r="K2411" s="3"/>
      <c r="AL2411" s="2" t="str">
        <f t="shared" si="243"/>
        <v/>
      </c>
      <c r="AM2411" s="4" t="str">
        <f t="shared" si="244"/>
        <v/>
      </c>
      <c r="AN2411" s="4" t="str">
        <f t="shared" si="245"/>
        <v/>
      </c>
    </row>
    <row r="2412" spans="1:40" x14ac:dyDescent="0.2">
      <c r="A2412" s="9" t="str">
        <f>Calculations!B2412</f>
        <v/>
      </c>
      <c r="B2412" s="9" t="str">
        <f>Calculations!A2412</f>
        <v/>
      </c>
      <c r="C2412" s="3" t="str">
        <f t="shared" si="248"/>
        <v/>
      </c>
      <c r="D2412" s="3" t="str">
        <f>IFERROR(Calculations!L2412,"")</f>
        <v/>
      </c>
      <c r="E2412" s="3" t="str">
        <f>IF(OR(FilterValue="",Calculations!C2412=FilterValue), IF(Calculations!C2412 &lt;&gt;DefectTypeString,  IFERROR(Calculations!L2412,""), NA()),NA())</f>
        <v/>
      </c>
      <c r="F2412" s="3" t="e">
        <f t="shared" si="246"/>
        <v>#NUM!</v>
      </c>
      <c r="G2412" s="3" t="e">
        <f xml:space="preserve"> IF(Calculations!C2412 = DefectTypeString,  IFERROR(Calculations!L2412,""), NA())</f>
        <v>#N/A</v>
      </c>
      <c r="H2412" s="3" t="e">
        <f t="shared" si="247"/>
        <v>#NUM!</v>
      </c>
      <c r="I2412" s="3" t="e">
        <f ca="1" xml:space="preserve"> IF(OR(Calculations!C2412 = "",Calculations!C2412 &lt;&gt; DefectTypeString),  Calculations!M2412, NA())</f>
        <v>#N/A</v>
      </c>
      <c r="J2412" s="3" t="e">
        <f xml:space="preserve"> IF(Calculations!C2412 = DefectTypeString,  Calculations!M2412, NA())</f>
        <v>#N/A</v>
      </c>
      <c r="K2412" s="3"/>
      <c r="AL2412" s="2" t="str">
        <f t="shared" si="243"/>
        <v/>
      </c>
      <c r="AM2412" s="4" t="str">
        <f t="shared" si="244"/>
        <v/>
      </c>
      <c r="AN2412" s="4" t="str">
        <f t="shared" si="245"/>
        <v/>
      </c>
    </row>
    <row r="2413" spans="1:40" x14ac:dyDescent="0.2">
      <c r="A2413" s="9" t="str">
        <f>Calculations!B2413</f>
        <v/>
      </c>
      <c r="B2413" s="9" t="str">
        <f>Calculations!A2413</f>
        <v/>
      </c>
      <c r="C2413" s="3" t="str">
        <f t="shared" si="248"/>
        <v/>
      </c>
      <c r="D2413" s="3" t="str">
        <f>IFERROR(Calculations!L2413,"")</f>
        <v/>
      </c>
      <c r="E2413" s="3" t="str">
        <f>IF(OR(FilterValue="",Calculations!C2413=FilterValue), IF(Calculations!C2413 &lt;&gt;DefectTypeString,  IFERROR(Calculations!L2413,""), NA()),NA())</f>
        <v/>
      </c>
      <c r="F2413" s="3" t="e">
        <f t="shared" si="246"/>
        <v>#NUM!</v>
      </c>
      <c r="G2413" s="3" t="e">
        <f xml:space="preserve"> IF(Calculations!C2413 = DefectTypeString,  IFERROR(Calculations!L2413,""), NA())</f>
        <v>#N/A</v>
      </c>
      <c r="H2413" s="3" t="e">
        <f t="shared" si="247"/>
        <v>#NUM!</v>
      </c>
      <c r="I2413" s="3" t="e">
        <f ca="1" xml:space="preserve"> IF(OR(Calculations!C2413 = "",Calculations!C2413 &lt;&gt; DefectTypeString),  Calculations!M2413, NA())</f>
        <v>#N/A</v>
      </c>
      <c r="J2413" s="3" t="e">
        <f xml:space="preserve"> IF(Calculations!C2413 = DefectTypeString,  Calculations!M2413, NA())</f>
        <v>#N/A</v>
      </c>
      <c r="K2413" s="3"/>
      <c r="AL2413" s="2" t="str">
        <f t="shared" si="243"/>
        <v/>
      </c>
      <c r="AM2413" s="4" t="str">
        <f t="shared" si="244"/>
        <v/>
      </c>
      <c r="AN2413" s="4" t="str">
        <f t="shared" si="245"/>
        <v/>
      </c>
    </row>
    <row r="2414" spans="1:40" x14ac:dyDescent="0.2">
      <c r="A2414" s="9" t="str">
        <f>Calculations!B2414</f>
        <v/>
      </c>
      <c r="B2414" s="9" t="str">
        <f>Calculations!A2414</f>
        <v/>
      </c>
      <c r="C2414" s="3" t="str">
        <f t="shared" si="248"/>
        <v/>
      </c>
      <c r="D2414" s="3" t="str">
        <f>IFERROR(Calculations!L2414,"")</f>
        <v/>
      </c>
      <c r="E2414" s="3" t="str">
        <f>IF(OR(FilterValue="",Calculations!C2414=FilterValue), IF(Calculations!C2414 &lt;&gt;DefectTypeString,  IFERROR(Calculations!L2414,""), NA()),NA())</f>
        <v/>
      </c>
      <c r="F2414" s="3" t="e">
        <f t="shared" si="246"/>
        <v>#NUM!</v>
      </c>
      <c r="G2414" s="3" t="e">
        <f xml:space="preserve"> IF(Calculations!C2414 = DefectTypeString,  IFERROR(Calculations!L2414,""), NA())</f>
        <v>#N/A</v>
      </c>
      <c r="H2414" s="3" t="e">
        <f t="shared" si="247"/>
        <v>#NUM!</v>
      </c>
      <c r="I2414" s="3" t="e">
        <f ca="1" xml:space="preserve"> IF(OR(Calculations!C2414 = "",Calculations!C2414 &lt;&gt; DefectTypeString),  Calculations!M2414, NA())</f>
        <v>#N/A</v>
      </c>
      <c r="J2414" s="3" t="e">
        <f xml:space="preserve"> IF(Calculations!C2414 = DefectTypeString,  Calculations!M2414, NA())</f>
        <v>#N/A</v>
      </c>
      <c r="K2414" s="3"/>
      <c r="AL2414" s="2" t="str">
        <f t="shared" si="243"/>
        <v/>
      </c>
      <c r="AM2414" s="4" t="str">
        <f t="shared" si="244"/>
        <v/>
      </c>
      <c r="AN2414" s="4" t="str">
        <f t="shared" si="245"/>
        <v/>
      </c>
    </row>
    <row r="2415" spans="1:40" x14ac:dyDescent="0.2">
      <c r="A2415" s="9" t="str">
        <f>Calculations!B2415</f>
        <v/>
      </c>
      <c r="B2415" s="9" t="str">
        <f>Calculations!A2415</f>
        <v/>
      </c>
      <c r="C2415" s="3" t="str">
        <f t="shared" si="248"/>
        <v/>
      </c>
      <c r="D2415" s="3" t="str">
        <f>IFERROR(Calculations!L2415,"")</f>
        <v/>
      </c>
      <c r="E2415" s="3" t="str">
        <f>IF(OR(FilterValue="",Calculations!C2415=FilterValue), IF(Calculations!C2415 &lt;&gt;DefectTypeString,  IFERROR(Calculations!L2415,""), NA()),NA())</f>
        <v/>
      </c>
      <c r="F2415" s="3" t="e">
        <f t="shared" si="246"/>
        <v>#NUM!</v>
      </c>
      <c r="G2415" s="3" t="e">
        <f xml:space="preserve"> IF(Calculations!C2415 = DefectTypeString,  IFERROR(Calculations!L2415,""), NA())</f>
        <v>#N/A</v>
      </c>
      <c r="H2415" s="3" t="e">
        <f t="shared" si="247"/>
        <v>#NUM!</v>
      </c>
      <c r="I2415" s="3" t="e">
        <f ca="1" xml:space="preserve"> IF(OR(Calculations!C2415 = "",Calculations!C2415 &lt;&gt; DefectTypeString),  Calculations!M2415, NA())</f>
        <v>#N/A</v>
      </c>
      <c r="J2415" s="3" t="e">
        <f xml:space="preserve"> IF(Calculations!C2415 = DefectTypeString,  Calculations!M2415, NA())</f>
        <v>#N/A</v>
      </c>
      <c r="K2415" s="3"/>
      <c r="AL2415" s="2" t="str">
        <f t="shared" si="243"/>
        <v/>
      </c>
      <c r="AM2415" s="4" t="str">
        <f t="shared" si="244"/>
        <v/>
      </c>
      <c r="AN2415" s="4" t="str">
        <f t="shared" si="245"/>
        <v/>
      </c>
    </row>
    <row r="2416" spans="1:40" x14ac:dyDescent="0.2">
      <c r="A2416" s="9" t="str">
        <f>Calculations!B2416</f>
        <v/>
      </c>
      <c r="B2416" s="9" t="str">
        <f>Calculations!A2416</f>
        <v/>
      </c>
      <c r="C2416" s="3" t="str">
        <f t="shared" si="248"/>
        <v/>
      </c>
      <c r="D2416" s="3" t="str">
        <f>IFERROR(Calculations!L2416,"")</f>
        <v/>
      </c>
      <c r="E2416" s="3" t="str">
        <f>IF(OR(FilterValue="",Calculations!C2416=FilterValue), IF(Calculations!C2416 &lt;&gt;DefectTypeString,  IFERROR(Calculations!L2416,""), NA()),NA())</f>
        <v/>
      </c>
      <c r="F2416" s="3" t="e">
        <f t="shared" si="246"/>
        <v>#NUM!</v>
      </c>
      <c r="G2416" s="3" t="e">
        <f xml:space="preserve"> IF(Calculations!C2416 = DefectTypeString,  IFERROR(Calculations!L2416,""), NA())</f>
        <v>#N/A</v>
      </c>
      <c r="H2416" s="3" t="e">
        <f t="shared" si="247"/>
        <v>#NUM!</v>
      </c>
      <c r="I2416" s="3" t="e">
        <f ca="1" xml:space="preserve"> IF(OR(Calculations!C2416 = "",Calculations!C2416 &lt;&gt; DefectTypeString),  Calculations!M2416, NA())</f>
        <v>#N/A</v>
      </c>
      <c r="J2416" s="3" t="e">
        <f xml:space="preserve"> IF(Calculations!C2416 = DefectTypeString,  Calculations!M2416, NA())</f>
        <v>#N/A</v>
      </c>
      <c r="K2416" s="3"/>
      <c r="AL2416" s="2" t="str">
        <f t="shared" si="243"/>
        <v/>
      </c>
      <c r="AM2416" s="4" t="str">
        <f t="shared" si="244"/>
        <v/>
      </c>
      <c r="AN2416" s="4" t="str">
        <f t="shared" si="245"/>
        <v/>
      </c>
    </row>
    <row r="2417" spans="1:40" x14ac:dyDescent="0.2">
      <c r="A2417" s="9" t="str">
        <f>Calculations!B2417</f>
        <v/>
      </c>
      <c r="B2417" s="9" t="str">
        <f>Calculations!A2417</f>
        <v/>
      </c>
      <c r="C2417" s="3" t="str">
        <f t="shared" si="248"/>
        <v/>
      </c>
      <c r="D2417" s="3" t="str">
        <f>IFERROR(Calculations!L2417,"")</f>
        <v/>
      </c>
      <c r="E2417" s="3" t="str">
        <f>IF(OR(FilterValue="",Calculations!C2417=FilterValue), IF(Calculations!C2417 &lt;&gt;DefectTypeString,  IFERROR(Calculations!L2417,""), NA()),NA())</f>
        <v/>
      </c>
      <c r="F2417" s="3" t="e">
        <f t="shared" si="246"/>
        <v>#NUM!</v>
      </c>
      <c r="G2417" s="3" t="e">
        <f xml:space="preserve"> IF(Calculations!C2417 = DefectTypeString,  IFERROR(Calculations!L2417,""), NA())</f>
        <v>#N/A</v>
      </c>
      <c r="H2417" s="3" t="e">
        <f t="shared" si="247"/>
        <v>#NUM!</v>
      </c>
      <c r="I2417" s="3" t="e">
        <f ca="1" xml:space="preserve"> IF(OR(Calculations!C2417 = "",Calculations!C2417 &lt;&gt; DefectTypeString),  Calculations!M2417, NA())</f>
        <v>#N/A</v>
      </c>
      <c r="J2417" s="3" t="e">
        <f xml:space="preserve"> IF(Calculations!C2417 = DefectTypeString,  Calculations!M2417, NA())</f>
        <v>#N/A</v>
      </c>
      <c r="K2417" s="3"/>
      <c r="AL2417" s="2" t="str">
        <f t="shared" si="243"/>
        <v/>
      </c>
      <c r="AM2417" s="4" t="str">
        <f t="shared" si="244"/>
        <v/>
      </c>
      <c r="AN2417" s="4" t="str">
        <f t="shared" si="245"/>
        <v/>
      </c>
    </row>
    <row r="2418" spans="1:40" x14ac:dyDescent="0.2">
      <c r="A2418" s="9" t="str">
        <f>Calculations!B2418</f>
        <v/>
      </c>
      <c r="B2418" s="9" t="str">
        <f>Calculations!A2418</f>
        <v/>
      </c>
      <c r="C2418" s="3" t="str">
        <f t="shared" si="248"/>
        <v/>
      </c>
      <c r="D2418" s="3" t="str">
        <f>IFERROR(Calculations!L2418,"")</f>
        <v/>
      </c>
      <c r="E2418" s="3" t="str">
        <f>IF(OR(FilterValue="",Calculations!C2418=FilterValue), IF(Calculations!C2418 &lt;&gt;DefectTypeString,  IFERROR(Calculations!L2418,""), NA()),NA())</f>
        <v/>
      </c>
      <c r="F2418" s="3" t="e">
        <f t="shared" si="246"/>
        <v>#NUM!</v>
      </c>
      <c r="G2418" s="3" t="e">
        <f xml:space="preserve"> IF(Calculations!C2418 = DefectTypeString,  IFERROR(Calculations!L2418,""), NA())</f>
        <v>#N/A</v>
      </c>
      <c r="H2418" s="3" t="e">
        <f t="shared" si="247"/>
        <v>#NUM!</v>
      </c>
      <c r="I2418" s="3" t="e">
        <f ca="1" xml:space="preserve"> IF(OR(Calculations!C2418 = "",Calculations!C2418 &lt;&gt; DefectTypeString),  Calculations!M2418, NA())</f>
        <v>#N/A</v>
      </c>
      <c r="J2418" s="3" t="e">
        <f xml:space="preserve"> IF(Calculations!C2418 = DefectTypeString,  Calculations!M2418, NA())</f>
        <v>#N/A</v>
      </c>
      <c r="K2418" s="3"/>
      <c r="AL2418" s="2" t="str">
        <f t="shared" si="243"/>
        <v/>
      </c>
      <c r="AM2418" s="4" t="str">
        <f t="shared" si="244"/>
        <v/>
      </c>
      <c r="AN2418" s="4" t="str">
        <f t="shared" si="245"/>
        <v/>
      </c>
    </row>
    <row r="2419" spans="1:40" x14ac:dyDescent="0.2">
      <c r="A2419" s="9" t="str">
        <f>Calculations!B2419</f>
        <v/>
      </c>
      <c r="B2419" s="9" t="str">
        <f>Calculations!A2419</f>
        <v/>
      </c>
      <c r="C2419" s="3" t="str">
        <f t="shared" si="248"/>
        <v/>
      </c>
      <c r="D2419" s="3" t="str">
        <f>IFERROR(Calculations!L2419,"")</f>
        <v/>
      </c>
      <c r="E2419" s="3" t="str">
        <f>IF(OR(FilterValue="",Calculations!C2419=FilterValue), IF(Calculations!C2419 &lt;&gt;DefectTypeString,  IFERROR(Calculations!L2419,""), NA()),NA())</f>
        <v/>
      </c>
      <c r="F2419" s="3" t="e">
        <f t="shared" si="246"/>
        <v>#NUM!</v>
      </c>
      <c r="G2419" s="3" t="e">
        <f xml:space="preserve"> IF(Calculations!C2419 = DefectTypeString,  IFERROR(Calculations!L2419,""), NA())</f>
        <v>#N/A</v>
      </c>
      <c r="H2419" s="3" t="e">
        <f t="shared" si="247"/>
        <v>#NUM!</v>
      </c>
      <c r="I2419" s="3" t="e">
        <f ca="1" xml:space="preserve"> IF(OR(Calculations!C2419 = "",Calculations!C2419 &lt;&gt; DefectTypeString),  Calculations!M2419, NA())</f>
        <v>#N/A</v>
      </c>
      <c r="J2419" s="3" t="e">
        <f xml:space="preserve"> IF(Calculations!C2419 = DefectTypeString,  Calculations!M2419, NA())</f>
        <v>#N/A</v>
      </c>
      <c r="K2419" s="3"/>
      <c r="AL2419" s="2" t="str">
        <f t="shared" si="243"/>
        <v/>
      </c>
      <c r="AM2419" s="4" t="str">
        <f t="shared" si="244"/>
        <v/>
      </c>
      <c r="AN2419" s="4" t="str">
        <f t="shared" si="245"/>
        <v/>
      </c>
    </row>
    <row r="2420" spans="1:40" x14ac:dyDescent="0.2">
      <c r="A2420" s="9" t="str">
        <f>Calculations!B2420</f>
        <v/>
      </c>
      <c r="B2420" s="9" t="str">
        <f>Calculations!A2420</f>
        <v/>
      </c>
      <c r="C2420" s="3" t="str">
        <f t="shared" si="248"/>
        <v/>
      </c>
      <c r="D2420" s="3" t="str">
        <f>IFERROR(Calculations!L2420,"")</f>
        <v/>
      </c>
      <c r="E2420" s="3" t="str">
        <f>IF(OR(FilterValue="",Calculations!C2420=FilterValue), IF(Calculations!C2420 &lt;&gt;DefectTypeString,  IFERROR(Calculations!L2420,""), NA()),NA())</f>
        <v/>
      </c>
      <c r="F2420" s="3" t="e">
        <f t="shared" si="246"/>
        <v>#NUM!</v>
      </c>
      <c r="G2420" s="3" t="e">
        <f xml:space="preserve"> IF(Calculations!C2420 = DefectTypeString,  IFERROR(Calculations!L2420,""), NA())</f>
        <v>#N/A</v>
      </c>
      <c r="H2420" s="3" t="e">
        <f t="shared" si="247"/>
        <v>#NUM!</v>
      </c>
      <c r="I2420" s="3" t="e">
        <f ca="1" xml:space="preserve"> IF(OR(Calculations!C2420 = "",Calculations!C2420 &lt;&gt; DefectTypeString),  Calculations!M2420, NA())</f>
        <v>#N/A</v>
      </c>
      <c r="J2420" s="3" t="e">
        <f xml:space="preserve"> IF(Calculations!C2420 = DefectTypeString,  Calculations!M2420, NA())</f>
        <v>#N/A</v>
      </c>
      <c r="K2420" s="3"/>
      <c r="AL2420" s="2" t="str">
        <f t="shared" si="243"/>
        <v/>
      </c>
      <c r="AM2420" s="4" t="str">
        <f t="shared" si="244"/>
        <v/>
      </c>
      <c r="AN2420" s="4" t="str">
        <f t="shared" si="245"/>
        <v/>
      </c>
    </row>
    <row r="2421" spans="1:40" x14ac:dyDescent="0.2">
      <c r="A2421" s="9" t="str">
        <f>Calculations!B2421</f>
        <v/>
      </c>
      <c r="B2421" s="9" t="str">
        <f>Calculations!A2421</f>
        <v/>
      </c>
      <c r="C2421" s="3" t="str">
        <f t="shared" si="248"/>
        <v/>
      </c>
      <c r="D2421" s="3" t="str">
        <f>IFERROR(Calculations!L2421,"")</f>
        <v/>
      </c>
      <c r="E2421" s="3" t="str">
        <f>IF(OR(FilterValue="",Calculations!C2421=FilterValue), IF(Calculations!C2421 &lt;&gt;DefectTypeString,  IFERROR(Calculations!L2421,""), NA()),NA())</f>
        <v/>
      </c>
      <c r="F2421" s="3" t="e">
        <f t="shared" si="246"/>
        <v>#NUM!</v>
      </c>
      <c r="G2421" s="3" t="e">
        <f xml:space="preserve"> IF(Calculations!C2421 = DefectTypeString,  IFERROR(Calculations!L2421,""), NA())</f>
        <v>#N/A</v>
      </c>
      <c r="H2421" s="3" t="e">
        <f t="shared" si="247"/>
        <v>#NUM!</v>
      </c>
      <c r="I2421" s="3" t="e">
        <f ca="1" xml:space="preserve"> IF(OR(Calculations!C2421 = "",Calculations!C2421 &lt;&gt; DefectTypeString),  Calculations!M2421, NA())</f>
        <v>#N/A</v>
      </c>
      <c r="J2421" s="3" t="e">
        <f xml:space="preserve"> IF(Calculations!C2421 = DefectTypeString,  Calculations!M2421, NA())</f>
        <v>#N/A</v>
      </c>
      <c r="K2421" s="3"/>
      <c r="AL2421" s="2" t="str">
        <f t="shared" si="243"/>
        <v/>
      </c>
      <c r="AM2421" s="4" t="str">
        <f t="shared" si="244"/>
        <v/>
      </c>
      <c r="AN2421" s="4" t="str">
        <f t="shared" si="245"/>
        <v/>
      </c>
    </row>
    <row r="2422" spans="1:40" x14ac:dyDescent="0.2">
      <c r="A2422" s="9" t="str">
        <f>Calculations!B2422</f>
        <v/>
      </c>
      <c r="B2422" s="9" t="str">
        <f>Calculations!A2422</f>
        <v/>
      </c>
      <c r="C2422" s="3" t="str">
        <f t="shared" si="248"/>
        <v/>
      </c>
      <c r="D2422" s="3" t="str">
        <f>IFERROR(Calculations!L2422,"")</f>
        <v/>
      </c>
      <c r="E2422" s="3" t="str">
        <f>IF(OR(FilterValue="",Calculations!C2422=FilterValue), IF(Calculations!C2422 &lt;&gt;DefectTypeString,  IFERROR(Calculations!L2422,""), NA()),NA())</f>
        <v/>
      </c>
      <c r="F2422" s="3" t="e">
        <f t="shared" si="246"/>
        <v>#NUM!</v>
      </c>
      <c r="G2422" s="3" t="e">
        <f xml:space="preserve"> IF(Calculations!C2422 = DefectTypeString,  IFERROR(Calculations!L2422,""), NA())</f>
        <v>#N/A</v>
      </c>
      <c r="H2422" s="3" t="e">
        <f t="shared" si="247"/>
        <v>#NUM!</v>
      </c>
      <c r="I2422" s="3" t="e">
        <f ca="1" xml:space="preserve"> IF(OR(Calculations!C2422 = "",Calculations!C2422 &lt;&gt; DefectTypeString),  Calculations!M2422, NA())</f>
        <v>#N/A</v>
      </c>
      <c r="J2422" s="3" t="e">
        <f xml:space="preserve"> IF(Calculations!C2422 = DefectTypeString,  Calculations!M2422, NA())</f>
        <v>#N/A</v>
      </c>
      <c r="K2422" s="3"/>
      <c r="AL2422" s="2" t="str">
        <f t="shared" si="243"/>
        <v/>
      </c>
      <c r="AM2422" s="4" t="str">
        <f t="shared" si="244"/>
        <v/>
      </c>
      <c r="AN2422" s="4" t="str">
        <f t="shared" si="245"/>
        <v/>
      </c>
    </row>
    <row r="2423" spans="1:40" x14ac:dyDescent="0.2">
      <c r="A2423" s="9" t="str">
        <f>Calculations!B2423</f>
        <v/>
      </c>
      <c r="B2423" s="9" t="str">
        <f>Calculations!A2423</f>
        <v/>
      </c>
      <c r="C2423" s="3" t="str">
        <f t="shared" si="248"/>
        <v/>
      </c>
      <c r="D2423" s="3" t="str">
        <f>IFERROR(Calculations!L2423,"")</f>
        <v/>
      </c>
      <c r="E2423" s="3" t="str">
        <f>IF(OR(FilterValue="",Calculations!C2423=FilterValue), IF(Calculations!C2423 &lt;&gt;DefectTypeString,  IFERROR(Calculations!L2423,""), NA()),NA())</f>
        <v/>
      </c>
      <c r="F2423" s="3" t="e">
        <f t="shared" si="246"/>
        <v>#NUM!</v>
      </c>
      <c r="G2423" s="3" t="e">
        <f xml:space="preserve"> IF(Calculations!C2423 = DefectTypeString,  IFERROR(Calculations!L2423,""), NA())</f>
        <v>#N/A</v>
      </c>
      <c r="H2423" s="3" t="e">
        <f t="shared" si="247"/>
        <v>#NUM!</v>
      </c>
      <c r="I2423" s="3" t="e">
        <f ca="1" xml:space="preserve"> IF(OR(Calculations!C2423 = "",Calculations!C2423 &lt;&gt; DefectTypeString),  Calculations!M2423, NA())</f>
        <v>#N/A</v>
      </c>
      <c r="J2423" s="3" t="e">
        <f xml:space="preserve"> IF(Calculations!C2423 = DefectTypeString,  Calculations!M2423, NA())</f>
        <v>#N/A</v>
      </c>
      <c r="K2423" s="3"/>
      <c r="AL2423" s="2" t="str">
        <f t="shared" si="243"/>
        <v/>
      </c>
      <c r="AM2423" s="4" t="str">
        <f t="shared" si="244"/>
        <v/>
      </c>
      <c r="AN2423" s="4" t="str">
        <f t="shared" si="245"/>
        <v/>
      </c>
    </row>
    <row r="2424" spans="1:40" x14ac:dyDescent="0.2">
      <c r="A2424" s="9" t="str">
        <f>Calculations!B2424</f>
        <v/>
      </c>
      <c r="B2424" s="9" t="str">
        <f>Calculations!A2424</f>
        <v/>
      </c>
      <c r="C2424" s="3" t="str">
        <f t="shared" si="248"/>
        <v/>
      </c>
      <c r="D2424" s="3" t="str">
        <f>IFERROR(Calculations!L2424,"")</f>
        <v/>
      </c>
      <c r="E2424" s="3" t="str">
        <f>IF(OR(FilterValue="",Calculations!C2424=FilterValue), IF(Calculations!C2424 &lt;&gt;DefectTypeString,  IFERROR(Calculations!L2424,""), NA()),NA())</f>
        <v/>
      </c>
      <c r="F2424" s="3" t="e">
        <f t="shared" si="246"/>
        <v>#NUM!</v>
      </c>
      <c r="G2424" s="3" t="e">
        <f xml:space="preserve"> IF(Calculations!C2424 = DefectTypeString,  IFERROR(Calculations!L2424,""), NA())</f>
        <v>#N/A</v>
      </c>
      <c r="H2424" s="3" t="e">
        <f t="shared" si="247"/>
        <v>#NUM!</v>
      </c>
      <c r="I2424" s="3" t="e">
        <f ca="1" xml:space="preserve"> IF(OR(Calculations!C2424 = "",Calculations!C2424 &lt;&gt; DefectTypeString),  Calculations!M2424, NA())</f>
        <v>#N/A</v>
      </c>
      <c r="J2424" s="3" t="e">
        <f xml:space="preserve"> IF(Calculations!C2424 = DefectTypeString,  Calculations!M2424, NA())</f>
        <v>#N/A</v>
      </c>
      <c r="K2424" s="3"/>
      <c r="AL2424" s="2" t="str">
        <f t="shared" si="243"/>
        <v/>
      </c>
      <c r="AM2424" s="4" t="str">
        <f t="shared" si="244"/>
        <v/>
      </c>
      <c r="AN2424" s="4" t="str">
        <f t="shared" si="245"/>
        <v/>
      </c>
    </row>
    <row r="2425" spans="1:40" x14ac:dyDescent="0.2">
      <c r="A2425" s="9" t="str">
        <f>Calculations!B2425</f>
        <v/>
      </c>
      <c r="B2425" s="9" t="str">
        <f>Calculations!A2425</f>
        <v/>
      </c>
      <c r="C2425" s="3" t="str">
        <f t="shared" si="248"/>
        <v/>
      </c>
      <c r="D2425" s="3" t="str">
        <f>IFERROR(Calculations!L2425,"")</f>
        <v/>
      </c>
      <c r="E2425" s="3" t="str">
        <f>IF(OR(FilterValue="",Calculations!C2425=FilterValue), IF(Calculations!C2425 &lt;&gt;DefectTypeString,  IFERROR(Calculations!L2425,""), NA()),NA())</f>
        <v/>
      </c>
      <c r="F2425" s="3" t="e">
        <f t="shared" si="246"/>
        <v>#NUM!</v>
      </c>
      <c r="G2425" s="3" t="e">
        <f xml:space="preserve"> IF(Calculations!C2425 = DefectTypeString,  IFERROR(Calculations!L2425,""), NA())</f>
        <v>#N/A</v>
      </c>
      <c r="H2425" s="3" t="e">
        <f t="shared" si="247"/>
        <v>#NUM!</v>
      </c>
      <c r="I2425" s="3" t="e">
        <f ca="1" xml:space="preserve"> IF(OR(Calculations!C2425 = "",Calculations!C2425 &lt;&gt; DefectTypeString),  Calculations!M2425, NA())</f>
        <v>#N/A</v>
      </c>
      <c r="J2425" s="3" t="e">
        <f xml:space="preserve"> IF(Calculations!C2425 = DefectTypeString,  Calculations!M2425, NA())</f>
        <v>#N/A</v>
      </c>
      <c r="K2425" s="3"/>
      <c r="AL2425" s="2" t="str">
        <f t="shared" si="243"/>
        <v/>
      </c>
      <c r="AM2425" s="4" t="str">
        <f t="shared" si="244"/>
        <v/>
      </c>
      <c r="AN2425" s="4" t="str">
        <f t="shared" si="245"/>
        <v/>
      </c>
    </row>
    <row r="2426" spans="1:40" x14ac:dyDescent="0.2">
      <c r="A2426" s="9" t="str">
        <f>Calculations!B2426</f>
        <v/>
      </c>
      <c r="B2426" s="9" t="str">
        <f>Calculations!A2426</f>
        <v/>
      </c>
      <c r="C2426" s="3" t="str">
        <f t="shared" si="248"/>
        <v/>
      </c>
      <c r="D2426" s="3" t="str">
        <f>IFERROR(Calculations!L2426,"")</f>
        <v/>
      </c>
      <c r="E2426" s="3" t="str">
        <f>IF(OR(FilterValue="",Calculations!C2426=FilterValue), IF(Calculations!C2426 &lt;&gt;DefectTypeString,  IFERROR(Calculations!L2426,""), NA()),NA())</f>
        <v/>
      </c>
      <c r="F2426" s="3" t="e">
        <f t="shared" si="246"/>
        <v>#NUM!</v>
      </c>
      <c r="G2426" s="3" t="e">
        <f xml:space="preserve"> IF(Calculations!C2426 = DefectTypeString,  IFERROR(Calculations!L2426,""), NA())</f>
        <v>#N/A</v>
      </c>
      <c r="H2426" s="3" t="e">
        <f t="shared" si="247"/>
        <v>#NUM!</v>
      </c>
      <c r="I2426" s="3" t="e">
        <f ca="1" xml:space="preserve"> IF(OR(Calculations!C2426 = "",Calculations!C2426 &lt;&gt; DefectTypeString),  Calculations!M2426, NA())</f>
        <v>#N/A</v>
      </c>
      <c r="J2426" s="3" t="e">
        <f xml:space="preserve"> IF(Calculations!C2426 = DefectTypeString,  Calculations!M2426, NA())</f>
        <v>#N/A</v>
      </c>
      <c r="K2426" s="3"/>
      <c r="AL2426" s="2" t="str">
        <f t="shared" si="243"/>
        <v/>
      </c>
      <c r="AM2426" s="4" t="str">
        <f t="shared" si="244"/>
        <v/>
      </c>
      <c r="AN2426" s="4" t="str">
        <f t="shared" si="245"/>
        <v/>
      </c>
    </row>
    <row r="2427" spans="1:40" x14ac:dyDescent="0.2">
      <c r="A2427" s="9" t="str">
        <f>Calculations!B2427</f>
        <v/>
      </c>
      <c r="B2427" s="9" t="str">
        <f>Calculations!A2427</f>
        <v/>
      </c>
      <c r="C2427" s="3" t="str">
        <f t="shared" si="248"/>
        <v/>
      </c>
      <c r="D2427" s="3" t="str">
        <f>IFERROR(Calculations!L2427,"")</f>
        <v/>
      </c>
      <c r="E2427" s="3" t="str">
        <f>IF(OR(FilterValue="",Calculations!C2427=FilterValue), IF(Calculations!C2427 &lt;&gt;DefectTypeString,  IFERROR(Calculations!L2427,""), NA()),NA())</f>
        <v/>
      </c>
      <c r="F2427" s="3" t="e">
        <f t="shared" si="246"/>
        <v>#NUM!</v>
      </c>
      <c r="G2427" s="3" t="e">
        <f xml:space="preserve"> IF(Calculations!C2427 = DefectTypeString,  IFERROR(Calculations!L2427,""), NA())</f>
        <v>#N/A</v>
      </c>
      <c r="H2427" s="3" t="e">
        <f t="shared" si="247"/>
        <v>#NUM!</v>
      </c>
      <c r="I2427" s="3" t="e">
        <f ca="1" xml:space="preserve"> IF(OR(Calculations!C2427 = "",Calculations!C2427 &lt;&gt; DefectTypeString),  Calculations!M2427, NA())</f>
        <v>#N/A</v>
      </c>
      <c r="J2427" s="3" t="e">
        <f xml:space="preserve"> IF(Calculations!C2427 = DefectTypeString,  Calculations!M2427, NA())</f>
        <v>#N/A</v>
      </c>
      <c r="K2427" s="3"/>
      <c r="AL2427" s="2" t="str">
        <f t="shared" si="243"/>
        <v/>
      </c>
      <c r="AM2427" s="4" t="str">
        <f t="shared" si="244"/>
        <v/>
      </c>
      <c r="AN2427" s="4" t="str">
        <f t="shared" si="245"/>
        <v/>
      </c>
    </row>
    <row r="2428" spans="1:40" x14ac:dyDescent="0.2">
      <c r="A2428" s="9" t="str">
        <f>Calculations!B2428</f>
        <v/>
      </c>
      <c r="B2428" s="9" t="str">
        <f>Calculations!A2428</f>
        <v/>
      </c>
      <c r="C2428" s="3" t="str">
        <f t="shared" si="248"/>
        <v/>
      </c>
      <c r="D2428" s="3" t="str">
        <f>IFERROR(Calculations!L2428,"")</f>
        <v/>
      </c>
      <c r="E2428" s="3" t="str">
        <f>IF(OR(FilterValue="",Calculations!C2428=FilterValue), IF(Calculations!C2428 &lt;&gt;DefectTypeString,  IFERROR(Calculations!L2428,""), NA()),NA())</f>
        <v/>
      </c>
      <c r="F2428" s="3" t="e">
        <f t="shared" si="246"/>
        <v>#NUM!</v>
      </c>
      <c r="G2428" s="3" t="e">
        <f xml:space="preserve"> IF(Calculations!C2428 = DefectTypeString,  IFERROR(Calculations!L2428,""), NA())</f>
        <v>#N/A</v>
      </c>
      <c r="H2428" s="3" t="e">
        <f t="shared" si="247"/>
        <v>#NUM!</v>
      </c>
      <c r="I2428" s="3" t="e">
        <f ca="1" xml:space="preserve"> IF(OR(Calculations!C2428 = "",Calculations!C2428 &lt;&gt; DefectTypeString),  Calculations!M2428, NA())</f>
        <v>#N/A</v>
      </c>
      <c r="J2428" s="3" t="e">
        <f xml:space="preserve"> IF(Calculations!C2428 = DefectTypeString,  Calculations!M2428, NA())</f>
        <v>#N/A</v>
      </c>
      <c r="K2428" s="3"/>
      <c r="AL2428" s="2" t="str">
        <f t="shared" si="243"/>
        <v/>
      </c>
      <c r="AM2428" s="4" t="str">
        <f t="shared" si="244"/>
        <v/>
      </c>
      <c r="AN2428" s="4" t="str">
        <f t="shared" si="245"/>
        <v/>
      </c>
    </row>
    <row r="2429" spans="1:40" x14ac:dyDescent="0.2">
      <c r="A2429" s="9" t="str">
        <f>Calculations!B2429</f>
        <v/>
      </c>
      <c r="B2429" s="9" t="str">
        <f>Calculations!A2429</f>
        <v/>
      </c>
      <c r="C2429" s="3" t="str">
        <f t="shared" si="248"/>
        <v/>
      </c>
      <c r="D2429" s="3" t="str">
        <f>IFERROR(Calculations!L2429,"")</f>
        <v/>
      </c>
      <c r="E2429" s="3" t="str">
        <f>IF(OR(FilterValue="",Calculations!C2429=FilterValue), IF(Calculations!C2429 &lt;&gt;DefectTypeString,  IFERROR(Calculations!L2429,""), NA()),NA())</f>
        <v/>
      </c>
      <c r="F2429" s="3" t="e">
        <f t="shared" si="246"/>
        <v>#NUM!</v>
      </c>
      <c r="G2429" s="3" t="e">
        <f xml:space="preserve"> IF(Calculations!C2429 = DefectTypeString,  IFERROR(Calculations!L2429,""), NA())</f>
        <v>#N/A</v>
      </c>
      <c r="H2429" s="3" t="e">
        <f t="shared" si="247"/>
        <v>#NUM!</v>
      </c>
      <c r="I2429" s="3" t="e">
        <f ca="1" xml:space="preserve"> IF(OR(Calculations!C2429 = "",Calculations!C2429 &lt;&gt; DefectTypeString),  Calculations!M2429, NA())</f>
        <v>#N/A</v>
      </c>
      <c r="J2429" s="3" t="e">
        <f xml:space="preserve"> IF(Calculations!C2429 = DefectTypeString,  Calculations!M2429, NA())</f>
        <v>#N/A</v>
      </c>
      <c r="K2429" s="3"/>
      <c r="AL2429" s="2" t="str">
        <f t="shared" si="243"/>
        <v/>
      </c>
      <c r="AM2429" s="4" t="str">
        <f t="shared" si="244"/>
        <v/>
      </c>
      <c r="AN2429" s="4" t="str">
        <f t="shared" si="245"/>
        <v/>
      </c>
    </row>
    <row r="2430" spans="1:40" x14ac:dyDescent="0.2">
      <c r="A2430" s="9" t="str">
        <f>Calculations!B2430</f>
        <v/>
      </c>
      <c r="B2430" s="9" t="str">
        <f>Calculations!A2430</f>
        <v/>
      </c>
      <c r="C2430" s="3" t="str">
        <f t="shared" si="248"/>
        <v/>
      </c>
      <c r="D2430" s="3" t="str">
        <f>IFERROR(Calculations!L2430,"")</f>
        <v/>
      </c>
      <c r="E2430" s="3" t="str">
        <f>IF(OR(FilterValue="",Calculations!C2430=FilterValue), IF(Calculations!C2430 &lt;&gt;DefectTypeString,  IFERROR(Calculations!L2430,""), NA()),NA())</f>
        <v/>
      </c>
      <c r="F2430" s="3" t="e">
        <f t="shared" si="246"/>
        <v>#NUM!</v>
      </c>
      <c r="G2430" s="3" t="e">
        <f xml:space="preserve"> IF(Calculations!C2430 = DefectTypeString,  IFERROR(Calculations!L2430,""), NA())</f>
        <v>#N/A</v>
      </c>
      <c r="H2430" s="3" t="e">
        <f t="shared" si="247"/>
        <v>#NUM!</v>
      </c>
      <c r="I2430" s="3" t="e">
        <f ca="1" xml:space="preserve"> IF(OR(Calculations!C2430 = "",Calculations!C2430 &lt;&gt; DefectTypeString),  Calculations!M2430, NA())</f>
        <v>#N/A</v>
      </c>
      <c r="J2430" s="3" t="e">
        <f xml:space="preserve"> IF(Calculations!C2430 = DefectTypeString,  Calculations!M2430, NA())</f>
        <v>#N/A</v>
      </c>
      <c r="K2430" s="3"/>
      <c r="AL2430" s="2" t="str">
        <f t="shared" si="243"/>
        <v/>
      </c>
      <c r="AM2430" s="4" t="str">
        <f t="shared" si="244"/>
        <v/>
      </c>
      <c r="AN2430" s="4" t="str">
        <f t="shared" si="245"/>
        <v/>
      </c>
    </row>
    <row r="2431" spans="1:40" x14ac:dyDescent="0.2">
      <c r="A2431" s="9" t="str">
        <f>Calculations!B2431</f>
        <v/>
      </c>
      <c r="B2431" s="9" t="str">
        <f>Calculations!A2431</f>
        <v/>
      </c>
      <c r="C2431" s="3" t="str">
        <f t="shared" si="248"/>
        <v/>
      </c>
      <c r="D2431" s="3" t="str">
        <f>IFERROR(Calculations!L2431,"")</f>
        <v/>
      </c>
      <c r="E2431" s="3" t="str">
        <f>IF(OR(FilterValue="",Calculations!C2431=FilterValue), IF(Calculations!C2431 &lt;&gt;DefectTypeString,  IFERROR(Calculations!L2431,""), NA()),NA())</f>
        <v/>
      </c>
      <c r="F2431" s="3" t="e">
        <f t="shared" si="246"/>
        <v>#NUM!</v>
      </c>
      <c r="G2431" s="3" t="e">
        <f xml:space="preserve"> IF(Calculations!C2431 = DefectTypeString,  IFERROR(Calculations!L2431,""), NA())</f>
        <v>#N/A</v>
      </c>
      <c r="H2431" s="3" t="e">
        <f t="shared" si="247"/>
        <v>#NUM!</v>
      </c>
      <c r="I2431" s="3" t="e">
        <f ca="1" xml:space="preserve"> IF(OR(Calculations!C2431 = "",Calculations!C2431 &lt;&gt; DefectTypeString),  Calculations!M2431, NA())</f>
        <v>#N/A</v>
      </c>
      <c r="J2431" s="3" t="e">
        <f xml:space="preserve"> IF(Calculations!C2431 = DefectTypeString,  Calculations!M2431, NA())</f>
        <v>#N/A</v>
      </c>
      <c r="K2431" s="3"/>
      <c r="AL2431" s="2" t="str">
        <f t="shared" si="243"/>
        <v/>
      </c>
      <c r="AM2431" s="4" t="str">
        <f t="shared" si="244"/>
        <v/>
      </c>
      <c r="AN2431" s="4" t="str">
        <f t="shared" si="245"/>
        <v/>
      </c>
    </row>
    <row r="2432" spans="1:40" x14ac:dyDescent="0.2">
      <c r="A2432" s="9" t="str">
        <f>Calculations!B2432</f>
        <v/>
      </c>
      <c r="B2432" s="9" t="str">
        <f>Calculations!A2432</f>
        <v/>
      </c>
      <c r="C2432" s="3" t="str">
        <f t="shared" si="248"/>
        <v/>
      </c>
      <c r="D2432" s="3" t="str">
        <f>IFERROR(Calculations!L2432,"")</f>
        <v/>
      </c>
      <c r="E2432" s="3" t="str">
        <f>IF(OR(FilterValue="",Calculations!C2432=FilterValue), IF(Calculations!C2432 &lt;&gt;DefectTypeString,  IFERROR(Calculations!L2432,""), NA()),NA())</f>
        <v/>
      </c>
      <c r="F2432" s="3" t="e">
        <f t="shared" si="246"/>
        <v>#NUM!</v>
      </c>
      <c r="G2432" s="3" t="e">
        <f xml:space="preserve"> IF(Calculations!C2432 = DefectTypeString,  IFERROR(Calculations!L2432,""), NA())</f>
        <v>#N/A</v>
      </c>
      <c r="H2432" s="3" t="e">
        <f t="shared" si="247"/>
        <v>#NUM!</v>
      </c>
      <c r="I2432" s="3" t="e">
        <f ca="1" xml:space="preserve"> IF(OR(Calculations!C2432 = "",Calculations!C2432 &lt;&gt; DefectTypeString),  Calculations!M2432, NA())</f>
        <v>#N/A</v>
      </c>
      <c r="J2432" s="3" t="e">
        <f xml:space="preserve"> IF(Calculations!C2432 = DefectTypeString,  Calculations!M2432, NA())</f>
        <v>#N/A</v>
      </c>
      <c r="K2432" s="3"/>
      <c r="AL2432" s="2" t="str">
        <f t="shared" si="243"/>
        <v/>
      </c>
      <c r="AM2432" s="4" t="str">
        <f t="shared" si="244"/>
        <v/>
      </c>
      <c r="AN2432" s="4" t="str">
        <f t="shared" si="245"/>
        <v/>
      </c>
    </row>
    <row r="2433" spans="1:40" x14ac:dyDescent="0.2">
      <c r="A2433" s="9" t="str">
        <f>Calculations!B2433</f>
        <v/>
      </c>
      <c r="B2433" s="9" t="str">
        <f>Calculations!A2433</f>
        <v/>
      </c>
      <c r="C2433" s="3" t="str">
        <f t="shared" si="248"/>
        <v/>
      </c>
      <c r="D2433" s="3" t="str">
        <f>IFERROR(Calculations!L2433,"")</f>
        <v/>
      </c>
      <c r="E2433" s="3" t="str">
        <f>IF(OR(FilterValue="",Calculations!C2433=FilterValue), IF(Calculations!C2433 &lt;&gt;DefectTypeString,  IFERROR(Calculations!L2433,""), NA()),NA())</f>
        <v/>
      </c>
      <c r="F2433" s="3" t="e">
        <f t="shared" si="246"/>
        <v>#NUM!</v>
      </c>
      <c r="G2433" s="3" t="e">
        <f xml:space="preserve"> IF(Calculations!C2433 = DefectTypeString,  IFERROR(Calculations!L2433,""), NA())</f>
        <v>#N/A</v>
      </c>
      <c r="H2433" s="3" t="e">
        <f t="shared" si="247"/>
        <v>#NUM!</v>
      </c>
      <c r="I2433" s="3" t="e">
        <f ca="1" xml:space="preserve"> IF(OR(Calculations!C2433 = "",Calculations!C2433 &lt;&gt; DefectTypeString),  Calculations!M2433, NA())</f>
        <v>#N/A</v>
      </c>
      <c r="J2433" s="3" t="e">
        <f xml:space="preserve"> IF(Calculations!C2433 = DefectTypeString,  Calculations!M2433, NA())</f>
        <v>#N/A</v>
      </c>
      <c r="K2433" s="3"/>
      <c r="AL2433" s="2" t="str">
        <f t="shared" si="243"/>
        <v/>
      </c>
      <c r="AM2433" s="4" t="str">
        <f t="shared" si="244"/>
        <v/>
      </c>
      <c r="AN2433" s="4" t="str">
        <f t="shared" si="245"/>
        <v/>
      </c>
    </row>
    <row r="2434" spans="1:40" x14ac:dyDescent="0.2">
      <c r="A2434" s="9" t="str">
        <f>Calculations!B2434</f>
        <v/>
      </c>
      <c r="B2434" s="9" t="str">
        <f>Calculations!A2434</f>
        <v/>
      </c>
      <c r="C2434" s="3" t="str">
        <f t="shared" si="248"/>
        <v/>
      </c>
      <c r="D2434" s="3" t="str">
        <f>IFERROR(Calculations!L2434,"")</f>
        <v/>
      </c>
      <c r="E2434" s="3" t="str">
        <f>IF(OR(FilterValue="",Calculations!C2434=FilterValue), IF(Calculations!C2434 &lt;&gt;DefectTypeString,  IFERROR(Calculations!L2434,""), NA()),NA())</f>
        <v/>
      </c>
      <c r="F2434" s="3" t="e">
        <f t="shared" si="246"/>
        <v>#NUM!</v>
      </c>
      <c r="G2434" s="3" t="e">
        <f xml:space="preserve"> IF(Calculations!C2434 = DefectTypeString,  IFERROR(Calculations!L2434,""), NA())</f>
        <v>#N/A</v>
      </c>
      <c r="H2434" s="3" t="e">
        <f t="shared" si="247"/>
        <v>#NUM!</v>
      </c>
      <c r="I2434" s="3" t="e">
        <f ca="1" xml:space="preserve"> IF(OR(Calculations!C2434 = "",Calculations!C2434 &lt;&gt; DefectTypeString),  Calculations!M2434, NA())</f>
        <v>#N/A</v>
      </c>
      <c r="J2434" s="3" t="e">
        <f xml:space="preserve"> IF(Calculations!C2434 = DefectTypeString,  Calculations!M2434, NA())</f>
        <v>#N/A</v>
      </c>
      <c r="K2434" s="3"/>
      <c r="AL2434" s="2" t="str">
        <f t="shared" si="243"/>
        <v/>
      </c>
      <c r="AM2434" s="4" t="str">
        <f t="shared" si="244"/>
        <v/>
      </c>
      <c r="AN2434" s="4" t="str">
        <f t="shared" si="245"/>
        <v/>
      </c>
    </row>
    <row r="2435" spans="1:40" x14ac:dyDescent="0.2">
      <c r="A2435" s="9" t="str">
        <f>Calculations!B2435</f>
        <v/>
      </c>
      <c r="B2435" s="9" t="str">
        <f>Calculations!A2435</f>
        <v/>
      </c>
      <c r="C2435" s="3" t="str">
        <f t="shared" si="248"/>
        <v/>
      </c>
      <c r="D2435" s="3" t="str">
        <f>IFERROR(Calculations!L2435,"")</f>
        <v/>
      </c>
      <c r="E2435" s="3" t="str">
        <f>IF(OR(FilterValue="",Calculations!C2435=FilterValue), IF(Calculations!C2435 &lt;&gt;DefectTypeString,  IFERROR(Calculations!L2435,""), NA()),NA())</f>
        <v/>
      </c>
      <c r="F2435" s="3" t="e">
        <f t="shared" si="246"/>
        <v>#NUM!</v>
      </c>
      <c r="G2435" s="3" t="e">
        <f xml:space="preserve"> IF(Calculations!C2435 = DefectTypeString,  IFERROR(Calculations!L2435,""), NA())</f>
        <v>#N/A</v>
      </c>
      <c r="H2435" s="3" t="e">
        <f t="shared" si="247"/>
        <v>#NUM!</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9">IF(AL2434&lt;=MAX(B:B), AL2434+1,"")</f>
        <v/>
      </c>
      <c r="AM2435" s="4" t="str">
        <f t="shared" ref="AM2435:AM2498" si="250">IF(AL2435&lt;&gt;"",$F$2,"")</f>
        <v/>
      </c>
      <c r="AN2435" s="4" t="str">
        <f t="shared" ref="AN2435:AN2498" si="251">IF(AL2435&lt;&gt;"",$H$2,"")</f>
        <v/>
      </c>
    </row>
    <row r="2436" spans="1:40" x14ac:dyDescent="0.2">
      <c r="A2436" s="9" t="str">
        <f>Calculations!B2436</f>
        <v/>
      </c>
      <c r="B2436" s="9" t="str">
        <f>Calculations!A2436</f>
        <v/>
      </c>
      <c r="C2436" s="3" t="str">
        <f t="shared" si="248"/>
        <v/>
      </c>
      <c r="D2436" s="3" t="str">
        <f>IFERROR(Calculations!L2436,"")</f>
        <v/>
      </c>
      <c r="E2436" s="3" t="str">
        <f>IF(OR(FilterValue="",Calculations!C2436=FilterValue), IF(Calculations!C2436 &lt;&gt;DefectTypeString,  IFERROR(Calculations!L2436,""), NA()),NA())</f>
        <v/>
      </c>
      <c r="F2436" s="3" t="e">
        <f t="shared" ref="F2436:F2499" si="252">$F$2</f>
        <v>#NUM!</v>
      </c>
      <c r="G2436" s="3" t="e">
        <f xml:space="preserve"> IF(Calculations!C2436 = DefectTypeString,  IFERROR(Calculations!L2436,""), NA())</f>
        <v>#N/A</v>
      </c>
      <c r="H2436" s="3" t="e">
        <f t="shared" ref="H2436:H2499" si="253">$H$2</f>
        <v>#NUM!</v>
      </c>
      <c r="I2436" s="3" t="e">
        <f ca="1" xml:space="preserve"> IF(OR(Calculations!C2436 = "",Calculations!C2436 &lt;&gt; DefectTypeString),  Calculations!M2436, NA())</f>
        <v>#N/A</v>
      </c>
      <c r="J2436" s="3" t="e">
        <f xml:space="preserve"> IF(Calculations!C2436 = DefectTypeString,  Calculations!M2436, NA())</f>
        <v>#N/A</v>
      </c>
      <c r="K2436" s="3"/>
      <c r="AL2436" s="2" t="str">
        <f t="shared" si="249"/>
        <v/>
      </c>
      <c r="AM2436" s="4" t="str">
        <f t="shared" si="250"/>
        <v/>
      </c>
      <c r="AN2436" s="4" t="str">
        <f t="shared" si="251"/>
        <v/>
      </c>
    </row>
    <row r="2437" spans="1:40" x14ac:dyDescent="0.2">
      <c r="A2437" s="9" t="str">
        <f>Calculations!B2437</f>
        <v/>
      </c>
      <c r="B2437" s="9" t="str">
        <f>Calculations!A2437</f>
        <v/>
      </c>
      <c r="C2437" s="3" t="str">
        <f t="shared" si="248"/>
        <v/>
      </c>
      <c r="D2437" s="3" t="str">
        <f>IFERROR(Calculations!L2437,"")</f>
        <v/>
      </c>
      <c r="E2437" s="3" t="str">
        <f>IF(OR(FilterValue="",Calculations!C2437=FilterValue), IF(Calculations!C2437 &lt;&gt;DefectTypeString,  IFERROR(Calculations!L2437,""), NA()),NA())</f>
        <v/>
      </c>
      <c r="F2437" s="3" t="e">
        <f t="shared" si="252"/>
        <v>#NUM!</v>
      </c>
      <c r="G2437" s="3" t="e">
        <f xml:space="preserve"> IF(Calculations!C2437 = DefectTypeString,  IFERROR(Calculations!L2437,""), NA())</f>
        <v>#N/A</v>
      </c>
      <c r="H2437" s="3" t="e">
        <f t="shared" si="253"/>
        <v>#NUM!</v>
      </c>
      <c r="I2437" s="3" t="e">
        <f ca="1" xml:space="preserve"> IF(OR(Calculations!C2437 = "",Calculations!C2437 &lt;&gt; DefectTypeString),  Calculations!M2437, NA())</f>
        <v>#N/A</v>
      </c>
      <c r="J2437" s="3" t="e">
        <f xml:space="preserve"> IF(Calculations!C2437 = DefectTypeString,  Calculations!M2437, NA())</f>
        <v>#N/A</v>
      </c>
      <c r="K2437" s="3"/>
      <c r="AL2437" s="2" t="str">
        <f t="shared" si="249"/>
        <v/>
      </c>
      <c r="AM2437" s="4" t="str">
        <f t="shared" si="250"/>
        <v/>
      </c>
      <c r="AN2437" s="4" t="str">
        <f t="shared" si="251"/>
        <v/>
      </c>
    </row>
    <row r="2438" spans="1:40" x14ac:dyDescent="0.2">
      <c r="A2438" s="9" t="str">
        <f>Calculations!B2438</f>
        <v/>
      </c>
      <c r="B2438" s="9" t="str">
        <f>Calculations!A2438</f>
        <v/>
      </c>
      <c r="C2438" s="3" t="str">
        <f t="shared" si="248"/>
        <v/>
      </c>
      <c r="D2438" s="3" t="str">
        <f>IFERROR(Calculations!L2438,"")</f>
        <v/>
      </c>
      <c r="E2438" s="3" t="str">
        <f>IF(OR(FilterValue="",Calculations!C2438=FilterValue), IF(Calculations!C2438 &lt;&gt;DefectTypeString,  IFERROR(Calculations!L2438,""), NA()),NA())</f>
        <v/>
      </c>
      <c r="F2438" s="3" t="e">
        <f t="shared" si="252"/>
        <v>#NUM!</v>
      </c>
      <c r="G2438" s="3" t="e">
        <f xml:space="preserve"> IF(Calculations!C2438 = DefectTypeString,  IFERROR(Calculations!L2438,""), NA())</f>
        <v>#N/A</v>
      </c>
      <c r="H2438" s="3" t="e">
        <f t="shared" si="253"/>
        <v>#NUM!</v>
      </c>
      <c r="I2438" s="3" t="e">
        <f ca="1" xml:space="preserve"> IF(OR(Calculations!C2438 = "",Calculations!C2438 &lt;&gt; DefectTypeString),  Calculations!M2438, NA())</f>
        <v>#N/A</v>
      </c>
      <c r="J2438" s="3" t="e">
        <f xml:space="preserve"> IF(Calculations!C2438 = DefectTypeString,  Calculations!M2438, NA())</f>
        <v>#N/A</v>
      </c>
      <c r="K2438" s="3"/>
      <c r="AL2438" s="2" t="str">
        <f t="shared" si="249"/>
        <v/>
      </c>
      <c r="AM2438" s="4" t="str">
        <f t="shared" si="250"/>
        <v/>
      </c>
      <c r="AN2438" s="4" t="str">
        <f t="shared" si="251"/>
        <v/>
      </c>
    </row>
    <row r="2439" spans="1:40" x14ac:dyDescent="0.2">
      <c r="A2439" s="9" t="str">
        <f>Calculations!B2439</f>
        <v/>
      </c>
      <c r="B2439" s="9" t="str">
        <f>Calculations!A2439</f>
        <v/>
      </c>
      <c r="C2439" s="3" t="str">
        <f t="shared" si="248"/>
        <v/>
      </c>
      <c r="D2439" s="3" t="str">
        <f>IFERROR(Calculations!L2439,"")</f>
        <v/>
      </c>
      <c r="E2439" s="3" t="str">
        <f>IF(OR(FilterValue="",Calculations!C2439=FilterValue), IF(Calculations!C2439 &lt;&gt;DefectTypeString,  IFERROR(Calculations!L2439,""), NA()),NA())</f>
        <v/>
      </c>
      <c r="F2439" s="3" t="e">
        <f t="shared" si="252"/>
        <v>#NUM!</v>
      </c>
      <c r="G2439" s="3" t="e">
        <f xml:space="preserve"> IF(Calculations!C2439 = DefectTypeString,  IFERROR(Calculations!L2439,""), NA())</f>
        <v>#N/A</v>
      </c>
      <c r="H2439" s="3" t="e">
        <f t="shared" si="253"/>
        <v>#NUM!</v>
      </c>
      <c r="I2439" s="3" t="e">
        <f ca="1" xml:space="preserve"> IF(OR(Calculations!C2439 = "",Calculations!C2439 &lt;&gt; DefectTypeString),  Calculations!M2439, NA())</f>
        <v>#N/A</v>
      </c>
      <c r="J2439" s="3" t="e">
        <f xml:space="preserve"> IF(Calculations!C2439 = DefectTypeString,  Calculations!M2439, NA())</f>
        <v>#N/A</v>
      </c>
      <c r="K2439" s="3"/>
      <c r="AL2439" s="2" t="str">
        <f t="shared" si="249"/>
        <v/>
      </c>
      <c r="AM2439" s="4" t="str">
        <f t="shared" si="250"/>
        <v/>
      </c>
      <c r="AN2439" s="4" t="str">
        <f t="shared" si="251"/>
        <v/>
      </c>
    </row>
    <row r="2440" spans="1:40" x14ac:dyDescent="0.2">
      <c r="A2440" s="9" t="str">
        <f>Calculations!B2440</f>
        <v/>
      </c>
      <c r="B2440" s="9" t="str">
        <f>Calculations!A2440</f>
        <v/>
      </c>
      <c r="C2440" s="3" t="str">
        <f t="shared" si="248"/>
        <v/>
      </c>
      <c r="D2440" s="3" t="str">
        <f>IFERROR(Calculations!L2440,"")</f>
        <v/>
      </c>
      <c r="E2440" s="3" t="str">
        <f>IF(OR(FilterValue="",Calculations!C2440=FilterValue), IF(Calculations!C2440 &lt;&gt;DefectTypeString,  IFERROR(Calculations!L2440,""), NA()),NA())</f>
        <v/>
      </c>
      <c r="F2440" s="3" t="e">
        <f t="shared" si="252"/>
        <v>#NUM!</v>
      </c>
      <c r="G2440" s="3" t="e">
        <f xml:space="preserve"> IF(Calculations!C2440 = DefectTypeString,  IFERROR(Calculations!L2440,""), NA())</f>
        <v>#N/A</v>
      </c>
      <c r="H2440" s="3" t="e">
        <f t="shared" si="253"/>
        <v>#NUM!</v>
      </c>
      <c r="I2440" s="3" t="e">
        <f ca="1" xml:space="preserve"> IF(OR(Calculations!C2440 = "",Calculations!C2440 &lt;&gt; DefectTypeString),  Calculations!M2440, NA())</f>
        <v>#N/A</v>
      </c>
      <c r="J2440" s="3" t="e">
        <f xml:space="preserve"> IF(Calculations!C2440 = DefectTypeString,  Calculations!M2440, NA())</f>
        <v>#N/A</v>
      </c>
      <c r="K2440" s="3"/>
      <c r="AL2440" s="2" t="str">
        <f t="shared" si="249"/>
        <v/>
      </c>
      <c r="AM2440" s="4" t="str">
        <f t="shared" si="250"/>
        <v/>
      </c>
      <c r="AN2440" s="4" t="str">
        <f t="shared" si="251"/>
        <v/>
      </c>
    </row>
    <row r="2441" spans="1:40" x14ac:dyDescent="0.2">
      <c r="A2441" s="9" t="str">
        <f>Calculations!B2441</f>
        <v/>
      </c>
      <c r="B2441" s="9" t="str">
        <f>Calculations!A2441</f>
        <v/>
      </c>
      <c r="C2441" s="3" t="str">
        <f t="shared" si="248"/>
        <v/>
      </c>
      <c r="D2441" s="3" t="str">
        <f>IFERROR(Calculations!L2441,"")</f>
        <v/>
      </c>
      <c r="E2441" s="3" t="str">
        <f>IF(OR(FilterValue="",Calculations!C2441=FilterValue), IF(Calculations!C2441 &lt;&gt;DefectTypeString,  IFERROR(Calculations!L2441,""), NA()),NA())</f>
        <v/>
      </c>
      <c r="F2441" s="3" t="e">
        <f t="shared" si="252"/>
        <v>#NUM!</v>
      </c>
      <c r="G2441" s="3" t="e">
        <f xml:space="preserve"> IF(Calculations!C2441 = DefectTypeString,  IFERROR(Calculations!L2441,""), NA())</f>
        <v>#N/A</v>
      </c>
      <c r="H2441" s="3" t="e">
        <f t="shared" si="253"/>
        <v>#NUM!</v>
      </c>
      <c r="I2441" s="3" t="e">
        <f ca="1" xml:space="preserve"> IF(OR(Calculations!C2441 = "",Calculations!C2441 &lt;&gt; DefectTypeString),  Calculations!M2441, NA())</f>
        <v>#N/A</v>
      </c>
      <c r="J2441" s="3" t="e">
        <f xml:space="preserve"> IF(Calculations!C2441 = DefectTypeString,  Calculations!M2441, NA())</f>
        <v>#N/A</v>
      </c>
      <c r="K2441" s="3"/>
      <c r="AL2441" s="2" t="str">
        <f t="shared" si="249"/>
        <v/>
      </c>
      <c r="AM2441" s="4" t="str">
        <f t="shared" si="250"/>
        <v/>
      </c>
      <c r="AN2441" s="4" t="str">
        <f t="shared" si="251"/>
        <v/>
      </c>
    </row>
    <row r="2442" spans="1:40" x14ac:dyDescent="0.2">
      <c r="A2442" s="9" t="str">
        <f>Calculations!B2442</f>
        <v/>
      </c>
      <c r="B2442" s="9" t="str">
        <f>Calculations!A2442</f>
        <v/>
      </c>
      <c r="C2442" s="3" t="str">
        <f t="shared" si="248"/>
        <v/>
      </c>
      <c r="D2442" s="3" t="str">
        <f>IFERROR(Calculations!L2442,"")</f>
        <v/>
      </c>
      <c r="E2442" s="3" t="str">
        <f>IF(OR(FilterValue="",Calculations!C2442=FilterValue), IF(Calculations!C2442 &lt;&gt;DefectTypeString,  IFERROR(Calculations!L2442,""), NA()),NA())</f>
        <v/>
      </c>
      <c r="F2442" s="3" t="e">
        <f t="shared" si="252"/>
        <v>#NUM!</v>
      </c>
      <c r="G2442" s="3" t="e">
        <f xml:space="preserve"> IF(Calculations!C2442 = DefectTypeString,  IFERROR(Calculations!L2442,""), NA())</f>
        <v>#N/A</v>
      </c>
      <c r="H2442" s="3" t="e">
        <f t="shared" si="253"/>
        <v>#NUM!</v>
      </c>
      <c r="I2442" s="3" t="e">
        <f ca="1" xml:space="preserve"> IF(OR(Calculations!C2442 = "",Calculations!C2442 &lt;&gt; DefectTypeString),  Calculations!M2442, NA())</f>
        <v>#N/A</v>
      </c>
      <c r="J2442" s="3" t="e">
        <f xml:space="preserve"> IF(Calculations!C2442 = DefectTypeString,  Calculations!M2442, NA())</f>
        <v>#N/A</v>
      </c>
      <c r="K2442" s="3"/>
      <c r="AL2442" s="2" t="str">
        <f t="shared" si="249"/>
        <v/>
      </c>
      <c r="AM2442" s="4" t="str">
        <f t="shared" si="250"/>
        <v/>
      </c>
      <c r="AN2442" s="4" t="str">
        <f t="shared" si="251"/>
        <v/>
      </c>
    </row>
    <row r="2443" spans="1:40" x14ac:dyDescent="0.2">
      <c r="A2443" s="9" t="str">
        <f>Calculations!B2443</f>
        <v/>
      </c>
      <c r="B2443" s="9" t="str">
        <f>Calculations!A2443</f>
        <v/>
      </c>
      <c r="C2443" s="3" t="str">
        <f t="shared" si="248"/>
        <v/>
      </c>
      <c r="D2443" s="3" t="str">
        <f>IFERROR(Calculations!L2443,"")</f>
        <v/>
      </c>
      <c r="E2443" s="3" t="str">
        <f>IF(OR(FilterValue="",Calculations!C2443=FilterValue), IF(Calculations!C2443 &lt;&gt;DefectTypeString,  IFERROR(Calculations!L2443,""), NA()),NA())</f>
        <v/>
      </c>
      <c r="F2443" s="3" t="e">
        <f t="shared" si="252"/>
        <v>#NUM!</v>
      </c>
      <c r="G2443" s="3" t="e">
        <f xml:space="preserve"> IF(Calculations!C2443 = DefectTypeString,  IFERROR(Calculations!L2443,""), NA())</f>
        <v>#N/A</v>
      </c>
      <c r="H2443" s="3" t="e">
        <f t="shared" si="253"/>
        <v>#NUM!</v>
      </c>
      <c r="I2443" s="3" t="e">
        <f ca="1" xml:space="preserve"> IF(OR(Calculations!C2443 = "",Calculations!C2443 &lt;&gt; DefectTypeString),  Calculations!M2443, NA())</f>
        <v>#N/A</v>
      </c>
      <c r="J2443" s="3" t="e">
        <f xml:space="preserve"> IF(Calculations!C2443 = DefectTypeString,  Calculations!M2443, NA())</f>
        <v>#N/A</v>
      </c>
      <c r="K2443" s="3"/>
      <c r="AL2443" s="2" t="str">
        <f t="shared" si="249"/>
        <v/>
      </c>
      <c r="AM2443" s="4" t="str">
        <f t="shared" si="250"/>
        <v/>
      </c>
      <c r="AN2443" s="4" t="str">
        <f t="shared" si="251"/>
        <v/>
      </c>
    </row>
    <row r="2444" spans="1:40" x14ac:dyDescent="0.2">
      <c r="A2444" s="9" t="str">
        <f>Calculations!B2444</f>
        <v/>
      </c>
      <c r="B2444" s="9" t="str">
        <f>Calculations!A2444</f>
        <v/>
      </c>
      <c r="C2444" s="3" t="str">
        <f t="shared" si="248"/>
        <v/>
      </c>
      <c r="D2444" s="3" t="str">
        <f>IFERROR(Calculations!L2444,"")</f>
        <v/>
      </c>
      <c r="E2444" s="3" t="str">
        <f>IF(OR(FilterValue="",Calculations!C2444=FilterValue), IF(Calculations!C2444 &lt;&gt;DefectTypeString,  IFERROR(Calculations!L2444,""), NA()),NA())</f>
        <v/>
      </c>
      <c r="F2444" s="3" t="e">
        <f t="shared" si="252"/>
        <v>#NUM!</v>
      </c>
      <c r="G2444" s="3" t="e">
        <f xml:space="preserve"> IF(Calculations!C2444 = DefectTypeString,  IFERROR(Calculations!L2444,""), NA())</f>
        <v>#N/A</v>
      </c>
      <c r="H2444" s="3" t="e">
        <f t="shared" si="253"/>
        <v>#NUM!</v>
      </c>
      <c r="I2444" s="3" t="e">
        <f ca="1" xml:space="preserve"> IF(OR(Calculations!C2444 = "",Calculations!C2444 &lt;&gt; DefectTypeString),  Calculations!M2444, NA())</f>
        <v>#N/A</v>
      </c>
      <c r="J2444" s="3" t="e">
        <f xml:space="preserve"> IF(Calculations!C2444 = DefectTypeString,  Calculations!M2444, NA())</f>
        <v>#N/A</v>
      </c>
      <c r="K2444" s="3"/>
      <c r="AL2444" s="2" t="str">
        <f t="shared" si="249"/>
        <v/>
      </c>
      <c r="AM2444" s="4" t="str">
        <f t="shared" si="250"/>
        <v/>
      </c>
      <c r="AN2444" s="4" t="str">
        <f t="shared" si="251"/>
        <v/>
      </c>
    </row>
    <row r="2445" spans="1:40" x14ac:dyDescent="0.2">
      <c r="A2445" s="9" t="str">
        <f>Calculations!B2445</f>
        <v/>
      </c>
      <c r="B2445" s="9" t="str">
        <f>Calculations!A2445</f>
        <v/>
      </c>
      <c r="C2445" s="3" t="str">
        <f t="shared" si="248"/>
        <v/>
      </c>
      <c r="D2445" s="3" t="str">
        <f>IFERROR(Calculations!L2445,"")</f>
        <v/>
      </c>
      <c r="E2445" s="3" t="str">
        <f>IF(OR(FilterValue="",Calculations!C2445=FilterValue), IF(Calculations!C2445 &lt;&gt;DefectTypeString,  IFERROR(Calculations!L2445,""), NA()),NA())</f>
        <v/>
      </c>
      <c r="F2445" s="3" t="e">
        <f t="shared" si="252"/>
        <v>#NUM!</v>
      </c>
      <c r="G2445" s="3" t="e">
        <f xml:space="preserve"> IF(Calculations!C2445 = DefectTypeString,  IFERROR(Calculations!L2445,""), NA())</f>
        <v>#N/A</v>
      </c>
      <c r="H2445" s="3" t="e">
        <f t="shared" si="253"/>
        <v>#NUM!</v>
      </c>
      <c r="I2445" s="3" t="e">
        <f ca="1" xml:space="preserve"> IF(OR(Calculations!C2445 = "",Calculations!C2445 &lt;&gt; DefectTypeString),  Calculations!M2445, NA())</f>
        <v>#N/A</v>
      </c>
      <c r="J2445" s="3" t="e">
        <f xml:space="preserve"> IF(Calculations!C2445 = DefectTypeString,  Calculations!M2445, NA())</f>
        <v>#N/A</v>
      </c>
      <c r="K2445" s="3"/>
      <c r="AL2445" s="2" t="str">
        <f t="shared" si="249"/>
        <v/>
      </c>
      <c r="AM2445" s="4" t="str">
        <f t="shared" si="250"/>
        <v/>
      </c>
      <c r="AN2445" s="4" t="str">
        <f t="shared" si="251"/>
        <v/>
      </c>
    </row>
    <row r="2446" spans="1:40" x14ac:dyDescent="0.2">
      <c r="A2446" s="9" t="str">
        <f>Calculations!B2446</f>
        <v/>
      </c>
      <c r="B2446" s="9" t="str">
        <f>Calculations!A2446</f>
        <v/>
      </c>
      <c r="C2446" s="3" t="str">
        <f t="shared" si="248"/>
        <v/>
      </c>
      <c r="D2446" s="3" t="str">
        <f>IFERROR(Calculations!L2446,"")</f>
        <v/>
      </c>
      <c r="E2446" s="3" t="str">
        <f>IF(OR(FilterValue="",Calculations!C2446=FilterValue), IF(Calculations!C2446 &lt;&gt;DefectTypeString,  IFERROR(Calculations!L2446,""), NA()),NA())</f>
        <v/>
      </c>
      <c r="F2446" s="3" t="e">
        <f t="shared" si="252"/>
        <v>#NUM!</v>
      </c>
      <c r="G2446" s="3" t="e">
        <f xml:space="preserve"> IF(Calculations!C2446 = DefectTypeString,  IFERROR(Calculations!L2446,""), NA())</f>
        <v>#N/A</v>
      </c>
      <c r="H2446" s="3" t="e">
        <f t="shared" si="253"/>
        <v>#NUM!</v>
      </c>
      <c r="I2446" s="3" t="e">
        <f ca="1" xml:space="preserve"> IF(OR(Calculations!C2446 = "",Calculations!C2446 &lt;&gt; DefectTypeString),  Calculations!M2446, NA())</f>
        <v>#N/A</v>
      </c>
      <c r="J2446" s="3" t="e">
        <f xml:space="preserve"> IF(Calculations!C2446 = DefectTypeString,  Calculations!M2446, NA())</f>
        <v>#N/A</v>
      </c>
      <c r="K2446" s="3"/>
      <c r="AL2446" s="2" t="str">
        <f t="shared" si="249"/>
        <v/>
      </c>
      <c r="AM2446" s="4" t="str">
        <f t="shared" si="250"/>
        <v/>
      </c>
      <c r="AN2446" s="4" t="str">
        <f t="shared" si="251"/>
        <v/>
      </c>
    </row>
    <row r="2447" spans="1:40" x14ac:dyDescent="0.2">
      <c r="A2447" s="9" t="str">
        <f>Calculations!B2447</f>
        <v/>
      </c>
      <c r="B2447" s="9" t="str">
        <f>Calculations!A2447</f>
        <v/>
      </c>
      <c r="C2447" s="3" t="str">
        <f t="shared" si="248"/>
        <v/>
      </c>
      <c r="D2447" s="3" t="str">
        <f>IFERROR(Calculations!L2447,"")</f>
        <v/>
      </c>
      <c r="E2447" s="3" t="str">
        <f>IF(OR(FilterValue="",Calculations!C2447=FilterValue), IF(Calculations!C2447 &lt;&gt;DefectTypeString,  IFERROR(Calculations!L2447,""), NA()),NA())</f>
        <v/>
      </c>
      <c r="F2447" s="3" t="e">
        <f t="shared" si="252"/>
        <v>#NUM!</v>
      </c>
      <c r="G2447" s="3" t="e">
        <f xml:space="preserve"> IF(Calculations!C2447 = DefectTypeString,  IFERROR(Calculations!L2447,""), NA())</f>
        <v>#N/A</v>
      </c>
      <c r="H2447" s="3" t="e">
        <f t="shared" si="253"/>
        <v>#NUM!</v>
      </c>
      <c r="I2447" s="3" t="e">
        <f ca="1" xml:space="preserve"> IF(OR(Calculations!C2447 = "",Calculations!C2447 &lt;&gt; DefectTypeString),  Calculations!M2447, NA())</f>
        <v>#N/A</v>
      </c>
      <c r="J2447" s="3" t="e">
        <f xml:space="preserve"> IF(Calculations!C2447 = DefectTypeString,  Calculations!M2447, NA())</f>
        <v>#N/A</v>
      </c>
      <c r="K2447" s="3"/>
      <c r="AL2447" s="2" t="str">
        <f t="shared" si="249"/>
        <v/>
      </c>
      <c r="AM2447" s="4" t="str">
        <f t="shared" si="250"/>
        <v/>
      </c>
      <c r="AN2447" s="4" t="str">
        <f t="shared" si="251"/>
        <v/>
      </c>
    </row>
    <row r="2448" spans="1:40" x14ac:dyDescent="0.2">
      <c r="A2448" s="9" t="str">
        <f>Calculations!B2448</f>
        <v/>
      </c>
      <c r="B2448" s="9" t="str">
        <f>Calculations!A2448</f>
        <v/>
      </c>
      <c r="C2448" s="3" t="str">
        <f t="shared" si="248"/>
        <v/>
      </c>
      <c r="D2448" s="3" t="str">
        <f>IFERROR(Calculations!L2448,"")</f>
        <v/>
      </c>
      <c r="E2448" s="3" t="str">
        <f>IF(OR(FilterValue="",Calculations!C2448=FilterValue), IF(Calculations!C2448 &lt;&gt;DefectTypeString,  IFERROR(Calculations!L2448,""), NA()),NA())</f>
        <v/>
      </c>
      <c r="F2448" s="3" t="e">
        <f t="shared" si="252"/>
        <v>#NUM!</v>
      </c>
      <c r="G2448" s="3" t="e">
        <f xml:space="preserve"> IF(Calculations!C2448 = DefectTypeString,  IFERROR(Calculations!L2448,""), NA())</f>
        <v>#N/A</v>
      </c>
      <c r="H2448" s="3" t="e">
        <f t="shared" si="253"/>
        <v>#NUM!</v>
      </c>
      <c r="I2448" s="3" t="e">
        <f ca="1" xml:space="preserve"> IF(OR(Calculations!C2448 = "",Calculations!C2448 &lt;&gt; DefectTypeString),  Calculations!M2448, NA())</f>
        <v>#N/A</v>
      </c>
      <c r="J2448" s="3" t="e">
        <f xml:space="preserve"> IF(Calculations!C2448 = DefectTypeString,  Calculations!M2448, NA())</f>
        <v>#N/A</v>
      </c>
      <c r="K2448" s="3"/>
      <c r="AL2448" s="2" t="str">
        <f t="shared" si="249"/>
        <v/>
      </c>
      <c r="AM2448" s="4" t="str">
        <f t="shared" si="250"/>
        <v/>
      </c>
      <c r="AN2448" s="4" t="str">
        <f t="shared" si="251"/>
        <v/>
      </c>
    </row>
    <row r="2449" spans="1:40" x14ac:dyDescent="0.2">
      <c r="A2449" s="9" t="str">
        <f>Calculations!B2449</f>
        <v/>
      </c>
      <c r="B2449" s="9" t="str">
        <f>Calculations!A2449</f>
        <v/>
      </c>
      <c r="C2449" s="3" t="str">
        <f t="shared" si="248"/>
        <v/>
      </c>
      <c r="D2449" s="3" t="str">
        <f>IFERROR(Calculations!L2449,"")</f>
        <v/>
      </c>
      <c r="E2449" s="3" t="str">
        <f>IF(OR(FilterValue="",Calculations!C2449=FilterValue), IF(Calculations!C2449 &lt;&gt;DefectTypeString,  IFERROR(Calculations!L2449,""), NA()),NA())</f>
        <v/>
      </c>
      <c r="F2449" s="3" t="e">
        <f t="shared" si="252"/>
        <v>#NUM!</v>
      </c>
      <c r="G2449" s="3" t="e">
        <f xml:space="preserve"> IF(Calculations!C2449 = DefectTypeString,  IFERROR(Calculations!L2449,""), NA())</f>
        <v>#N/A</v>
      </c>
      <c r="H2449" s="3" t="e">
        <f t="shared" si="253"/>
        <v>#NUM!</v>
      </c>
      <c r="I2449" s="3" t="e">
        <f ca="1" xml:space="preserve"> IF(OR(Calculations!C2449 = "",Calculations!C2449 &lt;&gt; DefectTypeString),  Calculations!M2449, NA())</f>
        <v>#N/A</v>
      </c>
      <c r="J2449" s="3" t="e">
        <f xml:space="preserve"> IF(Calculations!C2449 = DefectTypeString,  Calculations!M2449, NA())</f>
        <v>#N/A</v>
      </c>
      <c r="K2449" s="3"/>
      <c r="AL2449" s="2" t="str">
        <f t="shared" si="249"/>
        <v/>
      </c>
      <c r="AM2449" s="4" t="str">
        <f t="shared" si="250"/>
        <v/>
      </c>
      <c r="AN2449" s="4" t="str">
        <f t="shared" si="251"/>
        <v/>
      </c>
    </row>
    <row r="2450" spans="1:40" x14ac:dyDescent="0.2">
      <c r="A2450" s="9" t="str">
        <f>Calculations!B2450</f>
        <v/>
      </c>
      <c r="B2450" s="9" t="str">
        <f>Calculations!A2450</f>
        <v/>
      </c>
      <c r="C2450" s="3" t="str">
        <f t="shared" si="248"/>
        <v/>
      </c>
      <c r="D2450" s="3" t="str">
        <f>IFERROR(Calculations!L2450,"")</f>
        <v/>
      </c>
      <c r="E2450" s="3" t="str">
        <f>IF(OR(FilterValue="",Calculations!C2450=FilterValue), IF(Calculations!C2450 &lt;&gt;DefectTypeString,  IFERROR(Calculations!L2450,""), NA()),NA())</f>
        <v/>
      </c>
      <c r="F2450" s="3" t="e">
        <f t="shared" si="252"/>
        <v>#NUM!</v>
      </c>
      <c r="G2450" s="3" t="e">
        <f xml:space="preserve"> IF(Calculations!C2450 = DefectTypeString,  IFERROR(Calculations!L2450,""), NA())</f>
        <v>#N/A</v>
      </c>
      <c r="H2450" s="3" t="e">
        <f t="shared" si="253"/>
        <v>#NUM!</v>
      </c>
      <c r="I2450" s="3" t="e">
        <f ca="1" xml:space="preserve"> IF(OR(Calculations!C2450 = "",Calculations!C2450 &lt;&gt; DefectTypeString),  Calculations!M2450, NA())</f>
        <v>#N/A</v>
      </c>
      <c r="J2450" s="3" t="e">
        <f xml:space="preserve"> IF(Calculations!C2450 = DefectTypeString,  Calculations!M2450, NA())</f>
        <v>#N/A</v>
      </c>
      <c r="K2450" s="3"/>
      <c r="AL2450" s="2" t="str">
        <f t="shared" si="249"/>
        <v/>
      </c>
      <c r="AM2450" s="4" t="str">
        <f t="shared" si="250"/>
        <v/>
      </c>
      <c r="AN2450" s="4" t="str">
        <f t="shared" si="251"/>
        <v/>
      </c>
    </row>
    <row r="2451" spans="1:40" x14ac:dyDescent="0.2">
      <c r="A2451" s="9" t="str">
        <f>Calculations!B2451</f>
        <v/>
      </c>
      <c r="B2451" s="9" t="str">
        <f>Calculations!A2451</f>
        <v/>
      </c>
      <c r="C2451" s="3" t="str">
        <f t="shared" si="248"/>
        <v/>
      </c>
      <c r="D2451" s="3" t="str">
        <f>IFERROR(Calculations!L2451,"")</f>
        <v/>
      </c>
      <c r="E2451" s="3" t="str">
        <f>IF(OR(FilterValue="",Calculations!C2451=FilterValue), IF(Calculations!C2451 &lt;&gt;DefectTypeString,  IFERROR(Calculations!L2451,""), NA()),NA())</f>
        <v/>
      </c>
      <c r="F2451" s="3" t="e">
        <f t="shared" si="252"/>
        <v>#NUM!</v>
      </c>
      <c r="G2451" s="3" t="e">
        <f xml:space="preserve"> IF(Calculations!C2451 = DefectTypeString,  IFERROR(Calculations!L2451,""), NA())</f>
        <v>#N/A</v>
      </c>
      <c r="H2451" s="3" t="e">
        <f t="shared" si="253"/>
        <v>#NUM!</v>
      </c>
      <c r="I2451" s="3" t="e">
        <f ca="1" xml:space="preserve"> IF(OR(Calculations!C2451 = "",Calculations!C2451 &lt;&gt; DefectTypeString),  Calculations!M2451, NA())</f>
        <v>#N/A</v>
      </c>
      <c r="J2451" s="3" t="e">
        <f xml:space="preserve"> IF(Calculations!C2451 = DefectTypeString,  Calculations!M2451, NA())</f>
        <v>#N/A</v>
      </c>
      <c r="K2451" s="3"/>
      <c r="AL2451" s="2" t="str">
        <f t="shared" si="249"/>
        <v/>
      </c>
      <c r="AM2451" s="4" t="str">
        <f t="shared" si="250"/>
        <v/>
      </c>
      <c r="AN2451" s="4" t="str">
        <f t="shared" si="251"/>
        <v/>
      </c>
    </row>
    <row r="2452" spans="1:40" x14ac:dyDescent="0.2">
      <c r="A2452" s="9" t="str">
        <f>Calculations!B2452</f>
        <v/>
      </c>
      <c r="B2452" s="9" t="str">
        <f>Calculations!A2452</f>
        <v/>
      </c>
      <c r="C2452" s="3" t="str">
        <f t="shared" si="248"/>
        <v/>
      </c>
      <c r="D2452" s="3" t="str">
        <f>IFERROR(Calculations!L2452,"")</f>
        <v/>
      </c>
      <c r="E2452" s="3" t="str">
        <f>IF(OR(FilterValue="",Calculations!C2452=FilterValue), IF(Calculations!C2452 &lt;&gt;DefectTypeString,  IFERROR(Calculations!L2452,""), NA()),NA())</f>
        <v/>
      </c>
      <c r="F2452" s="3" t="e">
        <f t="shared" si="252"/>
        <v>#NUM!</v>
      </c>
      <c r="G2452" s="3" t="e">
        <f xml:space="preserve"> IF(Calculations!C2452 = DefectTypeString,  IFERROR(Calculations!L2452,""), NA())</f>
        <v>#N/A</v>
      </c>
      <c r="H2452" s="3" t="e">
        <f t="shared" si="253"/>
        <v>#NUM!</v>
      </c>
      <c r="I2452" s="3" t="e">
        <f ca="1" xml:space="preserve"> IF(OR(Calculations!C2452 = "",Calculations!C2452 &lt;&gt; DefectTypeString),  Calculations!M2452, NA())</f>
        <v>#N/A</v>
      </c>
      <c r="J2452" s="3" t="e">
        <f xml:space="preserve"> IF(Calculations!C2452 = DefectTypeString,  Calculations!M2452, NA())</f>
        <v>#N/A</v>
      </c>
      <c r="K2452" s="3"/>
      <c r="AL2452" s="2" t="str">
        <f t="shared" si="249"/>
        <v/>
      </c>
      <c r="AM2452" s="4" t="str">
        <f t="shared" si="250"/>
        <v/>
      </c>
      <c r="AN2452" s="4" t="str">
        <f t="shared" si="251"/>
        <v/>
      </c>
    </row>
    <row r="2453" spans="1:40" x14ac:dyDescent="0.2">
      <c r="A2453" s="9" t="str">
        <f>Calculations!B2453</f>
        <v/>
      </c>
      <c r="B2453" s="9" t="str">
        <f>Calculations!A2453</f>
        <v/>
      </c>
      <c r="C2453" s="3" t="str">
        <f t="shared" si="248"/>
        <v/>
      </c>
      <c r="D2453" s="3" t="str">
        <f>IFERROR(Calculations!L2453,"")</f>
        <v/>
      </c>
      <c r="E2453" s="3" t="str">
        <f>IF(OR(FilterValue="",Calculations!C2453=FilterValue), IF(Calculations!C2453 &lt;&gt;DefectTypeString,  IFERROR(Calculations!L2453,""), NA()),NA())</f>
        <v/>
      </c>
      <c r="F2453" s="3" t="e">
        <f t="shared" si="252"/>
        <v>#NUM!</v>
      </c>
      <c r="G2453" s="3" t="e">
        <f xml:space="preserve"> IF(Calculations!C2453 = DefectTypeString,  IFERROR(Calculations!L2453,""), NA())</f>
        <v>#N/A</v>
      </c>
      <c r="H2453" s="3" t="e">
        <f t="shared" si="253"/>
        <v>#NUM!</v>
      </c>
      <c r="I2453" s="3" t="e">
        <f ca="1" xml:space="preserve"> IF(OR(Calculations!C2453 = "",Calculations!C2453 &lt;&gt; DefectTypeString),  Calculations!M2453, NA())</f>
        <v>#N/A</v>
      </c>
      <c r="J2453" s="3" t="e">
        <f xml:space="preserve"> IF(Calculations!C2453 = DefectTypeString,  Calculations!M2453, NA())</f>
        <v>#N/A</v>
      </c>
      <c r="K2453" s="3"/>
      <c r="AL2453" s="2" t="str">
        <f t="shared" si="249"/>
        <v/>
      </c>
      <c r="AM2453" s="4" t="str">
        <f t="shared" si="250"/>
        <v/>
      </c>
      <c r="AN2453" s="4" t="str">
        <f t="shared" si="251"/>
        <v/>
      </c>
    </row>
    <row r="2454" spans="1:40" x14ac:dyDescent="0.2">
      <c r="A2454" s="9" t="str">
        <f>Calculations!B2454</f>
        <v/>
      </c>
      <c r="B2454" s="9" t="str">
        <f>Calculations!A2454</f>
        <v/>
      </c>
      <c r="C2454" s="3" t="str">
        <f t="shared" si="248"/>
        <v/>
      </c>
      <c r="D2454" s="3" t="str">
        <f>IFERROR(Calculations!L2454,"")</f>
        <v/>
      </c>
      <c r="E2454" s="3" t="str">
        <f>IF(OR(FilterValue="",Calculations!C2454=FilterValue), IF(Calculations!C2454 &lt;&gt;DefectTypeString,  IFERROR(Calculations!L2454,""), NA()),NA())</f>
        <v/>
      </c>
      <c r="F2454" s="3" t="e">
        <f t="shared" si="252"/>
        <v>#NUM!</v>
      </c>
      <c r="G2454" s="3" t="e">
        <f xml:space="preserve"> IF(Calculations!C2454 = DefectTypeString,  IFERROR(Calculations!L2454,""), NA())</f>
        <v>#N/A</v>
      </c>
      <c r="H2454" s="3" t="e">
        <f t="shared" si="253"/>
        <v>#NUM!</v>
      </c>
      <c r="I2454" s="3" t="e">
        <f ca="1" xml:space="preserve"> IF(OR(Calculations!C2454 = "",Calculations!C2454 &lt;&gt; DefectTypeString),  Calculations!M2454, NA())</f>
        <v>#N/A</v>
      </c>
      <c r="J2454" s="3" t="e">
        <f xml:space="preserve"> IF(Calculations!C2454 = DefectTypeString,  Calculations!M2454, NA())</f>
        <v>#N/A</v>
      </c>
      <c r="K2454" s="3"/>
      <c r="AL2454" s="2" t="str">
        <f t="shared" si="249"/>
        <v/>
      </c>
      <c r="AM2454" s="4" t="str">
        <f t="shared" si="250"/>
        <v/>
      </c>
      <c r="AN2454" s="4" t="str">
        <f t="shared" si="251"/>
        <v/>
      </c>
    </row>
    <row r="2455" spans="1:40" x14ac:dyDescent="0.2">
      <c r="A2455" s="9" t="str">
        <f>Calculations!B2455</f>
        <v/>
      </c>
      <c r="B2455" s="9" t="str">
        <f>Calculations!A2455</f>
        <v/>
      </c>
      <c r="C2455" s="3" t="str">
        <f t="shared" si="248"/>
        <v/>
      </c>
      <c r="D2455" s="3" t="str">
        <f>IFERROR(Calculations!L2455,"")</f>
        <v/>
      </c>
      <c r="E2455" s="3" t="str">
        <f>IF(OR(FilterValue="",Calculations!C2455=FilterValue), IF(Calculations!C2455 &lt;&gt;DefectTypeString,  IFERROR(Calculations!L2455,""), NA()),NA())</f>
        <v/>
      </c>
      <c r="F2455" s="3" t="e">
        <f t="shared" si="252"/>
        <v>#NUM!</v>
      </c>
      <c r="G2455" s="3" t="e">
        <f xml:space="preserve"> IF(Calculations!C2455 = DefectTypeString,  IFERROR(Calculations!L2455,""), NA())</f>
        <v>#N/A</v>
      </c>
      <c r="H2455" s="3" t="e">
        <f t="shared" si="253"/>
        <v>#NUM!</v>
      </c>
      <c r="I2455" s="3" t="e">
        <f ca="1" xml:space="preserve"> IF(OR(Calculations!C2455 = "",Calculations!C2455 &lt;&gt; DefectTypeString),  Calculations!M2455, NA())</f>
        <v>#N/A</v>
      </c>
      <c r="J2455" s="3" t="e">
        <f xml:space="preserve"> IF(Calculations!C2455 = DefectTypeString,  Calculations!M2455, NA())</f>
        <v>#N/A</v>
      </c>
      <c r="K2455" s="3"/>
      <c r="AL2455" s="2" t="str">
        <f t="shared" si="249"/>
        <v/>
      </c>
      <c r="AM2455" s="4" t="str">
        <f t="shared" si="250"/>
        <v/>
      </c>
      <c r="AN2455" s="4" t="str">
        <f t="shared" si="251"/>
        <v/>
      </c>
    </row>
    <row r="2456" spans="1:40" x14ac:dyDescent="0.2">
      <c r="A2456" s="9" t="str">
        <f>Calculations!B2456</f>
        <v/>
      </c>
      <c r="B2456" s="9" t="str">
        <f>Calculations!A2456</f>
        <v/>
      </c>
      <c r="C2456" s="3" t="str">
        <f t="shared" si="248"/>
        <v/>
      </c>
      <c r="D2456" s="3" t="str">
        <f>IFERROR(Calculations!L2456,"")</f>
        <v/>
      </c>
      <c r="E2456" s="3" t="str">
        <f>IF(OR(FilterValue="",Calculations!C2456=FilterValue), IF(Calculations!C2456 &lt;&gt;DefectTypeString,  IFERROR(Calculations!L2456,""), NA()),NA())</f>
        <v/>
      </c>
      <c r="F2456" s="3" t="e">
        <f t="shared" si="252"/>
        <v>#NUM!</v>
      </c>
      <c r="G2456" s="3" t="e">
        <f xml:space="preserve"> IF(Calculations!C2456 = DefectTypeString,  IFERROR(Calculations!L2456,""), NA())</f>
        <v>#N/A</v>
      </c>
      <c r="H2456" s="3" t="e">
        <f t="shared" si="253"/>
        <v>#NUM!</v>
      </c>
      <c r="I2456" s="3" t="e">
        <f ca="1" xml:space="preserve"> IF(OR(Calculations!C2456 = "",Calculations!C2456 &lt;&gt; DefectTypeString),  Calculations!M2456, NA())</f>
        <v>#N/A</v>
      </c>
      <c r="J2456" s="3" t="e">
        <f xml:space="preserve"> IF(Calculations!C2456 = DefectTypeString,  Calculations!M2456, NA())</f>
        <v>#N/A</v>
      </c>
      <c r="K2456" s="3"/>
      <c r="AL2456" s="2" t="str">
        <f t="shared" si="249"/>
        <v/>
      </c>
      <c r="AM2456" s="4" t="str">
        <f t="shared" si="250"/>
        <v/>
      </c>
      <c r="AN2456" s="4" t="str">
        <f t="shared" si="251"/>
        <v/>
      </c>
    </row>
    <row r="2457" spans="1:40" x14ac:dyDescent="0.2">
      <c r="A2457" s="9" t="str">
        <f>Calculations!B2457</f>
        <v/>
      </c>
      <c r="B2457" s="9" t="str">
        <f>Calculations!A2457</f>
        <v/>
      </c>
      <c r="C2457" s="3" t="str">
        <f t="shared" si="248"/>
        <v/>
      </c>
      <c r="D2457" s="3" t="str">
        <f>IFERROR(Calculations!L2457,"")</f>
        <v/>
      </c>
      <c r="E2457" s="3" t="str">
        <f>IF(OR(FilterValue="",Calculations!C2457=FilterValue), IF(Calculations!C2457 &lt;&gt;DefectTypeString,  IFERROR(Calculations!L2457,""), NA()),NA())</f>
        <v/>
      </c>
      <c r="F2457" s="3" t="e">
        <f t="shared" si="252"/>
        <v>#NUM!</v>
      </c>
      <c r="G2457" s="3" t="e">
        <f xml:space="preserve"> IF(Calculations!C2457 = DefectTypeString,  IFERROR(Calculations!L2457,""), NA())</f>
        <v>#N/A</v>
      </c>
      <c r="H2457" s="3" t="e">
        <f t="shared" si="253"/>
        <v>#NUM!</v>
      </c>
      <c r="I2457" s="3" t="e">
        <f ca="1" xml:space="preserve"> IF(OR(Calculations!C2457 = "",Calculations!C2457 &lt;&gt; DefectTypeString),  Calculations!M2457, NA())</f>
        <v>#N/A</v>
      </c>
      <c r="J2457" s="3" t="e">
        <f xml:space="preserve"> IF(Calculations!C2457 = DefectTypeString,  Calculations!M2457, NA())</f>
        <v>#N/A</v>
      </c>
      <c r="K2457" s="3"/>
      <c r="AL2457" s="2" t="str">
        <f t="shared" si="249"/>
        <v/>
      </c>
      <c r="AM2457" s="4" t="str">
        <f t="shared" si="250"/>
        <v/>
      </c>
      <c r="AN2457" s="4" t="str">
        <f t="shared" si="251"/>
        <v/>
      </c>
    </row>
    <row r="2458" spans="1:40" x14ac:dyDescent="0.2">
      <c r="A2458" s="9" t="str">
        <f>Calculations!B2458</f>
        <v/>
      </c>
      <c r="B2458" s="9" t="str">
        <f>Calculations!A2458</f>
        <v/>
      </c>
      <c r="C2458" s="3" t="str">
        <f t="shared" si="248"/>
        <v/>
      </c>
      <c r="D2458" s="3" t="str">
        <f>IFERROR(Calculations!L2458,"")</f>
        <v/>
      </c>
      <c r="E2458" s="3" t="str">
        <f>IF(OR(FilterValue="",Calculations!C2458=FilterValue), IF(Calculations!C2458 &lt;&gt;DefectTypeString,  IFERROR(Calculations!L2458,""), NA()),NA())</f>
        <v/>
      </c>
      <c r="F2458" s="3" t="e">
        <f t="shared" si="252"/>
        <v>#NUM!</v>
      </c>
      <c r="G2458" s="3" t="e">
        <f xml:space="preserve"> IF(Calculations!C2458 = DefectTypeString,  IFERROR(Calculations!L2458,""), NA())</f>
        <v>#N/A</v>
      </c>
      <c r="H2458" s="3" t="e">
        <f t="shared" si="253"/>
        <v>#NUM!</v>
      </c>
      <c r="I2458" s="3" t="e">
        <f ca="1" xml:space="preserve"> IF(OR(Calculations!C2458 = "",Calculations!C2458 &lt;&gt; DefectTypeString),  Calculations!M2458, NA())</f>
        <v>#N/A</v>
      </c>
      <c r="J2458" s="3" t="e">
        <f xml:space="preserve"> IF(Calculations!C2458 = DefectTypeString,  Calculations!M2458, NA())</f>
        <v>#N/A</v>
      </c>
      <c r="K2458" s="3"/>
      <c r="AL2458" s="2" t="str">
        <f t="shared" si="249"/>
        <v/>
      </c>
      <c r="AM2458" s="4" t="str">
        <f t="shared" si="250"/>
        <v/>
      </c>
      <c r="AN2458" s="4" t="str">
        <f t="shared" si="251"/>
        <v/>
      </c>
    </row>
    <row r="2459" spans="1:40" x14ac:dyDescent="0.2">
      <c r="A2459" s="9" t="str">
        <f>Calculations!B2459</f>
        <v/>
      </c>
      <c r="B2459" s="9" t="str">
        <f>Calculations!A2459</f>
        <v/>
      </c>
      <c r="C2459" s="3" t="str">
        <f t="shared" si="248"/>
        <v/>
      </c>
      <c r="D2459" s="3" t="str">
        <f>IFERROR(Calculations!L2459,"")</f>
        <v/>
      </c>
      <c r="E2459" s="3" t="str">
        <f>IF(OR(FilterValue="",Calculations!C2459=FilterValue), IF(Calculations!C2459 &lt;&gt;DefectTypeString,  IFERROR(Calculations!L2459,""), NA()),NA())</f>
        <v/>
      </c>
      <c r="F2459" s="3" t="e">
        <f t="shared" si="252"/>
        <v>#NUM!</v>
      </c>
      <c r="G2459" s="3" t="e">
        <f xml:space="preserve"> IF(Calculations!C2459 = DefectTypeString,  IFERROR(Calculations!L2459,""), NA())</f>
        <v>#N/A</v>
      </c>
      <c r="H2459" s="3" t="e">
        <f t="shared" si="253"/>
        <v>#NUM!</v>
      </c>
      <c r="I2459" s="3" t="e">
        <f ca="1" xml:space="preserve"> IF(OR(Calculations!C2459 = "",Calculations!C2459 &lt;&gt; DefectTypeString),  Calculations!M2459, NA())</f>
        <v>#N/A</v>
      </c>
      <c r="J2459" s="3" t="e">
        <f xml:space="preserve"> IF(Calculations!C2459 = DefectTypeString,  Calculations!M2459, NA())</f>
        <v>#N/A</v>
      </c>
      <c r="K2459" s="3"/>
      <c r="AL2459" s="2" t="str">
        <f t="shared" si="249"/>
        <v/>
      </c>
      <c r="AM2459" s="4" t="str">
        <f t="shared" si="250"/>
        <v/>
      </c>
      <c r="AN2459" s="4" t="str">
        <f t="shared" si="251"/>
        <v/>
      </c>
    </row>
    <row r="2460" spans="1:40" x14ac:dyDescent="0.2">
      <c r="A2460" s="9" t="str">
        <f>Calculations!B2460</f>
        <v/>
      </c>
      <c r="B2460" s="9" t="str">
        <f>Calculations!A2460</f>
        <v/>
      </c>
      <c r="C2460" s="3" t="str">
        <f t="shared" si="248"/>
        <v/>
      </c>
      <c r="D2460" s="3" t="str">
        <f>IFERROR(Calculations!L2460,"")</f>
        <v/>
      </c>
      <c r="E2460" s="3" t="str">
        <f>IF(OR(FilterValue="",Calculations!C2460=FilterValue), IF(Calculations!C2460 &lt;&gt;DefectTypeString,  IFERROR(Calculations!L2460,""), NA()),NA())</f>
        <v/>
      </c>
      <c r="F2460" s="3" t="e">
        <f t="shared" si="252"/>
        <v>#NUM!</v>
      </c>
      <c r="G2460" s="3" t="e">
        <f xml:space="preserve"> IF(Calculations!C2460 = DefectTypeString,  IFERROR(Calculations!L2460,""), NA())</f>
        <v>#N/A</v>
      </c>
      <c r="H2460" s="3" t="e">
        <f t="shared" si="253"/>
        <v>#NUM!</v>
      </c>
      <c r="I2460" s="3" t="e">
        <f ca="1" xml:space="preserve"> IF(OR(Calculations!C2460 = "",Calculations!C2460 &lt;&gt; DefectTypeString),  Calculations!M2460, NA())</f>
        <v>#N/A</v>
      </c>
      <c r="J2460" s="3" t="e">
        <f xml:space="preserve"> IF(Calculations!C2460 = DefectTypeString,  Calculations!M2460, NA())</f>
        <v>#N/A</v>
      </c>
      <c r="K2460" s="3"/>
      <c r="AL2460" s="2" t="str">
        <f t="shared" si="249"/>
        <v/>
      </c>
      <c r="AM2460" s="4" t="str">
        <f t="shared" si="250"/>
        <v/>
      </c>
      <c r="AN2460" s="4" t="str">
        <f t="shared" si="251"/>
        <v/>
      </c>
    </row>
    <row r="2461" spans="1:40" x14ac:dyDescent="0.2">
      <c r="A2461" s="9" t="str">
        <f>Calculations!B2461</f>
        <v/>
      </c>
      <c r="B2461" s="9" t="str">
        <f>Calculations!A2461</f>
        <v/>
      </c>
      <c r="C2461" s="3" t="str">
        <f t="shared" si="248"/>
        <v/>
      </c>
      <c r="D2461" s="3" t="str">
        <f>IFERROR(Calculations!L2461,"")</f>
        <v/>
      </c>
      <c r="E2461" s="3" t="str">
        <f>IF(OR(FilterValue="",Calculations!C2461=FilterValue), IF(Calculations!C2461 &lt;&gt;DefectTypeString,  IFERROR(Calculations!L2461,""), NA()),NA())</f>
        <v/>
      </c>
      <c r="F2461" s="3" t="e">
        <f t="shared" si="252"/>
        <v>#NUM!</v>
      </c>
      <c r="G2461" s="3" t="e">
        <f xml:space="preserve"> IF(Calculations!C2461 = DefectTypeString,  IFERROR(Calculations!L2461,""), NA())</f>
        <v>#N/A</v>
      </c>
      <c r="H2461" s="3" t="e">
        <f t="shared" si="253"/>
        <v>#NUM!</v>
      </c>
      <c r="I2461" s="3" t="e">
        <f ca="1" xml:space="preserve"> IF(OR(Calculations!C2461 = "",Calculations!C2461 &lt;&gt; DefectTypeString),  Calculations!M2461, NA())</f>
        <v>#N/A</v>
      </c>
      <c r="J2461" s="3" t="e">
        <f xml:space="preserve"> IF(Calculations!C2461 = DefectTypeString,  Calculations!M2461, NA())</f>
        <v>#N/A</v>
      </c>
      <c r="K2461" s="3"/>
      <c r="AL2461" s="2" t="str">
        <f t="shared" si="249"/>
        <v/>
      </c>
      <c r="AM2461" s="4" t="str">
        <f t="shared" si="250"/>
        <v/>
      </c>
      <c r="AN2461" s="4" t="str">
        <f t="shared" si="251"/>
        <v/>
      </c>
    </row>
    <row r="2462" spans="1:40" x14ac:dyDescent="0.2">
      <c r="A2462" s="9" t="str">
        <f>Calculations!B2462</f>
        <v/>
      </c>
      <c r="B2462" s="9" t="str">
        <f>Calculations!A2462</f>
        <v/>
      </c>
      <c r="C2462" s="3" t="str">
        <f t="shared" si="248"/>
        <v/>
      </c>
      <c r="D2462" s="3" t="str">
        <f>IFERROR(Calculations!L2462,"")</f>
        <v/>
      </c>
      <c r="E2462" s="3" t="str">
        <f>IF(OR(FilterValue="",Calculations!C2462=FilterValue), IF(Calculations!C2462 &lt;&gt;DefectTypeString,  IFERROR(Calculations!L2462,""), NA()),NA())</f>
        <v/>
      </c>
      <c r="F2462" s="3" t="e">
        <f t="shared" si="252"/>
        <v>#NUM!</v>
      </c>
      <c r="G2462" s="3" t="e">
        <f xml:space="preserve"> IF(Calculations!C2462 = DefectTypeString,  IFERROR(Calculations!L2462,""), NA())</f>
        <v>#N/A</v>
      </c>
      <c r="H2462" s="3" t="e">
        <f t="shared" si="253"/>
        <v>#NUM!</v>
      </c>
      <c r="I2462" s="3" t="e">
        <f ca="1" xml:space="preserve"> IF(OR(Calculations!C2462 = "",Calculations!C2462 &lt;&gt; DefectTypeString),  Calculations!M2462, NA())</f>
        <v>#N/A</v>
      </c>
      <c r="J2462" s="3" t="e">
        <f xml:space="preserve"> IF(Calculations!C2462 = DefectTypeString,  Calculations!M2462, NA())</f>
        <v>#N/A</v>
      </c>
      <c r="K2462" s="3"/>
      <c r="AL2462" s="2" t="str">
        <f t="shared" si="249"/>
        <v/>
      </c>
      <c r="AM2462" s="4" t="str">
        <f t="shared" si="250"/>
        <v/>
      </c>
      <c r="AN2462" s="4" t="str">
        <f t="shared" si="251"/>
        <v/>
      </c>
    </row>
    <row r="2463" spans="1:40" x14ac:dyDescent="0.2">
      <c r="A2463" s="9" t="str">
        <f>Calculations!B2463</f>
        <v/>
      </c>
      <c r="B2463" s="9" t="str">
        <f>Calculations!A2463</f>
        <v/>
      </c>
      <c r="C2463" s="3" t="str">
        <f t="shared" si="248"/>
        <v/>
      </c>
      <c r="D2463" s="3" t="str">
        <f>IFERROR(Calculations!L2463,"")</f>
        <v/>
      </c>
      <c r="E2463" s="3" t="str">
        <f>IF(OR(FilterValue="",Calculations!C2463=FilterValue), IF(Calculations!C2463 &lt;&gt;DefectTypeString,  IFERROR(Calculations!L2463,""), NA()),NA())</f>
        <v/>
      </c>
      <c r="F2463" s="3" t="e">
        <f t="shared" si="252"/>
        <v>#NUM!</v>
      </c>
      <c r="G2463" s="3" t="e">
        <f xml:space="preserve"> IF(Calculations!C2463 = DefectTypeString,  IFERROR(Calculations!L2463,""), NA())</f>
        <v>#N/A</v>
      </c>
      <c r="H2463" s="3" t="e">
        <f t="shared" si="253"/>
        <v>#NUM!</v>
      </c>
      <c r="I2463" s="3" t="e">
        <f ca="1" xml:space="preserve"> IF(OR(Calculations!C2463 = "",Calculations!C2463 &lt;&gt; DefectTypeString),  Calculations!M2463, NA())</f>
        <v>#N/A</v>
      </c>
      <c r="J2463" s="3" t="e">
        <f xml:space="preserve"> IF(Calculations!C2463 = DefectTypeString,  Calculations!M2463, NA())</f>
        <v>#N/A</v>
      </c>
      <c r="K2463" s="3"/>
      <c r="AL2463" s="2" t="str">
        <f t="shared" si="249"/>
        <v/>
      </c>
      <c r="AM2463" s="4" t="str">
        <f t="shared" si="250"/>
        <v/>
      </c>
      <c r="AN2463" s="4" t="str">
        <f t="shared" si="251"/>
        <v/>
      </c>
    </row>
    <row r="2464" spans="1:40" x14ac:dyDescent="0.2">
      <c r="A2464" s="9" t="str">
        <f>Calculations!B2464</f>
        <v/>
      </c>
      <c r="B2464" s="9" t="str">
        <f>Calculations!A2464</f>
        <v/>
      </c>
      <c r="C2464" s="3" t="str">
        <f t="shared" si="248"/>
        <v/>
      </c>
      <c r="D2464" s="3" t="str">
        <f>IFERROR(Calculations!L2464,"")</f>
        <v/>
      </c>
      <c r="E2464" s="3" t="str">
        <f>IF(OR(FilterValue="",Calculations!C2464=FilterValue), IF(Calculations!C2464 &lt;&gt;DefectTypeString,  IFERROR(Calculations!L2464,""), NA()),NA())</f>
        <v/>
      </c>
      <c r="F2464" s="3" t="e">
        <f t="shared" si="252"/>
        <v>#NUM!</v>
      </c>
      <c r="G2464" s="3" t="e">
        <f xml:space="preserve"> IF(Calculations!C2464 = DefectTypeString,  IFERROR(Calculations!L2464,""), NA())</f>
        <v>#N/A</v>
      </c>
      <c r="H2464" s="3" t="e">
        <f t="shared" si="253"/>
        <v>#NUM!</v>
      </c>
      <c r="I2464" s="3" t="e">
        <f ca="1" xml:space="preserve"> IF(OR(Calculations!C2464 = "",Calculations!C2464 &lt;&gt; DefectTypeString),  Calculations!M2464, NA())</f>
        <v>#N/A</v>
      </c>
      <c r="J2464" s="3" t="e">
        <f xml:space="preserve"> IF(Calculations!C2464 = DefectTypeString,  Calculations!M2464, NA())</f>
        <v>#N/A</v>
      </c>
      <c r="K2464" s="3"/>
      <c r="AL2464" s="2" t="str">
        <f t="shared" si="249"/>
        <v/>
      </c>
      <c r="AM2464" s="4" t="str">
        <f t="shared" si="250"/>
        <v/>
      </c>
      <c r="AN2464" s="4" t="str">
        <f t="shared" si="251"/>
        <v/>
      </c>
    </row>
    <row r="2465" spans="1:40" x14ac:dyDescent="0.2">
      <c r="A2465" s="9" t="str">
        <f>Calculations!B2465</f>
        <v/>
      </c>
      <c r="B2465" s="9" t="str">
        <f>Calculations!A2465</f>
        <v/>
      </c>
      <c r="C2465" s="3" t="str">
        <f t="shared" si="248"/>
        <v/>
      </c>
      <c r="D2465" s="3" t="str">
        <f>IFERROR(Calculations!L2465,"")</f>
        <v/>
      </c>
      <c r="E2465" s="3" t="str">
        <f>IF(OR(FilterValue="",Calculations!C2465=FilterValue), IF(Calculations!C2465 &lt;&gt;DefectTypeString,  IFERROR(Calculations!L2465,""), NA()),NA())</f>
        <v/>
      </c>
      <c r="F2465" s="3" t="e">
        <f t="shared" si="252"/>
        <v>#NUM!</v>
      </c>
      <c r="G2465" s="3" t="e">
        <f xml:space="preserve"> IF(Calculations!C2465 = DefectTypeString,  IFERROR(Calculations!L2465,""), NA())</f>
        <v>#N/A</v>
      </c>
      <c r="H2465" s="3" t="e">
        <f t="shared" si="253"/>
        <v>#NUM!</v>
      </c>
      <c r="I2465" s="3" t="e">
        <f ca="1" xml:space="preserve"> IF(OR(Calculations!C2465 = "",Calculations!C2465 &lt;&gt; DefectTypeString),  Calculations!M2465, NA())</f>
        <v>#N/A</v>
      </c>
      <c r="J2465" s="3" t="e">
        <f xml:space="preserve"> IF(Calculations!C2465 = DefectTypeString,  Calculations!M2465, NA())</f>
        <v>#N/A</v>
      </c>
      <c r="K2465" s="3"/>
      <c r="AL2465" s="2" t="str">
        <f t="shared" si="249"/>
        <v/>
      </c>
      <c r="AM2465" s="4" t="str">
        <f t="shared" si="250"/>
        <v/>
      </c>
      <c r="AN2465" s="4" t="str">
        <f t="shared" si="251"/>
        <v/>
      </c>
    </row>
    <row r="2466" spans="1:40" x14ac:dyDescent="0.2">
      <c r="A2466" s="9" t="str">
        <f>Calculations!B2466</f>
        <v/>
      </c>
      <c r="B2466" s="9" t="str">
        <f>Calculations!A2466</f>
        <v/>
      </c>
      <c r="C2466" s="3" t="str">
        <f t="shared" si="248"/>
        <v/>
      </c>
      <c r="D2466" s="3" t="str">
        <f>IFERROR(Calculations!L2466,"")</f>
        <v/>
      </c>
      <c r="E2466" s="3" t="str">
        <f>IF(OR(FilterValue="",Calculations!C2466=FilterValue), IF(Calculations!C2466 &lt;&gt;DefectTypeString,  IFERROR(Calculations!L2466,""), NA()),NA())</f>
        <v/>
      </c>
      <c r="F2466" s="3" t="e">
        <f t="shared" si="252"/>
        <v>#NUM!</v>
      </c>
      <c r="G2466" s="3" t="e">
        <f xml:space="preserve"> IF(Calculations!C2466 = DefectTypeString,  IFERROR(Calculations!L2466,""), NA())</f>
        <v>#N/A</v>
      </c>
      <c r="H2466" s="3" t="e">
        <f t="shared" si="253"/>
        <v>#NUM!</v>
      </c>
      <c r="I2466" s="3" t="e">
        <f ca="1" xml:space="preserve"> IF(OR(Calculations!C2466 = "",Calculations!C2466 &lt;&gt; DefectTypeString),  Calculations!M2466, NA())</f>
        <v>#N/A</v>
      </c>
      <c r="J2466" s="3" t="e">
        <f xml:space="preserve"> IF(Calculations!C2466 = DefectTypeString,  Calculations!M2466, NA())</f>
        <v>#N/A</v>
      </c>
      <c r="K2466" s="3"/>
      <c r="AL2466" s="2" t="str">
        <f t="shared" si="249"/>
        <v/>
      </c>
      <c r="AM2466" s="4" t="str">
        <f t="shared" si="250"/>
        <v/>
      </c>
      <c r="AN2466" s="4" t="str">
        <f t="shared" si="251"/>
        <v/>
      </c>
    </row>
    <row r="2467" spans="1:40" x14ac:dyDescent="0.2">
      <c r="A2467" s="9" t="str">
        <f>Calculations!B2467</f>
        <v/>
      </c>
      <c r="B2467" s="9" t="str">
        <f>Calculations!A2467</f>
        <v/>
      </c>
      <c r="C2467" s="3" t="str">
        <f t="shared" si="248"/>
        <v/>
      </c>
      <c r="D2467" s="3" t="str">
        <f>IFERROR(Calculations!L2467,"")</f>
        <v/>
      </c>
      <c r="E2467" s="3" t="str">
        <f>IF(OR(FilterValue="",Calculations!C2467=FilterValue), IF(Calculations!C2467 &lt;&gt;DefectTypeString,  IFERROR(Calculations!L2467,""), NA()),NA())</f>
        <v/>
      </c>
      <c r="F2467" s="3" t="e">
        <f t="shared" si="252"/>
        <v>#NUM!</v>
      </c>
      <c r="G2467" s="3" t="e">
        <f xml:space="preserve"> IF(Calculations!C2467 = DefectTypeString,  IFERROR(Calculations!L2467,""), NA())</f>
        <v>#N/A</v>
      </c>
      <c r="H2467" s="3" t="e">
        <f t="shared" si="253"/>
        <v>#NUM!</v>
      </c>
      <c r="I2467" s="3" t="e">
        <f ca="1" xml:space="preserve"> IF(OR(Calculations!C2467 = "",Calculations!C2467 &lt;&gt; DefectTypeString),  Calculations!M2467, NA())</f>
        <v>#N/A</v>
      </c>
      <c r="J2467" s="3" t="e">
        <f xml:space="preserve"> IF(Calculations!C2467 = DefectTypeString,  Calculations!M2467, NA())</f>
        <v>#N/A</v>
      </c>
      <c r="K2467" s="3"/>
      <c r="AL2467" s="2" t="str">
        <f t="shared" si="249"/>
        <v/>
      </c>
      <c r="AM2467" s="4" t="str">
        <f t="shared" si="250"/>
        <v/>
      </c>
      <c r="AN2467" s="4" t="str">
        <f t="shared" si="251"/>
        <v/>
      </c>
    </row>
    <row r="2468" spans="1:40" x14ac:dyDescent="0.2">
      <c r="A2468" s="9" t="str">
        <f>Calculations!B2468</f>
        <v/>
      </c>
      <c r="B2468" s="9" t="str">
        <f>Calculations!A2468</f>
        <v/>
      </c>
      <c r="C2468" s="3" t="str">
        <f t="shared" ref="C2468:C2501" si="254">IF(ISNUMBER(B2468),YEAR(B2468)&amp;"-"&amp;TEXT(WEEKNUM(B2468),"00"),"")</f>
        <v/>
      </c>
      <c r="D2468" s="3" t="str">
        <f>IFERROR(Calculations!L2468,"")</f>
        <v/>
      </c>
      <c r="E2468" s="3" t="str">
        <f>IF(OR(FilterValue="",Calculations!C2468=FilterValue), IF(Calculations!C2468 &lt;&gt;DefectTypeString,  IFERROR(Calculations!L2468,""), NA()),NA())</f>
        <v/>
      </c>
      <c r="F2468" s="3" t="e">
        <f t="shared" si="252"/>
        <v>#NUM!</v>
      </c>
      <c r="G2468" s="3" t="e">
        <f xml:space="preserve"> IF(Calculations!C2468 = DefectTypeString,  IFERROR(Calculations!L2468,""), NA())</f>
        <v>#N/A</v>
      </c>
      <c r="H2468" s="3" t="e">
        <f t="shared" si="253"/>
        <v>#NUM!</v>
      </c>
      <c r="I2468" s="3" t="e">
        <f ca="1" xml:space="preserve"> IF(OR(Calculations!C2468 = "",Calculations!C2468 &lt;&gt; DefectTypeString),  Calculations!M2468, NA())</f>
        <v>#N/A</v>
      </c>
      <c r="J2468" s="3" t="e">
        <f xml:space="preserve"> IF(Calculations!C2468 = DefectTypeString,  Calculations!M2468, NA())</f>
        <v>#N/A</v>
      </c>
      <c r="K2468" s="3"/>
      <c r="AL2468" s="2" t="str">
        <f t="shared" si="249"/>
        <v/>
      </c>
      <c r="AM2468" s="4" t="str">
        <f t="shared" si="250"/>
        <v/>
      </c>
      <c r="AN2468" s="4" t="str">
        <f t="shared" si="251"/>
        <v/>
      </c>
    </row>
    <row r="2469" spans="1:40" x14ac:dyDescent="0.2">
      <c r="A2469" s="9" t="str">
        <f>Calculations!B2469</f>
        <v/>
      </c>
      <c r="B2469" s="9" t="str">
        <f>Calculations!A2469</f>
        <v/>
      </c>
      <c r="C2469" s="3" t="str">
        <f t="shared" si="254"/>
        <v/>
      </c>
      <c r="D2469" s="3" t="str">
        <f>IFERROR(Calculations!L2469,"")</f>
        <v/>
      </c>
      <c r="E2469" s="3" t="str">
        <f>IF(OR(FilterValue="",Calculations!C2469=FilterValue), IF(Calculations!C2469 &lt;&gt;DefectTypeString,  IFERROR(Calculations!L2469,""), NA()),NA())</f>
        <v/>
      </c>
      <c r="F2469" s="3" t="e">
        <f t="shared" si="252"/>
        <v>#NUM!</v>
      </c>
      <c r="G2469" s="3" t="e">
        <f xml:space="preserve"> IF(Calculations!C2469 = DefectTypeString,  IFERROR(Calculations!L2469,""), NA())</f>
        <v>#N/A</v>
      </c>
      <c r="H2469" s="3" t="e">
        <f t="shared" si="253"/>
        <v>#NUM!</v>
      </c>
      <c r="I2469" s="3" t="e">
        <f ca="1" xml:space="preserve"> IF(OR(Calculations!C2469 = "",Calculations!C2469 &lt;&gt; DefectTypeString),  Calculations!M2469, NA())</f>
        <v>#N/A</v>
      </c>
      <c r="J2469" s="3" t="e">
        <f xml:space="preserve"> IF(Calculations!C2469 = DefectTypeString,  Calculations!M2469, NA())</f>
        <v>#N/A</v>
      </c>
      <c r="K2469" s="3"/>
      <c r="AL2469" s="2" t="str">
        <f t="shared" si="249"/>
        <v/>
      </c>
      <c r="AM2469" s="4" t="str">
        <f t="shared" si="250"/>
        <v/>
      </c>
      <c r="AN2469" s="4" t="str">
        <f t="shared" si="251"/>
        <v/>
      </c>
    </row>
    <row r="2470" spans="1:40" x14ac:dyDescent="0.2">
      <c r="A2470" s="9" t="str">
        <f>Calculations!B2470</f>
        <v/>
      </c>
      <c r="B2470" s="9" t="str">
        <f>Calculations!A2470</f>
        <v/>
      </c>
      <c r="C2470" s="3" t="str">
        <f t="shared" si="254"/>
        <v/>
      </c>
      <c r="D2470" s="3" t="str">
        <f>IFERROR(Calculations!L2470,"")</f>
        <v/>
      </c>
      <c r="E2470" s="3" t="str">
        <f>IF(OR(FilterValue="",Calculations!C2470=FilterValue), IF(Calculations!C2470 &lt;&gt;DefectTypeString,  IFERROR(Calculations!L2470,""), NA()),NA())</f>
        <v/>
      </c>
      <c r="F2470" s="3" t="e">
        <f t="shared" si="252"/>
        <v>#NUM!</v>
      </c>
      <c r="G2470" s="3" t="e">
        <f xml:space="preserve"> IF(Calculations!C2470 = DefectTypeString,  IFERROR(Calculations!L2470,""), NA())</f>
        <v>#N/A</v>
      </c>
      <c r="H2470" s="3" t="e">
        <f t="shared" si="253"/>
        <v>#NUM!</v>
      </c>
      <c r="I2470" s="3" t="e">
        <f ca="1" xml:space="preserve"> IF(OR(Calculations!C2470 = "",Calculations!C2470 &lt;&gt; DefectTypeString),  Calculations!M2470, NA())</f>
        <v>#N/A</v>
      </c>
      <c r="J2470" s="3" t="e">
        <f xml:space="preserve"> IF(Calculations!C2470 = DefectTypeString,  Calculations!M2470, NA())</f>
        <v>#N/A</v>
      </c>
      <c r="K2470" s="3"/>
      <c r="AL2470" s="2" t="str">
        <f t="shared" si="249"/>
        <v/>
      </c>
      <c r="AM2470" s="4" t="str">
        <f t="shared" si="250"/>
        <v/>
      </c>
      <c r="AN2470" s="4" t="str">
        <f t="shared" si="251"/>
        <v/>
      </c>
    </row>
    <row r="2471" spans="1:40" x14ac:dyDescent="0.2">
      <c r="A2471" s="9" t="str">
        <f>Calculations!B2471</f>
        <v/>
      </c>
      <c r="B2471" s="9" t="str">
        <f>Calculations!A2471</f>
        <v/>
      </c>
      <c r="C2471" s="3" t="str">
        <f t="shared" si="254"/>
        <v/>
      </c>
      <c r="D2471" s="3" t="str">
        <f>IFERROR(Calculations!L2471,"")</f>
        <v/>
      </c>
      <c r="E2471" s="3" t="str">
        <f>IF(OR(FilterValue="",Calculations!C2471=FilterValue), IF(Calculations!C2471 &lt;&gt;DefectTypeString,  IFERROR(Calculations!L2471,""), NA()),NA())</f>
        <v/>
      </c>
      <c r="F2471" s="3" t="e">
        <f t="shared" si="252"/>
        <v>#NUM!</v>
      </c>
      <c r="G2471" s="3" t="e">
        <f xml:space="preserve"> IF(Calculations!C2471 = DefectTypeString,  IFERROR(Calculations!L2471,""), NA())</f>
        <v>#N/A</v>
      </c>
      <c r="H2471" s="3" t="e">
        <f t="shared" si="253"/>
        <v>#NUM!</v>
      </c>
      <c r="I2471" s="3" t="e">
        <f ca="1" xml:space="preserve"> IF(OR(Calculations!C2471 = "",Calculations!C2471 &lt;&gt; DefectTypeString),  Calculations!M2471, NA())</f>
        <v>#N/A</v>
      </c>
      <c r="J2471" s="3" t="e">
        <f xml:space="preserve"> IF(Calculations!C2471 = DefectTypeString,  Calculations!M2471, NA())</f>
        <v>#N/A</v>
      </c>
      <c r="K2471" s="3"/>
      <c r="AL2471" s="2" t="str">
        <f t="shared" si="249"/>
        <v/>
      </c>
      <c r="AM2471" s="4" t="str">
        <f t="shared" si="250"/>
        <v/>
      </c>
      <c r="AN2471" s="4" t="str">
        <f t="shared" si="251"/>
        <v/>
      </c>
    </row>
    <row r="2472" spans="1:40" x14ac:dyDescent="0.2">
      <c r="A2472" s="9" t="str">
        <f>Calculations!B2472</f>
        <v/>
      </c>
      <c r="B2472" s="9" t="str">
        <f>Calculations!A2472</f>
        <v/>
      </c>
      <c r="C2472" s="3" t="str">
        <f t="shared" si="254"/>
        <v/>
      </c>
      <c r="D2472" s="3" t="str">
        <f>IFERROR(Calculations!L2472,"")</f>
        <v/>
      </c>
      <c r="E2472" s="3" t="str">
        <f>IF(OR(FilterValue="",Calculations!C2472=FilterValue), IF(Calculations!C2472 &lt;&gt;DefectTypeString,  IFERROR(Calculations!L2472,""), NA()),NA())</f>
        <v/>
      </c>
      <c r="F2472" s="3" t="e">
        <f t="shared" si="252"/>
        <v>#NUM!</v>
      </c>
      <c r="G2472" s="3" t="e">
        <f xml:space="preserve"> IF(Calculations!C2472 = DefectTypeString,  IFERROR(Calculations!L2472,""), NA())</f>
        <v>#N/A</v>
      </c>
      <c r="H2472" s="3" t="e">
        <f t="shared" si="253"/>
        <v>#NUM!</v>
      </c>
      <c r="I2472" s="3" t="e">
        <f ca="1" xml:space="preserve"> IF(OR(Calculations!C2472 = "",Calculations!C2472 &lt;&gt; DefectTypeString),  Calculations!M2472, NA())</f>
        <v>#N/A</v>
      </c>
      <c r="J2472" s="3" t="e">
        <f xml:space="preserve"> IF(Calculations!C2472 = DefectTypeString,  Calculations!M2472, NA())</f>
        <v>#N/A</v>
      </c>
      <c r="K2472" s="3"/>
      <c r="AL2472" s="2" t="str">
        <f t="shared" si="249"/>
        <v/>
      </c>
      <c r="AM2472" s="4" t="str">
        <f t="shared" si="250"/>
        <v/>
      </c>
      <c r="AN2472" s="4" t="str">
        <f t="shared" si="251"/>
        <v/>
      </c>
    </row>
    <row r="2473" spans="1:40" x14ac:dyDescent="0.2">
      <c r="A2473" s="9" t="str">
        <f>Calculations!B2473</f>
        <v/>
      </c>
      <c r="B2473" s="9" t="str">
        <f>Calculations!A2473</f>
        <v/>
      </c>
      <c r="C2473" s="3" t="str">
        <f t="shared" si="254"/>
        <v/>
      </c>
      <c r="D2473" s="3" t="str">
        <f>IFERROR(Calculations!L2473,"")</f>
        <v/>
      </c>
      <c r="E2473" s="3" t="str">
        <f>IF(OR(FilterValue="",Calculations!C2473=FilterValue), IF(Calculations!C2473 &lt;&gt;DefectTypeString,  IFERROR(Calculations!L2473,""), NA()),NA())</f>
        <v/>
      </c>
      <c r="F2473" s="3" t="e">
        <f t="shared" si="252"/>
        <v>#NUM!</v>
      </c>
      <c r="G2473" s="3" t="e">
        <f xml:space="preserve"> IF(Calculations!C2473 = DefectTypeString,  IFERROR(Calculations!L2473,""), NA())</f>
        <v>#N/A</v>
      </c>
      <c r="H2473" s="3" t="e">
        <f t="shared" si="253"/>
        <v>#NUM!</v>
      </c>
      <c r="I2473" s="3" t="e">
        <f ca="1" xml:space="preserve"> IF(OR(Calculations!C2473 = "",Calculations!C2473 &lt;&gt; DefectTypeString),  Calculations!M2473, NA())</f>
        <v>#N/A</v>
      </c>
      <c r="J2473" s="3" t="e">
        <f xml:space="preserve"> IF(Calculations!C2473 = DefectTypeString,  Calculations!M2473, NA())</f>
        <v>#N/A</v>
      </c>
      <c r="K2473" s="3"/>
      <c r="AL2473" s="2" t="str">
        <f t="shared" si="249"/>
        <v/>
      </c>
      <c r="AM2473" s="4" t="str">
        <f t="shared" si="250"/>
        <v/>
      </c>
      <c r="AN2473" s="4" t="str">
        <f t="shared" si="251"/>
        <v/>
      </c>
    </row>
    <row r="2474" spans="1:40" x14ac:dyDescent="0.2">
      <c r="A2474" s="9" t="str">
        <f>Calculations!B2474</f>
        <v/>
      </c>
      <c r="B2474" s="9" t="str">
        <f>Calculations!A2474</f>
        <v/>
      </c>
      <c r="C2474" s="3" t="str">
        <f t="shared" si="254"/>
        <v/>
      </c>
      <c r="D2474" s="3" t="str">
        <f>IFERROR(Calculations!L2474,"")</f>
        <v/>
      </c>
      <c r="E2474" s="3" t="str">
        <f>IF(OR(FilterValue="",Calculations!C2474=FilterValue), IF(Calculations!C2474 &lt;&gt;DefectTypeString,  IFERROR(Calculations!L2474,""), NA()),NA())</f>
        <v/>
      </c>
      <c r="F2474" s="3" t="e">
        <f t="shared" si="252"/>
        <v>#NUM!</v>
      </c>
      <c r="G2474" s="3" t="e">
        <f xml:space="preserve"> IF(Calculations!C2474 = DefectTypeString,  IFERROR(Calculations!L2474,""), NA())</f>
        <v>#N/A</v>
      </c>
      <c r="H2474" s="3" t="e">
        <f t="shared" si="253"/>
        <v>#NUM!</v>
      </c>
      <c r="I2474" s="3" t="e">
        <f ca="1" xml:space="preserve"> IF(OR(Calculations!C2474 = "",Calculations!C2474 &lt;&gt; DefectTypeString),  Calculations!M2474, NA())</f>
        <v>#N/A</v>
      </c>
      <c r="J2474" s="3" t="e">
        <f xml:space="preserve"> IF(Calculations!C2474 = DefectTypeString,  Calculations!M2474, NA())</f>
        <v>#N/A</v>
      </c>
      <c r="K2474" s="3"/>
      <c r="AL2474" s="2" t="str">
        <f t="shared" si="249"/>
        <v/>
      </c>
      <c r="AM2474" s="4" t="str">
        <f t="shared" si="250"/>
        <v/>
      </c>
      <c r="AN2474" s="4" t="str">
        <f t="shared" si="251"/>
        <v/>
      </c>
    </row>
    <row r="2475" spans="1:40" x14ac:dyDescent="0.2">
      <c r="A2475" s="9" t="str">
        <f>Calculations!B2475</f>
        <v/>
      </c>
      <c r="B2475" s="9" t="str">
        <f>Calculations!A2475</f>
        <v/>
      </c>
      <c r="C2475" s="3" t="str">
        <f t="shared" si="254"/>
        <v/>
      </c>
      <c r="D2475" s="3" t="str">
        <f>IFERROR(Calculations!L2475,"")</f>
        <v/>
      </c>
      <c r="E2475" s="3" t="str">
        <f>IF(OR(FilterValue="",Calculations!C2475=FilterValue), IF(Calculations!C2475 &lt;&gt;DefectTypeString,  IFERROR(Calculations!L2475,""), NA()),NA())</f>
        <v/>
      </c>
      <c r="F2475" s="3" t="e">
        <f t="shared" si="252"/>
        <v>#NUM!</v>
      </c>
      <c r="G2475" s="3" t="e">
        <f xml:space="preserve"> IF(Calculations!C2475 = DefectTypeString,  IFERROR(Calculations!L2475,""), NA())</f>
        <v>#N/A</v>
      </c>
      <c r="H2475" s="3" t="e">
        <f t="shared" si="253"/>
        <v>#NUM!</v>
      </c>
      <c r="I2475" s="3" t="e">
        <f ca="1" xml:space="preserve"> IF(OR(Calculations!C2475 = "",Calculations!C2475 &lt;&gt; DefectTypeString),  Calculations!M2475, NA())</f>
        <v>#N/A</v>
      </c>
      <c r="J2475" s="3" t="e">
        <f xml:space="preserve"> IF(Calculations!C2475 = DefectTypeString,  Calculations!M2475, NA())</f>
        <v>#N/A</v>
      </c>
      <c r="K2475" s="3"/>
      <c r="AL2475" s="2" t="str">
        <f t="shared" si="249"/>
        <v/>
      </c>
      <c r="AM2475" s="4" t="str">
        <f t="shared" si="250"/>
        <v/>
      </c>
      <c r="AN2475" s="4" t="str">
        <f t="shared" si="251"/>
        <v/>
      </c>
    </row>
    <row r="2476" spans="1:40" x14ac:dyDescent="0.2">
      <c r="A2476" s="9" t="str">
        <f>Calculations!B2476</f>
        <v/>
      </c>
      <c r="B2476" s="9" t="str">
        <f>Calculations!A2476</f>
        <v/>
      </c>
      <c r="C2476" s="3" t="str">
        <f t="shared" si="254"/>
        <v/>
      </c>
      <c r="D2476" s="3" t="str">
        <f>IFERROR(Calculations!L2476,"")</f>
        <v/>
      </c>
      <c r="E2476" s="3" t="str">
        <f>IF(OR(FilterValue="",Calculations!C2476=FilterValue), IF(Calculations!C2476 &lt;&gt;DefectTypeString,  IFERROR(Calculations!L2476,""), NA()),NA())</f>
        <v/>
      </c>
      <c r="F2476" s="3" t="e">
        <f t="shared" si="252"/>
        <v>#NUM!</v>
      </c>
      <c r="G2476" s="3" t="e">
        <f xml:space="preserve"> IF(Calculations!C2476 = DefectTypeString,  IFERROR(Calculations!L2476,""), NA())</f>
        <v>#N/A</v>
      </c>
      <c r="H2476" s="3" t="e">
        <f t="shared" si="253"/>
        <v>#NUM!</v>
      </c>
      <c r="I2476" s="3" t="e">
        <f ca="1" xml:space="preserve"> IF(OR(Calculations!C2476 = "",Calculations!C2476 &lt;&gt; DefectTypeString),  Calculations!M2476, NA())</f>
        <v>#N/A</v>
      </c>
      <c r="J2476" s="3" t="e">
        <f xml:space="preserve"> IF(Calculations!C2476 = DefectTypeString,  Calculations!M2476, NA())</f>
        <v>#N/A</v>
      </c>
      <c r="K2476" s="3"/>
      <c r="AL2476" s="2" t="str">
        <f t="shared" si="249"/>
        <v/>
      </c>
      <c r="AM2476" s="4" t="str">
        <f t="shared" si="250"/>
        <v/>
      </c>
      <c r="AN2476" s="4" t="str">
        <f t="shared" si="251"/>
        <v/>
      </c>
    </row>
    <row r="2477" spans="1:40" x14ac:dyDescent="0.2">
      <c r="A2477" s="9" t="str">
        <f>Calculations!B2477</f>
        <v/>
      </c>
      <c r="B2477" s="9" t="str">
        <f>Calculations!A2477</f>
        <v/>
      </c>
      <c r="C2477" s="3" t="str">
        <f t="shared" si="254"/>
        <v/>
      </c>
      <c r="D2477" s="3" t="str">
        <f>IFERROR(Calculations!L2477,"")</f>
        <v/>
      </c>
      <c r="E2477" s="3" t="str">
        <f>IF(OR(FilterValue="",Calculations!C2477=FilterValue), IF(Calculations!C2477 &lt;&gt;DefectTypeString,  IFERROR(Calculations!L2477,""), NA()),NA())</f>
        <v/>
      </c>
      <c r="F2477" s="3" t="e">
        <f t="shared" si="252"/>
        <v>#NUM!</v>
      </c>
      <c r="G2477" s="3" t="e">
        <f xml:space="preserve"> IF(Calculations!C2477 = DefectTypeString,  IFERROR(Calculations!L2477,""), NA())</f>
        <v>#N/A</v>
      </c>
      <c r="H2477" s="3" t="e">
        <f t="shared" si="253"/>
        <v>#NUM!</v>
      </c>
      <c r="I2477" s="3" t="e">
        <f ca="1" xml:space="preserve"> IF(OR(Calculations!C2477 = "",Calculations!C2477 &lt;&gt; DefectTypeString),  Calculations!M2477, NA())</f>
        <v>#N/A</v>
      </c>
      <c r="J2477" s="3" t="e">
        <f xml:space="preserve"> IF(Calculations!C2477 = DefectTypeString,  Calculations!M2477, NA())</f>
        <v>#N/A</v>
      </c>
      <c r="K2477" s="3"/>
      <c r="AL2477" s="2" t="str">
        <f t="shared" si="249"/>
        <v/>
      </c>
      <c r="AM2477" s="4" t="str">
        <f t="shared" si="250"/>
        <v/>
      </c>
      <c r="AN2477" s="4" t="str">
        <f t="shared" si="251"/>
        <v/>
      </c>
    </row>
    <row r="2478" spans="1:40" x14ac:dyDescent="0.2">
      <c r="A2478" s="9" t="str">
        <f>Calculations!B2478</f>
        <v/>
      </c>
      <c r="B2478" s="9" t="str">
        <f>Calculations!A2478</f>
        <v/>
      </c>
      <c r="C2478" s="3" t="str">
        <f t="shared" si="254"/>
        <v/>
      </c>
      <c r="D2478" s="3" t="str">
        <f>IFERROR(Calculations!L2478,"")</f>
        <v/>
      </c>
      <c r="E2478" s="3" t="str">
        <f>IF(OR(FilterValue="",Calculations!C2478=FilterValue), IF(Calculations!C2478 &lt;&gt;DefectTypeString,  IFERROR(Calculations!L2478,""), NA()),NA())</f>
        <v/>
      </c>
      <c r="F2478" s="3" t="e">
        <f t="shared" si="252"/>
        <v>#NUM!</v>
      </c>
      <c r="G2478" s="3" t="e">
        <f xml:space="preserve"> IF(Calculations!C2478 = DefectTypeString,  IFERROR(Calculations!L2478,""), NA())</f>
        <v>#N/A</v>
      </c>
      <c r="H2478" s="3" t="e">
        <f t="shared" si="253"/>
        <v>#NUM!</v>
      </c>
      <c r="I2478" s="3" t="e">
        <f ca="1" xml:space="preserve"> IF(OR(Calculations!C2478 = "",Calculations!C2478 &lt;&gt; DefectTypeString),  Calculations!M2478, NA())</f>
        <v>#N/A</v>
      </c>
      <c r="J2478" s="3" t="e">
        <f xml:space="preserve"> IF(Calculations!C2478 = DefectTypeString,  Calculations!M2478, NA())</f>
        <v>#N/A</v>
      </c>
      <c r="K2478" s="3"/>
      <c r="AL2478" s="2" t="str">
        <f t="shared" si="249"/>
        <v/>
      </c>
      <c r="AM2478" s="4" t="str">
        <f t="shared" si="250"/>
        <v/>
      </c>
      <c r="AN2478" s="4" t="str">
        <f t="shared" si="251"/>
        <v/>
      </c>
    </row>
    <row r="2479" spans="1:40" x14ac:dyDescent="0.2">
      <c r="A2479" s="9" t="str">
        <f>Calculations!B2479</f>
        <v/>
      </c>
      <c r="B2479" s="9" t="str">
        <f>Calculations!A2479</f>
        <v/>
      </c>
      <c r="C2479" s="3" t="str">
        <f t="shared" si="254"/>
        <v/>
      </c>
      <c r="D2479" s="3" t="str">
        <f>IFERROR(Calculations!L2479,"")</f>
        <v/>
      </c>
      <c r="E2479" s="3" t="str">
        <f>IF(OR(FilterValue="",Calculations!C2479=FilterValue), IF(Calculations!C2479 &lt;&gt;DefectTypeString,  IFERROR(Calculations!L2479,""), NA()),NA())</f>
        <v/>
      </c>
      <c r="F2479" s="3" t="e">
        <f t="shared" si="252"/>
        <v>#NUM!</v>
      </c>
      <c r="G2479" s="3" t="e">
        <f xml:space="preserve"> IF(Calculations!C2479 = DefectTypeString,  IFERROR(Calculations!L2479,""), NA())</f>
        <v>#N/A</v>
      </c>
      <c r="H2479" s="3" t="e">
        <f t="shared" si="253"/>
        <v>#NUM!</v>
      </c>
      <c r="I2479" s="3" t="e">
        <f ca="1" xml:space="preserve"> IF(OR(Calculations!C2479 = "",Calculations!C2479 &lt;&gt; DefectTypeString),  Calculations!M2479, NA())</f>
        <v>#N/A</v>
      </c>
      <c r="J2479" s="3" t="e">
        <f xml:space="preserve"> IF(Calculations!C2479 = DefectTypeString,  Calculations!M2479, NA())</f>
        <v>#N/A</v>
      </c>
      <c r="K2479" s="3"/>
      <c r="AL2479" s="2" t="str">
        <f t="shared" si="249"/>
        <v/>
      </c>
      <c r="AM2479" s="4" t="str">
        <f t="shared" si="250"/>
        <v/>
      </c>
      <c r="AN2479" s="4" t="str">
        <f t="shared" si="251"/>
        <v/>
      </c>
    </row>
    <row r="2480" spans="1:40" x14ac:dyDescent="0.2">
      <c r="A2480" s="9" t="str">
        <f>Calculations!B2480</f>
        <v/>
      </c>
      <c r="B2480" s="9" t="str">
        <f>Calculations!A2480</f>
        <v/>
      </c>
      <c r="C2480" s="3" t="str">
        <f t="shared" si="254"/>
        <v/>
      </c>
      <c r="D2480" s="3" t="str">
        <f>IFERROR(Calculations!L2480,"")</f>
        <v/>
      </c>
      <c r="E2480" s="3" t="str">
        <f>IF(OR(FilterValue="",Calculations!C2480=FilterValue), IF(Calculations!C2480 &lt;&gt;DefectTypeString,  IFERROR(Calculations!L2480,""), NA()),NA())</f>
        <v/>
      </c>
      <c r="F2480" s="3" t="e">
        <f t="shared" si="252"/>
        <v>#NUM!</v>
      </c>
      <c r="G2480" s="3" t="e">
        <f xml:space="preserve"> IF(Calculations!C2480 = DefectTypeString,  IFERROR(Calculations!L2480,""), NA())</f>
        <v>#N/A</v>
      </c>
      <c r="H2480" s="3" t="e">
        <f t="shared" si="253"/>
        <v>#NUM!</v>
      </c>
      <c r="I2480" s="3" t="e">
        <f ca="1" xml:space="preserve"> IF(OR(Calculations!C2480 = "",Calculations!C2480 &lt;&gt; DefectTypeString),  Calculations!M2480, NA())</f>
        <v>#N/A</v>
      </c>
      <c r="J2480" s="3" t="e">
        <f xml:space="preserve"> IF(Calculations!C2480 = DefectTypeString,  Calculations!M2480, NA())</f>
        <v>#N/A</v>
      </c>
      <c r="K2480" s="3"/>
      <c r="AL2480" s="2" t="str">
        <f t="shared" si="249"/>
        <v/>
      </c>
      <c r="AM2480" s="4" t="str">
        <f t="shared" si="250"/>
        <v/>
      </c>
      <c r="AN2480" s="4" t="str">
        <f t="shared" si="251"/>
        <v/>
      </c>
    </row>
    <row r="2481" spans="1:40" x14ac:dyDescent="0.2">
      <c r="A2481" s="9" t="str">
        <f>Calculations!B2481</f>
        <v/>
      </c>
      <c r="B2481" s="9" t="str">
        <f>Calculations!A2481</f>
        <v/>
      </c>
      <c r="C2481" s="3" t="str">
        <f t="shared" si="254"/>
        <v/>
      </c>
      <c r="D2481" s="3" t="str">
        <f>IFERROR(Calculations!L2481,"")</f>
        <v/>
      </c>
      <c r="E2481" s="3" t="str">
        <f>IF(OR(FilterValue="",Calculations!C2481=FilterValue), IF(Calculations!C2481 &lt;&gt;DefectTypeString,  IFERROR(Calculations!L2481,""), NA()),NA())</f>
        <v/>
      </c>
      <c r="F2481" s="3" t="e">
        <f t="shared" si="252"/>
        <v>#NUM!</v>
      </c>
      <c r="G2481" s="3" t="e">
        <f xml:space="preserve"> IF(Calculations!C2481 = DefectTypeString,  IFERROR(Calculations!L2481,""), NA())</f>
        <v>#N/A</v>
      </c>
      <c r="H2481" s="3" t="e">
        <f t="shared" si="253"/>
        <v>#NUM!</v>
      </c>
      <c r="I2481" s="3" t="e">
        <f ca="1" xml:space="preserve"> IF(OR(Calculations!C2481 = "",Calculations!C2481 &lt;&gt; DefectTypeString),  Calculations!M2481, NA())</f>
        <v>#N/A</v>
      </c>
      <c r="J2481" s="3" t="e">
        <f xml:space="preserve"> IF(Calculations!C2481 = DefectTypeString,  Calculations!M2481, NA())</f>
        <v>#N/A</v>
      </c>
      <c r="K2481" s="3"/>
      <c r="AL2481" s="2" t="str">
        <f t="shared" si="249"/>
        <v/>
      </c>
      <c r="AM2481" s="4" t="str">
        <f t="shared" si="250"/>
        <v/>
      </c>
      <c r="AN2481" s="4" t="str">
        <f t="shared" si="251"/>
        <v/>
      </c>
    </row>
    <row r="2482" spans="1:40" x14ac:dyDescent="0.2">
      <c r="A2482" s="9" t="str">
        <f>Calculations!B2482</f>
        <v/>
      </c>
      <c r="B2482" s="9" t="str">
        <f>Calculations!A2482</f>
        <v/>
      </c>
      <c r="C2482" s="3" t="str">
        <f t="shared" si="254"/>
        <v/>
      </c>
      <c r="D2482" s="3" t="str">
        <f>IFERROR(Calculations!L2482,"")</f>
        <v/>
      </c>
      <c r="E2482" s="3" t="str">
        <f>IF(OR(FilterValue="",Calculations!C2482=FilterValue), IF(Calculations!C2482 &lt;&gt;DefectTypeString,  IFERROR(Calculations!L2482,""), NA()),NA())</f>
        <v/>
      </c>
      <c r="F2482" s="3" t="e">
        <f t="shared" si="252"/>
        <v>#NUM!</v>
      </c>
      <c r="G2482" s="3" t="e">
        <f xml:space="preserve"> IF(Calculations!C2482 = DefectTypeString,  IFERROR(Calculations!L2482,""), NA())</f>
        <v>#N/A</v>
      </c>
      <c r="H2482" s="3" t="e">
        <f t="shared" si="253"/>
        <v>#NUM!</v>
      </c>
      <c r="I2482" s="3" t="e">
        <f ca="1" xml:space="preserve"> IF(OR(Calculations!C2482 = "",Calculations!C2482 &lt;&gt; DefectTypeString),  Calculations!M2482, NA())</f>
        <v>#N/A</v>
      </c>
      <c r="J2482" s="3" t="e">
        <f xml:space="preserve"> IF(Calculations!C2482 = DefectTypeString,  Calculations!M2482, NA())</f>
        <v>#N/A</v>
      </c>
      <c r="K2482" s="3"/>
      <c r="AL2482" s="2" t="str">
        <f t="shared" si="249"/>
        <v/>
      </c>
      <c r="AM2482" s="4" t="str">
        <f t="shared" si="250"/>
        <v/>
      </c>
      <c r="AN2482" s="4" t="str">
        <f t="shared" si="251"/>
        <v/>
      </c>
    </row>
    <row r="2483" spans="1:40" x14ac:dyDescent="0.2">
      <c r="A2483" s="9" t="str">
        <f>Calculations!B2483</f>
        <v/>
      </c>
      <c r="B2483" s="9" t="str">
        <f>Calculations!A2483</f>
        <v/>
      </c>
      <c r="C2483" s="3" t="str">
        <f t="shared" si="254"/>
        <v/>
      </c>
      <c r="D2483" s="3" t="str">
        <f>IFERROR(Calculations!L2483,"")</f>
        <v/>
      </c>
      <c r="E2483" s="3" t="str">
        <f>IF(OR(FilterValue="",Calculations!C2483=FilterValue), IF(Calculations!C2483 &lt;&gt;DefectTypeString,  IFERROR(Calculations!L2483,""), NA()),NA())</f>
        <v/>
      </c>
      <c r="F2483" s="3" t="e">
        <f t="shared" si="252"/>
        <v>#NUM!</v>
      </c>
      <c r="G2483" s="3" t="e">
        <f xml:space="preserve"> IF(Calculations!C2483 = DefectTypeString,  IFERROR(Calculations!L2483,""), NA())</f>
        <v>#N/A</v>
      </c>
      <c r="H2483" s="3" t="e">
        <f t="shared" si="253"/>
        <v>#NUM!</v>
      </c>
      <c r="I2483" s="3" t="e">
        <f ca="1" xml:space="preserve"> IF(OR(Calculations!C2483 = "",Calculations!C2483 &lt;&gt; DefectTypeString),  Calculations!M2483, NA())</f>
        <v>#N/A</v>
      </c>
      <c r="J2483" s="3" t="e">
        <f xml:space="preserve"> IF(Calculations!C2483 = DefectTypeString,  Calculations!M2483, NA())</f>
        <v>#N/A</v>
      </c>
      <c r="K2483" s="3"/>
      <c r="AL2483" s="2" t="str">
        <f t="shared" si="249"/>
        <v/>
      </c>
      <c r="AM2483" s="4" t="str">
        <f t="shared" si="250"/>
        <v/>
      </c>
      <c r="AN2483" s="4" t="str">
        <f t="shared" si="251"/>
        <v/>
      </c>
    </row>
    <row r="2484" spans="1:40" x14ac:dyDescent="0.2">
      <c r="A2484" s="9" t="str">
        <f>Calculations!B2484</f>
        <v/>
      </c>
      <c r="B2484" s="9" t="str">
        <f>Calculations!A2484</f>
        <v/>
      </c>
      <c r="C2484" s="3" t="str">
        <f t="shared" si="254"/>
        <v/>
      </c>
      <c r="D2484" s="3" t="str">
        <f>IFERROR(Calculations!L2484,"")</f>
        <v/>
      </c>
      <c r="E2484" s="3" t="str">
        <f>IF(OR(FilterValue="",Calculations!C2484=FilterValue), IF(Calculations!C2484 &lt;&gt;DefectTypeString,  IFERROR(Calculations!L2484,""), NA()),NA())</f>
        <v/>
      </c>
      <c r="F2484" s="3" t="e">
        <f t="shared" si="252"/>
        <v>#NUM!</v>
      </c>
      <c r="G2484" s="3" t="e">
        <f xml:space="preserve"> IF(Calculations!C2484 = DefectTypeString,  IFERROR(Calculations!L2484,""), NA())</f>
        <v>#N/A</v>
      </c>
      <c r="H2484" s="3" t="e">
        <f t="shared" si="253"/>
        <v>#NUM!</v>
      </c>
      <c r="I2484" s="3" t="e">
        <f ca="1" xml:space="preserve"> IF(OR(Calculations!C2484 = "",Calculations!C2484 &lt;&gt; DefectTypeString),  Calculations!M2484, NA())</f>
        <v>#N/A</v>
      </c>
      <c r="J2484" s="3" t="e">
        <f xml:space="preserve"> IF(Calculations!C2484 = DefectTypeString,  Calculations!M2484, NA())</f>
        <v>#N/A</v>
      </c>
      <c r="K2484" s="3"/>
      <c r="AL2484" s="2" t="str">
        <f t="shared" si="249"/>
        <v/>
      </c>
      <c r="AM2484" s="4" t="str">
        <f t="shared" si="250"/>
        <v/>
      </c>
      <c r="AN2484" s="4" t="str">
        <f t="shared" si="251"/>
        <v/>
      </c>
    </row>
    <row r="2485" spans="1:40" x14ac:dyDescent="0.2">
      <c r="A2485" s="9" t="str">
        <f>Calculations!B2485</f>
        <v/>
      </c>
      <c r="B2485" s="9" t="str">
        <f>Calculations!A2485</f>
        <v/>
      </c>
      <c r="C2485" s="3" t="str">
        <f t="shared" si="254"/>
        <v/>
      </c>
      <c r="D2485" s="3" t="str">
        <f>IFERROR(Calculations!L2485,"")</f>
        <v/>
      </c>
      <c r="E2485" s="3" t="str">
        <f>IF(OR(FilterValue="",Calculations!C2485=FilterValue), IF(Calculations!C2485 &lt;&gt;DefectTypeString,  IFERROR(Calculations!L2485,""), NA()),NA())</f>
        <v/>
      </c>
      <c r="F2485" s="3" t="e">
        <f t="shared" si="252"/>
        <v>#NUM!</v>
      </c>
      <c r="G2485" s="3" t="e">
        <f xml:space="preserve"> IF(Calculations!C2485 = DefectTypeString,  IFERROR(Calculations!L2485,""), NA())</f>
        <v>#N/A</v>
      </c>
      <c r="H2485" s="3" t="e">
        <f t="shared" si="253"/>
        <v>#NUM!</v>
      </c>
      <c r="I2485" s="3" t="e">
        <f ca="1" xml:space="preserve"> IF(OR(Calculations!C2485 = "",Calculations!C2485 &lt;&gt; DefectTypeString),  Calculations!M2485, NA())</f>
        <v>#N/A</v>
      </c>
      <c r="J2485" s="3" t="e">
        <f xml:space="preserve"> IF(Calculations!C2485 = DefectTypeString,  Calculations!M2485, NA())</f>
        <v>#N/A</v>
      </c>
      <c r="K2485" s="3"/>
      <c r="AL2485" s="2" t="str">
        <f t="shared" si="249"/>
        <v/>
      </c>
      <c r="AM2485" s="4" t="str">
        <f t="shared" si="250"/>
        <v/>
      </c>
      <c r="AN2485" s="4" t="str">
        <f t="shared" si="251"/>
        <v/>
      </c>
    </row>
    <row r="2486" spans="1:40" x14ac:dyDescent="0.2">
      <c r="A2486" s="9" t="str">
        <f>Calculations!B2486</f>
        <v/>
      </c>
      <c r="B2486" s="9" t="str">
        <f>Calculations!A2486</f>
        <v/>
      </c>
      <c r="C2486" s="3" t="str">
        <f t="shared" si="254"/>
        <v/>
      </c>
      <c r="D2486" s="3" t="str">
        <f>IFERROR(Calculations!L2486,"")</f>
        <v/>
      </c>
      <c r="E2486" s="3" t="str">
        <f>IF(OR(FilterValue="",Calculations!C2486=FilterValue), IF(Calculations!C2486 &lt;&gt;DefectTypeString,  IFERROR(Calculations!L2486,""), NA()),NA())</f>
        <v/>
      </c>
      <c r="F2486" s="3" t="e">
        <f t="shared" si="252"/>
        <v>#NUM!</v>
      </c>
      <c r="G2486" s="3" t="e">
        <f xml:space="preserve"> IF(Calculations!C2486 = DefectTypeString,  IFERROR(Calculations!L2486,""), NA())</f>
        <v>#N/A</v>
      </c>
      <c r="H2486" s="3" t="e">
        <f t="shared" si="253"/>
        <v>#NUM!</v>
      </c>
      <c r="I2486" s="3" t="e">
        <f ca="1" xml:space="preserve"> IF(OR(Calculations!C2486 = "",Calculations!C2486 &lt;&gt; DefectTypeString),  Calculations!M2486, NA())</f>
        <v>#N/A</v>
      </c>
      <c r="J2486" s="3" t="e">
        <f xml:space="preserve"> IF(Calculations!C2486 = DefectTypeString,  Calculations!M2486, NA())</f>
        <v>#N/A</v>
      </c>
      <c r="K2486" s="3"/>
      <c r="AL2486" s="2" t="str">
        <f t="shared" si="249"/>
        <v/>
      </c>
      <c r="AM2486" s="4" t="str">
        <f t="shared" si="250"/>
        <v/>
      </c>
      <c r="AN2486" s="4" t="str">
        <f t="shared" si="251"/>
        <v/>
      </c>
    </row>
    <row r="2487" spans="1:40" x14ac:dyDescent="0.2">
      <c r="A2487" s="9" t="str">
        <f>Calculations!B2487</f>
        <v/>
      </c>
      <c r="B2487" s="9" t="str">
        <f>Calculations!A2487</f>
        <v/>
      </c>
      <c r="C2487" s="3" t="str">
        <f t="shared" si="254"/>
        <v/>
      </c>
      <c r="D2487" s="3" t="str">
        <f>IFERROR(Calculations!L2487,"")</f>
        <v/>
      </c>
      <c r="E2487" s="3" t="str">
        <f>IF(OR(FilterValue="",Calculations!C2487=FilterValue), IF(Calculations!C2487 &lt;&gt;DefectTypeString,  IFERROR(Calculations!L2487,""), NA()),NA())</f>
        <v/>
      </c>
      <c r="F2487" s="3" t="e">
        <f t="shared" si="252"/>
        <v>#NUM!</v>
      </c>
      <c r="G2487" s="3" t="e">
        <f xml:space="preserve"> IF(Calculations!C2487 = DefectTypeString,  IFERROR(Calculations!L2487,""), NA())</f>
        <v>#N/A</v>
      </c>
      <c r="H2487" s="3" t="e">
        <f t="shared" si="253"/>
        <v>#NUM!</v>
      </c>
      <c r="I2487" s="3" t="e">
        <f ca="1" xml:space="preserve"> IF(OR(Calculations!C2487 = "",Calculations!C2487 &lt;&gt; DefectTypeString),  Calculations!M2487, NA())</f>
        <v>#N/A</v>
      </c>
      <c r="J2487" s="3" t="e">
        <f xml:space="preserve"> IF(Calculations!C2487 = DefectTypeString,  Calculations!M2487, NA())</f>
        <v>#N/A</v>
      </c>
      <c r="K2487" s="3"/>
      <c r="AL2487" s="2" t="str">
        <f t="shared" si="249"/>
        <v/>
      </c>
      <c r="AM2487" s="4" t="str">
        <f t="shared" si="250"/>
        <v/>
      </c>
      <c r="AN2487" s="4" t="str">
        <f t="shared" si="251"/>
        <v/>
      </c>
    </row>
    <row r="2488" spans="1:40" x14ac:dyDescent="0.2">
      <c r="A2488" s="9" t="str">
        <f>Calculations!B2488</f>
        <v/>
      </c>
      <c r="B2488" s="9" t="str">
        <f>Calculations!A2488</f>
        <v/>
      </c>
      <c r="C2488" s="3" t="str">
        <f t="shared" si="254"/>
        <v/>
      </c>
      <c r="D2488" s="3" t="str">
        <f>IFERROR(Calculations!L2488,"")</f>
        <v/>
      </c>
      <c r="E2488" s="3" t="str">
        <f>IF(OR(FilterValue="",Calculations!C2488=FilterValue), IF(Calculations!C2488 &lt;&gt;DefectTypeString,  IFERROR(Calculations!L2488,""), NA()),NA())</f>
        <v/>
      </c>
      <c r="F2488" s="3" t="e">
        <f t="shared" si="252"/>
        <v>#NUM!</v>
      </c>
      <c r="G2488" s="3" t="e">
        <f xml:space="preserve"> IF(Calculations!C2488 = DefectTypeString,  IFERROR(Calculations!L2488,""), NA())</f>
        <v>#N/A</v>
      </c>
      <c r="H2488" s="3" t="e">
        <f t="shared" si="253"/>
        <v>#NUM!</v>
      </c>
      <c r="I2488" s="3" t="e">
        <f ca="1" xml:space="preserve"> IF(OR(Calculations!C2488 = "",Calculations!C2488 &lt;&gt; DefectTypeString),  Calculations!M2488, NA())</f>
        <v>#N/A</v>
      </c>
      <c r="J2488" s="3" t="e">
        <f xml:space="preserve"> IF(Calculations!C2488 = DefectTypeString,  Calculations!M2488, NA())</f>
        <v>#N/A</v>
      </c>
      <c r="K2488" s="3"/>
      <c r="AL2488" s="2" t="str">
        <f t="shared" si="249"/>
        <v/>
      </c>
      <c r="AM2488" s="4" t="str">
        <f t="shared" si="250"/>
        <v/>
      </c>
      <c r="AN2488" s="4" t="str">
        <f t="shared" si="251"/>
        <v/>
      </c>
    </row>
    <row r="2489" spans="1:40" x14ac:dyDescent="0.2">
      <c r="A2489" s="9" t="str">
        <f>Calculations!B2489</f>
        <v/>
      </c>
      <c r="B2489" s="9" t="str">
        <f>Calculations!A2489</f>
        <v/>
      </c>
      <c r="C2489" s="3" t="str">
        <f t="shared" si="254"/>
        <v/>
      </c>
      <c r="D2489" s="3" t="str">
        <f>IFERROR(Calculations!L2489,"")</f>
        <v/>
      </c>
      <c r="E2489" s="3" t="str">
        <f>IF(OR(FilterValue="",Calculations!C2489=FilterValue), IF(Calculations!C2489 &lt;&gt;DefectTypeString,  IFERROR(Calculations!L2489,""), NA()),NA())</f>
        <v/>
      </c>
      <c r="F2489" s="3" t="e">
        <f t="shared" si="252"/>
        <v>#NUM!</v>
      </c>
      <c r="G2489" s="3" t="e">
        <f xml:space="preserve"> IF(Calculations!C2489 = DefectTypeString,  IFERROR(Calculations!L2489,""), NA())</f>
        <v>#N/A</v>
      </c>
      <c r="H2489" s="3" t="e">
        <f t="shared" si="253"/>
        <v>#NUM!</v>
      </c>
      <c r="I2489" s="3" t="e">
        <f ca="1" xml:space="preserve"> IF(OR(Calculations!C2489 = "",Calculations!C2489 &lt;&gt; DefectTypeString),  Calculations!M2489, NA())</f>
        <v>#N/A</v>
      </c>
      <c r="J2489" s="3" t="e">
        <f xml:space="preserve"> IF(Calculations!C2489 = DefectTypeString,  Calculations!M2489, NA())</f>
        <v>#N/A</v>
      </c>
      <c r="K2489" s="3"/>
      <c r="AL2489" s="2" t="str">
        <f t="shared" si="249"/>
        <v/>
      </c>
      <c r="AM2489" s="4" t="str">
        <f t="shared" si="250"/>
        <v/>
      </c>
      <c r="AN2489" s="4" t="str">
        <f t="shared" si="251"/>
        <v/>
      </c>
    </row>
    <row r="2490" spans="1:40" x14ac:dyDescent="0.2">
      <c r="A2490" s="9" t="str">
        <f>Calculations!B2490</f>
        <v/>
      </c>
      <c r="B2490" s="9" t="str">
        <f>Calculations!A2490</f>
        <v/>
      </c>
      <c r="C2490" s="3" t="str">
        <f t="shared" si="254"/>
        <v/>
      </c>
      <c r="D2490" s="3" t="str">
        <f>IFERROR(Calculations!L2490,"")</f>
        <v/>
      </c>
      <c r="E2490" s="3" t="str">
        <f>IF(OR(FilterValue="",Calculations!C2490=FilterValue), IF(Calculations!C2490 &lt;&gt;DefectTypeString,  IFERROR(Calculations!L2490,""), NA()),NA())</f>
        <v/>
      </c>
      <c r="F2490" s="3" t="e">
        <f t="shared" si="252"/>
        <v>#NUM!</v>
      </c>
      <c r="G2490" s="3" t="e">
        <f xml:space="preserve"> IF(Calculations!C2490 = DefectTypeString,  IFERROR(Calculations!L2490,""), NA())</f>
        <v>#N/A</v>
      </c>
      <c r="H2490" s="3" t="e">
        <f t="shared" si="253"/>
        <v>#NUM!</v>
      </c>
      <c r="I2490" s="3" t="e">
        <f ca="1" xml:space="preserve"> IF(OR(Calculations!C2490 = "",Calculations!C2490 &lt;&gt; DefectTypeString),  Calculations!M2490, NA())</f>
        <v>#N/A</v>
      </c>
      <c r="J2490" s="3" t="e">
        <f xml:space="preserve"> IF(Calculations!C2490 = DefectTypeString,  Calculations!M2490, NA())</f>
        <v>#N/A</v>
      </c>
      <c r="K2490" s="3"/>
      <c r="AL2490" s="2" t="str">
        <f t="shared" si="249"/>
        <v/>
      </c>
      <c r="AM2490" s="4" t="str">
        <f t="shared" si="250"/>
        <v/>
      </c>
      <c r="AN2490" s="4" t="str">
        <f t="shared" si="251"/>
        <v/>
      </c>
    </row>
    <row r="2491" spans="1:40" x14ac:dyDescent="0.2">
      <c r="A2491" s="9" t="str">
        <f>Calculations!B2491</f>
        <v/>
      </c>
      <c r="B2491" s="9" t="str">
        <f>Calculations!A2491</f>
        <v/>
      </c>
      <c r="C2491" s="3" t="str">
        <f t="shared" si="254"/>
        <v/>
      </c>
      <c r="D2491" s="3" t="str">
        <f>IFERROR(Calculations!L2491,"")</f>
        <v/>
      </c>
      <c r="E2491" s="3" t="str">
        <f>IF(OR(FilterValue="",Calculations!C2491=FilterValue), IF(Calculations!C2491 &lt;&gt;DefectTypeString,  IFERROR(Calculations!L2491,""), NA()),NA())</f>
        <v/>
      </c>
      <c r="F2491" s="3" t="e">
        <f t="shared" si="252"/>
        <v>#NUM!</v>
      </c>
      <c r="G2491" s="3" t="e">
        <f xml:space="preserve"> IF(Calculations!C2491 = DefectTypeString,  IFERROR(Calculations!L2491,""), NA())</f>
        <v>#N/A</v>
      </c>
      <c r="H2491" s="3" t="e">
        <f t="shared" si="253"/>
        <v>#NUM!</v>
      </c>
      <c r="I2491" s="3" t="e">
        <f ca="1" xml:space="preserve"> IF(OR(Calculations!C2491 = "",Calculations!C2491 &lt;&gt; DefectTypeString),  Calculations!M2491, NA())</f>
        <v>#N/A</v>
      </c>
      <c r="J2491" s="3" t="e">
        <f xml:space="preserve"> IF(Calculations!C2491 = DefectTypeString,  Calculations!M2491, NA())</f>
        <v>#N/A</v>
      </c>
      <c r="K2491" s="3"/>
      <c r="AL2491" s="2" t="str">
        <f t="shared" si="249"/>
        <v/>
      </c>
      <c r="AM2491" s="4" t="str">
        <f t="shared" si="250"/>
        <v/>
      </c>
      <c r="AN2491" s="4" t="str">
        <f t="shared" si="251"/>
        <v/>
      </c>
    </row>
    <row r="2492" spans="1:40" x14ac:dyDescent="0.2">
      <c r="A2492" s="9" t="str">
        <f>Calculations!B2492</f>
        <v/>
      </c>
      <c r="B2492" s="9" t="str">
        <f>Calculations!A2492</f>
        <v/>
      </c>
      <c r="C2492" s="3" t="str">
        <f t="shared" si="254"/>
        <v/>
      </c>
      <c r="D2492" s="3" t="str">
        <f>IFERROR(Calculations!L2492,"")</f>
        <v/>
      </c>
      <c r="E2492" s="3" t="str">
        <f>IF(OR(FilterValue="",Calculations!C2492=FilterValue), IF(Calculations!C2492 &lt;&gt;DefectTypeString,  IFERROR(Calculations!L2492,""), NA()),NA())</f>
        <v/>
      </c>
      <c r="F2492" s="3" t="e">
        <f t="shared" si="252"/>
        <v>#NUM!</v>
      </c>
      <c r="G2492" s="3" t="e">
        <f xml:space="preserve"> IF(Calculations!C2492 = DefectTypeString,  IFERROR(Calculations!L2492,""), NA())</f>
        <v>#N/A</v>
      </c>
      <c r="H2492" s="3" t="e">
        <f t="shared" si="253"/>
        <v>#NUM!</v>
      </c>
      <c r="I2492" s="3" t="e">
        <f ca="1" xml:space="preserve"> IF(OR(Calculations!C2492 = "",Calculations!C2492 &lt;&gt; DefectTypeString),  Calculations!M2492, NA())</f>
        <v>#N/A</v>
      </c>
      <c r="J2492" s="3" t="e">
        <f xml:space="preserve"> IF(Calculations!C2492 = DefectTypeString,  Calculations!M2492, NA())</f>
        <v>#N/A</v>
      </c>
      <c r="K2492" s="3"/>
      <c r="AL2492" s="2" t="str">
        <f t="shared" si="249"/>
        <v/>
      </c>
      <c r="AM2492" s="4" t="str">
        <f t="shared" si="250"/>
        <v/>
      </c>
      <c r="AN2492" s="4" t="str">
        <f t="shared" si="251"/>
        <v/>
      </c>
    </row>
    <row r="2493" spans="1:40" x14ac:dyDescent="0.2">
      <c r="A2493" s="9" t="str">
        <f>Calculations!B2493</f>
        <v/>
      </c>
      <c r="B2493" s="9" t="str">
        <f>Calculations!A2493</f>
        <v/>
      </c>
      <c r="C2493" s="3" t="str">
        <f t="shared" si="254"/>
        <v/>
      </c>
      <c r="D2493" s="3" t="str">
        <f>IFERROR(Calculations!L2493,"")</f>
        <v/>
      </c>
      <c r="E2493" s="3" t="str">
        <f>IF(OR(FilterValue="",Calculations!C2493=FilterValue), IF(Calculations!C2493 &lt;&gt;DefectTypeString,  IFERROR(Calculations!L2493,""), NA()),NA())</f>
        <v/>
      </c>
      <c r="F2493" s="3" t="e">
        <f t="shared" si="252"/>
        <v>#NUM!</v>
      </c>
      <c r="G2493" s="3" t="e">
        <f xml:space="preserve"> IF(Calculations!C2493 = DefectTypeString,  IFERROR(Calculations!L2493,""), NA())</f>
        <v>#N/A</v>
      </c>
      <c r="H2493" s="3" t="e">
        <f t="shared" si="253"/>
        <v>#NUM!</v>
      </c>
      <c r="I2493" s="3" t="e">
        <f ca="1" xml:space="preserve"> IF(OR(Calculations!C2493 = "",Calculations!C2493 &lt;&gt; DefectTypeString),  Calculations!M2493, NA())</f>
        <v>#N/A</v>
      </c>
      <c r="J2493" s="3" t="e">
        <f xml:space="preserve"> IF(Calculations!C2493 = DefectTypeString,  Calculations!M2493, NA())</f>
        <v>#N/A</v>
      </c>
      <c r="K2493" s="3"/>
      <c r="AL2493" s="2" t="str">
        <f t="shared" si="249"/>
        <v/>
      </c>
      <c r="AM2493" s="4" t="str">
        <f t="shared" si="250"/>
        <v/>
      </c>
      <c r="AN2493" s="4" t="str">
        <f t="shared" si="251"/>
        <v/>
      </c>
    </row>
    <row r="2494" spans="1:40" x14ac:dyDescent="0.2">
      <c r="A2494" s="9" t="str">
        <f>Calculations!B2494</f>
        <v/>
      </c>
      <c r="B2494" s="9" t="str">
        <f>Calculations!A2494</f>
        <v/>
      </c>
      <c r="C2494" s="3" t="str">
        <f t="shared" si="254"/>
        <v/>
      </c>
      <c r="D2494" s="3" t="str">
        <f>IFERROR(Calculations!L2494,"")</f>
        <v/>
      </c>
      <c r="E2494" s="3" t="str">
        <f>IF(OR(FilterValue="",Calculations!C2494=FilterValue), IF(Calculations!C2494 &lt;&gt;DefectTypeString,  IFERROR(Calculations!L2494,""), NA()),NA())</f>
        <v/>
      </c>
      <c r="F2494" s="3" t="e">
        <f t="shared" si="252"/>
        <v>#NUM!</v>
      </c>
      <c r="G2494" s="3" t="e">
        <f xml:space="preserve"> IF(Calculations!C2494 = DefectTypeString,  IFERROR(Calculations!L2494,""), NA())</f>
        <v>#N/A</v>
      </c>
      <c r="H2494" s="3" t="e">
        <f t="shared" si="253"/>
        <v>#NUM!</v>
      </c>
      <c r="I2494" s="3" t="e">
        <f ca="1" xml:space="preserve"> IF(OR(Calculations!C2494 = "",Calculations!C2494 &lt;&gt; DefectTypeString),  Calculations!M2494, NA())</f>
        <v>#N/A</v>
      </c>
      <c r="J2494" s="3" t="e">
        <f xml:space="preserve"> IF(Calculations!C2494 = DefectTypeString,  Calculations!M2494, NA())</f>
        <v>#N/A</v>
      </c>
      <c r="K2494" s="3"/>
      <c r="AL2494" s="2" t="str">
        <f t="shared" si="249"/>
        <v/>
      </c>
      <c r="AM2494" s="4" t="str">
        <f t="shared" si="250"/>
        <v/>
      </c>
      <c r="AN2494" s="4" t="str">
        <f t="shared" si="251"/>
        <v/>
      </c>
    </row>
    <row r="2495" spans="1:40" x14ac:dyDescent="0.2">
      <c r="A2495" s="9" t="str">
        <f>Calculations!B2495</f>
        <v/>
      </c>
      <c r="B2495" s="9" t="str">
        <f>Calculations!A2495</f>
        <v/>
      </c>
      <c r="C2495" s="3" t="str">
        <f t="shared" si="254"/>
        <v/>
      </c>
      <c r="D2495" s="3" t="str">
        <f>IFERROR(Calculations!L2495,"")</f>
        <v/>
      </c>
      <c r="E2495" s="3" t="str">
        <f>IF(OR(FilterValue="",Calculations!C2495=FilterValue), IF(Calculations!C2495 &lt;&gt;DefectTypeString,  IFERROR(Calculations!L2495,""), NA()),NA())</f>
        <v/>
      </c>
      <c r="F2495" s="3" t="e">
        <f t="shared" si="252"/>
        <v>#NUM!</v>
      </c>
      <c r="G2495" s="3" t="e">
        <f xml:space="preserve"> IF(Calculations!C2495 = DefectTypeString,  IFERROR(Calculations!L2495,""), NA())</f>
        <v>#N/A</v>
      </c>
      <c r="H2495" s="3" t="e">
        <f t="shared" si="253"/>
        <v>#NUM!</v>
      </c>
      <c r="I2495" s="3" t="e">
        <f ca="1" xml:space="preserve"> IF(OR(Calculations!C2495 = "",Calculations!C2495 &lt;&gt; DefectTypeString),  Calculations!M2495, NA())</f>
        <v>#N/A</v>
      </c>
      <c r="J2495" s="3" t="e">
        <f xml:space="preserve"> IF(Calculations!C2495 = DefectTypeString,  Calculations!M2495, NA())</f>
        <v>#N/A</v>
      </c>
      <c r="K2495" s="3"/>
      <c r="AL2495" s="2" t="str">
        <f t="shared" si="249"/>
        <v/>
      </c>
      <c r="AM2495" s="4" t="str">
        <f t="shared" si="250"/>
        <v/>
      </c>
      <c r="AN2495" s="4" t="str">
        <f t="shared" si="251"/>
        <v/>
      </c>
    </row>
    <row r="2496" spans="1:40" x14ac:dyDescent="0.2">
      <c r="A2496" s="9" t="str">
        <f>Calculations!B2496</f>
        <v/>
      </c>
      <c r="B2496" s="9" t="str">
        <f>Calculations!A2496</f>
        <v/>
      </c>
      <c r="C2496" s="3" t="str">
        <f t="shared" si="254"/>
        <v/>
      </c>
      <c r="D2496" s="3" t="str">
        <f>IFERROR(Calculations!L2496,"")</f>
        <v/>
      </c>
      <c r="E2496" s="3" t="str">
        <f>IF(OR(FilterValue="",Calculations!C2496=FilterValue), IF(Calculations!C2496 &lt;&gt;DefectTypeString,  IFERROR(Calculations!L2496,""), NA()),NA())</f>
        <v/>
      </c>
      <c r="F2496" s="3" t="e">
        <f t="shared" si="252"/>
        <v>#NUM!</v>
      </c>
      <c r="G2496" s="3" t="e">
        <f xml:space="preserve"> IF(Calculations!C2496 = DefectTypeString,  IFERROR(Calculations!L2496,""), NA())</f>
        <v>#N/A</v>
      </c>
      <c r="H2496" s="3" t="e">
        <f t="shared" si="253"/>
        <v>#NUM!</v>
      </c>
      <c r="I2496" s="3" t="e">
        <f ca="1" xml:space="preserve"> IF(OR(Calculations!C2496 = "",Calculations!C2496 &lt;&gt; DefectTypeString),  Calculations!M2496, NA())</f>
        <v>#N/A</v>
      </c>
      <c r="J2496" s="3" t="e">
        <f xml:space="preserve"> IF(Calculations!C2496 = DefectTypeString,  Calculations!M2496, NA())</f>
        <v>#N/A</v>
      </c>
      <c r="K2496" s="3"/>
      <c r="AL2496" s="2" t="str">
        <f t="shared" si="249"/>
        <v/>
      </c>
      <c r="AM2496" s="4" t="str">
        <f t="shared" si="250"/>
        <v/>
      </c>
      <c r="AN2496" s="4" t="str">
        <f t="shared" si="251"/>
        <v/>
      </c>
    </row>
    <row r="2497" spans="1:40" x14ac:dyDescent="0.2">
      <c r="A2497" s="9" t="str">
        <f>Calculations!B2497</f>
        <v/>
      </c>
      <c r="B2497" s="9" t="str">
        <f>Calculations!A2497</f>
        <v/>
      </c>
      <c r="C2497" s="3" t="str">
        <f t="shared" si="254"/>
        <v/>
      </c>
      <c r="D2497" s="3" t="str">
        <f>IFERROR(Calculations!L2497,"")</f>
        <v/>
      </c>
      <c r="E2497" s="3" t="str">
        <f>IF(OR(FilterValue="",Calculations!C2497=FilterValue), IF(Calculations!C2497 &lt;&gt;DefectTypeString,  IFERROR(Calculations!L2497,""), NA()),NA())</f>
        <v/>
      </c>
      <c r="F2497" s="3" t="e">
        <f t="shared" si="252"/>
        <v>#NUM!</v>
      </c>
      <c r="G2497" s="3" t="e">
        <f xml:space="preserve"> IF(Calculations!C2497 = DefectTypeString,  IFERROR(Calculations!L2497,""), NA())</f>
        <v>#N/A</v>
      </c>
      <c r="H2497" s="3" t="e">
        <f t="shared" si="253"/>
        <v>#NUM!</v>
      </c>
      <c r="I2497" s="3" t="e">
        <f ca="1" xml:space="preserve"> IF(OR(Calculations!C2497 = "",Calculations!C2497 &lt;&gt; DefectTypeString),  Calculations!M2497, NA())</f>
        <v>#N/A</v>
      </c>
      <c r="J2497" s="3" t="e">
        <f xml:space="preserve"> IF(Calculations!C2497 = DefectTypeString,  Calculations!M2497, NA())</f>
        <v>#N/A</v>
      </c>
      <c r="K2497" s="3"/>
      <c r="AL2497" s="2" t="str">
        <f t="shared" si="249"/>
        <v/>
      </c>
      <c r="AM2497" s="4" t="str">
        <f t="shared" si="250"/>
        <v/>
      </c>
      <c r="AN2497" s="4" t="str">
        <f t="shared" si="251"/>
        <v/>
      </c>
    </row>
    <row r="2498" spans="1:40" x14ac:dyDescent="0.2">
      <c r="A2498" s="9" t="str">
        <f>Calculations!B2498</f>
        <v/>
      </c>
      <c r="B2498" s="9" t="str">
        <f>Calculations!A2498</f>
        <v/>
      </c>
      <c r="C2498" s="3" t="str">
        <f t="shared" si="254"/>
        <v/>
      </c>
      <c r="D2498" s="3" t="str">
        <f>IFERROR(Calculations!L2498,"")</f>
        <v/>
      </c>
      <c r="E2498" s="3" t="str">
        <f>IF(OR(FilterValue="",Calculations!C2498=FilterValue), IF(Calculations!C2498 &lt;&gt;DefectTypeString,  IFERROR(Calculations!L2498,""), NA()),NA())</f>
        <v/>
      </c>
      <c r="F2498" s="3" t="e">
        <f t="shared" si="252"/>
        <v>#NUM!</v>
      </c>
      <c r="G2498" s="3" t="e">
        <f xml:space="preserve"> IF(Calculations!C2498 = DefectTypeString,  IFERROR(Calculations!L2498,""), NA())</f>
        <v>#N/A</v>
      </c>
      <c r="H2498" s="3" t="e">
        <f t="shared" si="253"/>
        <v>#NUM!</v>
      </c>
      <c r="I2498" s="3" t="e">
        <f ca="1" xml:space="preserve"> IF(OR(Calculations!C2498 = "",Calculations!C2498 &lt;&gt; DefectTypeString),  Calculations!M2498, NA())</f>
        <v>#N/A</v>
      </c>
      <c r="J2498" s="3" t="e">
        <f xml:space="preserve"> IF(Calculations!C2498 = DefectTypeString,  Calculations!M2498, NA())</f>
        <v>#N/A</v>
      </c>
      <c r="K2498" s="3"/>
      <c r="AL2498" s="2" t="str">
        <f t="shared" si="249"/>
        <v/>
      </c>
      <c r="AM2498" s="4" t="str">
        <f t="shared" si="250"/>
        <v/>
      </c>
      <c r="AN2498" s="4" t="str">
        <f t="shared" si="251"/>
        <v/>
      </c>
    </row>
    <row r="2499" spans="1:40" x14ac:dyDescent="0.2">
      <c r="A2499" s="9" t="str">
        <f>Calculations!B2499</f>
        <v/>
      </c>
      <c r="B2499" s="9" t="str">
        <f>Calculations!A2499</f>
        <v/>
      </c>
      <c r="C2499" s="3" t="str">
        <f t="shared" si="254"/>
        <v/>
      </c>
      <c r="D2499" s="3" t="str">
        <f>IFERROR(Calculations!L2499,"")</f>
        <v/>
      </c>
      <c r="E2499" s="3" t="str">
        <f>IF(OR(FilterValue="",Calculations!C2499=FilterValue), IF(Calculations!C2499 &lt;&gt;DefectTypeString,  IFERROR(Calculations!L2499,""), NA()),NA())</f>
        <v/>
      </c>
      <c r="F2499" s="3" t="e">
        <f t="shared" si="252"/>
        <v>#NUM!</v>
      </c>
      <c r="G2499" s="3" t="e">
        <f xml:space="preserve"> IF(Calculations!C2499 = DefectTypeString,  IFERROR(Calculations!L2499,""), NA())</f>
        <v>#N/A</v>
      </c>
      <c r="H2499" s="3" t="e">
        <f t="shared" si="253"/>
        <v>#NUM!</v>
      </c>
      <c r="I2499" s="3" t="e">
        <f ca="1" xml:space="preserve"> IF(OR(Calculations!C2499 = "",Calculations!C2499 &lt;&gt; DefectTypeString),  Calculations!M2499, NA())</f>
        <v>#N/A</v>
      </c>
      <c r="J2499" s="3" t="e">
        <f xml:space="preserve"> IF(Calculations!C2499 = DefectTypeString,  Calculations!M2499, NA())</f>
        <v>#N/A</v>
      </c>
      <c r="K2499" s="3"/>
      <c r="AL2499" s="2" t="str">
        <f t="shared" si="249"/>
        <v/>
      </c>
      <c r="AM2499" s="4" t="str">
        <f t="shared" ref="AM2499:AM2501" si="255">IF(AL2499&lt;&gt;"",$F$2,"")</f>
        <v/>
      </c>
      <c r="AN2499" s="4" t="str">
        <f t="shared" ref="AN2499:AN2501" si="256">IF(AL2499&lt;&gt;"",$H$2,"")</f>
        <v/>
      </c>
    </row>
    <row r="2500" spans="1:40" x14ac:dyDescent="0.2">
      <c r="A2500" s="9" t="str">
        <f>Calculations!B2500</f>
        <v/>
      </c>
      <c r="B2500" s="9" t="str">
        <f>Calculations!A2500</f>
        <v/>
      </c>
      <c r="C2500" s="3" t="str">
        <f t="shared" si="254"/>
        <v/>
      </c>
      <c r="D2500" s="3" t="str">
        <f>IFERROR(Calculations!L2500,"")</f>
        <v/>
      </c>
      <c r="E2500" s="3" t="str">
        <f>IF(OR(FilterValue="",Calculations!C2500=FilterValue), IF(Calculations!C2500 &lt;&gt;DefectTypeString,  IFERROR(Calculations!L2500,""), NA()),NA())</f>
        <v/>
      </c>
      <c r="F2500" s="3" t="e">
        <f t="shared" ref="F2500:F2501" si="257">$F$2</f>
        <v>#NUM!</v>
      </c>
      <c r="G2500" s="3" t="e">
        <f xml:space="preserve"> IF(Calculations!C2500 = DefectTypeString,  IFERROR(Calculations!L2500,""), NA())</f>
        <v>#N/A</v>
      </c>
      <c r="H2500" s="3" t="e">
        <f t="shared" ref="H2500:H2501" si="258">$H$2</f>
        <v>#NUM!</v>
      </c>
      <c r="I2500" s="3" t="e">
        <f ca="1" xml:space="preserve"> IF(OR(Calculations!C2500 = "",Calculations!C2500 &lt;&gt; DefectTypeString),  Calculations!M2500, NA())</f>
        <v>#N/A</v>
      </c>
      <c r="J2500" s="3" t="e">
        <f xml:space="preserve"> IF(Calculations!C2500 = DefectTypeString,  Calculations!M2500, NA())</f>
        <v>#N/A</v>
      </c>
      <c r="K2500" s="3"/>
      <c r="AL2500" s="2" t="str">
        <f t="shared" si="249"/>
        <v/>
      </c>
      <c r="AM2500" s="4" t="str">
        <f t="shared" si="255"/>
        <v/>
      </c>
      <c r="AN2500" s="4" t="str">
        <f t="shared" si="256"/>
        <v/>
      </c>
    </row>
    <row r="2501" spans="1:40" x14ac:dyDescent="0.2">
      <c r="A2501" s="9" t="str">
        <f>Calculations!B2501</f>
        <v/>
      </c>
      <c r="B2501" s="9" t="str">
        <f>Calculations!A2501</f>
        <v/>
      </c>
      <c r="C2501" s="3" t="str">
        <f t="shared" si="254"/>
        <v/>
      </c>
      <c r="D2501" s="3" t="str">
        <f>IFERROR(Calculations!L2501,"")</f>
        <v/>
      </c>
      <c r="E2501" s="3" t="str">
        <f>IF(OR(FilterValue="",Calculations!C2501=FilterValue), IF(Calculations!C2501 &lt;&gt;DefectTypeString,  IFERROR(Calculations!L2501,""), NA()),NA())</f>
        <v/>
      </c>
      <c r="F2501" s="3" t="e">
        <f t="shared" si="257"/>
        <v>#NUM!</v>
      </c>
      <c r="G2501" s="3" t="e">
        <f xml:space="preserve"> IF(Calculations!C2501 = DefectTypeString,  IFERROR(Calculations!L2501,""), NA())</f>
        <v>#N/A</v>
      </c>
      <c r="H2501" s="3" t="e">
        <f t="shared" si="258"/>
        <v>#NUM!</v>
      </c>
      <c r="I2501" s="3" t="e">
        <f ca="1" xml:space="preserve"> IF(OR(Calculations!C2501 = "",Calculations!C2501 &lt;&gt; DefectTypeString),  Calculations!M2501, NA())</f>
        <v>#N/A</v>
      </c>
      <c r="J2501" s="3" t="e">
        <f xml:space="preserve"> IF(Calculations!C2501 = DefectTypeString,  Calculations!M2501, NA())</f>
        <v>#N/A</v>
      </c>
      <c r="K2501" s="3"/>
      <c r="AL2501" s="2" t="str">
        <f t="shared" si="249"/>
        <v/>
      </c>
      <c r="AM2501" s="4" t="str">
        <f t="shared" si="255"/>
        <v/>
      </c>
      <c r="AN2501" s="4" t="str">
        <f t="shared" si="25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workbookViewId="0">
      <selection activeCell="A2" sqref="A2"/>
    </sheetView>
  </sheetViews>
  <sheetFormatPr baseColWidth="10" defaultColWidth="8.83203125" defaultRowHeight="15" x14ac:dyDescent="0.2"/>
  <cols>
    <col min="1" max="1" width="19.33203125" style="1" customWidth="1"/>
    <col min="2" max="2" width="17.33203125" customWidth="1"/>
    <col min="3" max="3" width="17.83203125" customWidth="1"/>
    <col min="4" max="4" width="19" customWidth="1"/>
    <col min="5" max="5" width="19.33203125" customWidth="1"/>
    <col min="6" max="6" width="16" customWidth="1"/>
    <col min="7" max="13" width="22" customWidth="1"/>
    <col min="14" max="14" width="10" customWidth="1"/>
    <col min="15" max="15" width="22.1640625" customWidth="1"/>
    <col min="16" max="16" width="17.5" customWidth="1"/>
    <col min="21" max="21" width="16.5" customWidth="1"/>
    <col min="22" max="22" width="20.5" customWidth="1"/>
    <col min="23" max="23" width="9.5" customWidth="1"/>
    <col min="24" max="24" width="17.33203125" customWidth="1"/>
    <col min="25" max="25" width="21.1640625" customWidth="1"/>
  </cols>
  <sheetData>
    <row r="1" spans="1:25" x14ac:dyDescent="0.2">
      <c r="A1" s="5" t="s">
        <v>18</v>
      </c>
      <c r="B1" s="6" t="s">
        <v>19</v>
      </c>
      <c r="C1" s="6" t="s">
        <v>44</v>
      </c>
      <c r="D1" s="6" t="s">
        <v>40</v>
      </c>
      <c r="E1" s="6" t="s">
        <v>41</v>
      </c>
      <c r="F1" s="6" t="s">
        <v>42</v>
      </c>
      <c r="G1" s="6" t="s">
        <v>43</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105</v>
      </c>
      <c r="M1" s="6" t="s">
        <v>106</v>
      </c>
      <c r="O1" s="6" t="s">
        <v>28</v>
      </c>
      <c r="P1" s="6" t="s">
        <v>19</v>
      </c>
      <c r="Q1" s="6" t="s">
        <v>20</v>
      </c>
      <c r="R1" s="6" t="s">
        <v>21</v>
      </c>
      <c r="S1" s="6" t="s">
        <v>22</v>
      </c>
      <c r="U1" s="6" t="s">
        <v>45</v>
      </c>
      <c r="V1" s="6" t="s">
        <v>46</v>
      </c>
      <c r="W1" s="6" t="s">
        <v>37</v>
      </c>
      <c r="X1" s="6" t="s">
        <v>38</v>
      </c>
      <c r="Y1" s="6" t="s">
        <v>39</v>
      </c>
    </row>
    <row r="2" spans="1:25" x14ac:dyDescent="0.2">
      <c r="A2" s="9">
        <f>MAX(StartDate,MIN(IndirectStartDates))</f>
        <v>0</v>
      </c>
      <c r="B2" s="3" t="str">
        <f t="shared" ref="B2:B66" si="0">IF(ISNUMBER(A2),YEAR(A2)&amp;"-"&amp;TEXT(WEEKNUM(A2),"00"),"")</f>
        <v>1900-00</v>
      </c>
      <c r="C2" s="3">
        <f t="shared" ref="C2:C65" si="1">IF(ISNUMBER(A2),COUNTIFS(IndirectStartDates,"&lt;="&amp;A2,IndirectCompletedDates,"&gt;="&amp;A2) + COUNTIFS(IndirectStartDates,"&lt;="&amp;A2,IndirectCompletedDates,""),"")</f>
        <v>0</v>
      </c>
      <c r="D2" s="3">
        <f>IF(ISNUMBER(A2),COUNTIF(Calculations!B:B, A2),"")</f>
        <v>0</v>
      </c>
      <c r="E2" s="3">
        <f>IF(ISNUMBER(A2),COUNTIF(Calculations!A:A, A2),"")</f>
        <v>0</v>
      </c>
      <c r="F2" s="3">
        <f>D2</f>
        <v>0</v>
      </c>
      <c r="G2" s="3">
        <f>E2</f>
        <v>0</v>
      </c>
      <c r="H2" s="3">
        <f t="shared" ref="H2:H65" si="2">IF(ISNUMBER(A2),
  COUNTIFS(IndirectStartDates,"&lt;=" &amp; $A2, IndirectStartDates,"&gt;"&amp;$A2-AgeLowest,  IndirectCompletedDates,"&gt;=" &amp; $A2)
+ COUNTIFS(IndirectStartDates,"&lt;=" &amp; $A2,    IndirectStartDates,"&gt;"&amp;$A2-AgeLowest,  IndirectCompletedDates,""),"")</f>
        <v>0</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-6</v>
      </c>
      <c r="P2" s="9" t="e">
        <f>IF(ISNUMBER(O2),YEAR(O2)&amp;"-"&amp;TEXT(WEEKNUM(O2),"00"),"")</f>
        <v>#NUM!</v>
      </c>
      <c r="Q2" s="3" t="e">
        <f t="array" ref="Q2">IF(ISNUMBER(O2),MIN(IF($B$2:$B$1251=P2,$C$2:$C$1251)),"")</f>
        <v>#NUM!</v>
      </c>
      <c r="R2" s="11" t="e">
        <f>IF(ISNUMBER(O2),AVERAGEIF($B$2:$B$1251,P2,$C$2:$C$1251),"")</f>
        <v>#DIV/0!</v>
      </c>
      <c r="S2" s="3" t="e">
        <f t="array" ref="S2">IF(ISNUMBER(O2),MAX(IF($B$2:$B$1251=P2,$C$2:$C$1251)),"")</f>
        <v>#NUM!</v>
      </c>
      <c r="U2" s="3">
        <f t="shared" ref="U2:U65" si="6">IF(O2="","",COUNTIF(YearWeekValuesStart,P2))</f>
        <v>0</v>
      </c>
      <c r="V2" s="3">
        <f t="shared" ref="V2:V65" si="7">IF(O2="","",COUNTIF(YearWeekValues,P2))</f>
        <v>0</v>
      </c>
      <c r="W2" s="3">
        <f>IF(O2="","",V2-U2)</f>
        <v>0</v>
      </c>
      <c r="X2" s="3">
        <f>U2</f>
        <v>0</v>
      </c>
      <c r="Y2" s="3">
        <f>V2</f>
        <v>0</v>
      </c>
    </row>
    <row r="3" spans="1:25" x14ac:dyDescent="0.2">
      <c r="A3" s="9" t="str">
        <f t="shared" ref="A3:A66" si="8">IF(ISNUMBER(A2), IF(EndDate&lt;&gt;"",  IF(A2+1&lt;=MIN(EndDate,MAX(IndirectStartDates,IndirectCompletedDates)),A2+1,""),IF(A2+1&lt;=MAX(IndirectStartDates,IndirectCompletedDates),A2+1,"")),"")</f>
        <v/>
      </c>
      <c r="B3" s="3" t="str">
        <f t="shared" si="0"/>
        <v/>
      </c>
      <c r="C3" s="3" t="str">
        <f t="shared" si="1"/>
        <v/>
      </c>
      <c r="D3" s="3" t="str">
        <f>IF(ISNUMBER(A3),COUNTIF(Calculations!B:B, A3),"")</f>
        <v/>
      </c>
      <c r="E3" s="3" t="str">
        <f>IF(ISNUMBER(A3),COUNTIF(Calculations!A:A, A3),"")</f>
        <v/>
      </c>
      <c r="F3" s="3" t="str">
        <f>IF(ISNUMBER(A3),F2 + D3,"")</f>
        <v/>
      </c>
      <c r="G3" s="3" t="str">
        <f>IF(ISNUMBER(A3),G2 + E3,"")</f>
        <v/>
      </c>
      <c r="H3" s="3" t="str">
        <f t="shared" si="2"/>
        <v/>
      </c>
      <c r="I3" s="3" t="str">
        <f t="shared" si="3"/>
        <v/>
      </c>
      <c r="J3" s="3" t="str">
        <f t="shared" si="4"/>
        <v/>
      </c>
      <c r="K3" s="3" t="str">
        <f t="shared" si="5"/>
        <v/>
      </c>
      <c r="L3" s="3" t="str">
        <f t="shared" ref="L3:L66" si="9">IF(A3&lt;&gt;"", IF(C2&gt;0, IF(((C3-C2)/C2)&gt;WIPWarningPercentage,C3,NA()),NA()),"")</f>
        <v/>
      </c>
      <c r="M3" s="3" t="str">
        <f t="shared" ref="M3:M66" si="10">IF(A3&lt;&gt;"", IF(J2+K2&gt;0, IF(((J3+K3)-(J2+K2))/(J2+K2)&gt;AgeWarningPercentage,J3+K3,NA()),NA()),"")</f>
        <v/>
      </c>
      <c r="O3" s="9" t="str">
        <f t="shared" ref="O3:O66" si="11">IF(ISNUMBER(O2),  IF(EndDatePriorSunday&lt;&gt;"",     IF(O2+7&lt;= MIN(EndDate,  MAX(IndirectStartDates,IndirectCompletedDates)),O2+7,""), IF(O2+7&lt;=MAX(IndirectStartDates,IndirectCompletedDates),O2+7,"")),"")</f>
        <v/>
      </c>
      <c r="P3" s="9" t="str">
        <f t="shared" ref="P3:P66" si="12">IF(ISNUMBER(O3),YEAR(O3)&amp;"-"&amp;TEXT(WEEKNUM(O3),"00"),"")</f>
        <v/>
      </c>
      <c r="Q3" s="3" t="str">
        <f t="array" ref="Q3">IF(ISNUMBER(O3),MIN(IF($B$2:$B$1251=P3,$C$2:$C$1251)),"")</f>
        <v/>
      </c>
      <c r="R3" s="11" t="str">
        <f t="shared" ref="R3:R66" si="13">IF(ISNUMBER(O3),AVERAGEIF($B$2:$B$1251,P3,$C$2:$C$1251),"")</f>
        <v/>
      </c>
      <c r="S3" s="3" t="str">
        <f t="array" ref="S3">IF(ISNUMBER(O3),MAX(IF($B$2:$B$1251=P3,$C$2:$C$1251)),"")</f>
        <v/>
      </c>
      <c r="U3" s="3" t="str">
        <f t="shared" si="6"/>
        <v/>
      </c>
      <c r="V3" s="3" t="str">
        <f t="shared" si="7"/>
        <v/>
      </c>
      <c r="W3" s="3" t="str">
        <f t="shared" ref="W3:W66" si="14">IF(O3="","",V3-U3)</f>
        <v/>
      </c>
      <c r="X3" s="3" t="str">
        <f>IF(U3="","",X2+U3)</f>
        <v/>
      </c>
      <c r="Y3" s="3" t="str">
        <f>IF(V3="","",Y2+V3)</f>
        <v/>
      </c>
    </row>
    <row r="4" spans="1:25" x14ac:dyDescent="0.2">
      <c r="A4" s="9" t="str">
        <f t="shared" si="8"/>
        <v/>
      </c>
      <c r="B4" s="3" t="str">
        <f t="shared" si="0"/>
        <v/>
      </c>
      <c r="C4" s="3" t="str">
        <f t="shared" si="1"/>
        <v/>
      </c>
      <c r="D4" s="3" t="str">
        <f>IF(ISNUMBER(A4),COUNTIF(Calculations!B:B, A4),"")</f>
        <v/>
      </c>
      <c r="E4" s="3" t="str">
        <f>IF(ISNUMBER(A4),COUNTIF(Calculations!A:A, A4),"")</f>
        <v/>
      </c>
      <c r="F4" s="3" t="str">
        <f t="shared" ref="F4:F67" si="15">IF(ISNUMBER(A4),F3 + D4,"")</f>
        <v/>
      </c>
      <c r="G4" s="3" t="str">
        <f t="shared" ref="G4:G67" si="16">IF(ISNUMBER(A4),G3 + E4,"")</f>
        <v/>
      </c>
      <c r="H4" s="3" t="str">
        <f t="shared" si="2"/>
        <v/>
      </c>
      <c r="I4" s="3" t="str">
        <f t="shared" si="3"/>
        <v/>
      </c>
      <c r="J4" s="3" t="str">
        <f t="shared" si="4"/>
        <v/>
      </c>
      <c r="K4" s="3" t="str">
        <f t="shared" si="5"/>
        <v/>
      </c>
      <c r="L4" s="3" t="str">
        <f t="shared" si="9"/>
        <v/>
      </c>
      <c r="M4" s="3" t="str">
        <f t="shared" si="10"/>
        <v/>
      </c>
      <c r="O4" s="9" t="str">
        <f t="shared" si="11"/>
        <v/>
      </c>
      <c r="P4" s="9" t="str">
        <f t="shared" si="12"/>
        <v/>
      </c>
      <c r="Q4" s="3" t="str">
        <f t="array" ref="Q4">IF(ISNUMBER(O4),MIN(IF($B$2:$B$1251=P4,$C$2:$C$1251)),"")</f>
        <v/>
      </c>
      <c r="R4" s="11" t="str">
        <f t="shared" si="13"/>
        <v/>
      </c>
      <c r="S4" s="3" t="str">
        <f t="array" ref="S4">IF(ISNUMBER(O4),MAX(IF($B$2:$B$1251=P4,$C$2:$C$1251)),"")</f>
        <v/>
      </c>
      <c r="U4" s="3" t="str">
        <f t="shared" si="6"/>
        <v/>
      </c>
      <c r="V4" s="3" t="str">
        <f t="shared" si="7"/>
        <v/>
      </c>
      <c r="W4" s="3" t="str">
        <f t="shared" si="14"/>
        <v/>
      </c>
      <c r="X4" s="3" t="str">
        <f t="shared" ref="X4:X67" si="17">IF(U4="","",X3+U4)</f>
        <v/>
      </c>
      <c r="Y4" s="3" t="str">
        <f t="shared" ref="Y4:Y67" si="18">IF(V4="","",Y3+V4)</f>
        <v/>
      </c>
    </row>
    <row r="5" spans="1:25" x14ac:dyDescent="0.2">
      <c r="A5" s="9" t="str">
        <f t="shared" si="8"/>
        <v/>
      </c>
      <c r="B5" s="3" t="str">
        <f t="shared" si="0"/>
        <v/>
      </c>
      <c r="C5" s="3" t="str">
        <f t="shared" si="1"/>
        <v/>
      </c>
      <c r="D5" s="3" t="str">
        <f>IF(ISNUMBER(A5),COUNTIF(Calculations!B:B, A5),"")</f>
        <v/>
      </c>
      <c r="E5" s="3" t="str">
        <f>IF(ISNUMBER(A5),COUNTIF(Calculations!A:A, A5),"")</f>
        <v/>
      </c>
      <c r="F5" s="3" t="str">
        <f t="shared" si="15"/>
        <v/>
      </c>
      <c r="G5" s="3" t="str">
        <f t="shared" si="16"/>
        <v/>
      </c>
      <c r="H5" s="3" t="str">
        <f t="shared" si="2"/>
        <v/>
      </c>
      <c r="I5" s="3" t="str">
        <f t="shared" si="3"/>
        <v/>
      </c>
      <c r="J5" s="3" t="str">
        <f t="shared" si="4"/>
        <v/>
      </c>
      <c r="K5" s="3" t="str">
        <f t="shared" si="5"/>
        <v/>
      </c>
      <c r="L5" s="3" t="str">
        <f t="shared" si="9"/>
        <v/>
      </c>
      <c r="M5" s="3" t="str">
        <f t="shared" si="10"/>
        <v/>
      </c>
      <c r="O5" s="9" t="str">
        <f t="shared" si="11"/>
        <v/>
      </c>
      <c r="P5" s="9" t="str">
        <f t="shared" si="12"/>
        <v/>
      </c>
      <c r="Q5" s="3" t="str">
        <f t="array" ref="Q5">IF(ISNUMBER(O5),MIN(IF($B$2:$B$1251=P5,$C$2:$C$1251)),"")</f>
        <v/>
      </c>
      <c r="R5" s="11" t="str">
        <f t="shared" si="13"/>
        <v/>
      </c>
      <c r="S5" s="3" t="str">
        <f t="array" ref="S5">IF(ISNUMBER(O5),MAX(IF($B$2:$B$1251=P5,$C$2:$C$1251)),"")</f>
        <v/>
      </c>
      <c r="U5" s="3" t="str">
        <f t="shared" si="6"/>
        <v/>
      </c>
      <c r="V5" s="3" t="str">
        <f t="shared" si="7"/>
        <v/>
      </c>
      <c r="W5" s="3" t="str">
        <f t="shared" si="14"/>
        <v/>
      </c>
      <c r="X5" s="3" t="str">
        <f t="shared" si="17"/>
        <v/>
      </c>
      <c r="Y5" s="3" t="str">
        <f t="shared" si="18"/>
        <v/>
      </c>
    </row>
    <row r="6" spans="1:25" x14ac:dyDescent="0.2">
      <c r="A6" s="9" t="str">
        <f t="shared" si="8"/>
        <v/>
      </c>
      <c r="B6" s="3" t="str">
        <f t="shared" si="0"/>
        <v/>
      </c>
      <c r="C6" s="3" t="str">
        <f t="shared" si="1"/>
        <v/>
      </c>
      <c r="D6" s="3" t="str">
        <f>IF(ISNUMBER(A6),COUNTIF(Calculations!B:B, A6),"")</f>
        <v/>
      </c>
      <c r="E6" s="3" t="str">
        <f>IF(ISNUMBER(A6),COUNTIF(Calculations!A:A, A6),"")</f>
        <v/>
      </c>
      <c r="F6" s="3" t="str">
        <f t="shared" si="15"/>
        <v/>
      </c>
      <c r="G6" s="3" t="str">
        <f t="shared" si="16"/>
        <v/>
      </c>
      <c r="H6" s="3" t="str">
        <f t="shared" si="2"/>
        <v/>
      </c>
      <c r="I6" s="3" t="str">
        <f t="shared" si="3"/>
        <v/>
      </c>
      <c r="J6" s="3" t="str">
        <f t="shared" si="4"/>
        <v/>
      </c>
      <c r="K6" s="3" t="str">
        <f t="shared" si="5"/>
        <v/>
      </c>
      <c r="L6" s="3" t="str">
        <f t="shared" si="9"/>
        <v/>
      </c>
      <c r="M6" s="3" t="str">
        <f t="shared" si="10"/>
        <v/>
      </c>
      <c r="O6" s="9" t="str">
        <f t="shared" si="11"/>
        <v/>
      </c>
      <c r="P6" s="9" t="str">
        <f t="shared" si="12"/>
        <v/>
      </c>
      <c r="Q6" s="3" t="str">
        <f t="array" ref="Q6">IF(ISNUMBER(O6),MIN(IF($B$2:$B$1251=P6,$C$2:$C$1251)),"")</f>
        <v/>
      </c>
      <c r="R6" s="11" t="str">
        <f t="shared" si="13"/>
        <v/>
      </c>
      <c r="S6" s="3" t="str">
        <f t="array" ref="S6">IF(ISNUMBER(O6),MAX(IF($B$2:$B$1251=P6,$C$2:$C$1251)),"")</f>
        <v/>
      </c>
      <c r="U6" s="3" t="str">
        <f t="shared" si="6"/>
        <v/>
      </c>
      <c r="V6" s="3" t="str">
        <f t="shared" si="7"/>
        <v/>
      </c>
      <c r="W6" s="3" t="str">
        <f t="shared" si="14"/>
        <v/>
      </c>
      <c r="X6" s="3" t="str">
        <f t="shared" si="17"/>
        <v/>
      </c>
      <c r="Y6" s="3" t="str">
        <f t="shared" si="18"/>
        <v/>
      </c>
    </row>
    <row r="7" spans="1:25" x14ac:dyDescent="0.2">
      <c r="A7" s="9" t="str">
        <f t="shared" si="8"/>
        <v/>
      </c>
      <c r="B7" s="3" t="str">
        <f t="shared" si="0"/>
        <v/>
      </c>
      <c r="C7" s="3" t="str">
        <f t="shared" si="1"/>
        <v/>
      </c>
      <c r="D7" s="3" t="str">
        <f>IF(ISNUMBER(A7),COUNTIF(Calculations!B:B, A7),"")</f>
        <v/>
      </c>
      <c r="E7" s="3" t="str">
        <f>IF(ISNUMBER(A7),COUNTIF(Calculations!A:A, A7),"")</f>
        <v/>
      </c>
      <c r="F7" s="3" t="str">
        <f t="shared" si="15"/>
        <v/>
      </c>
      <c r="G7" s="3" t="str">
        <f t="shared" si="16"/>
        <v/>
      </c>
      <c r="H7" s="3" t="str">
        <f t="shared" si="2"/>
        <v/>
      </c>
      <c r="I7" s="3" t="str">
        <f t="shared" si="3"/>
        <v/>
      </c>
      <c r="J7" s="3" t="str">
        <f t="shared" si="4"/>
        <v/>
      </c>
      <c r="K7" s="3" t="str">
        <f t="shared" si="5"/>
        <v/>
      </c>
      <c r="L7" s="3" t="str">
        <f t="shared" si="9"/>
        <v/>
      </c>
      <c r="M7" s="3" t="str">
        <f t="shared" si="10"/>
        <v/>
      </c>
      <c r="O7" s="9" t="str">
        <f t="shared" si="11"/>
        <v/>
      </c>
      <c r="P7" s="9" t="str">
        <f t="shared" si="12"/>
        <v/>
      </c>
      <c r="Q7" s="3" t="str">
        <f t="array" ref="Q7">IF(ISNUMBER(O7),MIN(IF($B$2:$B$1251=P7,$C$2:$C$1251)),"")</f>
        <v/>
      </c>
      <c r="R7" s="11" t="str">
        <f t="shared" si="13"/>
        <v/>
      </c>
      <c r="S7" s="3" t="str">
        <f t="array" ref="S7">IF(ISNUMBER(O7),MAX(IF($B$2:$B$1251=P7,$C$2:$C$1251)),"")</f>
        <v/>
      </c>
      <c r="U7" s="3" t="str">
        <f t="shared" si="6"/>
        <v/>
      </c>
      <c r="V7" s="3" t="str">
        <f t="shared" si="7"/>
        <v/>
      </c>
      <c r="W7" s="3" t="str">
        <f t="shared" si="14"/>
        <v/>
      </c>
      <c r="X7" s="3" t="str">
        <f t="shared" si="17"/>
        <v/>
      </c>
      <c r="Y7" s="3" t="str">
        <f t="shared" si="18"/>
        <v/>
      </c>
    </row>
    <row r="8" spans="1:25" x14ac:dyDescent="0.2">
      <c r="A8" s="9" t="str">
        <f t="shared" si="8"/>
        <v/>
      </c>
      <c r="B8" s="3" t="str">
        <f t="shared" si="0"/>
        <v/>
      </c>
      <c r="C8" s="3" t="str">
        <f t="shared" si="1"/>
        <v/>
      </c>
      <c r="D8" s="3" t="str">
        <f>IF(ISNUMBER(A8),COUNTIF(Calculations!B:B, A8),"")</f>
        <v/>
      </c>
      <c r="E8" s="3" t="str">
        <f>IF(ISNUMBER(A8),COUNTIF(Calculations!A:A, A8),"")</f>
        <v/>
      </c>
      <c r="F8" s="3" t="str">
        <f t="shared" si="15"/>
        <v/>
      </c>
      <c r="G8" s="3" t="str">
        <f t="shared" si="16"/>
        <v/>
      </c>
      <c r="H8" s="3" t="str">
        <f t="shared" si="2"/>
        <v/>
      </c>
      <c r="I8" s="3" t="str">
        <f t="shared" si="3"/>
        <v/>
      </c>
      <c r="J8" s="3" t="str">
        <f t="shared" si="4"/>
        <v/>
      </c>
      <c r="K8" s="3" t="str">
        <f t="shared" si="5"/>
        <v/>
      </c>
      <c r="L8" s="3" t="str">
        <f t="shared" si="9"/>
        <v/>
      </c>
      <c r="M8" s="3" t="str">
        <f t="shared" si="10"/>
        <v/>
      </c>
      <c r="O8" s="9" t="str">
        <f t="shared" si="11"/>
        <v/>
      </c>
      <c r="P8" s="9" t="str">
        <f t="shared" si="12"/>
        <v/>
      </c>
      <c r="Q8" s="3" t="str">
        <f t="array" ref="Q8">IF(ISNUMBER(O8),MIN(IF($B$2:$B$1251=P8,$C$2:$C$1251)),"")</f>
        <v/>
      </c>
      <c r="R8" s="11" t="str">
        <f t="shared" si="13"/>
        <v/>
      </c>
      <c r="S8" s="3" t="str">
        <f t="array" ref="S8">IF(ISNUMBER(O8),MAX(IF($B$2:$B$1251=P8,$C$2:$C$1251)),"")</f>
        <v/>
      </c>
      <c r="U8" s="3" t="str">
        <f t="shared" si="6"/>
        <v/>
      </c>
      <c r="V8" s="3" t="str">
        <f t="shared" si="7"/>
        <v/>
      </c>
      <c r="W8" s="3" t="str">
        <f t="shared" si="14"/>
        <v/>
      </c>
      <c r="X8" s="3" t="str">
        <f t="shared" si="17"/>
        <v/>
      </c>
      <c r="Y8" s="3" t="str">
        <f t="shared" si="18"/>
        <v/>
      </c>
    </row>
    <row r="9" spans="1:25" x14ac:dyDescent="0.2">
      <c r="A9" s="9" t="str">
        <f t="shared" si="8"/>
        <v/>
      </c>
      <c r="B9" s="3" t="str">
        <f t="shared" si="0"/>
        <v/>
      </c>
      <c r="C9" s="3" t="str">
        <f t="shared" si="1"/>
        <v/>
      </c>
      <c r="D9" s="3" t="str">
        <f>IF(ISNUMBER(A9),COUNTIF(Calculations!B:B, A9),"")</f>
        <v/>
      </c>
      <c r="E9" s="3" t="str">
        <f>IF(ISNUMBER(A9),COUNTIF(Calculations!A:A, A9),"")</f>
        <v/>
      </c>
      <c r="F9" s="3" t="str">
        <f t="shared" si="15"/>
        <v/>
      </c>
      <c r="G9" s="3" t="str">
        <f t="shared" si="16"/>
        <v/>
      </c>
      <c r="H9" s="3" t="str">
        <f t="shared" si="2"/>
        <v/>
      </c>
      <c r="I9" s="3" t="str">
        <f t="shared" si="3"/>
        <v/>
      </c>
      <c r="J9" s="3" t="str">
        <f t="shared" si="4"/>
        <v/>
      </c>
      <c r="K9" s="3" t="str">
        <f t="shared" si="5"/>
        <v/>
      </c>
      <c r="L9" s="3" t="str">
        <f t="shared" si="9"/>
        <v/>
      </c>
      <c r="M9" s="3" t="str">
        <f t="shared" si="10"/>
        <v/>
      </c>
      <c r="O9" s="9" t="str">
        <f t="shared" si="11"/>
        <v/>
      </c>
      <c r="P9" s="9" t="str">
        <f t="shared" si="12"/>
        <v/>
      </c>
      <c r="Q9" s="3" t="str">
        <f t="array" ref="Q9">IF(ISNUMBER(O9),MIN(IF($B$2:$B$1251=P9,$C$2:$C$1251)),"")</f>
        <v/>
      </c>
      <c r="R9" s="11" t="str">
        <f t="shared" si="13"/>
        <v/>
      </c>
      <c r="S9" s="3" t="str">
        <f t="array" ref="S9">IF(ISNUMBER(O9),MAX(IF($B$2:$B$1251=P9,$C$2:$C$1251)),"")</f>
        <v/>
      </c>
      <c r="U9" s="3" t="str">
        <f t="shared" si="6"/>
        <v/>
      </c>
      <c r="V9" s="3" t="str">
        <f t="shared" si="7"/>
        <v/>
      </c>
      <c r="W9" s="3" t="str">
        <f t="shared" si="14"/>
        <v/>
      </c>
      <c r="X9" s="3" t="str">
        <f t="shared" si="17"/>
        <v/>
      </c>
      <c r="Y9" s="3" t="str">
        <f t="shared" si="18"/>
        <v/>
      </c>
    </row>
    <row r="10" spans="1:25" x14ac:dyDescent="0.2">
      <c r="A10" s="9" t="str">
        <f t="shared" si="8"/>
        <v/>
      </c>
      <c r="B10" s="3" t="str">
        <f t="shared" si="0"/>
        <v/>
      </c>
      <c r="C10" s="3" t="str">
        <f t="shared" si="1"/>
        <v/>
      </c>
      <c r="D10" s="3" t="str">
        <f>IF(ISNUMBER(A10),COUNTIF(Calculations!B:B, A10),"")</f>
        <v/>
      </c>
      <c r="E10" s="3" t="str">
        <f>IF(ISNUMBER(A10),COUNTIF(Calculations!A:A, A10),"")</f>
        <v/>
      </c>
      <c r="F10" s="3" t="str">
        <f t="shared" si="15"/>
        <v/>
      </c>
      <c r="G10" s="3" t="str">
        <f t="shared" si="16"/>
        <v/>
      </c>
      <c r="H10" s="3" t="str">
        <f t="shared" si="2"/>
        <v/>
      </c>
      <c r="I10" s="3" t="str">
        <f t="shared" si="3"/>
        <v/>
      </c>
      <c r="J10" s="3" t="str">
        <f t="shared" si="4"/>
        <v/>
      </c>
      <c r="K10" s="3" t="str">
        <f t="shared" si="5"/>
        <v/>
      </c>
      <c r="L10" s="3" t="str">
        <f t="shared" si="9"/>
        <v/>
      </c>
      <c r="M10" s="3" t="str">
        <f t="shared" si="10"/>
        <v/>
      </c>
      <c r="O10" s="9" t="str">
        <f t="shared" si="11"/>
        <v/>
      </c>
      <c r="P10" s="9" t="str">
        <f t="shared" si="12"/>
        <v/>
      </c>
      <c r="Q10" s="3" t="str">
        <f t="array" ref="Q10">IF(ISNUMBER(O10),MIN(IF($B$2:$B$1251=P10,$C$2:$C$1251)),"")</f>
        <v/>
      </c>
      <c r="R10" s="11" t="str">
        <f t="shared" si="13"/>
        <v/>
      </c>
      <c r="S10" s="3" t="str">
        <f t="array" ref="S10">IF(ISNUMBER(O10),MAX(IF($B$2:$B$1251=P10,$C$2:$C$1251)),"")</f>
        <v/>
      </c>
      <c r="U10" s="3" t="str">
        <f t="shared" si="6"/>
        <v/>
      </c>
      <c r="V10" s="3" t="str">
        <f t="shared" si="7"/>
        <v/>
      </c>
      <c r="W10" s="3" t="str">
        <f t="shared" si="14"/>
        <v/>
      </c>
      <c r="X10" s="3" t="str">
        <f t="shared" si="17"/>
        <v/>
      </c>
      <c r="Y10" s="3" t="str">
        <f t="shared" si="18"/>
        <v/>
      </c>
    </row>
    <row r="11" spans="1:25" x14ac:dyDescent="0.2">
      <c r="A11" s="9" t="str">
        <f t="shared" si="8"/>
        <v/>
      </c>
      <c r="B11" s="3" t="str">
        <f t="shared" si="0"/>
        <v/>
      </c>
      <c r="C11" s="3" t="str">
        <f t="shared" si="1"/>
        <v/>
      </c>
      <c r="D11" s="3" t="str">
        <f>IF(ISNUMBER(A11),COUNTIF(Calculations!B:B, A11),"")</f>
        <v/>
      </c>
      <c r="E11" s="3" t="str">
        <f>IF(ISNUMBER(A11),COUNTIF(Calculations!A:A, A11),"")</f>
        <v/>
      </c>
      <c r="F11" s="3" t="str">
        <f t="shared" si="15"/>
        <v/>
      </c>
      <c r="G11" s="3" t="str">
        <f t="shared" si="16"/>
        <v/>
      </c>
      <c r="H11" s="3" t="str">
        <f t="shared" si="2"/>
        <v/>
      </c>
      <c r="I11" s="3" t="str">
        <f t="shared" si="3"/>
        <v/>
      </c>
      <c r="J11" s="3" t="str">
        <f t="shared" si="4"/>
        <v/>
      </c>
      <c r="K11" s="3" t="str">
        <f t="shared" si="5"/>
        <v/>
      </c>
      <c r="L11" s="3" t="str">
        <f t="shared" si="9"/>
        <v/>
      </c>
      <c r="M11" s="3" t="str">
        <f t="shared" si="10"/>
        <v/>
      </c>
      <c r="O11" s="9" t="str">
        <f t="shared" si="11"/>
        <v/>
      </c>
      <c r="P11" s="9" t="str">
        <f t="shared" si="12"/>
        <v/>
      </c>
      <c r="Q11" s="3" t="str">
        <f t="array" ref="Q11">IF(ISNUMBER(O11),MIN(IF($B$2:$B$1251=P11,$C$2:$C$1251)),"")</f>
        <v/>
      </c>
      <c r="R11" s="11" t="str">
        <f t="shared" si="13"/>
        <v/>
      </c>
      <c r="S11" s="3" t="str">
        <f t="array" ref="S11">IF(ISNUMBER(O11),MAX(IF($B$2:$B$1251=P11,$C$2:$C$1251)),"")</f>
        <v/>
      </c>
      <c r="U11" s="3" t="str">
        <f t="shared" si="6"/>
        <v/>
      </c>
      <c r="V11" s="3" t="str">
        <f t="shared" si="7"/>
        <v/>
      </c>
      <c r="W11" s="3" t="str">
        <f t="shared" si="14"/>
        <v/>
      </c>
      <c r="X11" s="3" t="str">
        <f t="shared" si="17"/>
        <v/>
      </c>
      <c r="Y11" s="3" t="str">
        <f t="shared" si="18"/>
        <v/>
      </c>
    </row>
    <row r="12" spans="1:25" x14ac:dyDescent="0.2">
      <c r="A12" s="9" t="str">
        <f t="shared" si="8"/>
        <v/>
      </c>
      <c r="B12" s="3" t="str">
        <f t="shared" si="0"/>
        <v/>
      </c>
      <c r="C12" s="3" t="str">
        <f t="shared" si="1"/>
        <v/>
      </c>
      <c r="D12" s="3" t="str">
        <f>IF(ISNUMBER(A12),COUNTIF(Calculations!B:B, A12),"")</f>
        <v/>
      </c>
      <c r="E12" s="3" t="str">
        <f>IF(ISNUMBER(A12),COUNTIF(Calculations!A:A, A12),"")</f>
        <v/>
      </c>
      <c r="F12" s="3" t="str">
        <f t="shared" si="15"/>
        <v/>
      </c>
      <c r="G12" s="3" t="str">
        <f t="shared" si="16"/>
        <v/>
      </c>
      <c r="H12" s="3" t="str">
        <f t="shared" si="2"/>
        <v/>
      </c>
      <c r="I12" s="3" t="str">
        <f t="shared" si="3"/>
        <v/>
      </c>
      <c r="J12" s="3" t="str">
        <f t="shared" si="4"/>
        <v/>
      </c>
      <c r="K12" s="3" t="str">
        <f t="shared" si="5"/>
        <v/>
      </c>
      <c r="L12" s="3" t="str">
        <f t="shared" si="9"/>
        <v/>
      </c>
      <c r="M12" s="3" t="str">
        <f t="shared" si="10"/>
        <v/>
      </c>
      <c r="O12" s="9" t="str">
        <f t="shared" si="11"/>
        <v/>
      </c>
      <c r="P12" s="9" t="str">
        <f t="shared" si="12"/>
        <v/>
      </c>
      <c r="Q12" s="3" t="str">
        <f t="array" ref="Q12">IF(ISNUMBER(O12),MIN(IF($B$2:$B$1251=P12,$C$2:$C$1251)),"")</f>
        <v/>
      </c>
      <c r="R12" s="11" t="str">
        <f t="shared" si="13"/>
        <v/>
      </c>
      <c r="S12" s="3" t="str">
        <f t="array" ref="S12">IF(ISNUMBER(O12),MAX(IF($B$2:$B$1251=P12,$C$2:$C$1251)),"")</f>
        <v/>
      </c>
      <c r="U12" s="3" t="str">
        <f t="shared" si="6"/>
        <v/>
      </c>
      <c r="V12" s="3" t="str">
        <f t="shared" si="7"/>
        <v/>
      </c>
      <c r="W12" s="3" t="str">
        <f t="shared" si="14"/>
        <v/>
      </c>
      <c r="X12" s="3" t="str">
        <f t="shared" si="17"/>
        <v/>
      </c>
      <c r="Y12" s="3" t="str">
        <f t="shared" si="18"/>
        <v/>
      </c>
    </row>
    <row r="13" spans="1:25" x14ac:dyDescent="0.2">
      <c r="A13" s="9" t="str">
        <f t="shared" si="8"/>
        <v/>
      </c>
      <c r="B13" s="3" t="str">
        <f t="shared" si="0"/>
        <v/>
      </c>
      <c r="C13" s="3" t="str">
        <f t="shared" si="1"/>
        <v/>
      </c>
      <c r="D13" s="3" t="str">
        <f>IF(ISNUMBER(A13),COUNTIF(Calculations!B:B, A13),"")</f>
        <v/>
      </c>
      <c r="E13" s="3" t="str">
        <f>IF(ISNUMBER(A13),COUNTIF(Calculations!A:A, A13),"")</f>
        <v/>
      </c>
      <c r="F13" s="3" t="str">
        <f t="shared" si="15"/>
        <v/>
      </c>
      <c r="G13" s="3" t="str">
        <f t="shared" si="16"/>
        <v/>
      </c>
      <c r="H13" s="3" t="str">
        <f t="shared" si="2"/>
        <v/>
      </c>
      <c r="I13" s="3" t="str">
        <f t="shared" si="3"/>
        <v/>
      </c>
      <c r="J13" s="3" t="str">
        <f t="shared" si="4"/>
        <v/>
      </c>
      <c r="K13" s="3" t="str">
        <f t="shared" si="5"/>
        <v/>
      </c>
      <c r="L13" s="3" t="str">
        <f t="shared" si="9"/>
        <v/>
      </c>
      <c r="M13" s="3" t="str">
        <f t="shared" si="10"/>
        <v/>
      </c>
      <c r="O13" s="9" t="str">
        <f t="shared" si="11"/>
        <v/>
      </c>
      <c r="P13" s="9" t="str">
        <f t="shared" si="12"/>
        <v/>
      </c>
      <c r="Q13" s="3" t="str">
        <f t="array" ref="Q13">IF(ISNUMBER(O13),MIN(IF($B$2:$B$1251=P13,$C$2:$C$1251)),"")</f>
        <v/>
      </c>
      <c r="R13" s="11" t="str">
        <f t="shared" si="13"/>
        <v/>
      </c>
      <c r="S13" s="3" t="str">
        <f t="array" ref="S13">IF(ISNUMBER(O13),MAX(IF($B$2:$B$1251=P13,$C$2:$C$1251)),"")</f>
        <v/>
      </c>
      <c r="U13" s="3" t="str">
        <f t="shared" si="6"/>
        <v/>
      </c>
      <c r="V13" s="3" t="str">
        <f t="shared" si="7"/>
        <v/>
      </c>
      <c r="W13" s="3" t="str">
        <f t="shared" si="14"/>
        <v/>
      </c>
      <c r="X13" s="3" t="str">
        <f t="shared" si="17"/>
        <v/>
      </c>
      <c r="Y13" s="3" t="str">
        <f t="shared" si="18"/>
        <v/>
      </c>
    </row>
    <row r="14" spans="1:25" x14ac:dyDescent="0.2">
      <c r="A14" s="9" t="str">
        <f t="shared" si="8"/>
        <v/>
      </c>
      <c r="B14" s="3" t="str">
        <f t="shared" si="0"/>
        <v/>
      </c>
      <c r="C14" s="3" t="str">
        <f t="shared" si="1"/>
        <v/>
      </c>
      <c r="D14" s="3" t="str">
        <f>IF(ISNUMBER(A14),COUNTIF(Calculations!B:B, A14),"")</f>
        <v/>
      </c>
      <c r="E14" s="3" t="str">
        <f>IF(ISNUMBER(A14),COUNTIF(Calculations!A:A, A14),"")</f>
        <v/>
      </c>
      <c r="F14" s="3" t="str">
        <f t="shared" si="15"/>
        <v/>
      </c>
      <c r="G14" s="3" t="str">
        <f t="shared" si="16"/>
        <v/>
      </c>
      <c r="H14" s="3" t="str">
        <f t="shared" si="2"/>
        <v/>
      </c>
      <c r="I14" s="3" t="str">
        <f t="shared" si="3"/>
        <v/>
      </c>
      <c r="J14" s="3" t="str">
        <f t="shared" si="4"/>
        <v/>
      </c>
      <c r="K14" s="3" t="str">
        <f t="shared" si="5"/>
        <v/>
      </c>
      <c r="L14" s="3" t="str">
        <f t="shared" si="9"/>
        <v/>
      </c>
      <c r="M14" s="3" t="str">
        <f t="shared" si="10"/>
        <v/>
      </c>
      <c r="O14" s="9" t="str">
        <f t="shared" si="11"/>
        <v/>
      </c>
      <c r="P14" s="9" t="str">
        <f t="shared" si="12"/>
        <v/>
      </c>
      <c r="Q14" s="3" t="str">
        <f t="array" ref="Q14">IF(ISNUMBER(O14),MIN(IF($B$2:$B$1251=P14,$C$2:$C$1251)),"")</f>
        <v/>
      </c>
      <c r="R14" s="11" t="str">
        <f t="shared" si="13"/>
        <v/>
      </c>
      <c r="S14" s="3" t="str">
        <f t="array" ref="S14">IF(ISNUMBER(O14),MAX(IF($B$2:$B$1251=P14,$C$2:$C$1251)),"")</f>
        <v/>
      </c>
      <c r="U14" s="3" t="str">
        <f t="shared" si="6"/>
        <v/>
      </c>
      <c r="V14" s="3" t="str">
        <f t="shared" si="7"/>
        <v/>
      </c>
      <c r="W14" s="3" t="str">
        <f t="shared" si="14"/>
        <v/>
      </c>
      <c r="X14" s="3" t="str">
        <f t="shared" si="17"/>
        <v/>
      </c>
      <c r="Y14" s="3" t="str">
        <f t="shared" si="18"/>
        <v/>
      </c>
    </row>
    <row r="15" spans="1:25" x14ac:dyDescent="0.2">
      <c r="A15" s="9" t="str">
        <f t="shared" si="8"/>
        <v/>
      </c>
      <c r="B15" s="3" t="str">
        <f t="shared" si="0"/>
        <v/>
      </c>
      <c r="C15" s="3" t="str">
        <f t="shared" si="1"/>
        <v/>
      </c>
      <c r="D15" s="3" t="str">
        <f>IF(ISNUMBER(A15),COUNTIF(Calculations!B:B, A15),"")</f>
        <v/>
      </c>
      <c r="E15" s="3" t="str">
        <f>IF(ISNUMBER(A15),COUNTIF(Calculations!A:A, A15),"")</f>
        <v/>
      </c>
      <c r="F15" s="3" t="str">
        <f t="shared" si="15"/>
        <v/>
      </c>
      <c r="G15" s="3" t="str">
        <f t="shared" si="16"/>
        <v/>
      </c>
      <c r="H15" s="3" t="str">
        <f t="shared" si="2"/>
        <v/>
      </c>
      <c r="I15" s="3" t="str">
        <f t="shared" si="3"/>
        <v/>
      </c>
      <c r="J15" s="3" t="str">
        <f t="shared" si="4"/>
        <v/>
      </c>
      <c r="K15" s="3" t="str">
        <f t="shared" si="5"/>
        <v/>
      </c>
      <c r="L15" s="3" t="str">
        <f t="shared" si="9"/>
        <v/>
      </c>
      <c r="M15" s="3" t="str">
        <f t="shared" si="10"/>
        <v/>
      </c>
      <c r="O15" s="9" t="str">
        <f t="shared" si="11"/>
        <v/>
      </c>
      <c r="P15" s="9" t="str">
        <f t="shared" si="12"/>
        <v/>
      </c>
      <c r="Q15" s="3" t="str">
        <f t="array" ref="Q15">IF(ISNUMBER(O15),MIN(IF($B$2:$B$1251=P15,$C$2:$C$1251)),"")</f>
        <v/>
      </c>
      <c r="R15" s="11" t="str">
        <f t="shared" si="13"/>
        <v/>
      </c>
      <c r="S15" s="3" t="str">
        <f t="array" ref="S15">IF(ISNUMBER(O15),MAX(IF($B$2:$B$1251=P15,$C$2:$C$1251)),"")</f>
        <v/>
      </c>
      <c r="U15" s="3" t="str">
        <f t="shared" si="6"/>
        <v/>
      </c>
      <c r="V15" s="3" t="str">
        <f t="shared" si="7"/>
        <v/>
      </c>
      <c r="W15" s="3" t="str">
        <f t="shared" si="14"/>
        <v/>
      </c>
      <c r="X15" s="3" t="str">
        <f t="shared" si="17"/>
        <v/>
      </c>
      <c r="Y15" s="3" t="str">
        <f t="shared" si="18"/>
        <v/>
      </c>
    </row>
    <row r="16" spans="1:25" x14ac:dyDescent="0.2">
      <c r="A16" s="9" t="str">
        <f t="shared" si="8"/>
        <v/>
      </c>
      <c r="B16" s="3" t="str">
        <f t="shared" si="0"/>
        <v/>
      </c>
      <c r="C16" s="3" t="str">
        <f t="shared" si="1"/>
        <v/>
      </c>
      <c r="D16" s="3" t="str">
        <f>IF(ISNUMBER(A16),COUNTIF(Calculations!B:B, A16),"")</f>
        <v/>
      </c>
      <c r="E16" s="3" t="str">
        <f>IF(ISNUMBER(A16),COUNTIF(Calculations!A:A, A16),"")</f>
        <v/>
      </c>
      <c r="F16" s="3" t="str">
        <f t="shared" si="15"/>
        <v/>
      </c>
      <c r="G16" s="3" t="str">
        <f t="shared" si="16"/>
        <v/>
      </c>
      <c r="H16" s="3" t="str">
        <f t="shared" si="2"/>
        <v/>
      </c>
      <c r="I16" s="3" t="str">
        <f t="shared" si="3"/>
        <v/>
      </c>
      <c r="J16" s="3" t="str">
        <f t="shared" si="4"/>
        <v/>
      </c>
      <c r="K16" s="3" t="str">
        <f t="shared" si="5"/>
        <v/>
      </c>
      <c r="L16" s="3" t="str">
        <f t="shared" si="9"/>
        <v/>
      </c>
      <c r="M16" s="3" t="str">
        <f t="shared" si="10"/>
        <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
      <c r="A17" s="9" t="str">
        <f t="shared" si="8"/>
        <v/>
      </c>
      <c r="B17" s="3" t="str">
        <f t="shared" si="0"/>
        <v/>
      </c>
      <c r="C17" s="3" t="str">
        <f t="shared" si="1"/>
        <v/>
      </c>
      <c r="D17" s="3" t="str">
        <f>IF(ISNUMBER(A17),COUNTIF(Calculations!B:B, A17),"")</f>
        <v/>
      </c>
      <c r="E17" s="3" t="str">
        <f>IF(ISNUMBER(A17),COUNTIF(Calculations!A:A, A17),"")</f>
        <v/>
      </c>
      <c r="F17" s="3" t="str">
        <f t="shared" si="15"/>
        <v/>
      </c>
      <c r="G17" s="3" t="str">
        <f t="shared" si="16"/>
        <v/>
      </c>
      <c r="H17" s="3" t="str">
        <f t="shared" si="2"/>
        <v/>
      </c>
      <c r="I17" s="3" t="str">
        <f t="shared" si="3"/>
        <v/>
      </c>
      <c r="J17" s="3" t="str">
        <f t="shared" si="4"/>
        <v/>
      </c>
      <c r="K17" s="3" t="str">
        <f t="shared" si="5"/>
        <v/>
      </c>
      <c r="L17" s="3" t="str">
        <f t="shared" si="9"/>
        <v/>
      </c>
      <c r="M17" s="3" t="str">
        <f t="shared" si="10"/>
        <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
      <c r="A18" s="9" t="str">
        <f t="shared" si="8"/>
        <v/>
      </c>
      <c r="B18" s="3" t="str">
        <f t="shared" si="0"/>
        <v/>
      </c>
      <c r="C18" s="3" t="str">
        <f t="shared" si="1"/>
        <v/>
      </c>
      <c r="D18" s="3" t="str">
        <f>IF(ISNUMBER(A18),COUNTIF(Calculations!B:B, A18),"")</f>
        <v/>
      </c>
      <c r="E18" s="3" t="str">
        <f>IF(ISNUMBER(A18),COUNTIF(Calculations!A:A, A18),"")</f>
        <v/>
      </c>
      <c r="F18" s="3" t="str">
        <f t="shared" si="15"/>
        <v/>
      </c>
      <c r="G18" s="3" t="str">
        <f t="shared" si="16"/>
        <v/>
      </c>
      <c r="H18" s="3" t="str">
        <f t="shared" si="2"/>
        <v/>
      </c>
      <c r="I18" s="3" t="str">
        <f t="shared" si="3"/>
        <v/>
      </c>
      <c r="J18" s="3" t="str">
        <f t="shared" si="4"/>
        <v/>
      </c>
      <c r="K18" s="3" t="str">
        <f t="shared" si="5"/>
        <v/>
      </c>
      <c r="L18" s="3" t="str">
        <f t="shared" si="9"/>
        <v/>
      </c>
      <c r="M18" s="3" t="str">
        <f t="shared" si="10"/>
        <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
      <c r="A19" s="9" t="str">
        <f t="shared" si="8"/>
        <v/>
      </c>
      <c r="B19" s="3" t="str">
        <f t="shared" si="0"/>
        <v/>
      </c>
      <c r="C19" s="3" t="str">
        <f t="shared" si="1"/>
        <v/>
      </c>
      <c r="D19" s="3" t="str">
        <f>IF(ISNUMBER(A19),COUNTIF(Calculations!B:B, A19),"")</f>
        <v/>
      </c>
      <c r="E19" s="3" t="str">
        <f>IF(ISNUMBER(A19),COUNTIF(Calculations!A:A, A19),"")</f>
        <v/>
      </c>
      <c r="F19" s="3" t="str">
        <f t="shared" si="15"/>
        <v/>
      </c>
      <c r="G19" s="3" t="str">
        <f t="shared" si="16"/>
        <v/>
      </c>
      <c r="H19" s="3" t="str">
        <f t="shared" si="2"/>
        <v/>
      </c>
      <c r="I19" s="3" t="str">
        <f t="shared" si="3"/>
        <v/>
      </c>
      <c r="J19" s="3" t="str">
        <f t="shared" si="4"/>
        <v/>
      </c>
      <c r="K19" s="3" t="str">
        <f t="shared" si="5"/>
        <v/>
      </c>
      <c r="L19" s="3" t="str">
        <f t="shared" si="9"/>
        <v/>
      </c>
      <c r="M19" s="3" t="str">
        <f t="shared" si="10"/>
        <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
      <c r="A20" s="9" t="str">
        <f t="shared" si="8"/>
        <v/>
      </c>
      <c r="B20" s="3" t="str">
        <f t="shared" si="0"/>
        <v/>
      </c>
      <c r="C20" s="3" t="str">
        <f t="shared" si="1"/>
        <v/>
      </c>
      <c r="D20" s="3" t="str">
        <f>IF(ISNUMBER(A20),COUNTIF(Calculations!B:B, A20),"")</f>
        <v/>
      </c>
      <c r="E20" s="3" t="str">
        <f>IF(ISNUMBER(A20),COUNTIF(Calculations!A:A, A20),"")</f>
        <v/>
      </c>
      <c r="F20" s="3" t="str">
        <f t="shared" si="15"/>
        <v/>
      </c>
      <c r="G20" s="3" t="str">
        <f t="shared" si="16"/>
        <v/>
      </c>
      <c r="H20" s="3" t="str">
        <f t="shared" si="2"/>
        <v/>
      </c>
      <c r="I20" s="3" t="str">
        <f t="shared" si="3"/>
        <v/>
      </c>
      <c r="J20" s="3" t="str">
        <f t="shared" si="4"/>
        <v/>
      </c>
      <c r="K20" s="3" t="str">
        <f t="shared" si="5"/>
        <v/>
      </c>
      <c r="L20" s="3" t="str">
        <f t="shared" si="9"/>
        <v/>
      </c>
      <c r="M20" s="3" t="str">
        <f t="shared" si="10"/>
        <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
      <c r="A21" s="9" t="str">
        <f t="shared" si="8"/>
        <v/>
      </c>
      <c r="B21" s="3" t="str">
        <f t="shared" si="0"/>
        <v/>
      </c>
      <c r="C21" s="3" t="str">
        <f t="shared" si="1"/>
        <v/>
      </c>
      <c r="D21" s="3" t="str">
        <f>IF(ISNUMBER(A21),COUNTIF(Calculations!B:B, A21),"")</f>
        <v/>
      </c>
      <c r="E21" s="3" t="str">
        <f>IF(ISNUMBER(A21),COUNTIF(Calculations!A:A, A21),"")</f>
        <v/>
      </c>
      <c r="F21" s="3" t="str">
        <f t="shared" si="15"/>
        <v/>
      </c>
      <c r="G21" s="3" t="str">
        <f t="shared" si="16"/>
        <v/>
      </c>
      <c r="H21" s="3" t="str">
        <f t="shared" si="2"/>
        <v/>
      </c>
      <c r="I21" s="3" t="str">
        <f t="shared" si="3"/>
        <v/>
      </c>
      <c r="J21" s="3" t="str">
        <f t="shared" si="4"/>
        <v/>
      </c>
      <c r="K21" s="3" t="str">
        <f t="shared" si="5"/>
        <v/>
      </c>
      <c r="L21" s="3" t="str">
        <f t="shared" si="9"/>
        <v/>
      </c>
      <c r="M21" s="3" t="str">
        <f t="shared" si="10"/>
        <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
      <c r="A22" s="9" t="str">
        <f t="shared" si="8"/>
        <v/>
      </c>
      <c r="B22" s="3" t="str">
        <f t="shared" si="0"/>
        <v/>
      </c>
      <c r="C22" s="3" t="str">
        <f t="shared" si="1"/>
        <v/>
      </c>
      <c r="D22" s="3" t="str">
        <f>IF(ISNUMBER(A22),COUNTIF(Calculations!B:B, A22),"")</f>
        <v/>
      </c>
      <c r="E22" s="3" t="str">
        <f>IF(ISNUMBER(A22),COUNTIF(Calculations!A:A, A22),"")</f>
        <v/>
      </c>
      <c r="F22" s="3" t="str">
        <f t="shared" si="15"/>
        <v/>
      </c>
      <c r="G22" s="3" t="str">
        <f t="shared" si="16"/>
        <v/>
      </c>
      <c r="H22" s="3" t="str">
        <f t="shared" si="2"/>
        <v/>
      </c>
      <c r="I22" s="3" t="str">
        <f t="shared" si="3"/>
        <v/>
      </c>
      <c r="J22" s="3" t="str">
        <f t="shared" si="4"/>
        <v/>
      </c>
      <c r="K22" s="3" t="str">
        <f t="shared" si="5"/>
        <v/>
      </c>
      <c r="L22" s="3" t="str">
        <f t="shared" si="9"/>
        <v/>
      </c>
      <c r="M22" s="3" t="str">
        <f t="shared" si="10"/>
        <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
      <c r="A23" s="9" t="str">
        <f t="shared" si="8"/>
        <v/>
      </c>
      <c r="B23" s="3" t="str">
        <f t="shared" si="0"/>
        <v/>
      </c>
      <c r="C23" s="3" t="str">
        <f t="shared" si="1"/>
        <v/>
      </c>
      <c r="D23" s="3" t="str">
        <f>IF(ISNUMBER(A23),COUNTIF(Calculations!B:B, A23),"")</f>
        <v/>
      </c>
      <c r="E23" s="3" t="str">
        <f>IF(ISNUMBER(A23),COUNTIF(Calculations!A:A, A23),"")</f>
        <v/>
      </c>
      <c r="F23" s="3" t="str">
        <f t="shared" si="15"/>
        <v/>
      </c>
      <c r="G23" s="3" t="str">
        <f t="shared" si="16"/>
        <v/>
      </c>
      <c r="H23" s="3" t="str">
        <f t="shared" si="2"/>
        <v/>
      </c>
      <c r="I23" s="3" t="str">
        <f t="shared" si="3"/>
        <v/>
      </c>
      <c r="J23" s="3" t="str">
        <f t="shared" si="4"/>
        <v/>
      </c>
      <c r="K23" s="3" t="str">
        <f t="shared" si="5"/>
        <v/>
      </c>
      <c r="L23" s="3" t="str">
        <f t="shared" si="9"/>
        <v/>
      </c>
      <c r="M23" s="3" t="str">
        <f t="shared" si="10"/>
        <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
      <c r="A24" s="9" t="str">
        <f t="shared" si="8"/>
        <v/>
      </c>
      <c r="B24" s="3" t="str">
        <f t="shared" si="0"/>
        <v/>
      </c>
      <c r="C24" s="3" t="str">
        <f t="shared" si="1"/>
        <v/>
      </c>
      <c r="D24" s="3" t="str">
        <f>IF(ISNUMBER(A24),COUNTIF(Calculations!B:B, A24),"")</f>
        <v/>
      </c>
      <c r="E24" s="3" t="str">
        <f>IF(ISNUMBER(A24),COUNTIF(Calculations!A:A, A24),"")</f>
        <v/>
      </c>
      <c r="F24" s="3" t="str">
        <f t="shared" si="15"/>
        <v/>
      </c>
      <c r="G24" s="3" t="str">
        <f t="shared" si="16"/>
        <v/>
      </c>
      <c r="H24" s="3" t="str">
        <f t="shared" si="2"/>
        <v/>
      </c>
      <c r="I24" s="3" t="str">
        <f t="shared" si="3"/>
        <v/>
      </c>
      <c r="J24" s="3" t="str">
        <f t="shared" si="4"/>
        <v/>
      </c>
      <c r="K24" s="3" t="str">
        <f t="shared" si="5"/>
        <v/>
      </c>
      <c r="L24" s="3" t="str">
        <f t="shared" si="9"/>
        <v/>
      </c>
      <c r="M24" s="3" t="str">
        <f t="shared" si="10"/>
        <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
      <c r="A25" s="9" t="str">
        <f t="shared" si="8"/>
        <v/>
      </c>
      <c r="B25" s="3" t="str">
        <f t="shared" si="0"/>
        <v/>
      </c>
      <c r="C25" s="3" t="str">
        <f t="shared" si="1"/>
        <v/>
      </c>
      <c r="D25" s="3" t="str">
        <f>IF(ISNUMBER(A25),COUNTIF(Calculations!B:B, A25),"")</f>
        <v/>
      </c>
      <c r="E25" s="3" t="str">
        <f>IF(ISNUMBER(A25),COUNTIF(Calculations!A:A, A25),"")</f>
        <v/>
      </c>
      <c r="F25" s="3" t="str">
        <f t="shared" si="15"/>
        <v/>
      </c>
      <c r="G25" s="3" t="str">
        <f t="shared" si="16"/>
        <v/>
      </c>
      <c r="H25" s="3" t="str">
        <f t="shared" si="2"/>
        <v/>
      </c>
      <c r="I25" s="3" t="str">
        <f t="shared" si="3"/>
        <v/>
      </c>
      <c r="J25" s="3" t="str">
        <f t="shared" si="4"/>
        <v/>
      </c>
      <c r="K25" s="3" t="str">
        <f t="shared" si="5"/>
        <v/>
      </c>
      <c r="L25" s="3" t="str">
        <f t="shared" si="9"/>
        <v/>
      </c>
      <c r="M25" s="3" t="str">
        <f t="shared" si="10"/>
        <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
      <c r="A26" s="9" t="str">
        <f t="shared" si="8"/>
        <v/>
      </c>
      <c r="B26" s="3" t="str">
        <f t="shared" si="0"/>
        <v/>
      </c>
      <c r="C26" s="3" t="str">
        <f t="shared" si="1"/>
        <v/>
      </c>
      <c r="D26" s="3" t="str">
        <f>IF(ISNUMBER(A26),COUNTIF(Calculations!B:B, A26),"")</f>
        <v/>
      </c>
      <c r="E26" s="3" t="str">
        <f>IF(ISNUMBER(A26),COUNTIF(Calculations!A:A, A26),"")</f>
        <v/>
      </c>
      <c r="F26" s="3" t="str">
        <f t="shared" si="15"/>
        <v/>
      </c>
      <c r="G26" s="3" t="str">
        <f t="shared" si="16"/>
        <v/>
      </c>
      <c r="H26" s="3" t="str">
        <f t="shared" si="2"/>
        <v/>
      </c>
      <c r="I26" s="3" t="str">
        <f t="shared" si="3"/>
        <v/>
      </c>
      <c r="J26" s="3" t="str">
        <f t="shared" si="4"/>
        <v/>
      </c>
      <c r="K26" s="3" t="str">
        <f t="shared" si="5"/>
        <v/>
      </c>
      <c r="L26" s="3" t="str">
        <f t="shared" si="9"/>
        <v/>
      </c>
      <c r="M26" s="3" t="str">
        <f t="shared" si="10"/>
        <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
      <c r="A27" s="9" t="str">
        <f t="shared" si="8"/>
        <v/>
      </c>
      <c r="B27" s="3" t="str">
        <f t="shared" si="0"/>
        <v/>
      </c>
      <c r="C27" s="3" t="str">
        <f t="shared" si="1"/>
        <v/>
      </c>
      <c r="D27" s="3" t="str">
        <f>IF(ISNUMBER(A27),COUNTIF(Calculations!B:B, A27),"")</f>
        <v/>
      </c>
      <c r="E27" s="3" t="str">
        <f>IF(ISNUMBER(A27),COUNTIF(Calculations!A:A, A27),"")</f>
        <v/>
      </c>
      <c r="F27" s="3" t="str">
        <f t="shared" si="15"/>
        <v/>
      </c>
      <c r="G27" s="3" t="str">
        <f t="shared" si="16"/>
        <v/>
      </c>
      <c r="H27" s="3" t="str">
        <f t="shared" si="2"/>
        <v/>
      </c>
      <c r="I27" s="3" t="str">
        <f t="shared" si="3"/>
        <v/>
      </c>
      <c r="J27" s="3" t="str">
        <f t="shared" si="4"/>
        <v/>
      </c>
      <c r="K27" s="3" t="str">
        <f t="shared" si="5"/>
        <v/>
      </c>
      <c r="L27" s="3" t="str">
        <f t="shared" si="9"/>
        <v/>
      </c>
      <c r="M27" s="3" t="str">
        <f t="shared" si="10"/>
        <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
      <c r="A28" s="9" t="str">
        <f t="shared" si="8"/>
        <v/>
      </c>
      <c r="B28" s="3" t="str">
        <f t="shared" si="0"/>
        <v/>
      </c>
      <c r="C28" s="3" t="str">
        <f t="shared" si="1"/>
        <v/>
      </c>
      <c r="D28" s="3" t="str">
        <f>IF(ISNUMBER(A28),COUNTIF(Calculations!B:B, A28),"")</f>
        <v/>
      </c>
      <c r="E28" s="3" t="str">
        <f>IF(ISNUMBER(A28),COUNTIF(Calculations!A:A, A28),"")</f>
        <v/>
      </c>
      <c r="F28" s="3" t="str">
        <f t="shared" si="15"/>
        <v/>
      </c>
      <c r="G28" s="3" t="str">
        <f t="shared" si="16"/>
        <v/>
      </c>
      <c r="H28" s="3" t="str">
        <f t="shared" si="2"/>
        <v/>
      </c>
      <c r="I28" s="3" t="str">
        <f t="shared" si="3"/>
        <v/>
      </c>
      <c r="J28" s="3" t="str">
        <f t="shared" si="4"/>
        <v/>
      </c>
      <c r="K28" s="3" t="str">
        <f t="shared" si="5"/>
        <v/>
      </c>
      <c r="L28" s="3" t="str">
        <f t="shared" si="9"/>
        <v/>
      </c>
      <c r="M28" s="3" t="str">
        <f t="shared" si="10"/>
        <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
      <c r="A29" s="9" t="str">
        <f t="shared" si="8"/>
        <v/>
      </c>
      <c r="B29" s="3" t="str">
        <f t="shared" si="0"/>
        <v/>
      </c>
      <c r="C29" s="3" t="str">
        <f t="shared" si="1"/>
        <v/>
      </c>
      <c r="D29" s="3" t="str">
        <f>IF(ISNUMBER(A29),COUNTIF(Calculations!B:B, A29),"")</f>
        <v/>
      </c>
      <c r="E29" s="3" t="str">
        <f>IF(ISNUMBER(A29),COUNTIF(Calculations!A:A, A29),"")</f>
        <v/>
      </c>
      <c r="F29" s="3" t="str">
        <f t="shared" si="15"/>
        <v/>
      </c>
      <c r="G29" s="3" t="str">
        <f t="shared" si="16"/>
        <v/>
      </c>
      <c r="H29" s="3" t="str">
        <f t="shared" si="2"/>
        <v/>
      </c>
      <c r="I29" s="3" t="str">
        <f t="shared" si="3"/>
        <v/>
      </c>
      <c r="J29" s="3" t="str">
        <f t="shared" si="4"/>
        <v/>
      </c>
      <c r="K29" s="3" t="str">
        <f t="shared" si="5"/>
        <v/>
      </c>
      <c r="L29" s="3" t="str">
        <f t="shared" si="9"/>
        <v/>
      </c>
      <c r="M29" s="3" t="str">
        <f t="shared" si="10"/>
        <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
      <c r="A30" s="9" t="str">
        <f t="shared" si="8"/>
        <v/>
      </c>
      <c r="B30" s="3" t="str">
        <f t="shared" si="0"/>
        <v/>
      </c>
      <c r="C30" s="3" t="str">
        <f t="shared" si="1"/>
        <v/>
      </c>
      <c r="D30" s="3" t="str">
        <f>IF(ISNUMBER(A30),COUNTIF(Calculations!B:B, A30),"")</f>
        <v/>
      </c>
      <c r="E30" s="3" t="str">
        <f>IF(ISNUMBER(A30),COUNTIF(Calculations!A:A, A30),"")</f>
        <v/>
      </c>
      <c r="F30" s="3" t="str">
        <f t="shared" si="15"/>
        <v/>
      </c>
      <c r="G30" s="3" t="str">
        <f t="shared" si="16"/>
        <v/>
      </c>
      <c r="H30" s="3" t="str">
        <f t="shared" si="2"/>
        <v/>
      </c>
      <c r="I30" s="3" t="str">
        <f t="shared" si="3"/>
        <v/>
      </c>
      <c r="J30" s="3" t="str">
        <f t="shared" si="4"/>
        <v/>
      </c>
      <c r="K30" s="3" t="str">
        <f t="shared" si="5"/>
        <v/>
      </c>
      <c r="L30" s="3" t="str">
        <f t="shared" si="9"/>
        <v/>
      </c>
      <c r="M30" s="3" t="str">
        <f t="shared" si="10"/>
        <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
      <c r="A31" s="9" t="str">
        <f t="shared" si="8"/>
        <v/>
      </c>
      <c r="B31" s="3" t="str">
        <f t="shared" si="0"/>
        <v/>
      </c>
      <c r="C31" s="3" t="str">
        <f t="shared" si="1"/>
        <v/>
      </c>
      <c r="D31" s="3" t="str">
        <f>IF(ISNUMBER(A31),COUNTIF(Calculations!B:B, A31),"")</f>
        <v/>
      </c>
      <c r="E31" s="3" t="str">
        <f>IF(ISNUMBER(A31),COUNTIF(Calculations!A:A, A31),"")</f>
        <v/>
      </c>
      <c r="F31" s="3" t="str">
        <f t="shared" si="15"/>
        <v/>
      </c>
      <c r="G31" s="3" t="str">
        <f t="shared" si="16"/>
        <v/>
      </c>
      <c r="H31" s="3" t="str">
        <f t="shared" si="2"/>
        <v/>
      </c>
      <c r="I31" s="3" t="str">
        <f t="shared" si="3"/>
        <v/>
      </c>
      <c r="J31" s="3" t="str">
        <f t="shared" si="4"/>
        <v/>
      </c>
      <c r="K31" s="3" t="str">
        <f t="shared" si="5"/>
        <v/>
      </c>
      <c r="L31" s="3" t="str">
        <f t="shared" si="9"/>
        <v/>
      </c>
      <c r="M31" s="3" t="str">
        <f t="shared" si="10"/>
        <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
      <c r="A32" s="9" t="str">
        <f t="shared" si="8"/>
        <v/>
      </c>
      <c r="B32" s="3" t="str">
        <f t="shared" si="0"/>
        <v/>
      </c>
      <c r="C32" s="3" t="str">
        <f t="shared" si="1"/>
        <v/>
      </c>
      <c r="D32" s="3" t="str">
        <f>IF(ISNUMBER(A32),COUNTIF(Calculations!B:B, A32),"")</f>
        <v/>
      </c>
      <c r="E32" s="3" t="str">
        <f>IF(ISNUMBER(A32),COUNTIF(Calculations!A:A, A32),"")</f>
        <v/>
      </c>
      <c r="F32" s="3" t="str">
        <f t="shared" si="15"/>
        <v/>
      </c>
      <c r="G32" s="3" t="str">
        <f t="shared" si="16"/>
        <v/>
      </c>
      <c r="H32" s="3" t="str">
        <f t="shared" si="2"/>
        <v/>
      </c>
      <c r="I32" s="3" t="str">
        <f t="shared" si="3"/>
        <v/>
      </c>
      <c r="J32" s="3" t="str">
        <f t="shared" si="4"/>
        <v/>
      </c>
      <c r="K32" s="3" t="str">
        <f t="shared" si="5"/>
        <v/>
      </c>
      <c r="L32" s="3" t="str">
        <f t="shared" si="9"/>
        <v/>
      </c>
      <c r="M32" s="3" t="str">
        <f t="shared" si="10"/>
        <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
      <c r="A33" s="9" t="str">
        <f t="shared" si="8"/>
        <v/>
      </c>
      <c r="B33" s="3" t="str">
        <f t="shared" si="0"/>
        <v/>
      </c>
      <c r="C33" s="3" t="str">
        <f t="shared" si="1"/>
        <v/>
      </c>
      <c r="D33" s="3" t="str">
        <f>IF(ISNUMBER(A33),COUNTIF(Calculations!B:B, A33),"")</f>
        <v/>
      </c>
      <c r="E33" s="3" t="str">
        <f>IF(ISNUMBER(A33),COUNTIF(Calculations!A:A, A33),"")</f>
        <v/>
      </c>
      <c r="F33" s="3" t="str">
        <f t="shared" si="15"/>
        <v/>
      </c>
      <c r="G33" s="3" t="str">
        <f t="shared" si="16"/>
        <v/>
      </c>
      <c r="H33" s="3" t="str">
        <f t="shared" si="2"/>
        <v/>
      </c>
      <c r="I33" s="3" t="str">
        <f t="shared" si="3"/>
        <v/>
      </c>
      <c r="J33" s="3" t="str">
        <f t="shared" si="4"/>
        <v/>
      </c>
      <c r="K33" s="3" t="str">
        <f t="shared" si="5"/>
        <v/>
      </c>
      <c r="L33" s="3" t="str">
        <f t="shared" si="9"/>
        <v/>
      </c>
      <c r="M33" s="3" t="str">
        <f t="shared" si="10"/>
        <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
      <c r="A34" s="9" t="str">
        <f t="shared" si="8"/>
        <v/>
      </c>
      <c r="B34" s="3" t="str">
        <f t="shared" si="0"/>
        <v/>
      </c>
      <c r="C34" s="3" t="str">
        <f t="shared" si="1"/>
        <v/>
      </c>
      <c r="D34" s="3" t="str">
        <f>IF(ISNUMBER(A34),COUNTIF(Calculations!B:B, A34),"")</f>
        <v/>
      </c>
      <c r="E34" s="3" t="str">
        <f>IF(ISNUMBER(A34),COUNTIF(Calculations!A:A, A34),"")</f>
        <v/>
      </c>
      <c r="F34" s="3" t="str">
        <f t="shared" si="15"/>
        <v/>
      </c>
      <c r="G34" s="3" t="str">
        <f t="shared" si="16"/>
        <v/>
      </c>
      <c r="H34" s="3" t="str">
        <f t="shared" si="2"/>
        <v/>
      </c>
      <c r="I34" s="3" t="str">
        <f t="shared" si="3"/>
        <v/>
      </c>
      <c r="J34" s="3" t="str">
        <f t="shared" si="4"/>
        <v/>
      </c>
      <c r="K34" s="3" t="str">
        <f t="shared" si="5"/>
        <v/>
      </c>
      <c r="L34" s="3" t="str">
        <f t="shared" si="9"/>
        <v/>
      </c>
      <c r="M34" s="3" t="str">
        <f t="shared" si="10"/>
        <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
      <c r="A35" s="9" t="str">
        <f t="shared" si="8"/>
        <v/>
      </c>
      <c r="B35" s="3" t="str">
        <f t="shared" si="0"/>
        <v/>
      </c>
      <c r="C35" s="3" t="str">
        <f t="shared" si="1"/>
        <v/>
      </c>
      <c r="D35" s="3" t="str">
        <f>IF(ISNUMBER(A35),COUNTIF(Calculations!B:B, A35),"")</f>
        <v/>
      </c>
      <c r="E35" s="3" t="str">
        <f>IF(ISNUMBER(A35),COUNTIF(Calculations!A:A, A35),"")</f>
        <v/>
      </c>
      <c r="F35" s="3" t="str">
        <f t="shared" si="15"/>
        <v/>
      </c>
      <c r="G35" s="3" t="str">
        <f t="shared" si="16"/>
        <v/>
      </c>
      <c r="H35" s="3" t="str">
        <f t="shared" si="2"/>
        <v/>
      </c>
      <c r="I35" s="3" t="str">
        <f t="shared" si="3"/>
        <v/>
      </c>
      <c r="J35" s="3" t="str">
        <f t="shared" si="4"/>
        <v/>
      </c>
      <c r="K35" s="3" t="str">
        <f t="shared" si="5"/>
        <v/>
      </c>
      <c r="L35" s="3" t="str">
        <f t="shared" si="9"/>
        <v/>
      </c>
      <c r="M35" s="3" t="str">
        <f t="shared" si="10"/>
        <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
      <c r="A36" s="9" t="str">
        <f t="shared" si="8"/>
        <v/>
      </c>
      <c r="B36" s="3" t="str">
        <f t="shared" si="0"/>
        <v/>
      </c>
      <c r="C36" s="3" t="str">
        <f t="shared" si="1"/>
        <v/>
      </c>
      <c r="D36" s="3" t="str">
        <f>IF(ISNUMBER(A36),COUNTIF(Calculations!B:B, A36),"")</f>
        <v/>
      </c>
      <c r="E36" s="3" t="str">
        <f>IF(ISNUMBER(A36),COUNTIF(Calculations!A:A, A36),"")</f>
        <v/>
      </c>
      <c r="F36" s="3" t="str">
        <f t="shared" si="15"/>
        <v/>
      </c>
      <c r="G36" s="3" t="str">
        <f t="shared" si="16"/>
        <v/>
      </c>
      <c r="H36" s="3" t="str">
        <f t="shared" si="2"/>
        <v/>
      </c>
      <c r="I36" s="3" t="str">
        <f t="shared" si="3"/>
        <v/>
      </c>
      <c r="J36" s="3" t="str">
        <f t="shared" si="4"/>
        <v/>
      </c>
      <c r="K36" s="3" t="str">
        <f t="shared" si="5"/>
        <v/>
      </c>
      <c r="L36" s="3" t="str">
        <f t="shared" si="9"/>
        <v/>
      </c>
      <c r="M36" s="3" t="str">
        <f t="shared" si="10"/>
        <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
      <c r="A37" s="9" t="str">
        <f t="shared" si="8"/>
        <v/>
      </c>
      <c r="B37" s="3" t="str">
        <f t="shared" si="0"/>
        <v/>
      </c>
      <c r="C37" s="3" t="str">
        <f t="shared" si="1"/>
        <v/>
      </c>
      <c r="D37" s="3" t="str">
        <f>IF(ISNUMBER(A37),COUNTIF(Calculations!B:B, A37),"")</f>
        <v/>
      </c>
      <c r="E37" s="3" t="str">
        <f>IF(ISNUMBER(A37),COUNTIF(Calculations!A:A, A37),"")</f>
        <v/>
      </c>
      <c r="F37" s="3" t="str">
        <f t="shared" si="15"/>
        <v/>
      </c>
      <c r="G37" s="3" t="str">
        <f t="shared" si="16"/>
        <v/>
      </c>
      <c r="H37" s="3" t="str">
        <f t="shared" si="2"/>
        <v/>
      </c>
      <c r="I37" s="3" t="str">
        <f t="shared" si="3"/>
        <v/>
      </c>
      <c r="J37" s="3" t="str">
        <f t="shared" si="4"/>
        <v/>
      </c>
      <c r="K37" s="3" t="str">
        <f t="shared" si="5"/>
        <v/>
      </c>
      <c r="L37" s="3" t="str">
        <f t="shared" si="9"/>
        <v/>
      </c>
      <c r="M37" s="3" t="str">
        <f t="shared" si="10"/>
        <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
      <c r="A38" s="9" t="str">
        <f t="shared" si="8"/>
        <v/>
      </c>
      <c r="B38" s="3" t="str">
        <f t="shared" si="0"/>
        <v/>
      </c>
      <c r="C38" s="3" t="str">
        <f t="shared" si="1"/>
        <v/>
      </c>
      <c r="D38" s="3" t="str">
        <f>IF(ISNUMBER(A38),COUNTIF(Calculations!B:B, A38),"")</f>
        <v/>
      </c>
      <c r="E38" s="3" t="str">
        <f>IF(ISNUMBER(A38),COUNTIF(Calculations!A:A, A38),"")</f>
        <v/>
      </c>
      <c r="F38" s="3" t="str">
        <f t="shared" si="15"/>
        <v/>
      </c>
      <c r="G38" s="3" t="str">
        <f t="shared" si="16"/>
        <v/>
      </c>
      <c r="H38" s="3" t="str">
        <f t="shared" si="2"/>
        <v/>
      </c>
      <c r="I38" s="3" t="str">
        <f t="shared" si="3"/>
        <v/>
      </c>
      <c r="J38" s="3" t="str">
        <f t="shared" si="4"/>
        <v/>
      </c>
      <c r="K38" s="3" t="str">
        <f t="shared" si="5"/>
        <v/>
      </c>
      <c r="L38" s="3" t="str">
        <f t="shared" si="9"/>
        <v/>
      </c>
      <c r="M38" s="3" t="str">
        <f t="shared" si="10"/>
        <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
      <c r="A39" s="9" t="str">
        <f t="shared" si="8"/>
        <v/>
      </c>
      <c r="B39" s="3" t="str">
        <f t="shared" si="0"/>
        <v/>
      </c>
      <c r="C39" s="3" t="str">
        <f t="shared" si="1"/>
        <v/>
      </c>
      <c r="D39" s="3" t="str">
        <f>IF(ISNUMBER(A39),COUNTIF(Calculations!B:B, A39),"")</f>
        <v/>
      </c>
      <c r="E39" s="3" t="str">
        <f>IF(ISNUMBER(A39),COUNTIF(Calculations!A:A, A39),"")</f>
        <v/>
      </c>
      <c r="F39" s="3" t="str">
        <f t="shared" si="15"/>
        <v/>
      </c>
      <c r="G39" s="3" t="str">
        <f t="shared" si="16"/>
        <v/>
      </c>
      <c r="H39" s="3" t="str">
        <f t="shared" si="2"/>
        <v/>
      </c>
      <c r="I39" s="3" t="str">
        <f t="shared" si="3"/>
        <v/>
      </c>
      <c r="J39" s="3" t="str">
        <f t="shared" si="4"/>
        <v/>
      </c>
      <c r="K39" s="3" t="str">
        <f t="shared" si="5"/>
        <v/>
      </c>
      <c r="L39" s="3" t="str">
        <f t="shared" si="9"/>
        <v/>
      </c>
      <c r="M39" s="3" t="str">
        <f t="shared" si="10"/>
        <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
      <c r="A40" s="9" t="str">
        <f t="shared" si="8"/>
        <v/>
      </c>
      <c r="B40" s="3" t="str">
        <f t="shared" si="0"/>
        <v/>
      </c>
      <c r="C40" s="3" t="str">
        <f t="shared" si="1"/>
        <v/>
      </c>
      <c r="D40" s="3" t="str">
        <f>IF(ISNUMBER(A40),COUNTIF(Calculations!B:B, A40),"")</f>
        <v/>
      </c>
      <c r="E40" s="3" t="str">
        <f>IF(ISNUMBER(A40),COUNTIF(Calculations!A:A, A40),"")</f>
        <v/>
      </c>
      <c r="F40" s="3" t="str">
        <f t="shared" si="15"/>
        <v/>
      </c>
      <c r="G40" s="3" t="str">
        <f t="shared" si="16"/>
        <v/>
      </c>
      <c r="H40" s="3" t="str">
        <f t="shared" si="2"/>
        <v/>
      </c>
      <c r="I40" s="3" t="str">
        <f t="shared" si="3"/>
        <v/>
      </c>
      <c r="J40" s="3" t="str">
        <f t="shared" si="4"/>
        <v/>
      </c>
      <c r="K40" s="3" t="str">
        <f t="shared" si="5"/>
        <v/>
      </c>
      <c r="L40" s="3" t="str">
        <f t="shared" si="9"/>
        <v/>
      </c>
      <c r="M40" s="3" t="str">
        <f t="shared" si="10"/>
        <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
      <c r="A41" s="9" t="str">
        <f t="shared" si="8"/>
        <v/>
      </c>
      <c r="B41" s="3" t="str">
        <f t="shared" si="0"/>
        <v/>
      </c>
      <c r="C41" s="3" t="str">
        <f t="shared" si="1"/>
        <v/>
      </c>
      <c r="D41" s="3" t="str">
        <f>IF(ISNUMBER(A41),COUNTIF(Calculations!B:B, A41),"")</f>
        <v/>
      </c>
      <c r="E41" s="3" t="str">
        <f>IF(ISNUMBER(A41),COUNTIF(Calculations!A:A, A41),"")</f>
        <v/>
      </c>
      <c r="F41" s="3" t="str">
        <f t="shared" si="15"/>
        <v/>
      </c>
      <c r="G41" s="3" t="str">
        <f t="shared" si="16"/>
        <v/>
      </c>
      <c r="H41" s="3" t="str">
        <f t="shared" si="2"/>
        <v/>
      </c>
      <c r="I41" s="3" t="str">
        <f t="shared" si="3"/>
        <v/>
      </c>
      <c r="J41" s="3" t="str">
        <f t="shared" si="4"/>
        <v/>
      </c>
      <c r="K41" s="3" t="str">
        <f t="shared" si="5"/>
        <v/>
      </c>
      <c r="L41" s="3" t="str">
        <f t="shared" si="9"/>
        <v/>
      </c>
      <c r="M41" s="3" t="str">
        <f t="shared" si="10"/>
        <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
      <c r="A42" s="9" t="str">
        <f t="shared" si="8"/>
        <v/>
      </c>
      <c r="B42" s="3" t="str">
        <f t="shared" si="0"/>
        <v/>
      </c>
      <c r="C42" s="3" t="str">
        <f t="shared" si="1"/>
        <v/>
      </c>
      <c r="D42" s="3" t="str">
        <f>IF(ISNUMBER(A42),COUNTIF(Calculations!B:B, A42),"")</f>
        <v/>
      </c>
      <c r="E42" s="3" t="str">
        <f>IF(ISNUMBER(A42),COUNTIF(Calculations!A:A, A42),"")</f>
        <v/>
      </c>
      <c r="F42" s="3" t="str">
        <f t="shared" si="15"/>
        <v/>
      </c>
      <c r="G42" s="3" t="str">
        <f t="shared" si="16"/>
        <v/>
      </c>
      <c r="H42" s="3" t="str">
        <f t="shared" si="2"/>
        <v/>
      </c>
      <c r="I42" s="3" t="str">
        <f t="shared" si="3"/>
        <v/>
      </c>
      <c r="J42" s="3" t="str">
        <f t="shared" si="4"/>
        <v/>
      </c>
      <c r="K42" s="3" t="str">
        <f t="shared" si="5"/>
        <v/>
      </c>
      <c r="L42" s="3" t="str">
        <f t="shared" si="9"/>
        <v/>
      </c>
      <c r="M42" s="3" t="str">
        <f t="shared" si="10"/>
        <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
      <c r="A43" s="9" t="str">
        <f t="shared" si="8"/>
        <v/>
      </c>
      <c r="B43" s="3" t="str">
        <f t="shared" si="0"/>
        <v/>
      </c>
      <c r="C43" s="3" t="str">
        <f t="shared" si="1"/>
        <v/>
      </c>
      <c r="D43" s="3" t="str">
        <f>IF(ISNUMBER(A43),COUNTIF(Calculations!B:B, A43),"")</f>
        <v/>
      </c>
      <c r="E43" s="3" t="str">
        <f>IF(ISNUMBER(A43),COUNTIF(Calculations!A:A, A43),"")</f>
        <v/>
      </c>
      <c r="F43" s="3" t="str">
        <f t="shared" si="15"/>
        <v/>
      </c>
      <c r="G43" s="3" t="str">
        <f t="shared" si="16"/>
        <v/>
      </c>
      <c r="H43" s="3" t="str">
        <f t="shared" si="2"/>
        <v/>
      </c>
      <c r="I43" s="3" t="str">
        <f t="shared" si="3"/>
        <v/>
      </c>
      <c r="J43" s="3" t="str">
        <f t="shared" si="4"/>
        <v/>
      </c>
      <c r="K43" s="3" t="str">
        <f t="shared" si="5"/>
        <v/>
      </c>
      <c r="L43" s="3" t="str">
        <f t="shared" si="9"/>
        <v/>
      </c>
      <c r="M43" s="3" t="str">
        <f t="shared" si="10"/>
        <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
      <c r="A44" s="9" t="str">
        <f t="shared" si="8"/>
        <v/>
      </c>
      <c r="B44" s="3" t="str">
        <f t="shared" si="0"/>
        <v/>
      </c>
      <c r="C44" s="3" t="str">
        <f t="shared" si="1"/>
        <v/>
      </c>
      <c r="D44" s="3" t="str">
        <f>IF(ISNUMBER(A44),COUNTIF(Calculations!B:B, A44),"")</f>
        <v/>
      </c>
      <c r="E44" s="3" t="str">
        <f>IF(ISNUMBER(A44),COUNTIF(Calculations!A:A, A44),"")</f>
        <v/>
      </c>
      <c r="F44" s="3" t="str">
        <f t="shared" si="15"/>
        <v/>
      </c>
      <c r="G44" s="3" t="str">
        <f t="shared" si="16"/>
        <v/>
      </c>
      <c r="H44" s="3" t="str">
        <f t="shared" si="2"/>
        <v/>
      </c>
      <c r="I44" s="3" t="str">
        <f t="shared" si="3"/>
        <v/>
      </c>
      <c r="J44" s="3" t="str">
        <f t="shared" si="4"/>
        <v/>
      </c>
      <c r="K44" s="3" t="str">
        <f t="shared" si="5"/>
        <v/>
      </c>
      <c r="L44" s="3" t="str">
        <f t="shared" si="9"/>
        <v/>
      </c>
      <c r="M44" s="3" t="str">
        <f t="shared" si="10"/>
        <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
      <c r="A45" s="9" t="str">
        <f t="shared" si="8"/>
        <v/>
      </c>
      <c r="B45" s="3" t="str">
        <f t="shared" si="0"/>
        <v/>
      </c>
      <c r="C45" s="3" t="str">
        <f t="shared" si="1"/>
        <v/>
      </c>
      <c r="D45" s="3" t="str">
        <f>IF(ISNUMBER(A45),COUNTIF(Calculations!B:B, A45),"")</f>
        <v/>
      </c>
      <c r="E45" s="3" t="str">
        <f>IF(ISNUMBER(A45),COUNTIF(Calculations!A:A, A45),"")</f>
        <v/>
      </c>
      <c r="F45" s="3" t="str">
        <f t="shared" si="15"/>
        <v/>
      </c>
      <c r="G45" s="3" t="str">
        <f t="shared" si="16"/>
        <v/>
      </c>
      <c r="H45" s="3" t="str">
        <f t="shared" si="2"/>
        <v/>
      </c>
      <c r="I45" s="3" t="str">
        <f t="shared" si="3"/>
        <v/>
      </c>
      <c r="J45" s="3" t="str">
        <f t="shared" si="4"/>
        <v/>
      </c>
      <c r="K45" s="3" t="str">
        <f t="shared" si="5"/>
        <v/>
      </c>
      <c r="L45" s="3" t="str">
        <f t="shared" si="9"/>
        <v/>
      </c>
      <c r="M45" s="3" t="str">
        <f t="shared" si="10"/>
        <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
      <c r="A46" s="9" t="str">
        <f t="shared" si="8"/>
        <v/>
      </c>
      <c r="B46" s="3" t="str">
        <f t="shared" si="0"/>
        <v/>
      </c>
      <c r="C46" s="3" t="str">
        <f t="shared" si="1"/>
        <v/>
      </c>
      <c r="D46" s="3" t="str">
        <f>IF(ISNUMBER(A46),COUNTIF(Calculations!B:B, A46),"")</f>
        <v/>
      </c>
      <c r="E46" s="3" t="str">
        <f>IF(ISNUMBER(A46),COUNTIF(Calculations!A:A, A46),"")</f>
        <v/>
      </c>
      <c r="F46" s="3" t="str">
        <f t="shared" si="15"/>
        <v/>
      </c>
      <c r="G46" s="3" t="str">
        <f t="shared" si="16"/>
        <v/>
      </c>
      <c r="H46" s="3" t="str">
        <f t="shared" si="2"/>
        <v/>
      </c>
      <c r="I46" s="3" t="str">
        <f t="shared" si="3"/>
        <v/>
      </c>
      <c r="J46" s="3" t="str">
        <f t="shared" si="4"/>
        <v/>
      </c>
      <c r="K46" s="3" t="str">
        <f t="shared" si="5"/>
        <v/>
      </c>
      <c r="L46" s="3" t="str">
        <f t="shared" si="9"/>
        <v/>
      </c>
      <c r="M46" s="3" t="str">
        <f t="shared" si="10"/>
        <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
      <c r="A47" s="9" t="str">
        <f t="shared" si="8"/>
        <v/>
      </c>
      <c r="B47" s="3" t="str">
        <f t="shared" si="0"/>
        <v/>
      </c>
      <c r="C47" s="3" t="str">
        <f t="shared" si="1"/>
        <v/>
      </c>
      <c r="D47" s="3" t="str">
        <f>IF(ISNUMBER(A47),COUNTIF(Calculations!B:B, A47),"")</f>
        <v/>
      </c>
      <c r="E47" s="3" t="str">
        <f>IF(ISNUMBER(A47),COUNTIF(Calculations!A:A, A47),"")</f>
        <v/>
      </c>
      <c r="F47" s="3" t="str">
        <f t="shared" si="15"/>
        <v/>
      </c>
      <c r="G47" s="3" t="str">
        <f t="shared" si="16"/>
        <v/>
      </c>
      <c r="H47" s="3" t="str">
        <f t="shared" si="2"/>
        <v/>
      </c>
      <c r="I47" s="3" t="str">
        <f t="shared" si="3"/>
        <v/>
      </c>
      <c r="J47" s="3" t="str">
        <f t="shared" si="4"/>
        <v/>
      </c>
      <c r="K47" s="3" t="str">
        <f t="shared" si="5"/>
        <v/>
      </c>
      <c r="L47" s="3" t="str">
        <f t="shared" si="9"/>
        <v/>
      </c>
      <c r="M47" s="3" t="str">
        <f t="shared" si="10"/>
        <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
      <c r="A48" s="9" t="str">
        <f t="shared" si="8"/>
        <v/>
      </c>
      <c r="B48" s="3" t="str">
        <f t="shared" si="0"/>
        <v/>
      </c>
      <c r="C48" s="3" t="str">
        <f t="shared" si="1"/>
        <v/>
      </c>
      <c r="D48" s="3" t="str">
        <f>IF(ISNUMBER(A48),COUNTIF(Calculations!B:B, A48),"")</f>
        <v/>
      </c>
      <c r="E48" s="3" t="str">
        <f>IF(ISNUMBER(A48),COUNTIF(Calculations!A:A, A48),"")</f>
        <v/>
      </c>
      <c r="F48" s="3" t="str">
        <f t="shared" si="15"/>
        <v/>
      </c>
      <c r="G48" s="3" t="str">
        <f t="shared" si="16"/>
        <v/>
      </c>
      <c r="H48" s="3" t="str">
        <f t="shared" si="2"/>
        <v/>
      </c>
      <c r="I48" s="3" t="str">
        <f t="shared" si="3"/>
        <v/>
      </c>
      <c r="J48" s="3" t="str">
        <f t="shared" si="4"/>
        <v/>
      </c>
      <c r="K48" s="3" t="str">
        <f t="shared" si="5"/>
        <v/>
      </c>
      <c r="L48" s="3" t="str">
        <f t="shared" si="9"/>
        <v/>
      </c>
      <c r="M48" s="3" t="str">
        <f t="shared" si="10"/>
        <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
      <c r="A49" s="9" t="str">
        <f t="shared" si="8"/>
        <v/>
      </c>
      <c r="B49" s="3" t="str">
        <f t="shared" si="0"/>
        <v/>
      </c>
      <c r="C49" s="3" t="str">
        <f t="shared" si="1"/>
        <v/>
      </c>
      <c r="D49" s="3" t="str">
        <f>IF(ISNUMBER(A49),COUNTIF(Calculations!B:B, A49),"")</f>
        <v/>
      </c>
      <c r="E49" s="3" t="str">
        <f>IF(ISNUMBER(A49),COUNTIF(Calculations!A:A, A49),"")</f>
        <v/>
      </c>
      <c r="F49" s="3" t="str">
        <f t="shared" si="15"/>
        <v/>
      </c>
      <c r="G49" s="3" t="str">
        <f t="shared" si="16"/>
        <v/>
      </c>
      <c r="H49" s="3" t="str">
        <f t="shared" si="2"/>
        <v/>
      </c>
      <c r="I49" s="3" t="str">
        <f t="shared" si="3"/>
        <v/>
      </c>
      <c r="J49" s="3" t="str">
        <f t="shared" si="4"/>
        <v/>
      </c>
      <c r="K49" s="3" t="str">
        <f t="shared" si="5"/>
        <v/>
      </c>
      <c r="L49" s="3" t="str">
        <f t="shared" si="9"/>
        <v/>
      </c>
      <c r="M49" s="3" t="str">
        <f t="shared" si="10"/>
        <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
      <c r="A50" s="9" t="str">
        <f t="shared" si="8"/>
        <v/>
      </c>
      <c r="B50" s="3" t="str">
        <f t="shared" si="0"/>
        <v/>
      </c>
      <c r="C50" s="3" t="str">
        <f t="shared" si="1"/>
        <v/>
      </c>
      <c r="D50" s="3" t="str">
        <f>IF(ISNUMBER(A50),COUNTIF(Calculations!B:B, A50),"")</f>
        <v/>
      </c>
      <c r="E50" s="3" t="str">
        <f>IF(ISNUMBER(A50),COUNTIF(Calculations!A:A, A50),"")</f>
        <v/>
      </c>
      <c r="F50" s="3" t="str">
        <f t="shared" si="15"/>
        <v/>
      </c>
      <c r="G50" s="3" t="str">
        <f t="shared" si="16"/>
        <v/>
      </c>
      <c r="H50" s="3" t="str">
        <f t="shared" si="2"/>
        <v/>
      </c>
      <c r="I50" s="3" t="str">
        <f t="shared" si="3"/>
        <v/>
      </c>
      <c r="J50" s="3" t="str">
        <f t="shared" si="4"/>
        <v/>
      </c>
      <c r="K50" s="3" t="str">
        <f t="shared" si="5"/>
        <v/>
      </c>
      <c r="L50" s="3" t="str">
        <f t="shared" si="9"/>
        <v/>
      </c>
      <c r="M50" s="3" t="str">
        <f t="shared" si="10"/>
        <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
      <c r="A51" s="9" t="str">
        <f t="shared" si="8"/>
        <v/>
      </c>
      <c r="B51" s="3" t="str">
        <f t="shared" si="0"/>
        <v/>
      </c>
      <c r="C51" s="3" t="str">
        <f t="shared" si="1"/>
        <v/>
      </c>
      <c r="D51" s="3" t="str">
        <f>IF(ISNUMBER(A51),COUNTIF(Calculations!B:B, A51),"")</f>
        <v/>
      </c>
      <c r="E51" s="3" t="str">
        <f>IF(ISNUMBER(A51),COUNTIF(Calculations!A:A, A51),"")</f>
        <v/>
      </c>
      <c r="F51" s="3" t="str">
        <f t="shared" si="15"/>
        <v/>
      </c>
      <c r="G51" s="3" t="str">
        <f t="shared" si="16"/>
        <v/>
      </c>
      <c r="H51" s="3" t="str">
        <f t="shared" si="2"/>
        <v/>
      </c>
      <c r="I51" s="3" t="str">
        <f t="shared" si="3"/>
        <v/>
      </c>
      <c r="J51" s="3" t="str">
        <f t="shared" si="4"/>
        <v/>
      </c>
      <c r="K51" s="3" t="str">
        <f t="shared" si="5"/>
        <v/>
      </c>
      <c r="L51" s="3" t="str">
        <f t="shared" si="9"/>
        <v/>
      </c>
      <c r="M51" s="3" t="str">
        <f t="shared" si="10"/>
        <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
      <c r="A52" s="9" t="str">
        <f t="shared" si="8"/>
        <v/>
      </c>
      <c r="B52" s="3" t="str">
        <f t="shared" si="0"/>
        <v/>
      </c>
      <c r="C52" s="3" t="str">
        <f t="shared" si="1"/>
        <v/>
      </c>
      <c r="D52" s="3" t="str">
        <f>IF(ISNUMBER(A52),COUNTIF(Calculations!B:B, A52),"")</f>
        <v/>
      </c>
      <c r="E52" s="3" t="str">
        <f>IF(ISNUMBER(A52),COUNTIF(Calculations!A:A, A52),"")</f>
        <v/>
      </c>
      <c r="F52" s="3" t="str">
        <f t="shared" si="15"/>
        <v/>
      </c>
      <c r="G52" s="3" t="str">
        <f t="shared" si="16"/>
        <v/>
      </c>
      <c r="H52" s="3" t="str">
        <f t="shared" si="2"/>
        <v/>
      </c>
      <c r="I52" s="3" t="str">
        <f t="shared" si="3"/>
        <v/>
      </c>
      <c r="J52" s="3" t="str">
        <f t="shared" si="4"/>
        <v/>
      </c>
      <c r="K52" s="3" t="str">
        <f t="shared" si="5"/>
        <v/>
      </c>
      <c r="L52" s="3" t="str">
        <f t="shared" si="9"/>
        <v/>
      </c>
      <c r="M52" s="3" t="str">
        <f t="shared" si="10"/>
        <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
      <c r="A53" s="9" t="str">
        <f t="shared" si="8"/>
        <v/>
      </c>
      <c r="B53" s="3" t="str">
        <f t="shared" si="0"/>
        <v/>
      </c>
      <c r="C53" s="3" t="str">
        <f t="shared" si="1"/>
        <v/>
      </c>
      <c r="D53" s="3" t="str">
        <f>IF(ISNUMBER(A53),COUNTIF(Calculations!B:B, A53),"")</f>
        <v/>
      </c>
      <c r="E53" s="3" t="str">
        <f>IF(ISNUMBER(A53),COUNTIF(Calculations!A:A, A53),"")</f>
        <v/>
      </c>
      <c r="F53" s="3" t="str">
        <f t="shared" si="15"/>
        <v/>
      </c>
      <c r="G53" s="3" t="str">
        <f t="shared" si="16"/>
        <v/>
      </c>
      <c r="H53" s="3" t="str">
        <f t="shared" si="2"/>
        <v/>
      </c>
      <c r="I53" s="3" t="str">
        <f t="shared" si="3"/>
        <v/>
      </c>
      <c r="J53" s="3" t="str">
        <f t="shared" si="4"/>
        <v/>
      </c>
      <c r="K53" s="3" t="str">
        <f t="shared" si="5"/>
        <v/>
      </c>
      <c r="L53" s="3" t="str">
        <f t="shared" si="9"/>
        <v/>
      </c>
      <c r="M53" s="3" t="str">
        <f t="shared" si="10"/>
        <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
      <c r="A54" s="9" t="str">
        <f t="shared" si="8"/>
        <v/>
      </c>
      <c r="B54" s="3" t="str">
        <f t="shared" si="0"/>
        <v/>
      </c>
      <c r="C54" s="3" t="str">
        <f t="shared" si="1"/>
        <v/>
      </c>
      <c r="D54" s="3" t="str">
        <f>IF(ISNUMBER(A54),COUNTIF(Calculations!B:B, A54),"")</f>
        <v/>
      </c>
      <c r="E54" s="3" t="str">
        <f>IF(ISNUMBER(A54),COUNTIF(Calculations!A:A, A54),"")</f>
        <v/>
      </c>
      <c r="F54" s="3" t="str">
        <f t="shared" si="15"/>
        <v/>
      </c>
      <c r="G54" s="3" t="str">
        <f t="shared" si="16"/>
        <v/>
      </c>
      <c r="H54" s="3" t="str">
        <f t="shared" si="2"/>
        <v/>
      </c>
      <c r="I54" s="3" t="str">
        <f t="shared" si="3"/>
        <v/>
      </c>
      <c r="J54" s="3" t="str">
        <f t="shared" si="4"/>
        <v/>
      </c>
      <c r="K54" s="3" t="str">
        <f t="shared" si="5"/>
        <v/>
      </c>
      <c r="L54" s="3" t="str">
        <f t="shared" si="9"/>
        <v/>
      </c>
      <c r="M54" s="3" t="str">
        <f t="shared" si="10"/>
        <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
      <c r="A55" s="9" t="str">
        <f t="shared" si="8"/>
        <v/>
      </c>
      <c r="B55" s="3" t="str">
        <f t="shared" si="0"/>
        <v/>
      </c>
      <c r="C55" s="3" t="str">
        <f t="shared" si="1"/>
        <v/>
      </c>
      <c r="D55" s="3" t="str">
        <f>IF(ISNUMBER(A55),COUNTIF(Calculations!B:B, A55),"")</f>
        <v/>
      </c>
      <c r="E55" s="3" t="str">
        <f>IF(ISNUMBER(A55),COUNTIF(Calculations!A:A, A55),"")</f>
        <v/>
      </c>
      <c r="F55" s="3" t="str">
        <f t="shared" si="15"/>
        <v/>
      </c>
      <c r="G55" s="3" t="str">
        <f t="shared" si="16"/>
        <v/>
      </c>
      <c r="H55" s="3" t="str">
        <f t="shared" si="2"/>
        <v/>
      </c>
      <c r="I55" s="3" t="str">
        <f t="shared" si="3"/>
        <v/>
      </c>
      <c r="J55" s="3" t="str">
        <f t="shared" si="4"/>
        <v/>
      </c>
      <c r="K55" s="3" t="str">
        <f t="shared" si="5"/>
        <v/>
      </c>
      <c r="L55" s="3" t="str">
        <f t="shared" si="9"/>
        <v/>
      </c>
      <c r="M55" s="3" t="str">
        <f t="shared" si="10"/>
        <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
      <c r="A56" s="9" t="str">
        <f t="shared" si="8"/>
        <v/>
      </c>
      <c r="B56" s="3" t="str">
        <f t="shared" si="0"/>
        <v/>
      </c>
      <c r="C56" s="3" t="str">
        <f t="shared" si="1"/>
        <v/>
      </c>
      <c r="D56" s="3" t="str">
        <f>IF(ISNUMBER(A56),COUNTIF(Calculations!B:B, A56),"")</f>
        <v/>
      </c>
      <c r="E56" s="3" t="str">
        <f>IF(ISNUMBER(A56),COUNTIF(Calculations!A:A, A56),"")</f>
        <v/>
      </c>
      <c r="F56" s="3" t="str">
        <f t="shared" si="15"/>
        <v/>
      </c>
      <c r="G56" s="3" t="str">
        <f t="shared" si="16"/>
        <v/>
      </c>
      <c r="H56" s="3" t="str">
        <f t="shared" si="2"/>
        <v/>
      </c>
      <c r="I56" s="3" t="str">
        <f t="shared" si="3"/>
        <v/>
      </c>
      <c r="J56" s="3" t="str">
        <f t="shared" si="4"/>
        <v/>
      </c>
      <c r="K56" s="3" t="str">
        <f t="shared" si="5"/>
        <v/>
      </c>
      <c r="L56" s="3" t="str">
        <f t="shared" si="9"/>
        <v/>
      </c>
      <c r="M56" s="3" t="str">
        <f t="shared" si="10"/>
        <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
      <c r="A57" s="9" t="str">
        <f t="shared" si="8"/>
        <v/>
      </c>
      <c r="B57" s="3" t="str">
        <f t="shared" si="0"/>
        <v/>
      </c>
      <c r="C57" s="3" t="str">
        <f t="shared" si="1"/>
        <v/>
      </c>
      <c r="D57" s="3" t="str">
        <f>IF(ISNUMBER(A57),COUNTIF(Calculations!B:B, A57),"")</f>
        <v/>
      </c>
      <c r="E57" s="3" t="str">
        <f>IF(ISNUMBER(A57),COUNTIF(Calculations!A:A, A57),"")</f>
        <v/>
      </c>
      <c r="F57" s="3" t="str">
        <f t="shared" si="15"/>
        <v/>
      </c>
      <c r="G57" s="3" t="str">
        <f t="shared" si="16"/>
        <v/>
      </c>
      <c r="H57" s="3" t="str">
        <f t="shared" si="2"/>
        <v/>
      </c>
      <c r="I57" s="3" t="str">
        <f t="shared" si="3"/>
        <v/>
      </c>
      <c r="J57" s="3" t="str">
        <f t="shared" si="4"/>
        <v/>
      </c>
      <c r="K57" s="3" t="str">
        <f t="shared" si="5"/>
        <v/>
      </c>
      <c r="L57" s="3" t="str">
        <f t="shared" si="9"/>
        <v/>
      </c>
      <c r="M57" s="3" t="str">
        <f t="shared" si="10"/>
        <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
      <c r="A58" s="9" t="str">
        <f t="shared" si="8"/>
        <v/>
      </c>
      <c r="B58" s="3" t="str">
        <f t="shared" si="0"/>
        <v/>
      </c>
      <c r="C58" s="3" t="str">
        <f t="shared" si="1"/>
        <v/>
      </c>
      <c r="D58" s="3" t="str">
        <f>IF(ISNUMBER(A58),COUNTIF(Calculations!B:B, A58),"")</f>
        <v/>
      </c>
      <c r="E58" s="3" t="str">
        <f>IF(ISNUMBER(A58),COUNTIF(Calculations!A:A, A58),"")</f>
        <v/>
      </c>
      <c r="F58" s="3" t="str">
        <f t="shared" si="15"/>
        <v/>
      </c>
      <c r="G58" s="3" t="str">
        <f t="shared" si="16"/>
        <v/>
      </c>
      <c r="H58" s="3" t="str">
        <f t="shared" si="2"/>
        <v/>
      </c>
      <c r="I58" s="3" t="str">
        <f t="shared" si="3"/>
        <v/>
      </c>
      <c r="J58" s="3" t="str">
        <f t="shared" si="4"/>
        <v/>
      </c>
      <c r="K58" s="3" t="str">
        <f t="shared" si="5"/>
        <v/>
      </c>
      <c r="L58" s="3" t="str">
        <f t="shared" si="9"/>
        <v/>
      </c>
      <c r="M58" s="3" t="str">
        <f t="shared" si="10"/>
        <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
      <c r="A59" s="9" t="str">
        <f t="shared" si="8"/>
        <v/>
      </c>
      <c r="B59" s="3" t="str">
        <f t="shared" si="0"/>
        <v/>
      </c>
      <c r="C59" s="3" t="str">
        <f t="shared" si="1"/>
        <v/>
      </c>
      <c r="D59" s="3" t="str">
        <f>IF(ISNUMBER(A59),COUNTIF(Calculations!B:B, A59),"")</f>
        <v/>
      </c>
      <c r="E59" s="3" t="str">
        <f>IF(ISNUMBER(A59),COUNTIF(Calculations!A:A, A59),"")</f>
        <v/>
      </c>
      <c r="F59" s="3" t="str">
        <f t="shared" si="15"/>
        <v/>
      </c>
      <c r="G59" s="3" t="str">
        <f t="shared" si="16"/>
        <v/>
      </c>
      <c r="H59" s="3" t="str">
        <f t="shared" si="2"/>
        <v/>
      </c>
      <c r="I59" s="3" t="str">
        <f t="shared" si="3"/>
        <v/>
      </c>
      <c r="J59" s="3" t="str">
        <f t="shared" si="4"/>
        <v/>
      </c>
      <c r="K59" s="3" t="str">
        <f t="shared" si="5"/>
        <v/>
      </c>
      <c r="L59" s="3" t="str">
        <f t="shared" si="9"/>
        <v/>
      </c>
      <c r="M59" s="3" t="str">
        <f t="shared" si="10"/>
        <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
      <c r="A60" s="9" t="str">
        <f t="shared" si="8"/>
        <v/>
      </c>
      <c r="B60" s="3" t="str">
        <f t="shared" si="0"/>
        <v/>
      </c>
      <c r="C60" s="3" t="str">
        <f t="shared" si="1"/>
        <v/>
      </c>
      <c r="D60" s="3" t="str">
        <f>IF(ISNUMBER(A60),COUNTIF(Calculations!B:B, A60),"")</f>
        <v/>
      </c>
      <c r="E60" s="3" t="str">
        <f>IF(ISNUMBER(A60),COUNTIF(Calculations!A:A, A60),"")</f>
        <v/>
      </c>
      <c r="F60" s="3" t="str">
        <f t="shared" si="15"/>
        <v/>
      </c>
      <c r="G60" s="3" t="str">
        <f t="shared" si="16"/>
        <v/>
      </c>
      <c r="H60" s="3" t="str">
        <f t="shared" si="2"/>
        <v/>
      </c>
      <c r="I60" s="3" t="str">
        <f t="shared" si="3"/>
        <v/>
      </c>
      <c r="J60" s="3" t="str">
        <f t="shared" si="4"/>
        <v/>
      </c>
      <c r="K60" s="3" t="str">
        <f t="shared" si="5"/>
        <v/>
      </c>
      <c r="L60" s="3" t="str">
        <f t="shared" si="9"/>
        <v/>
      </c>
      <c r="M60" s="3" t="str">
        <f t="shared" si="10"/>
        <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
      <c r="A61" s="9" t="str">
        <f t="shared" si="8"/>
        <v/>
      </c>
      <c r="B61" s="3" t="str">
        <f t="shared" si="0"/>
        <v/>
      </c>
      <c r="C61" s="3" t="str">
        <f t="shared" si="1"/>
        <v/>
      </c>
      <c r="D61" s="3" t="str">
        <f>IF(ISNUMBER(A61),COUNTIF(Calculations!B:B, A61),"")</f>
        <v/>
      </c>
      <c r="E61" s="3" t="str">
        <f>IF(ISNUMBER(A61),COUNTIF(Calculations!A:A, A61),"")</f>
        <v/>
      </c>
      <c r="F61" s="3" t="str">
        <f t="shared" si="15"/>
        <v/>
      </c>
      <c r="G61" s="3" t="str">
        <f t="shared" si="16"/>
        <v/>
      </c>
      <c r="H61" s="3" t="str">
        <f t="shared" si="2"/>
        <v/>
      </c>
      <c r="I61" s="3" t="str">
        <f t="shared" si="3"/>
        <v/>
      </c>
      <c r="J61" s="3" t="str">
        <f t="shared" si="4"/>
        <v/>
      </c>
      <c r="K61" s="3" t="str">
        <f t="shared" si="5"/>
        <v/>
      </c>
      <c r="L61" s="3" t="str">
        <f t="shared" si="9"/>
        <v/>
      </c>
      <c r="M61" s="3" t="str">
        <f t="shared" si="10"/>
        <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
      <c r="A62" s="9" t="str">
        <f t="shared" si="8"/>
        <v/>
      </c>
      <c r="B62" s="3" t="str">
        <f t="shared" si="0"/>
        <v/>
      </c>
      <c r="C62" s="3" t="str">
        <f t="shared" si="1"/>
        <v/>
      </c>
      <c r="D62" s="3" t="str">
        <f>IF(ISNUMBER(A62),COUNTIF(Calculations!B:B, A62),"")</f>
        <v/>
      </c>
      <c r="E62" s="3" t="str">
        <f>IF(ISNUMBER(A62),COUNTIF(Calculations!A:A, A62),"")</f>
        <v/>
      </c>
      <c r="F62" s="3" t="str">
        <f t="shared" si="15"/>
        <v/>
      </c>
      <c r="G62" s="3" t="str">
        <f t="shared" si="16"/>
        <v/>
      </c>
      <c r="H62" s="3" t="str">
        <f t="shared" si="2"/>
        <v/>
      </c>
      <c r="I62" s="3" t="str">
        <f t="shared" si="3"/>
        <v/>
      </c>
      <c r="J62" s="3" t="str">
        <f t="shared" si="4"/>
        <v/>
      </c>
      <c r="K62" s="3" t="str">
        <f t="shared" si="5"/>
        <v/>
      </c>
      <c r="L62" s="3" t="str">
        <f t="shared" si="9"/>
        <v/>
      </c>
      <c r="M62" s="3" t="str">
        <f t="shared" si="10"/>
        <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
      <c r="A63" s="9" t="str">
        <f t="shared" si="8"/>
        <v/>
      </c>
      <c r="B63" s="3" t="str">
        <f t="shared" si="0"/>
        <v/>
      </c>
      <c r="C63" s="3" t="str">
        <f t="shared" si="1"/>
        <v/>
      </c>
      <c r="D63" s="3" t="str">
        <f>IF(ISNUMBER(A63),COUNTIF(Calculations!B:B, A63),"")</f>
        <v/>
      </c>
      <c r="E63" s="3" t="str">
        <f>IF(ISNUMBER(A63),COUNTIF(Calculations!A:A, A63),"")</f>
        <v/>
      </c>
      <c r="F63" s="3" t="str">
        <f t="shared" si="15"/>
        <v/>
      </c>
      <c r="G63" s="3" t="str">
        <f t="shared" si="16"/>
        <v/>
      </c>
      <c r="H63" s="3" t="str">
        <f t="shared" si="2"/>
        <v/>
      </c>
      <c r="I63" s="3" t="str">
        <f t="shared" si="3"/>
        <v/>
      </c>
      <c r="J63" s="3" t="str">
        <f t="shared" si="4"/>
        <v/>
      </c>
      <c r="K63" s="3" t="str">
        <f t="shared" si="5"/>
        <v/>
      </c>
      <c r="L63" s="3" t="str">
        <f t="shared" si="9"/>
        <v/>
      </c>
      <c r="M63" s="3" t="str">
        <f t="shared" si="10"/>
        <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
      <c r="A64" s="9" t="str">
        <f t="shared" si="8"/>
        <v/>
      </c>
      <c r="B64" s="3" t="str">
        <f t="shared" si="0"/>
        <v/>
      </c>
      <c r="C64" s="3" t="str">
        <f t="shared" si="1"/>
        <v/>
      </c>
      <c r="D64" s="3" t="str">
        <f>IF(ISNUMBER(A64),COUNTIF(Calculations!B:B, A64),"")</f>
        <v/>
      </c>
      <c r="E64" s="3" t="str">
        <f>IF(ISNUMBER(A64),COUNTIF(Calculations!A:A, A64),"")</f>
        <v/>
      </c>
      <c r="F64" s="3" t="str">
        <f t="shared" si="15"/>
        <v/>
      </c>
      <c r="G64" s="3" t="str">
        <f t="shared" si="16"/>
        <v/>
      </c>
      <c r="H64" s="3" t="str">
        <f t="shared" si="2"/>
        <v/>
      </c>
      <c r="I64" s="3" t="str">
        <f t="shared" si="3"/>
        <v/>
      </c>
      <c r="J64" s="3" t="str">
        <f t="shared" si="4"/>
        <v/>
      </c>
      <c r="K64" s="3" t="str">
        <f t="shared" si="5"/>
        <v/>
      </c>
      <c r="L64" s="3" t="str">
        <f t="shared" si="9"/>
        <v/>
      </c>
      <c r="M64" s="3" t="str">
        <f t="shared" si="10"/>
        <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
      <c r="A65" s="9" t="str">
        <f t="shared" si="8"/>
        <v/>
      </c>
      <c r="B65" s="3" t="str">
        <f t="shared" si="0"/>
        <v/>
      </c>
      <c r="C65" s="3" t="str">
        <f t="shared" si="1"/>
        <v/>
      </c>
      <c r="D65" s="3" t="str">
        <f>IF(ISNUMBER(A65),COUNTIF(Calculations!B:B, A65),"")</f>
        <v/>
      </c>
      <c r="E65" s="3" t="str">
        <f>IF(ISNUMBER(A65),COUNTIF(Calculations!A:A, A65),"")</f>
        <v/>
      </c>
      <c r="F65" s="3" t="str">
        <f t="shared" si="15"/>
        <v/>
      </c>
      <c r="G65" s="3" t="str">
        <f t="shared" si="16"/>
        <v/>
      </c>
      <c r="H65" s="3" t="str">
        <f t="shared" si="2"/>
        <v/>
      </c>
      <c r="I65" s="3" t="str">
        <f t="shared" si="3"/>
        <v/>
      </c>
      <c r="J65" s="3" t="str">
        <f t="shared" si="4"/>
        <v/>
      </c>
      <c r="K65" s="3" t="str">
        <f t="shared" si="5"/>
        <v/>
      </c>
      <c r="L65" s="3" t="str">
        <f t="shared" si="9"/>
        <v/>
      </c>
      <c r="M65" s="3" t="str">
        <f t="shared" si="10"/>
        <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
      <c r="A66" s="9" t="str">
        <f t="shared" si="8"/>
        <v/>
      </c>
      <c r="B66" s="3" t="str">
        <f t="shared" si="0"/>
        <v/>
      </c>
      <c r="C66" s="3" t="str">
        <f t="shared" ref="C66:C129" si="19">IF(ISNUMBER(A66),COUNTIFS(IndirectStartDates,"&lt;="&amp;A66,IndirectCompletedDates,"&gt;="&amp;A66) + COUNTIFS(IndirectStartDates,"&lt;="&amp;A66,IndirectCompletedDates,""),"")</f>
        <v/>
      </c>
      <c r="D66" s="3" t="str">
        <f>IF(ISNUMBER(A66),COUNTIF(Calculations!B:B, A66),"")</f>
        <v/>
      </c>
      <c r="E66" s="3" t="str">
        <f>IF(ISNUMBER(A66),COUNTIF(Calculations!A:A, A66),"")</f>
        <v/>
      </c>
      <c r="F66" s="3" t="str">
        <f t="shared" si="15"/>
        <v/>
      </c>
      <c r="G66" s="3" t="str">
        <f t="shared" si="16"/>
        <v/>
      </c>
      <c r="H66" s="3" t="str">
        <f t="shared" ref="H66:H129" si="20">IF(ISNUMBER(A66),
  COUNTIFS(IndirectStartDates,"&lt;=" &amp; $A66, IndirectStartDates,"&gt;"&amp;$A66-AgeLowest,  IndirectCompletedDates,"&gt;=" &amp; $A66)
+ COUNTIFS(IndirectStartDates,"&lt;=" &amp; $A66,    IndirectStartDates,"&gt;"&amp;$A66-AgeLowest,  IndirectCompletedDates,""),"")</f>
        <v/>
      </c>
      <c r="I66" s="3" t="str">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
      </c>
      <c r="J66" s="3" t="str">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
      </c>
      <c r="K66" s="3" t="str">
        <f t="shared" ref="K66:K129" si="23">IF(ISNUMBER(A66),
  COUNTIFS(IndirectStartDates,"&lt;=" &amp; $A66, IndirectStartDates,"&lt;="&amp;$A66-AgeLargest, IndirectCompletedDates,"&gt;=" &amp; $A66)
+ COUNTIFS(IndirectStartDates,"&lt;=" &amp; $A66,    IndirectStartDates,"&lt;="&amp;$A66-AgeLargest,  IndirectCompletedDates,""),"")</f>
        <v/>
      </c>
      <c r="L66" s="3" t="str">
        <f t="shared" si="9"/>
        <v/>
      </c>
      <c r="M66" s="3" t="str">
        <f t="shared" si="10"/>
        <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
      <c r="A67" s="9" t="str">
        <f t="shared" ref="A67:A130" si="26">IF(ISNUMBER(A66), IF(EndDate&lt;&gt;"",  IF(A66+1&lt;=MIN(EndDate,MAX(IndirectStartDates,IndirectCompletedDates)),A66+1,""),IF(A66+1&lt;=MAX(IndirectStartDates,IndirectCompletedDates),A66+1,"")),"")</f>
        <v/>
      </c>
      <c r="B67" s="3" t="str">
        <f t="shared" ref="B67:B130" si="27">IF(ISNUMBER(A67),YEAR(A67)&amp;"-"&amp;TEXT(WEEKNUM(A67),"00"),"")</f>
        <v/>
      </c>
      <c r="C67" s="3" t="str">
        <f t="shared" si="19"/>
        <v/>
      </c>
      <c r="D67" s="3" t="str">
        <f>IF(ISNUMBER(A67),COUNTIF(Calculations!B:B, A67),"")</f>
        <v/>
      </c>
      <c r="E67" s="3" t="str">
        <f>IF(ISNUMBER(A67),COUNTIF(Calculations!A:A, A67),"")</f>
        <v/>
      </c>
      <c r="F67" s="3" t="str">
        <f t="shared" si="15"/>
        <v/>
      </c>
      <c r="G67" s="3" t="str">
        <f t="shared" si="16"/>
        <v/>
      </c>
      <c r="H67" s="3" t="str">
        <f t="shared" si="20"/>
        <v/>
      </c>
      <c r="I67" s="3" t="str">
        <f t="shared" si="21"/>
        <v/>
      </c>
      <c r="J67" s="3" t="str">
        <f t="shared" si="22"/>
        <v/>
      </c>
      <c r="K67" s="3" t="str">
        <f t="shared" si="23"/>
        <v/>
      </c>
      <c r="L67" s="3" t="str">
        <f t="shared" ref="L67:L130" si="28">IF(A67&lt;&gt;"", IF(C66&gt;0, IF(((C67-C66)/C66)&gt;WIPWarningPercentage,C67,NA()),NA()),"")</f>
        <v/>
      </c>
      <c r="M67" s="3" t="str">
        <f t="shared" ref="M67:M130" si="29">IF(A67&lt;&gt;"", IF(J66+K66&gt;0, IF(((J67+K67)-(J66+K66))/(J66+K66)&gt;AgeWarningPercentage,J67+K67,NA()),NA()),"")</f>
        <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
      <c r="A68" s="9" t="str">
        <f t="shared" si="26"/>
        <v/>
      </c>
      <c r="B68" s="3" t="str">
        <f t="shared" si="27"/>
        <v/>
      </c>
      <c r="C68" s="3" t="str">
        <f t="shared" si="19"/>
        <v/>
      </c>
      <c r="D68" s="3" t="str">
        <f>IF(ISNUMBER(A68),COUNTIF(Calculations!B:B, A68),"")</f>
        <v/>
      </c>
      <c r="E68" s="3" t="str">
        <f>IF(ISNUMBER(A68),COUNTIF(Calculations!A:A, A68),"")</f>
        <v/>
      </c>
      <c r="F68" s="3" t="str">
        <f t="shared" ref="F68:F131" si="34">IF(ISNUMBER(A68),F67 + D68,"")</f>
        <v/>
      </c>
      <c r="G68" s="3" t="str">
        <f t="shared" ref="G68:G131" si="35">IF(ISNUMBER(A68),G67 + E68,"")</f>
        <v/>
      </c>
      <c r="H68" s="3" t="str">
        <f t="shared" si="20"/>
        <v/>
      </c>
      <c r="I68" s="3" t="str">
        <f t="shared" si="21"/>
        <v/>
      </c>
      <c r="J68" s="3" t="str">
        <f t="shared" si="22"/>
        <v/>
      </c>
      <c r="K68" s="3" t="str">
        <f t="shared" si="23"/>
        <v/>
      </c>
      <c r="L68" s="3" t="str">
        <f t="shared" si="28"/>
        <v/>
      </c>
      <c r="M68" s="3" t="str">
        <f t="shared" si="29"/>
        <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
      <c r="A69" s="9" t="str">
        <f t="shared" si="26"/>
        <v/>
      </c>
      <c r="B69" s="3" t="str">
        <f t="shared" si="27"/>
        <v/>
      </c>
      <c r="C69" s="3" t="str">
        <f t="shared" si="19"/>
        <v/>
      </c>
      <c r="D69" s="3" t="str">
        <f>IF(ISNUMBER(A69),COUNTIF(Calculations!B:B, A69),"")</f>
        <v/>
      </c>
      <c r="E69" s="3" t="str">
        <f>IF(ISNUMBER(A69),COUNTIF(Calculations!A:A, A69),"")</f>
        <v/>
      </c>
      <c r="F69" s="3" t="str">
        <f t="shared" si="34"/>
        <v/>
      </c>
      <c r="G69" s="3" t="str">
        <f t="shared" si="35"/>
        <v/>
      </c>
      <c r="H69" s="3" t="str">
        <f t="shared" si="20"/>
        <v/>
      </c>
      <c r="I69" s="3" t="str">
        <f t="shared" si="21"/>
        <v/>
      </c>
      <c r="J69" s="3" t="str">
        <f t="shared" si="22"/>
        <v/>
      </c>
      <c r="K69" s="3" t="str">
        <f t="shared" si="23"/>
        <v/>
      </c>
      <c r="L69" s="3" t="str">
        <f t="shared" si="28"/>
        <v/>
      </c>
      <c r="M69" s="3" t="str">
        <f t="shared" si="29"/>
        <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
      <c r="A70" s="9" t="str">
        <f t="shared" si="26"/>
        <v/>
      </c>
      <c r="B70" s="3" t="str">
        <f t="shared" si="27"/>
        <v/>
      </c>
      <c r="C70" s="3" t="str">
        <f t="shared" si="19"/>
        <v/>
      </c>
      <c r="D70" s="3" t="str">
        <f>IF(ISNUMBER(A70),COUNTIF(Calculations!B:B, A70),"")</f>
        <v/>
      </c>
      <c r="E70" s="3" t="str">
        <f>IF(ISNUMBER(A70),COUNTIF(Calculations!A:A, A70),"")</f>
        <v/>
      </c>
      <c r="F70" s="3" t="str">
        <f t="shared" si="34"/>
        <v/>
      </c>
      <c r="G70" s="3" t="str">
        <f t="shared" si="35"/>
        <v/>
      </c>
      <c r="H70" s="3" t="str">
        <f t="shared" si="20"/>
        <v/>
      </c>
      <c r="I70" s="3" t="str">
        <f t="shared" si="21"/>
        <v/>
      </c>
      <c r="J70" s="3" t="str">
        <f t="shared" si="22"/>
        <v/>
      </c>
      <c r="K70" s="3" t="str">
        <f t="shared" si="23"/>
        <v/>
      </c>
      <c r="L70" s="3" t="str">
        <f t="shared" si="28"/>
        <v/>
      </c>
      <c r="M70" s="3" t="str">
        <f t="shared" si="29"/>
        <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
      <c r="A71" s="9" t="str">
        <f t="shared" si="26"/>
        <v/>
      </c>
      <c r="B71" s="3" t="str">
        <f t="shared" si="27"/>
        <v/>
      </c>
      <c r="C71" s="3" t="str">
        <f t="shared" si="19"/>
        <v/>
      </c>
      <c r="D71" s="3" t="str">
        <f>IF(ISNUMBER(A71),COUNTIF(Calculations!B:B, A71),"")</f>
        <v/>
      </c>
      <c r="E71" s="3" t="str">
        <f>IF(ISNUMBER(A71),COUNTIF(Calculations!A:A, A71),"")</f>
        <v/>
      </c>
      <c r="F71" s="3" t="str">
        <f t="shared" si="34"/>
        <v/>
      </c>
      <c r="G71" s="3" t="str">
        <f t="shared" si="35"/>
        <v/>
      </c>
      <c r="H71" s="3" t="str">
        <f t="shared" si="20"/>
        <v/>
      </c>
      <c r="I71" s="3" t="str">
        <f t="shared" si="21"/>
        <v/>
      </c>
      <c r="J71" s="3" t="str">
        <f t="shared" si="22"/>
        <v/>
      </c>
      <c r="K71" s="3" t="str">
        <f t="shared" si="23"/>
        <v/>
      </c>
      <c r="L71" s="3" t="str">
        <f t="shared" si="28"/>
        <v/>
      </c>
      <c r="M71" s="3" t="str">
        <f t="shared" si="29"/>
        <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
      <c r="A72" s="9" t="str">
        <f t="shared" si="26"/>
        <v/>
      </c>
      <c r="B72" s="3" t="str">
        <f t="shared" si="27"/>
        <v/>
      </c>
      <c r="C72" s="3" t="str">
        <f t="shared" si="19"/>
        <v/>
      </c>
      <c r="D72" s="3" t="str">
        <f>IF(ISNUMBER(A72),COUNTIF(Calculations!B:B, A72),"")</f>
        <v/>
      </c>
      <c r="E72" s="3" t="str">
        <f>IF(ISNUMBER(A72),COUNTIF(Calculations!A:A, A72),"")</f>
        <v/>
      </c>
      <c r="F72" s="3" t="str">
        <f t="shared" si="34"/>
        <v/>
      </c>
      <c r="G72" s="3" t="str">
        <f t="shared" si="35"/>
        <v/>
      </c>
      <c r="H72" s="3" t="str">
        <f t="shared" si="20"/>
        <v/>
      </c>
      <c r="I72" s="3" t="str">
        <f t="shared" si="21"/>
        <v/>
      </c>
      <c r="J72" s="3" t="str">
        <f t="shared" si="22"/>
        <v/>
      </c>
      <c r="K72" s="3" t="str">
        <f t="shared" si="23"/>
        <v/>
      </c>
      <c r="L72" s="3" t="str">
        <f t="shared" si="28"/>
        <v/>
      </c>
      <c r="M72" s="3" t="str">
        <f t="shared" si="29"/>
        <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
      <c r="A73" s="9" t="str">
        <f t="shared" si="26"/>
        <v/>
      </c>
      <c r="B73" s="3" t="str">
        <f t="shared" si="27"/>
        <v/>
      </c>
      <c r="C73" s="3" t="str">
        <f t="shared" si="19"/>
        <v/>
      </c>
      <c r="D73" s="3" t="str">
        <f>IF(ISNUMBER(A73),COUNTIF(Calculations!B:B, A73),"")</f>
        <v/>
      </c>
      <c r="E73" s="3" t="str">
        <f>IF(ISNUMBER(A73),COUNTIF(Calculations!A:A, A73),"")</f>
        <v/>
      </c>
      <c r="F73" s="3" t="str">
        <f t="shared" si="34"/>
        <v/>
      </c>
      <c r="G73" s="3" t="str">
        <f t="shared" si="35"/>
        <v/>
      </c>
      <c r="H73" s="3" t="str">
        <f t="shared" si="20"/>
        <v/>
      </c>
      <c r="I73" s="3" t="str">
        <f t="shared" si="21"/>
        <v/>
      </c>
      <c r="J73" s="3" t="str">
        <f t="shared" si="22"/>
        <v/>
      </c>
      <c r="K73" s="3" t="str">
        <f t="shared" si="23"/>
        <v/>
      </c>
      <c r="L73" s="3" t="str">
        <f t="shared" si="28"/>
        <v/>
      </c>
      <c r="M73" s="3" t="str">
        <f t="shared" si="29"/>
        <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
      <c r="A74" s="9" t="str">
        <f t="shared" si="26"/>
        <v/>
      </c>
      <c r="B74" s="3" t="str">
        <f t="shared" si="27"/>
        <v/>
      </c>
      <c r="C74" s="3" t="str">
        <f t="shared" si="19"/>
        <v/>
      </c>
      <c r="D74" s="3" t="str">
        <f>IF(ISNUMBER(A74),COUNTIF(Calculations!B:B, A74),"")</f>
        <v/>
      </c>
      <c r="E74" s="3" t="str">
        <f>IF(ISNUMBER(A74),COUNTIF(Calculations!A:A, A74),"")</f>
        <v/>
      </c>
      <c r="F74" s="3" t="str">
        <f t="shared" si="34"/>
        <v/>
      </c>
      <c r="G74" s="3" t="str">
        <f t="shared" si="35"/>
        <v/>
      </c>
      <c r="H74" s="3" t="str">
        <f t="shared" si="20"/>
        <v/>
      </c>
      <c r="I74" s="3" t="str">
        <f t="shared" si="21"/>
        <v/>
      </c>
      <c r="J74" s="3" t="str">
        <f t="shared" si="22"/>
        <v/>
      </c>
      <c r="K74" s="3" t="str">
        <f t="shared" si="23"/>
        <v/>
      </c>
      <c r="L74" s="3" t="str">
        <f t="shared" si="28"/>
        <v/>
      </c>
      <c r="M74" s="3" t="str">
        <f t="shared" si="29"/>
        <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
      <c r="A75" s="9" t="str">
        <f t="shared" si="26"/>
        <v/>
      </c>
      <c r="B75" s="3" t="str">
        <f t="shared" si="27"/>
        <v/>
      </c>
      <c r="C75" s="3" t="str">
        <f t="shared" si="19"/>
        <v/>
      </c>
      <c r="D75" s="3" t="str">
        <f>IF(ISNUMBER(A75),COUNTIF(Calculations!B:B, A75),"")</f>
        <v/>
      </c>
      <c r="E75" s="3" t="str">
        <f>IF(ISNUMBER(A75),COUNTIF(Calculations!A:A, A75),"")</f>
        <v/>
      </c>
      <c r="F75" s="3" t="str">
        <f t="shared" si="34"/>
        <v/>
      </c>
      <c r="G75" s="3" t="str">
        <f t="shared" si="35"/>
        <v/>
      </c>
      <c r="H75" s="3" t="str">
        <f t="shared" si="20"/>
        <v/>
      </c>
      <c r="I75" s="3" t="str">
        <f t="shared" si="21"/>
        <v/>
      </c>
      <c r="J75" s="3" t="str">
        <f t="shared" si="22"/>
        <v/>
      </c>
      <c r="K75" s="3" t="str">
        <f t="shared" si="23"/>
        <v/>
      </c>
      <c r="L75" s="3" t="str">
        <f t="shared" si="28"/>
        <v/>
      </c>
      <c r="M75" s="3" t="str">
        <f t="shared" si="29"/>
        <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
      <c r="A76" s="9" t="str">
        <f t="shared" si="26"/>
        <v/>
      </c>
      <c r="B76" s="3" t="str">
        <f t="shared" si="27"/>
        <v/>
      </c>
      <c r="C76" s="3" t="str">
        <f t="shared" si="19"/>
        <v/>
      </c>
      <c r="D76" s="3" t="str">
        <f>IF(ISNUMBER(A76),COUNTIF(Calculations!B:B, A76),"")</f>
        <v/>
      </c>
      <c r="E76" s="3" t="str">
        <f>IF(ISNUMBER(A76),COUNTIF(Calculations!A:A, A76),"")</f>
        <v/>
      </c>
      <c r="F76" s="3" t="str">
        <f t="shared" si="34"/>
        <v/>
      </c>
      <c r="G76" s="3" t="str">
        <f t="shared" si="35"/>
        <v/>
      </c>
      <c r="H76" s="3" t="str">
        <f t="shared" si="20"/>
        <v/>
      </c>
      <c r="I76" s="3" t="str">
        <f t="shared" si="21"/>
        <v/>
      </c>
      <c r="J76" s="3" t="str">
        <f t="shared" si="22"/>
        <v/>
      </c>
      <c r="K76" s="3" t="str">
        <f t="shared" si="23"/>
        <v/>
      </c>
      <c r="L76" s="3" t="str">
        <f t="shared" si="28"/>
        <v/>
      </c>
      <c r="M76" s="3" t="str">
        <f t="shared" si="29"/>
        <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
      <c r="A77" s="9" t="str">
        <f t="shared" si="26"/>
        <v/>
      </c>
      <c r="B77" s="3" t="str">
        <f t="shared" si="27"/>
        <v/>
      </c>
      <c r="C77" s="3" t="str">
        <f t="shared" si="19"/>
        <v/>
      </c>
      <c r="D77" s="3" t="str">
        <f>IF(ISNUMBER(A77),COUNTIF(Calculations!B:B, A77),"")</f>
        <v/>
      </c>
      <c r="E77" s="3" t="str">
        <f>IF(ISNUMBER(A77),COUNTIF(Calculations!A:A, A77),"")</f>
        <v/>
      </c>
      <c r="F77" s="3" t="str">
        <f t="shared" si="34"/>
        <v/>
      </c>
      <c r="G77" s="3" t="str">
        <f t="shared" si="35"/>
        <v/>
      </c>
      <c r="H77" s="3" t="str">
        <f t="shared" si="20"/>
        <v/>
      </c>
      <c r="I77" s="3" t="str">
        <f t="shared" si="21"/>
        <v/>
      </c>
      <c r="J77" s="3" t="str">
        <f t="shared" si="22"/>
        <v/>
      </c>
      <c r="K77" s="3" t="str">
        <f t="shared" si="23"/>
        <v/>
      </c>
      <c r="L77" s="3" t="str">
        <f t="shared" si="28"/>
        <v/>
      </c>
      <c r="M77" s="3" t="str">
        <f t="shared" si="29"/>
        <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
      <c r="A78" s="9" t="str">
        <f t="shared" si="26"/>
        <v/>
      </c>
      <c r="B78" s="3" t="str">
        <f t="shared" si="27"/>
        <v/>
      </c>
      <c r="C78" s="3" t="str">
        <f t="shared" si="19"/>
        <v/>
      </c>
      <c r="D78" s="3" t="str">
        <f>IF(ISNUMBER(A78),COUNTIF(Calculations!B:B, A78),"")</f>
        <v/>
      </c>
      <c r="E78" s="3" t="str">
        <f>IF(ISNUMBER(A78),COUNTIF(Calculations!A:A, A78),"")</f>
        <v/>
      </c>
      <c r="F78" s="3" t="str">
        <f t="shared" si="34"/>
        <v/>
      </c>
      <c r="G78" s="3" t="str">
        <f t="shared" si="35"/>
        <v/>
      </c>
      <c r="H78" s="3" t="str">
        <f t="shared" si="20"/>
        <v/>
      </c>
      <c r="I78" s="3" t="str">
        <f t="shared" si="21"/>
        <v/>
      </c>
      <c r="J78" s="3" t="str">
        <f t="shared" si="22"/>
        <v/>
      </c>
      <c r="K78" s="3" t="str">
        <f t="shared" si="23"/>
        <v/>
      </c>
      <c r="L78" s="3" t="str">
        <f t="shared" si="28"/>
        <v/>
      </c>
      <c r="M78" s="3" t="str">
        <f t="shared" si="29"/>
        <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
      <c r="A79" s="9" t="str">
        <f t="shared" si="26"/>
        <v/>
      </c>
      <c r="B79" s="3" t="str">
        <f t="shared" si="27"/>
        <v/>
      </c>
      <c r="C79" s="3" t="str">
        <f t="shared" si="19"/>
        <v/>
      </c>
      <c r="D79" s="3" t="str">
        <f>IF(ISNUMBER(A79),COUNTIF(Calculations!B:B, A79),"")</f>
        <v/>
      </c>
      <c r="E79" s="3" t="str">
        <f>IF(ISNUMBER(A79),COUNTIF(Calculations!A:A, A79),"")</f>
        <v/>
      </c>
      <c r="F79" s="3" t="str">
        <f t="shared" si="34"/>
        <v/>
      </c>
      <c r="G79" s="3" t="str">
        <f t="shared" si="35"/>
        <v/>
      </c>
      <c r="H79" s="3" t="str">
        <f t="shared" si="20"/>
        <v/>
      </c>
      <c r="I79" s="3" t="str">
        <f t="shared" si="21"/>
        <v/>
      </c>
      <c r="J79" s="3" t="str">
        <f t="shared" si="22"/>
        <v/>
      </c>
      <c r="K79" s="3" t="str">
        <f t="shared" si="23"/>
        <v/>
      </c>
      <c r="L79" s="3" t="str">
        <f t="shared" si="28"/>
        <v/>
      </c>
      <c r="M79" s="3" t="str">
        <f t="shared" si="29"/>
        <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
      <c r="A80" s="9" t="str">
        <f t="shared" si="26"/>
        <v/>
      </c>
      <c r="B80" s="3" t="str">
        <f t="shared" si="27"/>
        <v/>
      </c>
      <c r="C80" s="3" t="str">
        <f t="shared" si="19"/>
        <v/>
      </c>
      <c r="D80" s="3" t="str">
        <f>IF(ISNUMBER(A80),COUNTIF(Calculations!B:B, A80),"")</f>
        <v/>
      </c>
      <c r="E80" s="3" t="str">
        <f>IF(ISNUMBER(A80),COUNTIF(Calculations!A:A, A80),"")</f>
        <v/>
      </c>
      <c r="F80" s="3" t="str">
        <f t="shared" si="34"/>
        <v/>
      </c>
      <c r="G80" s="3" t="str">
        <f t="shared" si="35"/>
        <v/>
      </c>
      <c r="H80" s="3" t="str">
        <f t="shared" si="20"/>
        <v/>
      </c>
      <c r="I80" s="3" t="str">
        <f t="shared" si="21"/>
        <v/>
      </c>
      <c r="J80" s="3" t="str">
        <f t="shared" si="22"/>
        <v/>
      </c>
      <c r="K80" s="3" t="str">
        <f t="shared" si="23"/>
        <v/>
      </c>
      <c r="L80" s="3" t="str">
        <f t="shared" si="28"/>
        <v/>
      </c>
      <c r="M80" s="3" t="str">
        <f t="shared" si="29"/>
        <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
      <c r="A81" s="9" t="str">
        <f t="shared" si="26"/>
        <v/>
      </c>
      <c r="B81" s="3" t="str">
        <f t="shared" si="27"/>
        <v/>
      </c>
      <c r="C81" s="3" t="str">
        <f t="shared" si="19"/>
        <v/>
      </c>
      <c r="D81" s="3" t="str">
        <f>IF(ISNUMBER(A81),COUNTIF(Calculations!B:B, A81),"")</f>
        <v/>
      </c>
      <c r="E81" s="3" t="str">
        <f>IF(ISNUMBER(A81),COUNTIF(Calculations!A:A, A81),"")</f>
        <v/>
      </c>
      <c r="F81" s="3" t="str">
        <f t="shared" si="34"/>
        <v/>
      </c>
      <c r="G81" s="3" t="str">
        <f t="shared" si="35"/>
        <v/>
      </c>
      <c r="H81" s="3" t="str">
        <f t="shared" si="20"/>
        <v/>
      </c>
      <c r="I81" s="3" t="str">
        <f t="shared" si="21"/>
        <v/>
      </c>
      <c r="J81" s="3" t="str">
        <f t="shared" si="22"/>
        <v/>
      </c>
      <c r="K81" s="3" t="str">
        <f t="shared" si="23"/>
        <v/>
      </c>
      <c r="L81" s="3" t="str">
        <f t="shared" si="28"/>
        <v/>
      </c>
      <c r="M81" s="3" t="str">
        <f t="shared" si="29"/>
        <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
      <c r="A82" s="9" t="str">
        <f t="shared" si="26"/>
        <v/>
      </c>
      <c r="B82" s="3" t="str">
        <f t="shared" si="27"/>
        <v/>
      </c>
      <c r="C82" s="3" t="str">
        <f t="shared" si="19"/>
        <v/>
      </c>
      <c r="D82" s="3" t="str">
        <f>IF(ISNUMBER(A82),COUNTIF(Calculations!B:B, A82),"")</f>
        <v/>
      </c>
      <c r="E82" s="3" t="str">
        <f>IF(ISNUMBER(A82),COUNTIF(Calculations!A:A, A82),"")</f>
        <v/>
      </c>
      <c r="F82" s="3" t="str">
        <f t="shared" si="34"/>
        <v/>
      </c>
      <c r="G82" s="3" t="str">
        <f t="shared" si="35"/>
        <v/>
      </c>
      <c r="H82" s="3" t="str">
        <f t="shared" si="20"/>
        <v/>
      </c>
      <c r="I82" s="3" t="str">
        <f t="shared" si="21"/>
        <v/>
      </c>
      <c r="J82" s="3" t="str">
        <f t="shared" si="22"/>
        <v/>
      </c>
      <c r="K82" s="3" t="str">
        <f t="shared" si="23"/>
        <v/>
      </c>
      <c r="L82" s="3" t="str">
        <f t="shared" si="28"/>
        <v/>
      </c>
      <c r="M82" s="3" t="str">
        <f t="shared" si="29"/>
        <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
      <c r="A83" s="9" t="str">
        <f t="shared" si="26"/>
        <v/>
      </c>
      <c r="B83" s="3" t="str">
        <f t="shared" si="27"/>
        <v/>
      </c>
      <c r="C83" s="3" t="str">
        <f t="shared" si="19"/>
        <v/>
      </c>
      <c r="D83" s="3" t="str">
        <f>IF(ISNUMBER(A83),COUNTIF(Calculations!B:B, A83),"")</f>
        <v/>
      </c>
      <c r="E83" s="3" t="str">
        <f>IF(ISNUMBER(A83),COUNTIF(Calculations!A:A, A83),"")</f>
        <v/>
      </c>
      <c r="F83" s="3" t="str">
        <f t="shared" si="34"/>
        <v/>
      </c>
      <c r="G83" s="3" t="str">
        <f t="shared" si="35"/>
        <v/>
      </c>
      <c r="H83" s="3" t="str">
        <f t="shared" si="20"/>
        <v/>
      </c>
      <c r="I83" s="3" t="str">
        <f t="shared" si="21"/>
        <v/>
      </c>
      <c r="J83" s="3" t="str">
        <f t="shared" si="22"/>
        <v/>
      </c>
      <c r="K83" s="3" t="str">
        <f t="shared" si="23"/>
        <v/>
      </c>
      <c r="L83" s="3" t="str">
        <f t="shared" si="28"/>
        <v/>
      </c>
      <c r="M83" s="3" t="str">
        <f t="shared" si="29"/>
        <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
      <c r="A84" s="9" t="str">
        <f t="shared" si="26"/>
        <v/>
      </c>
      <c r="B84" s="3" t="str">
        <f t="shared" si="27"/>
        <v/>
      </c>
      <c r="C84" s="3" t="str">
        <f t="shared" si="19"/>
        <v/>
      </c>
      <c r="D84" s="3" t="str">
        <f>IF(ISNUMBER(A84),COUNTIF(Calculations!B:B, A84),"")</f>
        <v/>
      </c>
      <c r="E84" s="3" t="str">
        <f>IF(ISNUMBER(A84),COUNTIF(Calculations!A:A, A84),"")</f>
        <v/>
      </c>
      <c r="F84" s="3" t="str">
        <f t="shared" si="34"/>
        <v/>
      </c>
      <c r="G84" s="3" t="str">
        <f t="shared" si="35"/>
        <v/>
      </c>
      <c r="H84" s="3" t="str">
        <f t="shared" si="20"/>
        <v/>
      </c>
      <c r="I84" s="3" t="str">
        <f t="shared" si="21"/>
        <v/>
      </c>
      <c r="J84" s="3" t="str">
        <f t="shared" si="22"/>
        <v/>
      </c>
      <c r="K84" s="3" t="str">
        <f t="shared" si="23"/>
        <v/>
      </c>
      <c r="L84" s="3" t="str">
        <f t="shared" si="28"/>
        <v/>
      </c>
      <c r="M84" s="3" t="str">
        <f t="shared" si="29"/>
        <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
      <c r="A85" s="9" t="str">
        <f t="shared" si="26"/>
        <v/>
      </c>
      <c r="B85" s="3" t="str">
        <f t="shared" si="27"/>
        <v/>
      </c>
      <c r="C85" s="3" t="str">
        <f t="shared" si="19"/>
        <v/>
      </c>
      <c r="D85" s="3" t="str">
        <f>IF(ISNUMBER(A85),COUNTIF(Calculations!B:B, A85),"")</f>
        <v/>
      </c>
      <c r="E85" s="3" t="str">
        <f>IF(ISNUMBER(A85),COUNTIF(Calculations!A:A, A85),"")</f>
        <v/>
      </c>
      <c r="F85" s="3" t="str">
        <f t="shared" si="34"/>
        <v/>
      </c>
      <c r="G85" s="3" t="str">
        <f t="shared" si="35"/>
        <v/>
      </c>
      <c r="H85" s="3" t="str">
        <f t="shared" si="20"/>
        <v/>
      </c>
      <c r="I85" s="3" t="str">
        <f t="shared" si="21"/>
        <v/>
      </c>
      <c r="J85" s="3" t="str">
        <f t="shared" si="22"/>
        <v/>
      </c>
      <c r="K85" s="3" t="str">
        <f t="shared" si="23"/>
        <v/>
      </c>
      <c r="L85" s="3" t="str">
        <f t="shared" si="28"/>
        <v/>
      </c>
      <c r="M85" s="3" t="str">
        <f t="shared" si="29"/>
        <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
      <c r="A86" s="9" t="str">
        <f t="shared" si="26"/>
        <v/>
      </c>
      <c r="B86" s="3" t="str">
        <f t="shared" si="27"/>
        <v/>
      </c>
      <c r="C86" s="3" t="str">
        <f t="shared" si="19"/>
        <v/>
      </c>
      <c r="D86" s="3" t="str">
        <f>IF(ISNUMBER(A86),COUNTIF(Calculations!B:B, A86),"")</f>
        <v/>
      </c>
      <c r="E86" s="3" t="str">
        <f>IF(ISNUMBER(A86),COUNTIF(Calculations!A:A, A86),"")</f>
        <v/>
      </c>
      <c r="F86" s="3" t="str">
        <f t="shared" si="34"/>
        <v/>
      </c>
      <c r="G86" s="3" t="str">
        <f t="shared" si="35"/>
        <v/>
      </c>
      <c r="H86" s="3" t="str">
        <f t="shared" si="20"/>
        <v/>
      </c>
      <c r="I86" s="3" t="str">
        <f t="shared" si="21"/>
        <v/>
      </c>
      <c r="J86" s="3" t="str">
        <f t="shared" si="22"/>
        <v/>
      </c>
      <c r="K86" s="3" t="str">
        <f t="shared" si="23"/>
        <v/>
      </c>
      <c r="L86" s="3" t="str">
        <f t="shared" si="28"/>
        <v/>
      </c>
      <c r="M86" s="3" t="str">
        <f t="shared" si="29"/>
        <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
      <c r="A87" s="9" t="str">
        <f t="shared" si="26"/>
        <v/>
      </c>
      <c r="B87" s="3" t="str">
        <f t="shared" si="27"/>
        <v/>
      </c>
      <c r="C87" s="3" t="str">
        <f t="shared" si="19"/>
        <v/>
      </c>
      <c r="D87" s="3" t="str">
        <f>IF(ISNUMBER(A87),COUNTIF(Calculations!B:B, A87),"")</f>
        <v/>
      </c>
      <c r="E87" s="3" t="str">
        <f>IF(ISNUMBER(A87),COUNTIF(Calculations!A:A, A87),"")</f>
        <v/>
      </c>
      <c r="F87" s="3" t="str">
        <f t="shared" si="34"/>
        <v/>
      </c>
      <c r="G87" s="3" t="str">
        <f t="shared" si="35"/>
        <v/>
      </c>
      <c r="H87" s="3" t="str">
        <f t="shared" si="20"/>
        <v/>
      </c>
      <c r="I87" s="3" t="str">
        <f t="shared" si="21"/>
        <v/>
      </c>
      <c r="J87" s="3" t="str">
        <f t="shared" si="22"/>
        <v/>
      </c>
      <c r="K87" s="3" t="str">
        <f t="shared" si="23"/>
        <v/>
      </c>
      <c r="L87" s="3" t="str">
        <f t="shared" si="28"/>
        <v/>
      </c>
      <c r="M87" s="3" t="str">
        <f t="shared" si="29"/>
        <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
      <c r="A88" s="9" t="str">
        <f t="shared" si="26"/>
        <v/>
      </c>
      <c r="B88" s="3" t="str">
        <f t="shared" si="27"/>
        <v/>
      </c>
      <c r="C88" s="3" t="str">
        <f t="shared" si="19"/>
        <v/>
      </c>
      <c r="D88" s="3" t="str">
        <f>IF(ISNUMBER(A88),COUNTIF(Calculations!B:B, A88),"")</f>
        <v/>
      </c>
      <c r="E88" s="3" t="str">
        <f>IF(ISNUMBER(A88),COUNTIF(Calculations!A:A, A88),"")</f>
        <v/>
      </c>
      <c r="F88" s="3" t="str">
        <f t="shared" si="34"/>
        <v/>
      </c>
      <c r="G88" s="3" t="str">
        <f t="shared" si="35"/>
        <v/>
      </c>
      <c r="H88" s="3" t="str">
        <f t="shared" si="20"/>
        <v/>
      </c>
      <c r="I88" s="3" t="str">
        <f t="shared" si="21"/>
        <v/>
      </c>
      <c r="J88" s="3" t="str">
        <f t="shared" si="22"/>
        <v/>
      </c>
      <c r="K88" s="3" t="str">
        <f t="shared" si="23"/>
        <v/>
      </c>
      <c r="L88" s="3" t="str">
        <f t="shared" si="28"/>
        <v/>
      </c>
      <c r="M88" s="3" t="str">
        <f t="shared" si="29"/>
        <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
      <c r="A89" s="9" t="str">
        <f t="shared" si="26"/>
        <v/>
      </c>
      <c r="B89" s="3" t="str">
        <f t="shared" si="27"/>
        <v/>
      </c>
      <c r="C89" s="3" t="str">
        <f t="shared" si="19"/>
        <v/>
      </c>
      <c r="D89" s="3" t="str">
        <f>IF(ISNUMBER(A89),COUNTIF(Calculations!B:B, A89),"")</f>
        <v/>
      </c>
      <c r="E89" s="3" t="str">
        <f>IF(ISNUMBER(A89),COUNTIF(Calculations!A:A, A89),"")</f>
        <v/>
      </c>
      <c r="F89" s="3" t="str">
        <f t="shared" si="34"/>
        <v/>
      </c>
      <c r="G89" s="3" t="str">
        <f t="shared" si="35"/>
        <v/>
      </c>
      <c r="H89" s="3" t="str">
        <f t="shared" si="20"/>
        <v/>
      </c>
      <c r="I89" s="3" t="str">
        <f t="shared" si="21"/>
        <v/>
      </c>
      <c r="J89" s="3" t="str">
        <f t="shared" si="22"/>
        <v/>
      </c>
      <c r="K89" s="3" t="str">
        <f t="shared" si="23"/>
        <v/>
      </c>
      <c r="L89" s="3" t="str">
        <f t="shared" si="28"/>
        <v/>
      </c>
      <c r="M89" s="3" t="str">
        <f t="shared" si="29"/>
        <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
      <c r="A90" s="9" t="str">
        <f t="shared" si="26"/>
        <v/>
      </c>
      <c r="B90" s="3" t="str">
        <f t="shared" si="27"/>
        <v/>
      </c>
      <c r="C90" s="3" t="str">
        <f t="shared" si="19"/>
        <v/>
      </c>
      <c r="D90" s="3" t="str">
        <f>IF(ISNUMBER(A90),COUNTIF(Calculations!B:B, A90),"")</f>
        <v/>
      </c>
      <c r="E90" s="3" t="str">
        <f>IF(ISNUMBER(A90),COUNTIF(Calculations!A:A, A90),"")</f>
        <v/>
      </c>
      <c r="F90" s="3" t="str">
        <f t="shared" si="34"/>
        <v/>
      </c>
      <c r="G90" s="3" t="str">
        <f t="shared" si="35"/>
        <v/>
      </c>
      <c r="H90" s="3" t="str">
        <f t="shared" si="20"/>
        <v/>
      </c>
      <c r="I90" s="3" t="str">
        <f t="shared" si="21"/>
        <v/>
      </c>
      <c r="J90" s="3" t="str">
        <f t="shared" si="22"/>
        <v/>
      </c>
      <c r="K90" s="3" t="str">
        <f t="shared" si="23"/>
        <v/>
      </c>
      <c r="L90" s="3" t="str">
        <f t="shared" si="28"/>
        <v/>
      </c>
      <c r="M90" s="3" t="str">
        <f t="shared" si="29"/>
        <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
      <c r="A91" s="9" t="str">
        <f t="shared" si="26"/>
        <v/>
      </c>
      <c r="B91" s="3" t="str">
        <f t="shared" si="27"/>
        <v/>
      </c>
      <c r="C91" s="3" t="str">
        <f t="shared" si="19"/>
        <v/>
      </c>
      <c r="D91" s="3" t="str">
        <f>IF(ISNUMBER(A91),COUNTIF(Calculations!B:B, A91),"")</f>
        <v/>
      </c>
      <c r="E91" s="3" t="str">
        <f>IF(ISNUMBER(A91),COUNTIF(Calculations!A:A, A91),"")</f>
        <v/>
      </c>
      <c r="F91" s="3" t="str">
        <f t="shared" si="34"/>
        <v/>
      </c>
      <c r="G91" s="3" t="str">
        <f t="shared" si="35"/>
        <v/>
      </c>
      <c r="H91" s="3" t="str">
        <f t="shared" si="20"/>
        <v/>
      </c>
      <c r="I91" s="3" t="str">
        <f t="shared" si="21"/>
        <v/>
      </c>
      <c r="J91" s="3" t="str">
        <f t="shared" si="22"/>
        <v/>
      </c>
      <c r="K91" s="3" t="str">
        <f t="shared" si="23"/>
        <v/>
      </c>
      <c r="L91" s="3" t="str">
        <f t="shared" si="28"/>
        <v/>
      </c>
      <c r="M91" s="3" t="str">
        <f t="shared" si="29"/>
        <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7">IF(A131&lt;&gt;"", IF(C130&gt;0, IF(((C131-C130)/C130)&gt;WIPWarningPercentage,C131,NA()),NA()),"")</f>
        <v/>
      </c>
      <c r="M131" s="3"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
      <c r="A132" s="9" t="str">
        <f t="shared" si="45"/>
        <v/>
      </c>
      <c r="B132" s="3" t="str">
        <f t="shared" si="46"/>
        <v/>
      </c>
      <c r="C132" s="3" t="str">
        <f t="shared" si="38"/>
        <v/>
      </c>
      <c r="D132" s="3" t="str">
        <f>IF(ISNUMBER(A132),COUNTIF(Calculations!B:B, A132),"")</f>
        <v/>
      </c>
      <c r="E132" s="3" t="str">
        <f>IF(ISNUMBER(A132),COUNTIF(Calculations!A:A, A132),"")</f>
        <v/>
      </c>
      <c r="F132" s="3" t="str">
        <f t="shared" ref="F132:F195" si="53">IF(ISNUMBER(A132),F131 + D132,"")</f>
        <v/>
      </c>
      <c r="G132" s="3" t="str">
        <f t="shared" ref="G132:G195" si="54">IF(ISNUMBER(A132),G131 + E132,"")</f>
        <v/>
      </c>
      <c r="H132" s="3" t="str">
        <f t="shared" si="39"/>
        <v/>
      </c>
      <c r="I132" s="3" t="str">
        <f t="shared" si="40"/>
        <v/>
      </c>
      <c r="J132" s="3" t="str">
        <f t="shared" si="41"/>
        <v/>
      </c>
      <c r="K132" s="3" t="str">
        <f t="shared" si="42"/>
        <v/>
      </c>
      <c r="L132" s="3" t="str">
        <f t="shared" si="47"/>
        <v/>
      </c>
      <c r="M132" s="3"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
      <c r="A133" s="9" t="str">
        <f t="shared" si="45"/>
        <v/>
      </c>
      <c r="B133" s="3" t="str">
        <f t="shared" si="46"/>
        <v/>
      </c>
      <c r="C133" s="3" t="str">
        <f t="shared" si="38"/>
        <v/>
      </c>
      <c r="D133" s="3" t="str">
        <f>IF(ISNUMBER(A133),COUNTIF(Calculations!B:B, A133),"")</f>
        <v/>
      </c>
      <c r="E133" s="3" t="str">
        <f>IF(ISNUMBER(A133),COUNTIF(Calculations!A:A, A133),"")</f>
        <v/>
      </c>
      <c r="F133" s="3" t="str">
        <f t="shared" si="53"/>
        <v/>
      </c>
      <c r="G133" s="3" t="str">
        <f t="shared" si="54"/>
        <v/>
      </c>
      <c r="H133" s="3" t="str">
        <f t="shared" si="39"/>
        <v/>
      </c>
      <c r="I133" s="3" t="str">
        <f t="shared" si="40"/>
        <v/>
      </c>
      <c r="J133" s="3" t="str">
        <f t="shared" si="41"/>
        <v/>
      </c>
      <c r="K133" s="3" t="str">
        <f t="shared" si="42"/>
        <v/>
      </c>
      <c r="L133" s="3" t="str">
        <f t="shared" si="47"/>
        <v/>
      </c>
      <c r="M133" s="3"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
      <c r="A134" s="9" t="str">
        <f t="shared" si="45"/>
        <v/>
      </c>
      <c r="B134" s="3" t="str">
        <f t="shared" si="46"/>
        <v/>
      </c>
      <c r="C134" s="3" t="str">
        <f t="shared" si="38"/>
        <v/>
      </c>
      <c r="D134" s="3" t="str">
        <f>IF(ISNUMBER(A134),COUNTIF(Calculations!B:B, A134),"")</f>
        <v/>
      </c>
      <c r="E134" s="3" t="str">
        <f>IF(ISNUMBER(A134),COUNTIF(Calculations!A:A, A134),"")</f>
        <v/>
      </c>
      <c r="F134" s="3" t="str">
        <f t="shared" si="53"/>
        <v/>
      </c>
      <c r="G134" s="3" t="str">
        <f t="shared" si="54"/>
        <v/>
      </c>
      <c r="H134" s="3" t="str">
        <f t="shared" si="39"/>
        <v/>
      </c>
      <c r="I134" s="3" t="str">
        <f t="shared" si="40"/>
        <v/>
      </c>
      <c r="J134" s="3" t="str">
        <f t="shared" si="41"/>
        <v/>
      </c>
      <c r="K134" s="3" t="str">
        <f t="shared" si="42"/>
        <v/>
      </c>
      <c r="L134" s="3" t="str">
        <f t="shared" si="47"/>
        <v/>
      </c>
      <c r="M134" s="3"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
      <c r="A135" s="9" t="str">
        <f t="shared" si="45"/>
        <v/>
      </c>
      <c r="B135" s="3" t="str">
        <f t="shared" si="46"/>
        <v/>
      </c>
      <c r="C135" s="3" t="str">
        <f t="shared" si="38"/>
        <v/>
      </c>
      <c r="D135" s="3" t="str">
        <f>IF(ISNUMBER(A135),COUNTIF(Calculations!B:B, A135),"")</f>
        <v/>
      </c>
      <c r="E135" s="3" t="str">
        <f>IF(ISNUMBER(A135),COUNTIF(Calculations!A:A, A135),"")</f>
        <v/>
      </c>
      <c r="F135" s="3" t="str">
        <f t="shared" si="53"/>
        <v/>
      </c>
      <c r="G135" s="3" t="str">
        <f t="shared" si="54"/>
        <v/>
      </c>
      <c r="H135" s="3" t="str">
        <f t="shared" si="39"/>
        <v/>
      </c>
      <c r="I135" s="3" t="str">
        <f t="shared" si="40"/>
        <v/>
      </c>
      <c r="J135" s="3" t="str">
        <f t="shared" si="41"/>
        <v/>
      </c>
      <c r="K135" s="3" t="str">
        <f t="shared" si="42"/>
        <v/>
      </c>
      <c r="L135" s="3" t="str">
        <f t="shared" si="47"/>
        <v/>
      </c>
      <c r="M135" s="3"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
      <c r="A136" s="9" t="str">
        <f t="shared" si="45"/>
        <v/>
      </c>
      <c r="B136" s="3" t="str">
        <f t="shared" si="46"/>
        <v/>
      </c>
      <c r="C136" s="3" t="str">
        <f t="shared" si="38"/>
        <v/>
      </c>
      <c r="D136" s="3" t="str">
        <f>IF(ISNUMBER(A136),COUNTIF(Calculations!B:B, A136),"")</f>
        <v/>
      </c>
      <c r="E136" s="3" t="str">
        <f>IF(ISNUMBER(A136),COUNTIF(Calculations!A:A, A136),"")</f>
        <v/>
      </c>
      <c r="F136" s="3" t="str">
        <f t="shared" si="53"/>
        <v/>
      </c>
      <c r="G136" s="3" t="str">
        <f t="shared" si="54"/>
        <v/>
      </c>
      <c r="H136" s="3" t="str">
        <f t="shared" si="39"/>
        <v/>
      </c>
      <c r="I136" s="3" t="str">
        <f t="shared" si="40"/>
        <v/>
      </c>
      <c r="J136" s="3" t="str">
        <f t="shared" si="41"/>
        <v/>
      </c>
      <c r="K136" s="3" t="str">
        <f t="shared" si="42"/>
        <v/>
      </c>
      <c r="L136" s="3" t="str">
        <f t="shared" si="47"/>
        <v/>
      </c>
      <c r="M136" s="3"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
      <c r="A137" s="9" t="str">
        <f t="shared" si="45"/>
        <v/>
      </c>
      <c r="B137" s="3" t="str">
        <f t="shared" si="46"/>
        <v/>
      </c>
      <c r="C137" s="3" t="str">
        <f t="shared" si="38"/>
        <v/>
      </c>
      <c r="D137" s="3" t="str">
        <f>IF(ISNUMBER(A137),COUNTIF(Calculations!B:B, A137),"")</f>
        <v/>
      </c>
      <c r="E137" s="3" t="str">
        <f>IF(ISNUMBER(A137),COUNTIF(Calculations!A:A, A137),"")</f>
        <v/>
      </c>
      <c r="F137" s="3" t="str">
        <f t="shared" si="53"/>
        <v/>
      </c>
      <c r="G137" s="3" t="str">
        <f t="shared" si="54"/>
        <v/>
      </c>
      <c r="H137" s="3" t="str">
        <f t="shared" si="39"/>
        <v/>
      </c>
      <c r="I137" s="3" t="str">
        <f t="shared" si="40"/>
        <v/>
      </c>
      <c r="J137" s="3" t="str">
        <f t="shared" si="41"/>
        <v/>
      </c>
      <c r="K137" s="3" t="str">
        <f t="shared" si="42"/>
        <v/>
      </c>
      <c r="L137" s="3" t="str">
        <f t="shared" si="47"/>
        <v/>
      </c>
      <c r="M137" s="3"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
      <c r="A138" s="9" t="str">
        <f t="shared" si="45"/>
        <v/>
      </c>
      <c r="B138" s="3" t="str">
        <f t="shared" si="46"/>
        <v/>
      </c>
      <c r="C138" s="3" t="str">
        <f t="shared" si="38"/>
        <v/>
      </c>
      <c r="D138" s="3" t="str">
        <f>IF(ISNUMBER(A138),COUNTIF(Calculations!B:B, A138),"")</f>
        <v/>
      </c>
      <c r="E138" s="3" t="str">
        <f>IF(ISNUMBER(A138),COUNTIF(Calculations!A:A, A138),"")</f>
        <v/>
      </c>
      <c r="F138" s="3" t="str">
        <f t="shared" si="53"/>
        <v/>
      </c>
      <c r="G138" s="3" t="str">
        <f t="shared" si="54"/>
        <v/>
      </c>
      <c r="H138" s="3" t="str">
        <f t="shared" si="39"/>
        <v/>
      </c>
      <c r="I138" s="3" t="str">
        <f t="shared" si="40"/>
        <v/>
      </c>
      <c r="J138" s="3" t="str">
        <f t="shared" si="41"/>
        <v/>
      </c>
      <c r="K138" s="3" t="str">
        <f t="shared" si="42"/>
        <v/>
      </c>
      <c r="L138" s="3" t="str">
        <f t="shared" si="47"/>
        <v/>
      </c>
      <c r="M138" s="3"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
      <c r="A139" s="9" t="str">
        <f t="shared" si="45"/>
        <v/>
      </c>
      <c r="B139" s="3" t="str">
        <f t="shared" si="46"/>
        <v/>
      </c>
      <c r="C139" s="3" t="str">
        <f t="shared" si="38"/>
        <v/>
      </c>
      <c r="D139" s="3" t="str">
        <f>IF(ISNUMBER(A139),COUNTIF(Calculations!B:B, A139),"")</f>
        <v/>
      </c>
      <c r="E139" s="3" t="str">
        <f>IF(ISNUMBER(A139),COUNTIF(Calculations!A:A, A139),"")</f>
        <v/>
      </c>
      <c r="F139" s="3" t="str">
        <f t="shared" si="53"/>
        <v/>
      </c>
      <c r="G139" s="3" t="str">
        <f t="shared" si="54"/>
        <v/>
      </c>
      <c r="H139" s="3" t="str">
        <f t="shared" si="39"/>
        <v/>
      </c>
      <c r="I139" s="3" t="str">
        <f t="shared" si="40"/>
        <v/>
      </c>
      <c r="J139" s="3" t="str">
        <f t="shared" si="41"/>
        <v/>
      </c>
      <c r="K139" s="3" t="str">
        <f t="shared" si="42"/>
        <v/>
      </c>
      <c r="L139" s="3" t="str">
        <f t="shared" si="47"/>
        <v/>
      </c>
      <c r="M139" s="3"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
      <c r="A140" s="9" t="str">
        <f t="shared" si="45"/>
        <v/>
      </c>
      <c r="B140" s="3" t="str">
        <f t="shared" si="46"/>
        <v/>
      </c>
      <c r="C140" s="3" t="str">
        <f t="shared" si="38"/>
        <v/>
      </c>
      <c r="D140" s="3" t="str">
        <f>IF(ISNUMBER(A140),COUNTIF(Calculations!B:B, A140),"")</f>
        <v/>
      </c>
      <c r="E140" s="3" t="str">
        <f>IF(ISNUMBER(A140),COUNTIF(Calculations!A:A, A140),"")</f>
        <v/>
      </c>
      <c r="F140" s="3" t="str">
        <f t="shared" si="53"/>
        <v/>
      </c>
      <c r="G140" s="3" t="str">
        <f t="shared" si="54"/>
        <v/>
      </c>
      <c r="H140" s="3" t="str">
        <f t="shared" si="39"/>
        <v/>
      </c>
      <c r="I140" s="3" t="str">
        <f t="shared" si="40"/>
        <v/>
      </c>
      <c r="J140" s="3" t="str">
        <f t="shared" si="41"/>
        <v/>
      </c>
      <c r="K140" s="3" t="str">
        <f t="shared" si="42"/>
        <v/>
      </c>
      <c r="L140" s="3" t="str">
        <f t="shared" si="47"/>
        <v/>
      </c>
      <c r="M140" s="3"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
      <c r="A141" s="9" t="str">
        <f t="shared" si="45"/>
        <v/>
      </c>
      <c r="B141" s="3" t="str">
        <f t="shared" si="46"/>
        <v/>
      </c>
      <c r="C141" s="3" t="str">
        <f t="shared" si="38"/>
        <v/>
      </c>
      <c r="D141" s="3" t="str">
        <f>IF(ISNUMBER(A141),COUNTIF(Calculations!B:B, A141),"")</f>
        <v/>
      </c>
      <c r="E141" s="3" t="str">
        <f>IF(ISNUMBER(A141),COUNTIF(Calculations!A:A, A141),"")</f>
        <v/>
      </c>
      <c r="F141" s="3" t="str">
        <f t="shared" si="53"/>
        <v/>
      </c>
      <c r="G141" s="3" t="str">
        <f t="shared" si="54"/>
        <v/>
      </c>
      <c r="H141" s="3" t="str">
        <f t="shared" si="39"/>
        <v/>
      </c>
      <c r="I141" s="3" t="str">
        <f t="shared" si="40"/>
        <v/>
      </c>
      <c r="J141" s="3" t="str">
        <f t="shared" si="41"/>
        <v/>
      </c>
      <c r="K141" s="3" t="str">
        <f t="shared" si="42"/>
        <v/>
      </c>
      <c r="L141" s="3" t="str">
        <f t="shared" si="47"/>
        <v/>
      </c>
      <c r="M141" s="3"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
      <c r="A142" s="9" t="str">
        <f t="shared" si="45"/>
        <v/>
      </c>
      <c r="B142" s="3" t="str">
        <f t="shared" si="46"/>
        <v/>
      </c>
      <c r="C142" s="3" t="str">
        <f t="shared" si="38"/>
        <v/>
      </c>
      <c r="D142" s="3" t="str">
        <f>IF(ISNUMBER(A142),COUNTIF(Calculations!B:B, A142),"")</f>
        <v/>
      </c>
      <c r="E142" s="3" t="str">
        <f>IF(ISNUMBER(A142),COUNTIF(Calculations!A:A, A142),"")</f>
        <v/>
      </c>
      <c r="F142" s="3" t="str">
        <f t="shared" si="53"/>
        <v/>
      </c>
      <c r="G142" s="3" t="str">
        <f t="shared" si="54"/>
        <v/>
      </c>
      <c r="H142" s="3" t="str">
        <f t="shared" si="39"/>
        <v/>
      </c>
      <c r="I142" s="3" t="str">
        <f t="shared" si="40"/>
        <v/>
      </c>
      <c r="J142" s="3" t="str">
        <f t="shared" si="41"/>
        <v/>
      </c>
      <c r="K142" s="3" t="str">
        <f t="shared" si="42"/>
        <v/>
      </c>
      <c r="L142" s="3" t="str">
        <f t="shared" si="47"/>
        <v/>
      </c>
      <c r="M142" s="3"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
      <c r="A143" s="9" t="str">
        <f t="shared" si="45"/>
        <v/>
      </c>
      <c r="B143" s="3" t="str">
        <f t="shared" si="46"/>
        <v/>
      </c>
      <c r="C143" s="3" t="str">
        <f t="shared" si="38"/>
        <v/>
      </c>
      <c r="D143" s="3" t="str">
        <f>IF(ISNUMBER(A143),COUNTIF(Calculations!B:B, A143),"")</f>
        <v/>
      </c>
      <c r="E143" s="3" t="str">
        <f>IF(ISNUMBER(A143),COUNTIF(Calculations!A:A, A143),"")</f>
        <v/>
      </c>
      <c r="F143" s="3" t="str">
        <f t="shared" si="53"/>
        <v/>
      </c>
      <c r="G143" s="3" t="str">
        <f t="shared" si="54"/>
        <v/>
      </c>
      <c r="H143" s="3" t="str">
        <f t="shared" si="39"/>
        <v/>
      </c>
      <c r="I143" s="3" t="str">
        <f t="shared" si="40"/>
        <v/>
      </c>
      <c r="J143" s="3" t="str">
        <f t="shared" si="41"/>
        <v/>
      </c>
      <c r="K143" s="3" t="str">
        <f t="shared" si="42"/>
        <v/>
      </c>
      <c r="L143" s="3" t="str">
        <f t="shared" si="47"/>
        <v/>
      </c>
      <c r="M143" s="3"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
      <c r="A144" s="9" t="str">
        <f t="shared" si="45"/>
        <v/>
      </c>
      <c r="B144" s="3" t="str">
        <f t="shared" si="46"/>
        <v/>
      </c>
      <c r="C144" s="3" t="str">
        <f t="shared" si="38"/>
        <v/>
      </c>
      <c r="D144" s="3" t="str">
        <f>IF(ISNUMBER(A144),COUNTIF(Calculations!B:B, A144),"")</f>
        <v/>
      </c>
      <c r="E144" s="3" t="str">
        <f>IF(ISNUMBER(A144),COUNTIF(Calculations!A:A, A144),"")</f>
        <v/>
      </c>
      <c r="F144" s="3" t="str">
        <f t="shared" si="53"/>
        <v/>
      </c>
      <c r="G144" s="3" t="str">
        <f t="shared" si="54"/>
        <v/>
      </c>
      <c r="H144" s="3" t="str">
        <f t="shared" si="39"/>
        <v/>
      </c>
      <c r="I144" s="3" t="str">
        <f t="shared" si="40"/>
        <v/>
      </c>
      <c r="J144" s="3" t="str">
        <f t="shared" si="41"/>
        <v/>
      </c>
      <c r="K144" s="3" t="str">
        <f t="shared" si="42"/>
        <v/>
      </c>
      <c r="L144" s="3" t="str">
        <f t="shared" si="47"/>
        <v/>
      </c>
      <c r="M144" s="3"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
      <c r="A145" s="9" t="str">
        <f t="shared" si="45"/>
        <v/>
      </c>
      <c r="B145" s="3" t="str">
        <f t="shared" si="46"/>
        <v/>
      </c>
      <c r="C145" s="3" t="str">
        <f t="shared" si="38"/>
        <v/>
      </c>
      <c r="D145" s="3" t="str">
        <f>IF(ISNUMBER(A145),COUNTIF(Calculations!B:B, A145),"")</f>
        <v/>
      </c>
      <c r="E145" s="3" t="str">
        <f>IF(ISNUMBER(A145),COUNTIF(Calculations!A:A, A145),"")</f>
        <v/>
      </c>
      <c r="F145" s="3" t="str">
        <f t="shared" si="53"/>
        <v/>
      </c>
      <c r="G145" s="3" t="str">
        <f t="shared" si="54"/>
        <v/>
      </c>
      <c r="H145" s="3" t="str">
        <f t="shared" si="39"/>
        <v/>
      </c>
      <c r="I145" s="3" t="str">
        <f t="shared" si="40"/>
        <v/>
      </c>
      <c r="J145" s="3" t="str">
        <f t="shared" si="41"/>
        <v/>
      </c>
      <c r="K145" s="3" t="str">
        <f t="shared" si="42"/>
        <v/>
      </c>
      <c r="L145" s="3" t="str">
        <f t="shared" si="47"/>
        <v/>
      </c>
      <c r="M145" s="3"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
      <c r="A146" s="9" t="str">
        <f t="shared" si="45"/>
        <v/>
      </c>
      <c r="B146" s="3" t="str">
        <f t="shared" si="46"/>
        <v/>
      </c>
      <c r="C146" s="3" t="str">
        <f t="shared" si="38"/>
        <v/>
      </c>
      <c r="D146" s="3" t="str">
        <f>IF(ISNUMBER(A146),COUNTIF(Calculations!B:B, A146),"")</f>
        <v/>
      </c>
      <c r="E146" s="3" t="str">
        <f>IF(ISNUMBER(A146),COUNTIF(Calculations!A:A, A146),"")</f>
        <v/>
      </c>
      <c r="F146" s="3" t="str">
        <f t="shared" si="53"/>
        <v/>
      </c>
      <c r="G146" s="3" t="str">
        <f t="shared" si="54"/>
        <v/>
      </c>
      <c r="H146" s="3" t="str">
        <f t="shared" si="39"/>
        <v/>
      </c>
      <c r="I146" s="3" t="str">
        <f t="shared" si="40"/>
        <v/>
      </c>
      <c r="J146" s="3" t="str">
        <f t="shared" si="41"/>
        <v/>
      </c>
      <c r="K146" s="3" t="str">
        <f t="shared" si="42"/>
        <v/>
      </c>
      <c r="L146" s="3" t="str">
        <f t="shared" si="47"/>
        <v/>
      </c>
      <c r="M146" s="3"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
      <c r="A147" s="9" t="str">
        <f t="shared" si="45"/>
        <v/>
      </c>
      <c r="B147" s="3" t="str">
        <f t="shared" si="46"/>
        <v/>
      </c>
      <c r="C147" s="3" t="str">
        <f t="shared" si="38"/>
        <v/>
      </c>
      <c r="D147" s="3" t="str">
        <f>IF(ISNUMBER(A147),COUNTIF(Calculations!B:B, A147),"")</f>
        <v/>
      </c>
      <c r="E147" s="3" t="str">
        <f>IF(ISNUMBER(A147),COUNTIF(Calculations!A:A, A147),"")</f>
        <v/>
      </c>
      <c r="F147" s="3" t="str">
        <f t="shared" si="53"/>
        <v/>
      </c>
      <c r="G147" s="3" t="str">
        <f t="shared" si="54"/>
        <v/>
      </c>
      <c r="H147" s="3" t="str">
        <f t="shared" si="39"/>
        <v/>
      </c>
      <c r="I147" s="3" t="str">
        <f t="shared" si="40"/>
        <v/>
      </c>
      <c r="J147" s="3" t="str">
        <f t="shared" si="41"/>
        <v/>
      </c>
      <c r="K147" s="3" t="str">
        <f t="shared" si="42"/>
        <v/>
      </c>
      <c r="L147" s="3" t="str">
        <f t="shared" si="47"/>
        <v/>
      </c>
      <c r="M147" s="3"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
      <c r="A148" s="9" t="str">
        <f t="shared" si="45"/>
        <v/>
      </c>
      <c r="B148" s="3" t="str">
        <f t="shared" si="46"/>
        <v/>
      </c>
      <c r="C148" s="3" t="str">
        <f t="shared" si="38"/>
        <v/>
      </c>
      <c r="D148" s="3" t="str">
        <f>IF(ISNUMBER(A148),COUNTIF(Calculations!B:B, A148),"")</f>
        <v/>
      </c>
      <c r="E148" s="3" t="str">
        <f>IF(ISNUMBER(A148),COUNTIF(Calculations!A:A, A148),"")</f>
        <v/>
      </c>
      <c r="F148" s="3" t="str">
        <f t="shared" si="53"/>
        <v/>
      </c>
      <c r="G148" s="3" t="str">
        <f t="shared" si="54"/>
        <v/>
      </c>
      <c r="H148" s="3" t="str">
        <f t="shared" si="39"/>
        <v/>
      </c>
      <c r="I148" s="3" t="str">
        <f t="shared" si="40"/>
        <v/>
      </c>
      <c r="J148" s="3" t="str">
        <f t="shared" si="41"/>
        <v/>
      </c>
      <c r="K148" s="3" t="str">
        <f t="shared" si="42"/>
        <v/>
      </c>
      <c r="L148" s="3" t="str">
        <f t="shared" si="47"/>
        <v/>
      </c>
      <c r="M148" s="3"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
      <c r="A149" s="9" t="str">
        <f t="shared" si="45"/>
        <v/>
      </c>
      <c r="B149" s="3" t="str">
        <f t="shared" si="46"/>
        <v/>
      </c>
      <c r="C149" s="3" t="str">
        <f t="shared" si="38"/>
        <v/>
      </c>
      <c r="D149" s="3" t="str">
        <f>IF(ISNUMBER(A149),COUNTIF(Calculations!B:B, A149),"")</f>
        <v/>
      </c>
      <c r="E149" s="3" t="str">
        <f>IF(ISNUMBER(A149),COUNTIF(Calculations!A:A, A149),"")</f>
        <v/>
      </c>
      <c r="F149" s="3" t="str">
        <f t="shared" si="53"/>
        <v/>
      </c>
      <c r="G149" s="3" t="str">
        <f t="shared" si="54"/>
        <v/>
      </c>
      <c r="H149" s="3" t="str">
        <f t="shared" si="39"/>
        <v/>
      </c>
      <c r="I149" s="3" t="str">
        <f t="shared" si="40"/>
        <v/>
      </c>
      <c r="J149" s="3" t="str">
        <f t="shared" si="41"/>
        <v/>
      </c>
      <c r="K149" s="3" t="str">
        <f t="shared" si="42"/>
        <v/>
      </c>
      <c r="L149" s="3" t="str">
        <f t="shared" si="47"/>
        <v/>
      </c>
      <c r="M149" s="3"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
      <c r="A150" s="9" t="str">
        <f t="shared" si="45"/>
        <v/>
      </c>
      <c r="B150" s="3" t="str">
        <f t="shared" si="46"/>
        <v/>
      </c>
      <c r="C150" s="3" t="str">
        <f t="shared" si="38"/>
        <v/>
      </c>
      <c r="D150" s="3" t="str">
        <f>IF(ISNUMBER(A150),COUNTIF(Calculations!B:B, A150),"")</f>
        <v/>
      </c>
      <c r="E150" s="3" t="str">
        <f>IF(ISNUMBER(A150),COUNTIF(Calculations!A:A, A150),"")</f>
        <v/>
      </c>
      <c r="F150" s="3" t="str">
        <f t="shared" si="53"/>
        <v/>
      </c>
      <c r="G150" s="3" t="str">
        <f t="shared" si="54"/>
        <v/>
      </c>
      <c r="H150" s="3" t="str">
        <f t="shared" si="39"/>
        <v/>
      </c>
      <c r="I150" s="3" t="str">
        <f t="shared" si="40"/>
        <v/>
      </c>
      <c r="J150" s="3" t="str">
        <f t="shared" si="41"/>
        <v/>
      </c>
      <c r="K150" s="3" t="str">
        <f t="shared" si="42"/>
        <v/>
      </c>
      <c r="L150" s="3" t="str">
        <f t="shared" si="47"/>
        <v/>
      </c>
      <c r="M150" s="3"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
      <c r="A151" s="9" t="str">
        <f t="shared" si="45"/>
        <v/>
      </c>
      <c r="B151" s="3" t="str">
        <f t="shared" si="46"/>
        <v/>
      </c>
      <c r="C151" s="3" t="str">
        <f t="shared" si="38"/>
        <v/>
      </c>
      <c r="D151" s="3" t="str">
        <f>IF(ISNUMBER(A151),COUNTIF(Calculations!B:B, A151),"")</f>
        <v/>
      </c>
      <c r="E151" s="3" t="str">
        <f>IF(ISNUMBER(A151),COUNTIF(Calculations!A:A, A151),"")</f>
        <v/>
      </c>
      <c r="F151" s="3" t="str">
        <f t="shared" si="53"/>
        <v/>
      </c>
      <c r="G151" s="3" t="str">
        <f t="shared" si="54"/>
        <v/>
      </c>
      <c r="H151" s="3" t="str">
        <f t="shared" si="39"/>
        <v/>
      </c>
      <c r="I151" s="3" t="str">
        <f t="shared" si="40"/>
        <v/>
      </c>
      <c r="J151" s="3" t="str">
        <f t="shared" si="41"/>
        <v/>
      </c>
      <c r="K151" s="3" t="str">
        <f t="shared" si="42"/>
        <v/>
      </c>
      <c r="L151" s="3" t="str">
        <f t="shared" si="47"/>
        <v/>
      </c>
      <c r="M151" s="3"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
      <c r="A152" s="9" t="str">
        <f t="shared" si="45"/>
        <v/>
      </c>
      <c r="B152" s="3" t="str">
        <f t="shared" si="46"/>
        <v/>
      </c>
      <c r="C152" s="3" t="str">
        <f t="shared" si="38"/>
        <v/>
      </c>
      <c r="D152" s="3" t="str">
        <f>IF(ISNUMBER(A152),COUNTIF(Calculations!B:B, A152),"")</f>
        <v/>
      </c>
      <c r="E152" s="3" t="str">
        <f>IF(ISNUMBER(A152),COUNTIF(Calculations!A:A, A152),"")</f>
        <v/>
      </c>
      <c r="F152" s="3" t="str">
        <f t="shared" si="53"/>
        <v/>
      </c>
      <c r="G152" s="3" t="str">
        <f t="shared" si="54"/>
        <v/>
      </c>
      <c r="H152" s="3" t="str">
        <f t="shared" si="39"/>
        <v/>
      </c>
      <c r="I152" s="3" t="str">
        <f t="shared" si="40"/>
        <v/>
      </c>
      <c r="J152" s="3" t="str">
        <f t="shared" si="41"/>
        <v/>
      </c>
      <c r="K152" s="3" t="str">
        <f t="shared" si="42"/>
        <v/>
      </c>
      <c r="L152" s="3" t="str">
        <f t="shared" si="47"/>
        <v/>
      </c>
      <c r="M152" s="3"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
      <c r="A153" s="9" t="str">
        <f t="shared" si="45"/>
        <v/>
      </c>
      <c r="B153" s="3" t="str">
        <f t="shared" si="46"/>
        <v/>
      </c>
      <c r="C153" s="3" t="str">
        <f t="shared" si="38"/>
        <v/>
      </c>
      <c r="D153" s="3" t="str">
        <f>IF(ISNUMBER(A153),COUNTIF(Calculations!B:B, A153),"")</f>
        <v/>
      </c>
      <c r="E153" s="3" t="str">
        <f>IF(ISNUMBER(A153),COUNTIF(Calculations!A:A, A153),"")</f>
        <v/>
      </c>
      <c r="F153" s="3" t="str">
        <f t="shared" si="53"/>
        <v/>
      </c>
      <c r="G153" s="3" t="str">
        <f t="shared" si="54"/>
        <v/>
      </c>
      <c r="H153" s="3" t="str">
        <f t="shared" si="39"/>
        <v/>
      </c>
      <c r="I153" s="3" t="str">
        <f t="shared" si="40"/>
        <v/>
      </c>
      <c r="J153" s="3" t="str">
        <f t="shared" si="41"/>
        <v/>
      </c>
      <c r="K153" s="3" t="str">
        <f t="shared" si="42"/>
        <v/>
      </c>
      <c r="L153" s="3" t="str">
        <f t="shared" si="47"/>
        <v/>
      </c>
      <c r="M153" s="3"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
      <c r="A154" s="9" t="str">
        <f t="shared" si="45"/>
        <v/>
      </c>
      <c r="B154" s="3" t="str">
        <f t="shared" si="46"/>
        <v/>
      </c>
      <c r="C154" s="3" t="str">
        <f t="shared" si="38"/>
        <v/>
      </c>
      <c r="D154" s="3" t="str">
        <f>IF(ISNUMBER(A154),COUNTIF(Calculations!B:B, A154),"")</f>
        <v/>
      </c>
      <c r="E154" s="3" t="str">
        <f>IF(ISNUMBER(A154),COUNTIF(Calculations!A:A, A154),"")</f>
        <v/>
      </c>
      <c r="F154" s="3" t="str">
        <f t="shared" si="53"/>
        <v/>
      </c>
      <c r="G154" s="3" t="str">
        <f t="shared" si="54"/>
        <v/>
      </c>
      <c r="H154" s="3" t="str">
        <f t="shared" si="39"/>
        <v/>
      </c>
      <c r="I154" s="3" t="str">
        <f t="shared" si="40"/>
        <v/>
      </c>
      <c r="J154" s="3" t="str">
        <f t="shared" si="41"/>
        <v/>
      </c>
      <c r="K154" s="3" t="str">
        <f t="shared" si="42"/>
        <v/>
      </c>
      <c r="L154" s="3" t="str">
        <f t="shared" si="47"/>
        <v/>
      </c>
      <c r="M154" s="3"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
      <c r="A155" s="9" t="str">
        <f t="shared" si="45"/>
        <v/>
      </c>
      <c r="B155" s="3" t="str">
        <f t="shared" si="46"/>
        <v/>
      </c>
      <c r="C155" s="3" t="str">
        <f t="shared" si="38"/>
        <v/>
      </c>
      <c r="D155" s="3" t="str">
        <f>IF(ISNUMBER(A155),COUNTIF(Calculations!B:B, A155),"")</f>
        <v/>
      </c>
      <c r="E155" s="3" t="str">
        <f>IF(ISNUMBER(A155),COUNTIF(Calculations!A:A, A155),"")</f>
        <v/>
      </c>
      <c r="F155" s="3" t="str">
        <f t="shared" si="53"/>
        <v/>
      </c>
      <c r="G155" s="3" t="str">
        <f t="shared" si="54"/>
        <v/>
      </c>
      <c r="H155" s="3" t="str">
        <f t="shared" si="39"/>
        <v/>
      </c>
      <c r="I155" s="3" t="str">
        <f t="shared" si="40"/>
        <v/>
      </c>
      <c r="J155" s="3" t="str">
        <f t="shared" si="41"/>
        <v/>
      </c>
      <c r="K155" s="3" t="str">
        <f t="shared" si="42"/>
        <v/>
      </c>
      <c r="L155" s="3" t="str">
        <f t="shared" si="47"/>
        <v/>
      </c>
      <c r="M155" s="3"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
      <c r="A156" s="9" t="str">
        <f t="shared" si="45"/>
        <v/>
      </c>
      <c r="B156" s="3" t="str">
        <f t="shared" si="46"/>
        <v/>
      </c>
      <c r="C156" s="3" t="str">
        <f t="shared" si="38"/>
        <v/>
      </c>
      <c r="D156" s="3" t="str">
        <f>IF(ISNUMBER(A156),COUNTIF(Calculations!B:B, A156),"")</f>
        <v/>
      </c>
      <c r="E156" s="3" t="str">
        <f>IF(ISNUMBER(A156),COUNTIF(Calculations!A:A, A156),"")</f>
        <v/>
      </c>
      <c r="F156" s="3" t="str">
        <f t="shared" si="53"/>
        <v/>
      </c>
      <c r="G156" s="3" t="str">
        <f t="shared" si="54"/>
        <v/>
      </c>
      <c r="H156" s="3" t="str">
        <f t="shared" si="39"/>
        <v/>
      </c>
      <c r="I156" s="3" t="str">
        <f t="shared" si="40"/>
        <v/>
      </c>
      <c r="J156" s="3" t="str">
        <f t="shared" si="41"/>
        <v/>
      </c>
      <c r="K156" s="3" t="str">
        <f t="shared" si="42"/>
        <v/>
      </c>
      <c r="L156" s="3" t="str">
        <f t="shared" si="47"/>
        <v/>
      </c>
      <c r="M156" s="3"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
      <c r="A157" s="9" t="str">
        <f t="shared" si="45"/>
        <v/>
      </c>
      <c r="B157" s="3" t="str">
        <f t="shared" si="46"/>
        <v/>
      </c>
      <c r="C157" s="3" t="str">
        <f t="shared" si="38"/>
        <v/>
      </c>
      <c r="D157" s="3" t="str">
        <f>IF(ISNUMBER(A157),COUNTIF(Calculations!B:B, A157),"")</f>
        <v/>
      </c>
      <c r="E157" s="3" t="str">
        <f>IF(ISNUMBER(A157),COUNTIF(Calculations!A:A, A157),"")</f>
        <v/>
      </c>
      <c r="F157" s="3" t="str">
        <f t="shared" si="53"/>
        <v/>
      </c>
      <c r="G157" s="3" t="str">
        <f t="shared" si="54"/>
        <v/>
      </c>
      <c r="H157" s="3" t="str">
        <f t="shared" si="39"/>
        <v/>
      </c>
      <c r="I157" s="3" t="str">
        <f t="shared" si="40"/>
        <v/>
      </c>
      <c r="J157" s="3" t="str">
        <f t="shared" si="41"/>
        <v/>
      </c>
      <c r="K157" s="3" t="str">
        <f t="shared" si="42"/>
        <v/>
      </c>
      <c r="L157" s="3" t="str">
        <f t="shared" si="47"/>
        <v/>
      </c>
      <c r="M157" s="3"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
      <c r="A158" s="9" t="str">
        <f t="shared" si="45"/>
        <v/>
      </c>
      <c r="B158" s="3" t="str">
        <f t="shared" si="46"/>
        <v/>
      </c>
      <c r="C158" s="3" t="str">
        <f t="shared" si="38"/>
        <v/>
      </c>
      <c r="D158" s="3" t="str">
        <f>IF(ISNUMBER(A158),COUNTIF(Calculations!B:B, A158),"")</f>
        <v/>
      </c>
      <c r="E158" s="3" t="str">
        <f>IF(ISNUMBER(A158),COUNTIF(Calculations!A:A, A158),"")</f>
        <v/>
      </c>
      <c r="F158" s="3" t="str">
        <f t="shared" si="53"/>
        <v/>
      </c>
      <c r="G158" s="3" t="str">
        <f t="shared" si="54"/>
        <v/>
      </c>
      <c r="H158" s="3" t="str">
        <f t="shared" si="39"/>
        <v/>
      </c>
      <c r="I158" s="3" t="str">
        <f t="shared" si="40"/>
        <v/>
      </c>
      <c r="J158" s="3" t="str">
        <f t="shared" si="41"/>
        <v/>
      </c>
      <c r="K158" s="3" t="str">
        <f t="shared" si="42"/>
        <v/>
      </c>
      <c r="L158" s="3" t="str">
        <f t="shared" si="47"/>
        <v/>
      </c>
      <c r="M158" s="3"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
      <c r="A159" s="9" t="str">
        <f t="shared" si="45"/>
        <v/>
      </c>
      <c r="B159" s="3" t="str">
        <f t="shared" si="46"/>
        <v/>
      </c>
      <c r="C159" s="3" t="str">
        <f t="shared" si="38"/>
        <v/>
      </c>
      <c r="D159" s="3" t="str">
        <f>IF(ISNUMBER(A159),COUNTIF(Calculations!B:B, A159),"")</f>
        <v/>
      </c>
      <c r="E159" s="3" t="str">
        <f>IF(ISNUMBER(A159),COUNTIF(Calculations!A:A, A159),"")</f>
        <v/>
      </c>
      <c r="F159" s="3" t="str">
        <f t="shared" si="53"/>
        <v/>
      </c>
      <c r="G159" s="3" t="str">
        <f t="shared" si="54"/>
        <v/>
      </c>
      <c r="H159" s="3" t="str">
        <f t="shared" si="39"/>
        <v/>
      </c>
      <c r="I159" s="3" t="str">
        <f t="shared" si="40"/>
        <v/>
      </c>
      <c r="J159" s="3" t="str">
        <f t="shared" si="41"/>
        <v/>
      </c>
      <c r="K159" s="3" t="str">
        <f t="shared" si="42"/>
        <v/>
      </c>
      <c r="L159" s="3" t="str">
        <f t="shared" si="47"/>
        <v/>
      </c>
      <c r="M159" s="3"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
      <c r="A160" s="9" t="str">
        <f t="shared" si="45"/>
        <v/>
      </c>
      <c r="B160" s="3" t="str">
        <f t="shared" si="46"/>
        <v/>
      </c>
      <c r="C160" s="3" t="str">
        <f t="shared" si="38"/>
        <v/>
      </c>
      <c r="D160" s="3" t="str">
        <f>IF(ISNUMBER(A160),COUNTIF(Calculations!B:B, A160),"")</f>
        <v/>
      </c>
      <c r="E160" s="3" t="str">
        <f>IF(ISNUMBER(A160),COUNTIF(Calculations!A:A, A160),"")</f>
        <v/>
      </c>
      <c r="F160" s="3" t="str">
        <f t="shared" si="53"/>
        <v/>
      </c>
      <c r="G160" s="3" t="str">
        <f t="shared" si="54"/>
        <v/>
      </c>
      <c r="H160" s="3" t="str">
        <f t="shared" si="39"/>
        <v/>
      </c>
      <c r="I160" s="3" t="str">
        <f t="shared" si="40"/>
        <v/>
      </c>
      <c r="J160" s="3" t="str">
        <f t="shared" si="41"/>
        <v/>
      </c>
      <c r="K160" s="3" t="str">
        <f t="shared" si="42"/>
        <v/>
      </c>
      <c r="L160" s="3" t="str">
        <f t="shared" si="47"/>
        <v/>
      </c>
      <c r="M160" s="3"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
      <c r="A161" s="9" t="str">
        <f t="shared" si="45"/>
        <v/>
      </c>
      <c r="B161" s="3" t="str">
        <f t="shared" si="46"/>
        <v/>
      </c>
      <c r="C161" s="3" t="str">
        <f t="shared" si="38"/>
        <v/>
      </c>
      <c r="D161" s="3" t="str">
        <f>IF(ISNUMBER(A161),COUNTIF(Calculations!B:B, A161),"")</f>
        <v/>
      </c>
      <c r="E161" s="3" t="str">
        <f>IF(ISNUMBER(A161),COUNTIF(Calculations!A:A, A161),"")</f>
        <v/>
      </c>
      <c r="F161" s="3" t="str">
        <f t="shared" si="53"/>
        <v/>
      </c>
      <c r="G161" s="3" t="str">
        <f t="shared" si="54"/>
        <v/>
      </c>
      <c r="H161" s="3" t="str">
        <f t="shared" si="39"/>
        <v/>
      </c>
      <c r="I161" s="3" t="str">
        <f t="shared" si="40"/>
        <v/>
      </c>
      <c r="J161" s="3" t="str">
        <f t="shared" si="41"/>
        <v/>
      </c>
      <c r="K161" s="3" t="str">
        <f t="shared" si="42"/>
        <v/>
      </c>
      <c r="L161" s="3" t="str">
        <f t="shared" si="47"/>
        <v/>
      </c>
      <c r="M161" s="3"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
      <c r="A162" s="9" t="str">
        <f t="shared" si="45"/>
        <v/>
      </c>
      <c r="B162" s="3" t="str">
        <f t="shared" si="46"/>
        <v/>
      </c>
      <c r="C162" s="3" t="str">
        <f t="shared" si="38"/>
        <v/>
      </c>
      <c r="D162" s="3" t="str">
        <f>IF(ISNUMBER(A162),COUNTIF(Calculations!B:B, A162),"")</f>
        <v/>
      </c>
      <c r="E162" s="3" t="str">
        <f>IF(ISNUMBER(A162),COUNTIF(Calculations!A:A, A162),"")</f>
        <v/>
      </c>
      <c r="F162" s="3" t="str">
        <f t="shared" si="53"/>
        <v/>
      </c>
      <c r="G162" s="3" t="str">
        <f t="shared" si="54"/>
        <v/>
      </c>
      <c r="H162" s="3" t="str">
        <f t="shared" si="39"/>
        <v/>
      </c>
      <c r="I162" s="3" t="str">
        <f t="shared" si="40"/>
        <v/>
      </c>
      <c r="J162" s="3" t="str">
        <f t="shared" si="41"/>
        <v/>
      </c>
      <c r="K162" s="3" t="str">
        <f t="shared" si="42"/>
        <v/>
      </c>
      <c r="L162" s="3" t="str">
        <f t="shared" si="47"/>
        <v/>
      </c>
      <c r="M162" s="3"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
      <c r="A163" s="9" t="str">
        <f t="shared" si="45"/>
        <v/>
      </c>
      <c r="B163" s="3" t="str">
        <f t="shared" si="46"/>
        <v/>
      </c>
      <c r="C163" s="3" t="str">
        <f t="shared" si="38"/>
        <v/>
      </c>
      <c r="D163" s="3" t="str">
        <f>IF(ISNUMBER(A163),COUNTIF(Calculations!B:B, A163),"")</f>
        <v/>
      </c>
      <c r="E163" s="3" t="str">
        <f>IF(ISNUMBER(A163),COUNTIF(Calculations!A:A, A163),"")</f>
        <v/>
      </c>
      <c r="F163" s="3" t="str">
        <f t="shared" si="53"/>
        <v/>
      </c>
      <c r="G163" s="3" t="str">
        <f t="shared" si="54"/>
        <v/>
      </c>
      <c r="H163" s="3" t="str">
        <f t="shared" si="39"/>
        <v/>
      </c>
      <c r="I163" s="3" t="str">
        <f t="shared" si="40"/>
        <v/>
      </c>
      <c r="J163" s="3" t="str">
        <f t="shared" si="41"/>
        <v/>
      </c>
      <c r="K163" s="3" t="str">
        <f t="shared" si="42"/>
        <v/>
      </c>
      <c r="L163" s="3" t="str">
        <f t="shared" si="47"/>
        <v/>
      </c>
      <c r="M163" s="3"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
      <c r="A164" s="9" t="str">
        <f t="shared" si="45"/>
        <v/>
      </c>
      <c r="B164" s="3" t="str">
        <f t="shared" si="46"/>
        <v/>
      </c>
      <c r="C164" s="3" t="str">
        <f t="shared" si="38"/>
        <v/>
      </c>
      <c r="D164" s="3" t="str">
        <f>IF(ISNUMBER(A164),COUNTIF(Calculations!B:B, A164),"")</f>
        <v/>
      </c>
      <c r="E164" s="3" t="str">
        <f>IF(ISNUMBER(A164),COUNTIF(Calculations!A:A, A164),"")</f>
        <v/>
      </c>
      <c r="F164" s="3" t="str">
        <f t="shared" si="53"/>
        <v/>
      </c>
      <c r="G164" s="3" t="str">
        <f t="shared" si="54"/>
        <v/>
      </c>
      <c r="H164" s="3" t="str">
        <f t="shared" si="39"/>
        <v/>
      </c>
      <c r="I164" s="3" t="str">
        <f t="shared" si="40"/>
        <v/>
      </c>
      <c r="J164" s="3" t="str">
        <f t="shared" si="41"/>
        <v/>
      </c>
      <c r="K164" s="3" t="str">
        <f t="shared" si="42"/>
        <v/>
      </c>
      <c r="L164" s="3" t="str">
        <f t="shared" si="47"/>
        <v/>
      </c>
      <c r="M164" s="3"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
      <c r="A165" s="9" t="str">
        <f t="shared" si="45"/>
        <v/>
      </c>
      <c r="B165" s="3" t="str">
        <f t="shared" si="46"/>
        <v/>
      </c>
      <c r="C165" s="3" t="str">
        <f t="shared" si="38"/>
        <v/>
      </c>
      <c r="D165" s="3" t="str">
        <f>IF(ISNUMBER(A165),COUNTIF(Calculations!B:B, A165),"")</f>
        <v/>
      </c>
      <c r="E165" s="3" t="str">
        <f>IF(ISNUMBER(A165),COUNTIF(Calculations!A:A, A165),"")</f>
        <v/>
      </c>
      <c r="F165" s="3" t="str">
        <f t="shared" si="53"/>
        <v/>
      </c>
      <c r="G165" s="3" t="str">
        <f t="shared" si="54"/>
        <v/>
      </c>
      <c r="H165" s="3" t="str">
        <f t="shared" si="39"/>
        <v/>
      </c>
      <c r="I165" s="3" t="str">
        <f t="shared" si="40"/>
        <v/>
      </c>
      <c r="J165" s="3" t="str">
        <f t="shared" si="41"/>
        <v/>
      </c>
      <c r="K165" s="3" t="str">
        <f t="shared" si="42"/>
        <v/>
      </c>
      <c r="L165" s="3" t="str">
        <f t="shared" si="47"/>
        <v/>
      </c>
      <c r="M165" s="3"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
      <c r="A166" s="9" t="str">
        <f t="shared" si="45"/>
        <v/>
      </c>
      <c r="B166" s="3" t="str">
        <f t="shared" si="46"/>
        <v/>
      </c>
      <c r="C166" s="3" t="str">
        <f t="shared" si="38"/>
        <v/>
      </c>
      <c r="D166" s="3" t="str">
        <f>IF(ISNUMBER(A166),COUNTIF(Calculations!B:B, A166),"")</f>
        <v/>
      </c>
      <c r="E166" s="3" t="str">
        <f>IF(ISNUMBER(A166),COUNTIF(Calculations!A:A, A166),"")</f>
        <v/>
      </c>
      <c r="F166" s="3" t="str">
        <f t="shared" si="53"/>
        <v/>
      </c>
      <c r="G166" s="3" t="str">
        <f t="shared" si="54"/>
        <v/>
      </c>
      <c r="H166" s="3" t="str">
        <f t="shared" si="39"/>
        <v/>
      </c>
      <c r="I166" s="3" t="str">
        <f t="shared" si="40"/>
        <v/>
      </c>
      <c r="J166" s="3" t="str">
        <f t="shared" si="41"/>
        <v/>
      </c>
      <c r="K166" s="3" t="str">
        <f t="shared" si="42"/>
        <v/>
      </c>
      <c r="L166" s="3" t="str">
        <f t="shared" si="47"/>
        <v/>
      </c>
      <c r="M166" s="3"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
      <c r="A167" s="9" t="str">
        <f t="shared" si="45"/>
        <v/>
      </c>
      <c r="B167" s="3" t="str">
        <f t="shared" si="46"/>
        <v/>
      </c>
      <c r="C167" s="3" t="str">
        <f t="shared" si="38"/>
        <v/>
      </c>
      <c r="D167" s="3" t="str">
        <f>IF(ISNUMBER(A167),COUNTIF(Calculations!B:B, A167),"")</f>
        <v/>
      </c>
      <c r="E167" s="3" t="str">
        <f>IF(ISNUMBER(A167),COUNTIF(Calculations!A:A, A167),"")</f>
        <v/>
      </c>
      <c r="F167" s="3" t="str">
        <f t="shared" si="53"/>
        <v/>
      </c>
      <c r="G167" s="3" t="str">
        <f t="shared" si="54"/>
        <v/>
      </c>
      <c r="H167" s="3" t="str">
        <f t="shared" si="39"/>
        <v/>
      </c>
      <c r="I167" s="3" t="str">
        <f t="shared" si="40"/>
        <v/>
      </c>
      <c r="J167" s="3" t="str">
        <f t="shared" si="41"/>
        <v/>
      </c>
      <c r="K167" s="3" t="str">
        <f t="shared" si="42"/>
        <v/>
      </c>
      <c r="L167" s="3" t="str">
        <f t="shared" si="47"/>
        <v/>
      </c>
      <c r="M167" s="3"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
      <c r="A168" s="9" t="str">
        <f t="shared" si="45"/>
        <v/>
      </c>
      <c r="B168" s="3" t="str">
        <f t="shared" si="46"/>
        <v/>
      </c>
      <c r="C168" s="3" t="str">
        <f t="shared" si="38"/>
        <v/>
      </c>
      <c r="D168" s="3" t="str">
        <f>IF(ISNUMBER(A168),COUNTIF(Calculations!B:B, A168),"")</f>
        <v/>
      </c>
      <c r="E168" s="3" t="str">
        <f>IF(ISNUMBER(A168),COUNTIF(Calculations!A:A, A168),"")</f>
        <v/>
      </c>
      <c r="F168" s="3" t="str">
        <f t="shared" si="53"/>
        <v/>
      </c>
      <c r="G168" s="3" t="str">
        <f t="shared" si="54"/>
        <v/>
      </c>
      <c r="H168" s="3" t="str">
        <f t="shared" si="39"/>
        <v/>
      </c>
      <c r="I168" s="3" t="str">
        <f t="shared" si="40"/>
        <v/>
      </c>
      <c r="J168" s="3" t="str">
        <f t="shared" si="41"/>
        <v/>
      </c>
      <c r="K168" s="3" t="str">
        <f t="shared" si="42"/>
        <v/>
      </c>
      <c r="L168" s="3" t="str">
        <f t="shared" si="47"/>
        <v/>
      </c>
      <c r="M168" s="3"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
      <c r="A169" s="9" t="str">
        <f t="shared" si="45"/>
        <v/>
      </c>
      <c r="B169" s="3" t="str">
        <f t="shared" si="46"/>
        <v/>
      </c>
      <c r="C169" s="3" t="str">
        <f t="shared" si="38"/>
        <v/>
      </c>
      <c r="D169" s="3" t="str">
        <f>IF(ISNUMBER(A169),COUNTIF(Calculations!B:B, A169),"")</f>
        <v/>
      </c>
      <c r="E169" s="3" t="str">
        <f>IF(ISNUMBER(A169),COUNTIF(Calculations!A:A, A169),"")</f>
        <v/>
      </c>
      <c r="F169" s="3" t="str">
        <f t="shared" si="53"/>
        <v/>
      </c>
      <c r="G169" s="3" t="str">
        <f t="shared" si="54"/>
        <v/>
      </c>
      <c r="H169" s="3" t="str">
        <f t="shared" si="39"/>
        <v/>
      </c>
      <c r="I169" s="3" t="str">
        <f t="shared" si="40"/>
        <v/>
      </c>
      <c r="J169" s="3" t="str">
        <f t="shared" si="41"/>
        <v/>
      </c>
      <c r="K169" s="3" t="str">
        <f t="shared" si="42"/>
        <v/>
      </c>
      <c r="L169" s="3" t="str">
        <f t="shared" si="47"/>
        <v/>
      </c>
      <c r="M169" s="3"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
      <c r="A170" s="9" t="str">
        <f t="shared" si="45"/>
        <v/>
      </c>
      <c r="B170" s="3" t="str">
        <f t="shared" si="46"/>
        <v/>
      </c>
      <c r="C170" s="3" t="str">
        <f t="shared" si="38"/>
        <v/>
      </c>
      <c r="D170" s="3" t="str">
        <f>IF(ISNUMBER(A170),COUNTIF(Calculations!B:B, A170),"")</f>
        <v/>
      </c>
      <c r="E170" s="3" t="str">
        <f>IF(ISNUMBER(A170),COUNTIF(Calculations!A:A, A170),"")</f>
        <v/>
      </c>
      <c r="F170" s="3" t="str">
        <f t="shared" si="53"/>
        <v/>
      </c>
      <c r="G170" s="3" t="str">
        <f t="shared" si="54"/>
        <v/>
      </c>
      <c r="H170" s="3" t="str">
        <f t="shared" si="39"/>
        <v/>
      </c>
      <c r="I170" s="3" t="str">
        <f t="shared" si="40"/>
        <v/>
      </c>
      <c r="J170" s="3" t="str">
        <f t="shared" si="41"/>
        <v/>
      </c>
      <c r="K170" s="3" t="str">
        <f t="shared" si="42"/>
        <v/>
      </c>
      <c r="L170" s="3" t="str">
        <f t="shared" si="47"/>
        <v/>
      </c>
      <c r="M170" s="3"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
      <c r="A171" s="9" t="str">
        <f t="shared" si="45"/>
        <v/>
      </c>
      <c r="B171" s="3" t="str">
        <f t="shared" si="46"/>
        <v/>
      </c>
      <c r="C171" s="3" t="str">
        <f t="shared" si="38"/>
        <v/>
      </c>
      <c r="D171" s="3" t="str">
        <f>IF(ISNUMBER(A171),COUNTIF(Calculations!B:B, A171),"")</f>
        <v/>
      </c>
      <c r="E171" s="3" t="str">
        <f>IF(ISNUMBER(A171),COUNTIF(Calculations!A:A, A171),"")</f>
        <v/>
      </c>
      <c r="F171" s="3" t="str">
        <f t="shared" si="53"/>
        <v/>
      </c>
      <c r="G171" s="3" t="str">
        <f t="shared" si="54"/>
        <v/>
      </c>
      <c r="H171" s="3" t="str">
        <f t="shared" si="39"/>
        <v/>
      </c>
      <c r="I171" s="3" t="str">
        <f t="shared" si="40"/>
        <v/>
      </c>
      <c r="J171" s="3" t="str">
        <f t="shared" si="41"/>
        <v/>
      </c>
      <c r="K171" s="3" t="str">
        <f t="shared" si="42"/>
        <v/>
      </c>
      <c r="L171" s="3" t="str">
        <f t="shared" si="47"/>
        <v/>
      </c>
      <c r="M171" s="3"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
      <c r="A172" s="9" t="str">
        <f t="shared" si="45"/>
        <v/>
      </c>
      <c r="B172" s="3" t="str">
        <f t="shared" si="46"/>
        <v/>
      </c>
      <c r="C172" s="3" t="str">
        <f t="shared" si="38"/>
        <v/>
      </c>
      <c r="D172" s="3" t="str">
        <f>IF(ISNUMBER(A172),COUNTIF(Calculations!B:B, A172),"")</f>
        <v/>
      </c>
      <c r="E172" s="3" t="str">
        <f>IF(ISNUMBER(A172),COUNTIF(Calculations!A:A, A172),"")</f>
        <v/>
      </c>
      <c r="F172" s="3" t="str">
        <f t="shared" si="53"/>
        <v/>
      </c>
      <c r="G172" s="3" t="str">
        <f t="shared" si="54"/>
        <v/>
      </c>
      <c r="H172" s="3" t="str">
        <f t="shared" si="39"/>
        <v/>
      </c>
      <c r="I172" s="3" t="str">
        <f t="shared" si="40"/>
        <v/>
      </c>
      <c r="J172" s="3" t="str">
        <f t="shared" si="41"/>
        <v/>
      </c>
      <c r="K172" s="3" t="str">
        <f t="shared" si="42"/>
        <v/>
      </c>
      <c r="L172" s="3" t="str">
        <f t="shared" si="47"/>
        <v/>
      </c>
      <c r="M172" s="3"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
      <c r="A173" s="9" t="str">
        <f t="shared" si="45"/>
        <v/>
      </c>
      <c r="B173" s="3" t="str">
        <f t="shared" si="46"/>
        <v/>
      </c>
      <c r="C173" s="3" t="str">
        <f t="shared" si="38"/>
        <v/>
      </c>
      <c r="D173" s="3" t="str">
        <f>IF(ISNUMBER(A173),COUNTIF(Calculations!B:B, A173),"")</f>
        <v/>
      </c>
      <c r="E173" s="3" t="str">
        <f>IF(ISNUMBER(A173),COUNTIF(Calculations!A:A, A173),"")</f>
        <v/>
      </c>
      <c r="F173" s="3" t="str">
        <f t="shared" si="53"/>
        <v/>
      </c>
      <c r="G173" s="3" t="str">
        <f t="shared" si="54"/>
        <v/>
      </c>
      <c r="H173" s="3" t="str">
        <f t="shared" si="39"/>
        <v/>
      </c>
      <c r="I173" s="3" t="str">
        <f t="shared" si="40"/>
        <v/>
      </c>
      <c r="J173" s="3" t="str">
        <f t="shared" si="41"/>
        <v/>
      </c>
      <c r="K173" s="3" t="str">
        <f t="shared" si="42"/>
        <v/>
      </c>
      <c r="L173" s="3" t="str">
        <f t="shared" si="47"/>
        <v/>
      </c>
      <c r="M173" s="3"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
      <c r="A174" s="9" t="str">
        <f t="shared" si="45"/>
        <v/>
      </c>
      <c r="B174" s="3" t="str">
        <f t="shared" si="46"/>
        <v/>
      </c>
      <c r="C174" s="3" t="str">
        <f t="shared" si="38"/>
        <v/>
      </c>
      <c r="D174" s="3" t="str">
        <f>IF(ISNUMBER(A174),COUNTIF(Calculations!B:B, A174),"")</f>
        <v/>
      </c>
      <c r="E174" s="3" t="str">
        <f>IF(ISNUMBER(A174),COUNTIF(Calculations!A:A, A174),"")</f>
        <v/>
      </c>
      <c r="F174" s="3" t="str">
        <f t="shared" si="53"/>
        <v/>
      </c>
      <c r="G174" s="3" t="str">
        <f t="shared" si="54"/>
        <v/>
      </c>
      <c r="H174" s="3" t="str">
        <f t="shared" si="39"/>
        <v/>
      </c>
      <c r="I174" s="3" t="str">
        <f t="shared" si="40"/>
        <v/>
      </c>
      <c r="J174" s="3" t="str">
        <f t="shared" si="41"/>
        <v/>
      </c>
      <c r="K174" s="3" t="str">
        <f t="shared" si="42"/>
        <v/>
      </c>
      <c r="L174" s="3" t="str">
        <f t="shared" si="47"/>
        <v/>
      </c>
      <c r="M174" s="3"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
      <c r="A175" s="9" t="str">
        <f t="shared" si="45"/>
        <v/>
      </c>
      <c r="B175" s="3" t="str">
        <f t="shared" si="46"/>
        <v/>
      </c>
      <c r="C175" s="3" t="str">
        <f t="shared" si="38"/>
        <v/>
      </c>
      <c r="D175" s="3" t="str">
        <f>IF(ISNUMBER(A175),COUNTIF(Calculations!B:B, A175),"")</f>
        <v/>
      </c>
      <c r="E175" s="3" t="str">
        <f>IF(ISNUMBER(A175),COUNTIF(Calculations!A:A, A175),"")</f>
        <v/>
      </c>
      <c r="F175" s="3" t="str">
        <f t="shared" si="53"/>
        <v/>
      </c>
      <c r="G175" s="3" t="str">
        <f t="shared" si="54"/>
        <v/>
      </c>
      <c r="H175" s="3" t="str">
        <f t="shared" si="39"/>
        <v/>
      </c>
      <c r="I175" s="3" t="str">
        <f t="shared" si="40"/>
        <v/>
      </c>
      <c r="J175" s="3" t="str">
        <f t="shared" si="41"/>
        <v/>
      </c>
      <c r="K175" s="3" t="str">
        <f t="shared" si="42"/>
        <v/>
      </c>
      <c r="L175" s="3" t="str">
        <f t="shared" si="47"/>
        <v/>
      </c>
      <c r="M175" s="3"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
      <c r="A176" s="9" t="str">
        <f t="shared" si="45"/>
        <v/>
      </c>
      <c r="B176" s="3" t="str">
        <f t="shared" si="46"/>
        <v/>
      </c>
      <c r="C176" s="3" t="str">
        <f t="shared" si="38"/>
        <v/>
      </c>
      <c r="D176" s="3" t="str">
        <f>IF(ISNUMBER(A176),COUNTIF(Calculations!B:B, A176),"")</f>
        <v/>
      </c>
      <c r="E176" s="3" t="str">
        <f>IF(ISNUMBER(A176),COUNTIF(Calculations!A:A, A176),"")</f>
        <v/>
      </c>
      <c r="F176" s="3" t="str">
        <f t="shared" si="53"/>
        <v/>
      </c>
      <c r="G176" s="3" t="str">
        <f t="shared" si="54"/>
        <v/>
      </c>
      <c r="H176" s="3" t="str">
        <f t="shared" si="39"/>
        <v/>
      </c>
      <c r="I176" s="3" t="str">
        <f t="shared" si="40"/>
        <v/>
      </c>
      <c r="J176" s="3" t="str">
        <f t="shared" si="41"/>
        <v/>
      </c>
      <c r="K176" s="3" t="str">
        <f t="shared" si="42"/>
        <v/>
      </c>
      <c r="L176" s="3" t="str">
        <f t="shared" si="47"/>
        <v/>
      </c>
      <c r="M176" s="3"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
      <c r="A177" s="9" t="str">
        <f t="shared" si="45"/>
        <v/>
      </c>
      <c r="B177" s="3" t="str">
        <f t="shared" si="46"/>
        <v/>
      </c>
      <c r="C177" s="3" t="str">
        <f t="shared" si="38"/>
        <v/>
      </c>
      <c r="D177" s="3" t="str">
        <f>IF(ISNUMBER(A177),COUNTIF(Calculations!B:B, A177),"")</f>
        <v/>
      </c>
      <c r="E177" s="3" t="str">
        <f>IF(ISNUMBER(A177),COUNTIF(Calculations!A:A, A177),"")</f>
        <v/>
      </c>
      <c r="F177" s="3" t="str">
        <f t="shared" si="53"/>
        <v/>
      </c>
      <c r="G177" s="3" t="str">
        <f t="shared" si="54"/>
        <v/>
      </c>
      <c r="H177" s="3" t="str">
        <f t="shared" si="39"/>
        <v/>
      </c>
      <c r="I177" s="3" t="str">
        <f t="shared" si="40"/>
        <v/>
      </c>
      <c r="J177" s="3" t="str">
        <f t="shared" si="41"/>
        <v/>
      </c>
      <c r="K177" s="3" t="str">
        <f t="shared" si="42"/>
        <v/>
      </c>
      <c r="L177" s="3" t="str">
        <f t="shared" si="47"/>
        <v/>
      </c>
      <c r="M177" s="3"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
      <c r="A178" s="9" t="str">
        <f t="shared" si="45"/>
        <v/>
      </c>
      <c r="B178" s="3" t="str">
        <f t="shared" si="46"/>
        <v/>
      </c>
      <c r="C178" s="3" t="str">
        <f t="shared" si="38"/>
        <v/>
      </c>
      <c r="D178" s="3" t="str">
        <f>IF(ISNUMBER(A178),COUNTIF(Calculations!B:B, A178),"")</f>
        <v/>
      </c>
      <c r="E178" s="3" t="str">
        <f>IF(ISNUMBER(A178),COUNTIF(Calculations!A:A, A178),"")</f>
        <v/>
      </c>
      <c r="F178" s="3" t="str">
        <f t="shared" si="53"/>
        <v/>
      </c>
      <c r="G178" s="3" t="str">
        <f t="shared" si="54"/>
        <v/>
      </c>
      <c r="H178" s="3" t="str">
        <f t="shared" si="39"/>
        <v/>
      </c>
      <c r="I178" s="3" t="str">
        <f t="shared" si="40"/>
        <v/>
      </c>
      <c r="J178" s="3" t="str">
        <f t="shared" si="41"/>
        <v/>
      </c>
      <c r="K178" s="3" t="str">
        <f t="shared" si="42"/>
        <v/>
      </c>
      <c r="L178" s="3" t="str">
        <f t="shared" si="47"/>
        <v/>
      </c>
      <c r="M178" s="3"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
      <c r="A179" s="9" t="str">
        <f t="shared" si="45"/>
        <v/>
      </c>
      <c r="B179" s="3" t="str">
        <f t="shared" si="46"/>
        <v/>
      </c>
      <c r="C179" s="3" t="str">
        <f t="shared" si="38"/>
        <v/>
      </c>
      <c r="D179" s="3" t="str">
        <f>IF(ISNUMBER(A179),COUNTIF(Calculations!B:B, A179),"")</f>
        <v/>
      </c>
      <c r="E179" s="3" t="str">
        <f>IF(ISNUMBER(A179),COUNTIF(Calculations!A:A, A179),"")</f>
        <v/>
      </c>
      <c r="F179" s="3" t="str">
        <f t="shared" si="53"/>
        <v/>
      </c>
      <c r="G179" s="3" t="str">
        <f t="shared" si="54"/>
        <v/>
      </c>
      <c r="H179" s="3" t="str">
        <f t="shared" si="39"/>
        <v/>
      </c>
      <c r="I179" s="3" t="str">
        <f t="shared" si="40"/>
        <v/>
      </c>
      <c r="J179" s="3" t="str">
        <f t="shared" si="41"/>
        <v/>
      </c>
      <c r="K179" s="3" t="str">
        <f t="shared" si="42"/>
        <v/>
      </c>
      <c r="L179" s="3" t="str">
        <f t="shared" si="47"/>
        <v/>
      </c>
      <c r="M179" s="3"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
      <c r="A180" s="9" t="str">
        <f t="shared" si="45"/>
        <v/>
      </c>
      <c r="B180" s="3" t="str">
        <f t="shared" si="46"/>
        <v/>
      </c>
      <c r="C180" s="3" t="str">
        <f t="shared" si="38"/>
        <v/>
      </c>
      <c r="D180" s="3" t="str">
        <f>IF(ISNUMBER(A180),COUNTIF(Calculations!B:B, A180),"")</f>
        <v/>
      </c>
      <c r="E180" s="3" t="str">
        <f>IF(ISNUMBER(A180),COUNTIF(Calculations!A:A, A180),"")</f>
        <v/>
      </c>
      <c r="F180" s="3" t="str">
        <f t="shared" si="53"/>
        <v/>
      </c>
      <c r="G180" s="3" t="str">
        <f t="shared" si="54"/>
        <v/>
      </c>
      <c r="H180" s="3" t="str">
        <f t="shared" si="39"/>
        <v/>
      </c>
      <c r="I180" s="3" t="str">
        <f t="shared" si="40"/>
        <v/>
      </c>
      <c r="J180" s="3" t="str">
        <f t="shared" si="41"/>
        <v/>
      </c>
      <c r="K180" s="3" t="str">
        <f t="shared" si="42"/>
        <v/>
      </c>
      <c r="L180" s="3" t="str">
        <f t="shared" si="47"/>
        <v/>
      </c>
      <c r="M180" s="3"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
      <c r="A181" s="9" t="str">
        <f t="shared" si="45"/>
        <v/>
      </c>
      <c r="B181" s="3" t="str">
        <f t="shared" si="46"/>
        <v/>
      </c>
      <c r="C181" s="3" t="str">
        <f t="shared" si="38"/>
        <v/>
      </c>
      <c r="D181" s="3" t="str">
        <f>IF(ISNUMBER(A181),COUNTIF(Calculations!B:B, A181),"")</f>
        <v/>
      </c>
      <c r="E181" s="3" t="str">
        <f>IF(ISNUMBER(A181),COUNTIF(Calculations!A:A, A181),"")</f>
        <v/>
      </c>
      <c r="F181" s="3" t="str">
        <f t="shared" si="53"/>
        <v/>
      </c>
      <c r="G181" s="3" t="str">
        <f t="shared" si="54"/>
        <v/>
      </c>
      <c r="H181" s="3" t="str">
        <f t="shared" si="39"/>
        <v/>
      </c>
      <c r="I181" s="3" t="str">
        <f t="shared" si="40"/>
        <v/>
      </c>
      <c r="J181" s="3" t="str">
        <f t="shared" si="41"/>
        <v/>
      </c>
      <c r="K181" s="3" t="str">
        <f t="shared" si="42"/>
        <v/>
      </c>
      <c r="L181" s="3" t="str">
        <f t="shared" si="47"/>
        <v/>
      </c>
      <c r="M181" s="3"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
      <c r="A182" s="9" t="str">
        <f t="shared" si="45"/>
        <v/>
      </c>
      <c r="B182" s="3" t="str">
        <f t="shared" si="46"/>
        <v/>
      </c>
      <c r="C182" s="3" t="str">
        <f t="shared" si="38"/>
        <v/>
      </c>
      <c r="D182" s="3" t="str">
        <f>IF(ISNUMBER(A182),COUNTIF(Calculations!B:B, A182),"")</f>
        <v/>
      </c>
      <c r="E182" s="3" t="str">
        <f>IF(ISNUMBER(A182),COUNTIF(Calculations!A:A, A182),"")</f>
        <v/>
      </c>
      <c r="F182" s="3" t="str">
        <f t="shared" si="53"/>
        <v/>
      </c>
      <c r="G182" s="3" t="str">
        <f t="shared" si="54"/>
        <v/>
      </c>
      <c r="H182" s="3" t="str">
        <f t="shared" si="39"/>
        <v/>
      </c>
      <c r="I182" s="3" t="str">
        <f t="shared" si="40"/>
        <v/>
      </c>
      <c r="J182" s="3" t="str">
        <f t="shared" si="41"/>
        <v/>
      </c>
      <c r="K182" s="3" t="str">
        <f t="shared" si="42"/>
        <v/>
      </c>
      <c r="L182" s="3" t="str">
        <f t="shared" si="47"/>
        <v/>
      </c>
      <c r="M182" s="3"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
      <c r="A183" s="9" t="str">
        <f t="shared" si="45"/>
        <v/>
      </c>
      <c r="B183" s="3" t="str">
        <f t="shared" si="46"/>
        <v/>
      </c>
      <c r="C183" s="3" t="str">
        <f t="shared" si="38"/>
        <v/>
      </c>
      <c r="D183" s="3" t="str">
        <f>IF(ISNUMBER(A183),COUNTIF(Calculations!B:B, A183),"")</f>
        <v/>
      </c>
      <c r="E183" s="3" t="str">
        <f>IF(ISNUMBER(A183),COUNTIF(Calculations!A:A, A183),"")</f>
        <v/>
      </c>
      <c r="F183" s="3" t="str">
        <f t="shared" si="53"/>
        <v/>
      </c>
      <c r="G183" s="3" t="str">
        <f t="shared" si="54"/>
        <v/>
      </c>
      <c r="H183" s="3" t="str">
        <f t="shared" si="39"/>
        <v/>
      </c>
      <c r="I183" s="3" t="str">
        <f t="shared" si="40"/>
        <v/>
      </c>
      <c r="J183" s="3" t="str">
        <f t="shared" si="41"/>
        <v/>
      </c>
      <c r="K183" s="3" t="str">
        <f t="shared" si="42"/>
        <v/>
      </c>
      <c r="L183" s="3" t="str">
        <f t="shared" si="47"/>
        <v/>
      </c>
      <c r="M183" s="3"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
      <c r="A184" s="9" t="str">
        <f t="shared" si="45"/>
        <v/>
      </c>
      <c r="B184" s="3" t="str">
        <f t="shared" si="46"/>
        <v/>
      </c>
      <c r="C184" s="3" t="str">
        <f t="shared" si="38"/>
        <v/>
      </c>
      <c r="D184" s="3" t="str">
        <f>IF(ISNUMBER(A184),COUNTIF(Calculations!B:B, A184),"")</f>
        <v/>
      </c>
      <c r="E184" s="3" t="str">
        <f>IF(ISNUMBER(A184),COUNTIF(Calculations!A:A, A184),"")</f>
        <v/>
      </c>
      <c r="F184" s="3" t="str">
        <f t="shared" si="53"/>
        <v/>
      </c>
      <c r="G184" s="3" t="str">
        <f t="shared" si="54"/>
        <v/>
      </c>
      <c r="H184" s="3" t="str">
        <f t="shared" si="39"/>
        <v/>
      </c>
      <c r="I184" s="3" t="str">
        <f t="shared" si="40"/>
        <v/>
      </c>
      <c r="J184" s="3" t="str">
        <f t="shared" si="41"/>
        <v/>
      </c>
      <c r="K184" s="3" t="str">
        <f t="shared" si="42"/>
        <v/>
      </c>
      <c r="L184" s="3" t="str">
        <f t="shared" si="47"/>
        <v/>
      </c>
      <c r="M184" s="3"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
      <c r="A185" s="9" t="str">
        <f t="shared" si="45"/>
        <v/>
      </c>
      <c r="B185" s="3" t="str">
        <f t="shared" si="46"/>
        <v/>
      </c>
      <c r="C185" s="3" t="str">
        <f t="shared" si="38"/>
        <v/>
      </c>
      <c r="D185" s="3" t="str">
        <f>IF(ISNUMBER(A185),COUNTIF(Calculations!B:B, A185),"")</f>
        <v/>
      </c>
      <c r="E185" s="3" t="str">
        <f>IF(ISNUMBER(A185),COUNTIF(Calculations!A:A, A185),"")</f>
        <v/>
      </c>
      <c r="F185" s="3" t="str">
        <f t="shared" si="53"/>
        <v/>
      </c>
      <c r="G185" s="3" t="str">
        <f t="shared" si="54"/>
        <v/>
      </c>
      <c r="H185" s="3" t="str">
        <f t="shared" si="39"/>
        <v/>
      </c>
      <c r="I185" s="3" t="str">
        <f t="shared" si="40"/>
        <v/>
      </c>
      <c r="J185" s="3" t="str">
        <f t="shared" si="41"/>
        <v/>
      </c>
      <c r="K185" s="3" t="str">
        <f t="shared" si="42"/>
        <v/>
      </c>
      <c r="L185" s="3" t="str">
        <f t="shared" si="47"/>
        <v/>
      </c>
      <c r="M185" s="3"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
      <c r="A186" s="9" t="str">
        <f t="shared" si="45"/>
        <v/>
      </c>
      <c r="B186" s="3" t="str">
        <f t="shared" si="46"/>
        <v/>
      </c>
      <c r="C186" s="3" t="str">
        <f t="shared" si="38"/>
        <v/>
      </c>
      <c r="D186" s="3" t="str">
        <f>IF(ISNUMBER(A186),COUNTIF(Calculations!B:B, A186),"")</f>
        <v/>
      </c>
      <c r="E186" s="3" t="str">
        <f>IF(ISNUMBER(A186),COUNTIF(Calculations!A:A, A186),"")</f>
        <v/>
      </c>
      <c r="F186" s="3" t="str">
        <f t="shared" si="53"/>
        <v/>
      </c>
      <c r="G186" s="3" t="str">
        <f t="shared" si="54"/>
        <v/>
      </c>
      <c r="H186" s="3" t="str">
        <f t="shared" si="39"/>
        <v/>
      </c>
      <c r="I186" s="3" t="str">
        <f t="shared" si="40"/>
        <v/>
      </c>
      <c r="J186" s="3" t="str">
        <f t="shared" si="41"/>
        <v/>
      </c>
      <c r="K186" s="3" t="str">
        <f t="shared" si="42"/>
        <v/>
      </c>
      <c r="L186" s="3" t="str">
        <f t="shared" si="47"/>
        <v/>
      </c>
      <c r="M186" s="3"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
      <c r="A187" s="9" t="str">
        <f t="shared" si="45"/>
        <v/>
      </c>
      <c r="B187" s="3" t="str">
        <f t="shared" si="46"/>
        <v/>
      </c>
      <c r="C187" s="3" t="str">
        <f t="shared" si="38"/>
        <v/>
      </c>
      <c r="D187" s="3" t="str">
        <f>IF(ISNUMBER(A187),COUNTIF(Calculations!B:B, A187),"")</f>
        <v/>
      </c>
      <c r="E187" s="3" t="str">
        <f>IF(ISNUMBER(A187),COUNTIF(Calculations!A:A, A187),"")</f>
        <v/>
      </c>
      <c r="F187" s="3" t="str">
        <f t="shared" si="53"/>
        <v/>
      </c>
      <c r="G187" s="3" t="str">
        <f t="shared" si="54"/>
        <v/>
      </c>
      <c r="H187" s="3" t="str">
        <f t="shared" si="39"/>
        <v/>
      </c>
      <c r="I187" s="3" t="str">
        <f t="shared" si="40"/>
        <v/>
      </c>
      <c r="J187" s="3" t="str">
        <f t="shared" si="41"/>
        <v/>
      </c>
      <c r="K187" s="3" t="str">
        <f t="shared" si="42"/>
        <v/>
      </c>
      <c r="L187" s="3" t="str">
        <f t="shared" si="47"/>
        <v/>
      </c>
      <c r="M187" s="3"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
      <c r="A188" s="9" t="str">
        <f t="shared" si="45"/>
        <v/>
      </c>
      <c r="B188" s="3" t="str">
        <f t="shared" si="46"/>
        <v/>
      </c>
      <c r="C188" s="3" t="str">
        <f t="shared" si="38"/>
        <v/>
      </c>
      <c r="D188" s="3" t="str">
        <f>IF(ISNUMBER(A188),COUNTIF(Calculations!B:B, A188),"")</f>
        <v/>
      </c>
      <c r="E188" s="3" t="str">
        <f>IF(ISNUMBER(A188),COUNTIF(Calculations!A:A, A188),"")</f>
        <v/>
      </c>
      <c r="F188" s="3" t="str">
        <f t="shared" si="53"/>
        <v/>
      </c>
      <c r="G188" s="3" t="str">
        <f t="shared" si="54"/>
        <v/>
      </c>
      <c r="H188" s="3" t="str">
        <f t="shared" si="39"/>
        <v/>
      </c>
      <c r="I188" s="3" t="str">
        <f t="shared" si="40"/>
        <v/>
      </c>
      <c r="J188" s="3" t="str">
        <f t="shared" si="41"/>
        <v/>
      </c>
      <c r="K188" s="3" t="str">
        <f t="shared" si="42"/>
        <v/>
      </c>
      <c r="L188" s="3" t="str">
        <f t="shared" si="47"/>
        <v/>
      </c>
      <c r="M188" s="3"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
      <c r="A189" s="9" t="str">
        <f t="shared" si="45"/>
        <v/>
      </c>
      <c r="B189" s="3" t="str">
        <f t="shared" si="46"/>
        <v/>
      </c>
      <c r="C189" s="3" t="str">
        <f t="shared" si="38"/>
        <v/>
      </c>
      <c r="D189" s="3" t="str">
        <f>IF(ISNUMBER(A189),COUNTIF(Calculations!B:B, A189),"")</f>
        <v/>
      </c>
      <c r="E189" s="3" t="str">
        <f>IF(ISNUMBER(A189),COUNTIF(Calculations!A:A, A189),"")</f>
        <v/>
      </c>
      <c r="F189" s="3" t="str">
        <f t="shared" si="53"/>
        <v/>
      </c>
      <c r="G189" s="3" t="str">
        <f t="shared" si="54"/>
        <v/>
      </c>
      <c r="H189" s="3" t="str">
        <f t="shared" si="39"/>
        <v/>
      </c>
      <c r="I189" s="3" t="str">
        <f t="shared" si="40"/>
        <v/>
      </c>
      <c r="J189" s="3" t="str">
        <f t="shared" si="41"/>
        <v/>
      </c>
      <c r="K189" s="3" t="str">
        <f t="shared" si="42"/>
        <v/>
      </c>
      <c r="L189" s="3" t="str">
        <f t="shared" si="47"/>
        <v/>
      </c>
      <c r="M189" s="3"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
      <c r="A190" s="9" t="str">
        <f t="shared" si="45"/>
        <v/>
      </c>
      <c r="B190" s="3" t="str">
        <f t="shared" si="46"/>
        <v/>
      </c>
      <c r="C190" s="3" t="str">
        <f t="shared" si="38"/>
        <v/>
      </c>
      <c r="D190" s="3" t="str">
        <f>IF(ISNUMBER(A190),COUNTIF(Calculations!B:B, A190),"")</f>
        <v/>
      </c>
      <c r="E190" s="3" t="str">
        <f>IF(ISNUMBER(A190),COUNTIF(Calculations!A:A, A190),"")</f>
        <v/>
      </c>
      <c r="F190" s="3" t="str">
        <f t="shared" si="53"/>
        <v/>
      </c>
      <c r="G190" s="3" t="str">
        <f t="shared" si="54"/>
        <v/>
      </c>
      <c r="H190" s="3" t="str">
        <f t="shared" si="39"/>
        <v/>
      </c>
      <c r="I190" s="3" t="str">
        <f t="shared" si="40"/>
        <v/>
      </c>
      <c r="J190" s="3" t="str">
        <f t="shared" si="41"/>
        <v/>
      </c>
      <c r="K190" s="3" t="str">
        <f t="shared" si="42"/>
        <v/>
      </c>
      <c r="L190" s="3" t="str">
        <f t="shared" si="47"/>
        <v/>
      </c>
      <c r="M190" s="3"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
      <c r="A191" s="9" t="str">
        <f t="shared" si="45"/>
        <v/>
      </c>
      <c r="B191" s="3" t="str">
        <f t="shared" si="46"/>
        <v/>
      </c>
      <c r="C191" s="3" t="str">
        <f t="shared" si="38"/>
        <v/>
      </c>
      <c r="D191" s="3" t="str">
        <f>IF(ISNUMBER(A191),COUNTIF(Calculations!B:B, A191),"")</f>
        <v/>
      </c>
      <c r="E191" s="3" t="str">
        <f>IF(ISNUMBER(A191),COUNTIF(Calculations!A:A, A191),"")</f>
        <v/>
      </c>
      <c r="F191" s="3" t="str">
        <f t="shared" si="53"/>
        <v/>
      </c>
      <c r="G191" s="3" t="str">
        <f t="shared" si="54"/>
        <v/>
      </c>
      <c r="H191" s="3" t="str">
        <f t="shared" si="39"/>
        <v/>
      </c>
      <c r="I191" s="3" t="str">
        <f t="shared" si="40"/>
        <v/>
      </c>
      <c r="J191" s="3" t="str">
        <f t="shared" si="41"/>
        <v/>
      </c>
      <c r="K191" s="3" t="str">
        <f t="shared" si="42"/>
        <v/>
      </c>
      <c r="L191" s="3" t="str">
        <f t="shared" si="47"/>
        <v/>
      </c>
      <c r="M191" s="3"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
      <c r="A192" s="9" t="str">
        <f t="shared" si="45"/>
        <v/>
      </c>
      <c r="B192" s="3" t="str">
        <f t="shared" si="46"/>
        <v/>
      </c>
      <c r="C192" s="3" t="str">
        <f t="shared" si="38"/>
        <v/>
      </c>
      <c r="D192" s="3" t="str">
        <f>IF(ISNUMBER(A192),COUNTIF(Calculations!B:B, A192),"")</f>
        <v/>
      </c>
      <c r="E192" s="3" t="str">
        <f>IF(ISNUMBER(A192),COUNTIF(Calculations!A:A, A192),"")</f>
        <v/>
      </c>
      <c r="F192" s="3" t="str">
        <f t="shared" si="53"/>
        <v/>
      </c>
      <c r="G192" s="3" t="str">
        <f t="shared" si="54"/>
        <v/>
      </c>
      <c r="H192" s="3" t="str">
        <f t="shared" si="39"/>
        <v/>
      </c>
      <c r="I192" s="3" t="str">
        <f t="shared" si="40"/>
        <v/>
      </c>
      <c r="J192" s="3" t="str">
        <f t="shared" si="41"/>
        <v/>
      </c>
      <c r="K192" s="3" t="str">
        <f t="shared" si="42"/>
        <v/>
      </c>
      <c r="L192" s="3" t="str">
        <f t="shared" si="47"/>
        <v/>
      </c>
      <c r="M192" s="3"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
      <c r="A193" s="9" t="str">
        <f t="shared" si="45"/>
        <v/>
      </c>
      <c r="B193" s="3" t="str">
        <f t="shared" si="46"/>
        <v/>
      </c>
      <c r="C193" s="3" t="str">
        <f t="shared" si="38"/>
        <v/>
      </c>
      <c r="D193" s="3" t="str">
        <f>IF(ISNUMBER(A193),COUNTIF(Calculations!B:B, A193),"")</f>
        <v/>
      </c>
      <c r="E193" s="3" t="str">
        <f>IF(ISNUMBER(A193),COUNTIF(Calculations!A:A, A193),"")</f>
        <v/>
      </c>
      <c r="F193" s="3" t="str">
        <f t="shared" si="53"/>
        <v/>
      </c>
      <c r="G193" s="3" t="str">
        <f t="shared" si="54"/>
        <v/>
      </c>
      <c r="H193" s="3" t="str">
        <f t="shared" si="39"/>
        <v/>
      </c>
      <c r="I193" s="3" t="str">
        <f t="shared" si="40"/>
        <v/>
      </c>
      <c r="J193" s="3" t="str">
        <f t="shared" si="41"/>
        <v/>
      </c>
      <c r="K193" s="3" t="str">
        <f t="shared" si="42"/>
        <v/>
      </c>
      <c r="L193" s="3" t="str">
        <f t="shared" si="47"/>
        <v/>
      </c>
      <c r="M193" s="3"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53"/>
        <v/>
      </c>
      <c r="G194" s="3" t="str">
        <f t="shared" si="54"/>
        <v/>
      </c>
      <c r="H194" s="3" t="str">
        <f t="shared" ref="H194:H257" si="58">IF(ISNUMBER(A194),
  COUNTIFS(IndirectStartDates,"&lt;=" &amp; $A194, IndirectStartDates,"&gt;"&amp;$A194-AgeLowest,  IndirectCompletedDates,"&gt;=" &amp; $A194)
+ COUNTIFS(IndirectStartDates,"&lt;=" &amp; $A194,    IndirectStartDates,"&gt;"&amp;$A194-AgeLowest,  IndirectCompletedDates,""),"")</f>
        <v/>
      </c>
      <c r="I194" s="3"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61">IF(ISNUMBER(A194),
  COUNTIFS(IndirectStartDates,"&lt;=" &amp; $A194, IndirectStartDates,"&lt;="&amp;$A194-AgeLargest, IndirectCompletedDates,"&gt;=" &amp; $A194)
+ COUNTIFS(IndirectStartDates,"&lt;=" &amp; $A194,    IndirectStartDates,"&lt;="&amp;$A194-AgeLargest,  IndirectCompletedDates,""),"")</f>
        <v/>
      </c>
      <c r="L194" s="3" t="str">
        <f t="shared" si="47"/>
        <v/>
      </c>
      <c r="M194" s="3"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3" t="str">
        <f t="shared" si="53"/>
        <v/>
      </c>
      <c r="G195" s="3" t="str">
        <f t="shared" si="54"/>
        <v/>
      </c>
      <c r="H195" s="3" t="str">
        <f t="shared" si="58"/>
        <v/>
      </c>
      <c r="I195" s="3" t="str">
        <f t="shared" si="59"/>
        <v/>
      </c>
      <c r="J195" s="3" t="str">
        <f t="shared" si="60"/>
        <v/>
      </c>
      <c r="K195" s="3" t="str">
        <f t="shared" si="61"/>
        <v/>
      </c>
      <c r="L195" s="3" t="str">
        <f t="shared" ref="L195:L258" si="66">IF(A195&lt;&gt;"", IF(C194&gt;0, IF(((C195-C194)/C194)&gt;WIPWarningPercentage,C195,NA()),NA()),"")</f>
        <v/>
      </c>
      <c r="M195" s="3"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
      <c r="A196" s="9" t="str">
        <f t="shared" si="64"/>
        <v/>
      </c>
      <c r="B196" s="3" t="str">
        <f t="shared" si="65"/>
        <v/>
      </c>
      <c r="C196" s="3" t="str">
        <f t="shared" si="57"/>
        <v/>
      </c>
      <c r="D196" s="3" t="str">
        <f>IF(ISNUMBER(A196),COUNTIF(Calculations!B:B, A196),"")</f>
        <v/>
      </c>
      <c r="E196" s="3" t="str">
        <f>IF(ISNUMBER(A196),COUNTIF(Calculations!A:A, A196),"")</f>
        <v/>
      </c>
      <c r="F196" s="3" t="str">
        <f t="shared" ref="F196:F259" si="72">IF(ISNUMBER(A196),F195 + D196,"")</f>
        <v/>
      </c>
      <c r="G196" s="3" t="str">
        <f t="shared" ref="G196:G259" si="73">IF(ISNUMBER(A196),G195 + E196,"")</f>
        <v/>
      </c>
      <c r="H196" s="3" t="str">
        <f t="shared" si="58"/>
        <v/>
      </c>
      <c r="I196" s="3" t="str">
        <f t="shared" si="59"/>
        <v/>
      </c>
      <c r="J196" s="3" t="str">
        <f t="shared" si="60"/>
        <v/>
      </c>
      <c r="K196" s="3" t="str">
        <f t="shared" si="61"/>
        <v/>
      </c>
      <c r="L196" s="3" t="str">
        <f t="shared" si="66"/>
        <v/>
      </c>
      <c r="M196" s="3"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
      <c r="A197" s="9" t="str">
        <f t="shared" si="64"/>
        <v/>
      </c>
      <c r="B197" s="3" t="str">
        <f t="shared" si="65"/>
        <v/>
      </c>
      <c r="C197" s="3" t="str">
        <f t="shared" si="57"/>
        <v/>
      </c>
      <c r="D197" s="3" t="str">
        <f>IF(ISNUMBER(A197),COUNTIF(Calculations!B:B, A197),"")</f>
        <v/>
      </c>
      <c r="E197" s="3" t="str">
        <f>IF(ISNUMBER(A197),COUNTIF(Calculations!A:A, A197),"")</f>
        <v/>
      </c>
      <c r="F197" s="3" t="str">
        <f t="shared" si="72"/>
        <v/>
      </c>
      <c r="G197" s="3" t="str">
        <f t="shared" si="73"/>
        <v/>
      </c>
      <c r="H197" s="3" t="str">
        <f t="shared" si="58"/>
        <v/>
      </c>
      <c r="I197" s="3" t="str">
        <f t="shared" si="59"/>
        <v/>
      </c>
      <c r="J197" s="3" t="str">
        <f t="shared" si="60"/>
        <v/>
      </c>
      <c r="K197" s="3" t="str">
        <f t="shared" si="61"/>
        <v/>
      </c>
      <c r="L197" s="3" t="str">
        <f t="shared" si="66"/>
        <v/>
      </c>
      <c r="M197" s="3"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
      <c r="A198" s="9" t="str">
        <f t="shared" si="64"/>
        <v/>
      </c>
      <c r="B198" s="3" t="str">
        <f t="shared" si="65"/>
        <v/>
      </c>
      <c r="C198" s="3" t="str">
        <f t="shared" si="57"/>
        <v/>
      </c>
      <c r="D198" s="3" t="str">
        <f>IF(ISNUMBER(A198),COUNTIF(Calculations!B:B, A198),"")</f>
        <v/>
      </c>
      <c r="E198" s="3" t="str">
        <f>IF(ISNUMBER(A198),COUNTIF(Calculations!A:A, A198),"")</f>
        <v/>
      </c>
      <c r="F198" s="3" t="str">
        <f t="shared" si="72"/>
        <v/>
      </c>
      <c r="G198" s="3" t="str">
        <f t="shared" si="73"/>
        <v/>
      </c>
      <c r="H198" s="3" t="str">
        <f t="shared" si="58"/>
        <v/>
      </c>
      <c r="I198" s="3" t="str">
        <f t="shared" si="59"/>
        <v/>
      </c>
      <c r="J198" s="3" t="str">
        <f t="shared" si="60"/>
        <v/>
      </c>
      <c r="K198" s="3" t="str">
        <f t="shared" si="61"/>
        <v/>
      </c>
      <c r="L198" s="3" t="str">
        <f t="shared" si="66"/>
        <v/>
      </c>
      <c r="M198" s="3"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
      <c r="A199" s="9" t="str">
        <f t="shared" si="64"/>
        <v/>
      </c>
      <c r="B199" s="3" t="str">
        <f t="shared" si="65"/>
        <v/>
      </c>
      <c r="C199" s="3" t="str">
        <f t="shared" si="57"/>
        <v/>
      </c>
      <c r="D199" s="3" t="str">
        <f>IF(ISNUMBER(A199),COUNTIF(Calculations!B:B, A199),"")</f>
        <v/>
      </c>
      <c r="E199" s="3" t="str">
        <f>IF(ISNUMBER(A199),COUNTIF(Calculations!A:A, A199),"")</f>
        <v/>
      </c>
      <c r="F199" s="3" t="str">
        <f t="shared" si="72"/>
        <v/>
      </c>
      <c r="G199" s="3" t="str">
        <f t="shared" si="73"/>
        <v/>
      </c>
      <c r="H199" s="3" t="str">
        <f t="shared" si="58"/>
        <v/>
      </c>
      <c r="I199" s="3" t="str">
        <f t="shared" si="59"/>
        <v/>
      </c>
      <c r="J199" s="3" t="str">
        <f t="shared" si="60"/>
        <v/>
      </c>
      <c r="K199" s="3" t="str">
        <f t="shared" si="61"/>
        <v/>
      </c>
      <c r="L199" s="3" t="str">
        <f t="shared" si="66"/>
        <v/>
      </c>
      <c r="M199" s="3"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
      <c r="A200" s="9" t="str">
        <f t="shared" si="64"/>
        <v/>
      </c>
      <c r="B200" s="3" t="str">
        <f t="shared" si="65"/>
        <v/>
      </c>
      <c r="C200" s="3" t="str">
        <f t="shared" si="57"/>
        <v/>
      </c>
      <c r="D200" s="3" t="str">
        <f>IF(ISNUMBER(A200),COUNTIF(Calculations!B:B, A200),"")</f>
        <v/>
      </c>
      <c r="E200" s="3" t="str">
        <f>IF(ISNUMBER(A200),COUNTIF(Calculations!A:A, A200),"")</f>
        <v/>
      </c>
      <c r="F200" s="3" t="str">
        <f t="shared" si="72"/>
        <v/>
      </c>
      <c r="G200" s="3" t="str">
        <f t="shared" si="73"/>
        <v/>
      </c>
      <c r="H200" s="3" t="str">
        <f t="shared" si="58"/>
        <v/>
      </c>
      <c r="I200" s="3" t="str">
        <f t="shared" si="59"/>
        <v/>
      </c>
      <c r="J200" s="3" t="str">
        <f t="shared" si="60"/>
        <v/>
      </c>
      <c r="K200" s="3" t="str">
        <f t="shared" si="61"/>
        <v/>
      </c>
      <c r="L200" s="3" t="str">
        <f t="shared" si="66"/>
        <v/>
      </c>
      <c r="M200" s="3"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
      <c r="A201" s="9" t="str">
        <f t="shared" si="64"/>
        <v/>
      </c>
      <c r="B201" s="3" t="str">
        <f t="shared" si="65"/>
        <v/>
      </c>
      <c r="C201" s="3" t="str">
        <f t="shared" si="57"/>
        <v/>
      </c>
      <c r="D201" s="3" t="str">
        <f>IF(ISNUMBER(A201),COUNTIF(Calculations!B:B, A201),"")</f>
        <v/>
      </c>
      <c r="E201" s="3" t="str">
        <f>IF(ISNUMBER(A201),COUNTIF(Calculations!A:A, A201),"")</f>
        <v/>
      </c>
      <c r="F201" s="3" t="str">
        <f t="shared" si="72"/>
        <v/>
      </c>
      <c r="G201" s="3" t="str">
        <f t="shared" si="73"/>
        <v/>
      </c>
      <c r="H201" s="3" t="str">
        <f t="shared" si="58"/>
        <v/>
      </c>
      <c r="I201" s="3" t="str">
        <f t="shared" si="59"/>
        <v/>
      </c>
      <c r="J201" s="3" t="str">
        <f t="shared" si="60"/>
        <v/>
      </c>
      <c r="K201" s="3" t="str">
        <f t="shared" si="61"/>
        <v/>
      </c>
      <c r="L201" s="3" t="str">
        <f t="shared" si="66"/>
        <v/>
      </c>
      <c r="M201" s="3"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
      <c r="A202" s="9" t="str">
        <f t="shared" si="64"/>
        <v/>
      </c>
      <c r="B202" s="3" t="str">
        <f t="shared" si="65"/>
        <v/>
      </c>
      <c r="C202" s="3" t="str">
        <f t="shared" si="57"/>
        <v/>
      </c>
      <c r="D202" s="3" t="str">
        <f>IF(ISNUMBER(A202),COUNTIF(Calculations!B:B, A202),"")</f>
        <v/>
      </c>
      <c r="E202" s="3" t="str">
        <f>IF(ISNUMBER(A202),COUNTIF(Calculations!A:A, A202),"")</f>
        <v/>
      </c>
      <c r="F202" s="3" t="str">
        <f t="shared" si="72"/>
        <v/>
      </c>
      <c r="G202" s="3" t="str">
        <f t="shared" si="73"/>
        <v/>
      </c>
      <c r="H202" s="3" t="str">
        <f t="shared" si="58"/>
        <v/>
      </c>
      <c r="I202" s="3" t="str">
        <f t="shared" si="59"/>
        <v/>
      </c>
      <c r="J202" s="3" t="str">
        <f t="shared" si="60"/>
        <v/>
      </c>
      <c r="K202" s="3" t="str">
        <f t="shared" si="61"/>
        <v/>
      </c>
      <c r="L202" s="3" t="str">
        <f t="shared" si="66"/>
        <v/>
      </c>
      <c r="M202" s="3"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
      <c r="A203" s="9" t="str">
        <f t="shared" si="64"/>
        <v/>
      </c>
      <c r="B203" s="3" t="str">
        <f t="shared" si="65"/>
        <v/>
      </c>
      <c r="C203" s="3" t="str">
        <f t="shared" si="57"/>
        <v/>
      </c>
      <c r="D203" s="3" t="str">
        <f>IF(ISNUMBER(A203),COUNTIF(Calculations!B:B, A203),"")</f>
        <v/>
      </c>
      <c r="E203" s="3" t="str">
        <f>IF(ISNUMBER(A203),COUNTIF(Calculations!A:A, A203),"")</f>
        <v/>
      </c>
      <c r="F203" s="3" t="str">
        <f t="shared" si="72"/>
        <v/>
      </c>
      <c r="G203" s="3" t="str">
        <f t="shared" si="73"/>
        <v/>
      </c>
      <c r="H203" s="3" t="str">
        <f t="shared" si="58"/>
        <v/>
      </c>
      <c r="I203" s="3" t="str">
        <f t="shared" si="59"/>
        <v/>
      </c>
      <c r="J203" s="3" t="str">
        <f t="shared" si="60"/>
        <v/>
      </c>
      <c r="K203" s="3" t="str">
        <f t="shared" si="61"/>
        <v/>
      </c>
      <c r="L203" s="3" t="str">
        <f t="shared" si="66"/>
        <v/>
      </c>
      <c r="M203" s="3"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
      <c r="A204" s="9" t="str">
        <f t="shared" si="64"/>
        <v/>
      </c>
      <c r="B204" s="3" t="str">
        <f t="shared" si="65"/>
        <v/>
      </c>
      <c r="C204" s="3" t="str">
        <f t="shared" si="57"/>
        <v/>
      </c>
      <c r="D204" s="3" t="str">
        <f>IF(ISNUMBER(A204),COUNTIF(Calculations!B:B, A204),"")</f>
        <v/>
      </c>
      <c r="E204" s="3" t="str">
        <f>IF(ISNUMBER(A204),COUNTIF(Calculations!A:A, A204),"")</f>
        <v/>
      </c>
      <c r="F204" s="3" t="str">
        <f t="shared" si="72"/>
        <v/>
      </c>
      <c r="G204" s="3" t="str">
        <f t="shared" si="73"/>
        <v/>
      </c>
      <c r="H204" s="3" t="str">
        <f t="shared" si="58"/>
        <v/>
      </c>
      <c r="I204" s="3" t="str">
        <f t="shared" si="59"/>
        <v/>
      </c>
      <c r="J204" s="3" t="str">
        <f t="shared" si="60"/>
        <v/>
      </c>
      <c r="K204" s="3" t="str">
        <f t="shared" si="61"/>
        <v/>
      </c>
      <c r="L204" s="3" t="str">
        <f t="shared" si="66"/>
        <v/>
      </c>
      <c r="M204" s="3"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
      <c r="A205" s="9" t="str">
        <f t="shared" si="64"/>
        <v/>
      </c>
      <c r="B205" s="3" t="str">
        <f t="shared" si="65"/>
        <v/>
      </c>
      <c r="C205" s="3" t="str">
        <f t="shared" si="57"/>
        <v/>
      </c>
      <c r="D205" s="3" t="str">
        <f>IF(ISNUMBER(A205),COUNTIF(Calculations!B:B, A205),"")</f>
        <v/>
      </c>
      <c r="E205" s="3" t="str">
        <f>IF(ISNUMBER(A205),COUNTIF(Calculations!A:A, A205),"")</f>
        <v/>
      </c>
      <c r="F205" s="3" t="str">
        <f t="shared" si="72"/>
        <v/>
      </c>
      <c r="G205" s="3" t="str">
        <f t="shared" si="73"/>
        <v/>
      </c>
      <c r="H205" s="3" t="str">
        <f t="shared" si="58"/>
        <v/>
      </c>
      <c r="I205" s="3" t="str">
        <f t="shared" si="59"/>
        <v/>
      </c>
      <c r="J205" s="3" t="str">
        <f t="shared" si="60"/>
        <v/>
      </c>
      <c r="K205" s="3" t="str">
        <f t="shared" si="61"/>
        <v/>
      </c>
      <c r="L205" s="3" t="str">
        <f t="shared" si="66"/>
        <v/>
      </c>
      <c r="M205" s="3"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
      <c r="A206" s="9" t="str">
        <f t="shared" si="64"/>
        <v/>
      </c>
      <c r="B206" s="3" t="str">
        <f t="shared" si="65"/>
        <v/>
      </c>
      <c r="C206" s="3" t="str">
        <f t="shared" si="57"/>
        <v/>
      </c>
      <c r="D206" s="3" t="str">
        <f>IF(ISNUMBER(A206),COUNTIF(Calculations!B:B, A206),"")</f>
        <v/>
      </c>
      <c r="E206" s="3" t="str">
        <f>IF(ISNUMBER(A206),COUNTIF(Calculations!A:A, A206),"")</f>
        <v/>
      </c>
      <c r="F206" s="3" t="str">
        <f t="shared" si="72"/>
        <v/>
      </c>
      <c r="G206" s="3" t="str">
        <f t="shared" si="73"/>
        <v/>
      </c>
      <c r="H206" s="3" t="str">
        <f t="shared" si="58"/>
        <v/>
      </c>
      <c r="I206" s="3" t="str">
        <f t="shared" si="59"/>
        <v/>
      </c>
      <c r="J206" s="3" t="str">
        <f t="shared" si="60"/>
        <v/>
      </c>
      <c r="K206" s="3" t="str">
        <f t="shared" si="61"/>
        <v/>
      </c>
      <c r="L206" s="3" t="str">
        <f t="shared" si="66"/>
        <v/>
      </c>
      <c r="M206" s="3"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
      <c r="A207" s="9" t="str">
        <f t="shared" si="64"/>
        <v/>
      </c>
      <c r="B207" s="3" t="str">
        <f t="shared" si="65"/>
        <v/>
      </c>
      <c r="C207" s="3" t="str">
        <f t="shared" si="57"/>
        <v/>
      </c>
      <c r="D207" s="3" t="str">
        <f>IF(ISNUMBER(A207),COUNTIF(Calculations!B:B, A207),"")</f>
        <v/>
      </c>
      <c r="E207" s="3" t="str">
        <f>IF(ISNUMBER(A207),COUNTIF(Calculations!A:A, A207),"")</f>
        <v/>
      </c>
      <c r="F207" s="3" t="str">
        <f t="shared" si="72"/>
        <v/>
      </c>
      <c r="G207" s="3" t="str">
        <f t="shared" si="73"/>
        <v/>
      </c>
      <c r="H207" s="3" t="str">
        <f t="shared" si="58"/>
        <v/>
      </c>
      <c r="I207" s="3" t="str">
        <f t="shared" si="59"/>
        <v/>
      </c>
      <c r="J207" s="3" t="str">
        <f t="shared" si="60"/>
        <v/>
      </c>
      <c r="K207" s="3" t="str">
        <f t="shared" si="61"/>
        <v/>
      </c>
      <c r="L207" s="3" t="str">
        <f t="shared" si="66"/>
        <v/>
      </c>
      <c r="M207" s="3"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
      <c r="A208" s="9" t="str">
        <f t="shared" si="64"/>
        <v/>
      </c>
      <c r="B208" s="3" t="str">
        <f t="shared" si="65"/>
        <v/>
      </c>
      <c r="C208" s="3" t="str">
        <f t="shared" si="57"/>
        <v/>
      </c>
      <c r="D208" s="3" t="str">
        <f>IF(ISNUMBER(A208),COUNTIF(Calculations!B:B, A208),"")</f>
        <v/>
      </c>
      <c r="E208" s="3" t="str">
        <f>IF(ISNUMBER(A208),COUNTIF(Calculations!A:A, A208),"")</f>
        <v/>
      </c>
      <c r="F208" s="3" t="str">
        <f t="shared" si="72"/>
        <v/>
      </c>
      <c r="G208" s="3" t="str">
        <f t="shared" si="73"/>
        <v/>
      </c>
      <c r="H208" s="3" t="str">
        <f t="shared" si="58"/>
        <v/>
      </c>
      <c r="I208" s="3" t="str">
        <f t="shared" si="59"/>
        <v/>
      </c>
      <c r="J208" s="3" t="str">
        <f t="shared" si="60"/>
        <v/>
      </c>
      <c r="K208" s="3" t="str">
        <f t="shared" si="61"/>
        <v/>
      </c>
      <c r="L208" s="3" t="str">
        <f t="shared" si="66"/>
        <v/>
      </c>
      <c r="M208" s="3"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
      <c r="A209" s="9" t="str">
        <f t="shared" si="64"/>
        <v/>
      </c>
      <c r="B209" s="3" t="str">
        <f t="shared" si="65"/>
        <v/>
      </c>
      <c r="C209" s="3" t="str">
        <f t="shared" si="57"/>
        <v/>
      </c>
      <c r="D209" s="3" t="str">
        <f>IF(ISNUMBER(A209),COUNTIF(Calculations!B:B, A209),"")</f>
        <v/>
      </c>
      <c r="E209" s="3" t="str">
        <f>IF(ISNUMBER(A209),COUNTIF(Calculations!A:A, A209),"")</f>
        <v/>
      </c>
      <c r="F209" s="3" t="str">
        <f t="shared" si="72"/>
        <v/>
      </c>
      <c r="G209" s="3" t="str">
        <f t="shared" si="73"/>
        <v/>
      </c>
      <c r="H209" s="3" t="str">
        <f t="shared" si="58"/>
        <v/>
      </c>
      <c r="I209" s="3" t="str">
        <f t="shared" si="59"/>
        <v/>
      </c>
      <c r="J209" s="3" t="str">
        <f t="shared" si="60"/>
        <v/>
      </c>
      <c r="K209" s="3" t="str">
        <f t="shared" si="61"/>
        <v/>
      </c>
      <c r="L209" s="3" t="str">
        <f t="shared" si="66"/>
        <v/>
      </c>
      <c r="M209" s="3"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
      <c r="A210" s="9" t="str">
        <f t="shared" si="64"/>
        <v/>
      </c>
      <c r="B210" s="3" t="str">
        <f t="shared" si="65"/>
        <v/>
      </c>
      <c r="C210" s="3" t="str">
        <f t="shared" si="57"/>
        <v/>
      </c>
      <c r="D210" s="3" t="str">
        <f>IF(ISNUMBER(A210),COUNTIF(Calculations!B:B, A210),"")</f>
        <v/>
      </c>
      <c r="E210" s="3" t="str">
        <f>IF(ISNUMBER(A210),COUNTIF(Calculations!A:A, A210),"")</f>
        <v/>
      </c>
      <c r="F210" s="3" t="str">
        <f t="shared" si="72"/>
        <v/>
      </c>
      <c r="G210" s="3" t="str">
        <f t="shared" si="73"/>
        <v/>
      </c>
      <c r="H210" s="3" t="str">
        <f t="shared" si="58"/>
        <v/>
      </c>
      <c r="I210" s="3" t="str">
        <f t="shared" si="59"/>
        <v/>
      </c>
      <c r="J210" s="3" t="str">
        <f t="shared" si="60"/>
        <v/>
      </c>
      <c r="K210" s="3" t="str">
        <f t="shared" si="61"/>
        <v/>
      </c>
      <c r="L210" s="3" t="str">
        <f t="shared" si="66"/>
        <v/>
      </c>
      <c r="M210" s="3"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
      <c r="A211" s="9" t="str">
        <f t="shared" si="64"/>
        <v/>
      </c>
      <c r="B211" s="3" t="str">
        <f t="shared" si="65"/>
        <v/>
      </c>
      <c r="C211" s="3" t="str">
        <f t="shared" si="57"/>
        <v/>
      </c>
      <c r="D211" s="3" t="str">
        <f>IF(ISNUMBER(A211),COUNTIF(Calculations!B:B, A211),"")</f>
        <v/>
      </c>
      <c r="E211" s="3" t="str">
        <f>IF(ISNUMBER(A211),COUNTIF(Calculations!A:A, A211),"")</f>
        <v/>
      </c>
      <c r="F211" s="3" t="str">
        <f t="shared" si="72"/>
        <v/>
      </c>
      <c r="G211" s="3" t="str">
        <f t="shared" si="73"/>
        <v/>
      </c>
      <c r="H211" s="3" t="str">
        <f t="shared" si="58"/>
        <v/>
      </c>
      <c r="I211" s="3" t="str">
        <f t="shared" si="59"/>
        <v/>
      </c>
      <c r="J211" s="3" t="str">
        <f t="shared" si="60"/>
        <v/>
      </c>
      <c r="K211" s="3" t="str">
        <f t="shared" si="61"/>
        <v/>
      </c>
      <c r="L211" s="3" t="str">
        <f t="shared" si="66"/>
        <v/>
      </c>
      <c r="M211" s="3"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
      <c r="A212" s="9" t="str">
        <f t="shared" si="64"/>
        <v/>
      </c>
      <c r="B212" s="3" t="str">
        <f t="shared" si="65"/>
        <v/>
      </c>
      <c r="C212" s="3" t="str">
        <f t="shared" si="57"/>
        <v/>
      </c>
      <c r="D212" s="3" t="str">
        <f>IF(ISNUMBER(A212),COUNTIF(Calculations!B:B, A212),"")</f>
        <v/>
      </c>
      <c r="E212" s="3" t="str">
        <f>IF(ISNUMBER(A212),COUNTIF(Calculations!A:A, A212),"")</f>
        <v/>
      </c>
      <c r="F212" s="3" t="str">
        <f t="shared" si="72"/>
        <v/>
      </c>
      <c r="G212" s="3" t="str">
        <f t="shared" si="73"/>
        <v/>
      </c>
      <c r="H212" s="3" t="str">
        <f t="shared" si="58"/>
        <v/>
      </c>
      <c r="I212" s="3" t="str">
        <f t="shared" si="59"/>
        <v/>
      </c>
      <c r="J212" s="3" t="str">
        <f t="shared" si="60"/>
        <v/>
      </c>
      <c r="K212" s="3" t="str">
        <f t="shared" si="61"/>
        <v/>
      </c>
      <c r="L212" s="3" t="str">
        <f t="shared" si="66"/>
        <v/>
      </c>
      <c r="M212" s="3"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
      <c r="A213" s="9" t="str">
        <f t="shared" si="64"/>
        <v/>
      </c>
      <c r="B213" s="3" t="str">
        <f t="shared" si="65"/>
        <v/>
      </c>
      <c r="C213" s="3" t="str">
        <f t="shared" si="57"/>
        <v/>
      </c>
      <c r="D213" s="3" t="str">
        <f>IF(ISNUMBER(A213),COUNTIF(Calculations!B:B, A213),"")</f>
        <v/>
      </c>
      <c r="E213" s="3" t="str">
        <f>IF(ISNUMBER(A213),COUNTIF(Calculations!A:A, A213),"")</f>
        <v/>
      </c>
      <c r="F213" s="3" t="str">
        <f t="shared" si="72"/>
        <v/>
      </c>
      <c r="G213" s="3" t="str">
        <f t="shared" si="73"/>
        <v/>
      </c>
      <c r="H213" s="3" t="str">
        <f t="shared" si="58"/>
        <v/>
      </c>
      <c r="I213" s="3" t="str">
        <f t="shared" si="59"/>
        <v/>
      </c>
      <c r="J213" s="3" t="str">
        <f t="shared" si="60"/>
        <v/>
      </c>
      <c r="K213" s="3" t="str">
        <f t="shared" si="61"/>
        <v/>
      </c>
      <c r="L213" s="3" t="str">
        <f t="shared" si="66"/>
        <v/>
      </c>
      <c r="M213" s="3"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
      <c r="A214" s="9" t="str">
        <f t="shared" si="64"/>
        <v/>
      </c>
      <c r="B214" s="3" t="str">
        <f t="shared" si="65"/>
        <v/>
      </c>
      <c r="C214" s="3" t="str">
        <f t="shared" si="57"/>
        <v/>
      </c>
      <c r="D214" s="3" t="str">
        <f>IF(ISNUMBER(A214),COUNTIF(Calculations!B:B, A214),"")</f>
        <v/>
      </c>
      <c r="E214" s="3" t="str">
        <f>IF(ISNUMBER(A214),COUNTIF(Calculations!A:A, A214),"")</f>
        <v/>
      </c>
      <c r="F214" s="3" t="str">
        <f t="shared" si="72"/>
        <v/>
      </c>
      <c r="G214" s="3" t="str">
        <f t="shared" si="73"/>
        <v/>
      </c>
      <c r="H214" s="3" t="str">
        <f t="shared" si="58"/>
        <v/>
      </c>
      <c r="I214" s="3" t="str">
        <f t="shared" si="59"/>
        <v/>
      </c>
      <c r="J214" s="3" t="str">
        <f t="shared" si="60"/>
        <v/>
      </c>
      <c r="K214" s="3" t="str">
        <f t="shared" si="61"/>
        <v/>
      </c>
      <c r="L214" s="3" t="str">
        <f t="shared" si="66"/>
        <v/>
      </c>
      <c r="M214" s="3"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
      <c r="A215" s="9" t="str">
        <f t="shared" si="64"/>
        <v/>
      </c>
      <c r="B215" s="3" t="str">
        <f t="shared" si="65"/>
        <v/>
      </c>
      <c r="C215" s="3" t="str">
        <f t="shared" si="57"/>
        <v/>
      </c>
      <c r="D215" s="3" t="str">
        <f>IF(ISNUMBER(A215),COUNTIF(Calculations!B:B, A215),"")</f>
        <v/>
      </c>
      <c r="E215" s="3" t="str">
        <f>IF(ISNUMBER(A215),COUNTIF(Calculations!A:A, A215),"")</f>
        <v/>
      </c>
      <c r="F215" s="3" t="str">
        <f t="shared" si="72"/>
        <v/>
      </c>
      <c r="G215" s="3" t="str">
        <f t="shared" si="73"/>
        <v/>
      </c>
      <c r="H215" s="3" t="str">
        <f t="shared" si="58"/>
        <v/>
      </c>
      <c r="I215" s="3" t="str">
        <f t="shared" si="59"/>
        <v/>
      </c>
      <c r="J215" s="3" t="str">
        <f t="shared" si="60"/>
        <v/>
      </c>
      <c r="K215" s="3" t="str">
        <f t="shared" si="61"/>
        <v/>
      </c>
      <c r="L215" s="3" t="str">
        <f t="shared" si="66"/>
        <v/>
      </c>
      <c r="M215" s="3"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
      <c r="A216" s="9" t="str">
        <f t="shared" si="64"/>
        <v/>
      </c>
      <c r="B216" s="3" t="str">
        <f t="shared" si="65"/>
        <v/>
      </c>
      <c r="C216" s="3" t="str">
        <f t="shared" si="57"/>
        <v/>
      </c>
      <c r="D216" s="3" t="str">
        <f>IF(ISNUMBER(A216),COUNTIF(Calculations!B:B, A216),"")</f>
        <v/>
      </c>
      <c r="E216" s="3" t="str">
        <f>IF(ISNUMBER(A216),COUNTIF(Calculations!A:A, A216),"")</f>
        <v/>
      </c>
      <c r="F216" s="3" t="str">
        <f t="shared" si="72"/>
        <v/>
      </c>
      <c r="G216" s="3" t="str">
        <f t="shared" si="73"/>
        <v/>
      </c>
      <c r="H216" s="3" t="str">
        <f t="shared" si="58"/>
        <v/>
      </c>
      <c r="I216" s="3" t="str">
        <f t="shared" si="59"/>
        <v/>
      </c>
      <c r="J216" s="3" t="str">
        <f t="shared" si="60"/>
        <v/>
      </c>
      <c r="K216" s="3" t="str">
        <f t="shared" si="61"/>
        <v/>
      </c>
      <c r="L216" s="3" t="str">
        <f t="shared" si="66"/>
        <v/>
      </c>
      <c r="M216" s="3"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
      <c r="A217" s="9" t="str">
        <f t="shared" si="64"/>
        <v/>
      </c>
      <c r="B217" s="3" t="str">
        <f t="shared" si="65"/>
        <v/>
      </c>
      <c r="C217" s="3" t="str">
        <f t="shared" si="57"/>
        <v/>
      </c>
      <c r="D217" s="3" t="str">
        <f>IF(ISNUMBER(A217),COUNTIF(Calculations!B:B, A217),"")</f>
        <v/>
      </c>
      <c r="E217" s="3" t="str">
        <f>IF(ISNUMBER(A217),COUNTIF(Calculations!A:A, A217),"")</f>
        <v/>
      </c>
      <c r="F217" s="3" t="str">
        <f t="shared" si="72"/>
        <v/>
      </c>
      <c r="G217" s="3" t="str">
        <f t="shared" si="73"/>
        <v/>
      </c>
      <c r="H217" s="3" t="str">
        <f t="shared" si="58"/>
        <v/>
      </c>
      <c r="I217" s="3" t="str">
        <f t="shared" si="59"/>
        <v/>
      </c>
      <c r="J217" s="3" t="str">
        <f t="shared" si="60"/>
        <v/>
      </c>
      <c r="K217" s="3" t="str">
        <f t="shared" si="61"/>
        <v/>
      </c>
      <c r="L217" s="3" t="str">
        <f t="shared" si="66"/>
        <v/>
      </c>
      <c r="M217" s="3"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
      <c r="A218" s="9" t="str">
        <f t="shared" si="64"/>
        <v/>
      </c>
      <c r="B218" s="3" t="str">
        <f t="shared" si="65"/>
        <v/>
      </c>
      <c r="C218" s="3" t="str">
        <f t="shared" si="57"/>
        <v/>
      </c>
      <c r="D218" s="3" t="str">
        <f>IF(ISNUMBER(A218),COUNTIF(Calculations!B:B, A218),"")</f>
        <v/>
      </c>
      <c r="E218" s="3" t="str">
        <f>IF(ISNUMBER(A218),COUNTIF(Calculations!A:A, A218),"")</f>
        <v/>
      </c>
      <c r="F218" s="3" t="str">
        <f t="shared" si="72"/>
        <v/>
      </c>
      <c r="G218" s="3" t="str">
        <f t="shared" si="73"/>
        <v/>
      </c>
      <c r="H218" s="3" t="str">
        <f t="shared" si="58"/>
        <v/>
      </c>
      <c r="I218" s="3" t="str">
        <f t="shared" si="59"/>
        <v/>
      </c>
      <c r="J218" s="3" t="str">
        <f t="shared" si="60"/>
        <v/>
      </c>
      <c r="K218" s="3" t="str">
        <f t="shared" si="61"/>
        <v/>
      </c>
      <c r="L218" s="3" t="str">
        <f t="shared" si="66"/>
        <v/>
      </c>
      <c r="M218" s="3"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
      <c r="A219" s="9" t="str">
        <f t="shared" si="64"/>
        <v/>
      </c>
      <c r="B219" s="3" t="str">
        <f t="shared" si="65"/>
        <v/>
      </c>
      <c r="C219" s="3" t="str">
        <f t="shared" si="57"/>
        <v/>
      </c>
      <c r="D219" s="3" t="str">
        <f>IF(ISNUMBER(A219),COUNTIF(Calculations!B:B, A219),"")</f>
        <v/>
      </c>
      <c r="E219" s="3" t="str">
        <f>IF(ISNUMBER(A219),COUNTIF(Calculations!A:A, A219),"")</f>
        <v/>
      </c>
      <c r="F219" s="3" t="str">
        <f t="shared" si="72"/>
        <v/>
      </c>
      <c r="G219" s="3" t="str">
        <f t="shared" si="73"/>
        <v/>
      </c>
      <c r="H219" s="3" t="str">
        <f t="shared" si="58"/>
        <v/>
      </c>
      <c r="I219" s="3" t="str">
        <f t="shared" si="59"/>
        <v/>
      </c>
      <c r="J219" s="3" t="str">
        <f t="shared" si="60"/>
        <v/>
      </c>
      <c r="K219" s="3" t="str">
        <f t="shared" si="61"/>
        <v/>
      </c>
      <c r="L219" s="3" t="str">
        <f t="shared" si="66"/>
        <v/>
      </c>
      <c r="M219" s="3"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
      <c r="A220" s="9" t="str">
        <f t="shared" si="64"/>
        <v/>
      </c>
      <c r="B220" s="3" t="str">
        <f t="shared" si="65"/>
        <v/>
      </c>
      <c r="C220" s="3" t="str">
        <f t="shared" si="57"/>
        <v/>
      </c>
      <c r="D220" s="3" t="str">
        <f>IF(ISNUMBER(A220),COUNTIF(Calculations!B:B, A220),"")</f>
        <v/>
      </c>
      <c r="E220" s="3" t="str">
        <f>IF(ISNUMBER(A220),COUNTIF(Calculations!A:A, A220),"")</f>
        <v/>
      </c>
      <c r="F220" s="3" t="str">
        <f t="shared" si="72"/>
        <v/>
      </c>
      <c r="G220" s="3" t="str">
        <f t="shared" si="73"/>
        <v/>
      </c>
      <c r="H220" s="3" t="str">
        <f t="shared" si="58"/>
        <v/>
      </c>
      <c r="I220" s="3" t="str">
        <f t="shared" si="59"/>
        <v/>
      </c>
      <c r="J220" s="3" t="str">
        <f t="shared" si="60"/>
        <v/>
      </c>
      <c r="K220" s="3" t="str">
        <f t="shared" si="61"/>
        <v/>
      </c>
      <c r="L220" s="3" t="str">
        <f t="shared" si="66"/>
        <v/>
      </c>
      <c r="M220" s="3"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
      <c r="A221" s="9" t="str">
        <f t="shared" si="64"/>
        <v/>
      </c>
      <c r="B221" s="3" t="str">
        <f t="shared" si="65"/>
        <v/>
      </c>
      <c r="C221" s="3" t="str">
        <f t="shared" si="57"/>
        <v/>
      </c>
      <c r="D221" s="3" t="str">
        <f>IF(ISNUMBER(A221),COUNTIF(Calculations!B:B, A221),"")</f>
        <v/>
      </c>
      <c r="E221" s="3" t="str">
        <f>IF(ISNUMBER(A221),COUNTIF(Calculations!A:A, A221),"")</f>
        <v/>
      </c>
      <c r="F221" s="3" t="str">
        <f t="shared" si="72"/>
        <v/>
      </c>
      <c r="G221" s="3" t="str">
        <f t="shared" si="73"/>
        <v/>
      </c>
      <c r="H221" s="3" t="str">
        <f t="shared" si="58"/>
        <v/>
      </c>
      <c r="I221" s="3" t="str">
        <f t="shared" si="59"/>
        <v/>
      </c>
      <c r="J221" s="3" t="str">
        <f t="shared" si="60"/>
        <v/>
      </c>
      <c r="K221" s="3" t="str">
        <f t="shared" si="61"/>
        <v/>
      </c>
      <c r="L221" s="3" t="str">
        <f t="shared" si="66"/>
        <v/>
      </c>
      <c r="M221" s="3"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
      <c r="A222" s="9" t="str">
        <f t="shared" si="64"/>
        <v/>
      </c>
      <c r="B222" s="3" t="str">
        <f t="shared" si="65"/>
        <v/>
      </c>
      <c r="C222" s="3" t="str">
        <f t="shared" si="57"/>
        <v/>
      </c>
      <c r="D222" s="3" t="str">
        <f>IF(ISNUMBER(A222),COUNTIF(Calculations!B:B, A222),"")</f>
        <v/>
      </c>
      <c r="E222" s="3" t="str">
        <f>IF(ISNUMBER(A222),COUNTIF(Calculations!A:A, A222),"")</f>
        <v/>
      </c>
      <c r="F222" s="3" t="str">
        <f t="shared" si="72"/>
        <v/>
      </c>
      <c r="G222" s="3" t="str">
        <f t="shared" si="73"/>
        <v/>
      </c>
      <c r="H222" s="3" t="str">
        <f t="shared" si="58"/>
        <v/>
      </c>
      <c r="I222" s="3" t="str">
        <f t="shared" si="59"/>
        <v/>
      </c>
      <c r="J222" s="3" t="str">
        <f t="shared" si="60"/>
        <v/>
      </c>
      <c r="K222" s="3" t="str">
        <f t="shared" si="61"/>
        <v/>
      </c>
      <c r="L222" s="3" t="str">
        <f t="shared" si="66"/>
        <v/>
      </c>
      <c r="M222" s="3"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
      <c r="A223" s="9" t="str">
        <f t="shared" si="64"/>
        <v/>
      </c>
      <c r="B223" s="3" t="str">
        <f t="shared" si="65"/>
        <v/>
      </c>
      <c r="C223" s="3" t="str">
        <f t="shared" si="57"/>
        <v/>
      </c>
      <c r="D223" s="3" t="str">
        <f>IF(ISNUMBER(A223),COUNTIF(Calculations!B:B, A223),"")</f>
        <v/>
      </c>
      <c r="E223" s="3" t="str">
        <f>IF(ISNUMBER(A223),COUNTIF(Calculations!A:A, A223),"")</f>
        <v/>
      </c>
      <c r="F223" s="3" t="str">
        <f t="shared" si="72"/>
        <v/>
      </c>
      <c r="G223" s="3" t="str">
        <f t="shared" si="73"/>
        <v/>
      </c>
      <c r="H223" s="3" t="str">
        <f t="shared" si="58"/>
        <v/>
      </c>
      <c r="I223" s="3" t="str">
        <f t="shared" si="59"/>
        <v/>
      </c>
      <c r="J223" s="3" t="str">
        <f t="shared" si="60"/>
        <v/>
      </c>
      <c r="K223" s="3" t="str">
        <f t="shared" si="61"/>
        <v/>
      </c>
      <c r="L223" s="3" t="str">
        <f t="shared" si="66"/>
        <v/>
      </c>
      <c r="M223" s="3"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
      <c r="A224" s="9" t="str">
        <f t="shared" si="64"/>
        <v/>
      </c>
      <c r="B224" s="3" t="str">
        <f t="shared" si="65"/>
        <v/>
      </c>
      <c r="C224" s="3" t="str">
        <f t="shared" si="57"/>
        <v/>
      </c>
      <c r="D224" s="3" t="str">
        <f>IF(ISNUMBER(A224),COUNTIF(Calculations!B:B, A224),"")</f>
        <v/>
      </c>
      <c r="E224" s="3" t="str">
        <f>IF(ISNUMBER(A224),COUNTIF(Calculations!A:A, A224),"")</f>
        <v/>
      </c>
      <c r="F224" s="3" t="str">
        <f t="shared" si="72"/>
        <v/>
      </c>
      <c r="G224" s="3" t="str">
        <f t="shared" si="73"/>
        <v/>
      </c>
      <c r="H224" s="3" t="str">
        <f t="shared" si="58"/>
        <v/>
      </c>
      <c r="I224" s="3" t="str">
        <f t="shared" si="59"/>
        <v/>
      </c>
      <c r="J224" s="3" t="str">
        <f t="shared" si="60"/>
        <v/>
      </c>
      <c r="K224" s="3" t="str">
        <f t="shared" si="61"/>
        <v/>
      </c>
      <c r="L224" s="3" t="str">
        <f t="shared" si="66"/>
        <v/>
      </c>
      <c r="M224" s="3"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
      <c r="A225" s="9" t="str">
        <f t="shared" si="64"/>
        <v/>
      </c>
      <c r="B225" s="3" t="str">
        <f t="shared" si="65"/>
        <v/>
      </c>
      <c r="C225" s="3" t="str">
        <f t="shared" si="57"/>
        <v/>
      </c>
      <c r="D225" s="3" t="str">
        <f>IF(ISNUMBER(A225),COUNTIF(Calculations!B:B, A225),"")</f>
        <v/>
      </c>
      <c r="E225" s="3" t="str">
        <f>IF(ISNUMBER(A225),COUNTIF(Calculations!A:A, A225),"")</f>
        <v/>
      </c>
      <c r="F225" s="3" t="str">
        <f t="shared" si="72"/>
        <v/>
      </c>
      <c r="G225" s="3" t="str">
        <f t="shared" si="73"/>
        <v/>
      </c>
      <c r="H225" s="3" t="str">
        <f t="shared" si="58"/>
        <v/>
      </c>
      <c r="I225" s="3" t="str">
        <f t="shared" si="59"/>
        <v/>
      </c>
      <c r="J225" s="3" t="str">
        <f t="shared" si="60"/>
        <v/>
      </c>
      <c r="K225" s="3" t="str">
        <f t="shared" si="61"/>
        <v/>
      </c>
      <c r="L225" s="3" t="str">
        <f t="shared" si="66"/>
        <v/>
      </c>
      <c r="M225" s="3"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
      <c r="A226" s="9" t="str">
        <f t="shared" si="64"/>
        <v/>
      </c>
      <c r="B226" s="3" t="str">
        <f t="shared" si="65"/>
        <v/>
      </c>
      <c r="C226" s="3" t="str">
        <f t="shared" si="57"/>
        <v/>
      </c>
      <c r="D226" s="3" t="str">
        <f>IF(ISNUMBER(A226),COUNTIF(Calculations!B:B, A226),"")</f>
        <v/>
      </c>
      <c r="E226" s="3" t="str">
        <f>IF(ISNUMBER(A226),COUNTIF(Calculations!A:A, A226),"")</f>
        <v/>
      </c>
      <c r="F226" s="3" t="str">
        <f t="shared" si="72"/>
        <v/>
      </c>
      <c r="G226" s="3" t="str">
        <f t="shared" si="73"/>
        <v/>
      </c>
      <c r="H226" s="3" t="str">
        <f t="shared" si="58"/>
        <v/>
      </c>
      <c r="I226" s="3" t="str">
        <f t="shared" si="59"/>
        <v/>
      </c>
      <c r="J226" s="3" t="str">
        <f t="shared" si="60"/>
        <v/>
      </c>
      <c r="K226" s="3" t="str">
        <f t="shared" si="61"/>
        <v/>
      </c>
      <c r="L226" s="3" t="str">
        <f t="shared" si="66"/>
        <v/>
      </c>
      <c r="M226" s="3"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
      <c r="A227" s="9" t="str">
        <f t="shared" si="64"/>
        <v/>
      </c>
      <c r="B227" s="3" t="str">
        <f t="shared" si="65"/>
        <v/>
      </c>
      <c r="C227" s="3" t="str">
        <f t="shared" si="57"/>
        <v/>
      </c>
      <c r="D227" s="3" t="str">
        <f>IF(ISNUMBER(A227),COUNTIF(Calculations!B:B, A227),"")</f>
        <v/>
      </c>
      <c r="E227" s="3" t="str">
        <f>IF(ISNUMBER(A227),COUNTIF(Calculations!A:A, A227),"")</f>
        <v/>
      </c>
      <c r="F227" s="3" t="str">
        <f t="shared" si="72"/>
        <v/>
      </c>
      <c r="G227" s="3" t="str">
        <f t="shared" si="73"/>
        <v/>
      </c>
      <c r="H227" s="3" t="str">
        <f t="shared" si="58"/>
        <v/>
      </c>
      <c r="I227" s="3" t="str">
        <f t="shared" si="59"/>
        <v/>
      </c>
      <c r="J227" s="3" t="str">
        <f t="shared" si="60"/>
        <v/>
      </c>
      <c r="K227" s="3" t="str">
        <f t="shared" si="61"/>
        <v/>
      </c>
      <c r="L227" s="3" t="str">
        <f t="shared" si="66"/>
        <v/>
      </c>
      <c r="M227" s="3"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
      <c r="A228" s="9" t="str">
        <f t="shared" si="64"/>
        <v/>
      </c>
      <c r="B228" s="3" t="str">
        <f t="shared" si="65"/>
        <v/>
      </c>
      <c r="C228" s="3" t="str">
        <f t="shared" si="57"/>
        <v/>
      </c>
      <c r="D228" s="3" t="str">
        <f>IF(ISNUMBER(A228),COUNTIF(Calculations!B:B, A228),"")</f>
        <v/>
      </c>
      <c r="E228" s="3" t="str">
        <f>IF(ISNUMBER(A228),COUNTIF(Calculations!A:A, A228),"")</f>
        <v/>
      </c>
      <c r="F228" s="3" t="str">
        <f t="shared" si="72"/>
        <v/>
      </c>
      <c r="G228" s="3" t="str">
        <f t="shared" si="73"/>
        <v/>
      </c>
      <c r="H228" s="3" t="str">
        <f t="shared" si="58"/>
        <v/>
      </c>
      <c r="I228" s="3" t="str">
        <f t="shared" si="59"/>
        <v/>
      </c>
      <c r="J228" s="3" t="str">
        <f t="shared" si="60"/>
        <v/>
      </c>
      <c r="K228" s="3" t="str">
        <f t="shared" si="61"/>
        <v/>
      </c>
      <c r="L228" s="3" t="str">
        <f t="shared" si="66"/>
        <v/>
      </c>
      <c r="M228" s="3"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
      <c r="A229" s="9" t="str">
        <f t="shared" si="64"/>
        <v/>
      </c>
      <c r="B229" s="3" t="str">
        <f t="shared" si="65"/>
        <v/>
      </c>
      <c r="C229" s="3" t="str">
        <f t="shared" si="57"/>
        <v/>
      </c>
      <c r="D229" s="3" t="str">
        <f>IF(ISNUMBER(A229),COUNTIF(Calculations!B:B, A229),"")</f>
        <v/>
      </c>
      <c r="E229" s="3" t="str">
        <f>IF(ISNUMBER(A229),COUNTIF(Calculations!A:A, A229),"")</f>
        <v/>
      </c>
      <c r="F229" s="3" t="str">
        <f t="shared" si="72"/>
        <v/>
      </c>
      <c r="G229" s="3" t="str">
        <f t="shared" si="73"/>
        <v/>
      </c>
      <c r="H229" s="3" t="str">
        <f t="shared" si="58"/>
        <v/>
      </c>
      <c r="I229" s="3" t="str">
        <f t="shared" si="59"/>
        <v/>
      </c>
      <c r="J229" s="3" t="str">
        <f t="shared" si="60"/>
        <v/>
      </c>
      <c r="K229" s="3" t="str">
        <f t="shared" si="61"/>
        <v/>
      </c>
      <c r="L229" s="3" t="str">
        <f t="shared" si="66"/>
        <v/>
      </c>
      <c r="M229" s="3"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
      <c r="A230" s="9" t="str">
        <f t="shared" si="64"/>
        <v/>
      </c>
      <c r="B230" s="3" t="str">
        <f t="shared" si="65"/>
        <v/>
      </c>
      <c r="C230" s="3" t="str">
        <f t="shared" si="57"/>
        <v/>
      </c>
      <c r="D230" s="3" t="str">
        <f>IF(ISNUMBER(A230),COUNTIF(Calculations!B:B, A230),"")</f>
        <v/>
      </c>
      <c r="E230" s="3" t="str">
        <f>IF(ISNUMBER(A230),COUNTIF(Calculations!A:A, A230),"")</f>
        <v/>
      </c>
      <c r="F230" s="3" t="str">
        <f t="shared" si="72"/>
        <v/>
      </c>
      <c r="G230" s="3" t="str">
        <f t="shared" si="73"/>
        <v/>
      </c>
      <c r="H230" s="3" t="str">
        <f t="shared" si="58"/>
        <v/>
      </c>
      <c r="I230" s="3" t="str">
        <f t="shared" si="59"/>
        <v/>
      </c>
      <c r="J230" s="3" t="str">
        <f t="shared" si="60"/>
        <v/>
      </c>
      <c r="K230" s="3" t="str">
        <f t="shared" si="61"/>
        <v/>
      </c>
      <c r="L230" s="3" t="str">
        <f t="shared" si="66"/>
        <v/>
      </c>
      <c r="M230" s="3"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
      <c r="A231" s="9" t="str">
        <f t="shared" si="64"/>
        <v/>
      </c>
      <c r="B231" s="3" t="str">
        <f t="shared" si="65"/>
        <v/>
      </c>
      <c r="C231" s="3" t="str">
        <f t="shared" si="57"/>
        <v/>
      </c>
      <c r="D231" s="3" t="str">
        <f>IF(ISNUMBER(A231),COUNTIF(Calculations!B:B, A231),"")</f>
        <v/>
      </c>
      <c r="E231" s="3" t="str">
        <f>IF(ISNUMBER(A231),COUNTIF(Calculations!A:A, A231),"")</f>
        <v/>
      </c>
      <c r="F231" s="3" t="str">
        <f t="shared" si="72"/>
        <v/>
      </c>
      <c r="G231" s="3" t="str">
        <f t="shared" si="73"/>
        <v/>
      </c>
      <c r="H231" s="3" t="str">
        <f t="shared" si="58"/>
        <v/>
      </c>
      <c r="I231" s="3" t="str">
        <f t="shared" si="59"/>
        <v/>
      </c>
      <c r="J231" s="3" t="str">
        <f t="shared" si="60"/>
        <v/>
      </c>
      <c r="K231" s="3" t="str">
        <f t="shared" si="61"/>
        <v/>
      </c>
      <c r="L231" s="3" t="str">
        <f t="shared" si="66"/>
        <v/>
      </c>
      <c r="M231" s="3"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
      <c r="A232" s="9" t="str">
        <f t="shared" si="64"/>
        <v/>
      </c>
      <c r="B232" s="3" t="str">
        <f t="shared" si="65"/>
        <v/>
      </c>
      <c r="C232" s="3" t="str">
        <f t="shared" si="57"/>
        <v/>
      </c>
      <c r="D232" s="3" t="str">
        <f>IF(ISNUMBER(A232),COUNTIF(Calculations!B:B, A232),"")</f>
        <v/>
      </c>
      <c r="E232" s="3" t="str">
        <f>IF(ISNUMBER(A232),COUNTIF(Calculations!A:A, A232),"")</f>
        <v/>
      </c>
      <c r="F232" s="3" t="str">
        <f t="shared" si="72"/>
        <v/>
      </c>
      <c r="G232" s="3" t="str">
        <f t="shared" si="73"/>
        <v/>
      </c>
      <c r="H232" s="3" t="str">
        <f t="shared" si="58"/>
        <v/>
      </c>
      <c r="I232" s="3" t="str">
        <f t="shared" si="59"/>
        <v/>
      </c>
      <c r="J232" s="3" t="str">
        <f t="shared" si="60"/>
        <v/>
      </c>
      <c r="K232" s="3" t="str">
        <f t="shared" si="61"/>
        <v/>
      </c>
      <c r="L232" s="3" t="str">
        <f t="shared" si="66"/>
        <v/>
      </c>
      <c r="M232" s="3"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
      <c r="A233" s="9" t="str">
        <f t="shared" si="64"/>
        <v/>
      </c>
      <c r="B233" s="3" t="str">
        <f t="shared" si="65"/>
        <v/>
      </c>
      <c r="C233" s="3" t="str">
        <f t="shared" si="57"/>
        <v/>
      </c>
      <c r="D233" s="3" t="str">
        <f>IF(ISNUMBER(A233),COUNTIF(Calculations!B:B, A233),"")</f>
        <v/>
      </c>
      <c r="E233" s="3" t="str">
        <f>IF(ISNUMBER(A233),COUNTIF(Calculations!A:A, A233),"")</f>
        <v/>
      </c>
      <c r="F233" s="3" t="str">
        <f t="shared" si="72"/>
        <v/>
      </c>
      <c r="G233" s="3" t="str">
        <f t="shared" si="73"/>
        <v/>
      </c>
      <c r="H233" s="3" t="str">
        <f t="shared" si="58"/>
        <v/>
      </c>
      <c r="I233" s="3" t="str">
        <f t="shared" si="59"/>
        <v/>
      </c>
      <c r="J233" s="3" t="str">
        <f t="shared" si="60"/>
        <v/>
      </c>
      <c r="K233" s="3" t="str">
        <f t="shared" si="61"/>
        <v/>
      </c>
      <c r="L233" s="3" t="str">
        <f t="shared" si="66"/>
        <v/>
      </c>
      <c r="M233" s="3"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
      <c r="A234" s="9" t="str">
        <f t="shared" si="64"/>
        <v/>
      </c>
      <c r="B234" s="3" t="str">
        <f t="shared" si="65"/>
        <v/>
      </c>
      <c r="C234" s="3" t="str">
        <f t="shared" si="57"/>
        <v/>
      </c>
      <c r="D234" s="3" t="str">
        <f>IF(ISNUMBER(A234),COUNTIF(Calculations!B:B, A234),"")</f>
        <v/>
      </c>
      <c r="E234" s="3" t="str">
        <f>IF(ISNUMBER(A234),COUNTIF(Calculations!A:A, A234),"")</f>
        <v/>
      </c>
      <c r="F234" s="3" t="str">
        <f t="shared" si="72"/>
        <v/>
      </c>
      <c r="G234" s="3" t="str">
        <f t="shared" si="73"/>
        <v/>
      </c>
      <c r="H234" s="3" t="str">
        <f t="shared" si="58"/>
        <v/>
      </c>
      <c r="I234" s="3" t="str">
        <f t="shared" si="59"/>
        <v/>
      </c>
      <c r="J234" s="3" t="str">
        <f t="shared" si="60"/>
        <v/>
      </c>
      <c r="K234" s="3" t="str">
        <f t="shared" si="61"/>
        <v/>
      </c>
      <c r="L234" s="3" t="str">
        <f t="shared" si="66"/>
        <v/>
      </c>
      <c r="M234" s="3"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
      <c r="A235" s="9" t="str">
        <f t="shared" si="64"/>
        <v/>
      </c>
      <c r="B235" s="3" t="str">
        <f t="shared" si="65"/>
        <v/>
      </c>
      <c r="C235" s="3" t="str">
        <f t="shared" si="57"/>
        <v/>
      </c>
      <c r="D235" s="3" t="str">
        <f>IF(ISNUMBER(A235),COUNTIF(Calculations!B:B, A235),"")</f>
        <v/>
      </c>
      <c r="E235" s="3" t="str">
        <f>IF(ISNUMBER(A235),COUNTIF(Calculations!A:A, A235),"")</f>
        <v/>
      </c>
      <c r="F235" s="3" t="str">
        <f t="shared" si="72"/>
        <v/>
      </c>
      <c r="G235" s="3" t="str">
        <f t="shared" si="73"/>
        <v/>
      </c>
      <c r="H235" s="3" t="str">
        <f t="shared" si="58"/>
        <v/>
      </c>
      <c r="I235" s="3" t="str">
        <f t="shared" si="59"/>
        <v/>
      </c>
      <c r="J235" s="3" t="str">
        <f t="shared" si="60"/>
        <v/>
      </c>
      <c r="K235" s="3" t="str">
        <f t="shared" si="61"/>
        <v/>
      </c>
      <c r="L235" s="3" t="str">
        <f t="shared" si="66"/>
        <v/>
      </c>
      <c r="M235" s="3"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
      <c r="A236" s="9" t="str">
        <f t="shared" si="64"/>
        <v/>
      </c>
      <c r="B236" s="3" t="str">
        <f t="shared" si="65"/>
        <v/>
      </c>
      <c r="C236" s="3" t="str">
        <f t="shared" si="57"/>
        <v/>
      </c>
      <c r="D236" s="3" t="str">
        <f>IF(ISNUMBER(A236),COUNTIF(Calculations!B:B, A236),"")</f>
        <v/>
      </c>
      <c r="E236" s="3" t="str">
        <f>IF(ISNUMBER(A236),COUNTIF(Calculations!A:A, A236),"")</f>
        <v/>
      </c>
      <c r="F236" s="3" t="str">
        <f t="shared" si="72"/>
        <v/>
      </c>
      <c r="G236" s="3" t="str">
        <f t="shared" si="73"/>
        <v/>
      </c>
      <c r="H236" s="3" t="str">
        <f t="shared" si="58"/>
        <v/>
      </c>
      <c r="I236" s="3" t="str">
        <f t="shared" si="59"/>
        <v/>
      </c>
      <c r="J236" s="3" t="str">
        <f t="shared" si="60"/>
        <v/>
      </c>
      <c r="K236" s="3" t="str">
        <f t="shared" si="61"/>
        <v/>
      </c>
      <c r="L236" s="3" t="str">
        <f t="shared" si="66"/>
        <v/>
      </c>
      <c r="M236" s="3"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
      <c r="A237" s="9" t="str">
        <f t="shared" si="64"/>
        <v/>
      </c>
      <c r="B237" s="3" t="str">
        <f t="shared" si="65"/>
        <v/>
      </c>
      <c r="C237" s="3" t="str">
        <f t="shared" si="57"/>
        <v/>
      </c>
      <c r="D237" s="3" t="str">
        <f>IF(ISNUMBER(A237),COUNTIF(Calculations!B:B, A237),"")</f>
        <v/>
      </c>
      <c r="E237" s="3" t="str">
        <f>IF(ISNUMBER(A237),COUNTIF(Calculations!A:A, A237),"")</f>
        <v/>
      </c>
      <c r="F237" s="3" t="str">
        <f t="shared" si="72"/>
        <v/>
      </c>
      <c r="G237" s="3" t="str">
        <f t="shared" si="73"/>
        <v/>
      </c>
      <c r="H237" s="3" t="str">
        <f t="shared" si="58"/>
        <v/>
      </c>
      <c r="I237" s="3" t="str">
        <f t="shared" si="59"/>
        <v/>
      </c>
      <c r="J237" s="3" t="str">
        <f t="shared" si="60"/>
        <v/>
      </c>
      <c r="K237" s="3" t="str">
        <f t="shared" si="61"/>
        <v/>
      </c>
      <c r="L237" s="3" t="str">
        <f t="shared" si="66"/>
        <v/>
      </c>
      <c r="M237" s="3"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
      <c r="A238" s="9" t="str">
        <f t="shared" si="64"/>
        <v/>
      </c>
      <c r="B238" s="3" t="str">
        <f t="shared" si="65"/>
        <v/>
      </c>
      <c r="C238" s="3" t="str">
        <f t="shared" si="57"/>
        <v/>
      </c>
      <c r="D238" s="3" t="str">
        <f>IF(ISNUMBER(A238),COUNTIF(Calculations!B:B, A238),"")</f>
        <v/>
      </c>
      <c r="E238" s="3" t="str">
        <f>IF(ISNUMBER(A238),COUNTIF(Calculations!A:A, A238),"")</f>
        <v/>
      </c>
      <c r="F238" s="3" t="str">
        <f t="shared" si="72"/>
        <v/>
      </c>
      <c r="G238" s="3" t="str">
        <f t="shared" si="73"/>
        <v/>
      </c>
      <c r="H238" s="3" t="str">
        <f t="shared" si="58"/>
        <v/>
      </c>
      <c r="I238" s="3" t="str">
        <f t="shared" si="59"/>
        <v/>
      </c>
      <c r="J238" s="3" t="str">
        <f t="shared" si="60"/>
        <v/>
      </c>
      <c r="K238" s="3" t="str">
        <f t="shared" si="61"/>
        <v/>
      </c>
      <c r="L238" s="3" t="str">
        <f t="shared" si="66"/>
        <v/>
      </c>
      <c r="M238" s="3"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
      <c r="A239" s="9" t="str">
        <f t="shared" si="64"/>
        <v/>
      </c>
      <c r="B239" s="3" t="str">
        <f t="shared" si="65"/>
        <v/>
      </c>
      <c r="C239" s="3" t="str">
        <f t="shared" si="57"/>
        <v/>
      </c>
      <c r="D239" s="3" t="str">
        <f>IF(ISNUMBER(A239),COUNTIF(Calculations!B:B, A239),"")</f>
        <v/>
      </c>
      <c r="E239" s="3" t="str">
        <f>IF(ISNUMBER(A239),COUNTIF(Calculations!A:A, A239),"")</f>
        <v/>
      </c>
      <c r="F239" s="3" t="str">
        <f t="shared" si="72"/>
        <v/>
      </c>
      <c r="G239" s="3" t="str">
        <f t="shared" si="73"/>
        <v/>
      </c>
      <c r="H239" s="3" t="str">
        <f t="shared" si="58"/>
        <v/>
      </c>
      <c r="I239" s="3" t="str">
        <f t="shared" si="59"/>
        <v/>
      </c>
      <c r="J239" s="3" t="str">
        <f t="shared" si="60"/>
        <v/>
      </c>
      <c r="K239" s="3" t="str">
        <f t="shared" si="61"/>
        <v/>
      </c>
      <c r="L239" s="3" t="str">
        <f t="shared" si="66"/>
        <v/>
      </c>
      <c r="M239" s="3"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
      <c r="A240" s="9" t="str">
        <f t="shared" si="64"/>
        <v/>
      </c>
      <c r="B240" s="3" t="str">
        <f t="shared" si="65"/>
        <v/>
      </c>
      <c r="C240" s="3" t="str">
        <f t="shared" si="57"/>
        <v/>
      </c>
      <c r="D240" s="3" t="str">
        <f>IF(ISNUMBER(A240),COUNTIF(Calculations!B:B, A240),"")</f>
        <v/>
      </c>
      <c r="E240" s="3" t="str">
        <f>IF(ISNUMBER(A240),COUNTIF(Calculations!A:A, A240),"")</f>
        <v/>
      </c>
      <c r="F240" s="3" t="str">
        <f t="shared" si="72"/>
        <v/>
      </c>
      <c r="G240" s="3" t="str">
        <f t="shared" si="73"/>
        <v/>
      </c>
      <c r="H240" s="3" t="str">
        <f t="shared" si="58"/>
        <v/>
      </c>
      <c r="I240" s="3" t="str">
        <f t="shared" si="59"/>
        <v/>
      </c>
      <c r="J240" s="3" t="str">
        <f t="shared" si="60"/>
        <v/>
      </c>
      <c r="K240" s="3" t="str">
        <f t="shared" si="61"/>
        <v/>
      </c>
      <c r="L240" s="3" t="str">
        <f t="shared" si="66"/>
        <v/>
      </c>
      <c r="M240" s="3"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
      <c r="A241" s="9" t="str">
        <f t="shared" si="64"/>
        <v/>
      </c>
      <c r="B241" s="3" t="str">
        <f t="shared" si="65"/>
        <v/>
      </c>
      <c r="C241" s="3" t="str">
        <f t="shared" si="57"/>
        <v/>
      </c>
      <c r="D241" s="3" t="str">
        <f>IF(ISNUMBER(A241),COUNTIF(Calculations!B:B, A241),"")</f>
        <v/>
      </c>
      <c r="E241" s="3" t="str">
        <f>IF(ISNUMBER(A241),COUNTIF(Calculations!A:A, A241),"")</f>
        <v/>
      </c>
      <c r="F241" s="3" t="str">
        <f t="shared" si="72"/>
        <v/>
      </c>
      <c r="G241" s="3" t="str">
        <f t="shared" si="73"/>
        <v/>
      </c>
      <c r="H241" s="3" t="str">
        <f t="shared" si="58"/>
        <v/>
      </c>
      <c r="I241" s="3" t="str">
        <f t="shared" si="59"/>
        <v/>
      </c>
      <c r="J241" s="3" t="str">
        <f t="shared" si="60"/>
        <v/>
      </c>
      <c r="K241" s="3" t="str">
        <f t="shared" si="61"/>
        <v/>
      </c>
      <c r="L241" s="3" t="str">
        <f t="shared" si="66"/>
        <v/>
      </c>
      <c r="M241" s="3"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
      <c r="A242" s="9" t="str">
        <f t="shared" si="64"/>
        <v/>
      </c>
      <c r="B242" s="3" t="str">
        <f t="shared" si="65"/>
        <v/>
      </c>
      <c r="C242" s="3" t="str">
        <f t="shared" si="57"/>
        <v/>
      </c>
      <c r="D242" s="3" t="str">
        <f>IF(ISNUMBER(A242),COUNTIF(Calculations!B:B, A242),"")</f>
        <v/>
      </c>
      <c r="E242" s="3" t="str">
        <f>IF(ISNUMBER(A242),COUNTIF(Calculations!A:A, A242),"")</f>
        <v/>
      </c>
      <c r="F242" s="3" t="str">
        <f t="shared" si="72"/>
        <v/>
      </c>
      <c r="G242" s="3" t="str">
        <f t="shared" si="73"/>
        <v/>
      </c>
      <c r="H242" s="3" t="str">
        <f t="shared" si="58"/>
        <v/>
      </c>
      <c r="I242" s="3" t="str">
        <f t="shared" si="59"/>
        <v/>
      </c>
      <c r="J242" s="3" t="str">
        <f t="shared" si="60"/>
        <v/>
      </c>
      <c r="K242" s="3" t="str">
        <f t="shared" si="61"/>
        <v/>
      </c>
      <c r="L242" s="3" t="str">
        <f t="shared" si="66"/>
        <v/>
      </c>
      <c r="M242" s="3"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
      <c r="A243" s="9" t="str">
        <f t="shared" si="64"/>
        <v/>
      </c>
      <c r="B243" s="3" t="str">
        <f t="shared" si="65"/>
        <v/>
      </c>
      <c r="C243" s="3" t="str">
        <f t="shared" si="57"/>
        <v/>
      </c>
      <c r="D243" s="3" t="str">
        <f>IF(ISNUMBER(A243),COUNTIF(Calculations!B:B, A243),"")</f>
        <v/>
      </c>
      <c r="E243" s="3" t="str">
        <f>IF(ISNUMBER(A243),COUNTIF(Calculations!A:A, A243),"")</f>
        <v/>
      </c>
      <c r="F243" s="3" t="str">
        <f t="shared" si="72"/>
        <v/>
      </c>
      <c r="G243" s="3" t="str">
        <f t="shared" si="73"/>
        <v/>
      </c>
      <c r="H243" s="3" t="str">
        <f t="shared" si="58"/>
        <v/>
      </c>
      <c r="I243" s="3" t="str">
        <f t="shared" si="59"/>
        <v/>
      </c>
      <c r="J243" s="3" t="str">
        <f t="shared" si="60"/>
        <v/>
      </c>
      <c r="K243" s="3" t="str">
        <f t="shared" si="61"/>
        <v/>
      </c>
      <c r="L243" s="3" t="str">
        <f t="shared" si="66"/>
        <v/>
      </c>
      <c r="M243" s="3"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
      <c r="A244" s="9" t="str">
        <f t="shared" si="64"/>
        <v/>
      </c>
      <c r="B244" s="3" t="str">
        <f t="shared" si="65"/>
        <v/>
      </c>
      <c r="C244" s="3" t="str">
        <f t="shared" si="57"/>
        <v/>
      </c>
      <c r="D244" s="3" t="str">
        <f>IF(ISNUMBER(A244),COUNTIF(Calculations!B:B, A244),"")</f>
        <v/>
      </c>
      <c r="E244" s="3" t="str">
        <f>IF(ISNUMBER(A244),COUNTIF(Calculations!A:A, A244),"")</f>
        <v/>
      </c>
      <c r="F244" s="3" t="str">
        <f t="shared" si="72"/>
        <v/>
      </c>
      <c r="G244" s="3" t="str">
        <f t="shared" si="73"/>
        <v/>
      </c>
      <c r="H244" s="3" t="str">
        <f t="shared" si="58"/>
        <v/>
      </c>
      <c r="I244" s="3" t="str">
        <f t="shared" si="59"/>
        <v/>
      </c>
      <c r="J244" s="3" t="str">
        <f t="shared" si="60"/>
        <v/>
      </c>
      <c r="K244" s="3" t="str">
        <f t="shared" si="61"/>
        <v/>
      </c>
      <c r="L244" s="3" t="str">
        <f t="shared" si="66"/>
        <v/>
      </c>
      <c r="M244" s="3"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
      <c r="A245" s="9" t="str">
        <f t="shared" si="64"/>
        <v/>
      </c>
      <c r="B245" s="3" t="str">
        <f t="shared" si="65"/>
        <v/>
      </c>
      <c r="C245" s="3" t="str">
        <f t="shared" si="57"/>
        <v/>
      </c>
      <c r="D245" s="3" t="str">
        <f>IF(ISNUMBER(A245),COUNTIF(Calculations!B:B, A245),"")</f>
        <v/>
      </c>
      <c r="E245" s="3" t="str">
        <f>IF(ISNUMBER(A245),COUNTIF(Calculations!A:A, A245),"")</f>
        <v/>
      </c>
      <c r="F245" s="3" t="str">
        <f t="shared" si="72"/>
        <v/>
      </c>
      <c r="G245" s="3" t="str">
        <f t="shared" si="73"/>
        <v/>
      </c>
      <c r="H245" s="3" t="str">
        <f t="shared" si="58"/>
        <v/>
      </c>
      <c r="I245" s="3" t="str">
        <f t="shared" si="59"/>
        <v/>
      </c>
      <c r="J245" s="3" t="str">
        <f t="shared" si="60"/>
        <v/>
      </c>
      <c r="K245" s="3" t="str">
        <f t="shared" si="61"/>
        <v/>
      </c>
      <c r="L245" s="3" t="str">
        <f t="shared" si="66"/>
        <v/>
      </c>
      <c r="M245" s="3"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
      <c r="A246" s="9" t="str">
        <f t="shared" si="64"/>
        <v/>
      </c>
      <c r="B246" s="3" t="str">
        <f t="shared" si="65"/>
        <v/>
      </c>
      <c r="C246" s="3" t="str">
        <f t="shared" si="57"/>
        <v/>
      </c>
      <c r="D246" s="3" t="str">
        <f>IF(ISNUMBER(A246),COUNTIF(Calculations!B:B, A246),"")</f>
        <v/>
      </c>
      <c r="E246" s="3" t="str">
        <f>IF(ISNUMBER(A246),COUNTIF(Calculations!A:A, A246),"")</f>
        <v/>
      </c>
      <c r="F246" s="3" t="str">
        <f t="shared" si="72"/>
        <v/>
      </c>
      <c r="G246" s="3" t="str">
        <f t="shared" si="73"/>
        <v/>
      </c>
      <c r="H246" s="3" t="str">
        <f t="shared" si="58"/>
        <v/>
      </c>
      <c r="I246" s="3" t="str">
        <f t="shared" si="59"/>
        <v/>
      </c>
      <c r="J246" s="3" t="str">
        <f t="shared" si="60"/>
        <v/>
      </c>
      <c r="K246" s="3" t="str">
        <f t="shared" si="61"/>
        <v/>
      </c>
      <c r="L246" s="3" t="str">
        <f t="shared" si="66"/>
        <v/>
      </c>
      <c r="M246" s="3"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
      <c r="A247" s="9" t="str">
        <f t="shared" si="64"/>
        <v/>
      </c>
      <c r="B247" s="3" t="str">
        <f t="shared" si="65"/>
        <v/>
      </c>
      <c r="C247" s="3" t="str">
        <f t="shared" si="57"/>
        <v/>
      </c>
      <c r="D247" s="3" t="str">
        <f>IF(ISNUMBER(A247),COUNTIF(Calculations!B:B, A247),"")</f>
        <v/>
      </c>
      <c r="E247" s="3" t="str">
        <f>IF(ISNUMBER(A247),COUNTIF(Calculations!A:A, A247),"")</f>
        <v/>
      </c>
      <c r="F247" s="3" t="str">
        <f t="shared" si="72"/>
        <v/>
      </c>
      <c r="G247" s="3" t="str">
        <f t="shared" si="73"/>
        <v/>
      </c>
      <c r="H247" s="3" t="str">
        <f t="shared" si="58"/>
        <v/>
      </c>
      <c r="I247" s="3" t="str">
        <f t="shared" si="59"/>
        <v/>
      </c>
      <c r="J247" s="3" t="str">
        <f t="shared" si="60"/>
        <v/>
      </c>
      <c r="K247" s="3" t="str">
        <f t="shared" si="61"/>
        <v/>
      </c>
      <c r="L247" s="3" t="str">
        <f t="shared" si="66"/>
        <v/>
      </c>
      <c r="M247" s="3"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
      <c r="A248" s="9" t="str">
        <f t="shared" si="64"/>
        <v/>
      </c>
      <c r="B248" s="3" t="str">
        <f t="shared" si="65"/>
        <v/>
      </c>
      <c r="C248" s="3" t="str">
        <f t="shared" si="57"/>
        <v/>
      </c>
      <c r="D248" s="3" t="str">
        <f>IF(ISNUMBER(A248),COUNTIF(Calculations!B:B, A248),"")</f>
        <v/>
      </c>
      <c r="E248" s="3" t="str">
        <f>IF(ISNUMBER(A248),COUNTIF(Calculations!A:A, A248),"")</f>
        <v/>
      </c>
      <c r="F248" s="3" t="str">
        <f t="shared" si="72"/>
        <v/>
      </c>
      <c r="G248" s="3" t="str">
        <f t="shared" si="73"/>
        <v/>
      </c>
      <c r="H248" s="3" t="str">
        <f t="shared" si="58"/>
        <v/>
      </c>
      <c r="I248" s="3" t="str">
        <f t="shared" si="59"/>
        <v/>
      </c>
      <c r="J248" s="3" t="str">
        <f t="shared" si="60"/>
        <v/>
      </c>
      <c r="K248" s="3" t="str">
        <f t="shared" si="61"/>
        <v/>
      </c>
      <c r="L248" s="3" t="str">
        <f t="shared" si="66"/>
        <v/>
      </c>
      <c r="M248" s="3"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
      <c r="A249" s="9" t="str">
        <f t="shared" si="64"/>
        <v/>
      </c>
      <c r="B249" s="3" t="str">
        <f t="shared" si="65"/>
        <v/>
      </c>
      <c r="C249" s="3" t="str">
        <f t="shared" si="57"/>
        <v/>
      </c>
      <c r="D249" s="3" t="str">
        <f>IF(ISNUMBER(A249),COUNTIF(Calculations!B:B, A249),"")</f>
        <v/>
      </c>
      <c r="E249" s="3" t="str">
        <f>IF(ISNUMBER(A249),COUNTIF(Calculations!A:A, A249),"")</f>
        <v/>
      </c>
      <c r="F249" s="3" t="str">
        <f t="shared" si="72"/>
        <v/>
      </c>
      <c r="G249" s="3" t="str">
        <f t="shared" si="73"/>
        <v/>
      </c>
      <c r="H249" s="3" t="str">
        <f t="shared" si="58"/>
        <v/>
      </c>
      <c r="I249" s="3" t="str">
        <f t="shared" si="59"/>
        <v/>
      </c>
      <c r="J249" s="3" t="str">
        <f t="shared" si="60"/>
        <v/>
      </c>
      <c r="K249" s="3" t="str">
        <f t="shared" si="61"/>
        <v/>
      </c>
      <c r="L249" s="3" t="str">
        <f t="shared" si="66"/>
        <v/>
      </c>
      <c r="M249" s="3"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
      <c r="A250" s="9" t="str">
        <f t="shared" si="64"/>
        <v/>
      </c>
      <c r="B250" s="3" t="str">
        <f t="shared" si="65"/>
        <v/>
      </c>
      <c r="C250" s="3" t="str">
        <f t="shared" si="57"/>
        <v/>
      </c>
      <c r="D250" s="3" t="str">
        <f>IF(ISNUMBER(A250),COUNTIF(Calculations!B:B, A250),"")</f>
        <v/>
      </c>
      <c r="E250" s="3" t="str">
        <f>IF(ISNUMBER(A250),COUNTIF(Calculations!A:A, A250),"")</f>
        <v/>
      </c>
      <c r="F250" s="3" t="str">
        <f t="shared" si="72"/>
        <v/>
      </c>
      <c r="G250" s="3" t="str">
        <f t="shared" si="73"/>
        <v/>
      </c>
      <c r="H250" s="3" t="str">
        <f t="shared" si="58"/>
        <v/>
      </c>
      <c r="I250" s="3" t="str">
        <f t="shared" si="59"/>
        <v/>
      </c>
      <c r="J250" s="3" t="str">
        <f t="shared" si="60"/>
        <v/>
      </c>
      <c r="K250" s="3" t="str">
        <f t="shared" si="61"/>
        <v/>
      </c>
      <c r="L250" s="3" t="str">
        <f t="shared" si="66"/>
        <v/>
      </c>
      <c r="M250" s="3"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
      <c r="A251" s="9" t="str">
        <f t="shared" si="64"/>
        <v/>
      </c>
      <c r="B251" s="3" t="str">
        <f t="shared" si="65"/>
        <v/>
      </c>
      <c r="C251" s="3" t="str">
        <f t="shared" si="57"/>
        <v/>
      </c>
      <c r="D251" s="3" t="str">
        <f>IF(ISNUMBER(A251),COUNTIF(Calculations!B:B, A251),"")</f>
        <v/>
      </c>
      <c r="E251" s="3" t="str">
        <f>IF(ISNUMBER(A251),COUNTIF(Calculations!A:A, A251),"")</f>
        <v/>
      </c>
      <c r="F251" s="3" t="str">
        <f t="shared" si="72"/>
        <v/>
      </c>
      <c r="G251" s="3" t="str">
        <f t="shared" si="73"/>
        <v/>
      </c>
      <c r="H251" s="3" t="str">
        <f t="shared" si="58"/>
        <v/>
      </c>
      <c r="I251" s="3" t="str">
        <f t="shared" si="59"/>
        <v/>
      </c>
      <c r="J251" s="3" t="str">
        <f t="shared" si="60"/>
        <v/>
      </c>
      <c r="K251" s="3" t="str">
        <f t="shared" si="61"/>
        <v/>
      </c>
      <c r="L251" s="3" t="str">
        <f t="shared" si="66"/>
        <v/>
      </c>
      <c r="M251" s="3"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
      <c r="A252" s="9" t="str">
        <f t="shared" si="64"/>
        <v/>
      </c>
      <c r="B252" s="3" t="str">
        <f t="shared" si="65"/>
        <v/>
      </c>
      <c r="C252" s="3" t="str">
        <f t="shared" si="57"/>
        <v/>
      </c>
      <c r="D252" s="3" t="str">
        <f>IF(ISNUMBER(A252),COUNTIF(Calculations!B:B, A252),"")</f>
        <v/>
      </c>
      <c r="E252" s="3" t="str">
        <f>IF(ISNUMBER(A252),COUNTIF(Calculations!A:A, A252),"")</f>
        <v/>
      </c>
      <c r="F252" s="3" t="str">
        <f t="shared" si="72"/>
        <v/>
      </c>
      <c r="G252" s="3" t="str">
        <f t="shared" si="73"/>
        <v/>
      </c>
      <c r="H252" s="3" t="str">
        <f t="shared" si="58"/>
        <v/>
      </c>
      <c r="I252" s="3" t="str">
        <f t="shared" si="59"/>
        <v/>
      </c>
      <c r="J252" s="3" t="str">
        <f t="shared" si="60"/>
        <v/>
      </c>
      <c r="K252" s="3" t="str">
        <f t="shared" si="61"/>
        <v/>
      </c>
      <c r="L252" s="3" t="str">
        <f t="shared" si="66"/>
        <v/>
      </c>
      <c r="M252" s="3" t="str">
        <f t="shared" si="67"/>
        <v/>
      </c>
    </row>
    <row r="253" spans="1:25" x14ac:dyDescent="0.2">
      <c r="A253" s="9" t="str">
        <f t="shared" si="64"/>
        <v/>
      </c>
      <c r="B253" s="3" t="str">
        <f t="shared" si="65"/>
        <v/>
      </c>
      <c r="C253" s="3" t="str">
        <f t="shared" si="57"/>
        <v/>
      </c>
      <c r="D253" s="3" t="str">
        <f>IF(ISNUMBER(A253),COUNTIF(Calculations!B:B, A253),"")</f>
        <v/>
      </c>
      <c r="E253" s="3" t="str">
        <f>IF(ISNUMBER(A253),COUNTIF(Calculations!A:A, A253),"")</f>
        <v/>
      </c>
      <c r="F253" s="3" t="str">
        <f t="shared" si="72"/>
        <v/>
      </c>
      <c r="G253" s="3" t="str">
        <f t="shared" si="73"/>
        <v/>
      </c>
      <c r="H253" s="3" t="str">
        <f t="shared" si="58"/>
        <v/>
      </c>
      <c r="I253" s="3" t="str">
        <f t="shared" si="59"/>
        <v/>
      </c>
      <c r="J253" s="3" t="str">
        <f t="shared" si="60"/>
        <v/>
      </c>
      <c r="K253" s="3" t="str">
        <f t="shared" si="61"/>
        <v/>
      </c>
      <c r="L253" s="3" t="str">
        <f t="shared" si="66"/>
        <v/>
      </c>
      <c r="M253" s="3" t="str">
        <f t="shared" si="67"/>
        <v/>
      </c>
    </row>
    <row r="254" spans="1:25" x14ac:dyDescent="0.2">
      <c r="A254" s="9" t="str">
        <f t="shared" si="64"/>
        <v/>
      </c>
      <c r="B254" s="3" t="str">
        <f t="shared" si="65"/>
        <v/>
      </c>
      <c r="C254" s="3" t="str">
        <f t="shared" si="57"/>
        <v/>
      </c>
      <c r="D254" s="3" t="str">
        <f>IF(ISNUMBER(A254),COUNTIF(Calculations!B:B, A254),"")</f>
        <v/>
      </c>
      <c r="E254" s="3" t="str">
        <f>IF(ISNUMBER(A254),COUNTIF(Calculations!A:A, A254),"")</f>
        <v/>
      </c>
      <c r="F254" s="3" t="str">
        <f t="shared" si="72"/>
        <v/>
      </c>
      <c r="G254" s="3" t="str">
        <f t="shared" si="73"/>
        <v/>
      </c>
      <c r="H254" s="3" t="str">
        <f t="shared" si="58"/>
        <v/>
      </c>
      <c r="I254" s="3" t="str">
        <f t="shared" si="59"/>
        <v/>
      </c>
      <c r="J254" s="3" t="str">
        <f t="shared" si="60"/>
        <v/>
      </c>
      <c r="K254" s="3" t="str">
        <f t="shared" si="61"/>
        <v/>
      </c>
      <c r="L254" s="3" t="str">
        <f t="shared" si="66"/>
        <v/>
      </c>
      <c r="M254" s="3" t="str">
        <f t="shared" si="67"/>
        <v/>
      </c>
    </row>
    <row r="255" spans="1:25" x14ac:dyDescent="0.2">
      <c r="A255" s="9" t="str">
        <f t="shared" si="64"/>
        <v/>
      </c>
      <c r="B255" s="3" t="str">
        <f t="shared" si="65"/>
        <v/>
      </c>
      <c r="C255" s="3" t="str">
        <f t="shared" si="57"/>
        <v/>
      </c>
      <c r="D255" s="3" t="str">
        <f>IF(ISNUMBER(A255),COUNTIF(Calculations!B:B, A255),"")</f>
        <v/>
      </c>
      <c r="E255" s="3" t="str">
        <f>IF(ISNUMBER(A255),COUNTIF(Calculations!A:A, A255),"")</f>
        <v/>
      </c>
      <c r="F255" s="3" t="str">
        <f t="shared" si="72"/>
        <v/>
      </c>
      <c r="G255" s="3" t="str">
        <f t="shared" si="73"/>
        <v/>
      </c>
      <c r="H255" s="3" t="str">
        <f t="shared" si="58"/>
        <v/>
      </c>
      <c r="I255" s="3" t="str">
        <f t="shared" si="59"/>
        <v/>
      </c>
      <c r="J255" s="3" t="str">
        <f t="shared" si="60"/>
        <v/>
      </c>
      <c r="K255" s="3" t="str">
        <f t="shared" si="61"/>
        <v/>
      </c>
      <c r="L255" s="3" t="str">
        <f t="shared" si="66"/>
        <v/>
      </c>
      <c r="M255" s="3" t="str">
        <f t="shared" si="67"/>
        <v/>
      </c>
    </row>
    <row r="256" spans="1:25" x14ac:dyDescent="0.2">
      <c r="A256" s="9" t="str">
        <f t="shared" si="64"/>
        <v/>
      </c>
      <c r="B256" s="3" t="str">
        <f t="shared" si="65"/>
        <v/>
      </c>
      <c r="C256" s="3" t="str">
        <f t="shared" si="57"/>
        <v/>
      </c>
      <c r="D256" s="3" t="str">
        <f>IF(ISNUMBER(A256),COUNTIF(Calculations!B:B, A256),"")</f>
        <v/>
      </c>
      <c r="E256" s="3" t="str">
        <f>IF(ISNUMBER(A256),COUNTIF(Calculations!A:A, A256),"")</f>
        <v/>
      </c>
      <c r="F256" s="3" t="str">
        <f t="shared" si="72"/>
        <v/>
      </c>
      <c r="G256" s="3" t="str">
        <f t="shared" si="73"/>
        <v/>
      </c>
      <c r="H256" s="3" t="str">
        <f t="shared" si="58"/>
        <v/>
      </c>
      <c r="I256" s="3" t="str">
        <f t="shared" si="59"/>
        <v/>
      </c>
      <c r="J256" s="3" t="str">
        <f t="shared" si="60"/>
        <v/>
      </c>
      <c r="K256" s="3" t="str">
        <f t="shared" si="61"/>
        <v/>
      </c>
      <c r="L256" s="3" t="str">
        <f t="shared" si="66"/>
        <v/>
      </c>
      <c r="M256" s="3" t="str">
        <f t="shared" si="67"/>
        <v/>
      </c>
    </row>
    <row r="257" spans="1:13" x14ac:dyDescent="0.2">
      <c r="A257" s="9" t="str">
        <f t="shared" si="64"/>
        <v/>
      </c>
      <c r="B257" s="3" t="str">
        <f t="shared" si="65"/>
        <v/>
      </c>
      <c r="C257" s="3" t="str">
        <f t="shared" si="57"/>
        <v/>
      </c>
      <c r="D257" s="3" t="str">
        <f>IF(ISNUMBER(A257),COUNTIF(Calculations!B:B, A257),"")</f>
        <v/>
      </c>
      <c r="E257" s="3" t="str">
        <f>IF(ISNUMBER(A257),COUNTIF(Calculations!A:A, A257),"")</f>
        <v/>
      </c>
      <c r="F257" s="3" t="str">
        <f t="shared" si="72"/>
        <v/>
      </c>
      <c r="G257" s="3" t="str">
        <f t="shared" si="73"/>
        <v/>
      </c>
      <c r="H257" s="3" t="str">
        <f t="shared" si="58"/>
        <v/>
      </c>
      <c r="I257" s="3" t="str">
        <f t="shared" si="59"/>
        <v/>
      </c>
      <c r="J257" s="3" t="str">
        <f t="shared" si="60"/>
        <v/>
      </c>
      <c r="K257" s="3" t="str">
        <f t="shared" si="61"/>
        <v/>
      </c>
      <c r="L257" s="3" t="str">
        <f t="shared" si="66"/>
        <v/>
      </c>
      <c r="M257" s="3" t="str">
        <f t="shared" si="67"/>
        <v/>
      </c>
    </row>
    <row r="258" spans="1:13" x14ac:dyDescent="0.2">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72"/>
        <v/>
      </c>
      <c r="G258" s="3" t="str">
        <f t="shared" si="73"/>
        <v/>
      </c>
      <c r="H258" s="3" t="str">
        <f t="shared" ref="H258:H321" si="77">IF(ISNUMBER(A258),
  COUNTIFS(IndirectStartDates,"&lt;=" &amp; $A258, IndirectStartDates,"&gt;"&amp;$A258-AgeLowest,  IndirectCompletedDates,"&gt;=" &amp; $A258)
+ COUNTIFS(IndirectStartDates,"&lt;=" &amp; $A258,    IndirectStartDates,"&gt;"&amp;$A258-AgeLowest,  IndirectCompletedDates,""),"")</f>
        <v/>
      </c>
      <c r="I258" s="3"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80">IF(ISNUMBER(A258),
  COUNTIFS(IndirectStartDates,"&lt;=" &amp; $A258, IndirectStartDates,"&lt;="&amp;$A258-AgeLargest, IndirectCompletedDates,"&gt;=" &amp; $A258)
+ COUNTIFS(IndirectStartDates,"&lt;=" &amp; $A258,    IndirectStartDates,"&lt;="&amp;$A258-AgeLargest,  IndirectCompletedDates,""),"")</f>
        <v/>
      </c>
      <c r="L258" s="3" t="str">
        <f t="shared" si="66"/>
        <v/>
      </c>
      <c r="M258" s="3" t="str">
        <f t="shared" si="67"/>
        <v/>
      </c>
    </row>
    <row r="259" spans="1:13" x14ac:dyDescent="0.2">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3" t="str">
        <f t="shared" si="72"/>
        <v/>
      </c>
      <c r="G259" s="3" t="str">
        <f t="shared" si="73"/>
        <v/>
      </c>
      <c r="H259" s="3" t="str">
        <f t="shared" si="77"/>
        <v/>
      </c>
      <c r="I259" s="3" t="str">
        <f t="shared" si="78"/>
        <v/>
      </c>
      <c r="J259" s="3" t="str">
        <f t="shared" si="79"/>
        <v/>
      </c>
      <c r="K259" s="3" t="str">
        <f t="shared" si="80"/>
        <v/>
      </c>
      <c r="L259" s="3" t="str">
        <f t="shared" ref="L259:L322" si="83">IF(A259&lt;&gt;"", IF(C258&gt;0, IF(((C259-C258)/C258)&gt;WIPWarningPercentage,C259,NA()),NA()),"")</f>
        <v/>
      </c>
      <c r="M259" s="3" t="str">
        <f t="shared" ref="M259:M322" si="84">IF(A259&lt;&gt;"", IF(J258+K258&gt;0, IF(((J259+K259)-(J258+K258))/(J258+K258)&gt;AgeWarningPercentage,J259+K259,NA()),NA()),"")</f>
        <v/>
      </c>
    </row>
    <row r="260" spans="1:13" x14ac:dyDescent="0.2">
      <c r="A260" s="9" t="str">
        <f t="shared" si="81"/>
        <v/>
      </c>
      <c r="B260" s="3" t="str">
        <f t="shared" si="82"/>
        <v/>
      </c>
      <c r="C260" s="3" t="str">
        <f t="shared" si="76"/>
        <v/>
      </c>
      <c r="D260" s="3" t="str">
        <f>IF(ISNUMBER(A260),COUNTIF(Calculations!B:B, A260),"")</f>
        <v/>
      </c>
      <c r="E260" s="3" t="str">
        <f>IF(ISNUMBER(A260),COUNTIF(Calculations!A:A, A260),"")</f>
        <v/>
      </c>
      <c r="F260" s="3" t="str">
        <f t="shared" ref="F260:F323" si="85">IF(ISNUMBER(A260),F259 + D260,"")</f>
        <v/>
      </c>
      <c r="G260" s="3" t="str">
        <f t="shared" ref="G260:G323" si="86">IF(ISNUMBER(A260),G259 + E260,"")</f>
        <v/>
      </c>
      <c r="H260" s="3" t="str">
        <f t="shared" si="77"/>
        <v/>
      </c>
      <c r="I260" s="3" t="str">
        <f t="shared" si="78"/>
        <v/>
      </c>
      <c r="J260" s="3" t="str">
        <f t="shared" si="79"/>
        <v/>
      </c>
      <c r="K260" s="3" t="str">
        <f t="shared" si="80"/>
        <v/>
      </c>
      <c r="L260" s="3" t="str">
        <f t="shared" si="83"/>
        <v/>
      </c>
      <c r="M260" s="3" t="str">
        <f t="shared" si="84"/>
        <v/>
      </c>
    </row>
    <row r="261" spans="1:13" x14ac:dyDescent="0.2">
      <c r="A261" s="9" t="str">
        <f t="shared" si="81"/>
        <v/>
      </c>
      <c r="B261" s="3" t="str">
        <f t="shared" si="82"/>
        <v/>
      </c>
      <c r="C261" s="3" t="str">
        <f t="shared" si="76"/>
        <v/>
      </c>
      <c r="D261" s="3" t="str">
        <f>IF(ISNUMBER(A261),COUNTIF(Calculations!B:B, A261),"")</f>
        <v/>
      </c>
      <c r="E261" s="3" t="str">
        <f>IF(ISNUMBER(A261),COUNTIF(Calculations!A:A, A261),"")</f>
        <v/>
      </c>
      <c r="F261" s="3" t="str">
        <f t="shared" si="85"/>
        <v/>
      </c>
      <c r="G261" s="3" t="str">
        <f t="shared" si="86"/>
        <v/>
      </c>
      <c r="H261" s="3" t="str">
        <f t="shared" si="77"/>
        <v/>
      </c>
      <c r="I261" s="3" t="str">
        <f t="shared" si="78"/>
        <v/>
      </c>
      <c r="J261" s="3" t="str">
        <f t="shared" si="79"/>
        <v/>
      </c>
      <c r="K261" s="3" t="str">
        <f t="shared" si="80"/>
        <v/>
      </c>
      <c r="L261" s="3" t="str">
        <f t="shared" si="83"/>
        <v/>
      </c>
      <c r="M261" s="3" t="str">
        <f t="shared" si="84"/>
        <v/>
      </c>
    </row>
    <row r="262" spans="1:13" x14ac:dyDescent="0.2">
      <c r="A262" s="9" t="str">
        <f t="shared" si="81"/>
        <v/>
      </c>
      <c r="B262" s="3" t="str">
        <f t="shared" si="82"/>
        <v/>
      </c>
      <c r="C262" s="3" t="str">
        <f t="shared" si="76"/>
        <v/>
      </c>
      <c r="D262" s="3" t="str">
        <f>IF(ISNUMBER(A262),COUNTIF(Calculations!B:B, A262),"")</f>
        <v/>
      </c>
      <c r="E262" s="3" t="str">
        <f>IF(ISNUMBER(A262),COUNTIF(Calculations!A:A, A262),"")</f>
        <v/>
      </c>
      <c r="F262" s="3" t="str">
        <f t="shared" si="85"/>
        <v/>
      </c>
      <c r="G262" s="3" t="str">
        <f t="shared" si="86"/>
        <v/>
      </c>
      <c r="H262" s="3" t="str">
        <f t="shared" si="77"/>
        <v/>
      </c>
      <c r="I262" s="3" t="str">
        <f t="shared" si="78"/>
        <v/>
      </c>
      <c r="J262" s="3" t="str">
        <f t="shared" si="79"/>
        <v/>
      </c>
      <c r="K262" s="3" t="str">
        <f t="shared" si="80"/>
        <v/>
      </c>
      <c r="L262" s="3" t="str">
        <f t="shared" si="83"/>
        <v/>
      </c>
      <c r="M262" s="3" t="str">
        <f t="shared" si="84"/>
        <v/>
      </c>
    </row>
    <row r="263" spans="1:13" x14ac:dyDescent="0.2">
      <c r="A263" s="9" t="str">
        <f t="shared" si="81"/>
        <v/>
      </c>
      <c r="B263" s="3" t="str">
        <f t="shared" si="82"/>
        <v/>
      </c>
      <c r="C263" s="3" t="str">
        <f t="shared" si="76"/>
        <v/>
      </c>
      <c r="D263" s="3" t="str">
        <f>IF(ISNUMBER(A263),COUNTIF(Calculations!B:B, A263),"")</f>
        <v/>
      </c>
      <c r="E263" s="3" t="str">
        <f>IF(ISNUMBER(A263),COUNTIF(Calculations!A:A, A263),"")</f>
        <v/>
      </c>
      <c r="F263" s="3" t="str">
        <f t="shared" si="85"/>
        <v/>
      </c>
      <c r="G263" s="3" t="str">
        <f t="shared" si="86"/>
        <v/>
      </c>
      <c r="H263" s="3" t="str">
        <f t="shared" si="77"/>
        <v/>
      </c>
      <c r="I263" s="3" t="str">
        <f t="shared" si="78"/>
        <v/>
      </c>
      <c r="J263" s="3" t="str">
        <f t="shared" si="79"/>
        <v/>
      </c>
      <c r="K263" s="3" t="str">
        <f t="shared" si="80"/>
        <v/>
      </c>
      <c r="L263" s="3" t="str">
        <f t="shared" si="83"/>
        <v/>
      </c>
      <c r="M263" s="3" t="str">
        <f t="shared" si="84"/>
        <v/>
      </c>
    </row>
    <row r="264" spans="1:13" x14ac:dyDescent="0.2">
      <c r="A264" s="9" t="str">
        <f t="shared" si="81"/>
        <v/>
      </c>
      <c r="B264" s="3" t="str">
        <f t="shared" si="82"/>
        <v/>
      </c>
      <c r="C264" s="3" t="str">
        <f t="shared" si="76"/>
        <v/>
      </c>
      <c r="D264" s="3" t="str">
        <f>IF(ISNUMBER(A264),COUNTIF(Calculations!B:B, A264),"")</f>
        <v/>
      </c>
      <c r="E264" s="3" t="str">
        <f>IF(ISNUMBER(A264),COUNTIF(Calculations!A:A, A264),"")</f>
        <v/>
      </c>
      <c r="F264" s="3" t="str">
        <f t="shared" si="85"/>
        <v/>
      </c>
      <c r="G264" s="3" t="str">
        <f t="shared" si="86"/>
        <v/>
      </c>
      <c r="H264" s="3" t="str">
        <f t="shared" si="77"/>
        <v/>
      </c>
      <c r="I264" s="3" t="str">
        <f t="shared" si="78"/>
        <v/>
      </c>
      <c r="J264" s="3" t="str">
        <f t="shared" si="79"/>
        <v/>
      </c>
      <c r="K264" s="3" t="str">
        <f t="shared" si="80"/>
        <v/>
      </c>
      <c r="L264" s="3" t="str">
        <f t="shared" si="83"/>
        <v/>
      </c>
      <c r="M264" s="3" t="str">
        <f t="shared" si="84"/>
        <v/>
      </c>
    </row>
    <row r="265" spans="1:13" x14ac:dyDescent="0.2">
      <c r="A265" s="9" t="str">
        <f t="shared" si="81"/>
        <v/>
      </c>
      <c r="B265" s="3" t="str">
        <f t="shared" si="82"/>
        <v/>
      </c>
      <c r="C265" s="3" t="str">
        <f t="shared" si="76"/>
        <v/>
      </c>
      <c r="D265" s="3" t="str">
        <f>IF(ISNUMBER(A265),COUNTIF(Calculations!B:B, A265),"")</f>
        <v/>
      </c>
      <c r="E265" s="3" t="str">
        <f>IF(ISNUMBER(A265),COUNTIF(Calculations!A:A, A265),"")</f>
        <v/>
      </c>
      <c r="F265" s="3" t="str">
        <f t="shared" si="85"/>
        <v/>
      </c>
      <c r="G265" s="3" t="str">
        <f t="shared" si="86"/>
        <v/>
      </c>
      <c r="H265" s="3" t="str">
        <f t="shared" si="77"/>
        <v/>
      </c>
      <c r="I265" s="3" t="str">
        <f t="shared" si="78"/>
        <v/>
      </c>
      <c r="J265" s="3" t="str">
        <f t="shared" si="79"/>
        <v/>
      </c>
      <c r="K265" s="3" t="str">
        <f t="shared" si="80"/>
        <v/>
      </c>
      <c r="L265" s="3" t="str">
        <f t="shared" si="83"/>
        <v/>
      </c>
      <c r="M265" s="3" t="str">
        <f t="shared" si="84"/>
        <v/>
      </c>
    </row>
    <row r="266" spans="1:13" x14ac:dyDescent="0.2">
      <c r="A266" s="9" t="str">
        <f t="shared" si="81"/>
        <v/>
      </c>
      <c r="B266" s="3" t="str">
        <f t="shared" si="82"/>
        <v/>
      </c>
      <c r="C266" s="3" t="str">
        <f t="shared" si="76"/>
        <v/>
      </c>
      <c r="D266" s="3" t="str">
        <f>IF(ISNUMBER(A266),COUNTIF(Calculations!B:B, A266),"")</f>
        <v/>
      </c>
      <c r="E266" s="3" t="str">
        <f>IF(ISNUMBER(A266),COUNTIF(Calculations!A:A, A266),"")</f>
        <v/>
      </c>
      <c r="F266" s="3" t="str">
        <f t="shared" si="85"/>
        <v/>
      </c>
      <c r="G266" s="3" t="str">
        <f t="shared" si="86"/>
        <v/>
      </c>
      <c r="H266" s="3" t="str">
        <f t="shared" si="77"/>
        <v/>
      </c>
      <c r="I266" s="3" t="str">
        <f t="shared" si="78"/>
        <v/>
      </c>
      <c r="J266" s="3" t="str">
        <f t="shared" si="79"/>
        <v/>
      </c>
      <c r="K266" s="3" t="str">
        <f t="shared" si="80"/>
        <v/>
      </c>
      <c r="L266" s="3" t="str">
        <f t="shared" si="83"/>
        <v/>
      </c>
      <c r="M266" s="3" t="str">
        <f t="shared" si="84"/>
        <v/>
      </c>
    </row>
    <row r="267" spans="1:13" x14ac:dyDescent="0.2">
      <c r="A267" s="9" t="str">
        <f t="shared" si="81"/>
        <v/>
      </c>
      <c r="B267" s="3" t="str">
        <f t="shared" si="82"/>
        <v/>
      </c>
      <c r="C267" s="3" t="str">
        <f t="shared" si="76"/>
        <v/>
      </c>
      <c r="D267" s="3" t="str">
        <f>IF(ISNUMBER(A267),COUNTIF(Calculations!B:B, A267),"")</f>
        <v/>
      </c>
      <c r="E267" s="3" t="str">
        <f>IF(ISNUMBER(A267),COUNTIF(Calculations!A:A, A267),"")</f>
        <v/>
      </c>
      <c r="F267" s="3" t="str">
        <f t="shared" si="85"/>
        <v/>
      </c>
      <c r="G267" s="3" t="str">
        <f t="shared" si="86"/>
        <v/>
      </c>
      <c r="H267" s="3" t="str">
        <f t="shared" si="77"/>
        <v/>
      </c>
      <c r="I267" s="3" t="str">
        <f t="shared" si="78"/>
        <v/>
      </c>
      <c r="J267" s="3" t="str">
        <f t="shared" si="79"/>
        <v/>
      </c>
      <c r="K267" s="3" t="str">
        <f t="shared" si="80"/>
        <v/>
      </c>
      <c r="L267" s="3" t="str">
        <f t="shared" si="83"/>
        <v/>
      </c>
      <c r="M267" s="3" t="str">
        <f t="shared" si="84"/>
        <v/>
      </c>
    </row>
    <row r="268" spans="1:13" x14ac:dyDescent="0.2">
      <c r="A268" s="9" t="str">
        <f t="shared" si="81"/>
        <v/>
      </c>
      <c r="B268" s="3" t="str">
        <f t="shared" si="82"/>
        <v/>
      </c>
      <c r="C268" s="3" t="str">
        <f t="shared" si="76"/>
        <v/>
      </c>
      <c r="D268" s="3" t="str">
        <f>IF(ISNUMBER(A268),COUNTIF(Calculations!B:B, A268),"")</f>
        <v/>
      </c>
      <c r="E268" s="3" t="str">
        <f>IF(ISNUMBER(A268),COUNTIF(Calculations!A:A, A268),"")</f>
        <v/>
      </c>
      <c r="F268" s="3" t="str">
        <f t="shared" si="85"/>
        <v/>
      </c>
      <c r="G268" s="3" t="str">
        <f t="shared" si="86"/>
        <v/>
      </c>
      <c r="H268" s="3" t="str">
        <f t="shared" si="77"/>
        <v/>
      </c>
      <c r="I268" s="3" t="str">
        <f t="shared" si="78"/>
        <v/>
      </c>
      <c r="J268" s="3" t="str">
        <f t="shared" si="79"/>
        <v/>
      </c>
      <c r="K268" s="3" t="str">
        <f t="shared" si="80"/>
        <v/>
      </c>
      <c r="L268" s="3" t="str">
        <f t="shared" si="83"/>
        <v/>
      </c>
      <c r="M268" s="3" t="str">
        <f t="shared" si="84"/>
        <v/>
      </c>
    </row>
    <row r="269" spans="1:13" x14ac:dyDescent="0.2">
      <c r="A269" s="9" t="str">
        <f t="shared" si="81"/>
        <v/>
      </c>
      <c r="B269" s="3" t="str">
        <f t="shared" si="82"/>
        <v/>
      </c>
      <c r="C269" s="3" t="str">
        <f t="shared" si="76"/>
        <v/>
      </c>
      <c r="D269" s="3" t="str">
        <f>IF(ISNUMBER(A269),COUNTIF(Calculations!B:B, A269),"")</f>
        <v/>
      </c>
      <c r="E269" s="3" t="str">
        <f>IF(ISNUMBER(A269),COUNTIF(Calculations!A:A, A269),"")</f>
        <v/>
      </c>
      <c r="F269" s="3" t="str">
        <f t="shared" si="85"/>
        <v/>
      </c>
      <c r="G269" s="3" t="str">
        <f t="shared" si="86"/>
        <v/>
      </c>
      <c r="H269" s="3" t="str">
        <f t="shared" si="77"/>
        <v/>
      </c>
      <c r="I269" s="3" t="str">
        <f t="shared" si="78"/>
        <v/>
      </c>
      <c r="J269" s="3" t="str">
        <f t="shared" si="79"/>
        <v/>
      </c>
      <c r="K269" s="3" t="str">
        <f t="shared" si="80"/>
        <v/>
      </c>
      <c r="L269" s="3" t="str">
        <f t="shared" si="83"/>
        <v/>
      </c>
      <c r="M269" s="3" t="str">
        <f t="shared" si="84"/>
        <v/>
      </c>
    </row>
    <row r="270" spans="1:13" x14ac:dyDescent="0.2">
      <c r="A270" s="9" t="str">
        <f t="shared" si="81"/>
        <v/>
      </c>
      <c r="B270" s="3" t="str">
        <f t="shared" si="82"/>
        <v/>
      </c>
      <c r="C270" s="3" t="str">
        <f t="shared" si="76"/>
        <v/>
      </c>
      <c r="D270" s="3" t="str">
        <f>IF(ISNUMBER(A270),COUNTIF(Calculations!B:B, A270),"")</f>
        <v/>
      </c>
      <c r="E270" s="3" t="str">
        <f>IF(ISNUMBER(A270),COUNTIF(Calculations!A:A, A270),"")</f>
        <v/>
      </c>
      <c r="F270" s="3" t="str">
        <f t="shared" si="85"/>
        <v/>
      </c>
      <c r="G270" s="3" t="str">
        <f t="shared" si="86"/>
        <v/>
      </c>
      <c r="H270" s="3" t="str">
        <f t="shared" si="77"/>
        <v/>
      </c>
      <c r="I270" s="3" t="str">
        <f t="shared" si="78"/>
        <v/>
      </c>
      <c r="J270" s="3" t="str">
        <f t="shared" si="79"/>
        <v/>
      </c>
      <c r="K270" s="3" t="str">
        <f t="shared" si="80"/>
        <v/>
      </c>
      <c r="L270" s="3" t="str">
        <f t="shared" si="83"/>
        <v/>
      </c>
      <c r="M270" s="3" t="str">
        <f t="shared" si="84"/>
        <v/>
      </c>
    </row>
    <row r="271" spans="1:13" x14ac:dyDescent="0.2">
      <c r="A271" s="9" t="str">
        <f t="shared" si="81"/>
        <v/>
      </c>
      <c r="B271" s="3" t="str">
        <f t="shared" si="82"/>
        <v/>
      </c>
      <c r="C271" s="3" t="str">
        <f t="shared" si="76"/>
        <v/>
      </c>
      <c r="D271" s="3" t="str">
        <f>IF(ISNUMBER(A271),COUNTIF(Calculations!B:B, A271),"")</f>
        <v/>
      </c>
      <c r="E271" s="3" t="str">
        <f>IF(ISNUMBER(A271),COUNTIF(Calculations!A:A, A271),"")</f>
        <v/>
      </c>
      <c r="F271" s="3" t="str">
        <f t="shared" si="85"/>
        <v/>
      </c>
      <c r="G271" s="3" t="str">
        <f t="shared" si="86"/>
        <v/>
      </c>
      <c r="H271" s="3" t="str">
        <f t="shared" si="77"/>
        <v/>
      </c>
      <c r="I271" s="3" t="str">
        <f t="shared" si="78"/>
        <v/>
      </c>
      <c r="J271" s="3" t="str">
        <f t="shared" si="79"/>
        <v/>
      </c>
      <c r="K271" s="3" t="str">
        <f t="shared" si="80"/>
        <v/>
      </c>
      <c r="L271" s="3" t="str">
        <f t="shared" si="83"/>
        <v/>
      </c>
      <c r="M271" s="3" t="str">
        <f t="shared" si="84"/>
        <v/>
      </c>
    </row>
    <row r="272" spans="1:13" x14ac:dyDescent="0.2">
      <c r="A272" s="9" t="str">
        <f t="shared" si="81"/>
        <v/>
      </c>
      <c r="B272" s="3" t="str">
        <f t="shared" si="82"/>
        <v/>
      </c>
      <c r="C272" s="3" t="str">
        <f t="shared" si="76"/>
        <v/>
      </c>
      <c r="D272" s="3" t="str">
        <f>IF(ISNUMBER(A272),COUNTIF(Calculations!B:B, A272),"")</f>
        <v/>
      </c>
      <c r="E272" s="3" t="str">
        <f>IF(ISNUMBER(A272),COUNTIF(Calculations!A:A, A272),"")</f>
        <v/>
      </c>
      <c r="F272" s="3" t="str">
        <f t="shared" si="85"/>
        <v/>
      </c>
      <c r="G272" s="3" t="str">
        <f t="shared" si="86"/>
        <v/>
      </c>
      <c r="H272" s="3" t="str">
        <f t="shared" si="77"/>
        <v/>
      </c>
      <c r="I272" s="3" t="str">
        <f t="shared" si="78"/>
        <v/>
      </c>
      <c r="J272" s="3" t="str">
        <f t="shared" si="79"/>
        <v/>
      </c>
      <c r="K272" s="3" t="str">
        <f t="shared" si="80"/>
        <v/>
      </c>
      <c r="L272" s="3" t="str">
        <f t="shared" si="83"/>
        <v/>
      </c>
      <c r="M272" s="3" t="str">
        <f t="shared" si="84"/>
        <v/>
      </c>
    </row>
    <row r="273" spans="1:13" x14ac:dyDescent="0.2">
      <c r="A273" s="9" t="str">
        <f t="shared" si="81"/>
        <v/>
      </c>
      <c r="B273" s="3" t="str">
        <f t="shared" si="82"/>
        <v/>
      </c>
      <c r="C273" s="3" t="str">
        <f t="shared" si="76"/>
        <v/>
      </c>
      <c r="D273" s="3" t="str">
        <f>IF(ISNUMBER(A273),COUNTIF(Calculations!B:B, A273),"")</f>
        <v/>
      </c>
      <c r="E273" s="3" t="str">
        <f>IF(ISNUMBER(A273),COUNTIF(Calculations!A:A, A273),"")</f>
        <v/>
      </c>
      <c r="F273" s="3" t="str">
        <f t="shared" si="85"/>
        <v/>
      </c>
      <c r="G273" s="3" t="str">
        <f t="shared" si="86"/>
        <v/>
      </c>
      <c r="H273" s="3" t="str">
        <f t="shared" si="77"/>
        <v/>
      </c>
      <c r="I273" s="3" t="str">
        <f t="shared" si="78"/>
        <v/>
      </c>
      <c r="J273" s="3" t="str">
        <f t="shared" si="79"/>
        <v/>
      </c>
      <c r="K273" s="3" t="str">
        <f t="shared" si="80"/>
        <v/>
      </c>
      <c r="L273" s="3" t="str">
        <f t="shared" si="83"/>
        <v/>
      </c>
      <c r="M273" s="3" t="str">
        <f t="shared" si="84"/>
        <v/>
      </c>
    </row>
    <row r="274" spans="1:13" x14ac:dyDescent="0.2">
      <c r="A274" s="9" t="str">
        <f t="shared" si="81"/>
        <v/>
      </c>
      <c r="B274" s="3" t="str">
        <f t="shared" si="82"/>
        <v/>
      </c>
      <c r="C274" s="3" t="str">
        <f t="shared" si="76"/>
        <v/>
      </c>
      <c r="D274" s="3" t="str">
        <f>IF(ISNUMBER(A274),COUNTIF(Calculations!B:B, A274),"")</f>
        <v/>
      </c>
      <c r="E274" s="3" t="str">
        <f>IF(ISNUMBER(A274),COUNTIF(Calculations!A:A, A274),"")</f>
        <v/>
      </c>
      <c r="F274" s="3" t="str">
        <f t="shared" si="85"/>
        <v/>
      </c>
      <c r="G274" s="3" t="str">
        <f t="shared" si="86"/>
        <v/>
      </c>
      <c r="H274" s="3" t="str">
        <f t="shared" si="77"/>
        <v/>
      </c>
      <c r="I274" s="3" t="str">
        <f t="shared" si="78"/>
        <v/>
      </c>
      <c r="J274" s="3" t="str">
        <f t="shared" si="79"/>
        <v/>
      </c>
      <c r="K274" s="3" t="str">
        <f t="shared" si="80"/>
        <v/>
      </c>
      <c r="L274" s="3" t="str">
        <f t="shared" si="83"/>
        <v/>
      </c>
      <c r="M274" s="3" t="str">
        <f t="shared" si="84"/>
        <v/>
      </c>
    </row>
    <row r="275" spans="1:13" x14ac:dyDescent="0.2">
      <c r="A275" s="9" t="str">
        <f t="shared" si="81"/>
        <v/>
      </c>
      <c r="B275" s="3" t="str">
        <f t="shared" si="82"/>
        <v/>
      </c>
      <c r="C275" s="3" t="str">
        <f t="shared" si="76"/>
        <v/>
      </c>
      <c r="D275" s="3" t="str">
        <f>IF(ISNUMBER(A275),COUNTIF(Calculations!B:B, A275),"")</f>
        <v/>
      </c>
      <c r="E275" s="3" t="str">
        <f>IF(ISNUMBER(A275),COUNTIF(Calculations!A:A, A275),"")</f>
        <v/>
      </c>
      <c r="F275" s="3" t="str">
        <f t="shared" si="85"/>
        <v/>
      </c>
      <c r="G275" s="3" t="str">
        <f t="shared" si="86"/>
        <v/>
      </c>
      <c r="H275" s="3" t="str">
        <f t="shared" si="77"/>
        <v/>
      </c>
      <c r="I275" s="3" t="str">
        <f t="shared" si="78"/>
        <v/>
      </c>
      <c r="J275" s="3" t="str">
        <f t="shared" si="79"/>
        <v/>
      </c>
      <c r="K275" s="3" t="str">
        <f t="shared" si="80"/>
        <v/>
      </c>
      <c r="L275" s="3" t="str">
        <f t="shared" si="83"/>
        <v/>
      </c>
      <c r="M275" s="3" t="str">
        <f t="shared" si="84"/>
        <v/>
      </c>
    </row>
    <row r="276" spans="1:13" x14ac:dyDescent="0.2">
      <c r="A276" s="9" t="str">
        <f t="shared" si="81"/>
        <v/>
      </c>
      <c r="B276" s="3" t="str">
        <f t="shared" si="82"/>
        <v/>
      </c>
      <c r="C276" s="3" t="str">
        <f t="shared" si="76"/>
        <v/>
      </c>
      <c r="D276" s="3" t="str">
        <f>IF(ISNUMBER(A276),COUNTIF(Calculations!B:B, A276),"")</f>
        <v/>
      </c>
      <c r="E276" s="3" t="str">
        <f>IF(ISNUMBER(A276),COUNTIF(Calculations!A:A, A276),"")</f>
        <v/>
      </c>
      <c r="F276" s="3" t="str">
        <f t="shared" si="85"/>
        <v/>
      </c>
      <c r="G276" s="3" t="str">
        <f t="shared" si="86"/>
        <v/>
      </c>
      <c r="H276" s="3" t="str">
        <f t="shared" si="77"/>
        <v/>
      </c>
      <c r="I276" s="3" t="str">
        <f t="shared" si="78"/>
        <v/>
      </c>
      <c r="J276" s="3" t="str">
        <f t="shared" si="79"/>
        <v/>
      </c>
      <c r="K276" s="3" t="str">
        <f t="shared" si="80"/>
        <v/>
      </c>
      <c r="L276" s="3" t="str">
        <f t="shared" si="83"/>
        <v/>
      </c>
      <c r="M276" s="3" t="str">
        <f t="shared" si="84"/>
        <v/>
      </c>
    </row>
    <row r="277" spans="1:13" x14ac:dyDescent="0.2">
      <c r="A277" s="9" t="str">
        <f t="shared" si="81"/>
        <v/>
      </c>
      <c r="B277" s="3" t="str">
        <f t="shared" si="82"/>
        <v/>
      </c>
      <c r="C277" s="3" t="str">
        <f t="shared" si="76"/>
        <v/>
      </c>
      <c r="D277" s="3" t="str">
        <f>IF(ISNUMBER(A277),COUNTIF(Calculations!B:B, A277),"")</f>
        <v/>
      </c>
      <c r="E277" s="3" t="str">
        <f>IF(ISNUMBER(A277),COUNTIF(Calculations!A:A, A277),"")</f>
        <v/>
      </c>
      <c r="F277" s="3" t="str">
        <f t="shared" si="85"/>
        <v/>
      </c>
      <c r="G277" s="3" t="str">
        <f t="shared" si="86"/>
        <v/>
      </c>
      <c r="H277" s="3" t="str">
        <f t="shared" si="77"/>
        <v/>
      </c>
      <c r="I277" s="3" t="str">
        <f t="shared" si="78"/>
        <v/>
      </c>
      <c r="J277" s="3" t="str">
        <f t="shared" si="79"/>
        <v/>
      </c>
      <c r="K277" s="3" t="str">
        <f t="shared" si="80"/>
        <v/>
      </c>
      <c r="L277" s="3" t="str">
        <f t="shared" si="83"/>
        <v/>
      </c>
      <c r="M277" s="3" t="str">
        <f t="shared" si="84"/>
        <v/>
      </c>
    </row>
    <row r="278" spans="1:13" x14ac:dyDescent="0.2">
      <c r="A278" s="9" t="str">
        <f t="shared" si="81"/>
        <v/>
      </c>
      <c r="B278" s="3" t="str">
        <f t="shared" si="82"/>
        <v/>
      </c>
      <c r="C278" s="3" t="str">
        <f t="shared" si="76"/>
        <v/>
      </c>
      <c r="D278" s="3" t="str">
        <f>IF(ISNUMBER(A278),COUNTIF(Calculations!B:B, A278),"")</f>
        <v/>
      </c>
      <c r="E278" s="3" t="str">
        <f>IF(ISNUMBER(A278),COUNTIF(Calculations!A:A, A278),"")</f>
        <v/>
      </c>
      <c r="F278" s="3" t="str">
        <f t="shared" si="85"/>
        <v/>
      </c>
      <c r="G278" s="3" t="str">
        <f t="shared" si="86"/>
        <v/>
      </c>
      <c r="H278" s="3" t="str">
        <f t="shared" si="77"/>
        <v/>
      </c>
      <c r="I278" s="3" t="str">
        <f t="shared" si="78"/>
        <v/>
      </c>
      <c r="J278" s="3" t="str">
        <f t="shared" si="79"/>
        <v/>
      </c>
      <c r="K278" s="3" t="str">
        <f t="shared" si="80"/>
        <v/>
      </c>
      <c r="L278" s="3" t="str">
        <f t="shared" si="83"/>
        <v/>
      </c>
      <c r="M278" s="3" t="str">
        <f t="shared" si="84"/>
        <v/>
      </c>
    </row>
    <row r="279" spans="1:13" x14ac:dyDescent="0.2">
      <c r="A279" s="9" t="str">
        <f t="shared" si="81"/>
        <v/>
      </c>
      <c r="B279" s="3" t="str">
        <f t="shared" si="82"/>
        <v/>
      </c>
      <c r="C279" s="3" t="str">
        <f t="shared" si="76"/>
        <v/>
      </c>
      <c r="D279" s="3" t="str">
        <f>IF(ISNUMBER(A279),COUNTIF(Calculations!B:B, A279),"")</f>
        <v/>
      </c>
      <c r="E279" s="3" t="str">
        <f>IF(ISNUMBER(A279),COUNTIF(Calculations!A:A, A279),"")</f>
        <v/>
      </c>
      <c r="F279" s="3" t="str">
        <f t="shared" si="85"/>
        <v/>
      </c>
      <c r="G279" s="3" t="str">
        <f t="shared" si="86"/>
        <v/>
      </c>
      <c r="H279" s="3" t="str">
        <f t="shared" si="77"/>
        <v/>
      </c>
      <c r="I279" s="3" t="str">
        <f t="shared" si="78"/>
        <v/>
      </c>
      <c r="J279" s="3" t="str">
        <f t="shared" si="79"/>
        <v/>
      </c>
      <c r="K279" s="3" t="str">
        <f t="shared" si="80"/>
        <v/>
      </c>
      <c r="L279" s="3" t="str">
        <f t="shared" si="83"/>
        <v/>
      </c>
      <c r="M279" s="3" t="str">
        <f t="shared" si="84"/>
        <v/>
      </c>
    </row>
    <row r="280" spans="1:13" x14ac:dyDescent="0.2">
      <c r="A280" s="9" t="str">
        <f t="shared" si="81"/>
        <v/>
      </c>
      <c r="B280" s="3" t="str">
        <f t="shared" si="82"/>
        <v/>
      </c>
      <c r="C280" s="3" t="str">
        <f t="shared" si="76"/>
        <v/>
      </c>
      <c r="D280" s="3" t="str">
        <f>IF(ISNUMBER(A280),COUNTIF(Calculations!B:B, A280),"")</f>
        <v/>
      </c>
      <c r="E280" s="3" t="str">
        <f>IF(ISNUMBER(A280),COUNTIF(Calculations!A:A, A280),"")</f>
        <v/>
      </c>
      <c r="F280" s="3" t="str">
        <f t="shared" si="85"/>
        <v/>
      </c>
      <c r="G280" s="3" t="str">
        <f t="shared" si="86"/>
        <v/>
      </c>
      <c r="H280" s="3" t="str">
        <f t="shared" si="77"/>
        <v/>
      </c>
      <c r="I280" s="3" t="str">
        <f t="shared" si="78"/>
        <v/>
      </c>
      <c r="J280" s="3" t="str">
        <f t="shared" si="79"/>
        <v/>
      </c>
      <c r="K280" s="3" t="str">
        <f t="shared" si="80"/>
        <v/>
      </c>
      <c r="L280" s="3" t="str">
        <f t="shared" si="83"/>
        <v/>
      </c>
      <c r="M280" s="3" t="str">
        <f t="shared" si="84"/>
        <v/>
      </c>
    </row>
    <row r="281" spans="1:13" x14ac:dyDescent="0.2">
      <c r="A281" s="9" t="str">
        <f t="shared" si="81"/>
        <v/>
      </c>
      <c r="B281" s="3" t="str">
        <f t="shared" si="82"/>
        <v/>
      </c>
      <c r="C281" s="3" t="str">
        <f t="shared" si="76"/>
        <v/>
      </c>
      <c r="D281" s="3" t="str">
        <f>IF(ISNUMBER(A281),COUNTIF(Calculations!B:B, A281),"")</f>
        <v/>
      </c>
      <c r="E281" s="3" t="str">
        <f>IF(ISNUMBER(A281),COUNTIF(Calculations!A:A, A281),"")</f>
        <v/>
      </c>
      <c r="F281" s="3" t="str">
        <f t="shared" si="85"/>
        <v/>
      </c>
      <c r="G281" s="3" t="str">
        <f t="shared" si="86"/>
        <v/>
      </c>
      <c r="H281" s="3" t="str">
        <f t="shared" si="77"/>
        <v/>
      </c>
      <c r="I281" s="3" t="str">
        <f t="shared" si="78"/>
        <v/>
      </c>
      <c r="J281" s="3" t="str">
        <f t="shared" si="79"/>
        <v/>
      </c>
      <c r="K281" s="3" t="str">
        <f t="shared" si="80"/>
        <v/>
      </c>
      <c r="L281" s="3" t="str">
        <f t="shared" si="83"/>
        <v/>
      </c>
      <c r="M281" s="3" t="str">
        <f t="shared" si="84"/>
        <v/>
      </c>
    </row>
    <row r="282" spans="1:13" x14ac:dyDescent="0.2">
      <c r="A282" s="9" t="str">
        <f t="shared" si="81"/>
        <v/>
      </c>
      <c r="B282" s="3" t="str">
        <f t="shared" si="82"/>
        <v/>
      </c>
      <c r="C282" s="3" t="str">
        <f t="shared" si="76"/>
        <v/>
      </c>
      <c r="D282" s="3" t="str">
        <f>IF(ISNUMBER(A282),COUNTIF(Calculations!B:B, A282),"")</f>
        <v/>
      </c>
      <c r="E282" s="3" t="str">
        <f>IF(ISNUMBER(A282),COUNTIF(Calculations!A:A, A282),"")</f>
        <v/>
      </c>
      <c r="F282" s="3" t="str">
        <f t="shared" si="85"/>
        <v/>
      </c>
      <c r="G282" s="3" t="str">
        <f t="shared" si="86"/>
        <v/>
      </c>
      <c r="H282" s="3" t="str">
        <f t="shared" si="77"/>
        <v/>
      </c>
      <c r="I282" s="3" t="str">
        <f t="shared" si="78"/>
        <v/>
      </c>
      <c r="J282" s="3" t="str">
        <f t="shared" si="79"/>
        <v/>
      </c>
      <c r="K282" s="3" t="str">
        <f t="shared" si="80"/>
        <v/>
      </c>
      <c r="L282" s="3" t="str">
        <f t="shared" si="83"/>
        <v/>
      </c>
      <c r="M282" s="3" t="str">
        <f t="shared" si="84"/>
        <v/>
      </c>
    </row>
    <row r="283" spans="1:13" x14ac:dyDescent="0.2">
      <c r="A283" s="9" t="str">
        <f t="shared" si="81"/>
        <v/>
      </c>
      <c r="B283" s="3" t="str">
        <f t="shared" si="82"/>
        <v/>
      </c>
      <c r="C283" s="3" t="str">
        <f t="shared" si="76"/>
        <v/>
      </c>
      <c r="D283" s="3" t="str">
        <f>IF(ISNUMBER(A283),COUNTIF(Calculations!B:B, A283),"")</f>
        <v/>
      </c>
      <c r="E283" s="3" t="str">
        <f>IF(ISNUMBER(A283),COUNTIF(Calculations!A:A, A283),"")</f>
        <v/>
      </c>
      <c r="F283" s="3" t="str">
        <f t="shared" si="85"/>
        <v/>
      </c>
      <c r="G283" s="3" t="str">
        <f t="shared" si="86"/>
        <v/>
      </c>
      <c r="H283" s="3" t="str">
        <f t="shared" si="77"/>
        <v/>
      </c>
      <c r="I283" s="3" t="str">
        <f t="shared" si="78"/>
        <v/>
      </c>
      <c r="J283" s="3" t="str">
        <f t="shared" si="79"/>
        <v/>
      </c>
      <c r="K283" s="3" t="str">
        <f t="shared" si="80"/>
        <v/>
      </c>
      <c r="L283" s="3" t="str">
        <f t="shared" si="83"/>
        <v/>
      </c>
      <c r="M283" s="3" t="str">
        <f t="shared" si="84"/>
        <v/>
      </c>
    </row>
    <row r="284" spans="1:13" x14ac:dyDescent="0.2">
      <c r="A284" s="9" t="str">
        <f t="shared" si="81"/>
        <v/>
      </c>
      <c r="B284" s="3" t="str">
        <f t="shared" si="82"/>
        <v/>
      </c>
      <c r="C284" s="3" t="str">
        <f t="shared" si="76"/>
        <v/>
      </c>
      <c r="D284" s="3" t="str">
        <f>IF(ISNUMBER(A284),COUNTIF(Calculations!B:B, A284),"")</f>
        <v/>
      </c>
      <c r="E284" s="3" t="str">
        <f>IF(ISNUMBER(A284),COUNTIF(Calculations!A:A, A284),"")</f>
        <v/>
      </c>
      <c r="F284" s="3" t="str">
        <f t="shared" si="85"/>
        <v/>
      </c>
      <c r="G284" s="3" t="str">
        <f t="shared" si="86"/>
        <v/>
      </c>
      <c r="H284" s="3" t="str">
        <f t="shared" si="77"/>
        <v/>
      </c>
      <c r="I284" s="3" t="str">
        <f t="shared" si="78"/>
        <v/>
      </c>
      <c r="J284" s="3" t="str">
        <f t="shared" si="79"/>
        <v/>
      </c>
      <c r="K284" s="3" t="str">
        <f t="shared" si="80"/>
        <v/>
      </c>
      <c r="L284" s="3" t="str">
        <f t="shared" si="83"/>
        <v/>
      </c>
      <c r="M284" s="3" t="str">
        <f t="shared" si="84"/>
        <v/>
      </c>
    </row>
    <row r="285" spans="1:13" x14ac:dyDescent="0.2">
      <c r="A285" s="9" t="str">
        <f t="shared" si="81"/>
        <v/>
      </c>
      <c r="B285" s="3" t="str">
        <f t="shared" si="82"/>
        <v/>
      </c>
      <c r="C285" s="3" t="str">
        <f t="shared" si="76"/>
        <v/>
      </c>
      <c r="D285" s="3" t="str">
        <f>IF(ISNUMBER(A285),COUNTIF(Calculations!B:B, A285),"")</f>
        <v/>
      </c>
      <c r="E285" s="3" t="str">
        <f>IF(ISNUMBER(A285),COUNTIF(Calculations!A:A, A285),"")</f>
        <v/>
      </c>
      <c r="F285" s="3" t="str">
        <f t="shared" si="85"/>
        <v/>
      </c>
      <c r="G285" s="3" t="str">
        <f t="shared" si="86"/>
        <v/>
      </c>
      <c r="H285" s="3" t="str">
        <f t="shared" si="77"/>
        <v/>
      </c>
      <c r="I285" s="3" t="str">
        <f t="shared" si="78"/>
        <v/>
      </c>
      <c r="J285" s="3" t="str">
        <f t="shared" si="79"/>
        <v/>
      </c>
      <c r="K285" s="3" t="str">
        <f t="shared" si="80"/>
        <v/>
      </c>
      <c r="L285" s="3" t="str">
        <f t="shared" si="83"/>
        <v/>
      </c>
      <c r="M285" s="3" t="str">
        <f t="shared" si="84"/>
        <v/>
      </c>
    </row>
    <row r="286" spans="1:13" x14ac:dyDescent="0.2">
      <c r="A286" s="9" t="str">
        <f t="shared" si="81"/>
        <v/>
      </c>
      <c r="B286" s="3" t="str">
        <f t="shared" si="82"/>
        <v/>
      </c>
      <c r="C286" s="3" t="str">
        <f t="shared" si="76"/>
        <v/>
      </c>
      <c r="D286" s="3" t="str">
        <f>IF(ISNUMBER(A286),COUNTIF(Calculations!B:B, A286),"")</f>
        <v/>
      </c>
      <c r="E286" s="3" t="str">
        <f>IF(ISNUMBER(A286),COUNTIF(Calculations!A:A, A286),"")</f>
        <v/>
      </c>
      <c r="F286" s="3" t="str">
        <f t="shared" si="85"/>
        <v/>
      </c>
      <c r="G286" s="3" t="str">
        <f t="shared" si="86"/>
        <v/>
      </c>
      <c r="H286" s="3" t="str">
        <f t="shared" si="77"/>
        <v/>
      </c>
      <c r="I286" s="3" t="str">
        <f t="shared" si="78"/>
        <v/>
      </c>
      <c r="J286" s="3" t="str">
        <f t="shared" si="79"/>
        <v/>
      </c>
      <c r="K286" s="3" t="str">
        <f t="shared" si="80"/>
        <v/>
      </c>
      <c r="L286" s="3" t="str">
        <f t="shared" si="83"/>
        <v/>
      </c>
      <c r="M286" s="3" t="str">
        <f t="shared" si="84"/>
        <v/>
      </c>
    </row>
    <row r="287" spans="1:13" x14ac:dyDescent="0.2">
      <c r="A287" s="9" t="str">
        <f t="shared" si="81"/>
        <v/>
      </c>
      <c r="B287" s="3" t="str">
        <f t="shared" si="82"/>
        <v/>
      </c>
      <c r="C287" s="3" t="str">
        <f t="shared" si="76"/>
        <v/>
      </c>
      <c r="D287" s="3" t="str">
        <f>IF(ISNUMBER(A287),COUNTIF(Calculations!B:B, A287),"")</f>
        <v/>
      </c>
      <c r="E287" s="3" t="str">
        <f>IF(ISNUMBER(A287),COUNTIF(Calculations!A:A, A287),"")</f>
        <v/>
      </c>
      <c r="F287" s="3" t="str">
        <f t="shared" si="85"/>
        <v/>
      </c>
      <c r="G287" s="3" t="str">
        <f t="shared" si="86"/>
        <v/>
      </c>
      <c r="H287" s="3" t="str">
        <f t="shared" si="77"/>
        <v/>
      </c>
      <c r="I287" s="3" t="str">
        <f t="shared" si="78"/>
        <v/>
      </c>
      <c r="J287" s="3" t="str">
        <f t="shared" si="79"/>
        <v/>
      </c>
      <c r="K287" s="3" t="str">
        <f t="shared" si="80"/>
        <v/>
      </c>
      <c r="L287" s="3" t="str">
        <f t="shared" si="83"/>
        <v/>
      </c>
      <c r="M287" s="3" t="str">
        <f t="shared" si="84"/>
        <v/>
      </c>
    </row>
    <row r="288" spans="1:13" x14ac:dyDescent="0.2">
      <c r="A288" s="9" t="str">
        <f t="shared" si="81"/>
        <v/>
      </c>
      <c r="B288" s="3" t="str">
        <f t="shared" si="82"/>
        <v/>
      </c>
      <c r="C288" s="3" t="str">
        <f t="shared" si="76"/>
        <v/>
      </c>
      <c r="D288" s="3" t="str">
        <f>IF(ISNUMBER(A288),COUNTIF(Calculations!B:B, A288),"")</f>
        <v/>
      </c>
      <c r="E288" s="3" t="str">
        <f>IF(ISNUMBER(A288),COUNTIF(Calculations!A:A, A288),"")</f>
        <v/>
      </c>
      <c r="F288" s="3" t="str">
        <f t="shared" si="85"/>
        <v/>
      </c>
      <c r="G288" s="3" t="str">
        <f t="shared" si="86"/>
        <v/>
      </c>
      <c r="H288" s="3" t="str">
        <f t="shared" si="77"/>
        <v/>
      </c>
      <c r="I288" s="3" t="str">
        <f t="shared" si="78"/>
        <v/>
      </c>
      <c r="J288" s="3" t="str">
        <f t="shared" si="79"/>
        <v/>
      </c>
      <c r="K288" s="3" t="str">
        <f t="shared" si="80"/>
        <v/>
      </c>
      <c r="L288" s="3" t="str">
        <f t="shared" si="83"/>
        <v/>
      </c>
      <c r="M288" s="3" t="str">
        <f t="shared" si="84"/>
        <v/>
      </c>
    </row>
    <row r="289" spans="1:13" x14ac:dyDescent="0.2">
      <c r="A289" s="9" t="str">
        <f t="shared" si="81"/>
        <v/>
      </c>
      <c r="B289" s="3" t="str">
        <f t="shared" si="82"/>
        <v/>
      </c>
      <c r="C289" s="3" t="str">
        <f t="shared" si="76"/>
        <v/>
      </c>
      <c r="D289" s="3" t="str">
        <f>IF(ISNUMBER(A289),COUNTIF(Calculations!B:B, A289),"")</f>
        <v/>
      </c>
      <c r="E289" s="3" t="str">
        <f>IF(ISNUMBER(A289),COUNTIF(Calculations!A:A, A289),"")</f>
        <v/>
      </c>
      <c r="F289" s="3" t="str">
        <f t="shared" si="85"/>
        <v/>
      </c>
      <c r="G289" s="3" t="str">
        <f t="shared" si="86"/>
        <v/>
      </c>
      <c r="H289" s="3" t="str">
        <f t="shared" si="77"/>
        <v/>
      </c>
      <c r="I289" s="3" t="str">
        <f t="shared" si="78"/>
        <v/>
      </c>
      <c r="J289" s="3" t="str">
        <f t="shared" si="79"/>
        <v/>
      </c>
      <c r="K289" s="3" t="str">
        <f t="shared" si="80"/>
        <v/>
      </c>
      <c r="L289" s="3" t="str">
        <f t="shared" si="83"/>
        <v/>
      </c>
      <c r="M289" s="3" t="str">
        <f t="shared" si="84"/>
        <v/>
      </c>
    </row>
    <row r="290" spans="1:13" x14ac:dyDescent="0.2">
      <c r="A290" s="9" t="str">
        <f t="shared" si="81"/>
        <v/>
      </c>
      <c r="B290" s="3" t="str">
        <f t="shared" si="82"/>
        <v/>
      </c>
      <c r="C290" s="3" t="str">
        <f t="shared" si="76"/>
        <v/>
      </c>
      <c r="D290" s="3" t="str">
        <f>IF(ISNUMBER(A290),COUNTIF(Calculations!B:B, A290),"")</f>
        <v/>
      </c>
      <c r="E290" s="3" t="str">
        <f>IF(ISNUMBER(A290),COUNTIF(Calculations!A:A, A290),"")</f>
        <v/>
      </c>
      <c r="F290" s="3" t="str">
        <f t="shared" si="85"/>
        <v/>
      </c>
      <c r="G290" s="3" t="str">
        <f t="shared" si="86"/>
        <v/>
      </c>
      <c r="H290" s="3" t="str">
        <f t="shared" si="77"/>
        <v/>
      </c>
      <c r="I290" s="3" t="str">
        <f t="shared" si="78"/>
        <v/>
      </c>
      <c r="J290" s="3" t="str">
        <f t="shared" si="79"/>
        <v/>
      </c>
      <c r="K290" s="3" t="str">
        <f t="shared" si="80"/>
        <v/>
      </c>
      <c r="L290" s="3" t="str">
        <f t="shared" si="83"/>
        <v/>
      </c>
      <c r="M290" s="3" t="str">
        <f t="shared" si="84"/>
        <v/>
      </c>
    </row>
    <row r="291" spans="1:13" x14ac:dyDescent="0.2">
      <c r="A291" s="9" t="str">
        <f t="shared" si="81"/>
        <v/>
      </c>
      <c r="B291" s="3" t="str">
        <f t="shared" si="82"/>
        <v/>
      </c>
      <c r="C291" s="3" t="str">
        <f t="shared" si="76"/>
        <v/>
      </c>
      <c r="D291" s="3" t="str">
        <f>IF(ISNUMBER(A291),COUNTIF(Calculations!B:B, A291),"")</f>
        <v/>
      </c>
      <c r="E291" s="3" t="str">
        <f>IF(ISNUMBER(A291),COUNTIF(Calculations!A:A, A291),"")</f>
        <v/>
      </c>
      <c r="F291" s="3" t="str">
        <f t="shared" si="85"/>
        <v/>
      </c>
      <c r="G291" s="3" t="str">
        <f t="shared" si="86"/>
        <v/>
      </c>
      <c r="H291" s="3" t="str">
        <f t="shared" si="77"/>
        <v/>
      </c>
      <c r="I291" s="3" t="str">
        <f t="shared" si="78"/>
        <v/>
      </c>
      <c r="J291" s="3" t="str">
        <f t="shared" si="79"/>
        <v/>
      </c>
      <c r="K291" s="3" t="str">
        <f t="shared" si="80"/>
        <v/>
      </c>
      <c r="L291" s="3" t="str">
        <f t="shared" si="83"/>
        <v/>
      </c>
      <c r="M291" s="3" t="str">
        <f t="shared" si="84"/>
        <v/>
      </c>
    </row>
    <row r="292" spans="1:13" x14ac:dyDescent="0.2">
      <c r="A292" s="9" t="str">
        <f t="shared" si="81"/>
        <v/>
      </c>
      <c r="B292" s="3" t="str">
        <f t="shared" si="82"/>
        <v/>
      </c>
      <c r="C292" s="3" t="str">
        <f t="shared" si="76"/>
        <v/>
      </c>
      <c r="D292" s="3" t="str">
        <f>IF(ISNUMBER(A292),COUNTIF(Calculations!B:B, A292),"")</f>
        <v/>
      </c>
      <c r="E292" s="3" t="str">
        <f>IF(ISNUMBER(A292),COUNTIF(Calculations!A:A, A292),"")</f>
        <v/>
      </c>
      <c r="F292" s="3" t="str">
        <f t="shared" si="85"/>
        <v/>
      </c>
      <c r="G292" s="3" t="str">
        <f t="shared" si="86"/>
        <v/>
      </c>
      <c r="H292" s="3" t="str">
        <f t="shared" si="77"/>
        <v/>
      </c>
      <c r="I292" s="3" t="str">
        <f t="shared" si="78"/>
        <v/>
      </c>
      <c r="J292" s="3" t="str">
        <f t="shared" si="79"/>
        <v/>
      </c>
      <c r="K292" s="3" t="str">
        <f t="shared" si="80"/>
        <v/>
      </c>
      <c r="L292" s="3" t="str">
        <f t="shared" si="83"/>
        <v/>
      </c>
      <c r="M292" s="3" t="str">
        <f t="shared" si="84"/>
        <v/>
      </c>
    </row>
    <row r="293" spans="1:13" x14ac:dyDescent="0.2">
      <c r="A293" s="9" t="str">
        <f t="shared" si="81"/>
        <v/>
      </c>
      <c r="B293" s="3" t="str">
        <f t="shared" si="82"/>
        <v/>
      </c>
      <c r="C293" s="3" t="str">
        <f t="shared" si="76"/>
        <v/>
      </c>
      <c r="D293" s="3" t="str">
        <f>IF(ISNUMBER(A293),COUNTIF(Calculations!B:B, A293),"")</f>
        <v/>
      </c>
      <c r="E293" s="3" t="str">
        <f>IF(ISNUMBER(A293),COUNTIF(Calculations!A:A, A293),"")</f>
        <v/>
      </c>
      <c r="F293" s="3" t="str">
        <f t="shared" si="85"/>
        <v/>
      </c>
      <c r="G293" s="3" t="str">
        <f t="shared" si="86"/>
        <v/>
      </c>
      <c r="H293" s="3" t="str">
        <f t="shared" si="77"/>
        <v/>
      </c>
      <c r="I293" s="3" t="str">
        <f t="shared" si="78"/>
        <v/>
      </c>
      <c r="J293" s="3" t="str">
        <f t="shared" si="79"/>
        <v/>
      </c>
      <c r="K293" s="3" t="str">
        <f t="shared" si="80"/>
        <v/>
      </c>
      <c r="L293" s="3" t="str">
        <f t="shared" si="83"/>
        <v/>
      </c>
      <c r="M293" s="3" t="str">
        <f t="shared" si="84"/>
        <v/>
      </c>
    </row>
    <row r="294" spans="1:13" x14ac:dyDescent="0.2">
      <c r="A294" s="9" t="str">
        <f t="shared" si="81"/>
        <v/>
      </c>
      <c r="B294" s="3" t="str">
        <f t="shared" si="82"/>
        <v/>
      </c>
      <c r="C294" s="3" t="str">
        <f t="shared" si="76"/>
        <v/>
      </c>
      <c r="D294" s="3" t="str">
        <f>IF(ISNUMBER(A294),COUNTIF(Calculations!B:B, A294),"")</f>
        <v/>
      </c>
      <c r="E294" s="3" t="str">
        <f>IF(ISNUMBER(A294),COUNTIF(Calculations!A:A, A294),"")</f>
        <v/>
      </c>
      <c r="F294" s="3" t="str">
        <f t="shared" si="85"/>
        <v/>
      </c>
      <c r="G294" s="3" t="str">
        <f t="shared" si="86"/>
        <v/>
      </c>
      <c r="H294" s="3" t="str">
        <f t="shared" si="77"/>
        <v/>
      </c>
      <c r="I294" s="3" t="str">
        <f t="shared" si="78"/>
        <v/>
      </c>
      <c r="J294" s="3" t="str">
        <f t="shared" si="79"/>
        <v/>
      </c>
      <c r="K294" s="3" t="str">
        <f t="shared" si="80"/>
        <v/>
      </c>
      <c r="L294" s="3" t="str">
        <f t="shared" si="83"/>
        <v/>
      </c>
      <c r="M294" s="3" t="str">
        <f t="shared" si="84"/>
        <v/>
      </c>
    </row>
    <row r="295" spans="1:13" x14ac:dyDescent="0.2">
      <c r="A295" s="9" t="str">
        <f t="shared" si="81"/>
        <v/>
      </c>
      <c r="B295" s="3" t="str">
        <f t="shared" si="82"/>
        <v/>
      </c>
      <c r="C295" s="3" t="str">
        <f t="shared" si="76"/>
        <v/>
      </c>
      <c r="D295" s="3" t="str">
        <f>IF(ISNUMBER(A295),COUNTIF(Calculations!B:B, A295),"")</f>
        <v/>
      </c>
      <c r="E295" s="3" t="str">
        <f>IF(ISNUMBER(A295),COUNTIF(Calculations!A:A, A295),"")</f>
        <v/>
      </c>
      <c r="F295" s="3" t="str">
        <f t="shared" si="85"/>
        <v/>
      </c>
      <c r="G295" s="3" t="str">
        <f t="shared" si="86"/>
        <v/>
      </c>
      <c r="H295" s="3" t="str">
        <f t="shared" si="77"/>
        <v/>
      </c>
      <c r="I295" s="3" t="str">
        <f t="shared" si="78"/>
        <v/>
      </c>
      <c r="J295" s="3" t="str">
        <f t="shared" si="79"/>
        <v/>
      </c>
      <c r="K295" s="3" t="str">
        <f t="shared" si="80"/>
        <v/>
      </c>
      <c r="L295" s="3" t="str">
        <f t="shared" si="83"/>
        <v/>
      </c>
      <c r="M295" s="3" t="str">
        <f t="shared" si="84"/>
        <v/>
      </c>
    </row>
    <row r="296" spans="1:13" x14ac:dyDescent="0.2">
      <c r="A296" s="9" t="str">
        <f t="shared" si="81"/>
        <v/>
      </c>
      <c r="B296" s="3" t="str">
        <f t="shared" si="82"/>
        <v/>
      </c>
      <c r="C296" s="3" t="str">
        <f t="shared" si="76"/>
        <v/>
      </c>
      <c r="D296" s="3" t="str">
        <f>IF(ISNUMBER(A296),COUNTIF(Calculations!B:B, A296),"")</f>
        <v/>
      </c>
      <c r="E296" s="3" t="str">
        <f>IF(ISNUMBER(A296),COUNTIF(Calculations!A:A, A296),"")</f>
        <v/>
      </c>
      <c r="F296" s="3" t="str">
        <f t="shared" si="85"/>
        <v/>
      </c>
      <c r="G296" s="3" t="str">
        <f t="shared" si="86"/>
        <v/>
      </c>
      <c r="H296" s="3" t="str">
        <f t="shared" si="77"/>
        <v/>
      </c>
      <c r="I296" s="3" t="str">
        <f t="shared" si="78"/>
        <v/>
      </c>
      <c r="J296" s="3" t="str">
        <f t="shared" si="79"/>
        <v/>
      </c>
      <c r="K296" s="3" t="str">
        <f t="shared" si="80"/>
        <v/>
      </c>
      <c r="L296" s="3" t="str">
        <f t="shared" si="83"/>
        <v/>
      </c>
      <c r="M296" s="3" t="str">
        <f t="shared" si="84"/>
        <v/>
      </c>
    </row>
    <row r="297" spans="1:13" x14ac:dyDescent="0.2">
      <c r="A297" s="9" t="str">
        <f t="shared" si="81"/>
        <v/>
      </c>
      <c r="B297" s="3" t="str">
        <f t="shared" si="82"/>
        <v/>
      </c>
      <c r="C297" s="3" t="str">
        <f t="shared" si="76"/>
        <v/>
      </c>
      <c r="D297" s="3" t="str">
        <f>IF(ISNUMBER(A297),COUNTIF(Calculations!B:B, A297),"")</f>
        <v/>
      </c>
      <c r="E297" s="3" t="str">
        <f>IF(ISNUMBER(A297),COUNTIF(Calculations!A:A, A297),"")</f>
        <v/>
      </c>
      <c r="F297" s="3" t="str">
        <f t="shared" si="85"/>
        <v/>
      </c>
      <c r="G297" s="3" t="str">
        <f t="shared" si="86"/>
        <v/>
      </c>
      <c r="H297" s="3" t="str">
        <f t="shared" si="77"/>
        <v/>
      </c>
      <c r="I297" s="3" t="str">
        <f t="shared" si="78"/>
        <v/>
      </c>
      <c r="J297" s="3" t="str">
        <f t="shared" si="79"/>
        <v/>
      </c>
      <c r="K297" s="3" t="str">
        <f t="shared" si="80"/>
        <v/>
      </c>
      <c r="L297" s="3" t="str">
        <f t="shared" si="83"/>
        <v/>
      </c>
      <c r="M297" s="3" t="str">
        <f t="shared" si="84"/>
        <v/>
      </c>
    </row>
    <row r="298" spans="1:13" x14ac:dyDescent="0.2">
      <c r="A298" s="9" t="str">
        <f t="shared" si="81"/>
        <v/>
      </c>
      <c r="B298" s="3" t="str">
        <f t="shared" si="82"/>
        <v/>
      </c>
      <c r="C298" s="3" t="str">
        <f t="shared" si="76"/>
        <v/>
      </c>
      <c r="D298" s="3" t="str">
        <f>IF(ISNUMBER(A298),COUNTIF(Calculations!B:B, A298),"")</f>
        <v/>
      </c>
      <c r="E298" s="3" t="str">
        <f>IF(ISNUMBER(A298),COUNTIF(Calculations!A:A, A298),"")</f>
        <v/>
      </c>
      <c r="F298" s="3" t="str">
        <f t="shared" si="85"/>
        <v/>
      </c>
      <c r="G298" s="3" t="str">
        <f t="shared" si="86"/>
        <v/>
      </c>
      <c r="H298" s="3" t="str">
        <f t="shared" si="77"/>
        <v/>
      </c>
      <c r="I298" s="3" t="str">
        <f t="shared" si="78"/>
        <v/>
      </c>
      <c r="J298" s="3" t="str">
        <f t="shared" si="79"/>
        <v/>
      </c>
      <c r="K298" s="3" t="str">
        <f t="shared" si="80"/>
        <v/>
      </c>
      <c r="L298" s="3" t="str">
        <f t="shared" si="83"/>
        <v/>
      </c>
      <c r="M298" s="3" t="str">
        <f t="shared" si="84"/>
        <v/>
      </c>
    </row>
    <row r="299" spans="1:13" x14ac:dyDescent="0.2">
      <c r="A299" s="9" t="str">
        <f t="shared" si="81"/>
        <v/>
      </c>
      <c r="B299" s="3" t="str">
        <f t="shared" si="82"/>
        <v/>
      </c>
      <c r="C299" s="3" t="str">
        <f t="shared" si="76"/>
        <v/>
      </c>
      <c r="D299" s="3" t="str">
        <f>IF(ISNUMBER(A299),COUNTIF(Calculations!B:B, A299),"")</f>
        <v/>
      </c>
      <c r="E299" s="3" t="str">
        <f>IF(ISNUMBER(A299),COUNTIF(Calculations!A:A, A299),"")</f>
        <v/>
      </c>
      <c r="F299" s="3" t="str">
        <f t="shared" si="85"/>
        <v/>
      </c>
      <c r="G299" s="3" t="str">
        <f t="shared" si="86"/>
        <v/>
      </c>
      <c r="H299" s="3" t="str">
        <f t="shared" si="77"/>
        <v/>
      </c>
      <c r="I299" s="3" t="str">
        <f t="shared" si="78"/>
        <v/>
      </c>
      <c r="J299" s="3" t="str">
        <f t="shared" si="79"/>
        <v/>
      </c>
      <c r="K299" s="3" t="str">
        <f t="shared" si="80"/>
        <v/>
      </c>
      <c r="L299" s="3" t="str">
        <f t="shared" si="83"/>
        <v/>
      </c>
      <c r="M299" s="3" t="str">
        <f t="shared" si="84"/>
        <v/>
      </c>
    </row>
    <row r="300" spans="1:13" x14ac:dyDescent="0.2">
      <c r="A300" s="9" t="str">
        <f t="shared" si="81"/>
        <v/>
      </c>
      <c r="B300" s="3" t="str">
        <f t="shared" si="82"/>
        <v/>
      </c>
      <c r="C300" s="3" t="str">
        <f t="shared" si="76"/>
        <v/>
      </c>
      <c r="D300" s="3" t="str">
        <f>IF(ISNUMBER(A300),COUNTIF(Calculations!B:B, A300),"")</f>
        <v/>
      </c>
      <c r="E300" s="3" t="str">
        <f>IF(ISNUMBER(A300),COUNTIF(Calculations!A:A, A300),"")</f>
        <v/>
      </c>
      <c r="F300" s="3" t="str">
        <f t="shared" si="85"/>
        <v/>
      </c>
      <c r="G300" s="3" t="str">
        <f t="shared" si="86"/>
        <v/>
      </c>
      <c r="H300" s="3" t="str">
        <f t="shared" si="77"/>
        <v/>
      </c>
      <c r="I300" s="3" t="str">
        <f t="shared" si="78"/>
        <v/>
      </c>
      <c r="J300" s="3" t="str">
        <f t="shared" si="79"/>
        <v/>
      </c>
      <c r="K300" s="3" t="str">
        <f t="shared" si="80"/>
        <v/>
      </c>
      <c r="L300" s="3" t="str">
        <f t="shared" si="83"/>
        <v/>
      </c>
      <c r="M300" s="3" t="str">
        <f t="shared" si="84"/>
        <v/>
      </c>
    </row>
    <row r="301" spans="1:13" x14ac:dyDescent="0.2">
      <c r="A301" s="9" t="str">
        <f t="shared" si="81"/>
        <v/>
      </c>
      <c r="B301" s="3" t="str">
        <f t="shared" si="82"/>
        <v/>
      </c>
      <c r="C301" s="3" t="str">
        <f t="shared" si="76"/>
        <v/>
      </c>
      <c r="D301" s="3" t="str">
        <f>IF(ISNUMBER(A301),COUNTIF(Calculations!B:B, A301),"")</f>
        <v/>
      </c>
      <c r="E301" s="3" t="str">
        <f>IF(ISNUMBER(A301),COUNTIF(Calculations!A:A, A301),"")</f>
        <v/>
      </c>
      <c r="F301" s="3" t="str">
        <f t="shared" si="85"/>
        <v/>
      </c>
      <c r="G301" s="3" t="str">
        <f t="shared" si="86"/>
        <v/>
      </c>
      <c r="H301" s="3" t="str">
        <f t="shared" si="77"/>
        <v/>
      </c>
      <c r="I301" s="3" t="str">
        <f t="shared" si="78"/>
        <v/>
      </c>
      <c r="J301" s="3" t="str">
        <f t="shared" si="79"/>
        <v/>
      </c>
      <c r="K301" s="3" t="str">
        <f t="shared" si="80"/>
        <v/>
      </c>
      <c r="L301" s="3" t="str">
        <f t="shared" si="83"/>
        <v/>
      </c>
      <c r="M301" s="3" t="str">
        <f t="shared" si="84"/>
        <v/>
      </c>
    </row>
    <row r="302" spans="1:13" x14ac:dyDescent="0.2">
      <c r="A302" s="9" t="str">
        <f t="shared" si="81"/>
        <v/>
      </c>
      <c r="B302" s="3" t="str">
        <f t="shared" si="82"/>
        <v/>
      </c>
      <c r="C302" s="3" t="str">
        <f t="shared" si="76"/>
        <v/>
      </c>
      <c r="D302" s="3" t="str">
        <f>IF(ISNUMBER(A302),COUNTIF(Calculations!B:B, A302),"")</f>
        <v/>
      </c>
      <c r="E302" s="3" t="str">
        <f>IF(ISNUMBER(A302),COUNTIF(Calculations!A:A, A302),"")</f>
        <v/>
      </c>
      <c r="F302" s="3" t="str">
        <f t="shared" si="85"/>
        <v/>
      </c>
      <c r="G302" s="3" t="str">
        <f t="shared" si="86"/>
        <v/>
      </c>
      <c r="H302" s="3" t="str">
        <f t="shared" si="77"/>
        <v/>
      </c>
      <c r="I302" s="3" t="str">
        <f t="shared" si="78"/>
        <v/>
      </c>
      <c r="J302" s="3" t="str">
        <f t="shared" si="79"/>
        <v/>
      </c>
      <c r="K302" s="3" t="str">
        <f t="shared" si="80"/>
        <v/>
      </c>
      <c r="L302" s="3" t="str">
        <f t="shared" si="83"/>
        <v/>
      </c>
      <c r="M302" s="3" t="str">
        <f t="shared" si="84"/>
        <v/>
      </c>
    </row>
    <row r="303" spans="1:13" x14ac:dyDescent="0.2">
      <c r="A303" s="9" t="str">
        <f t="shared" si="81"/>
        <v/>
      </c>
      <c r="B303" s="3" t="str">
        <f t="shared" si="82"/>
        <v/>
      </c>
      <c r="C303" s="3" t="str">
        <f t="shared" si="76"/>
        <v/>
      </c>
      <c r="D303" s="3" t="str">
        <f>IF(ISNUMBER(A303),COUNTIF(Calculations!B:B, A303),"")</f>
        <v/>
      </c>
      <c r="E303" s="3" t="str">
        <f>IF(ISNUMBER(A303),COUNTIF(Calculations!A:A, A303),"")</f>
        <v/>
      </c>
      <c r="F303" s="3" t="str">
        <f t="shared" si="85"/>
        <v/>
      </c>
      <c r="G303" s="3" t="str">
        <f t="shared" si="86"/>
        <v/>
      </c>
      <c r="H303" s="3" t="str">
        <f t="shared" si="77"/>
        <v/>
      </c>
      <c r="I303" s="3" t="str">
        <f t="shared" si="78"/>
        <v/>
      </c>
      <c r="J303" s="3" t="str">
        <f t="shared" si="79"/>
        <v/>
      </c>
      <c r="K303" s="3" t="str">
        <f t="shared" si="80"/>
        <v/>
      </c>
      <c r="L303" s="3" t="str">
        <f t="shared" si="83"/>
        <v/>
      </c>
      <c r="M303" s="3" t="str">
        <f t="shared" si="84"/>
        <v/>
      </c>
    </row>
    <row r="304" spans="1:13" x14ac:dyDescent="0.2">
      <c r="A304" s="9" t="str">
        <f t="shared" si="81"/>
        <v/>
      </c>
      <c r="B304" s="3" t="str">
        <f t="shared" si="82"/>
        <v/>
      </c>
      <c r="C304" s="3" t="str">
        <f t="shared" si="76"/>
        <v/>
      </c>
      <c r="D304" s="3" t="str">
        <f>IF(ISNUMBER(A304),COUNTIF(Calculations!B:B, A304),"")</f>
        <v/>
      </c>
      <c r="E304" s="3" t="str">
        <f>IF(ISNUMBER(A304),COUNTIF(Calculations!A:A, A304),"")</f>
        <v/>
      </c>
      <c r="F304" s="3" t="str">
        <f t="shared" si="85"/>
        <v/>
      </c>
      <c r="G304" s="3" t="str">
        <f t="shared" si="86"/>
        <v/>
      </c>
      <c r="H304" s="3" t="str">
        <f t="shared" si="77"/>
        <v/>
      </c>
      <c r="I304" s="3" t="str">
        <f t="shared" si="78"/>
        <v/>
      </c>
      <c r="J304" s="3" t="str">
        <f t="shared" si="79"/>
        <v/>
      </c>
      <c r="K304" s="3" t="str">
        <f t="shared" si="80"/>
        <v/>
      </c>
      <c r="L304" s="3" t="str">
        <f t="shared" si="83"/>
        <v/>
      </c>
      <c r="M304" s="3" t="str">
        <f t="shared" si="84"/>
        <v/>
      </c>
    </row>
    <row r="305" spans="1:13" x14ac:dyDescent="0.2">
      <c r="A305" s="9" t="str">
        <f t="shared" si="81"/>
        <v/>
      </c>
      <c r="B305" s="3" t="str">
        <f t="shared" si="82"/>
        <v/>
      </c>
      <c r="C305" s="3" t="str">
        <f t="shared" si="76"/>
        <v/>
      </c>
      <c r="D305" s="3" t="str">
        <f>IF(ISNUMBER(A305),COUNTIF(Calculations!B:B, A305),"")</f>
        <v/>
      </c>
      <c r="E305" s="3" t="str">
        <f>IF(ISNUMBER(A305),COUNTIF(Calculations!A:A, A305),"")</f>
        <v/>
      </c>
      <c r="F305" s="3" t="str">
        <f t="shared" si="85"/>
        <v/>
      </c>
      <c r="G305" s="3" t="str">
        <f t="shared" si="86"/>
        <v/>
      </c>
      <c r="H305" s="3" t="str">
        <f t="shared" si="77"/>
        <v/>
      </c>
      <c r="I305" s="3" t="str">
        <f t="shared" si="78"/>
        <v/>
      </c>
      <c r="J305" s="3" t="str">
        <f t="shared" si="79"/>
        <v/>
      </c>
      <c r="K305" s="3" t="str">
        <f t="shared" si="80"/>
        <v/>
      </c>
      <c r="L305" s="3" t="str">
        <f t="shared" si="83"/>
        <v/>
      </c>
      <c r="M305" s="3" t="str">
        <f t="shared" si="84"/>
        <v/>
      </c>
    </row>
    <row r="306" spans="1:13" x14ac:dyDescent="0.2">
      <c r="A306" s="9" t="str">
        <f t="shared" si="81"/>
        <v/>
      </c>
      <c r="B306" s="3" t="str">
        <f t="shared" si="82"/>
        <v/>
      </c>
      <c r="C306" s="3" t="str">
        <f t="shared" si="76"/>
        <v/>
      </c>
      <c r="D306" s="3" t="str">
        <f>IF(ISNUMBER(A306),COUNTIF(Calculations!B:B, A306),"")</f>
        <v/>
      </c>
      <c r="E306" s="3" t="str">
        <f>IF(ISNUMBER(A306),COUNTIF(Calculations!A:A, A306),"")</f>
        <v/>
      </c>
      <c r="F306" s="3" t="str">
        <f t="shared" si="85"/>
        <v/>
      </c>
      <c r="G306" s="3" t="str">
        <f t="shared" si="86"/>
        <v/>
      </c>
      <c r="H306" s="3" t="str">
        <f t="shared" si="77"/>
        <v/>
      </c>
      <c r="I306" s="3" t="str">
        <f t="shared" si="78"/>
        <v/>
      </c>
      <c r="J306" s="3" t="str">
        <f t="shared" si="79"/>
        <v/>
      </c>
      <c r="K306" s="3" t="str">
        <f t="shared" si="80"/>
        <v/>
      </c>
      <c r="L306" s="3" t="str">
        <f t="shared" si="83"/>
        <v/>
      </c>
      <c r="M306" s="3" t="str">
        <f t="shared" si="84"/>
        <v/>
      </c>
    </row>
    <row r="307" spans="1:13" x14ac:dyDescent="0.2">
      <c r="A307" s="9" t="str">
        <f t="shared" si="81"/>
        <v/>
      </c>
      <c r="B307" s="3" t="str">
        <f t="shared" si="82"/>
        <v/>
      </c>
      <c r="C307" s="3" t="str">
        <f t="shared" si="76"/>
        <v/>
      </c>
      <c r="D307" s="3" t="str">
        <f>IF(ISNUMBER(A307),COUNTIF(Calculations!B:B, A307),"")</f>
        <v/>
      </c>
      <c r="E307" s="3" t="str">
        <f>IF(ISNUMBER(A307),COUNTIF(Calculations!A:A, A307),"")</f>
        <v/>
      </c>
      <c r="F307" s="3" t="str">
        <f t="shared" si="85"/>
        <v/>
      </c>
      <c r="G307" s="3" t="str">
        <f t="shared" si="86"/>
        <v/>
      </c>
      <c r="H307" s="3" t="str">
        <f t="shared" si="77"/>
        <v/>
      </c>
      <c r="I307" s="3" t="str">
        <f t="shared" si="78"/>
        <v/>
      </c>
      <c r="J307" s="3" t="str">
        <f t="shared" si="79"/>
        <v/>
      </c>
      <c r="K307" s="3" t="str">
        <f t="shared" si="80"/>
        <v/>
      </c>
      <c r="L307" s="3" t="str">
        <f t="shared" si="83"/>
        <v/>
      </c>
      <c r="M307" s="3" t="str">
        <f t="shared" si="84"/>
        <v/>
      </c>
    </row>
    <row r="308" spans="1:13" x14ac:dyDescent="0.2">
      <c r="A308" s="9" t="str">
        <f t="shared" si="81"/>
        <v/>
      </c>
      <c r="B308" s="3" t="str">
        <f t="shared" si="82"/>
        <v/>
      </c>
      <c r="C308" s="3" t="str">
        <f t="shared" si="76"/>
        <v/>
      </c>
      <c r="D308" s="3" t="str">
        <f>IF(ISNUMBER(A308),COUNTIF(Calculations!B:B, A308),"")</f>
        <v/>
      </c>
      <c r="E308" s="3" t="str">
        <f>IF(ISNUMBER(A308),COUNTIF(Calculations!A:A, A308),"")</f>
        <v/>
      </c>
      <c r="F308" s="3" t="str">
        <f t="shared" si="85"/>
        <v/>
      </c>
      <c r="G308" s="3" t="str">
        <f t="shared" si="86"/>
        <v/>
      </c>
      <c r="H308" s="3" t="str">
        <f t="shared" si="77"/>
        <v/>
      </c>
      <c r="I308" s="3" t="str">
        <f t="shared" si="78"/>
        <v/>
      </c>
      <c r="J308" s="3" t="str">
        <f t="shared" si="79"/>
        <v/>
      </c>
      <c r="K308" s="3" t="str">
        <f t="shared" si="80"/>
        <v/>
      </c>
      <c r="L308" s="3" t="str">
        <f t="shared" si="83"/>
        <v/>
      </c>
      <c r="M308" s="3" t="str">
        <f t="shared" si="84"/>
        <v/>
      </c>
    </row>
    <row r="309" spans="1:13" x14ac:dyDescent="0.2">
      <c r="A309" s="9" t="str">
        <f t="shared" si="81"/>
        <v/>
      </c>
      <c r="B309" s="3" t="str">
        <f t="shared" si="82"/>
        <v/>
      </c>
      <c r="C309" s="3" t="str">
        <f t="shared" si="76"/>
        <v/>
      </c>
      <c r="D309" s="3" t="str">
        <f>IF(ISNUMBER(A309),COUNTIF(Calculations!B:B, A309),"")</f>
        <v/>
      </c>
      <c r="E309" s="3" t="str">
        <f>IF(ISNUMBER(A309),COUNTIF(Calculations!A:A, A309),"")</f>
        <v/>
      </c>
      <c r="F309" s="3" t="str">
        <f t="shared" si="85"/>
        <v/>
      </c>
      <c r="G309" s="3" t="str">
        <f t="shared" si="86"/>
        <v/>
      </c>
      <c r="H309" s="3" t="str">
        <f t="shared" si="77"/>
        <v/>
      </c>
      <c r="I309" s="3" t="str">
        <f t="shared" si="78"/>
        <v/>
      </c>
      <c r="J309" s="3" t="str">
        <f t="shared" si="79"/>
        <v/>
      </c>
      <c r="K309" s="3" t="str">
        <f t="shared" si="80"/>
        <v/>
      </c>
      <c r="L309" s="3" t="str">
        <f t="shared" si="83"/>
        <v/>
      </c>
      <c r="M309" s="3" t="str">
        <f t="shared" si="84"/>
        <v/>
      </c>
    </row>
    <row r="310" spans="1:13" x14ac:dyDescent="0.2">
      <c r="A310" s="9" t="str">
        <f t="shared" si="81"/>
        <v/>
      </c>
      <c r="B310" s="3" t="str">
        <f t="shared" si="82"/>
        <v/>
      </c>
      <c r="C310" s="3" t="str">
        <f t="shared" si="76"/>
        <v/>
      </c>
      <c r="D310" s="3" t="str">
        <f>IF(ISNUMBER(A310),COUNTIF(Calculations!B:B, A310),"")</f>
        <v/>
      </c>
      <c r="E310" s="3" t="str">
        <f>IF(ISNUMBER(A310),COUNTIF(Calculations!A:A, A310),"")</f>
        <v/>
      </c>
      <c r="F310" s="3" t="str">
        <f t="shared" si="85"/>
        <v/>
      </c>
      <c r="G310" s="3" t="str">
        <f t="shared" si="86"/>
        <v/>
      </c>
      <c r="H310" s="3" t="str">
        <f t="shared" si="77"/>
        <v/>
      </c>
      <c r="I310" s="3" t="str">
        <f t="shared" si="78"/>
        <v/>
      </c>
      <c r="J310" s="3" t="str">
        <f t="shared" si="79"/>
        <v/>
      </c>
      <c r="K310" s="3" t="str">
        <f t="shared" si="80"/>
        <v/>
      </c>
      <c r="L310" s="3" t="str">
        <f t="shared" si="83"/>
        <v/>
      </c>
      <c r="M310" s="3" t="str">
        <f t="shared" si="84"/>
        <v/>
      </c>
    </row>
    <row r="311" spans="1:13" x14ac:dyDescent="0.2">
      <c r="A311" s="9" t="str">
        <f t="shared" si="81"/>
        <v/>
      </c>
      <c r="B311" s="3" t="str">
        <f t="shared" si="82"/>
        <v/>
      </c>
      <c r="C311" s="3" t="str">
        <f t="shared" si="76"/>
        <v/>
      </c>
      <c r="D311" s="3" t="str">
        <f>IF(ISNUMBER(A311),COUNTIF(Calculations!B:B, A311),"")</f>
        <v/>
      </c>
      <c r="E311" s="3" t="str">
        <f>IF(ISNUMBER(A311),COUNTIF(Calculations!A:A, A311),"")</f>
        <v/>
      </c>
      <c r="F311" s="3" t="str">
        <f t="shared" si="85"/>
        <v/>
      </c>
      <c r="G311" s="3" t="str">
        <f t="shared" si="86"/>
        <v/>
      </c>
      <c r="H311" s="3" t="str">
        <f t="shared" si="77"/>
        <v/>
      </c>
      <c r="I311" s="3" t="str">
        <f t="shared" si="78"/>
        <v/>
      </c>
      <c r="J311" s="3" t="str">
        <f t="shared" si="79"/>
        <v/>
      </c>
      <c r="K311" s="3" t="str">
        <f t="shared" si="80"/>
        <v/>
      </c>
      <c r="L311" s="3" t="str">
        <f t="shared" si="83"/>
        <v/>
      </c>
      <c r="M311" s="3" t="str">
        <f t="shared" si="84"/>
        <v/>
      </c>
    </row>
    <row r="312" spans="1:13" x14ac:dyDescent="0.2">
      <c r="A312" s="9" t="str">
        <f t="shared" si="81"/>
        <v/>
      </c>
      <c r="B312" s="3" t="str">
        <f t="shared" si="82"/>
        <v/>
      </c>
      <c r="C312" s="3" t="str">
        <f t="shared" si="76"/>
        <v/>
      </c>
      <c r="D312" s="3" t="str">
        <f>IF(ISNUMBER(A312),COUNTIF(Calculations!B:B, A312),"")</f>
        <v/>
      </c>
      <c r="E312" s="3" t="str">
        <f>IF(ISNUMBER(A312),COUNTIF(Calculations!A:A, A312),"")</f>
        <v/>
      </c>
      <c r="F312" s="3" t="str">
        <f t="shared" si="85"/>
        <v/>
      </c>
      <c r="G312" s="3" t="str">
        <f t="shared" si="86"/>
        <v/>
      </c>
      <c r="H312" s="3" t="str">
        <f t="shared" si="77"/>
        <v/>
      </c>
      <c r="I312" s="3" t="str">
        <f t="shared" si="78"/>
        <v/>
      </c>
      <c r="J312" s="3" t="str">
        <f t="shared" si="79"/>
        <v/>
      </c>
      <c r="K312" s="3" t="str">
        <f t="shared" si="80"/>
        <v/>
      </c>
      <c r="L312" s="3" t="str">
        <f t="shared" si="83"/>
        <v/>
      </c>
      <c r="M312" s="3" t="str">
        <f t="shared" si="84"/>
        <v/>
      </c>
    </row>
    <row r="313" spans="1:13" x14ac:dyDescent="0.2">
      <c r="A313" s="9" t="str">
        <f t="shared" si="81"/>
        <v/>
      </c>
      <c r="B313" s="3" t="str">
        <f t="shared" si="82"/>
        <v/>
      </c>
      <c r="C313" s="3" t="str">
        <f t="shared" si="76"/>
        <v/>
      </c>
      <c r="D313" s="3" t="str">
        <f>IF(ISNUMBER(A313),COUNTIF(Calculations!B:B, A313),"")</f>
        <v/>
      </c>
      <c r="E313" s="3" t="str">
        <f>IF(ISNUMBER(A313),COUNTIF(Calculations!A:A, A313),"")</f>
        <v/>
      </c>
      <c r="F313" s="3" t="str">
        <f t="shared" si="85"/>
        <v/>
      </c>
      <c r="G313" s="3" t="str">
        <f t="shared" si="86"/>
        <v/>
      </c>
      <c r="H313" s="3" t="str">
        <f t="shared" si="77"/>
        <v/>
      </c>
      <c r="I313" s="3" t="str">
        <f t="shared" si="78"/>
        <v/>
      </c>
      <c r="J313" s="3" t="str">
        <f t="shared" si="79"/>
        <v/>
      </c>
      <c r="K313" s="3" t="str">
        <f t="shared" si="80"/>
        <v/>
      </c>
      <c r="L313" s="3" t="str">
        <f t="shared" si="83"/>
        <v/>
      </c>
      <c r="M313" s="3" t="str">
        <f t="shared" si="84"/>
        <v/>
      </c>
    </row>
    <row r="314" spans="1:13" x14ac:dyDescent="0.2">
      <c r="A314" s="9" t="str">
        <f t="shared" si="81"/>
        <v/>
      </c>
      <c r="B314" s="3" t="str">
        <f t="shared" si="82"/>
        <v/>
      </c>
      <c r="C314" s="3" t="str">
        <f t="shared" si="76"/>
        <v/>
      </c>
      <c r="D314" s="3" t="str">
        <f>IF(ISNUMBER(A314),COUNTIF(Calculations!B:B, A314),"")</f>
        <v/>
      </c>
      <c r="E314" s="3" t="str">
        <f>IF(ISNUMBER(A314),COUNTIF(Calculations!A:A, A314),"")</f>
        <v/>
      </c>
      <c r="F314" s="3" t="str">
        <f t="shared" si="85"/>
        <v/>
      </c>
      <c r="G314" s="3" t="str">
        <f t="shared" si="86"/>
        <v/>
      </c>
      <c r="H314" s="3" t="str">
        <f t="shared" si="77"/>
        <v/>
      </c>
      <c r="I314" s="3" t="str">
        <f t="shared" si="78"/>
        <v/>
      </c>
      <c r="J314" s="3" t="str">
        <f t="shared" si="79"/>
        <v/>
      </c>
      <c r="K314" s="3" t="str">
        <f t="shared" si="80"/>
        <v/>
      </c>
      <c r="L314" s="3" t="str">
        <f t="shared" si="83"/>
        <v/>
      </c>
      <c r="M314" s="3" t="str">
        <f t="shared" si="84"/>
        <v/>
      </c>
    </row>
    <row r="315" spans="1:13" x14ac:dyDescent="0.2">
      <c r="A315" s="9" t="str">
        <f t="shared" si="81"/>
        <v/>
      </c>
      <c r="B315" s="3" t="str">
        <f t="shared" si="82"/>
        <v/>
      </c>
      <c r="C315" s="3" t="str">
        <f t="shared" si="76"/>
        <v/>
      </c>
      <c r="D315" s="3" t="str">
        <f>IF(ISNUMBER(A315),COUNTIF(Calculations!B:B, A315),"")</f>
        <v/>
      </c>
      <c r="E315" s="3" t="str">
        <f>IF(ISNUMBER(A315),COUNTIF(Calculations!A:A, A315),"")</f>
        <v/>
      </c>
      <c r="F315" s="3" t="str">
        <f t="shared" si="85"/>
        <v/>
      </c>
      <c r="G315" s="3" t="str">
        <f t="shared" si="86"/>
        <v/>
      </c>
      <c r="H315" s="3" t="str">
        <f t="shared" si="77"/>
        <v/>
      </c>
      <c r="I315" s="3" t="str">
        <f t="shared" si="78"/>
        <v/>
      </c>
      <c r="J315" s="3" t="str">
        <f t="shared" si="79"/>
        <v/>
      </c>
      <c r="K315" s="3" t="str">
        <f t="shared" si="80"/>
        <v/>
      </c>
      <c r="L315" s="3" t="str">
        <f t="shared" si="83"/>
        <v/>
      </c>
      <c r="M315" s="3" t="str">
        <f t="shared" si="84"/>
        <v/>
      </c>
    </row>
    <row r="316" spans="1:13" x14ac:dyDescent="0.2">
      <c r="A316" s="9" t="str">
        <f t="shared" si="81"/>
        <v/>
      </c>
      <c r="B316" s="3" t="str">
        <f t="shared" si="82"/>
        <v/>
      </c>
      <c r="C316" s="3" t="str">
        <f t="shared" si="76"/>
        <v/>
      </c>
      <c r="D316" s="3" t="str">
        <f>IF(ISNUMBER(A316),COUNTIF(Calculations!B:B, A316),"")</f>
        <v/>
      </c>
      <c r="E316" s="3" t="str">
        <f>IF(ISNUMBER(A316),COUNTIF(Calculations!A:A, A316),"")</f>
        <v/>
      </c>
      <c r="F316" s="3" t="str">
        <f t="shared" si="85"/>
        <v/>
      </c>
      <c r="G316" s="3" t="str">
        <f t="shared" si="86"/>
        <v/>
      </c>
      <c r="H316" s="3" t="str">
        <f t="shared" si="77"/>
        <v/>
      </c>
      <c r="I316" s="3" t="str">
        <f t="shared" si="78"/>
        <v/>
      </c>
      <c r="J316" s="3" t="str">
        <f t="shared" si="79"/>
        <v/>
      </c>
      <c r="K316" s="3" t="str">
        <f t="shared" si="80"/>
        <v/>
      </c>
      <c r="L316" s="3" t="str">
        <f t="shared" si="83"/>
        <v/>
      </c>
      <c r="M316" s="3" t="str">
        <f t="shared" si="84"/>
        <v/>
      </c>
    </row>
    <row r="317" spans="1:13" x14ac:dyDescent="0.2">
      <c r="A317" s="9" t="str">
        <f t="shared" si="81"/>
        <v/>
      </c>
      <c r="B317" s="3" t="str">
        <f t="shared" si="82"/>
        <v/>
      </c>
      <c r="C317" s="3" t="str">
        <f t="shared" si="76"/>
        <v/>
      </c>
      <c r="D317" s="3" t="str">
        <f>IF(ISNUMBER(A317),COUNTIF(Calculations!B:B, A317),"")</f>
        <v/>
      </c>
      <c r="E317" s="3" t="str">
        <f>IF(ISNUMBER(A317),COUNTIF(Calculations!A:A, A317),"")</f>
        <v/>
      </c>
      <c r="F317" s="3" t="str">
        <f t="shared" si="85"/>
        <v/>
      </c>
      <c r="G317" s="3" t="str">
        <f t="shared" si="86"/>
        <v/>
      </c>
      <c r="H317" s="3" t="str">
        <f t="shared" si="77"/>
        <v/>
      </c>
      <c r="I317" s="3" t="str">
        <f t="shared" si="78"/>
        <v/>
      </c>
      <c r="J317" s="3" t="str">
        <f t="shared" si="79"/>
        <v/>
      </c>
      <c r="K317" s="3" t="str">
        <f t="shared" si="80"/>
        <v/>
      </c>
      <c r="L317" s="3" t="str">
        <f t="shared" si="83"/>
        <v/>
      </c>
      <c r="M317" s="3" t="str">
        <f t="shared" si="84"/>
        <v/>
      </c>
    </row>
    <row r="318" spans="1:13" x14ac:dyDescent="0.2">
      <c r="A318" s="9" t="str">
        <f t="shared" si="81"/>
        <v/>
      </c>
      <c r="B318" s="3" t="str">
        <f t="shared" si="82"/>
        <v/>
      </c>
      <c r="C318" s="3" t="str">
        <f t="shared" si="76"/>
        <v/>
      </c>
      <c r="D318" s="3" t="str">
        <f>IF(ISNUMBER(A318),COUNTIF(Calculations!B:B, A318),"")</f>
        <v/>
      </c>
      <c r="E318" s="3" t="str">
        <f>IF(ISNUMBER(A318),COUNTIF(Calculations!A:A, A318),"")</f>
        <v/>
      </c>
      <c r="F318" s="3" t="str">
        <f t="shared" si="85"/>
        <v/>
      </c>
      <c r="G318" s="3" t="str">
        <f t="shared" si="86"/>
        <v/>
      </c>
      <c r="H318" s="3" t="str">
        <f t="shared" si="77"/>
        <v/>
      </c>
      <c r="I318" s="3" t="str">
        <f t="shared" si="78"/>
        <v/>
      </c>
      <c r="J318" s="3" t="str">
        <f t="shared" si="79"/>
        <v/>
      </c>
      <c r="K318" s="3" t="str">
        <f t="shared" si="80"/>
        <v/>
      </c>
      <c r="L318" s="3" t="str">
        <f t="shared" si="83"/>
        <v/>
      </c>
      <c r="M318" s="3" t="str">
        <f t="shared" si="84"/>
        <v/>
      </c>
    </row>
    <row r="319" spans="1:13" x14ac:dyDescent="0.2">
      <c r="A319" s="9" t="str">
        <f t="shared" si="81"/>
        <v/>
      </c>
      <c r="B319" s="3" t="str">
        <f t="shared" si="82"/>
        <v/>
      </c>
      <c r="C319" s="3" t="str">
        <f t="shared" si="76"/>
        <v/>
      </c>
      <c r="D319" s="3" t="str">
        <f>IF(ISNUMBER(A319),COUNTIF(Calculations!B:B, A319),"")</f>
        <v/>
      </c>
      <c r="E319" s="3" t="str">
        <f>IF(ISNUMBER(A319),COUNTIF(Calculations!A:A, A319),"")</f>
        <v/>
      </c>
      <c r="F319" s="3" t="str">
        <f t="shared" si="85"/>
        <v/>
      </c>
      <c r="G319" s="3" t="str">
        <f t="shared" si="86"/>
        <v/>
      </c>
      <c r="H319" s="3" t="str">
        <f t="shared" si="77"/>
        <v/>
      </c>
      <c r="I319" s="3" t="str">
        <f t="shared" si="78"/>
        <v/>
      </c>
      <c r="J319" s="3" t="str">
        <f t="shared" si="79"/>
        <v/>
      </c>
      <c r="K319" s="3" t="str">
        <f t="shared" si="80"/>
        <v/>
      </c>
      <c r="L319" s="3" t="str">
        <f t="shared" si="83"/>
        <v/>
      </c>
      <c r="M319" s="3" t="str">
        <f t="shared" si="84"/>
        <v/>
      </c>
    </row>
    <row r="320" spans="1:13" x14ac:dyDescent="0.2">
      <c r="A320" s="9" t="str">
        <f t="shared" si="81"/>
        <v/>
      </c>
      <c r="B320" s="3" t="str">
        <f t="shared" si="82"/>
        <v/>
      </c>
      <c r="C320" s="3" t="str">
        <f t="shared" si="76"/>
        <v/>
      </c>
      <c r="D320" s="3" t="str">
        <f>IF(ISNUMBER(A320),COUNTIF(Calculations!B:B, A320),"")</f>
        <v/>
      </c>
      <c r="E320" s="3" t="str">
        <f>IF(ISNUMBER(A320),COUNTIF(Calculations!A:A, A320),"")</f>
        <v/>
      </c>
      <c r="F320" s="3" t="str">
        <f t="shared" si="85"/>
        <v/>
      </c>
      <c r="G320" s="3" t="str">
        <f t="shared" si="86"/>
        <v/>
      </c>
      <c r="H320" s="3" t="str">
        <f t="shared" si="77"/>
        <v/>
      </c>
      <c r="I320" s="3" t="str">
        <f t="shared" si="78"/>
        <v/>
      </c>
      <c r="J320" s="3" t="str">
        <f t="shared" si="79"/>
        <v/>
      </c>
      <c r="K320" s="3" t="str">
        <f t="shared" si="80"/>
        <v/>
      </c>
      <c r="L320" s="3" t="str">
        <f t="shared" si="83"/>
        <v/>
      </c>
      <c r="M320" s="3" t="str">
        <f t="shared" si="84"/>
        <v/>
      </c>
    </row>
    <row r="321" spans="1:13" x14ac:dyDescent="0.2">
      <c r="A321" s="9" t="str">
        <f t="shared" si="81"/>
        <v/>
      </c>
      <c r="B321" s="3" t="str">
        <f t="shared" si="82"/>
        <v/>
      </c>
      <c r="C321" s="3" t="str">
        <f t="shared" si="76"/>
        <v/>
      </c>
      <c r="D321" s="3" t="str">
        <f>IF(ISNUMBER(A321),COUNTIF(Calculations!B:B, A321),"")</f>
        <v/>
      </c>
      <c r="E321" s="3" t="str">
        <f>IF(ISNUMBER(A321),COUNTIF(Calculations!A:A, A321),"")</f>
        <v/>
      </c>
      <c r="F321" s="3" t="str">
        <f t="shared" si="85"/>
        <v/>
      </c>
      <c r="G321" s="3" t="str">
        <f t="shared" si="86"/>
        <v/>
      </c>
      <c r="H321" s="3" t="str">
        <f t="shared" si="77"/>
        <v/>
      </c>
      <c r="I321" s="3" t="str">
        <f t="shared" si="78"/>
        <v/>
      </c>
      <c r="J321" s="3" t="str">
        <f t="shared" si="79"/>
        <v/>
      </c>
      <c r="K321" s="3" t="str">
        <f t="shared" si="80"/>
        <v/>
      </c>
      <c r="L321" s="3" t="str">
        <f t="shared" si="83"/>
        <v/>
      </c>
      <c r="M321" s="3" t="str">
        <f t="shared" si="84"/>
        <v/>
      </c>
    </row>
    <row r="322" spans="1:13" x14ac:dyDescent="0.2">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85"/>
        <v/>
      </c>
      <c r="G322" s="3" t="str">
        <f t="shared" si="86"/>
        <v/>
      </c>
      <c r="H322" s="3" t="str">
        <f t="shared" ref="H322:H385" si="88">IF(ISNUMBER(A322),
  COUNTIFS(IndirectStartDates,"&lt;=" &amp; $A322, IndirectStartDates,"&gt;"&amp;$A322-AgeLowest,  IndirectCompletedDates,"&gt;=" &amp; $A322)
+ COUNTIFS(IndirectStartDates,"&lt;=" &amp; $A322,    IndirectStartDates,"&gt;"&amp;$A322-AgeLowest,  IndirectCompletedDates,""),"")</f>
        <v/>
      </c>
      <c r="I322" s="3"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91">IF(ISNUMBER(A322),
  COUNTIFS(IndirectStartDates,"&lt;=" &amp; $A322, IndirectStartDates,"&lt;="&amp;$A322-AgeLargest, IndirectCompletedDates,"&gt;=" &amp; $A322)
+ COUNTIFS(IndirectStartDates,"&lt;=" &amp; $A322,    IndirectStartDates,"&lt;="&amp;$A322-AgeLargest,  IndirectCompletedDates,""),"")</f>
        <v/>
      </c>
      <c r="L322" s="3" t="str">
        <f t="shared" si="83"/>
        <v/>
      </c>
      <c r="M322" s="3" t="str">
        <f t="shared" si="84"/>
        <v/>
      </c>
    </row>
    <row r="323" spans="1:13" x14ac:dyDescent="0.2">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3" t="str">
        <f t="shared" si="85"/>
        <v/>
      </c>
      <c r="G323" s="3" t="str">
        <f t="shared" si="86"/>
        <v/>
      </c>
      <c r="H323" s="3" t="str">
        <f t="shared" si="88"/>
        <v/>
      </c>
      <c r="I323" s="3" t="str">
        <f t="shared" si="89"/>
        <v/>
      </c>
      <c r="J323" s="3" t="str">
        <f t="shared" si="90"/>
        <v/>
      </c>
      <c r="K323" s="3" t="str">
        <f t="shared" si="91"/>
        <v/>
      </c>
      <c r="L323" s="3" t="str">
        <f t="shared" ref="L323:L386" si="94">IF(A323&lt;&gt;"", IF(C322&gt;0, IF(((C323-C322)/C322)&gt;WIPWarningPercentage,C323,NA()),NA()),"")</f>
        <v/>
      </c>
      <c r="M323" s="3" t="str">
        <f t="shared" ref="M323:M386" si="95">IF(A323&lt;&gt;"", IF(J322+K322&gt;0, IF(((J323+K323)-(J322+K322))/(J322+K322)&gt;AgeWarningPercentage,J323+K323,NA()),NA()),"")</f>
        <v/>
      </c>
    </row>
    <row r="324" spans="1:13" x14ac:dyDescent="0.2">
      <c r="A324" s="9" t="str">
        <f t="shared" si="92"/>
        <v/>
      </c>
      <c r="B324" s="3" t="str">
        <f t="shared" si="93"/>
        <v/>
      </c>
      <c r="C324" s="3" t="str">
        <f t="shared" si="87"/>
        <v/>
      </c>
      <c r="D324" s="3" t="str">
        <f>IF(ISNUMBER(A324),COUNTIF(Calculations!B:B, A324),"")</f>
        <v/>
      </c>
      <c r="E324" s="3" t="str">
        <f>IF(ISNUMBER(A324),COUNTIF(Calculations!A:A, A324),"")</f>
        <v/>
      </c>
      <c r="F324" s="3" t="str">
        <f t="shared" ref="F324:F387" si="96">IF(ISNUMBER(A324),F323 + D324,"")</f>
        <v/>
      </c>
      <c r="G324" s="3" t="str">
        <f t="shared" ref="G324:G387" si="97">IF(ISNUMBER(A324),G323 + E324,"")</f>
        <v/>
      </c>
      <c r="H324" s="3" t="str">
        <f t="shared" si="88"/>
        <v/>
      </c>
      <c r="I324" s="3" t="str">
        <f t="shared" si="89"/>
        <v/>
      </c>
      <c r="J324" s="3" t="str">
        <f t="shared" si="90"/>
        <v/>
      </c>
      <c r="K324" s="3" t="str">
        <f t="shared" si="91"/>
        <v/>
      </c>
      <c r="L324" s="3" t="str">
        <f t="shared" si="94"/>
        <v/>
      </c>
      <c r="M324" s="3" t="str">
        <f t="shared" si="95"/>
        <v/>
      </c>
    </row>
    <row r="325" spans="1:13" x14ac:dyDescent="0.2">
      <c r="A325" s="9" t="str">
        <f t="shared" si="92"/>
        <v/>
      </c>
      <c r="B325" s="3" t="str">
        <f t="shared" si="93"/>
        <v/>
      </c>
      <c r="C325" s="3" t="str">
        <f t="shared" si="87"/>
        <v/>
      </c>
      <c r="D325" s="3" t="str">
        <f>IF(ISNUMBER(A325),COUNTIF(Calculations!B:B, A325),"")</f>
        <v/>
      </c>
      <c r="E325" s="3" t="str">
        <f>IF(ISNUMBER(A325),COUNTIF(Calculations!A:A, A325),"")</f>
        <v/>
      </c>
      <c r="F325" s="3" t="str">
        <f t="shared" si="96"/>
        <v/>
      </c>
      <c r="G325" s="3" t="str">
        <f t="shared" si="97"/>
        <v/>
      </c>
      <c r="H325" s="3" t="str">
        <f t="shared" si="88"/>
        <v/>
      </c>
      <c r="I325" s="3" t="str">
        <f t="shared" si="89"/>
        <v/>
      </c>
      <c r="J325" s="3" t="str">
        <f t="shared" si="90"/>
        <v/>
      </c>
      <c r="K325" s="3" t="str">
        <f t="shared" si="91"/>
        <v/>
      </c>
      <c r="L325" s="3" t="str">
        <f t="shared" si="94"/>
        <v/>
      </c>
      <c r="M325" s="3" t="str">
        <f t="shared" si="95"/>
        <v/>
      </c>
    </row>
    <row r="326" spans="1:13" x14ac:dyDescent="0.2">
      <c r="A326" s="9" t="str">
        <f t="shared" si="92"/>
        <v/>
      </c>
      <c r="B326" s="3" t="str">
        <f t="shared" si="93"/>
        <v/>
      </c>
      <c r="C326" s="3" t="str">
        <f t="shared" si="87"/>
        <v/>
      </c>
      <c r="D326" s="3" t="str">
        <f>IF(ISNUMBER(A326),COUNTIF(Calculations!B:B, A326),"")</f>
        <v/>
      </c>
      <c r="E326" s="3" t="str">
        <f>IF(ISNUMBER(A326),COUNTIF(Calculations!A:A, A326),"")</f>
        <v/>
      </c>
      <c r="F326" s="3" t="str">
        <f t="shared" si="96"/>
        <v/>
      </c>
      <c r="G326" s="3" t="str">
        <f t="shared" si="97"/>
        <v/>
      </c>
      <c r="H326" s="3" t="str">
        <f t="shared" si="88"/>
        <v/>
      </c>
      <c r="I326" s="3" t="str">
        <f t="shared" si="89"/>
        <v/>
      </c>
      <c r="J326" s="3" t="str">
        <f t="shared" si="90"/>
        <v/>
      </c>
      <c r="K326" s="3" t="str">
        <f t="shared" si="91"/>
        <v/>
      </c>
      <c r="L326" s="3" t="str">
        <f t="shared" si="94"/>
        <v/>
      </c>
      <c r="M326" s="3" t="str">
        <f t="shared" si="95"/>
        <v/>
      </c>
    </row>
    <row r="327" spans="1:13" x14ac:dyDescent="0.2">
      <c r="A327" s="9" t="str">
        <f t="shared" si="92"/>
        <v/>
      </c>
      <c r="B327" s="3" t="str">
        <f t="shared" si="93"/>
        <v/>
      </c>
      <c r="C327" s="3" t="str">
        <f t="shared" si="87"/>
        <v/>
      </c>
      <c r="D327" s="3" t="str">
        <f>IF(ISNUMBER(A327),COUNTIF(Calculations!B:B, A327),"")</f>
        <v/>
      </c>
      <c r="E327" s="3" t="str">
        <f>IF(ISNUMBER(A327),COUNTIF(Calculations!A:A, A327),"")</f>
        <v/>
      </c>
      <c r="F327" s="3" t="str">
        <f t="shared" si="96"/>
        <v/>
      </c>
      <c r="G327" s="3" t="str">
        <f t="shared" si="97"/>
        <v/>
      </c>
      <c r="H327" s="3" t="str">
        <f t="shared" si="88"/>
        <v/>
      </c>
      <c r="I327" s="3" t="str">
        <f t="shared" si="89"/>
        <v/>
      </c>
      <c r="J327" s="3" t="str">
        <f t="shared" si="90"/>
        <v/>
      </c>
      <c r="K327" s="3" t="str">
        <f t="shared" si="91"/>
        <v/>
      </c>
      <c r="L327" s="3" t="str">
        <f t="shared" si="94"/>
        <v/>
      </c>
      <c r="M327" s="3" t="str">
        <f t="shared" si="95"/>
        <v/>
      </c>
    </row>
    <row r="328" spans="1:13" x14ac:dyDescent="0.2">
      <c r="A328" s="9" t="str">
        <f t="shared" si="92"/>
        <v/>
      </c>
      <c r="B328" s="3" t="str">
        <f t="shared" si="93"/>
        <v/>
      </c>
      <c r="C328" s="3" t="str">
        <f t="shared" si="87"/>
        <v/>
      </c>
      <c r="D328" s="3" t="str">
        <f>IF(ISNUMBER(A328),COUNTIF(Calculations!B:B, A328),"")</f>
        <v/>
      </c>
      <c r="E328" s="3" t="str">
        <f>IF(ISNUMBER(A328),COUNTIF(Calculations!A:A, A328),"")</f>
        <v/>
      </c>
      <c r="F328" s="3" t="str">
        <f t="shared" si="96"/>
        <v/>
      </c>
      <c r="G328" s="3" t="str">
        <f t="shared" si="97"/>
        <v/>
      </c>
      <c r="H328" s="3" t="str">
        <f t="shared" si="88"/>
        <v/>
      </c>
      <c r="I328" s="3" t="str">
        <f t="shared" si="89"/>
        <v/>
      </c>
      <c r="J328" s="3" t="str">
        <f t="shared" si="90"/>
        <v/>
      </c>
      <c r="K328" s="3" t="str">
        <f t="shared" si="91"/>
        <v/>
      </c>
      <c r="L328" s="3" t="str">
        <f t="shared" si="94"/>
        <v/>
      </c>
      <c r="M328" s="3" t="str">
        <f t="shared" si="95"/>
        <v/>
      </c>
    </row>
    <row r="329" spans="1:13" x14ac:dyDescent="0.2">
      <c r="A329" s="9" t="str">
        <f t="shared" si="92"/>
        <v/>
      </c>
      <c r="B329" s="3" t="str">
        <f t="shared" si="93"/>
        <v/>
      </c>
      <c r="C329" s="3" t="str">
        <f t="shared" si="87"/>
        <v/>
      </c>
      <c r="D329" s="3" t="str">
        <f>IF(ISNUMBER(A329),COUNTIF(Calculations!B:B, A329),"")</f>
        <v/>
      </c>
      <c r="E329" s="3" t="str">
        <f>IF(ISNUMBER(A329),COUNTIF(Calculations!A:A, A329),"")</f>
        <v/>
      </c>
      <c r="F329" s="3" t="str">
        <f t="shared" si="96"/>
        <v/>
      </c>
      <c r="G329" s="3" t="str">
        <f t="shared" si="97"/>
        <v/>
      </c>
      <c r="H329" s="3" t="str">
        <f t="shared" si="88"/>
        <v/>
      </c>
      <c r="I329" s="3" t="str">
        <f t="shared" si="89"/>
        <v/>
      </c>
      <c r="J329" s="3" t="str">
        <f t="shared" si="90"/>
        <v/>
      </c>
      <c r="K329" s="3" t="str">
        <f t="shared" si="91"/>
        <v/>
      </c>
      <c r="L329" s="3" t="str">
        <f t="shared" si="94"/>
        <v/>
      </c>
      <c r="M329" s="3" t="str">
        <f t="shared" si="95"/>
        <v/>
      </c>
    </row>
    <row r="330" spans="1:13" x14ac:dyDescent="0.2">
      <c r="A330" s="9" t="str">
        <f t="shared" si="92"/>
        <v/>
      </c>
      <c r="B330" s="3" t="str">
        <f t="shared" si="93"/>
        <v/>
      </c>
      <c r="C330" s="3" t="str">
        <f t="shared" si="87"/>
        <v/>
      </c>
      <c r="D330" s="3" t="str">
        <f>IF(ISNUMBER(A330),COUNTIF(Calculations!B:B, A330),"")</f>
        <v/>
      </c>
      <c r="E330" s="3" t="str">
        <f>IF(ISNUMBER(A330),COUNTIF(Calculations!A:A, A330),"")</f>
        <v/>
      </c>
      <c r="F330" s="3" t="str">
        <f t="shared" si="96"/>
        <v/>
      </c>
      <c r="G330" s="3" t="str">
        <f t="shared" si="97"/>
        <v/>
      </c>
      <c r="H330" s="3" t="str">
        <f t="shared" si="88"/>
        <v/>
      </c>
      <c r="I330" s="3" t="str">
        <f t="shared" si="89"/>
        <v/>
      </c>
      <c r="J330" s="3" t="str">
        <f t="shared" si="90"/>
        <v/>
      </c>
      <c r="K330" s="3" t="str">
        <f t="shared" si="91"/>
        <v/>
      </c>
      <c r="L330" s="3" t="str">
        <f t="shared" si="94"/>
        <v/>
      </c>
      <c r="M330" s="3" t="str">
        <f t="shared" si="95"/>
        <v/>
      </c>
    </row>
    <row r="331" spans="1:13" x14ac:dyDescent="0.2">
      <c r="A331" s="9" t="str">
        <f t="shared" si="92"/>
        <v/>
      </c>
      <c r="B331" s="3" t="str">
        <f t="shared" si="93"/>
        <v/>
      </c>
      <c r="C331" s="3" t="str">
        <f t="shared" si="87"/>
        <v/>
      </c>
      <c r="D331" s="3" t="str">
        <f>IF(ISNUMBER(A331),COUNTIF(Calculations!B:B, A331),"")</f>
        <v/>
      </c>
      <c r="E331" s="3" t="str">
        <f>IF(ISNUMBER(A331),COUNTIF(Calculations!A:A, A331),"")</f>
        <v/>
      </c>
      <c r="F331" s="3" t="str">
        <f t="shared" si="96"/>
        <v/>
      </c>
      <c r="G331" s="3" t="str">
        <f t="shared" si="97"/>
        <v/>
      </c>
      <c r="H331" s="3" t="str">
        <f t="shared" si="88"/>
        <v/>
      </c>
      <c r="I331" s="3" t="str">
        <f t="shared" si="89"/>
        <v/>
      </c>
      <c r="J331" s="3" t="str">
        <f t="shared" si="90"/>
        <v/>
      </c>
      <c r="K331" s="3" t="str">
        <f t="shared" si="91"/>
        <v/>
      </c>
      <c r="L331" s="3" t="str">
        <f t="shared" si="94"/>
        <v/>
      </c>
      <c r="M331" s="3" t="str">
        <f t="shared" si="95"/>
        <v/>
      </c>
    </row>
    <row r="332" spans="1:13" x14ac:dyDescent="0.2">
      <c r="A332" s="9" t="str">
        <f t="shared" si="92"/>
        <v/>
      </c>
      <c r="B332" s="3" t="str">
        <f t="shared" si="93"/>
        <v/>
      </c>
      <c r="C332" s="3" t="str">
        <f t="shared" si="87"/>
        <v/>
      </c>
      <c r="D332" s="3" t="str">
        <f>IF(ISNUMBER(A332),COUNTIF(Calculations!B:B, A332),"")</f>
        <v/>
      </c>
      <c r="E332" s="3" t="str">
        <f>IF(ISNUMBER(A332),COUNTIF(Calculations!A:A, A332),"")</f>
        <v/>
      </c>
      <c r="F332" s="3" t="str">
        <f t="shared" si="96"/>
        <v/>
      </c>
      <c r="G332" s="3" t="str">
        <f t="shared" si="97"/>
        <v/>
      </c>
      <c r="H332" s="3" t="str">
        <f t="shared" si="88"/>
        <v/>
      </c>
      <c r="I332" s="3" t="str">
        <f t="shared" si="89"/>
        <v/>
      </c>
      <c r="J332" s="3" t="str">
        <f t="shared" si="90"/>
        <v/>
      </c>
      <c r="K332" s="3" t="str">
        <f t="shared" si="91"/>
        <v/>
      </c>
      <c r="L332" s="3" t="str">
        <f t="shared" si="94"/>
        <v/>
      </c>
      <c r="M332" s="3" t="str">
        <f t="shared" si="95"/>
        <v/>
      </c>
    </row>
    <row r="333" spans="1:13" x14ac:dyDescent="0.2">
      <c r="A333" s="9" t="str">
        <f t="shared" si="92"/>
        <v/>
      </c>
      <c r="B333" s="3" t="str">
        <f t="shared" si="93"/>
        <v/>
      </c>
      <c r="C333" s="3" t="str">
        <f t="shared" si="87"/>
        <v/>
      </c>
      <c r="D333" s="3" t="str">
        <f>IF(ISNUMBER(A333),COUNTIF(Calculations!B:B, A333),"")</f>
        <v/>
      </c>
      <c r="E333" s="3" t="str">
        <f>IF(ISNUMBER(A333),COUNTIF(Calculations!A:A, A333),"")</f>
        <v/>
      </c>
      <c r="F333" s="3" t="str">
        <f t="shared" si="96"/>
        <v/>
      </c>
      <c r="G333" s="3" t="str">
        <f t="shared" si="97"/>
        <v/>
      </c>
      <c r="H333" s="3" t="str">
        <f t="shared" si="88"/>
        <v/>
      </c>
      <c r="I333" s="3" t="str">
        <f t="shared" si="89"/>
        <v/>
      </c>
      <c r="J333" s="3" t="str">
        <f t="shared" si="90"/>
        <v/>
      </c>
      <c r="K333" s="3" t="str">
        <f t="shared" si="91"/>
        <v/>
      </c>
      <c r="L333" s="3" t="str">
        <f t="shared" si="94"/>
        <v/>
      </c>
      <c r="M333" s="3" t="str">
        <f t="shared" si="95"/>
        <v/>
      </c>
    </row>
    <row r="334" spans="1:13" x14ac:dyDescent="0.2">
      <c r="A334" s="9" t="str">
        <f t="shared" si="92"/>
        <v/>
      </c>
      <c r="B334" s="3" t="str">
        <f t="shared" si="93"/>
        <v/>
      </c>
      <c r="C334" s="3" t="str">
        <f t="shared" si="87"/>
        <v/>
      </c>
      <c r="D334" s="3" t="str">
        <f>IF(ISNUMBER(A334),COUNTIF(Calculations!B:B, A334),"")</f>
        <v/>
      </c>
      <c r="E334" s="3" t="str">
        <f>IF(ISNUMBER(A334),COUNTIF(Calculations!A:A, A334),"")</f>
        <v/>
      </c>
      <c r="F334" s="3" t="str">
        <f t="shared" si="96"/>
        <v/>
      </c>
      <c r="G334" s="3" t="str">
        <f t="shared" si="97"/>
        <v/>
      </c>
      <c r="H334" s="3" t="str">
        <f t="shared" si="88"/>
        <v/>
      </c>
      <c r="I334" s="3" t="str">
        <f t="shared" si="89"/>
        <v/>
      </c>
      <c r="J334" s="3" t="str">
        <f t="shared" si="90"/>
        <v/>
      </c>
      <c r="K334" s="3" t="str">
        <f t="shared" si="91"/>
        <v/>
      </c>
      <c r="L334" s="3" t="str">
        <f t="shared" si="94"/>
        <v/>
      </c>
      <c r="M334" s="3" t="str">
        <f t="shared" si="95"/>
        <v/>
      </c>
    </row>
    <row r="335" spans="1:13" x14ac:dyDescent="0.2">
      <c r="A335" s="9" t="str">
        <f t="shared" si="92"/>
        <v/>
      </c>
      <c r="B335" s="3" t="str">
        <f t="shared" si="93"/>
        <v/>
      </c>
      <c r="C335" s="3" t="str">
        <f t="shared" si="87"/>
        <v/>
      </c>
      <c r="D335" s="3" t="str">
        <f>IF(ISNUMBER(A335),COUNTIF(Calculations!B:B, A335),"")</f>
        <v/>
      </c>
      <c r="E335" s="3" t="str">
        <f>IF(ISNUMBER(A335),COUNTIF(Calculations!A:A, A335),"")</f>
        <v/>
      </c>
      <c r="F335" s="3" t="str">
        <f t="shared" si="96"/>
        <v/>
      </c>
      <c r="G335" s="3" t="str">
        <f t="shared" si="97"/>
        <v/>
      </c>
      <c r="H335" s="3" t="str">
        <f t="shared" si="88"/>
        <v/>
      </c>
      <c r="I335" s="3" t="str">
        <f t="shared" si="89"/>
        <v/>
      </c>
      <c r="J335" s="3" t="str">
        <f t="shared" si="90"/>
        <v/>
      </c>
      <c r="K335" s="3" t="str">
        <f t="shared" si="91"/>
        <v/>
      </c>
      <c r="L335" s="3" t="str">
        <f t="shared" si="94"/>
        <v/>
      </c>
      <c r="M335" s="3" t="str">
        <f t="shared" si="95"/>
        <v/>
      </c>
    </row>
    <row r="336" spans="1:13" x14ac:dyDescent="0.2">
      <c r="A336" s="9" t="str">
        <f t="shared" si="92"/>
        <v/>
      </c>
      <c r="B336" s="3" t="str">
        <f t="shared" si="93"/>
        <v/>
      </c>
      <c r="C336" s="3" t="str">
        <f t="shared" si="87"/>
        <v/>
      </c>
      <c r="D336" s="3" t="str">
        <f>IF(ISNUMBER(A336),COUNTIF(Calculations!B:B, A336),"")</f>
        <v/>
      </c>
      <c r="E336" s="3" t="str">
        <f>IF(ISNUMBER(A336),COUNTIF(Calculations!A:A, A336),"")</f>
        <v/>
      </c>
      <c r="F336" s="3" t="str">
        <f t="shared" si="96"/>
        <v/>
      </c>
      <c r="G336" s="3" t="str">
        <f t="shared" si="97"/>
        <v/>
      </c>
      <c r="H336" s="3" t="str">
        <f t="shared" si="88"/>
        <v/>
      </c>
      <c r="I336" s="3" t="str">
        <f t="shared" si="89"/>
        <v/>
      </c>
      <c r="J336" s="3" t="str">
        <f t="shared" si="90"/>
        <v/>
      </c>
      <c r="K336" s="3" t="str">
        <f t="shared" si="91"/>
        <v/>
      </c>
      <c r="L336" s="3" t="str">
        <f t="shared" si="94"/>
        <v/>
      </c>
      <c r="M336" s="3" t="str">
        <f t="shared" si="95"/>
        <v/>
      </c>
    </row>
    <row r="337" spans="1:13" x14ac:dyDescent="0.2">
      <c r="A337" s="9" t="str">
        <f t="shared" si="92"/>
        <v/>
      </c>
      <c r="B337" s="3" t="str">
        <f t="shared" si="93"/>
        <v/>
      </c>
      <c r="C337" s="3" t="str">
        <f t="shared" si="87"/>
        <v/>
      </c>
      <c r="D337" s="3" t="str">
        <f>IF(ISNUMBER(A337),COUNTIF(Calculations!B:B, A337),"")</f>
        <v/>
      </c>
      <c r="E337" s="3" t="str">
        <f>IF(ISNUMBER(A337),COUNTIF(Calculations!A:A, A337),"")</f>
        <v/>
      </c>
      <c r="F337" s="3" t="str">
        <f t="shared" si="96"/>
        <v/>
      </c>
      <c r="G337" s="3" t="str">
        <f t="shared" si="97"/>
        <v/>
      </c>
      <c r="H337" s="3" t="str">
        <f t="shared" si="88"/>
        <v/>
      </c>
      <c r="I337" s="3" t="str">
        <f t="shared" si="89"/>
        <v/>
      </c>
      <c r="J337" s="3" t="str">
        <f t="shared" si="90"/>
        <v/>
      </c>
      <c r="K337" s="3" t="str">
        <f t="shared" si="91"/>
        <v/>
      </c>
      <c r="L337" s="3" t="str">
        <f t="shared" si="94"/>
        <v/>
      </c>
      <c r="M337" s="3" t="str">
        <f t="shared" si="95"/>
        <v/>
      </c>
    </row>
    <row r="338" spans="1:13" x14ac:dyDescent="0.2">
      <c r="A338" s="9" t="str">
        <f t="shared" si="92"/>
        <v/>
      </c>
      <c r="B338" s="3" t="str">
        <f t="shared" si="93"/>
        <v/>
      </c>
      <c r="C338" s="3" t="str">
        <f t="shared" si="87"/>
        <v/>
      </c>
      <c r="D338" s="3" t="str">
        <f>IF(ISNUMBER(A338),COUNTIF(Calculations!B:B, A338),"")</f>
        <v/>
      </c>
      <c r="E338" s="3" t="str">
        <f>IF(ISNUMBER(A338),COUNTIF(Calculations!A:A, A338),"")</f>
        <v/>
      </c>
      <c r="F338" s="3" t="str">
        <f t="shared" si="96"/>
        <v/>
      </c>
      <c r="G338" s="3" t="str">
        <f t="shared" si="97"/>
        <v/>
      </c>
      <c r="H338" s="3" t="str">
        <f t="shared" si="88"/>
        <v/>
      </c>
      <c r="I338" s="3" t="str">
        <f t="shared" si="89"/>
        <v/>
      </c>
      <c r="J338" s="3" t="str">
        <f t="shared" si="90"/>
        <v/>
      </c>
      <c r="K338" s="3" t="str">
        <f t="shared" si="91"/>
        <v/>
      </c>
      <c r="L338" s="3" t="str">
        <f t="shared" si="94"/>
        <v/>
      </c>
      <c r="M338" s="3" t="str">
        <f t="shared" si="95"/>
        <v/>
      </c>
    </row>
    <row r="339" spans="1:13" x14ac:dyDescent="0.2">
      <c r="A339" s="9" t="str">
        <f t="shared" si="92"/>
        <v/>
      </c>
      <c r="B339" s="3" t="str">
        <f t="shared" si="93"/>
        <v/>
      </c>
      <c r="C339" s="3" t="str">
        <f t="shared" si="87"/>
        <v/>
      </c>
      <c r="D339" s="3" t="str">
        <f>IF(ISNUMBER(A339),COUNTIF(Calculations!B:B, A339),"")</f>
        <v/>
      </c>
      <c r="E339" s="3" t="str">
        <f>IF(ISNUMBER(A339),COUNTIF(Calculations!A:A, A339),"")</f>
        <v/>
      </c>
      <c r="F339" s="3" t="str">
        <f t="shared" si="96"/>
        <v/>
      </c>
      <c r="G339" s="3" t="str">
        <f t="shared" si="97"/>
        <v/>
      </c>
      <c r="H339" s="3" t="str">
        <f t="shared" si="88"/>
        <v/>
      </c>
      <c r="I339" s="3" t="str">
        <f t="shared" si="89"/>
        <v/>
      </c>
      <c r="J339" s="3" t="str">
        <f t="shared" si="90"/>
        <v/>
      </c>
      <c r="K339" s="3" t="str">
        <f t="shared" si="91"/>
        <v/>
      </c>
      <c r="L339" s="3" t="str">
        <f t="shared" si="94"/>
        <v/>
      </c>
      <c r="M339" s="3" t="str">
        <f t="shared" si="95"/>
        <v/>
      </c>
    </row>
    <row r="340" spans="1:13" x14ac:dyDescent="0.2">
      <c r="A340" s="9" t="str">
        <f t="shared" si="92"/>
        <v/>
      </c>
      <c r="B340" s="3" t="str">
        <f t="shared" si="93"/>
        <v/>
      </c>
      <c r="C340" s="3" t="str">
        <f t="shared" si="87"/>
        <v/>
      </c>
      <c r="D340" s="3" t="str">
        <f>IF(ISNUMBER(A340),COUNTIF(Calculations!B:B, A340),"")</f>
        <v/>
      </c>
      <c r="E340" s="3" t="str">
        <f>IF(ISNUMBER(A340),COUNTIF(Calculations!A:A, A340),"")</f>
        <v/>
      </c>
      <c r="F340" s="3" t="str">
        <f t="shared" si="96"/>
        <v/>
      </c>
      <c r="G340" s="3" t="str">
        <f t="shared" si="97"/>
        <v/>
      </c>
      <c r="H340" s="3" t="str">
        <f t="shared" si="88"/>
        <v/>
      </c>
      <c r="I340" s="3" t="str">
        <f t="shared" si="89"/>
        <v/>
      </c>
      <c r="J340" s="3" t="str">
        <f t="shared" si="90"/>
        <v/>
      </c>
      <c r="K340" s="3" t="str">
        <f t="shared" si="91"/>
        <v/>
      </c>
      <c r="L340" s="3" t="str">
        <f t="shared" si="94"/>
        <v/>
      </c>
      <c r="M340" s="3" t="str">
        <f t="shared" si="95"/>
        <v/>
      </c>
    </row>
    <row r="341" spans="1:13" x14ac:dyDescent="0.2">
      <c r="A341" s="9" t="str">
        <f t="shared" si="92"/>
        <v/>
      </c>
      <c r="B341" s="3" t="str">
        <f t="shared" si="93"/>
        <v/>
      </c>
      <c r="C341" s="3" t="str">
        <f t="shared" si="87"/>
        <v/>
      </c>
      <c r="D341" s="3" t="str">
        <f>IF(ISNUMBER(A341),COUNTIF(Calculations!B:B, A341),"")</f>
        <v/>
      </c>
      <c r="E341" s="3" t="str">
        <f>IF(ISNUMBER(A341),COUNTIF(Calculations!A:A, A341),"")</f>
        <v/>
      </c>
      <c r="F341" s="3" t="str">
        <f t="shared" si="96"/>
        <v/>
      </c>
      <c r="G341" s="3" t="str">
        <f t="shared" si="97"/>
        <v/>
      </c>
      <c r="H341" s="3" t="str">
        <f t="shared" si="88"/>
        <v/>
      </c>
      <c r="I341" s="3" t="str">
        <f t="shared" si="89"/>
        <v/>
      </c>
      <c r="J341" s="3" t="str">
        <f t="shared" si="90"/>
        <v/>
      </c>
      <c r="K341" s="3" t="str">
        <f t="shared" si="91"/>
        <v/>
      </c>
      <c r="L341" s="3" t="str">
        <f t="shared" si="94"/>
        <v/>
      </c>
      <c r="M341" s="3" t="str">
        <f t="shared" si="95"/>
        <v/>
      </c>
    </row>
    <row r="342" spans="1:13" x14ac:dyDescent="0.2">
      <c r="A342" s="9" t="str">
        <f t="shared" si="92"/>
        <v/>
      </c>
      <c r="B342" s="3" t="str">
        <f t="shared" si="93"/>
        <v/>
      </c>
      <c r="C342" s="3" t="str">
        <f t="shared" si="87"/>
        <v/>
      </c>
      <c r="D342" s="3" t="str">
        <f>IF(ISNUMBER(A342),COUNTIF(Calculations!B:B, A342),"")</f>
        <v/>
      </c>
      <c r="E342" s="3" t="str">
        <f>IF(ISNUMBER(A342),COUNTIF(Calculations!A:A, A342),"")</f>
        <v/>
      </c>
      <c r="F342" s="3" t="str">
        <f t="shared" si="96"/>
        <v/>
      </c>
      <c r="G342" s="3" t="str">
        <f t="shared" si="97"/>
        <v/>
      </c>
      <c r="H342" s="3" t="str">
        <f t="shared" si="88"/>
        <v/>
      </c>
      <c r="I342" s="3" t="str">
        <f t="shared" si="89"/>
        <v/>
      </c>
      <c r="J342" s="3" t="str">
        <f t="shared" si="90"/>
        <v/>
      </c>
      <c r="K342" s="3" t="str">
        <f t="shared" si="91"/>
        <v/>
      </c>
      <c r="L342" s="3" t="str">
        <f t="shared" si="94"/>
        <v/>
      </c>
      <c r="M342" s="3" t="str">
        <f t="shared" si="95"/>
        <v/>
      </c>
    </row>
    <row r="343" spans="1:13" x14ac:dyDescent="0.2">
      <c r="A343" s="9" t="str">
        <f t="shared" si="92"/>
        <v/>
      </c>
      <c r="B343" s="3" t="str">
        <f t="shared" si="93"/>
        <v/>
      </c>
      <c r="C343" s="3" t="str">
        <f t="shared" si="87"/>
        <v/>
      </c>
      <c r="D343" s="3" t="str">
        <f>IF(ISNUMBER(A343),COUNTIF(Calculations!B:B, A343),"")</f>
        <v/>
      </c>
      <c r="E343" s="3" t="str">
        <f>IF(ISNUMBER(A343),COUNTIF(Calculations!A:A, A343),"")</f>
        <v/>
      </c>
      <c r="F343" s="3" t="str">
        <f t="shared" si="96"/>
        <v/>
      </c>
      <c r="G343" s="3" t="str">
        <f t="shared" si="97"/>
        <v/>
      </c>
      <c r="H343" s="3" t="str">
        <f t="shared" si="88"/>
        <v/>
      </c>
      <c r="I343" s="3" t="str">
        <f t="shared" si="89"/>
        <v/>
      </c>
      <c r="J343" s="3" t="str">
        <f t="shared" si="90"/>
        <v/>
      </c>
      <c r="K343" s="3" t="str">
        <f t="shared" si="91"/>
        <v/>
      </c>
      <c r="L343" s="3" t="str">
        <f t="shared" si="94"/>
        <v/>
      </c>
      <c r="M343" s="3" t="str">
        <f t="shared" si="95"/>
        <v/>
      </c>
    </row>
    <row r="344" spans="1:13" x14ac:dyDescent="0.2">
      <c r="A344" s="9" t="str">
        <f t="shared" si="92"/>
        <v/>
      </c>
      <c r="B344" s="3" t="str">
        <f t="shared" si="93"/>
        <v/>
      </c>
      <c r="C344" s="3" t="str">
        <f t="shared" si="87"/>
        <v/>
      </c>
      <c r="D344" s="3" t="str">
        <f>IF(ISNUMBER(A344),COUNTIF(Calculations!B:B, A344),"")</f>
        <v/>
      </c>
      <c r="E344" s="3" t="str">
        <f>IF(ISNUMBER(A344),COUNTIF(Calculations!A:A, A344),"")</f>
        <v/>
      </c>
      <c r="F344" s="3" t="str">
        <f t="shared" si="96"/>
        <v/>
      </c>
      <c r="G344" s="3" t="str">
        <f t="shared" si="97"/>
        <v/>
      </c>
      <c r="H344" s="3" t="str">
        <f t="shared" si="88"/>
        <v/>
      </c>
      <c r="I344" s="3" t="str">
        <f t="shared" si="89"/>
        <v/>
      </c>
      <c r="J344" s="3" t="str">
        <f t="shared" si="90"/>
        <v/>
      </c>
      <c r="K344" s="3" t="str">
        <f t="shared" si="91"/>
        <v/>
      </c>
      <c r="L344" s="3" t="str">
        <f t="shared" si="94"/>
        <v/>
      </c>
      <c r="M344" s="3" t="str">
        <f t="shared" si="95"/>
        <v/>
      </c>
    </row>
    <row r="345" spans="1:13" x14ac:dyDescent="0.2">
      <c r="A345" s="9" t="str">
        <f t="shared" si="92"/>
        <v/>
      </c>
      <c r="B345" s="3" t="str">
        <f t="shared" si="93"/>
        <v/>
      </c>
      <c r="C345" s="3" t="str">
        <f t="shared" si="87"/>
        <v/>
      </c>
      <c r="D345" s="3" t="str">
        <f>IF(ISNUMBER(A345),COUNTIF(Calculations!B:B, A345),"")</f>
        <v/>
      </c>
      <c r="E345" s="3" t="str">
        <f>IF(ISNUMBER(A345),COUNTIF(Calculations!A:A, A345),"")</f>
        <v/>
      </c>
      <c r="F345" s="3" t="str">
        <f t="shared" si="96"/>
        <v/>
      </c>
      <c r="G345" s="3" t="str">
        <f t="shared" si="97"/>
        <v/>
      </c>
      <c r="H345" s="3" t="str">
        <f t="shared" si="88"/>
        <v/>
      </c>
      <c r="I345" s="3" t="str">
        <f t="shared" si="89"/>
        <v/>
      </c>
      <c r="J345" s="3" t="str">
        <f t="shared" si="90"/>
        <v/>
      </c>
      <c r="K345" s="3" t="str">
        <f t="shared" si="91"/>
        <v/>
      </c>
      <c r="L345" s="3" t="str">
        <f t="shared" si="94"/>
        <v/>
      </c>
      <c r="M345" s="3" t="str">
        <f t="shared" si="95"/>
        <v/>
      </c>
    </row>
    <row r="346" spans="1:13" x14ac:dyDescent="0.2">
      <c r="A346" s="9" t="str">
        <f t="shared" si="92"/>
        <v/>
      </c>
      <c r="B346" s="3" t="str">
        <f t="shared" si="93"/>
        <v/>
      </c>
      <c r="C346" s="3" t="str">
        <f t="shared" si="87"/>
        <v/>
      </c>
      <c r="D346" s="3" t="str">
        <f>IF(ISNUMBER(A346),COUNTIF(Calculations!B:B, A346),"")</f>
        <v/>
      </c>
      <c r="E346" s="3" t="str">
        <f>IF(ISNUMBER(A346),COUNTIF(Calculations!A:A, A346),"")</f>
        <v/>
      </c>
      <c r="F346" s="3" t="str">
        <f t="shared" si="96"/>
        <v/>
      </c>
      <c r="G346" s="3" t="str">
        <f t="shared" si="97"/>
        <v/>
      </c>
      <c r="H346" s="3" t="str">
        <f t="shared" si="88"/>
        <v/>
      </c>
      <c r="I346" s="3" t="str">
        <f t="shared" si="89"/>
        <v/>
      </c>
      <c r="J346" s="3" t="str">
        <f t="shared" si="90"/>
        <v/>
      </c>
      <c r="K346" s="3" t="str">
        <f t="shared" si="91"/>
        <v/>
      </c>
      <c r="L346" s="3" t="str">
        <f t="shared" si="94"/>
        <v/>
      </c>
      <c r="M346" s="3" t="str">
        <f t="shared" si="95"/>
        <v/>
      </c>
    </row>
    <row r="347" spans="1:13" x14ac:dyDescent="0.2">
      <c r="A347" s="9" t="str">
        <f t="shared" si="92"/>
        <v/>
      </c>
      <c r="B347" s="3" t="str">
        <f t="shared" si="93"/>
        <v/>
      </c>
      <c r="C347" s="3" t="str">
        <f t="shared" si="87"/>
        <v/>
      </c>
      <c r="D347" s="3" t="str">
        <f>IF(ISNUMBER(A347),COUNTIF(Calculations!B:B, A347),"")</f>
        <v/>
      </c>
      <c r="E347" s="3" t="str">
        <f>IF(ISNUMBER(A347),COUNTIF(Calculations!A:A, A347),"")</f>
        <v/>
      </c>
      <c r="F347" s="3" t="str">
        <f t="shared" si="96"/>
        <v/>
      </c>
      <c r="G347" s="3" t="str">
        <f t="shared" si="97"/>
        <v/>
      </c>
      <c r="H347" s="3" t="str">
        <f t="shared" si="88"/>
        <v/>
      </c>
      <c r="I347" s="3" t="str">
        <f t="shared" si="89"/>
        <v/>
      </c>
      <c r="J347" s="3" t="str">
        <f t="shared" si="90"/>
        <v/>
      </c>
      <c r="K347" s="3" t="str">
        <f t="shared" si="91"/>
        <v/>
      </c>
      <c r="L347" s="3" t="str">
        <f t="shared" si="94"/>
        <v/>
      </c>
      <c r="M347" s="3" t="str">
        <f t="shared" si="95"/>
        <v/>
      </c>
    </row>
    <row r="348" spans="1:13" x14ac:dyDescent="0.2">
      <c r="A348" s="9" t="str">
        <f t="shared" si="92"/>
        <v/>
      </c>
      <c r="B348" s="3" t="str">
        <f t="shared" si="93"/>
        <v/>
      </c>
      <c r="C348" s="3" t="str">
        <f t="shared" si="87"/>
        <v/>
      </c>
      <c r="D348" s="3" t="str">
        <f>IF(ISNUMBER(A348),COUNTIF(Calculations!B:B, A348),"")</f>
        <v/>
      </c>
      <c r="E348" s="3" t="str">
        <f>IF(ISNUMBER(A348),COUNTIF(Calculations!A:A, A348),"")</f>
        <v/>
      </c>
      <c r="F348" s="3" t="str">
        <f t="shared" si="96"/>
        <v/>
      </c>
      <c r="G348" s="3" t="str">
        <f t="shared" si="97"/>
        <v/>
      </c>
      <c r="H348" s="3" t="str">
        <f t="shared" si="88"/>
        <v/>
      </c>
      <c r="I348" s="3" t="str">
        <f t="shared" si="89"/>
        <v/>
      </c>
      <c r="J348" s="3" t="str">
        <f t="shared" si="90"/>
        <v/>
      </c>
      <c r="K348" s="3" t="str">
        <f t="shared" si="91"/>
        <v/>
      </c>
      <c r="L348" s="3" t="str">
        <f t="shared" si="94"/>
        <v/>
      </c>
      <c r="M348" s="3" t="str">
        <f t="shared" si="95"/>
        <v/>
      </c>
    </row>
    <row r="349" spans="1:13" x14ac:dyDescent="0.2">
      <c r="A349" s="9" t="str">
        <f t="shared" si="92"/>
        <v/>
      </c>
      <c r="B349" s="3" t="str">
        <f t="shared" si="93"/>
        <v/>
      </c>
      <c r="C349" s="3" t="str">
        <f t="shared" si="87"/>
        <v/>
      </c>
      <c r="D349" s="3" t="str">
        <f>IF(ISNUMBER(A349),COUNTIF(Calculations!B:B, A349),"")</f>
        <v/>
      </c>
      <c r="E349" s="3" t="str">
        <f>IF(ISNUMBER(A349),COUNTIF(Calculations!A:A, A349),"")</f>
        <v/>
      </c>
      <c r="F349" s="3" t="str">
        <f t="shared" si="96"/>
        <v/>
      </c>
      <c r="G349" s="3" t="str">
        <f t="shared" si="97"/>
        <v/>
      </c>
      <c r="H349" s="3" t="str">
        <f t="shared" si="88"/>
        <v/>
      </c>
      <c r="I349" s="3" t="str">
        <f t="shared" si="89"/>
        <v/>
      </c>
      <c r="J349" s="3" t="str">
        <f t="shared" si="90"/>
        <v/>
      </c>
      <c r="K349" s="3" t="str">
        <f t="shared" si="91"/>
        <v/>
      </c>
      <c r="L349" s="3" t="str">
        <f t="shared" si="94"/>
        <v/>
      </c>
      <c r="M349" s="3" t="str">
        <f t="shared" si="95"/>
        <v/>
      </c>
    </row>
    <row r="350" spans="1:13" x14ac:dyDescent="0.2">
      <c r="A350" s="9" t="str">
        <f t="shared" si="92"/>
        <v/>
      </c>
      <c r="B350" s="3" t="str">
        <f t="shared" si="93"/>
        <v/>
      </c>
      <c r="C350" s="3" t="str">
        <f t="shared" si="87"/>
        <v/>
      </c>
      <c r="D350" s="3" t="str">
        <f>IF(ISNUMBER(A350),COUNTIF(Calculations!B:B, A350),"")</f>
        <v/>
      </c>
      <c r="E350" s="3" t="str">
        <f>IF(ISNUMBER(A350),COUNTIF(Calculations!A:A, A350),"")</f>
        <v/>
      </c>
      <c r="F350" s="3" t="str">
        <f t="shared" si="96"/>
        <v/>
      </c>
      <c r="G350" s="3" t="str">
        <f t="shared" si="97"/>
        <v/>
      </c>
      <c r="H350" s="3" t="str">
        <f t="shared" si="88"/>
        <v/>
      </c>
      <c r="I350" s="3" t="str">
        <f t="shared" si="89"/>
        <v/>
      </c>
      <c r="J350" s="3" t="str">
        <f t="shared" si="90"/>
        <v/>
      </c>
      <c r="K350" s="3" t="str">
        <f t="shared" si="91"/>
        <v/>
      </c>
      <c r="L350" s="3" t="str">
        <f t="shared" si="94"/>
        <v/>
      </c>
      <c r="M350" s="3" t="str">
        <f t="shared" si="95"/>
        <v/>
      </c>
    </row>
    <row r="351" spans="1:13" x14ac:dyDescent="0.2">
      <c r="A351" s="9" t="str">
        <f t="shared" si="92"/>
        <v/>
      </c>
      <c r="B351" s="3" t="str">
        <f t="shared" si="93"/>
        <v/>
      </c>
      <c r="C351" s="3" t="str">
        <f t="shared" si="87"/>
        <v/>
      </c>
      <c r="D351" s="3" t="str">
        <f>IF(ISNUMBER(A351),COUNTIF(Calculations!B:B, A351),"")</f>
        <v/>
      </c>
      <c r="E351" s="3" t="str">
        <f>IF(ISNUMBER(A351),COUNTIF(Calculations!A:A, A351),"")</f>
        <v/>
      </c>
      <c r="F351" s="3" t="str">
        <f t="shared" si="96"/>
        <v/>
      </c>
      <c r="G351" s="3" t="str">
        <f t="shared" si="97"/>
        <v/>
      </c>
      <c r="H351" s="3" t="str">
        <f t="shared" si="88"/>
        <v/>
      </c>
      <c r="I351" s="3" t="str">
        <f t="shared" si="89"/>
        <v/>
      </c>
      <c r="J351" s="3" t="str">
        <f t="shared" si="90"/>
        <v/>
      </c>
      <c r="K351" s="3" t="str">
        <f t="shared" si="91"/>
        <v/>
      </c>
      <c r="L351" s="3" t="str">
        <f t="shared" si="94"/>
        <v/>
      </c>
      <c r="M351" s="3" t="str">
        <f t="shared" si="95"/>
        <v/>
      </c>
    </row>
    <row r="352" spans="1:13" x14ac:dyDescent="0.2">
      <c r="A352" s="9" t="str">
        <f t="shared" si="92"/>
        <v/>
      </c>
      <c r="B352" s="3" t="str">
        <f t="shared" si="93"/>
        <v/>
      </c>
      <c r="C352" s="3" t="str">
        <f t="shared" si="87"/>
        <v/>
      </c>
      <c r="D352" s="3" t="str">
        <f>IF(ISNUMBER(A352),COUNTIF(Calculations!B:B, A352),"")</f>
        <v/>
      </c>
      <c r="E352" s="3" t="str">
        <f>IF(ISNUMBER(A352),COUNTIF(Calculations!A:A, A352),"")</f>
        <v/>
      </c>
      <c r="F352" s="3" t="str">
        <f t="shared" si="96"/>
        <v/>
      </c>
      <c r="G352" s="3" t="str">
        <f t="shared" si="97"/>
        <v/>
      </c>
      <c r="H352" s="3" t="str">
        <f t="shared" si="88"/>
        <v/>
      </c>
      <c r="I352" s="3" t="str">
        <f t="shared" si="89"/>
        <v/>
      </c>
      <c r="J352" s="3" t="str">
        <f t="shared" si="90"/>
        <v/>
      </c>
      <c r="K352" s="3" t="str">
        <f t="shared" si="91"/>
        <v/>
      </c>
      <c r="L352" s="3" t="str">
        <f t="shared" si="94"/>
        <v/>
      </c>
      <c r="M352" s="3" t="str">
        <f t="shared" si="95"/>
        <v/>
      </c>
    </row>
    <row r="353" spans="1:13" x14ac:dyDescent="0.2">
      <c r="A353" s="9" t="str">
        <f t="shared" si="92"/>
        <v/>
      </c>
      <c r="B353" s="3" t="str">
        <f t="shared" si="93"/>
        <v/>
      </c>
      <c r="C353" s="3" t="str">
        <f t="shared" si="87"/>
        <v/>
      </c>
      <c r="D353" s="3" t="str">
        <f>IF(ISNUMBER(A353),COUNTIF(Calculations!B:B, A353),"")</f>
        <v/>
      </c>
      <c r="E353" s="3" t="str">
        <f>IF(ISNUMBER(A353),COUNTIF(Calculations!A:A, A353),"")</f>
        <v/>
      </c>
      <c r="F353" s="3" t="str">
        <f t="shared" si="96"/>
        <v/>
      </c>
      <c r="G353" s="3" t="str">
        <f t="shared" si="97"/>
        <v/>
      </c>
      <c r="H353" s="3" t="str">
        <f t="shared" si="88"/>
        <v/>
      </c>
      <c r="I353" s="3" t="str">
        <f t="shared" si="89"/>
        <v/>
      </c>
      <c r="J353" s="3" t="str">
        <f t="shared" si="90"/>
        <v/>
      </c>
      <c r="K353" s="3" t="str">
        <f t="shared" si="91"/>
        <v/>
      </c>
      <c r="L353" s="3" t="str">
        <f t="shared" si="94"/>
        <v/>
      </c>
      <c r="M353" s="3" t="str">
        <f t="shared" si="95"/>
        <v/>
      </c>
    </row>
    <row r="354" spans="1:13" x14ac:dyDescent="0.2">
      <c r="A354" s="9" t="str">
        <f t="shared" si="92"/>
        <v/>
      </c>
      <c r="B354" s="3" t="str">
        <f t="shared" si="93"/>
        <v/>
      </c>
      <c r="C354" s="3" t="str">
        <f t="shared" si="87"/>
        <v/>
      </c>
      <c r="D354" s="3" t="str">
        <f>IF(ISNUMBER(A354),COUNTIF(Calculations!B:B, A354),"")</f>
        <v/>
      </c>
      <c r="E354" s="3" t="str">
        <f>IF(ISNUMBER(A354),COUNTIF(Calculations!A:A, A354),"")</f>
        <v/>
      </c>
      <c r="F354" s="3" t="str">
        <f t="shared" si="96"/>
        <v/>
      </c>
      <c r="G354" s="3" t="str">
        <f t="shared" si="97"/>
        <v/>
      </c>
      <c r="H354" s="3" t="str">
        <f t="shared" si="88"/>
        <v/>
      </c>
      <c r="I354" s="3" t="str">
        <f t="shared" si="89"/>
        <v/>
      </c>
      <c r="J354" s="3" t="str">
        <f t="shared" si="90"/>
        <v/>
      </c>
      <c r="K354" s="3" t="str">
        <f t="shared" si="91"/>
        <v/>
      </c>
      <c r="L354" s="3" t="str">
        <f t="shared" si="94"/>
        <v/>
      </c>
      <c r="M354" s="3" t="str">
        <f t="shared" si="95"/>
        <v/>
      </c>
    </row>
    <row r="355" spans="1:13" x14ac:dyDescent="0.2">
      <c r="A355" s="9" t="str">
        <f t="shared" si="92"/>
        <v/>
      </c>
      <c r="B355" s="3" t="str">
        <f t="shared" si="93"/>
        <v/>
      </c>
      <c r="C355" s="3" t="str">
        <f t="shared" si="87"/>
        <v/>
      </c>
      <c r="D355" s="3" t="str">
        <f>IF(ISNUMBER(A355),COUNTIF(Calculations!B:B, A355),"")</f>
        <v/>
      </c>
      <c r="E355" s="3" t="str">
        <f>IF(ISNUMBER(A355),COUNTIF(Calculations!A:A, A355),"")</f>
        <v/>
      </c>
      <c r="F355" s="3" t="str">
        <f t="shared" si="96"/>
        <v/>
      </c>
      <c r="G355" s="3" t="str">
        <f t="shared" si="97"/>
        <v/>
      </c>
      <c r="H355" s="3" t="str">
        <f t="shared" si="88"/>
        <v/>
      </c>
      <c r="I355" s="3" t="str">
        <f t="shared" si="89"/>
        <v/>
      </c>
      <c r="J355" s="3" t="str">
        <f t="shared" si="90"/>
        <v/>
      </c>
      <c r="K355" s="3" t="str">
        <f t="shared" si="91"/>
        <v/>
      </c>
      <c r="L355" s="3" t="str">
        <f t="shared" si="94"/>
        <v/>
      </c>
      <c r="M355" s="3" t="str">
        <f t="shared" si="95"/>
        <v/>
      </c>
    </row>
    <row r="356" spans="1:13" x14ac:dyDescent="0.2">
      <c r="A356" s="9" t="str">
        <f t="shared" si="92"/>
        <v/>
      </c>
      <c r="B356" s="3" t="str">
        <f t="shared" si="93"/>
        <v/>
      </c>
      <c r="C356" s="3" t="str">
        <f t="shared" si="87"/>
        <v/>
      </c>
      <c r="D356" s="3" t="str">
        <f>IF(ISNUMBER(A356),COUNTIF(Calculations!B:B, A356),"")</f>
        <v/>
      </c>
      <c r="E356" s="3" t="str">
        <f>IF(ISNUMBER(A356),COUNTIF(Calculations!A:A, A356),"")</f>
        <v/>
      </c>
      <c r="F356" s="3" t="str">
        <f t="shared" si="96"/>
        <v/>
      </c>
      <c r="G356" s="3" t="str">
        <f t="shared" si="97"/>
        <v/>
      </c>
      <c r="H356" s="3" t="str">
        <f t="shared" si="88"/>
        <v/>
      </c>
      <c r="I356" s="3" t="str">
        <f t="shared" si="89"/>
        <v/>
      </c>
      <c r="J356" s="3" t="str">
        <f t="shared" si="90"/>
        <v/>
      </c>
      <c r="K356" s="3" t="str">
        <f t="shared" si="91"/>
        <v/>
      </c>
      <c r="L356" s="3" t="str">
        <f t="shared" si="94"/>
        <v/>
      </c>
      <c r="M356" s="3" t="str">
        <f t="shared" si="95"/>
        <v/>
      </c>
    </row>
    <row r="357" spans="1:13" x14ac:dyDescent="0.2">
      <c r="A357" s="9" t="str">
        <f t="shared" si="92"/>
        <v/>
      </c>
      <c r="B357" s="3" t="str">
        <f t="shared" si="93"/>
        <v/>
      </c>
      <c r="C357" s="3" t="str">
        <f t="shared" si="87"/>
        <v/>
      </c>
      <c r="D357" s="3" t="str">
        <f>IF(ISNUMBER(A357),COUNTIF(Calculations!B:B, A357),"")</f>
        <v/>
      </c>
      <c r="E357" s="3" t="str">
        <f>IF(ISNUMBER(A357),COUNTIF(Calculations!A:A, A357),"")</f>
        <v/>
      </c>
      <c r="F357" s="3" t="str">
        <f t="shared" si="96"/>
        <v/>
      </c>
      <c r="G357" s="3" t="str">
        <f t="shared" si="97"/>
        <v/>
      </c>
      <c r="H357" s="3" t="str">
        <f t="shared" si="88"/>
        <v/>
      </c>
      <c r="I357" s="3" t="str">
        <f t="shared" si="89"/>
        <v/>
      </c>
      <c r="J357" s="3" t="str">
        <f t="shared" si="90"/>
        <v/>
      </c>
      <c r="K357" s="3" t="str">
        <f t="shared" si="91"/>
        <v/>
      </c>
      <c r="L357" s="3" t="str">
        <f t="shared" si="94"/>
        <v/>
      </c>
      <c r="M357" s="3" t="str">
        <f t="shared" si="95"/>
        <v/>
      </c>
    </row>
    <row r="358" spans="1:13" x14ac:dyDescent="0.2">
      <c r="A358" s="9" t="str">
        <f t="shared" si="92"/>
        <v/>
      </c>
      <c r="B358" s="3" t="str">
        <f t="shared" si="93"/>
        <v/>
      </c>
      <c r="C358" s="3" t="str">
        <f t="shared" si="87"/>
        <v/>
      </c>
      <c r="D358" s="3" t="str">
        <f>IF(ISNUMBER(A358),COUNTIF(Calculations!B:B, A358),"")</f>
        <v/>
      </c>
      <c r="E358" s="3" t="str">
        <f>IF(ISNUMBER(A358),COUNTIF(Calculations!A:A, A358),"")</f>
        <v/>
      </c>
      <c r="F358" s="3" t="str">
        <f t="shared" si="96"/>
        <v/>
      </c>
      <c r="G358" s="3" t="str">
        <f t="shared" si="97"/>
        <v/>
      </c>
      <c r="H358" s="3" t="str">
        <f t="shared" si="88"/>
        <v/>
      </c>
      <c r="I358" s="3" t="str">
        <f t="shared" si="89"/>
        <v/>
      </c>
      <c r="J358" s="3" t="str">
        <f t="shared" si="90"/>
        <v/>
      </c>
      <c r="K358" s="3" t="str">
        <f t="shared" si="91"/>
        <v/>
      </c>
      <c r="L358" s="3" t="str">
        <f t="shared" si="94"/>
        <v/>
      </c>
      <c r="M358" s="3" t="str">
        <f t="shared" si="95"/>
        <v/>
      </c>
    </row>
    <row r="359" spans="1:13" x14ac:dyDescent="0.2">
      <c r="A359" s="9" t="str">
        <f t="shared" si="92"/>
        <v/>
      </c>
      <c r="B359" s="3" t="str">
        <f t="shared" si="93"/>
        <v/>
      </c>
      <c r="C359" s="3" t="str">
        <f t="shared" si="87"/>
        <v/>
      </c>
      <c r="D359" s="3" t="str">
        <f>IF(ISNUMBER(A359),COUNTIF(Calculations!B:B, A359),"")</f>
        <v/>
      </c>
      <c r="E359" s="3" t="str">
        <f>IF(ISNUMBER(A359),COUNTIF(Calculations!A:A, A359),"")</f>
        <v/>
      </c>
      <c r="F359" s="3" t="str">
        <f t="shared" si="96"/>
        <v/>
      </c>
      <c r="G359" s="3" t="str">
        <f t="shared" si="97"/>
        <v/>
      </c>
      <c r="H359" s="3" t="str">
        <f t="shared" si="88"/>
        <v/>
      </c>
      <c r="I359" s="3" t="str">
        <f t="shared" si="89"/>
        <v/>
      </c>
      <c r="J359" s="3" t="str">
        <f t="shared" si="90"/>
        <v/>
      </c>
      <c r="K359" s="3" t="str">
        <f t="shared" si="91"/>
        <v/>
      </c>
      <c r="L359" s="3" t="str">
        <f t="shared" si="94"/>
        <v/>
      </c>
      <c r="M359" s="3" t="str">
        <f t="shared" si="95"/>
        <v/>
      </c>
    </row>
    <row r="360" spans="1:13" x14ac:dyDescent="0.2">
      <c r="A360" s="9" t="str">
        <f t="shared" si="92"/>
        <v/>
      </c>
      <c r="B360" s="3" t="str">
        <f t="shared" si="93"/>
        <v/>
      </c>
      <c r="C360" s="3" t="str">
        <f t="shared" si="87"/>
        <v/>
      </c>
      <c r="D360" s="3" t="str">
        <f>IF(ISNUMBER(A360),COUNTIF(Calculations!B:B, A360),"")</f>
        <v/>
      </c>
      <c r="E360" s="3" t="str">
        <f>IF(ISNUMBER(A360),COUNTIF(Calculations!A:A, A360),"")</f>
        <v/>
      </c>
      <c r="F360" s="3" t="str">
        <f t="shared" si="96"/>
        <v/>
      </c>
      <c r="G360" s="3" t="str">
        <f t="shared" si="97"/>
        <v/>
      </c>
      <c r="H360" s="3" t="str">
        <f t="shared" si="88"/>
        <v/>
      </c>
      <c r="I360" s="3" t="str">
        <f t="shared" si="89"/>
        <v/>
      </c>
      <c r="J360" s="3" t="str">
        <f t="shared" si="90"/>
        <v/>
      </c>
      <c r="K360" s="3" t="str">
        <f t="shared" si="91"/>
        <v/>
      </c>
      <c r="L360" s="3" t="str">
        <f t="shared" si="94"/>
        <v/>
      </c>
      <c r="M360" s="3" t="str">
        <f t="shared" si="95"/>
        <v/>
      </c>
    </row>
    <row r="361" spans="1:13" x14ac:dyDescent="0.2">
      <c r="A361" s="9" t="str">
        <f t="shared" si="92"/>
        <v/>
      </c>
      <c r="B361" s="3" t="str">
        <f t="shared" si="93"/>
        <v/>
      </c>
      <c r="C361" s="3" t="str">
        <f t="shared" si="87"/>
        <v/>
      </c>
      <c r="D361" s="3" t="str">
        <f>IF(ISNUMBER(A361),COUNTIF(Calculations!B:B, A361),"")</f>
        <v/>
      </c>
      <c r="E361" s="3" t="str">
        <f>IF(ISNUMBER(A361),COUNTIF(Calculations!A:A, A361),"")</f>
        <v/>
      </c>
      <c r="F361" s="3" t="str">
        <f t="shared" si="96"/>
        <v/>
      </c>
      <c r="G361" s="3" t="str">
        <f t="shared" si="97"/>
        <v/>
      </c>
      <c r="H361" s="3" t="str">
        <f t="shared" si="88"/>
        <v/>
      </c>
      <c r="I361" s="3" t="str">
        <f t="shared" si="89"/>
        <v/>
      </c>
      <c r="J361" s="3" t="str">
        <f t="shared" si="90"/>
        <v/>
      </c>
      <c r="K361" s="3" t="str">
        <f t="shared" si="91"/>
        <v/>
      </c>
      <c r="L361" s="3" t="str">
        <f t="shared" si="94"/>
        <v/>
      </c>
      <c r="M361" s="3" t="str">
        <f t="shared" si="95"/>
        <v/>
      </c>
    </row>
    <row r="362" spans="1:13" x14ac:dyDescent="0.2">
      <c r="A362" s="9" t="str">
        <f t="shared" si="92"/>
        <v/>
      </c>
      <c r="B362" s="3" t="str">
        <f t="shared" si="93"/>
        <v/>
      </c>
      <c r="C362" s="3" t="str">
        <f t="shared" si="87"/>
        <v/>
      </c>
      <c r="D362" s="3" t="str">
        <f>IF(ISNUMBER(A362),COUNTIF(Calculations!B:B, A362),"")</f>
        <v/>
      </c>
      <c r="E362" s="3" t="str">
        <f>IF(ISNUMBER(A362),COUNTIF(Calculations!A:A, A362),"")</f>
        <v/>
      </c>
      <c r="F362" s="3" t="str">
        <f t="shared" si="96"/>
        <v/>
      </c>
      <c r="G362" s="3" t="str">
        <f t="shared" si="97"/>
        <v/>
      </c>
      <c r="H362" s="3" t="str">
        <f t="shared" si="88"/>
        <v/>
      </c>
      <c r="I362" s="3" t="str">
        <f t="shared" si="89"/>
        <v/>
      </c>
      <c r="J362" s="3" t="str">
        <f t="shared" si="90"/>
        <v/>
      </c>
      <c r="K362" s="3" t="str">
        <f t="shared" si="91"/>
        <v/>
      </c>
      <c r="L362" s="3" t="str">
        <f t="shared" si="94"/>
        <v/>
      </c>
      <c r="M362" s="3" t="str">
        <f t="shared" si="95"/>
        <v/>
      </c>
    </row>
    <row r="363" spans="1:13" x14ac:dyDescent="0.2">
      <c r="A363" s="9" t="str">
        <f t="shared" si="92"/>
        <v/>
      </c>
      <c r="B363" s="3" t="str">
        <f t="shared" si="93"/>
        <v/>
      </c>
      <c r="C363" s="3" t="str">
        <f t="shared" si="87"/>
        <v/>
      </c>
      <c r="D363" s="3" t="str">
        <f>IF(ISNUMBER(A363),COUNTIF(Calculations!B:B, A363),"")</f>
        <v/>
      </c>
      <c r="E363" s="3" t="str">
        <f>IF(ISNUMBER(A363),COUNTIF(Calculations!A:A, A363),"")</f>
        <v/>
      </c>
      <c r="F363" s="3" t="str">
        <f t="shared" si="96"/>
        <v/>
      </c>
      <c r="G363" s="3" t="str">
        <f t="shared" si="97"/>
        <v/>
      </c>
      <c r="H363" s="3" t="str">
        <f t="shared" si="88"/>
        <v/>
      </c>
      <c r="I363" s="3" t="str">
        <f t="shared" si="89"/>
        <v/>
      </c>
      <c r="J363" s="3" t="str">
        <f t="shared" si="90"/>
        <v/>
      </c>
      <c r="K363" s="3" t="str">
        <f t="shared" si="91"/>
        <v/>
      </c>
      <c r="L363" s="3" t="str">
        <f t="shared" si="94"/>
        <v/>
      </c>
      <c r="M363" s="3" t="str">
        <f t="shared" si="95"/>
        <v/>
      </c>
    </row>
    <row r="364" spans="1:13" x14ac:dyDescent="0.2">
      <c r="A364" s="9" t="str">
        <f t="shared" si="92"/>
        <v/>
      </c>
      <c r="B364" s="3" t="str">
        <f t="shared" si="93"/>
        <v/>
      </c>
      <c r="C364" s="3" t="str">
        <f t="shared" si="87"/>
        <v/>
      </c>
      <c r="D364" s="3" t="str">
        <f>IF(ISNUMBER(A364),COUNTIF(Calculations!B:B, A364),"")</f>
        <v/>
      </c>
      <c r="E364" s="3" t="str">
        <f>IF(ISNUMBER(A364),COUNTIF(Calculations!A:A, A364),"")</f>
        <v/>
      </c>
      <c r="F364" s="3" t="str">
        <f t="shared" si="96"/>
        <v/>
      </c>
      <c r="G364" s="3" t="str">
        <f t="shared" si="97"/>
        <v/>
      </c>
      <c r="H364" s="3" t="str">
        <f t="shared" si="88"/>
        <v/>
      </c>
      <c r="I364" s="3" t="str">
        <f t="shared" si="89"/>
        <v/>
      </c>
      <c r="J364" s="3" t="str">
        <f t="shared" si="90"/>
        <v/>
      </c>
      <c r="K364" s="3" t="str">
        <f t="shared" si="91"/>
        <v/>
      </c>
      <c r="L364" s="3" t="str">
        <f t="shared" si="94"/>
        <v/>
      </c>
      <c r="M364" s="3" t="str">
        <f t="shared" si="95"/>
        <v/>
      </c>
    </row>
    <row r="365" spans="1:13" x14ac:dyDescent="0.2">
      <c r="A365" s="9" t="str">
        <f t="shared" si="92"/>
        <v/>
      </c>
      <c r="B365" s="3" t="str">
        <f t="shared" si="93"/>
        <v/>
      </c>
      <c r="C365" s="3" t="str">
        <f t="shared" si="87"/>
        <v/>
      </c>
      <c r="D365" s="3" t="str">
        <f>IF(ISNUMBER(A365),COUNTIF(Calculations!B:B, A365),"")</f>
        <v/>
      </c>
      <c r="E365" s="3" t="str">
        <f>IF(ISNUMBER(A365),COUNTIF(Calculations!A:A, A365),"")</f>
        <v/>
      </c>
      <c r="F365" s="3" t="str">
        <f t="shared" si="96"/>
        <v/>
      </c>
      <c r="G365" s="3" t="str">
        <f t="shared" si="97"/>
        <v/>
      </c>
      <c r="H365" s="3" t="str">
        <f t="shared" si="88"/>
        <v/>
      </c>
      <c r="I365" s="3" t="str">
        <f t="shared" si="89"/>
        <v/>
      </c>
      <c r="J365" s="3" t="str">
        <f t="shared" si="90"/>
        <v/>
      </c>
      <c r="K365" s="3" t="str">
        <f t="shared" si="91"/>
        <v/>
      </c>
      <c r="L365" s="3" t="str">
        <f t="shared" si="94"/>
        <v/>
      </c>
      <c r="M365" s="3" t="str">
        <f t="shared" si="95"/>
        <v/>
      </c>
    </row>
    <row r="366" spans="1:13" x14ac:dyDescent="0.2">
      <c r="A366" s="9" t="str">
        <f t="shared" si="92"/>
        <v/>
      </c>
      <c r="B366" s="3" t="str">
        <f t="shared" si="93"/>
        <v/>
      </c>
      <c r="C366" s="3" t="str">
        <f t="shared" si="87"/>
        <v/>
      </c>
      <c r="D366" s="3" t="str">
        <f>IF(ISNUMBER(A366),COUNTIF(Calculations!B:B, A366),"")</f>
        <v/>
      </c>
      <c r="E366" s="3" t="str">
        <f>IF(ISNUMBER(A366),COUNTIF(Calculations!A:A, A366),"")</f>
        <v/>
      </c>
      <c r="F366" s="3" t="str">
        <f t="shared" si="96"/>
        <v/>
      </c>
      <c r="G366" s="3" t="str">
        <f t="shared" si="97"/>
        <v/>
      </c>
      <c r="H366" s="3" t="str">
        <f t="shared" si="88"/>
        <v/>
      </c>
      <c r="I366" s="3" t="str">
        <f t="shared" si="89"/>
        <v/>
      </c>
      <c r="J366" s="3" t="str">
        <f t="shared" si="90"/>
        <v/>
      </c>
      <c r="K366" s="3" t="str">
        <f t="shared" si="91"/>
        <v/>
      </c>
      <c r="L366" s="3" t="str">
        <f t="shared" si="94"/>
        <v/>
      </c>
      <c r="M366" s="3" t="str">
        <f t="shared" si="95"/>
        <v/>
      </c>
    </row>
    <row r="367" spans="1:13" x14ac:dyDescent="0.2">
      <c r="A367" s="9" t="str">
        <f t="shared" si="92"/>
        <v/>
      </c>
      <c r="B367" s="3" t="str">
        <f t="shared" si="93"/>
        <v/>
      </c>
      <c r="C367" s="3" t="str">
        <f t="shared" si="87"/>
        <v/>
      </c>
      <c r="D367" s="3" t="str">
        <f>IF(ISNUMBER(A367),COUNTIF(Calculations!B:B, A367),"")</f>
        <v/>
      </c>
      <c r="E367" s="3" t="str">
        <f>IF(ISNUMBER(A367),COUNTIF(Calculations!A:A, A367),"")</f>
        <v/>
      </c>
      <c r="F367" s="3" t="str">
        <f t="shared" si="96"/>
        <v/>
      </c>
      <c r="G367" s="3" t="str">
        <f t="shared" si="97"/>
        <v/>
      </c>
      <c r="H367" s="3" t="str">
        <f t="shared" si="88"/>
        <v/>
      </c>
      <c r="I367" s="3" t="str">
        <f t="shared" si="89"/>
        <v/>
      </c>
      <c r="J367" s="3" t="str">
        <f t="shared" si="90"/>
        <v/>
      </c>
      <c r="K367" s="3" t="str">
        <f t="shared" si="91"/>
        <v/>
      </c>
      <c r="L367" s="3" t="str">
        <f t="shared" si="94"/>
        <v/>
      </c>
      <c r="M367" s="3" t="str">
        <f t="shared" si="95"/>
        <v/>
      </c>
    </row>
    <row r="368" spans="1:13" x14ac:dyDescent="0.2">
      <c r="A368" s="9" t="str">
        <f t="shared" si="92"/>
        <v/>
      </c>
      <c r="B368" s="3" t="str">
        <f t="shared" si="93"/>
        <v/>
      </c>
      <c r="C368" s="3" t="str">
        <f t="shared" si="87"/>
        <v/>
      </c>
      <c r="D368" s="3" t="str">
        <f>IF(ISNUMBER(A368),COUNTIF(Calculations!B:B, A368),"")</f>
        <v/>
      </c>
      <c r="E368" s="3" t="str">
        <f>IF(ISNUMBER(A368),COUNTIF(Calculations!A:A, A368),"")</f>
        <v/>
      </c>
      <c r="F368" s="3" t="str">
        <f t="shared" si="96"/>
        <v/>
      </c>
      <c r="G368" s="3" t="str">
        <f t="shared" si="97"/>
        <v/>
      </c>
      <c r="H368" s="3" t="str">
        <f t="shared" si="88"/>
        <v/>
      </c>
      <c r="I368" s="3" t="str">
        <f t="shared" si="89"/>
        <v/>
      </c>
      <c r="J368" s="3" t="str">
        <f t="shared" si="90"/>
        <v/>
      </c>
      <c r="K368" s="3" t="str">
        <f t="shared" si="91"/>
        <v/>
      </c>
      <c r="L368" s="3" t="str">
        <f t="shared" si="94"/>
        <v/>
      </c>
      <c r="M368" s="3" t="str">
        <f t="shared" si="95"/>
        <v/>
      </c>
    </row>
    <row r="369" spans="1:13" x14ac:dyDescent="0.2">
      <c r="A369" s="9" t="str">
        <f t="shared" si="92"/>
        <v/>
      </c>
      <c r="B369" s="3" t="str">
        <f t="shared" si="93"/>
        <v/>
      </c>
      <c r="C369" s="3" t="str">
        <f t="shared" si="87"/>
        <v/>
      </c>
      <c r="D369" s="3" t="str">
        <f>IF(ISNUMBER(A369),COUNTIF(Calculations!B:B, A369),"")</f>
        <v/>
      </c>
      <c r="E369" s="3" t="str">
        <f>IF(ISNUMBER(A369),COUNTIF(Calculations!A:A, A369),"")</f>
        <v/>
      </c>
      <c r="F369" s="3" t="str">
        <f t="shared" si="96"/>
        <v/>
      </c>
      <c r="G369" s="3" t="str">
        <f t="shared" si="97"/>
        <v/>
      </c>
      <c r="H369" s="3" t="str">
        <f t="shared" si="88"/>
        <v/>
      </c>
      <c r="I369" s="3" t="str">
        <f t="shared" si="89"/>
        <v/>
      </c>
      <c r="J369" s="3" t="str">
        <f t="shared" si="90"/>
        <v/>
      </c>
      <c r="K369" s="3" t="str">
        <f t="shared" si="91"/>
        <v/>
      </c>
      <c r="L369" s="3" t="str">
        <f t="shared" si="94"/>
        <v/>
      </c>
      <c r="M369" s="3" t="str">
        <f t="shared" si="95"/>
        <v/>
      </c>
    </row>
    <row r="370" spans="1:13" x14ac:dyDescent="0.2">
      <c r="A370" s="9" t="str">
        <f t="shared" si="92"/>
        <v/>
      </c>
      <c r="B370" s="3" t="str">
        <f t="shared" si="93"/>
        <v/>
      </c>
      <c r="C370" s="3" t="str">
        <f t="shared" si="87"/>
        <v/>
      </c>
      <c r="D370" s="3" t="str">
        <f>IF(ISNUMBER(A370),COUNTIF(Calculations!B:B, A370),"")</f>
        <v/>
      </c>
      <c r="E370" s="3" t="str">
        <f>IF(ISNUMBER(A370),COUNTIF(Calculations!A:A, A370),"")</f>
        <v/>
      </c>
      <c r="F370" s="3" t="str">
        <f t="shared" si="96"/>
        <v/>
      </c>
      <c r="G370" s="3" t="str">
        <f t="shared" si="97"/>
        <v/>
      </c>
      <c r="H370" s="3" t="str">
        <f t="shared" si="88"/>
        <v/>
      </c>
      <c r="I370" s="3" t="str">
        <f t="shared" si="89"/>
        <v/>
      </c>
      <c r="J370" s="3" t="str">
        <f t="shared" si="90"/>
        <v/>
      </c>
      <c r="K370" s="3" t="str">
        <f t="shared" si="91"/>
        <v/>
      </c>
      <c r="L370" s="3" t="str">
        <f t="shared" si="94"/>
        <v/>
      </c>
      <c r="M370" s="3" t="str">
        <f t="shared" si="95"/>
        <v/>
      </c>
    </row>
    <row r="371" spans="1:13" x14ac:dyDescent="0.2">
      <c r="A371" s="9" t="str">
        <f t="shared" si="92"/>
        <v/>
      </c>
      <c r="B371" s="3" t="str">
        <f t="shared" si="93"/>
        <v/>
      </c>
      <c r="C371" s="3" t="str">
        <f t="shared" si="87"/>
        <v/>
      </c>
      <c r="D371" s="3" t="str">
        <f>IF(ISNUMBER(A371),COUNTIF(Calculations!B:B, A371),"")</f>
        <v/>
      </c>
      <c r="E371" s="3" t="str">
        <f>IF(ISNUMBER(A371),COUNTIF(Calculations!A:A, A371),"")</f>
        <v/>
      </c>
      <c r="F371" s="3" t="str">
        <f t="shared" si="96"/>
        <v/>
      </c>
      <c r="G371" s="3" t="str">
        <f t="shared" si="97"/>
        <v/>
      </c>
      <c r="H371" s="3" t="str">
        <f t="shared" si="88"/>
        <v/>
      </c>
      <c r="I371" s="3" t="str">
        <f t="shared" si="89"/>
        <v/>
      </c>
      <c r="J371" s="3" t="str">
        <f t="shared" si="90"/>
        <v/>
      </c>
      <c r="K371" s="3" t="str">
        <f t="shared" si="91"/>
        <v/>
      </c>
      <c r="L371" s="3" t="str">
        <f t="shared" si="94"/>
        <v/>
      </c>
      <c r="M371" s="3" t="str">
        <f t="shared" si="95"/>
        <v/>
      </c>
    </row>
    <row r="372" spans="1:13" x14ac:dyDescent="0.2">
      <c r="A372" s="9" t="str">
        <f t="shared" si="92"/>
        <v/>
      </c>
      <c r="B372" s="3" t="str">
        <f t="shared" si="93"/>
        <v/>
      </c>
      <c r="C372" s="3" t="str">
        <f t="shared" si="87"/>
        <v/>
      </c>
      <c r="D372" s="3" t="str">
        <f>IF(ISNUMBER(A372),COUNTIF(Calculations!B:B, A372),"")</f>
        <v/>
      </c>
      <c r="E372" s="3" t="str">
        <f>IF(ISNUMBER(A372),COUNTIF(Calculations!A:A, A372),"")</f>
        <v/>
      </c>
      <c r="F372" s="3" t="str">
        <f t="shared" si="96"/>
        <v/>
      </c>
      <c r="G372" s="3" t="str">
        <f t="shared" si="97"/>
        <v/>
      </c>
      <c r="H372" s="3" t="str">
        <f t="shared" si="88"/>
        <v/>
      </c>
      <c r="I372" s="3" t="str">
        <f t="shared" si="89"/>
        <v/>
      </c>
      <c r="J372" s="3" t="str">
        <f t="shared" si="90"/>
        <v/>
      </c>
      <c r="K372" s="3" t="str">
        <f t="shared" si="91"/>
        <v/>
      </c>
      <c r="L372" s="3" t="str">
        <f t="shared" si="94"/>
        <v/>
      </c>
      <c r="M372" s="3" t="str">
        <f t="shared" si="95"/>
        <v/>
      </c>
    </row>
    <row r="373" spans="1:13" x14ac:dyDescent="0.2">
      <c r="A373" s="9" t="str">
        <f t="shared" si="92"/>
        <v/>
      </c>
      <c r="B373" s="3" t="str">
        <f t="shared" si="93"/>
        <v/>
      </c>
      <c r="C373" s="3" t="str">
        <f t="shared" si="87"/>
        <v/>
      </c>
      <c r="D373" s="3" t="str">
        <f>IF(ISNUMBER(A373),COUNTIF(Calculations!B:B, A373),"")</f>
        <v/>
      </c>
      <c r="E373" s="3" t="str">
        <f>IF(ISNUMBER(A373),COUNTIF(Calculations!A:A, A373),"")</f>
        <v/>
      </c>
      <c r="F373" s="3" t="str">
        <f t="shared" si="96"/>
        <v/>
      </c>
      <c r="G373" s="3" t="str">
        <f t="shared" si="97"/>
        <v/>
      </c>
      <c r="H373" s="3" t="str">
        <f t="shared" si="88"/>
        <v/>
      </c>
      <c r="I373" s="3" t="str">
        <f t="shared" si="89"/>
        <v/>
      </c>
      <c r="J373" s="3" t="str">
        <f t="shared" si="90"/>
        <v/>
      </c>
      <c r="K373" s="3" t="str">
        <f t="shared" si="91"/>
        <v/>
      </c>
      <c r="L373" s="3" t="str">
        <f t="shared" si="94"/>
        <v/>
      </c>
      <c r="M373" s="3" t="str">
        <f t="shared" si="95"/>
        <v/>
      </c>
    </row>
    <row r="374" spans="1:13" x14ac:dyDescent="0.2">
      <c r="A374" s="9" t="str">
        <f t="shared" si="92"/>
        <v/>
      </c>
      <c r="B374" s="3" t="str">
        <f t="shared" si="93"/>
        <v/>
      </c>
      <c r="C374" s="3" t="str">
        <f t="shared" si="87"/>
        <v/>
      </c>
      <c r="D374" s="3" t="str">
        <f>IF(ISNUMBER(A374),COUNTIF(Calculations!B:B, A374),"")</f>
        <v/>
      </c>
      <c r="E374" s="3" t="str">
        <f>IF(ISNUMBER(A374),COUNTIF(Calculations!A:A, A374),"")</f>
        <v/>
      </c>
      <c r="F374" s="3" t="str">
        <f t="shared" si="96"/>
        <v/>
      </c>
      <c r="G374" s="3" t="str">
        <f t="shared" si="97"/>
        <v/>
      </c>
      <c r="H374" s="3" t="str">
        <f t="shared" si="88"/>
        <v/>
      </c>
      <c r="I374" s="3" t="str">
        <f t="shared" si="89"/>
        <v/>
      </c>
      <c r="J374" s="3" t="str">
        <f t="shared" si="90"/>
        <v/>
      </c>
      <c r="K374" s="3" t="str">
        <f t="shared" si="91"/>
        <v/>
      </c>
      <c r="L374" s="3" t="str">
        <f t="shared" si="94"/>
        <v/>
      </c>
      <c r="M374" s="3" t="str">
        <f t="shared" si="95"/>
        <v/>
      </c>
    </row>
    <row r="375" spans="1:13" x14ac:dyDescent="0.2">
      <c r="A375" s="9" t="str">
        <f t="shared" si="92"/>
        <v/>
      </c>
      <c r="B375" s="3" t="str">
        <f t="shared" si="93"/>
        <v/>
      </c>
      <c r="C375" s="3" t="str">
        <f t="shared" si="87"/>
        <v/>
      </c>
      <c r="D375" s="3" t="str">
        <f>IF(ISNUMBER(A375),COUNTIF(Calculations!B:B, A375),"")</f>
        <v/>
      </c>
      <c r="E375" s="3" t="str">
        <f>IF(ISNUMBER(A375),COUNTIF(Calculations!A:A, A375),"")</f>
        <v/>
      </c>
      <c r="F375" s="3" t="str">
        <f t="shared" si="96"/>
        <v/>
      </c>
      <c r="G375" s="3" t="str">
        <f t="shared" si="97"/>
        <v/>
      </c>
      <c r="H375" s="3" t="str">
        <f t="shared" si="88"/>
        <v/>
      </c>
      <c r="I375" s="3" t="str">
        <f t="shared" si="89"/>
        <v/>
      </c>
      <c r="J375" s="3" t="str">
        <f t="shared" si="90"/>
        <v/>
      </c>
      <c r="K375" s="3" t="str">
        <f t="shared" si="91"/>
        <v/>
      </c>
      <c r="L375" s="3" t="str">
        <f t="shared" si="94"/>
        <v/>
      </c>
      <c r="M375" s="3" t="str">
        <f t="shared" si="95"/>
        <v/>
      </c>
    </row>
    <row r="376" spans="1:13" x14ac:dyDescent="0.2">
      <c r="A376" s="9" t="str">
        <f t="shared" si="92"/>
        <v/>
      </c>
      <c r="B376" s="3" t="str">
        <f t="shared" si="93"/>
        <v/>
      </c>
      <c r="C376" s="3" t="str">
        <f t="shared" si="87"/>
        <v/>
      </c>
      <c r="D376" s="3" t="str">
        <f>IF(ISNUMBER(A376),COUNTIF(Calculations!B:B, A376),"")</f>
        <v/>
      </c>
      <c r="E376" s="3" t="str">
        <f>IF(ISNUMBER(A376),COUNTIF(Calculations!A:A, A376),"")</f>
        <v/>
      </c>
      <c r="F376" s="3" t="str">
        <f t="shared" si="96"/>
        <v/>
      </c>
      <c r="G376" s="3" t="str">
        <f t="shared" si="97"/>
        <v/>
      </c>
      <c r="H376" s="3" t="str">
        <f t="shared" si="88"/>
        <v/>
      </c>
      <c r="I376" s="3" t="str">
        <f t="shared" si="89"/>
        <v/>
      </c>
      <c r="J376" s="3" t="str">
        <f t="shared" si="90"/>
        <v/>
      </c>
      <c r="K376" s="3" t="str">
        <f t="shared" si="91"/>
        <v/>
      </c>
      <c r="L376" s="3" t="str">
        <f t="shared" si="94"/>
        <v/>
      </c>
      <c r="M376" s="3" t="str">
        <f t="shared" si="95"/>
        <v/>
      </c>
    </row>
    <row r="377" spans="1:13" x14ac:dyDescent="0.2">
      <c r="A377" s="9" t="str">
        <f t="shared" si="92"/>
        <v/>
      </c>
      <c r="B377" s="3" t="str">
        <f t="shared" si="93"/>
        <v/>
      </c>
      <c r="C377" s="3" t="str">
        <f t="shared" si="87"/>
        <v/>
      </c>
      <c r="D377" s="3" t="str">
        <f>IF(ISNUMBER(A377),COUNTIF(Calculations!B:B, A377),"")</f>
        <v/>
      </c>
      <c r="E377" s="3" t="str">
        <f>IF(ISNUMBER(A377),COUNTIF(Calculations!A:A, A377),"")</f>
        <v/>
      </c>
      <c r="F377" s="3" t="str">
        <f t="shared" si="96"/>
        <v/>
      </c>
      <c r="G377" s="3" t="str">
        <f t="shared" si="97"/>
        <v/>
      </c>
      <c r="H377" s="3" t="str">
        <f t="shared" si="88"/>
        <v/>
      </c>
      <c r="I377" s="3" t="str">
        <f t="shared" si="89"/>
        <v/>
      </c>
      <c r="J377" s="3" t="str">
        <f t="shared" si="90"/>
        <v/>
      </c>
      <c r="K377" s="3" t="str">
        <f t="shared" si="91"/>
        <v/>
      </c>
      <c r="L377" s="3" t="str">
        <f t="shared" si="94"/>
        <v/>
      </c>
      <c r="M377" s="3" t="str">
        <f t="shared" si="95"/>
        <v/>
      </c>
    </row>
    <row r="378" spans="1:13" x14ac:dyDescent="0.2">
      <c r="A378" s="9" t="str">
        <f t="shared" si="92"/>
        <v/>
      </c>
      <c r="B378" s="3" t="str">
        <f t="shared" si="93"/>
        <v/>
      </c>
      <c r="C378" s="3" t="str">
        <f t="shared" si="87"/>
        <v/>
      </c>
      <c r="D378" s="3" t="str">
        <f>IF(ISNUMBER(A378),COUNTIF(Calculations!B:B, A378),"")</f>
        <v/>
      </c>
      <c r="E378" s="3" t="str">
        <f>IF(ISNUMBER(A378),COUNTIF(Calculations!A:A, A378),"")</f>
        <v/>
      </c>
      <c r="F378" s="3" t="str">
        <f t="shared" si="96"/>
        <v/>
      </c>
      <c r="G378" s="3" t="str">
        <f t="shared" si="97"/>
        <v/>
      </c>
      <c r="H378" s="3" t="str">
        <f t="shared" si="88"/>
        <v/>
      </c>
      <c r="I378" s="3" t="str">
        <f t="shared" si="89"/>
        <v/>
      </c>
      <c r="J378" s="3" t="str">
        <f t="shared" si="90"/>
        <v/>
      </c>
      <c r="K378" s="3" t="str">
        <f t="shared" si="91"/>
        <v/>
      </c>
      <c r="L378" s="3" t="str">
        <f t="shared" si="94"/>
        <v/>
      </c>
      <c r="M378" s="3" t="str">
        <f t="shared" si="95"/>
        <v/>
      </c>
    </row>
    <row r="379" spans="1:13" x14ac:dyDescent="0.2">
      <c r="A379" s="9" t="str">
        <f t="shared" si="92"/>
        <v/>
      </c>
      <c r="B379" s="3" t="str">
        <f t="shared" si="93"/>
        <v/>
      </c>
      <c r="C379" s="3" t="str">
        <f t="shared" si="87"/>
        <v/>
      </c>
      <c r="D379" s="3" t="str">
        <f>IF(ISNUMBER(A379),COUNTIF(Calculations!B:B, A379),"")</f>
        <v/>
      </c>
      <c r="E379" s="3" t="str">
        <f>IF(ISNUMBER(A379),COUNTIF(Calculations!A:A, A379),"")</f>
        <v/>
      </c>
      <c r="F379" s="3" t="str">
        <f t="shared" si="96"/>
        <v/>
      </c>
      <c r="G379" s="3" t="str">
        <f t="shared" si="97"/>
        <v/>
      </c>
      <c r="H379" s="3" t="str">
        <f t="shared" si="88"/>
        <v/>
      </c>
      <c r="I379" s="3" t="str">
        <f t="shared" si="89"/>
        <v/>
      </c>
      <c r="J379" s="3" t="str">
        <f t="shared" si="90"/>
        <v/>
      </c>
      <c r="K379" s="3" t="str">
        <f t="shared" si="91"/>
        <v/>
      </c>
      <c r="L379" s="3" t="str">
        <f t="shared" si="94"/>
        <v/>
      </c>
      <c r="M379" s="3" t="str">
        <f t="shared" si="95"/>
        <v/>
      </c>
    </row>
    <row r="380" spans="1:13" x14ac:dyDescent="0.2">
      <c r="A380" s="9" t="str">
        <f t="shared" si="92"/>
        <v/>
      </c>
      <c r="B380" s="3" t="str">
        <f t="shared" si="93"/>
        <v/>
      </c>
      <c r="C380" s="3" t="str">
        <f t="shared" si="87"/>
        <v/>
      </c>
      <c r="D380" s="3" t="str">
        <f>IF(ISNUMBER(A380),COUNTIF(Calculations!B:B, A380),"")</f>
        <v/>
      </c>
      <c r="E380" s="3" t="str">
        <f>IF(ISNUMBER(A380),COUNTIF(Calculations!A:A, A380),"")</f>
        <v/>
      </c>
      <c r="F380" s="3" t="str">
        <f t="shared" si="96"/>
        <v/>
      </c>
      <c r="G380" s="3" t="str">
        <f t="shared" si="97"/>
        <v/>
      </c>
      <c r="H380" s="3" t="str">
        <f t="shared" si="88"/>
        <v/>
      </c>
      <c r="I380" s="3" t="str">
        <f t="shared" si="89"/>
        <v/>
      </c>
      <c r="J380" s="3" t="str">
        <f t="shared" si="90"/>
        <v/>
      </c>
      <c r="K380" s="3" t="str">
        <f t="shared" si="91"/>
        <v/>
      </c>
      <c r="L380" s="3" t="str">
        <f t="shared" si="94"/>
        <v/>
      </c>
      <c r="M380" s="3" t="str">
        <f t="shared" si="95"/>
        <v/>
      </c>
    </row>
    <row r="381" spans="1:13" x14ac:dyDescent="0.2">
      <c r="A381" s="9" t="str">
        <f t="shared" si="92"/>
        <v/>
      </c>
      <c r="B381" s="3" t="str">
        <f t="shared" si="93"/>
        <v/>
      </c>
      <c r="C381" s="3" t="str">
        <f t="shared" si="87"/>
        <v/>
      </c>
      <c r="D381" s="3" t="str">
        <f>IF(ISNUMBER(A381),COUNTIF(Calculations!B:B, A381),"")</f>
        <v/>
      </c>
      <c r="E381" s="3" t="str">
        <f>IF(ISNUMBER(A381),COUNTIF(Calculations!A:A, A381),"")</f>
        <v/>
      </c>
      <c r="F381" s="3" t="str">
        <f t="shared" si="96"/>
        <v/>
      </c>
      <c r="G381" s="3" t="str">
        <f t="shared" si="97"/>
        <v/>
      </c>
      <c r="H381" s="3" t="str">
        <f t="shared" si="88"/>
        <v/>
      </c>
      <c r="I381" s="3" t="str">
        <f t="shared" si="89"/>
        <v/>
      </c>
      <c r="J381" s="3" t="str">
        <f t="shared" si="90"/>
        <v/>
      </c>
      <c r="K381" s="3" t="str">
        <f t="shared" si="91"/>
        <v/>
      </c>
      <c r="L381" s="3" t="str">
        <f t="shared" si="94"/>
        <v/>
      </c>
      <c r="M381" s="3" t="str">
        <f t="shared" si="95"/>
        <v/>
      </c>
    </row>
    <row r="382" spans="1:13" x14ac:dyDescent="0.2">
      <c r="A382" s="9" t="str">
        <f t="shared" si="92"/>
        <v/>
      </c>
      <c r="B382" s="3" t="str">
        <f t="shared" si="93"/>
        <v/>
      </c>
      <c r="C382" s="3" t="str">
        <f t="shared" si="87"/>
        <v/>
      </c>
      <c r="D382" s="3" t="str">
        <f>IF(ISNUMBER(A382),COUNTIF(Calculations!B:B, A382),"")</f>
        <v/>
      </c>
      <c r="E382" s="3" t="str">
        <f>IF(ISNUMBER(A382),COUNTIF(Calculations!A:A, A382),"")</f>
        <v/>
      </c>
      <c r="F382" s="3" t="str">
        <f t="shared" si="96"/>
        <v/>
      </c>
      <c r="G382" s="3" t="str">
        <f t="shared" si="97"/>
        <v/>
      </c>
      <c r="H382" s="3" t="str">
        <f t="shared" si="88"/>
        <v/>
      </c>
      <c r="I382" s="3" t="str">
        <f t="shared" si="89"/>
        <v/>
      </c>
      <c r="J382" s="3" t="str">
        <f t="shared" si="90"/>
        <v/>
      </c>
      <c r="K382" s="3" t="str">
        <f t="shared" si="91"/>
        <v/>
      </c>
      <c r="L382" s="3" t="str">
        <f t="shared" si="94"/>
        <v/>
      </c>
      <c r="M382" s="3" t="str">
        <f t="shared" si="95"/>
        <v/>
      </c>
    </row>
    <row r="383" spans="1:13" x14ac:dyDescent="0.2">
      <c r="A383" s="9" t="str">
        <f t="shared" si="92"/>
        <v/>
      </c>
      <c r="B383" s="3" t="str">
        <f t="shared" si="93"/>
        <v/>
      </c>
      <c r="C383" s="3" t="str">
        <f t="shared" si="87"/>
        <v/>
      </c>
      <c r="D383" s="3" t="str">
        <f>IF(ISNUMBER(A383),COUNTIF(Calculations!B:B, A383),"")</f>
        <v/>
      </c>
      <c r="E383" s="3" t="str">
        <f>IF(ISNUMBER(A383),COUNTIF(Calculations!A:A, A383),"")</f>
        <v/>
      </c>
      <c r="F383" s="3" t="str">
        <f t="shared" si="96"/>
        <v/>
      </c>
      <c r="G383" s="3" t="str">
        <f t="shared" si="97"/>
        <v/>
      </c>
      <c r="H383" s="3" t="str">
        <f t="shared" si="88"/>
        <v/>
      </c>
      <c r="I383" s="3" t="str">
        <f t="shared" si="89"/>
        <v/>
      </c>
      <c r="J383" s="3" t="str">
        <f t="shared" si="90"/>
        <v/>
      </c>
      <c r="K383" s="3" t="str">
        <f t="shared" si="91"/>
        <v/>
      </c>
      <c r="L383" s="3" t="str">
        <f t="shared" si="94"/>
        <v/>
      </c>
      <c r="M383" s="3" t="str">
        <f t="shared" si="95"/>
        <v/>
      </c>
    </row>
    <row r="384" spans="1:13" x14ac:dyDescent="0.2">
      <c r="A384" s="9" t="str">
        <f t="shared" si="92"/>
        <v/>
      </c>
      <c r="B384" s="3" t="str">
        <f t="shared" si="93"/>
        <v/>
      </c>
      <c r="C384" s="3" t="str">
        <f t="shared" si="87"/>
        <v/>
      </c>
      <c r="D384" s="3" t="str">
        <f>IF(ISNUMBER(A384),COUNTIF(Calculations!B:B, A384),"")</f>
        <v/>
      </c>
      <c r="E384" s="3" t="str">
        <f>IF(ISNUMBER(A384),COUNTIF(Calculations!A:A, A384),"")</f>
        <v/>
      </c>
      <c r="F384" s="3" t="str">
        <f t="shared" si="96"/>
        <v/>
      </c>
      <c r="G384" s="3" t="str">
        <f t="shared" si="97"/>
        <v/>
      </c>
      <c r="H384" s="3" t="str">
        <f t="shared" si="88"/>
        <v/>
      </c>
      <c r="I384" s="3" t="str">
        <f t="shared" si="89"/>
        <v/>
      </c>
      <c r="J384" s="3" t="str">
        <f t="shared" si="90"/>
        <v/>
      </c>
      <c r="K384" s="3" t="str">
        <f t="shared" si="91"/>
        <v/>
      </c>
      <c r="L384" s="3" t="str">
        <f t="shared" si="94"/>
        <v/>
      </c>
      <c r="M384" s="3" t="str">
        <f t="shared" si="95"/>
        <v/>
      </c>
    </row>
    <row r="385" spans="1:13" x14ac:dyDescent="0.2">
      <c r="A385" s="9" t="str">
        <f t="shared" si="92"/>
        <v/>
      </c>
      <c r="B385" s="3" t="str">
        <f t="shared" si="93"/>
        <v/>
      </c>
      <c r="C385" s="3" t="str">
        <f t="shared" si="87"/>
        <v/>
      </c>
      <c r="D385" s="3" t="str">
        <f>IF(ISNUMBER(A385),COUNTIF(Calculations!B:B, A385),"")</f>
        <v/>
      </c>
      <c r="E385" s="3" t="str">
        <f>IF(ISNUMBER(A385),COUNTIF(Calculations!A:A, A385),"")</f>
        <v/>
      </c>
      <c r="F385" s="3" t="str">
        <f t="shared" si="96"/>
        <v/>
      </c>
      <c r="G385" s="3" t="str">
        <f t="shared" si="97"/>
        <v/>
      </c>
      <c r="H385" s="3" t="str">
        <f t="shared" si="88"/>
        <v/>
      </c>
      <c r="I385" s="3" t="str">
        <f t="shared" si="89"/>
        <v/>
      </c>
      <c r="J385" s="3" t="str">
        <f t="shared" si="90"/>
        <v/>
      </c>
      <c r="K385" s="3" t="str">
        <f t="shared" si="91"/>
        <v/>
      </c>
      <c r="L385" s="3" t="str">
        <f t="shared" si="94"/>
        <v/>
      </c>
      <c r="M385" s="3" t="str">
        <f t="shared" si="95"/>
        <v/>
      </c>
    </row>
    <row r="386" spans="1:13" x14ac:dyDescent="0.2">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96"/>
        <v/>
      </c>
      <c r="G386" s="3" t="str">
        <f t="shared" si="97"/>
        <v/>
      </c>
      <c r="H386" s="3" t="str">
        <f t="shared" ref="H386:H449" si="99">IF(ISNUMBER(A386),
  COUNTIFS(IndirectStartDates,"&lt;=" &amp; $A386, IndirectStartDates,"&gt;"&amp;$A386-AgeLowest,  IndirectCompletedDates,"&gt;=" &amp; $A386)
+ COUNTIFS(IndirectStartDates,"&lt;=" &amp; $A386,    IndirectStartDates,"&gt;"&amp;$A386-AgeLowest,  IndirectCompletedDates,""),"")</f>
        <v/>
      </c>
      <c r="I386" s="3"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102">IF(ISNUMBER(A386),
  COUNTIFS(IndirectStartDates,"&lt;=" &amp; $A386, IndirectStartDates,"&lt;="&amp;$A386-AgeLargest, IndirectCompletedDates,"&gt;=" &amp; $A386)
+ COUNTIFS(IndirectStartDates,"&lt;=" &amp; $A386,    IndirectStartDates,"&lt;="&amp;$A386-AgeLargest,  IndirectCompletedDates,""),"")</f>
        <v/>
      </c>
      <c r="L386" s="3" t="str">
        <f t="shared" si="94"/>
        <v/>
      </c>
      <c r="M386" s="3" t="str">
        <f t="shared" si="95"/>
        <v/>
      </c>
    </row>
    <row r="387" spans="1:13" x14ac:dyDescent="0.2">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3" t="str">
        <f t="shared" si="96"/>
        <v/>
      </c>
      <c r="G387" s="3" t="str">
        <f t="shared" si="97"/>
        <v/>
      </c>
      <c r="H387" s="3" t="str">
        <f t="shared" si="99"/>
        <v/>
      </c>
      <c r="I387" s="3" t="str">
        <f t="shared" si="100"/>
        <v/>
      </c>
      <c r="J387" s="3" t="str">
        <f t="shared" si="101"/>
        <v/>
      </c>
      <c r="K387" s="3" t="str">
        <f t="shared" si="102"/>
        <v/>
      </c>
      <c r="L387" s="3" t="str">
        <f t="shared" ref="L387:L450" si="105">IF(A387&lt;&gt;"", IF(C386&gt;0, IF(((C387-C386)/C386)&gt;WIPWarningPercentage,C387,NA()),NA()),"")</f>
        <v/>
      </c>
      <c r="M387" s="3" t="str">
        <f t="shared" ref="M387:M450" si="106">IF(A387&lt;&gt;"", IF(J386+K386&gt;0, IF(((J387+K387)-(J386+K386))/(J386+K386)&gt;AgeWarningPercentage,J387+K387,NA()),NA()),"")</f>
        <v/>
      </c>
    </row>
    <row r="388" spans="1:13" x14ac:dyDescent="0.2">
      <c r="A388" s="9" t="str">
        <f t="shared" si="103"/>
        <v/>
      </c>
      <c r="B388" s="3" t="str">
        <f t="shared" si="104"/>
        <v/>
      </c>
      <c r="C388" s="3" t="str">
        <f t="shared" si="98"/>
        <v/>
      </c>
      <c r="D388" s="3" t="str">
        <f>IF(ISNUMBER(A388),COUNTIF(Calculations!B:B, A388),"")</f>
        <v/>
      </c>
      <c r="E388" s="3" t="str">
        <f>IF(ISNUMBER(A388),COUNTIF(Calculations!A:A, A388),"")</f>
        <v/>
      </c>
      <c r="F388" s="3" t="str">
        <f t="shared" ref="F388:F451" si="107">IF(ISNUMBER(A388),F387 + D388,"")</f>
        <v/>
      </c>
      <c r="G388" s="3" t="str">
        <f t="shared" ref="G388:G451" si="108">IF(ISNUMBER(A388),G387 + E388,"")</f>
        <v/>
      </c>
      <c r="H388" s="3" t="str">
        <f t="shared" si="99"/>
        <v/>
      </c>
      <c r="I388" s="3" t="str">
        <f t="shared" si="100"/>
        <v/>
      </c>
      <c r="J388" s="3" t="str">
        <f t="shared" si="101"/>
        <v/>
      </c>
      <c r="K388" s="3" t="str">
        <f t="shared" si="102"/>
        <v/>
      </c>
      <c r="L388" s="3" t="str">
        <f t="shared" si="105"/>
        <v/>
      </c>
      <c r="M388" s="3" t="str">
        <f t="shared" si="106"/>
        <v/>
      </c>
    </row>
    <row r="389" spans="1:13" x14ac:dyDescent="0.2">
      <c r="A389" s="9" t="str">
        <f t="shared" si="103"/>
        <v/>
      </c>
      <c r="B389" s="3" t="str">
        <f t="shared" si="104"/>
        <v/>
      </c>
      <c r="C389" s="3" t="str">
        <f t="shared" si="98"/>
        <v/>
      </c>
      <c r="D389" s="3" t="str">
        <f>IF(ISNUMBER(A389),COUNTIF(Calculations!B:B, A389),"")</f>
        <v/>
      </c>
      <c r="E389" s="3" t="str">
        <f>IF(ISNUMBER(A389),COUNTIF(Calculations!A:A, A389),"")</f>
        <v/>
      </c>
      <c r="F389" s="3" t="str">
        <f t="shared" si="107"/>
        <v/>
      </c>
      <c r="G389" s="3" t="str">
        <f t="shared" si="108"/>
        <v/>
      </c>
      <c r="H389" s="3" t="str">
        <f t="shared" si="99"/>
        <v/>
      </c>
      <c r="I389" s="3" t="str">
        <f t="shared" si="100"/>
        <v/>
      </c>
      <c r="J389" s="3" t="str">
        <f t="shared" si="101"/>
        <v/>
      </c>
      <c r="K389" s="3" t="str">
        <f t="shared" si="102"/>
        <v/>
      </c>
      <c r="L389" s="3" t="str">
        <f t="shared" si="105"/>
        <v/>
      </c>
      <c r="M389" s="3" t="str">
        <f t="shared" si="106"/>
        <v/>
      </c>
    </row>
    <row r="390" spans="1:13" x14ac:dyDescent="0.2">
      <c r="A390" s="9" t="str">
        <f t="shared" si="103"/>
        <v/>
      </c>
      <c r="B390" s="3" t="str">
        <f t="shared" si="104"/>
        <v/>
      </c>
      <c r="C390" s="3" t="str">
        <f t="shared" si="98"/>
        <v/>
      </c>
      <c r="D390" s="3" t="str">
        <f>IF(ISNUMBER(A390),COUNTIF(Calculations!B:B, A390),"")</f>
        <v/>
      </c>
      <c r="E390" s="3" t="str">
        <f>IF(ISNUMBER(A390),COUNTIF(Calculations!A:A, A390),"")</f>
        <v/>
      </c>
      <c r="F390" s="3" t="str">
        <f t="shared" si="107"/>
        <v/>
      </c>
      <c r="G390" s="3" t="str">
        <f t="shared" si="108"/>
        <v/>
      </c>
      <c r="H390" s="3" t="str">
        <f t="shared" si="99"/>
        <v/>
      </c>
      <c r="I390" s="3" t="str">
        <f t="shared" si="100"/>
        <v/>
      </c>
      <c r="J390" s="3" t="str">
        <f t="shared" si="101"/>
        <v/>
      </c>
      <c r="K390" s="3" t="str">
        <f t="shared" si="102"/>
        <v/>
      </c>
      <c r="L390" s="3" t="str">
        <f t="shared" si="105"/>
        <v/>
      </c>
      <c r="M390" s="3" t="str">
        <f t="shared" si="106"/>
        <v/>
      </c>
    </row>
    <row r="391" spans="1:13" x14ac:dyDescent="0.2">
      <c r="A391" s="9" t="str">
        <f t="shared" si="103"/>
        <v/>
      </c>
      <c r="B391" s="3" t="str">
        <f t="shared" si="104"/>
        <v/>
      </c>
      <c r="C391" s="3" t="str">
        <f t="shared" si="98"/>
        <v/>
      </c>
      <c r="D391" s="3" t="str">
        <f>IF(ISNUMBER(A391),COUNTIF(Calculations!B:B, A391),"")</f>
        <v/>
      </c>
      <c r="E391" s="3" t="str">
        <f>IF(ISNUMBER(A391),COUNTIF(Calculations!A:A, A391),"")</f>
        <v/>
      </c>
      <c r="F391" s="3" t="str">
        <f t="shared" si="107"/>
        <v/>
      </c>
      <c r="G391" s="3" t="str">
        <f t="shared" si="108"/>
        <v/>
      </c>
      <c r="H391" s="3" t="str">
        <f t="shared" si="99"/>
        <v/>
      </c>
      <c r="I391" s="3" t="str">
        <f t="shared" si="100"/>
        <v/>
      </c>
      <c r="J391" s="3" t="str">
        <f t="shared" si="101"/>
        <v/>
      </c>
      <c r="K391" s="3" t="str">
        <f t="shared" si="102"/>
        <v/>
      </c>
      <c r="L391" s="3" t="str">
        <f t="shared" si="105"/>
        <v/>
      </c>
      <c r="M391" s="3" t="str">
        <f t="shared" si="106"/>
        <v/>
      </c>
    </row>
    <row r="392" spans="1:13" x14ac:dyDescent="0.2">
      <c r="A392" s="9" t="str">
        <f t="shared" si="103"/>
        <v/>
      </c>
      <c r="B392" s="3" t="str">
        <f t="shared" si="104"/>
        <v/>
      </c>
      <c r="C392" s="3" t="str">
        <f t="shared" si="98"/>
        <v/>
      </c>
      <c r="D392" s="3" t="str">
        <f>IF(ISNUMBER(A392),COUNTIF(Calculations!B:B, A392),"")</f>
        <v/>
      </c>
      <c r="E392" s="3" t="str">
        <f>IF(ISNUMBER(A392),COUNTIF(Calculations!A:A, A392),"")</f>
        <v/>
      </c>
      <c r="F392" s="3" t="str">
        <f t="shared" si="107"/>
        <v/>
      </c>
      <c r="G392" s="3" t="str">
        <f t="shared" si="108"/>
        <v/>
      </c>
      <c r="H392" s="3" t="str">
        <f t="shared" si="99"/>
        <v/>
      </c>
      <c r="I392" s="3" t="str">
        <f t="shared" si="100"/>
        <v/>
      </c>
      <c r="J392" s="3" t="str">
        <f t="shared" si="101"/>
        <v/>
      </c>
      <c r="K392" s="3" t="str">
        <f t="shared" si="102"/>
        <v/>
      </c>
      <c r="L392" s="3" t="str">
        <f t="shared" si="105"/>
        <v/>
      </c>
      <c r="M392" s="3" t="str">
        <f t="shared" si="106"/>
        <v/>
      </c>
    </row>
    <row r="393" spans="1:13" x14ac:dyDescent="0.2">
      <c r="A393" s="9" t="str">
        <f t="shared" si="103"/>
        <v/>
      </c>
      <c r="B393" s="3" t="str">
        <f t="shared" si="104"/>
        <v/>
      </c>
      <c r="C393" s="3" t="str">
        <f t="shared" si="98"/>
        <v/>
      </c>
      <c r="D393" s="3" t="str">
        <f>IF(ISNUMBER(A393),COUNTIF(Calculations!B:B, A393),"")</f>
        <v/>
      </c>
      <c r="E393" s="3" t="str">
        <f>IF(ISNUMBER(A393),COUNTIF(Calculations!A:A, A393),"")</f>
        <v/>
      </c>
      <c r="F393" s="3" t="str">
        <f t="shared" si="107"/>
        <v/>
      </c>
      <c r="G393" s="3" t="str">
        <f t="shared" si="108"/>
        <v/>
      </c>
      <c r="H393" s="3" t="str">
        <f t="shared" si="99"/>
        <v/>
      </c>
      <c r="I393" s="3" t="str">
        <f t="shared" si="100"/>
        <v/>
      </c>
      <c r="J393" s="3" t="str">
        <f t="shared" si="101"/>
        <v/>
      </c>
      <c r="K393" s="3" t="str">
        <f t="shared" si="102"/>
        <v/>
      </c>
      <c r="L393" s="3" t="str">
        <f t="shared" si="105"/>
        <v/>
      </c>
      <c r="M393" s="3" t="str">
        <f t="shared" si="106"/>
        <v/>
      </c>
    </row>
    <row r="394" spans="1:13" x14ac:dyDescent="0.2">
      <c r="A394" s="9" t="str">
        <f t="shared" si="103"/>
        <v/>
      </c>
      <c r="B394" s="3" t="str">
        <f t="shared" si="104"/>
        <v/>
      </c>
      <c r="C394" s="3" t="str">
        <f t="shared" si="98"/>
        <v/>
      </c>
      <c r="D394" s="3" t="str">
        <f>IF(ISNUMBER(A394),COUNTIF(Calculations!B:B, A394),"")</f>
        <v/>
      </c>
      <c r="E394" s="3" t="str">
        <f>IF(ISNUMBER(A394),COUNTIF(Calculations!A:A, A394),"")</f>
        <v/>
      </c>
      <c r="F394" s="3" t="str">
        <f t="shared" si="107"/>
        <v/>
      </c>
      <c r="G394" s="3" t="str">
        <f t="shared" si="108"/>
        <v/>
      </c>
      <c r="H394" s="3" t="str">
        <f t="shared" si="99"/>
        <v/>
      </c>
      <c r="I394" s="3" t="str">
        <f t="shared" si="100"/>
        <v/>
      </c>
      <c r="J394" s="3" t="str">
        <f t="shared" si="101"/>
        <v/>
      </c>
      <c r="K394" s="3" t="str">
        <f t="shared" si="102"/>
        <v/>
      </c>
      <c r="L394" s="3" t="str">
        <f t="shared" si="105"/>
        <v/>
      </c>
      <c r="M394" s="3" t="str">
        <f t="shared" si="106"/>
        <v/>
      </c>
    </row>
    <row r="395" spans="1:13" x14ac:dyDescent="0.2">
      <c r="A395" s="9" t="str">
        <f t="shared" si="103"/>
        <v/>
      </c>
      <c r="B395" s="3" t="str">
        <f t="shared" si="104"/>
        <v/>
      </c>
      <c r="C395" s="3" t="str">
        <f t="shared" si="98"/>
        <v/>
      </c>
      <c r="D395" s="3" t="str">
        <f>IF(ISNUMBER(A395),COUNTIF(Calculations!B:B, A395),"")</f>
        <v/>
      </c>
      <c r="E395" s="3" t="str">
        <f>IF(ISNUMBER(A395),COUNTIF(Calculations!A:A, A395),"")</f>
        <v/>
      </c>
      <c r="F395" s="3" t="str">
        <f t="shared" si="107"/>
        <v/>
      </c>
      <c r="G395" s="3" t="str">
        <f t="shared" si="108"/>
        <v/>
      </c>
      <c r="H395" s="3" t="str">
        <f t="shared" si="99"/>
        <v/>
      </c>
      <c r="I395" s="3" t="str">
        <f t="shared" si="100"/>
        <v/>
      </c>
      <c r="J395" s="3" t="str">
        <f t="shared" si="101"/>
        <v/>
      </c>
      <c r="K395" s="3" t="str">
        <f t="shared" si="102"/>
        <v/>
      </c>
      <c r="L395" s="3" t="str">
        <f t="shared" si="105"/>
        <v/>
      </c>
      <c r="M395" s="3" t="str">
        <f t="shared" si="106"/>
        <v/>
      </c>
    </row>
    <row r="396" spans="1:13" x14ac:dyDescent="0.2">
      <c r="A396" s="9" t="str">
        <f t="shared" si="103"/>
        <v/>
      </c>
      <c r="B396" s="3" t="str">
        <f t="shared" si="104"/>
        <v/>
      </c>
      <c r="C396" s="3" t="str">
        <f t="shared" si="98"/>
        <v/>
      </c>
      <c r="D396" s="3" t="str">
        <f>IF(ISNUMBER(A396),COUNTIF(Calculations!B:B, A396),"")</f>
        <v/>
      </c>
      <c r="E396" s="3" t="str">
        <f>IF(ISNUMBER(A396),COUNTIF(Calculations!A:A, A396),"")</f>
        <v/>
      </c>
      <c r="F396" s="3" t="str">
        <f t="shared" si="107"/>
        <v/>
      </c>
      <c r="G396" s="3" t="str">
        <f t="shared" si="108"/>
        <v/>
      </c>
      <c r="H396" s="3" t="str">
        <f t="shared" si="99"/>
        <v/>
      </c>
      <c r="I396" s="3" t="str">
        <f t="shared" si="100"/>
        <v/>
      </c>
      <c r="J396" s="3" t="str">
        <f t="shared" si="101"/>
        <v/>
      </c>
      <c r="K396" s="3" t="str">
        <f t="shared" si="102"/>
        <v/>
      </c>
      <c r="L396" s="3" t="str">
        <f t="shared" si="105"/>
        <v/>
      </c>
      <c r="M396" s="3" t="str">
        <f t="shared" si="106"/>
        <v/>
      </c>
    </row>
    <row r="397" spans="1:13" x14ac:dyDescent="0.2">
      <c r="A397" s="9" t="str">
        <f t="shared" si="103"/>
        <v/>
      </c>
      <c r="B397" s="3" t="str">
        <f t="shared" si="104"/>
        <v/>
      </c>
      <c r="C397" s="3" t="str">
        <f t="shared" si="98"/>
        <v/>
      </c>
      <c r="D397" s="3" t="str">
        <f>IF(ISNUMBER(A397),COUNTIF(Calculations!B:B, A397),"")</f>
        <v/>
      </c>
      <c r="E397" s="3" t="str">
        <f>IF(ISNUMBER(A397),COUNTIF(Calculations!A:A, A397),"")</f>
        <v/>
      </c>
      <c r="F397" s="3" t="str">
        <f t="shared" si="107"/>
        <v/>
      </c>
      <c r="G397" s="3" t="str">
        <f t="shared" si="108"/>
        <v/>
      </c>
      <c r="H397" s="3" t="str">
        <f t="shared" si="99"/>
        <v/>
      </c>
      <c r="I397" s="3" t="str">
        <f t="shared" si="100"/>
        <v/>
      </c>
      <c r="J397" s="3" t="str">
        <f t="shared" si="101"/>
        <v/>
      </c>
      <c r="K397" s="3" t="str">
        <f t="shared" si="102"/>
        <v/>
      </c>
      <c r="L397" s="3" t="str">
        <f t="shared" si="105"/>
        <v/>
      </c>
      <c r="M397" s="3" t="str">
        <f t="shared" si="106"/>
        <v/>
      </c>
    </row>
    <row r="398" spans="1:13" x14ac:dyDescent="0.2">
      <c r="A398" s="9" t="str">
        <f t="shared" si="103"/>
        <v/>
      </c>
      <c r="B398" s="3" t="str">
        <f t="shared" si="104"/>
        <v/>
      </c>
      <c r="C398" s="3" t="str">
        <f t="shared" si="98"/>
        <v/>
      </c>
      <c r="D398" s="3" t="str">
        <f>IF(ISNUMBER(A398),COUNTIF(Calculations!B:B, A398),"")</f>
        <v/>
      </c>
      <c r="E398" s="3" t="str">
        <f>IF(ISNUMBER(A398),COUNTIF(Calculations!A:A, A398),"")</f>
        <v/>
      </c>
      <c r="F398" s="3" t="str">
        <f t="shared" si="107"/>
        <v/>
      </c>
      <c r="G398" s="3" t="str">
        <f t="shared" si="108"/>
        <v/>
      </c>
      <c r="H398" s="3" t="str">
        <f t="shared" si="99"/>
        <v/>
      </c>
      <c r="I398" s="3" t="str">
        <f t="shared" si="100"/>
        <v/>
      </c>
      <c r="J398" s="3" t="str">
        <f t="shared" si="101"/>
        <v/>
      </c>
      <c r="K398" s="3" t="str">
        <f t="shared" si="102"/>
        <v/>
      </c>
      <c r="L398" s="3" t="str">
        <f t="shared" si="105"/>
        <v/>
      </c>
      <c r="M398" s="3" t="str">
        <f t="shared" si="106"/>
        <v/>
      </c>
    </row>
    <row r="399" spans="1:13" x14ac:dyDescent="0.2">
      <c r="A399" s="9" t="str">
        <f t="shared" si="103"/>
        <v/>
      </c>
      <c r="B399" s="3" t="str">
        <f t="shared" si="104"/>
        <v/>
      </c>
      <c r="C399" s="3" t="str">
        <f t="shared" si="98"/>
        <v/>
      </c>
      <c r="D399" s="3" t="str">
        <f>IF(ISNUMBER(A399),COUNTIF(Calculations!B:B, A399),"")</f>
        <v/>
      </c>
      <c r="E399" s="3" t="str">
        <f>IF(ISNUMBER(A399),COUNTIF(Calculations!A:A, A399),"")</f>
        <v/>
      </c>
      <c r="F399" s="3" t="str">
        <f t="shared" si="107"/>
        <v/>
      </c>
      <c r="G399" s="3" t="str">
        <f t="shared" si="108"/>
        <v/>
      </c>
      <c r="H399" s="3" t="str">
        <f t="shared" si="99"/>
        <v/>
      </c>
      <c r="I399" s="3" t="str">
        <f t="shared" si="100"/>
        <v/>
      </c>
      <c r="J399" s="3" t="str">
        <f t="shared" si="101"/>
        <v/>
      </c>
      <c r="K399" s="3" t="str">
        <f t="shared" si="102"/>
        <v/>
      </c>
      <c r="L399" s="3" t="str">
        <f t="shared" si="105"/>
        <v/>
      </c>
      <c r="M399" s="3" t="str">
        <f t="shared" si="106"/>
        <v/>
      </c>
    </row>
    <row r="400" spans="1:13" x14ac:dyDescent="0.2">
      <c r="A400" s="9" t="str">
        <f t="shared" si="103"/>
        <v/>
      </c>
      <c r="B400" s="3" t="str">
        <f t="shared" si="104"/>
        <v/>
      </c>
      <c r="C400" s="3" t="str">
        <f t="shared" si="98"/>
        <v/>
      </c>
      <c r="D400" s="3" t="str">
        <f>IF(ISNUMBER(A400),COUNTIF(Calculations!B:B, A400),"")</f>
        <v/>
      </c>
      <c r="E400" s="3" t="str">
        <f>IF(ISNUMBER(A400),COUNTIF(Calculations!A:A, A400),"")</f>
        <v/>
      </c>
      <c r="F400" s="3" t="str">
        <f t="shared" si="107"/>
        <v/>
      </c>
      <c r="G400" s="3" t="str">
        <f t="shared" si="108"/>
        <v/>
      </c>
      <c r="H400" s="3" t="str">
        <f t="shared" si="99"/>
        <v/>
      </c>
      <c r="I400" s="3" t="str">
        <f t="shared" si="100"/>
        <v/>
      </c>
      <c r="J400" s="3" t="str">
        <f t="shared" si="101"/>
        <v/>
      </c>
      <c r="K400" s="3" t="str">
        <f t="shared" si="102"/>
        <v/>
      </c>
      <c r="L400" s="3" t="str">
        <f t="shared" si="105"/>
        <v/>
      </c>
      <c r="M400" s="3" t="str">
        <f t="shared" si="106"/>
        <v/>
      </c>
    </row>
    <row r="401" spans="1:13" x14ac:dyDescent="0.2">
      <c r="A401" s="9" t="str">
        <f t="shared" si="103"/>
        <v/>
      </c>
      <c r="B401" s="3" t="str">
        <f t="shared" si="104"/>
        <v/>
      </c>
      <c r="C401" s="3" t="str">
        <f t="shared" si="98"/>
        <v/>
      </c>
      <c r="D401" s="3" t="str">
        <f>IF(ISNUMBER(A401),COUNTIF(Calculations!B:B, A401),"")</f>
        <v/>
      </c>
      <c r="E401" s="3" t="str">
        <f>IF(ISNUMBER(A401),COUNTIF(Calculations!A:A, A401),"")</f>
        <v/>
      </c>
      <c r="F401" s="3" t="str">
        <f t="shared" si="107"/>
        <v/>
      </c>
      <c r="G401" s="3" t="str">
        <f t="shared" si="108"/>
        <v/>
      </c>
      <c r="H401" s="3" t="str">
        <f t="shared" si="99"/>
        <v/>
      </c>
      <c r="I401" s="3" t="str">
        <f t="shared" si="100"/>
        <v/>
      </c>
      <c r="J401" s="3" t="str">
        <f t="shared" si="101"/>
        <v/>
      </c>
      <c r="K401" s="3" t="str">
        <f t="shared" si="102"/>
        <v/>
      </c>
      <c r="L401" s="3" t="str">
        <f t="shared" si="105"/>
        <v/>
      </c>
      <c r="M401" s="3" t="str">
        <f t="shared" si="106"/>
        <v/>
      </c>
    </row>
    <row r="402" spans="1:13" x14ac:dyDescent="0.2">
      <c r="A402" s="9" t="str">
        <f t="shared" si="103"/>
        <v/>
      </c>
      <c r="B402" s="3" t="str">
        <f t="shared" si="104"/>
        <v/>
      </c>
      <c r="C402" s="3" t="str">
        <f t="shared" si="98"/>
        <v/>
      </c>
      <c r="D402" s="3" t="str">
        <f>IF(ISNUMBER(A402),COUNTIF(Calculations!B:B, A402),"")</f>
        <v/>
      </c>
      <c r="E402" s="3" t="str">
        <f>IF(ISNUMBER(A402),COUNTIF(Calculations!A:A, A402),"")</f>
        <v/>
      </c>
      <c r="F402" s="3" t="str">
        <f t="shared" si="107"/>
        <v/>
      </c>
      <c r="G402" s="3" t="str">
        <f t="shared" si="108"/>
        <v/>
      </c>
      <c r="H402" s="3" t="str">
        <f t="shared" si="99"/>
        <v/>
      </c>
      <c r="I402" s="3" t="str">
        <f t="shared" si="100"/>
        <v/>
      </c>
      <c r="J402" s="3" t="str">
        <f t="shared" si="101"/>
        <v/>
      </c>
      <c r="K402" s="3" t="str">
        <f t="shared" si="102"/>
        <v/>
      </c>
      <c r="L402" s="3" t="str">
        <f t="shared" si="105"/>
        <v/>
      </c>
      <c r="M402" s="3" t="str">
        <f t="shared" si="106"/>
        <v/>
      </c>
    </row>
    <row r="403" spans="1:13" x14ac:dyDescent="0.2">
      <c r="A403" s="9" t="str">
        <f t="shared" si="103"/>
        <v/>
      </c>
      <c r="B403" s="3" t="str">
        <f t="shared" si="104"/>
        <v/>
      </c>
      <c r="C403" s="3" t="str">
        <f t="shared" si="98"/>
        <v/>
      </c>
      <c r="D403" s="3" t="str">
        <f>IF(ISNUMBER(A403),COUNTIF(Calculations!B:B, A403),"")</f>
        <v/>
      </c>
      <c r="E403" s="3" t="str">
        <f>IF(ISNUMBER(A403),COUNTIF(Calculations!A:A, A403),"")</f>
        <v/>
      </c>
      <c r="F403" s="3" t="str">
        <f t="shared" si="107"/>
        <v/>
      </c>
      <c r="G403" s="3" t="str">
        <f t="shared" si="108"/>
        <v/>
      </c>
      <c r="H403" s="3" t="str">
        <f t="shared" si="99"/>
        <v/>
      </c>
      <c r="I403" s="3" t="str">
        <f t="shared" si="100"/>
        <v/>
      </c>
      <c r="J403" s="3" t="str">
        <f t="shared" si="101"/>
        <v/>
      </c>
      <c r="K403" s="3" t="str">
        <f t="shared" si="102"/>
        <v/>
      </c>
      <c r="L403" s="3" t="str">
        <f t="shared" si="105"/>
        <v/>
      </c>
      <c r="M403" s="3" t="str">
        <f t="shared" si="106"/>
        <v/>
      </c>
    </row>
    <row r="404" spans="1:13" x14ac:dyDescent="0.2">
      <c r="A404" s="9" t="str">
        <f t="shared" si="103"/>
        <v/>
      </c>
      <c r="B404" s="3" t="str">
        <f t="shared" si="104"/>
        <v/>
      </c>
      <c r="C404" s="3" t="str">
        <f t="shared" si="98"/>
        <v/>
      </c>
      <c r="D404" s="3" t="str">
        <f>IF(ISNUMBER(A404),COUNTIF(Calculations!B:B, A404),"")</f>
        <v/>
      </c>
      <c r="E404" s="3" t="str">
        <f>IF(ISNUMBER(A404),COUNTIF(Calculations!A:A, A404),"")</f>
        <v/>
      </c>
      <c r="F404" s="3" t="str">
        <f t="shared" si="107"/>
        <v/>
      </c>
      <c r="G404" s="3" t="str">
        <f t="shared" si="108"/>
        <v/>
      </c>
      <c r="H404" s="3" t="str">
        <f t="shared" si="99"/>
        <v/>
      </c>
      <c r="I404" s="3" t="str">
        <f t="shared" si="100"/>
        <v/>
      </c>
      <c r="J404" s="3" t="str">
        <f t="shared" si="101"/>
        <v/>
      </c>
      <c r="K404" s="3" t="str">
        <f t="shared" si="102"/>
        <v/>
      </c>
      <c r="L404" s="3" t="str">
        <f t="shared" si="105"/>
        <v/>
      </c>
      <c r="M404" s="3" t="str">
        <f t="shared" si="106"/>
        <v/>
      </c>
    </row>
    <row r="405" spans="1:13" x14ac:dyDescent="0.2">
      <c r="A405" s="9" t="str">
        <f t="shared" si="103"/>
        <v/>
      </c>
      <c r="B405" s="3" t="str">
        <f t="shared" si="104"/>
        <v/>
      </c>
      <c r="C405" s="3" t="str">
        <f t="shared" si="98"/>
        <v/>
      </c>
      <c r="D405" s="3" t="str">
        <f>IF(ISNUMBER(A405),COUNTIF(Calculations!B:B, A405),"")</f>
        <v/>
      </c>
      <c r="E405" s="3" t="str">
        <f>IF(ISNUMBER(A405),COUNTIF(Calculations!A:A, A405),"")</f>
        <v/>
      </c>
      <c r="F405" s="3" t="str">
        <f t="shared" si="107"/>
        <v/>
      </c>
      <c r="G405" s="3" t="str">
        <f t="shared" si="108"/>
        <v/>
      </c>
      <c r="H405" s="3" t="str">
        <f t="shared" si="99"/>
        <v/>
      </c>
      <c r="I405" s="3" t="str">
        <f t="shared" si="100"/>
        <v/>
      </c>
      <c r="J405" s="3" t="str">
        <f t="shared" si="101"/>
        <v/>
      </c>
      <c r="K405" s="3" t="str">
        <f t="shared" si="102"/>
        <v/>
      </c>
      <c r="L405" s="3" t="str">
        <f t="shared" si="105"/>
        <v/>
      </c>
      <c r="M405" s="3" t="str">
        <f t="shared" si="106"/>
        <v/>
      </c>
    </row>
    <row r="406" spans="1:13" x14ac:dyDescent="0.2">
      <c r="A406" s="9" t="str">
        <f t="shared" si="103"/>
        <v/>
      </c>
      <c r="B406" s="3" t="str">
        <f t="shared" si="104"/>
        <v/>
      </c>
      <c r="C406" s="3" t="str">
        <f t="shared" si="98"/>
        <v/>
      </c>
      <c r="D406" s="3" t="str">
        <f>IF(ISNUMBER(A406),COUNTIF(Calculations!B:B, A406),"")</f>
        <v/>
      </c>
      <c r="E406" s="3" t="str">
        <f>IF(ISNUMBER(A406),COUNTIF(Calculations!A:A, A406),"")</f>
        <v/>
      </c>
      <c r="F406" s="3" t="str">
        <f t="shared" si="107"/>
        <v/>
      </c>
      <c r="G406" s="3" t="str">
        <f t="shared" si="108"/>
        <v/>
      </c>
      <c r="H406" s="3" t="str">
        <f t="shared" si="99"/>
        <v/>
      </c>
      <c r="I406" s="3" t="str">
        <f t="shared" si="100"/>
        <v/>
      </c>
      <c r="J406" s="3" t="str">
        <f t="shared" si="101"/>
        <v/>
      </c>
      <c r="K406" s="3" t="str">
        <f t="shared" si="102"/>
        <v/>
      </c>
      <c r="L406" s="3" t="str">
        <f t="shared" si="105"/>
        <v/>
      </c>
      <c r="M406" s="3" t="str">
        <f t="shared" si="106"/>
        <v/>
      </c>
    </row>
    <row r="407" spans="1:13" x14ac:dyDescent="0.2">
      <c r="A407" s="9" t="str">
        <f t="shared" si="103"/>
        <v/>
      </c>
      <c r="B407" s="3" t="str">
        <f t="shared" si="104"/>
        <v/>
      </c>
      <c r="C407" s="3" t="str">
        <f t="shared" si="98"/>
        <v/>
      </c>
      <c r="D407" s="3" t="str">
        <f>IF(ISNUMBER(A407),COUNTIF(Calculations!B:B, A407),"")</f>
        <v/>
      </c>
      <c r="E407" s="3" t="str">
        <f>IF(ISNUMBER(A407),COUNTIF(Calculations!A:A, A407),"")</f>
        <v/>
      </c>
      <c r="F407" s="3" t="str">
        <f t="shared" si="107"/>
        <v/>
      </c>
      <c r="G407" s="3" t="str">
        <f t="shared" si="108"/>
        <v/>
      </c>
      <c r="H407" s="3" t="str">
        <f t="shared" si="99"/>
        <v/>
      </c>
      <c r="I407" s="3" t="str">
        <f t="shared" si="100"/>
        <v/>
      </c>
      <c r="J407" s="3" t="str">
        <f t="shared" si="101"/>
        <v/>
      </c>
      <c r="K407" s="3" t="str">
        <f t="shared" si="102"/>
        <v/>
      </c>
      <c r="L407" s="3" t="str">
        <f t="shared" si="105"/>
        <v/>
      </c>
      <c r="M407" s="3" t="str">
        <f t="shared" si="106"/>
        <v/>
      </c>
    </row>
    <row r="408" spans="1:13" x14ac:dyDescent="0.2">
      <c r="A408" s="9" t="str">
        <f t="shared" si="103"/>
        <v/>
      </c>
      <c r="B408" s="3" t="str">
        <f t="shared" si="104"/>
        <v/>
      </c>
      <c r="C408" s="3" t="str">
        <f t="shared" si="98"/>
        <v/>
      </c>
      <c r="D408" s="3" t="str">
        <f>IF(ISNUMBER(A408),COUNTIF(Calculations!B:B, A408),"")</f>
        <v/>
      </c>
      <c r="E408" s="3" t="str">
        <f>IF(ISNUMBER(A408),COUNTIF(Calculations!A:A, A408),"")</f>
        <v/>
      </c>
      <c r="F408" s="3" t="str">
        <f t="shared" si="107"/>
        <v/>
      </c>
      <c r="G408" s="3" t="str">
        <f t="shared" si="108"/>
        <v/>
      </c>
      <c r="H408" s="3" t="str">
        <f t="shared" si="99"/>
        <v/>
      </c>
      <c r="I408" s="3" t="str">
        <f t="shared" si="100"/>
        <v/>
      </c>
      <c r="J408" s="3" t="str">
        <f t="shared" si="101"/>
        <v/>
      </c>
      <c r="K408" s="3" t="str">
        <f t="shared" si="102"/>
        <v/>
      </c>
      <c r="L408" s="3" t="str">
        <f t="shared" si="105"/>
        <v/>
      </c>
      <c r="M408" s="3" t="str">
        <f t="shared" si="106"/>
        <v/>
      </c>
    </row>
    <row r="409" spans="1:13" x14ac:dyDescent="0.2">
      <c r="A409" s="9" t="str">
        <f t="shared" si="103"/>
        <v/>
      </c>
      <c r="B409" s="3" t="str">
        <f t="shared" si="104"/>
        <v/>
      </c>
      <c r="C409" s="3" t="str">
        <f t="shared" si="98"/>
        <v/>
      </c>
      <c r="D409" s="3" t="str">
        <f>IF(ISNUMBER(A409),COUNTIF(Calculations!B:B, A409),"")</f>
        <v/>
      </c>
      <c r="E409" s="3" t="str">
        <f>IF(ISNUMBER(A409),COUNTIF(Calculations!A:A, A409),"")</f>
        <v/>
      </c>
      <c r="F409" s="3" t="str">
        <f t="shared" si="107"/>
        <v/>
      </c>
      <c r="G409" s="3" t="str">
        <f t="shared" si="108"/>
        <v/>
      </c>
      <c r="H409" s="3" t="str">
        <f t="shared" si="99"/>
        <v/>
      </c>
      <c r="I409" s="3" t="str">
        <f t="shared" si="100"/>
        <v/>
      </c>
      <c r="J409" s="3" t="str">
        <f t="shared" si="101"/>
        <v/>
      </c>
      <c r="K409" s="3" t="str">
        <f t="shared" si="102"/>
        <v/>
      </c>
      <c r="L409" s="3" t="str">
        <f t="shared" si="105"/>
        <v/>
      </c>
      <c r="M409" s="3" t="str">
        <f t="shared" si="106"/>
        <v/>
      </c>
    </row>
    <row r="410" spans="1:13" x14ac:dyDescent="0.2">
      <c r="A410" s="9" t="str">
        <f t="shared" si="103"/>
        <v/>
      </c>
      <c r="B410" s="3" t="str">
        <f t="shared" si="104"/>
        <v/>
      </c>
      <c r="C410" s="3" t="str">
        <f t="shared" si="98"/>
        <v/>
      </c>
      <c r="D410" s="3" t="str">
        <f>IF(ISNUMBER(A410),COUNTIF(Calculations!B:B, A410),"")</f>
        <v/>
      </c>
      <c r="E410" s="3" t="str">
        <f>IF(ISNUMBER(A410),COUNTIF(Calculations!A:A, A410),"")</f>
        <v/>
      </c>
      <c r="F410" s="3" t="str">
        <f t="shared" si="107"/>
        <v/>
      </c>
      <c r="G410" s="3" t="str">
        <f t="shared" si="108"/>
        <v/>
      </c>
      <c r="H410" s="3" t="str">
        <f t="shared" si="99"/>
        <v/>
      </c>
      <c r="I410" s="3" t="str">
        <f t="shared" si="100"/>
        <v/>
      </c>
      <c r="J410" s="3" t="str">
        <f t="shared" si="101"/>
        <v/>
      </c>
      <c r="K410" s="3" t="str">
        <f t="shared" si="102"/>
        <v/>
      </c>
      <c r="L410" s="3" t="str">
        <f t="shared" si="105"/>
        <v/>
      </c>
      <c r="M410" s="3" t="str">
        <f t="shared" si="106"/>
        <v/>
      </c>
    </row>
    <row r="411" spans="1:13" x14ac:dyDescent="0.2">
      <c r="A411" s="9" t="str">
        <f t="shared" si="103"/>
        <v/>
      </c>
      <c r="B411" s="3" t="str">
        <f t="shared" si="104"/>
        <v/>
      </c>
      <c r="C411" s="3" t="str">
        <f t="shared" si="98"/>
        <v/>
      </c>
      <c r="D411" s="3" t="str">
        <f>IF(ISNUMBER(A411),COUNTIF(Calculations!B:B, A411),"")</f>
        <v/>
      </c>
      <c r="E411" s="3" t="str">
        <f>IF(ISNUMBER(A411),COUNTIF(Calculations!A:A, A411),"")</f>
        <v/>
      </c>
      <c r="F411" s="3" t="str">
        <f t="shared" si="107"/>
        <v/>
      </c>
      <c r="G411" s="3" t="str">
        <f t="shared" si="108"/>
        <v/>
      </c>
      <c r="H411" s="3" t="str">
        <f t="shared" si="99"/>
        <v/>
      </c>
      <c r="I411" s="3" t="str">
        <f t="shared" si="100"/>
        <v/>
      </c>
      <c r="J411" s="3" t="str">
        <f t="shared" si="101"/>
        <v/>
      </c>
      <c r="K411" s="3" t="str">
        <f t="shared" si="102"/>
        <v/>
      </c>
      <c r="L411" s="3" t="str">
        <f t="shared" si="105"/>
        <v/>
      </c>
      <c r="M411" s="3" t="str">
        <f t="shared" si="106"/>
        <v/>
      </c>
    </row>
    <row r="412" spans="1:13" x14ac:dyDescent="0.2">
      <c r="A412" s="9" t="str">
        <f t="shared" si="103"/>
        <v/>
      </c>
      <c r="B412" s="3" t="str">
        <f t="shared" si="104"/>
        <v/>
      </c>
      <c r="C412" s="3" t="str">
        <f t="shared" si="98"/>
        <v/>
      </c>
      <c r="D412" s="3" t="str">
        <f>IF(ISNUMBER(A412),COUNTIF(Calculations!B:B, A412),"")</f>
        <v/>
      </c>
      <c r="E412" s="3" t="str">
        <f>IF(ISNUMBER(A412),COUNTIF(Calculations!A:A, A412),"")</f>
        <v/>
      </c>
      <c r="F412" s="3" t="str">
        <f t="shared" si="107"/>
        <v/>
      </c>
      <c r="G412" s="3" t="str">
        <f t="shared" si="108"/>
        <v/>
      </c>
      <c r="H412" s="3" t="str">
        <f t="shared" si="99"/>
        <v/>
      </c>
      <c r="I412" s="3" t="str">
        <f t="shared" si="100"/>
        <v/>
      </c>
      <c r="J412" s="3" t="str">
        <f t="shared" si="101"/>
        <v/>
      </c>
      <c r="K412" s="3" t="str">
        <f t="shared" si="102"/>
        <v/>
      </c>
      <c r="L412" s="3" t="str">
        <f t="shared" si="105"/>
        <v/>
      </c>
      <c r="M412" s="3" t="str">
        <f t="shared" si="106"/>
        <v/>
      </c>
    </row>
    <row r="413" spans="1:13" x14ac:dyDescent="0.2">
      <c r="A413" s="9" t="str">
        <f t="shared" si="103"/>
        <v/>
      </c>
      <c r="B413" s="3" t="str">
        <f t="shared" si="104"/>
        <v/>
      </c>
      <c r="C413" s="3" t="str">
        <f t="shared" si="98"/>
        <v/>
      </c>
      <c r="D413" s="3" t="str">
        <f>IF(ISNUMBER(A413),COUNTIF(Calculations!B:B, A413),"")</f>
        <v/>
      </c>
      <c r="E413" s="3" t="str">
        <f>IF(ISNUMBER(A413),COUNTIF(Calculations!A:A, A413),"")</f>
        <v/>
      </c>
      <c r="F413" s="3" t="str">
        <f t="shared" si="107"/>
        <v/>
      </c>
      <c r="G413" s="3" t="str">
        <f t="shared" si="108"/>
        <v/>
      </c>
      <c r="H413" s="3" t="str">
        <f t="shared" si="99"/>
        <v/>
      </c>
      <c r="I413" s="3" t="str">
        <f t="shared" si="100"/>
        <v/>
      </c>
      <c r="J413" s="3" t="str">
        <f t="shared" si="101"/>
        <v/>
      </c>
      <c r="K413" s="3" t="str">
        <f t="shared" si="102"/>
        <v/>
      </c>
      <c r="L413" s="3" t="str">
        <f t="shared" si="105"/>
        <v/>
      </c>
      <c r="M413" s="3" t="str">
        <f t="shared" si="106"/>
        <v/>
      </c>
    </row>
    <row r="414" spans="1:13" x14ac:dyDescent="0.2">
      <c r="A414" s="9" t="str">
        <f t="shared" si="103"/>
        <v/>
      </c>
      <c r="B414" s="3" t="str">
        <f t="shared" si="104"/>
        <v/>
      </c>
      <c r="C414" s="3" t="str">
        <f t="shared" si="98"/>
        <v/>
      </c>
      <c r="D414" s="3" t="str">
        <f>IF(ISNUMBER(A414),COUNTIF(Calculations!B:B, A414),"")</f>
        <v/>
      </c>
      <c r="E414" s="3" t="str">
        <f>IF(ISNUMBER(A414),COUNTIF(Calculations!A:A, A414),"")</f>
        <v/>
      </c>
      <c r="F414" s="3" t="str">
        <f t="shared" si="107"/>
        <v/>
      </c>
      <c r="G414" s="3" t="str">
        <f t="shared" si="108"/>
        <v/>
      </c>
      <c r="H414" s="3" t="str">
        <f t="shared" si="99"/>
        <v/>
      </c>
      <c r="I414" s="3" t="str">
        <f t="shared" si="100"/>
        <v/>
      </c>
      <c r="J414" s="3" t="str">
        <f t="shared" si="101"/>
        <v/>
      </c>
      <c r="K414" s="3" t="str">
        <f t="shared" si="102"/>
        <v/>
      </c>
      <c r="L414" s="3" t="str">
        <f t="shared" si="105"/>
        <v/>
      </c>
      <c r="M414" s="3" t="str">
        <f t="shared" si="106"/>
        <v/>
      </c>
    </row>
    <row r="415" spans="1:13" x14ac:dyDescent="0.2">
      <c r="A415" s="9" t="str">
        <f t="shared" si="103"/>
        <v/>
      </c>
      <c r="B415" s="3" t="str">
        <f t="shared" si="104"/>
        <v/>
      </c>
      <c r="C415" s="3" t="str">
        <f t="shared" si="98"/>
        <v/>
      </c>
      <c r="D415" s="3" t="str">
        <f>IF(ISNUMBER(A415),COUNTIF(Calculations!B:B, A415),"")</f>
        <v/>
      </c>
      <c r="E415" s="3" t="str">
        <f>IF(ISNUMBER(A415),COUNTIF(Calculations!A:A, A415),"")</f>
        <v/>
      </c>
      <c r="F415" s="3" t="str">
        <f t="shared" si="107"/>
        <v/>
      </c>
      <c r="G415" s="3" t="str">
        <f t="shared" si="108"/>
        <v/>
      </c>
      <c r="H415" s="3" t="str">
        <f t="shared" si="99"/>
        <v/>
      </c>
      <c r="I415" s="3" t="str">
        <f t="shared" si="100"/>
        <v/>
      </c>
      <c r="J415" s="3" t="str">
        <f t="shared" si="101"/>
        <v/>
      </c>
      <c r="K415" s="3" t="str">
        <f t="shared" si="102"/>
        <v/>
      </c>
      <c r="L415" s="3" t="str">
        <f t="shared" si="105"/>
        <v/>
      </c>
      <c r="M415" s="3" t="str">
        <f t="shared" si="106"/>
        <v/>
      </c>
    </row>
    <row r="416" spans="1:13" x14ac:dyDescent="0.2">
      <c r="A416" s="9" t="str">
        <f t="shared" si="103"/>
        <v/>
      </c>
      <c r="B416" s="3" t="str">
        <f t="shared" si="104"/>
        <v/>
      </c>
      <c r="C416" s="3" t="str">
        <f t="shared" si="98"/>
        <v/>
      </c>
      <c r="D416" s="3" t="str">
        <f>IF(ISNUMBER(A416),COUNTIF(Calculations!B:B, A416),"")</f>
        <v/>
      </c>
      <c r="E416" s="3" t="str">
        <f>IF(ISNUMBER(A416),COUNTIF(Calculations!A:A, A416),"")</f>
        <v/>
      </c>
      <c r="F416" s="3" t="str">
        <f t="shared" si="107"/>
        <v/>
      </c>
      <c r="G416" s="3" t="str">
        <f t="shared" si="108"/>
        <v/>
      </c>
      <c r="H416" s="3" t="str">
        <f t="shared" si="99"/>
        <v/>
      </c>
      <c r="I416" s="3" t="str">
        <f t="shared" si="100"/>
        <v/>
      </c>
      <c r="J416" s="3" t="str">
        <f t="shared" si="101"/>
        <v/>
      </c>
      <c r="K416" s="3" t="str">
        <f t="shared" si="102"/>
        <v/>
      </c>
      <c r="L416" s="3" t="str">
        <f t="shared" si="105"/>
        <v/>
      </c>
      <c r="M416" s="3" t="str">
        <f t="shared" si="106"/>
        <v/>
      </c>
    </row>
    <row r="417" spans="1:13" x14ac:dyDescent="0.2">
      <c r="A417" s="9" t="str">
        <f t="shared" si="103"/>
        <v/>
      </c>
      <c r="B417" s="3" t="str">
        <f t="shared" si="104"/>
        <v/>
      </c>
      <c r="C417" s="3" t="str">
        <f t="shared" si="98"/>
        <v/>
      </c>
      <c r="D417" s="3" t="str">
        <f>IF(ISNUMBER(A417),COUNTIF(Calculations!B:B, A417),"")</f>
        <v/>
      </c>
      <c r="E417" s="3" t="str">
        <f>IF(ISNUMBER(A417),COUNTIF(Calculations!A:A, A417),"")</f>
        <v/>
      </c>
      <c r="F417" s="3" t="str">
        <f t="shared" si="107"/>
        <v/>
      </c>
      <c r="G417" s="3" t="str">
        <f t="shared" si="108"/>
        <v/>
      </c>
      <c r="H417" s="3" t="str">
        <f t="shared" si="99"/>
        <v/>
      </c>
      <c r="I417" s="3" t="str">
        <f t="shared" si="100"/>
        <v/>
      </c>
      <c r="J417" s="3" t="str">
        <f t="shared" si="101"/>
        <v/>
      </c>
      <c r="K417" s="3" t="str">
        <f t="shared" si="102"/>
        <v/>
      </c>
      <c r="L417" s="3" t="str">
        <f t="shared" si="105"/>
        <v/>
      </c>
      <c r="M417" s="3" t="str">
        <f t="shared" si="106"/>
        <v/>
      </c>
    </row>
    <row r="418" spans="1:13" x14ac:dyDescent="0.2">
      <c r="A418" s="9" t="str">
        <f t="shared" si="103"/>
        <v/>
      </c>
      <c r="B418" s="3" t="str">
        <f t="shared" si="104"/>
        <v/>
      </c>
      <c r="C418" s="3" t="str">
        <f t="shared" si="98"/>
        <v/>
      </c>
      <c r="D418" s="3" t="str">
        <f>IF(ISNUMBER(A418),COUNTIF(Calculations!B:B, A418),"")</f>
        <v/>
      </c>
      <c r="E418" s="3" t="str">
        <f>IF(ISNUMBER(A418),COUNTIF(Calculations!A:A, A418),"")</f>
        <v/>
      </c>
      <c r="F418" s="3" t="str">
        <f t="shared" si="107"/>
        <v/>
      </c>
      <c r="G418" s="3" t="str">
        <f t="shared" si="108"/>
        <v/>
      </c>
      <c r="H418" s="3" t="str">
        <f t="shared" si="99"/>
        <v/>
      </c>
      <c r="I418" s="3" t="str">
        <f t="shared" si="100"/>
        <v/>
      </c>
      <c r="J418" s="3" t="str">
        <f t="shared" si="101"/>
        <v/>
      </c>
      <c r="K418" s="3" t="str">
        <f t="shared" si="102"/>
        <v/>
      </c>
      <c r="L418" s="3" t="str">
        <f t="shared" si="105"/>
        <v/>
      </c>
      <c r="M418" s="3" t="str">
        <f t="shared" si="106"/>
        <v/>
      </c>
    </row>
    <row r="419" spans="1:13" x14ac:dyDescent="0.2">
      <c r="A419" s="9" t="str">
        <f t="shared" si="103"/>
        <v/>
      </c>
      <c r="B419" s="3" t="str">
        <f t="shared" si="104"/>
        <v/>
      </c>
      <c r="C419" s="3" t="str">
        <f t="shared" si="98"/>
        <v/>
      </c>
      <c r="D419" s="3" t="str">
        <f>IF(ISNUMBER(A419),COUNTIF(Calculations!B:B, A419),"")</f>
        <v/>
      </c>
      <c r="E419" s="3" t="str">
        <f>IF(ISNUMBER(A419),COUNTIF(Calculations!A:A, A419),"")</f>
        <v/>
      </c>
      <c r="F419" s="3" t="str">
        <f t="shared" si="107"/>
        <v/>
      </c>
      <c r="G419" s="3" t="str">
        <f t="shared" si="108"/>
        <v/>
      </c>
      <c r="H419" s="3" t="str">
        <f t="shared" si="99"/>
        <v/>
      </c>
      <c r="I419" s="3" t="str">
        <f t="shared" si="100"/>
        <v/>
      </c>
      <c r="J419" s="3" t="str">
        <f t="shared" si="101"/>
        <v/>
      </c>
      <c r="K419" s="3" t="str">
        <f t="shared" si="102"/>
        <v/>
      </c>
      <c r="L419" s="3" t="str">
        <f t="shared" si="105"/>
        <v/>
      </c>
      <c r="M419" s="3" t="str">
        <f t="shared" si="106"/>
        <v/>
      </c>
    </row>
    <row r="420" spans="1:13" x14ac:dyDescent="0.2">
      <c r="A420" s="9" t="str">
        <f t="shared" si="103"/>
        <v/>
      </c>
      <c r="B420" s="3" t="str">
        <f t="shared" si="104"/>
        <v/>
      </c>
      <c r="C420" s="3" t="str">
        <f t="shared" si="98"/>
        <v/>
      </c>
      <c r="D420" s="3" t="str">
        <f>IF(ISNUMBER(A420),COUNTIF(Calculations!B:B, A420),"")</f>
        <v/>
      </c>
      <c r="E420" s="3" t="str">
        <f>IF(ISNUMBER(A420),COUNTIF(Calculations!A:A, A420),"")</f>
        <v/>
      </c>
      <c r="F420" s="3" t="str">
        <f t="shared" si="107"/>
        <v/>
      </c>
      <c r="G420" s="3" t="str">
        <f t="shared" si="108"/>
        <v/>
      </c>
      <c r="H420" s="3" t="str">
        <f t="shared" si="99"/>
        <v/>
      </c>
      <c r="I420" s="3" t="str">
        <f t="shared" si="100"/>
        <v/>
      </c>
      <c r="J420" s="3" t="str">
        <f t="shared" si="101"/>
        <v/>
      </c>
      <c r="K420" s="3" t="str">
        <f t="shared" si="102"/>
        <v/>
      </c>
      <c r="L420" s="3" t="str">
        <f t="shared" si="105"/>
        <v/>
      </c>
      <c r="M420" s="3" t="str">
        <f t="shared" si="106"/>
        <v/>
      </c>
    </row>
    <row r="421" spans="1:13" x14ac:dyDescent="0.2">
      <c r="A421" s="9" t="str">
        <f t="shared" si="103"/>
        <v/>
      </c>
      <c r="B421" s="3" t="str">
        <f t="shared" si="104"/>
        <v/>
      </c>
      <c r="C421" s="3" t="str">
        <f t="shared" si="98"/>
        <v/>
      </c>
      <c r="D421" s="3" t="str">
        <f>IF(ISNUMBER(A421),COUNTIF(Calculations!B:B, A421),"")</f>
        <v/>
      </c>
      <c r="E421" s="3" t="str">
        <f>IF(ISNUMBER(A421),COUNTIF(Calculations!A:A, A421),"")</f>
        <v/>
      </c>
      <c r="F421" s="3" t="str">
        <f t="shared" si="107"/>
        <v/>
      </c>
      <c r="G421" s="3" t="str">
        <f t="shared" si="108"/>
        <v/>
      </c>
      <c r="H421" s="3" t="str">
        <f t="shared" si="99"/>
        <v/>
      </c>
      <c r="I421" s="3" t="str">
        <f t="shared" si="100"/>
        <v/>
      </c>
      <c r="J421" s="3" t="str">
        <f t="shared" si="101"/>
        <v/>
      </c>
      <c r="K421" s="3" t="str">
        <f t="shared" si="102"/>
        <v/>
      </c>
      <c r="L421" s="3" t="str">
        <f t="shared" si="105"/>
        <v/>
      </c>
      <c r="M421" s="3" t="str">
        <f t="shared" si="106"/>
        <v/>
      </c>
    </row>
    <row r="422" spans="1:13" x14ac:dyDescent="0.2">
      <c r="A422" s="9" t="str">
        <f t="shared" si="103"/>
        <v/>
      </c>
      <c r="B422" s="3" t="str">
        <f t="shared" si="104"/>
        <v/>
      </c>
      <c r="C422" s="3" t="str">
        <f t="shared" si="98"/>
        <v/>
      </c>
      <c r="D422" s="3" t="str">
        <f>IF(ISNUMBER(A422),COUNTIF(Calculations!B:B, A422),"")</f>
        <v/>
      </c>
      <c r="E422" s="3" t="str">
        <f>IF(ISNUMBER(A422),COUNTIF(Calculations!A:A, A422),"")</f>
        <v/>
      </c>
      <c r="F422" s="3" t="str">
        <f t="shared" si="107"/>
        <v/>
      </c>
      <c r="G422" s="3" t="str">
        <f t="shared" si="108"/>
        <v/>
      </c>
      <c r="H422" s="3" t="str">
        <f t="shared" si="99"/>
        <v/>
      </c>
      <c r="I422" s="3" t="str">
        <f t="shared" si="100"/>
        <v/>
      </c>
      <c r="J422" s="3" t="str">
        <f t="shared" si="101"/>
        <v/>
      </c>
      <c r="K422" s="3" t="str">
        <f t="shared" si="102"/>
        <v/>
      </c>
      <c r="L422" s="3" t="str">
        <f t="shared" si="105"/>
        <v/>
      </c>
      <c r="M422" s="3" t="str">
        <f t="shared" si="106"/>
        <v/>
      </c>
    </row>
    <row r="423" spans="1:13" x14ac:dyDescent="0.2">
      <c r="A423" s="9" t="str">
        <f t="shared" si="103"/>
        <v/>
      </c>
      <c r="B423" s="3" t="str">
        <f t="shared" si="104"/>
        <v/>
      </c>
      <c r="C423" s="3" t="str">
        <f t="shared" si="98"/>
        <v/>
      </c>
      <c r="D423" s="3" t="str">
        <f>IF(ISNUMBER(A423),COUNTIF(Calculations!B:B, A423),"")</f>
        <v/>
      </c>
      <c r="E423" s="3" t="str">
        <f>IF(ISNUMBER(A423),COUNTIF(Calculations!A:A, A423),"")</f>
        <v/>
      </c>
      <c r="F423" s="3" t="str">
        <f t="shared" si="107"/>
        <v/>
      </c>
      <c r="G423" s="3" t="str">
        <f t="shared" si="108"/>
        <v/>
      </c>
      <c r="H423" s="3" t="str">
        <f t="shared" si="99"/>
        <v/>
      </c>
      <c r="I423" s="3" t="str">
        <f t="shared" si="100"/>
        <v/>
      </c>
      <c r="J423" s="3" t="str">
        <f t="shared" si="101"/>
        <v/>
      </c>
      <c r="K423" s="3" t="str">
        <f t="shared" si="102"/>
        <v/>
      </c>
      <c r="L423" s="3" t="str">
        <f t="shared" si="105"/>
        <v/>
      </c>
      <c r="M423" s="3" t="str">
        <f t="shared" si="106"/>
        <v/>
      </c>
    </row>
    <row r="424" spans="1:13" x14ac:dyDescent="0.2">
      <c r="A424" s="9" t="str">
        <f t="shared" si="103"/>
        <v/>
      </c>
      <c r="B424" s="3" t="str">
        <f t="shared" si="104"/>
        <v/>
      </c>
      <c r="C424" s="3" t="str">
        <f t="shared" si="98"/>
        <v/>
      </c>
      <c r="D424" s="3" t="str">
        <f>IF(ISNUMBER(A424),COUNTIF(Calculations!B:B, A424),"")</f>
        <v/>
      </c>
      <c r="E424" s="3" t="str">
        <f>IF(ISNUMBER(A424),COUNTIF(Calculations!A:A, A424),"")</f>
        <v/>
      </c>
      <c r="F424" s="3" t="str">
        <f t="shared" si="107"/>
        <v/>
      </c>
      <c r="G424" s="3" t="str">
        <f t="shared" si="108"/>
        <v/>
      </c>
      <c r="H424" s="3" t="str">
        <f t="shared" si="99"/>
        <v/>
      </c>
      <c r="I424" s="3" t="str">
        <f t="shared" si="100"/>
        <v/>
      </c>
      <c r="J424" s="3" t="str">
        <f t="shared" si="101"/>
        <v/>
      </c>
      <c r="K424" s="3" t="str">
        <f t="shared" si="102"/>
        <v/>
      </c>
      <c r="L424" s="3" t="str">
        <f t="shared" si="105"/>
        <v/>
      </c>
      <c r="M424" s="3" t="str">
        <f t="shared" si="106"/>
        <v/>
      </c>
    </row>
    <row r="425" spans="1:13" x14ac:dyDescent="0.2">
      <c r="A425" s="9" t="str">
        <f t="shared" si="103"/>
        <v/>
      </c>
      <c r="B425" s="3" t="str">
        <f t="shared" si="104"/>
        <v/>
      </c>
      <c r="C425" s="3" t="str">
        <f t="shared" si="98"/>
        <v/>
      </c>
      <c r="D425" s="3" t="str">
        <f>IF(ISNUMBER(A425),COUNTIF(Calculations!B:B, A425),"")</f>
        <v/>
      </c>
      <c r="E425" s="3" t="str">
        <f>IF(ISNUMBER(A425),COUNTIF(Calculations!A:A, A425),"")</f>
        <v/>
      </c>
      <c r="F425" s="3" t="str">
        <f t="shared" si="107"/>
        <v/>
      </c>
      <c r="G425" s="3" t="str">
        <f t="shared" si="108"/>
        <v/>
      </c>
      <c r="H425" s="3" t="str">
        <f t="shared" si="99"/>
        <v/>
      </c>
      <c r="I425" s="3" t="str">
        <f t="shared" si="100"/>
        <v/>
      </c>
      <c r="J425" s="3" t="str">
        <f t="shared" si="101"/>
        <v/>
      </c>
      <c r="K425" s="3" t="str">
        <f t="shared" si="102"/>
        <v/>
      </c>
      <c r="L425" s="3" t="str">
        <f t="shared" si="105"/>
        <v/>
      </c>
      <c r="M425" s="3" t="str">
        <f t="shared" si="106"/>
        <v/>
      </c>
    </row>
    <row r="426" spans="1:13" x14ac:dyDescent="0.2">
      <c r="A426" s="9" t="str">
        <f t="shared" si="103"/>
        <v/>
      </c>
      <c r="B426" s="3" t="str">
        <f t="shared" si="104"/>
        <v/>
      </c>
      <c r="C426" s="3" t="str">
        <f t="shared" si="98"/>
        <v/>
      </c>
      <c r="D426" s="3" t="str">
        <f>IF(ISNUMBER(A426),COUNTIF(Calculations!B:B, A426),"")</f>
        <v/>
      </c>
      <c r="E426" s="3" t="str">
        <f>IF(ISNUMBER(A426),COUNTIF(Calculations!A:A, A426),"")</f>
        <v/>
      </c>
      <c r="F426" s="3" t="str">
        <f t="shared" si="107"/>
        <v/>
      </c>
      <c r="G426" s="3" t="str">
        <f t="shared" si="108"/>
        <v/>
      </c>
      <c r="H426" s="3" t="str">
        <f t="shared" si="99"/>
        <v/>
      </c>
      <c r="I426" s="3" t="str">
        <f t="shared" si="100"/>
        <v/>
      </c>
      <c r="J426" s="3" t="str">
        <f t="shared" si="101"/>
        <v/>
      </c>
      <c r="K426" s="3" t="str">
        <f t="shared" si="102"/>
        <v/>
      </c>
      <c r="L426" s="3" t="str">
        <f t="shared" si="105"/>
        <v/>
      </c>
      <c r="M426" s="3" t="str">
        <f t="shared" si="106"/>
        <v/>
      </c>
    </row>
    <row r="427" spans="1:13" x14ac:dyDescent="0.2">
      <c r="A427" s="9" t="str">
        <f t="shared" si="103"/>
        <v/>
      </c>
      <c r="B427" s="3" t="str">
        <f t="shared" si="104"/>
        <v/>
      </c>
      <c r="C427" s="3" t="str">
        <f t="shared" si="98"/>
        <v/>
      </c>
      <c r="D427" s="3" t="str">
        <f>IF(ISNUMBER(A427),COUNTIF(Calculations!B:B, A427),"")</f>
        <v/>
      </c>
      <c r="E427" s="3" t="str">
        <f>IF(ISNUMBER(A427),COUNTIF(Calculations!A:A, A427),"")</f>
        <v/>
      </c>
      <c r="F427" s="3" t="str">
        <f t="shared" si="107"/>
        <v/>
      </c>
      <c r="G427" s="3" t="str">
        <f t="shared" si="108"/>
        <v/>
      </c>
      <c r="H427" s="3" t="str">
        <f t="shared" si="99"/>
        <v/>
      </c>
      <c r="I427" s="3" t="str">
        <f t="shared" si="100"/>
        <v/>
      </c>
      <c r="J427" s="3" t="str">
        <f t="shared" si="101"/>
        <v/>
      </c>
      <c r="K427" s="3" t="str">
        <f t="shared" si="102"/>
        <v/>
      </c>
      <c r="L427" s="3" t="str">
        <f t="shared" si="105"/>
        <v/>
      </c>
      <c r="M427" s="3" t="str">
        <f t="shared" si="106"/>
        <v/>
      </c>
    </row>
    <row r="428" spans="1:13" x14ac:dyDescent="0.2">
      <c r="A428" s="9" t="str">
        <f t="shared" si="103"/>
        <v/>
      </c>
      <c r="B428" s="3" t="str">
        <f t="shared" si="104"/>
        <v/>
      </c>
      <c r="C428" s="3" t="str">
        <f t="shared" si="98"/>
        <v/>
      </c>
      <c r="D428" s="3" t="str">
        <f>IF(ISNUMBER(A428),COUNTIF(Calculations!B:B, A428),"")</f>
        <v/>
      </c>
      <c r="E428" s="3" t="str">
        <f>IF(ISNUMBER(A428),COUNTIF(Calculations!A:A, A428),"")</f>
        <v/>
      </c>
      <c r="F428" s="3" t="str">
        <f t="shared" si="107"/>
        <v/>
      </c>
      <c r="G428" s="3" t="str">
        <f t="shared" si="108"/>
        <v/>
      </c>
      <c r="H428" s="3" t="str">
        <f t="shared" si="99"/>
        <v/>
      </c>
      <c r="I428" s="3" t="str">
        <f t="shared" si="100"/>
        <v/>
      </c>
      <c r="J428" s="3" t="str">
        <f t="shared" si="101"/>
        <v/>
      </c>
      <c r="K428" s="3" t="str">
        <f t="shared" si="102"/>
        <v/>
      </c>
      <c r="L428" s="3" t="str">
        <f t="shared" si="105"/>
        <v/>
      </c>
      <c r="M428" s="3" t="str">
        <f t="shared" si="106"/>
        <v/>
      </c>
    </row>
    <row r="429" spans="1:13" x14ac:dyDescent="0.2">
      <c r="A429" s="9" t="str">
        <f t="shared" si="103"/>
        <v/>
      </c>
      <c r="B429" s="3" t="str">
        <f t="shared" si="104"/>
        <v/>
      </c>
      <c r="C429" s="3" t="str">
        <f t="shared" si="98"/>
        <v/>
      </c>
      <c r="D429" s="3" t="str">
        <f>IF(ISNUMBER(A429),COUNTIF(Calculations!B:B, A429),"")</f>
        <v/>
      </c>
      <c r="E429" s="3" t="str">
        <f>IF(ISNUMBER(A429),COUNTIF(Calculations!A:A, A429),"")</f>
        <v/>
      </c>
      <c r="F429" s="3" t="str">
        <f t="shared" si="107"/>
        <v/>
      </c>
      <c r="G429" s="3" t="str">
        <f t="shared" si="108"/>
        <v/>
      </c>
      <c r="H429" s="3" t="str">
        <f t="shared" si="99"/>
        <v/>
      </c>
      <c r="I429" s="3" t="str">
        <f t="shared" si="100"/>
        <v/>
      </c>
      <c r="J429" s="3" t="str">
        <f t="shared" si="101"/>
        <v/>
      </c>
      <c r="K429" s="3" t="str">
        <f t="shared" si="102"/>
        <v/>
      </c>
      <c r="L429" s="3" t="str">
        <f t="shared" si="105"/>
        <v/>
      </c>
      <c r="M429" s="3" t="str">
        <f t="shared" si="106"/>
        <v/>
      </c>
    </row>
    <row r="430" spans="1:13" x14ac:dyDescent="0.2">
      <c r="A430" s="9" t="str">
        <f t="shared" si="103"/>
        <v/>
      </c>
      <c r="B430" s="3" t="str">
        <f t="shared" si="104"/>
        <v/>
      </c>
      <c r="C430" s="3" t="str">
        <f t="shared" si="98"/>
        <v/>
      </c>
      <c r="D430" s="3" t="str">
        <f>IF(ISNUMBER(A430),COUNTIF(Calculations!B:B, A430),"")</f>
        <v/>
      </c>
      <c r="E430" s="3" t="str">
        <f>IF(ISNUMBER(A430),COUNTIF(Calculations!A:A, A430),"")</f>
        <v/>
      </c>
      <c r="F430" s="3" t="str">
        <f t="shared" si="107"/>
        <v/>
      </c>
      <c r="G430" s="3" t="str">
        <f t="shared" si="108"/>
        <v/>
      </c>
      <c r="H430" s="3" t="str">
        <f t="shared" si="99"/>
        <v/>
      </c>
      <c r="I430" s="3" t="str">
        <f t="shared" si="100"/>
        <v/>
      </c>
      <c r="J430" s="3" t="str">
        <f t="shared" si="101"/>
        <v/>
      </c>
      <c r="K430" s="3" t="str">
        <f t="shared" si="102"/>
        <v/>
      </c>
      <c r="L430" s="3" t="str">
        <f t="shared" si="105"/>
        <v/>
      </c>
      <c r="M430" s="3" t="str">
        <f t="shared" si="106"/>
        <v/>
      </c>
    </row>
    <row r="431" spans="1:13" x14ac:dyDescent="0.2">
      <c r="A431" s="9" t="str">
        <f t="shared" si="103"/>
        <v/>
      </c>
      <c r="B431" s="3" t="str">
        <f t="shared" si="104"/>
        <v/>
      </c>
      <c r="C431" s="3" t="str">
        <f t="shared" si="98"/>
        <v/>
      </c>
      <c r="D431" s="3" t="str">
        <f>IF(ISNUMBER(A431),COUNTIF(Calculations!B:B, A431),"")</f>
        <v/>
      </c>
      <c r="E431" s="3" t="str">
        <f>IF(ISNUMBER(A431),COUNTIF(Calculations!A:A, A431),"")</f>
        <v/>
      </c>
      <c r="F431" s="3" t="str">
        <f t="shared" si="107"/>
        <v/>
      </c>
      <c r="G431" s="3" t="str">
        <f t="shared" si="108"/>
        <v/>
      </c>
      <c r="H431" s="3" t="str">
        <f t="shared" si="99"/>
        <v/>
      </c>
      <c r="I431" s="3" t="str">
        <f t="shared" si="100"/>
        <v/>
      </c>
      <c r="J431" s="3" t="str">
        <f t="shared" si="101"/>
        <v/>
      </c>
      <c r="K431" s="3" t="str">
        <f t="shared" si="102"/>
        <v/>
      </c>
      <c r="L431" s="3" t="str">
        <f t="shared" si="105"/>
        <v/>
      </c>
      <c r="M431" s="3" t="str">
        <f t="shared" si="106"/>
        <v/>
      </c>
    </row>
    <row r="432" spans="1:13" x14ac:dyDescent="0.2">
      <c r="A432" s="9" t="str">
        <f t="shared" si="103"/>
        <v/>
      </c>
      <c r="B432" s="3" t="str">
        <f t="shared" si="104"/>
        <v/>
      </c>
      <c r="C432" s="3" t="str">
        <f t="shared" si="98"/>
        <v/>
      </c>
      <c r="D432" s="3" t="str">
        <f>IF(ISNUMBER(A432),COUNTIF(Calculations!B:B, A432),"")</f>
        <v/>
      </c>
      <c r="E432" s="3" t="str">
        <f>IF(ISNUMBER(A432),COUNTIF(Calculations!A:A, A432),"")</f>
        <v/>
      </c>
      <c r="F432" s="3" t="str">
        <f t="shared" si="107"/>
        <v/>
      </c>
      <c r="G432" s="3" t="str">
        <f t="shared" si="108"/>
        <v/>
      </c>
      <c r="H432" s="3" t="str">
        <f t="shared" si="99"/>
        <v/>
      </c>
      <c r="I432" s="3" t="str">
        <f t="shared" si="100"/>
        <v/>
      </c>
      <c r="J432" s="3" t="str">
        <f t="shared" si="101"/>
        <v/>
      </c>
      <c r="K432" s="3" t="str">
        <f t="shared" si="102"/>
        <v/>
      </c>
      <c r="L432" s="3" t="str">
        <f t="shared" si="105"/>
        <v/>
      </c>
      <c r="M432" s="3" t="str">
        <f t="shared" si="106"/>
        <v/>
      </c>
    </row>
    <row r="433" spans="1:13" x14ac:dyDescent="0.2">
      <c r="A433" s="9" t="str">
        <f t="shared" si="103"/>
        <v/>
      </c>
      <c r="B433" s="3" t="str">
        <f t="shared" si="104"/>
        <v/>
      </c>
      <c r="C433" s="3" t="str">
        <f t="shared" si="98"/>
        <v/>
      </c>
      <c r="D433" s="3" t="str">
        <f>IF(ISNUMBER(A433),COUNTIF(Calculations!B:B, A433),"")</f>
        <v/>
      </c>
      <c r="E433" s="3" t="str">
        <f>IF(ISNUMBER(A433),COUNTIF(Calculations!A:A, A433),"")</f>
        <v/>
      </c>
      <c r="F433" s="3" t="str">
        <f t="shared" si="107"/>
        <v/>
      </c>
      <c r="G433" s="3" t="str">
        <f t="shared" si="108"/>
        <v/>
      </c>
      <c r="H433" s="3" t="str">
        <f t="shared" si="99"/>
        <v/>
      </c>
      <c r="I433" s="3" t="str">
        <f t="shared" si="100"/>
        <v/>
      </c>
      <c r="J433" s="3" t="str">
        <f t="shared" si="101"/>
        <v/>
      </c>
      <c r="K433" s="3" t="str">
        <f t="shared" si="102"/>
        <v/>
      </c>
      <c r="L433" s="3" t="str">
        <f t="shared" si="105"/>
        <v/>
      </c>
      <c r="M433" s="3" t="str">
        <f t="shared" si="106"/>
        <v/>
      </c>
    </row>
    <row r="434" spans="1:13" x14ac:dyDescent="0.2">
      <c r="A434" s="9" t="str">
        <f t="shared" si="103"/>
        <v/>
      </c>
      <c r="B434" s="3" t="str">
        <f t="shared" si="104"/>
        <v/>
      </c>
      <c r="C434" s="3" t="str">
        <f t="shared" si="98"/>
        <v/>
      </c>
      <c r="D434" s="3" t="str">
        <f>IF(ISNUMBER(A434),COUNTIF(Calculations!B:B, A434),"")</f>
        <v/>
      </c>
      <c r="E434" s="3" t="str">
        <f>IF(ISNUMBER(A434),COUNTIF(Calculations!A:A, A434),"")</f>
        <v/>
      </c>
      <c r="F434" s="3" t="str">
        <f t="shared" si="107"/>
        <v/>
      </c>
      <c r="G434" s="3" t="str">
        <f t="shared" si="108"/>
        <v/>
      </c>
      <c r="H434" s="3" t="str">
        <f t="shared" si="99"/>
        <v/>
      </c>
      <c r="I434" s="3" t="str">
        <f t="shared" si="100"/>
        <v/>
      </c>
      <c r="J434" s="3" t="str">
        <f t="shared" si="101"/>
        <v/>
      </c>
      <c r="K434" s="3" t="str">
        <f t="shared" si="102"/>
        <v/>
      </c>
      <c r="L434" s="3" t="str">
        <f t="shared" si="105"/>
        <v/>
      </c>
      <c r="M434" s="3" t="str">
        <f t="shared" si="106"/>
        <v/>
      </c>
    </row>
    <row r="435" spans="1:13" x14ac:dyDescent="0.2">
      <c r="A435" s="9" t="str">
        <f t="shared" si="103"/>
        <v/>
      </c>
      <c r="B435" s="3" t="str">
        <f t="shared" si="104"/>
        <v/>
      </c>
      <c r="C435" s="3" t="str">
        <f t="shared" si="98"/>
        <v/>
      </c>
      <c r="D435" s="3" t="str">
        <f>IF(ISNUMBER(A435),COUNTIF(Calculations!B:B, A435),"")</f>
        <v/>
      </c>
      <c r="E435" s="3" t="str">
        <f>IF(ISNUMBER(A435),COUNTIF(Calculations!A:A, A435),"")</f>
        <v/>
      </c>
      <c r="F435" s="3" t="str">
        <f t="shared" si="107"/>
        <v/>
      </c>
      <c r="G435" s="3" t="str">
        <f t="shared" si="108"/>
        <v/>
      </c>
      <c r="H435" s="3" t="str">
        <f t="shared" si="99"/>
        <v/>
      </c>
      <c r="I435" s="3" t="str">
        <f t="shared" si="100"/>
        <v/>
      </c>
      <c r="J435" s="3" t="str">
        <f t="shared" si="101"/>
        <v/>
      </c>
      <c r="K435" s="3" t="str">
        <f t="shared" si="102"/>
        <v/>
      </c>
      <c r="L435" s="3" t="str">
        <f t="shared" si="105"/>
        <v/>
      </c>
      <c r="M435" s="3" t="str">
        <f t="shared" si="106"/>
        <v/>
      </c>
    </row>
    <row r="436" spans="1:13" x14ac:dyDescent="0.2">
      <c r="A436" s="9" t="str">
        <f t="shared" si="103"/>
        <v/>
      </c>
      <c r="B436" s="3" t="str">
        <f t="shared" si="104"/>
        <v/>
      </c>
      <c r="C436" s="3" t="str">
        <f t="shared" si="98"/>
        <v/>
      </c>
      <c r="D436" s="3" t="str">
        <f>IF(ISNUMBER(A436),COUNTIF(Calculations!B:B, A436),"")</f>
        <v/>
      </c>
      <c r="E436" s="3" t="str">
        <f>IF(ISNUMBER(A436),COUNTIF(Calculations!A:A, A436),"")</f>
        <v/>
      </c>
      <c r="F436" s="3" t="str">
        <f t="shared" si="107"/>
        <v/>
      </c>
      <c r="G436" s="3" t="str">
        <f t="shared" si="108"/>
        <v/>
      </c>
      <c r="H436" s="3" t="str">
        <f t="shared" si="99"/>
        <v/>
      </c>
      <c r="I436" s="3" t="str">
        <f t="shared" si="100"/>
        <v/>
      </c>
      <c r="J436" s="3" t="str">
        <f t="shared" si="101"/>
        <v/>
      </c>
      <c r="K436" s="3" t="str">
        <f t="shared" si="102"/>
        <v/>
      </c>
      <c r="L436" s="3" t="str">
        <f t="shared" si="105"/>
        <v/>
      </c>
      <c r="M436" s="3" t="str">
        <f t="shared" si="106"/>
        <v/>
      </c>
    </row>
    <row r="437" spans="1:13" x14ac:dyDescent="0.2">
      <c r="A437" s="9" t="str">
        <f t="shared" si="103"/>
        <v/>
      </c>
      <c r="B437" s="3" t="str">
        <f t="shared" si="104"/>
        <v/>
      </c>
      <c r="C437" s="3" t="str">
        <f t="shared" si="98"/>
        <v/>
      </c>
      <c r="D437" s="3" t="str">
        <f>IF(ISNUMBER(A437),COUNTIF(Calculations!B:B, A437),"")</f>
        <v/>
      </c>
      <c r="E437" s="3" t="str">
        <f>IF(ISNUMBER(A437),COUNTIF(Calculations!A:A, A437),"")</f>
        <v/>
      </c>
      <c r="F437" s="3" t="str">
        <f t="shared" si="107"/>
        <v/>
      </c>
      <c r="G437" s="3" t="str">
        <f t="shared" si="108"/>
        <v/>
      </c>
      <c r="H437" s="3" t="str">
        <f t="shared" si="99"/>
        <v/>
      </c>
      <c r="I437" s="3" t="str">
        <f t="shared" si="100"/>
        <v/>
      </c>
      <c r="J437" s="3" t="str">
        <f t="shared" si="101"/>
        <v/>
      </c>
      <c r="K437" s="3" t="str">
        <f t="shared" si="102"/>
        <v/>
      </c>
      <c r="L437" s="3" t="str">
        <f t="shared" si="105"/>
        <v/>
      </c>
      <c r="M437" s="3" t="str">
        <f t="shared" si="106"/>
        <v/>
      </c>
    </row>
    <row r="438" spans="1:13" x14ac:dyDescent="0.2">
      <c r="A438" s="9" t="str">
        <f t="shared" si="103"/>
        <v/>
      </c>
      <c r="B438" s="3" t="str">
        <f t="shared" si="104"/>
        <v/>
      </c>
      <c r="C438" s="3" t="str">
        <f t="shared" si="98"/>
        <v/>
      </c>
      <c r="D438" s="3" t="str">
        <f>IF(ISNUMBER(A438),COUNTIF(Calculations!B:B, A438),"")</f>
        <v/>
      </c>
      <c r="E438" s="3" t="str">
        <f>IF(ISNUMBER(A438),COUNTIF(Calculations!A:A, A438),"")</f>
        <v/>
      </c>
      <c r="F438" s="3" t="str">
        <f t="shared" si="107"/>
        <v/>
      </c>
      <c r="G438" s="3" t="str">
        <f t="shared" si="108"/>
        <v/>
      </c>
      <c r="H438" s="3" t="str">
        <f t="shared" si="99"/>
        <v/>
      </c>
      <c r="I438" s="3" t="str">
        <f t="shared" si="100"/>
        <v/>
      </c>
      <c r="J438" s="3" t="str">
        <f t="shared" si="101"/>
        <v/>
      </c>
      <c r="K438" s="3" t="str">
        <f t="shared" si="102"/>
        <v/>
      </c>
      <c r="L438" s="3" t="str">
        <f t="shared" si="105"/>
        <v/>
      </c>
      <c r="M438" s="3" t="str">
        <f t="shared" si="106"/>
        <v/>
      </c>
    </row>
    <row r="439" spans="1:13" x14ac:dyDescent="0.2">
      <c r="A439" s="9" t="str">
        <f t="shared" si="103"/>
        <v/>
      </c>
      <c r="B439" s="3" t="str">
        <f t="shared" si="104"/>
        <v/>
      </c>
      <c r="C439" s="3" t="str">
        <f t="shared" si="98"/>
        <v/>
      </c>
      <c r="D439" s="3" t="str">
        <f>IF(ISNUMBER(A439),COUNTIF(Calculations!B:B, A439),"")</f>
        <v/>
      </c>
      <c r="E439" s="3" t="str">
        <f>IF(ISNUMBER(A439),COUNTIF(Calculations!A:A, A439),"")</f>
        <v/>
      </c>
      <c r="F439" s="3" t="str">
        <f t="shared" si="107"/>
        <v/>
      </c>
      <c r="G439" s="3" t="str">
        <f t="shared" si="108"/>
        <v/>
      </c>
      <c r="H439" s="3" t="str">
        <f t="shared" si="99"/>
        <v/>
      </c>
      <c r="I439" s="3" t="str">
        <f t="shared" si="100"/>
        <v/>
      </c>
      <c r="J439" s="3" t="str">
        <f t="shared" si="101"/>
        <v/>
      </c>
      <c r="K439" s="3" t="str">
        <f t="shared" si="102"/>
        <v/>
      </c>
      <c r="L439" s="3" t="str">
        <f t="shared" si="105"/>
        <v/>
      </c>
      <c r="M439" s="3" t="str">
        <f t="shared" si="106"/>
        <v/>
      </c>
    </row>
    <row r="440" spans="1:13" x14ac:dyDescent="0.2">
      <c r="A440" s="9" t="str">
        <f t="shared" si="103"/>
        <v/>
      </c>
      <c r="B440" s="3" t="str">
        <f t="shared" si="104"/>
        <v/>
      </c>
      <c r="C440" s="3" t="str">
        <f t="shared" si="98"/>
        <v/>
      </c>
      <c r="D440" s="3" t="str">
        <f>IF(ISNUMBER(A440),COUNTIF(Calculations!B:B, A440),"")</f>
        <v/>
      </c>
      <c r="E440" s="3" t="str">
        <f>IF(ISNUMBER(A440),COUNTIF(Calculations!A:A, A440),"")</f>
        <v/>
      </c>
      <c r="F440" s="3" t="str">
        <f t="shared" si="107"/>
        <v/>
      </c>
      <c r="G440" s="3" t="str">
        <f t="shared" si="108"/>
        <v/>
      </c>
      <c r="H440" s="3" t="str">
        <f t="shared" si="99"/>
        <v/>
      </c>
      <c r="I440" s="3" t="str">
        <f t="shared" si="100"/>
        <v/>
      </c>
      <c r="J440" s="3" t="str">
        <f t="shared" si="101"/>
        <v/>
      </c>
      <c r="K440" s="3" t="str">
        <f t="shared" si="102"/>
        <v/>
      </c>
      <c r="L440" s="3" t="str">
        <f t="shared" si="105"/>
        <v/>
      </c>
      <c r="M440" s="3" t="str">
        <f t="shared" si="106"/>
        <v/>
      </c>
    </row>
    <row r="441" spans="1:13" x14ac:dyDescent="0.2">
      <c r="A441" s="9" t="str">
        <f t="shared" si="103"/>
        <v/>
      </c>
      <c r="B441" s="3" t="str">
        <f t="shared" si="104"/>
        <v/>
      </c>
      <c r="C441" s="3" t="str">
        <f t="shared" si="98"/>
        <v/>
      </c>
      <c r="D441" s="3" t="str">
        <f>IF(ISNUMBER(A441),COUNTIF(Calculations!B:B, A441),"")</f>
        <v/>
      </c>
      <c r="E441" s="3" t="str">
        <f>IF(ISNUMBER(A441),COUNTIF(Calculations!A:A, A441),"")</f>
        <v/>
      </c>
      <c r="F441" s="3" t="str">
        <f t="shared" si="107"/>
        <v/>
      </c>
      <c r="G441" s="3" t="str">
        <f t="shared" si="108"/>
        <v/>
      </c>
      <c r="H441" s="3" t="str">
        <f t="shared" si="99"/>
        <v/>
      </c>
      <c r="I441" s="3" t="str">
        <f t="shared" si="100"/>
        <v/>
      </c>
      <c r="J441" s="3" t="str">
        <f t="shared" si="101"/>
        <v/>
      </c>
      <c r="K441" s="3" t="str">
        <f t="shared" si="102"/>
        <v/>
      </c>
      <c r="L441" s="3" t="str">
        <f t="shared" si="105"/>
        <v/>
      </c>
      <c r="M441" s="3" t="str">
        <f t="shared" si="106"/>
        <v/>
      </c>
    </row>
    <row r="442" spans="1:13" x14ac:dyDescent="0.2">
      <c r="A442" s="9" t="str">
        <f t="shared" si="103"/>
        <v/>
      </c>
      <c r="B442" s="3" t="str">
        <f t="shared" si="104"/>
        <v/>
      </c>
      <c r="C442" s="3" t="str">
        <f t="shared" si="98"/>
        <v/>
      </c>
      <c r="D442" s="3" t="str">
        <f>IF(ISNUMBER(A442),COUNTIF(Calculations!B:B, A442),"")</f>
        <v/>
      </c>
      <c r="E442" s="3" t="str">
        <f>IF(ISNUMBER(A442),COUNTIF(Calculations!A:A, A442),"")</f>
        <v/>
      </c>
      <c r="F442" s="3" t="str">
        <f t="shared" si="107"/>
        <v/>
      </c>
      <c r="G442" s="3" t="str">
        <f t="shared" si="108"/>
        <v/>
      </c>
      <c r="H442" s="3" t="str">
        <f t="shared" si="99"/>
        <v/>
      </c>
      <c r="I442" s="3" t="str">
        <f t="shared" si="100"/>
        <v/>
      </c>
      <c r="J442" s="3" t="str">
        <f t="shared" si="101"/>
        <v/>
      </c>
      <c r="K442" s="3" t="str">
        <f t="shared" si="102"/>
        <v/>
      </c>
      <c r="L442" s="3" t="str">
        <f t="shared" si="105"/>
        <v/>
      </c>
      <c r="M442" s="3" t="str">
        <f t="shared" si="106"/>
        <v/>
      </c>
    </row>
    <row r="443" spans="1:13" x14ac:dyDescent="0.2">
      <c r="A443" s="9" t="str">
        <f t="shared" si="103"/>
        <v/>
      </c>
      <c r="B443" s="3" t="str">
        <f t="shared" si="104"/>
        <v/>
      </c>
      <c r="C443" s="3" t="str">
        <f t="shared" si="98"/>
        <v/>
      </c>
      <c r="D443" s="3" t="str">
        <f>IF(ISNUMBER(A443),COUNTIF(Calculations!B:B, A443),"")</f>
        <v/>
      </c>
      <c r="E443" s="3" t="str">
        <f>IF(ISNUMBER(A443),COUNTIF(Calculations!A:A, A443),"")</f>
        <v/>
      </c>
      <c r="F443" s="3" t="str">
        <f t="shared" si="107"/>
        <v/>
      </c>
      <c r="G443" s="3" t="str">
        <f t="shared" si="108"/>
        <v/>
      </c>
      <c r="H443" s="3" t="str">
        <f t="shared" si="99"/>
        <v/>
      </c>
      <c r="I443" s="3" t="str">
        <f t="shared" si="100"/>
        <v/>
      </c>
      <c r="J443" s="3" t="str">
        <f t="shared" si="101"/>
        <v/>
      </c>
      <c r="K443" s="3" t="str">
        <f t="shared" si="102"/>
        <v/>
      </c>
      <c r="L443" s="3" t="str">
        <f t="shared" si="105"/>
        <v/>
      </c>
      <c r="M443" s="3" t="str">
        <f t="shared" si="106"/>
        <v/>
      </c>
    </row>
    <row r="444" spans="1:13" x14ac:dyDescent="0.2">
      <c r="A444" s="9" t="str">
        <f t="shared" si="103"/>
        <v/>
      </c>
      <c r="B444" s="3" t="str">
        <f t="shared" si="104"/>
        <v/>
      </c>
      <c r="C444" s="3" t="str">
        <f t="shared" si="98"/>
        <v/>
      </c>
      <c r="D444" s="3" t="str">
        <f>IF(ISNUMBER(A444),COUNTIF(Calculations!B:B, A444),"")</f>
        <v/>
      </c>
      <c r="E444" s="3" t="str">
        <f>IF(ISNUMBER(A444),COUNTIF(Calculations!A:A, A444),"")</f>
        <v/>
      </c>
      <c r="F444" s="3" t="str">
        <f t="shared" si="107"/>
        <v/>
      </c>
      <c r="G444" s="3" t="str">
        <f t="shared" si="108"/>
        <v/>
      </c>
      <c r="H444" s="3" t="str">
        <f t="shared" si="99"/>
        <v/>
      </c>
      <c r="I444" s="3" t="str">
        <f t="shared" si="100"/>
        <v/>
      </c>
      <c r="J444" s="3" t="str">
        <f t="shared" si="101"/>
        <v/>
      </c>
      <c r="K444" s="3" t="str">
        <f t="shared" si="102"/>
        <v/>
      </c>
      <c r="L444" s="3" t="str">
        <f t="shared" si="105"/>
        <v/>
      </c>
      <c r="M444" s="3" t="str">
        <f t="shared" si="106"/>
        <v/>
      </c>
    </row>
    <row r="445" spans="1:13" x14ac:dyDescent="0.2">
      <c r="A445" s="9" t="str">
        <f t="shared" si="103"/>
        <v/>
      </c>
      <c r="B445" s="3" t="str">
        <f t="shared" si="104"/>
        <v/>
      </c>
      <c r="C445" s="3" t="str">
        <f t="shared" si="98"/>
        <v/>
      </c>
      <c r="D445" s="3" t="str">
        <f>IF(ISNUMBER(A445),COUNTIF(Calculations!B:B, A445),"")</f>
        <v/>
      </c>
      <c r="E445" s="3" t="str">
        <f>IF(ISNUMBER(A445),COUNTIF(Calculations!A:A, A445),"")</f>
        <v/>
      </c>
      <c r="F445" s="3" t="str">
        <f t="shared" si="107"/>
        <v/>
      </c>
      <c r="G445" s="3" t="str">
        <f t="shared" si="108"/>
        <v/>
      </c>
      <c r="H445" s="3" t="str">
        <f t="shared" si="99"/>
        <v/>
      </c>
      <c r="I445" s="3" t="str">
        <f t="shared" si="100"/>
        <v/>
      </c>
      <c r="J445" s="3" t="str">
        <f t="shared" si="101"/>
        <v/>
      </c>
      <c r="K445" s="3" t="str">
        <f t="shared" si="102"/>
        <v/>
      </c>
      <c r="L445" s="3" t="str">
        <f t="shared" si="105"/>
        <v/>
      </c>
      <c r="M445" s="3" t="str">
        <f t="shared" si="106"/>
        <v/>
      </c>
    </row>
    <row r="446" spans="1:13" x14ac:dyDescent="0.2">
      <c r="A446" s="9" t="str">
        <f t="shared" si="103"/>
        <v/>
      </c>
      <c r="B446" s="3" t="str">
        <f t="shared" si="104"/>
        <v/>
      </c>
      <c r="C446" s="3" t="str">
        <f t="shared" si="98"/>
        <v/>
      </c>
      <c r="D446" s="3" t="str">
        <f>IF(ISNUMBER(A446),COUNTIF(Calculations!B:B, A446),"")</f>
        <v/>
      </c>
      <c r="E446" s="3" t="str">
        <f>IF(ISNUMBER(A446),COUNTIF(Calculations!A:A, A446),"")</f>
        <v/>
      </c>
      <c r="F446" s="3" t="str">
        <f t="shared" si="107"/>
        <v/>
      </c>
      <c r="G446" s="3" t="str">
        <f t="shared" si="108"/>
        <v/>
      </c>
      <c r="H446" s="3" t="str">
        <f t="shared" si="99"/>
        <v/>
      </c>
      <c r="I446" s="3" t="str">
        <f t="shared" si="100"/>
        <v/>
      </c>
      <c r="J446" s="3" t="str">
        <f t="shared" si="101"/>
        <v/>
      </c>
      <c r="K446" s="3" t="str">
        <f t="shared" si="102"/>
        <v/>
      </c>
      <c r="L446" s="3" t="str">
        <f t="shared" si="105"/>
        <v/>
      </c>
      <c r="M446" s="3" t="str">
        <f t="shared" si="106"/>
        <v/>
      </c>
    </row>
    <row r="447" spans="1:13" x14ac:dyDescent="0.2">
      <c r="A447" s="9" t="str">
        <f t="shared" si="103"/>
        <v/>
      </c>
      <c r="B447" s="3" t="str">
        <f t="shared" si="104"/>
        <v/>
      </c>
      <c r="C447" s="3" t="str">
        <f t="shared" si="98"/>
        <v/>
      </c>
      <c r="D447" s="3" t="str">
        <f>IF(ISNUMBER(A447),COUNTIF(Calculations!B:B, A447),"")</f>
        <v/>
      </c>
      <c r="E447" s="3" t="str">
        <f>IF(ISNUMBER(A447),COUNTIF(Calculations!A:A, A447),"")</f>
        <v/>
      </c>
      <c r="F447" s="3" t="str">
        <f t="shared" si="107"/>
        <v/>
      </c>
      <c r="G447" s="3" t="str">
        <f t="shared" si="108"/>
        <v/>
      </c>
      <c r="H447" s="3" t="str">
        <f t="shared" si="99"/>
        <v/>
      </c>
      <c r="I447" s="3" t="str">
        <f t="shared" si="100"/>
        <v/>
      </c>
      <c r="J447" s="3" t="str">
        <f t="shared" si="101"/>
        <v/>
      </c>
      <c r="K447" s="3" t="str">
        <f t="shared" si="102"/>
        <v/>
      </c>
      <c r="L447" s="3" t="str">
        <f t="shared" si="105"/>
        <v/>
      </c>
      <c r="M447" s="3" t="str">
        <f t="shared" si="106"/>
        <v/>
      </c>
    </row>
    <row r="448" spans="1:13" x14ac:dyDescent="0.2">
      <c r="A448" s="9" t="str">
        <f t="shared" si="103"/>
        <v/>
      </c>
      <c r="B448" s="3" t="str">
        <f t="shared" si="104"/>
        <v/>
      </c>
      <c r="C448" s="3" t="str">
        <f t="shared" si="98"/>
        <v/>
      </c>
      <c r="D448" s="3" t="str">
        <f>IF(ISNUMBER(A448),COUNTIF(Calculations!B:B, A448),"")</f>
        <v/>
      </c>
      <c r="E448" s="3" t="str">
        <f>IF(ISNUMBER(A448),COUNTIF(Calculations!A:A, A448),"")</f>
        <v/>
      </c>
      <c r="F448" s="3" t="str">
        <f t="shared" si="107"/>
        <v/>
      </c>
      <c r="G448" s="3" t="str">
        <f t="shared" si="108"/>
        <v/>
      </c>
      <c r="H448" s="3" t="str">
        <f t="shared" si="99"/>
        <v/>
      </c>
      <c r="I448" s="3" t="str">
        <f t="shared" si="100"/>
        <v/>
      </c>
      <c r="J448" s="3" t="str">
        <f t="shared" si="101"/>
        <v/>
      </c>
      <c r="K448" s="3" t="str">
        <f t="shared" si="102"/>
        <v/>
      </c>
      <c r="L448" s="3" t="str">
        <f t="shared" si="105"/>
        <v/>
      </c>
      <c r="M448" s="3" t="str">
        <f t="shared" si="106"/>
        <v/>
      </c>
    </row>
    <row r="449" spans="1:13" x14ac:dyDescent="0.2">
      <c r="A449" s="9" t="str">
        <f t="shared" si="103"/>
        <v/>
      </c>
      <c r="B449" s="3" t="str">
        <f t="shared" si="104"/>
        <v/>
      </c>
      <c r="C449" s="3" t="str">
        <f t="shared" si="98"/>
        <v/>
      </c>
      <c r="D449" s="3" t="str">
        <f>IF(ISNUMBER(A449),COUNTIF(Calculations!B:B, A449),"")</f>
        <v/>
      </c>
      <c r="E449" s="3" t="str">
        <f>IF(ISNUMBER(A449),COUNTIF(Calculations!A:A, A449),"")</f>
        <v/>
      </c>
      <c r="F449" s="3" t="str">
        <f t="shared" si="107"/>
        <v/>
      </c>
      <c r="G449" s="3" t="str">
        <f t="shared" si="108"/>
        <v/>
      </c>
      <c r="H449" s="3" t="str">
        <f t="shared" si="99"/>
        <v/>
      </c>
      <c r="I449" s="3" t="str">
        <f t="shared" si="100"/>
        <v/>
      </c>
      <c r="J449" s="3" t="str">
        <f t="shared" si="101"/>
        <v/>
      </c>
      <c r="K449" s="3" t="str">
        <f t="shared" si="102"/>
        <v/>
      </c>
      <c r="L449" s="3" t="str">
        <f t="shared" si="105"/>
        <v/>
      </c>
      <c r="M449" s="3" t="str">
        <f t="shared" si="106"/>
        <v/>
      </c>
    </row>
    <row r="450" spans="1:13" x14ac:dyDescent="0.2">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107"/>
        <v/>
      </c>
      <c r="G450" s="3" t="str">
        <f t="shared" si="108"/>
        <v/>
      </c>
      <c r="H450" s="3" t="str">
        <f t="shared" ref="H450:H513" si="110">IF(ISNUMBER(A450),
  COUNTIFS(IndirectStartDates,"&lt;=" &amp; $A450, IndirectStartDates,"&gt;"&amp;$A450-AgeLowest,  IndirectCompletedDates,"&gt;=" &amp; $A450)
+ COUNTIFS(IndirectStartDates,"&lt;=" &amp; $A450,    IndirectStartDates,"&gt;"&amp;$A450-AgeLowest,  IndirectCompletedDates,""),"")</f>
        <v/>
      </c>
      <c r="I450" s="3"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113">IF(ISNUMBER(A450),
  COUNTIFS(IndirectStartDates,"&lt;=" &amp; $A450, IndirectStartDates,"&lt;="&amp;$A450-AgeLargest, IndirectCompletedDates,"&gt;=" &amp; $A450)
+ COUNTIFS(IndirectStartDates,"&lt;=" &amp; $A450,    IndirectStartDates,"&lt;="&amp;$A450-AgeLargest,  IndirectCompletedDates,""),"")</f>
        <v/>
      </c>
      <c r="L450" s="3" t="str">
        <f t="shared" si="105"/>
        <v/>
      </c>
      <c r="M450" s="3" t="str">
        <f t="shared" si="106"/>
        <v/>
      </c>
    </row>
    <row r="451" spans="1:13" x14ac:dyDescent="0.2">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3" t="str">
        <f t="shared" si="107"/>
        <v/>
      </c>
      <c r="G451" s="3" t="str">
        <f t="shared" si="108"/>
        <v/>
      </c>
      <c r="H451" s="3" t="str">
        <f t="shared" si="110"/>
        <v/>
      </c>
      <c r="I451" s="3" t="str">
        <f t="shared" si="111"/>
        <v/>
      </c>
      <c r="J451" s="3" t="str">
        <f t="shared" si="112"/>
        <v/>
      </c>
      <c r="K451" s="3" t="str">
        <f t="shared" si="113"/>
        <v/>
      </c>
      <c r="L451" s="3" t="str">
        <f t="shared" ref="L451:L514" si="116">IF(A451&lt;&gt;"", IF(C450&gt;0, IF(((C451-C450)/C450)&gt;WIPWarningPercentage,C451,NA()),NA()),"")</f>
        <v/>
      </c>
      <c r="M451" s="3" t="str">
        <f t="shared" ref="M451:M514" si="117">IF(A451&lt;&gt;"", IF(J450+K450&gt;0, IF(((J451+K451)-(J450+K450))/(J450+K450)&gt;AgeWarningPercentage,J451+K451,NA()),NA()),"")</f>
        <v/>
      </c>
    </row>
    <row r="452" spans="1:13" x14ac:dyDescent="0.2">
      <c r="A452" s="9" t="str">
        <f t="shared" si="114"/>
        <v/>
      </c>
      <c r="B452" s="3" t="str">
        <f t="shared" si="115"/>
        <v/>
      </c>
      <c r="C452" s="3" t="str">
        <f t="shared" si="109"/>
        <v/>
      </c>
      <c r="D452" s="3" t="str">
        <f>IF(ISNUMBER(A452),COUNTIF(Calculations!B:B, A452),"")</f>
        <v/>
      </c>
      <c r="E452" s="3" t="str">
        <f>IF(ISNUMBER(A452),COUNTIF(Calculations!A:A, A452),"")</f>
        <v/>
      </c>
      <c r="F452" s="3" t="str">
        <f t="shared" ref="F452:F515" si="118">IF(ISNUMBER(A452),F451 + D452,"")</f>
        <v/>
      </c>
      <c r="G452" s="3" t="str">
        <f t="shared" ref="G452:G515" si="119">IF(ISNUMBER(A452),G451 + E452,"")</f>
        <v/>
      </c>
      <c r="H452" s="3" t="str">
        <f t="shared" si="110"/>
        <v/>
      </c>
      <c r="I452" s="3" t="str">
        <f t="shared" si="111"/>
        <v/>
      </c>
      <c r="J452" s="3" t="str">
        <f t="shared" si="112"/>
        <v/>
      </c>
      <c r="K452" s="3" t="str">
        <f t="shared" si="113"/>
        <v/>
      </c>
      <c r="L452" s="3" t="str">
        <f t="shared" si="116"/>
        <v/>
      </c>
      <c r="M452" s="3" t="str">
        <f t="shared" si="117"/>
        <v/>
      </c>
    </row>
    <row r="453" spans="1:13" x14ac:dyDescent="0.2">
      <c r="A453" s="9" t="str">
        <f t="shared" si="114"/>
        <v/>
      </c>
      <c r="B453" s="3" t="str">
        <f t="shared" si="115"/>
        <v/>
      </c>
      <c r="C453" s="3" t="str">
        <f t="shared" si="109"/>
        <v/>
      </c>
      <c r="D453" s="3" t="str">
        <f>IF(ISNUMBER(A453),COUNTIF(Calculations!B:B, A453),"")</f>
        <v/>
      </c>
      <c r="E453" s="3" t="str">
        <f>IF(ISNUMBER(A453),COUNTIF(Calculations!A:A, A453),"")</f>
        <v/>
      </c>
      <c r="F453" s="3" t="str">
        <f t="shared" si="118"/>
        <v/>
      </c>
      <c r="G453" s="3" t="str">
        <f t="shared" si="119"/>
        <v/>
      </c>
      <c r="H453" s="3" t="str">
        <f t="shared" si="110"/>
        <v/>
      </c>
      <c r="I453" s="3" t="str">
        <f t="shared" si="111"/>
        <v/>
      </c>
      <c r="J453" s="3" t="str">
        <f t="shared" si="112"/>
        <v/>
      </c>
      <c r="K453" s="3" t="str">
        <f t="shared" si="113"/>
        <v/>
      </c>
      <c r="L453" s="3" t="str">
        <f t="shared" si="116"/>
        <v/>
      </c>
      <c r="M453" s="3" t="str">
        <f t="shared" si="117"/>
        <v/>
      </c>
    </row>
    <row r="454" spans="1:13" x14ac:dyDescent="0.2">
      <c r="A454" s="9" t="str">
        <f t="shared" si="114"/>
        <v/>
      </c>
      <c r="B454" s="3" t="str">
        <f t="shared" si="115"/>
        <v/>
      </c>
      <c r="C454" s="3" t="str">
        <f t="shared" si="109"/>
        <v/>
      </c>
      <c r="D454" s="3" t="str">
        <f>IF(ISNUMBER(A454),COUNTIF(Calculations!B:B, A454),"")</f>
        <v/>
      </c>
      <c r="E454" s="3" t="str">
        <f>IF(ISNUMBER(A454),COUNTIF(Calculations!A:A, A454),"")</f>
        <v/>
      </c>
      <c r="F454" s="3" t="str">
        <f t="shared" si="118"/>
        <v/>
      </c>
      <c r="G454" s="3" t="str">
        <f t="shared" si="119"/>
        <v/>
      </c>
      <c r="H454" s="3" t="str">
        <f t="shared" si="110"/>
        <v/>
      </c>
      <c r="I454" s="3" t="str">
        <f t="shared" si="111"/>
        <v/>
      </c>
      <c r="J454" s="3" t="str">
        <f t="shared" si="112"/>
        <v/>
      </c>
      <c r="K454" s="3" t="str">
        <f t="shared" si="113"/>
        <v/>
      </c>
      <c r="L454" s="3" t="str">
        <f t="shared" si="116"/>
        <v/>
      </c>
      <c r="M454" s="3" t="str">
        <f t="shared" si="117"/>
        <v/>
      </c>
    </row>
    <row r="455" spans="1:13" x14ac:dyDescent="0.2">
      <c r="A455" s="9" t="str">
        <f t="shared" si="114"/>
        <v/>
      </c>
      <c r="B455" s="3" t="str">
        <f t="shared" si="115"/>
        <v/>
      </c>
      <c r="C455" s="3" t="str">
        <f t="shared" si="109"/>
        <v/>
      </c>
      <c r="D455" s="3" t="str">
        <f>IF(ISNUMBER(A455),COUNTIF(Calculations!B:B, A455),"")</f>
        <v/>
      </c>
      <c r="E455" s="3" t="str">
        <f>IF(ISNUMBER(A455),COUNTIF(Calculations!A:A, A455),"")</f>
        <v/>
      </c>
      <c r="F455" s="3" t="str">
        <f t="shared" si="118"/>
        <v/>
      </c>
      <c r="G455" s="3" t="str">
        <f t="shared" si="119"/>
        <v/>
      </c>
      <c r="H455" s="3" t="str">
        <f t="shared" si="110"/>
        <v/>
      </c>
      <c r="I455" s="3" t="str">
        <f t="shared" si="111"/>
        <v/>
      </c>
      <c r="J455" s="3" t="str">
        <f t="shared" si="112"/>
        <v/>
      </c>
      <c r="K455" s="3" t="str">
        <f t="shared" si="113"/>
        <v/>
      </c>
      <c r="L455" s="3" t="str">
        <f t="shared" si="116"/>
        <v/>
      </c>
      <c r="M455" s="3" t="str">
        <f t="shared" si="117"/>
        <v/>
      </c>
    </row>
    <row r="456" spans="1:13" x14ac:dyDescent="0.2">
      <c r="A456" s="9" t="str">
        <f t="shared" si="114"/>
        <v/>
      </c>
      <c r="B456" s="3" t="str">
        <f t="shared" si="115"/>
        <v/>
      </c>
      <c r="C456" s="3" t="str">
        <f t="shared" si="109"/>
        <v/>
      </c>
      <c r="D456" s="3" t="str">
        <f>IF(ISNUMBER(A456),COUNTIF(Calculations!B:B, A456),"")</f>
        <v/>
      </c>
      <c r="E456" s="3" t="str">
        <f>IF(ISNUMBER(A456),COUNTIF(Calculations!A:A, A456),"")</f>
        <v/>
      </c>
      <c r="F456" s="3" t="str">
        <f t="shared" si="118"/>
        <v/>
      </c>
      <c r="G456" s="3" t="str">
        <f t="shared" si="119"/>
        <v/>
      </c>
      <c r="H456" s="3" t="str">
        <f t="shared" si="110"/>
        <v/>
      </c>
      <c r="I456" s="3" t="str">
        <f t="shared" si="111"/>
        <v/>
      </c>
      <c r="J456" s="3" t="str">
        <f t="shared" si="112"/>
        <v/>
      </c>
      <c r="K456" s="3" t="str">
        <f t="shared" si="113"/>
        <v/>
      </c>
      <c r="L456" s="3" t="str">
        <f t="shared" si="116"/>
        <v/>
      </c>
      <c r="M456" s="3" t="str">
        <f t="shared" si="117"/>
        <v/>
      </c>
    </row>
    <row r="457" spans="1:13" x14ac:dyDescent="0.2">
      <c r="A457" s="9" t="str">
        <f t="shared" si="114"/>
        <v/>
      </c>
      <c r="B457" s="3" t="str">
        <f t="shared" si="115"/>
        <v/>
      </c>
      <c r="C457" s="3" t="str">
        <f t="shared" si="109"/>
        <v/>
      </c>
      <c r="D457" s="3" t="str">
        <f>IF(ISNUMBER(A457),COUNTIF(Calculations!B:B, A457),"")</f>
        <v/>
      </c>
      <c r="E457" s="3" t="str">
        <f>IF(ISNUMBER(A457),COUNTIF(Calculations!A:A, A457),"")</f>
        <v/>
      </c>
      <c r="F457" s="3" t="str">
        <f t="shared" si="118"/>
        <v/>
      </c>
      <c r="G457" s="3" t="str">
        <f t="shared" si="119"/>
        <v/>
      </c>
      <c r="H457" s="3" t="str">
        <f t="shared" si="110"/>
        <v/>
      </c>
      <c r="I457" s="3" t="str">
        <f t="shared" si="111"/>
        <v/>
      </c>
      <c r="J457" s="3" t="str">
        <f t="shared" si="112"/>
        <v/>
      </c>
      <c r="K457" s="3" t="str">
        <f t="shared" si="113"/>
        <v/>
      </c>
      <c r="L457" s="3" t="str">
        <f t="shared" si="116"/>
        <v/>
      </c>
      <c r="M457" s="3" t="str">
        <f t="shared" si="117"/>
        <v/>
      </c>
    </row>
    <row r="458" spans="1:13" x14ac:dyDescent="0.2">
      <c r="A458" s="9" t="str">
        <f t="shared" si="114"/>
        <v/>
      </c>
      <c r="B458" s="3" t="str">
        <f t="shared" si="115"/>
        <v/>
      </c>
      <c r="C458" s="3" t="str">
        <f t="shared" si="109"/>
        <v/>
      </c>
      <c r="D458" s="3" t="str">
        <f>IF(ISNUMBER(A458),COUNTIF(Calculations!B:B, A458),"")</f>
        <v/>
      </c>
      <c r="E458" s="3" t="str">
        <f>IF(ISNUMBER(A458),COUNTIF(Calculations!A:A, A458),"")</f>
        <v/>
      </c>
      <c r="F458" s="3" t="str">
        <f t="shared" si="118"/>
        <v/>
      </c>
      <c r="G458" s="3" t="str">
        <f t="shared" si="119"/>
        <v/>
      </c>
      <c r="H458" s="3" t="str">
        <f t="shared" si="110"/>
        <v/>
      </c>
      <c r="I458" s="3" t="str">
        <f t="shared" si="111"/>
        <v/>
      </c>
      <c r="J458" s="3" t="str">
        <f t="shared" si="112"/>
        <v/>
      </c>
      <c r="K458" s="3" t="str">
        <f t="shared" si="113"/>
        <v/>
      </c>
      <c r="L458" s="3" t="str">
        <f t="shared" si="116"/>
        <v/>
      </c>
      <c r="M458" s="3" t="str">
        <f t="shared" si="117"/>
        <v/>
      </c>
    </row>
    <row r="459" spans="1:13" x14ac:dyDescent="0.2">
      <c r="A459" s="9" t="str">
        <f t="shared" si="114"/>
        <v/>
      </c>
      <c r="B459" s="3" t="str">
        <f t="shared" si="115"/>
        <v/>
      </c>
      <c r="C459" s="3" t="str">
        <f t="shared" si="109"/>
        <v/>
      </c>
      <c r="D459" s="3" t="str">
        <f>IF(ISNUMBER(A459),COUNTIF(Calculations!B:B, A459),"")</f>
        <v/>
      </c>
      <c r="E459" s="3" t="str">
        <f>IF(ISNUMBER(A459),COUNTIF(Calculations!A:A, A459),"")</f>
        <v/>
      </c>
      <c r="F459" s="3" t="str">
        <f t="shared" si="118"/>
        <v/>
      </c>
      <c r="G459" s="3" t="str">
        <f t="shared" si="119"/>
        <v/>
      </c>
      <c r="H459" s="3" t="str">
        <f t="shared" si="110"/>
        <v/>
      </c>
      <c r="I459" s="3" t="str">
        <f t="shared" si="111"/>
        <v/>
      </c>
      <c r="J459" s="3" t="str">
        <f t="shared" si="112"/>
        <v/>
      </c>
      <c r="K459" s="3" t="str">
        <f t="shared" si="113"/>
        <v/>
      </c>
      <c r="L459" s="3" t="str">
        <f t="shared" si="116"/>
        <v/>
      </c>
      <c r="M459" s="3" t="str">
        <f t="shared" si="117"/>
        <v/>
      </c>
    </row>
    <row r="460" spans="1:13" x14ac:dyDescent="0.2">
      <c r="A460" s="9" t="str">
        <f t="shared" si="114"/>
        <v/>
      </c>
      <c r="B460" s="3" t="str">
        <f t="shared" si="115"/>
        <v/>
      </c>
      <c r="C460" s="3" t="str">
        <f t="shared" si="109"/>
        <v/>
      </c>
      <c r="D460" s="3" t="str">
        <f>IF(ISNUMBER(A460),COUNTIF(Calculations!B:B, A460),"")</f>
        <v/>
      </c>
      <c r="E460" s="3" t="str">
        <f>IF(ISNUMBER(A460),COUNTIF(Calculations!A:A, A460),"")</f>
        <v/>
      </c>
      <c r="F460" s="3" t="str">
        <f t="shared" si="118"/>
        <v/>
      </c>
      <c r="G460" s="3" t="str">
        <f t="shared" si="119"/>
        <v/>
      </c>
      <c r="H460" s="3" t="str">
        <f t="shared" si="110"/>
        <v/>
      </c>
      <c r="I460" s="3" t="str">
        <f t="shared" si="111"/>
        <v/>
      </c>
      <c r="J460" s="3" t="str">
        <f t="shared" si="112"/>
        <v/>
      </c>
      <c r="K460" s="3" t="str">
        <f t="shared" si="113"/>
        <v/>
      </c>
      <c r="L460" s="3" t="str">
        <f t="shared" si="116"/>
        <v/>
      </c>
      <c r="M460" s="3" t="str">
        <f t="shared" si="117"/>
        <v/>
      </c>
    </row>
    <row r="461" spans="1:13" x14ac:dyDescent="0.2">
      <c r="A461" s="9" t="str">
        <f t="shared" si="114"/>
        <v/>
      </c>
      <c r="B461" s="3" t="str">
        <f t="shared" si="115"/>
        <v/>
      </c>
      <c r="C461" s="3" t="str">
        <f t="shared" si="109"/>
        <v/>
      </c>
      <c r="D461" s="3" t="str">
        <f>IF(ISNUMBER(A461),COUNTIF(Calculations!B:B, A461),"")</f>
        <v/>
      </c>
      <c r="E461" s="3" t="str">
        <f>IF(ISNUMBER(A461),COUNTIF(Calculations!A:A, A461),"")</f>
        <v/>
      </c>
      <c r="F461" s="3" t="str">
        <f t="shared" si="118"/>
        <v/>
      </c>
      <c r="G461" s="3" t="str">
        <f t="shared" si="119"/>
        <v/>
      </c>
      <c r="H461" s="3" t="str">
        <f t="shared" si="110"/>
        <v/>
      </c>
      <c r="I461" s="3" t="str">
        <f t="shared" si="111"/>
        <v/>
      </c>
      <c r="J461" s="3" t="str">
        <f t="shared" si="112"/>
        <v/>
      </c>
      <c r="K461" s="3" t="str">
        <f t="shared" si="113"/>
        <v/>
      </c>
      <c r="L461" s="3" t="str">
        <f t="shared" si="116"/>
        <v/>
      </c>
      <c r="M461" s="3" t="str">
        <f t="shared" si="117"/>
        <v/>
      </c>
    </row>
    <row r="462" spans="1:13" x14ac:dyDescent="0.2">
      <c r="A462" s="9" t="str">
        <f t="shared" si="114"/>
        <v/>
      </c>
      <c r="B462" s="3" t="str">
        <f t="shared" si="115"/>
        <v/>
      </c>
      <c r="C462" s="3" t="str">
        <f t="shared" si="109"/>
        <v/>
      </c>
      <c r="D462" s="3" t="str">
        <f>IF(ISNUMBER(A462),COUNTIF(Calculations!B:B, A462),"")</f>
        <v/>
      </c>
      <c r="E462" s="3" t="str">
        <f>IF(ISNUMBER(A462),COUNTIF(Calculations!A:A, A462),"")</f>
        <v/>
      </c>
      <c r="F462" s="3" t="str">
        <f t="shared" si="118"/>
        <v/>
      </c>
      <c r="G462" s="3" t="str">
        <f t="shared" si="119"/>
        <v/>
      </c>
      <c r="H462" s="3" t="str">
        <f t="shared" si="110"/>
        <v/>
      </c>
      <c r="I462" s="3" t="str">
        <f t="shared" si="111"/>
        <v/>
      </c>
      <c r="J462" s="3" t="str">
        <f t="shared" si="112"/>
        <v/>
      </c>
      <c r="K462" s="3" t="str">
        <f t="shared" si="113"/>
        <v/>
      </c>
      <c r="L462" s="3" t="str">
        <f t="shared" si="116"/>
        <v/>
      </c>
      <c r="M462" s="3" t="str">
        <f t="shared" si="117"/>
        <v/>
      </c>
    </row>
    <row r="463" spans="1:13" x14ac:dyDescent="0.2">
      <c r="A463" s="9" t="str">
        <f t="shared" si="114"/>
        <v/>
      </c>
      <c r="B463" s="3" t="str">
        <f t="shared" si="115"/>
        <v/>
      </c>
      <c r="C463" s="3" t="str">
        <f t="shared" si="109"/>
        <v/>
      </c>
      <c r="D463" s="3" t="str">
        <f>IF(ISNUMBER(A463),COUNTIF(Calculations!B:B, A463),"")</f>
        <v/>
      </c>
      <c r="E463" s="3" t="str">
        <f>IF(ISNUMBER(A463),COUNTIF(Calculations!A:A, A463),"")</f>
        <v/>
      </c>
      <c r="F463" s="3" t="str">
        <f t="shared" si="118"/>
        <v/>
      </c>
      <c r="G463" s="3" t="str">
        <f t="shared" si="119"/>
        <v/>
      </c>
      <c r="H463" s="3" t="str">
        <f t="shared" si="110"/>
        <v/>
      </c>
      <c r="I463" s="3" t="str">
        <f t="shared" si="111"/>
        <v/>
      </c>
      <c r="J463" s="3" t="str">
        <f t="shared" si="112"/>
        <v/>
      </c>
      <c r="K463" s="3" t="str">
        <f t="shared" si="113"/>
        <v/>
      </c>
      <c r="L463" s="3" t="str">
        <f t="shared" si="116"/>
        <v/>
      </c>
      <c r="M463" s="3" t="str">
        <f t="shared" si="117"/>
        <v/>
      </c>
    </row>
    <row r="464" spans="1:13" x14ac:dyDescent="0.2">
      <c r="A464" s="9" t="str">
        <f t="shared" si="114"/>
        <v/>
      </c>
      <c r="B464" s="3" t="str">
        <f t="shared" si="115"/>
        <v/>
      </c>
      <c r="C464" s="3" t="str">
        <f t="shared" si="109"/>
        <v/>
      </c>
      <c r="D464" s="3" t="str">
        <f>IF(ISNUMBER(A464),COUNTIF(Calculations!B:B, A464),"")</f>
        <v/>
      </c>
      <c r="E464" s="3" t="str">
        <f>IF(ISNUMBER(A464),COUNTIF(Calculations!A:A, A464),"")</f>
        <v/>
      </c>
      <c r="F464" s="3" t="str">
        <f t="shared" si="118"/>
        <v/>
      </c>
      <c r="G464" s="3" t="str">
        <f t="shared" si="119"/>
        <v/>
      </c>
      <c r="H464" s="3" t="str">
        <f t="shared" si="110"/>
        <v/>
      </c>
      <c r="I464" s="3" t="str">
        <f t="shared" si="111"/>
        <v/>
      </c>
      <c r="J464" s="3" t="str">
        <f t="shared" si="112"/>
        <v/>
      </c>
      <c r="K464" s="3" t="str">
        <f t="shared" si="113"/>
        <v/>
      </c>
      <c r="L464" s="3" t="str">
        <f t="shared" si="116"/>
        <v/>
      </c>
      <c r="M464" s="3" t="str">
        <f t="shared" si="117"/>
        <v/>
      </c>
    </row>
    <row r="465" spans="1:13" x14ac:dyDescent="0.2">
      <c r="A465" s="9" t="str">
        <f t="shared" si="114"/>
        <v/>
      </c>
      <c r="B465" s="3" t="str">
        <f t="shared" si="115"/>
        <v/>
      </c>
      <c r="C465" s="3" t="str">
        <f t="shared" si="109"/>
        <v/>
      </c>
      <c r="D465" s="3" t="str">
        <f>IF(ISNUMBER(A465),COUNTIF(Calculations!B:B, A465),"")</f>
        <v/>
      </c>
      <c r="E465" s="3" t="str">
        <f>IF(ISNUMBER(A465),COUNTIF(Calculations!A:A, A465),"")</f>
        <v/>
      </c>
      <c r="F465" s="3" t="str">
        <f t="shared" si="118"/>
        <v/>
      </c>
      <c r="G465" s="3" t="str">
        <f t="shared" si="119"/>
        <v/>
      </c>
      <c r="H465" s="3" t="str">
        <f t="shared" si="110"/>
        <v/>
      </c>
      <c r="I465" s="3" t="str">
        <f t="shared" si="111"/>
        <v/>
      </c>
      <c r="J465" s="3" t="str">
        <f t="shared" si="112"/>
        <v/>
      </c>
      <c r="K465" s="3" t="str">
        <f t="shared" si="113"/>
        <v/>
      </c>
      <c r="L465" s="3" t="str">
        <f t="shared" si="116"/>
        <v/>
      </c>
      <c r="M465" s="3" t="str">
        <f t="shared" si="117"/>
        <v/>
      </c>
    </row>
    <row r="466" spans="1:13" x14ac:dyDescent="0.2">
      <c r="A466" s="9" t="str">
        <f t="shared" si="114"/>
        <v/>
      </c>
      <c r="B466" s="3" t="str">
        <f t="shared" si="115"/>
        <v/>
      </c>
      <c r="C466" s="3" t="str">
        <f t="shared" si="109"/>
        <v/>
      </c>
      <c r="D466" s="3" t="str">
        <f>IF(ISNUMBER(A466),COUNTIF(Calculations!B:B, A466),"")</f>
        <v/>
      </c>
      <c r="E466" s="3" t="str">
        <f>IF(ISNUMBER(A466),COUNTIF(Calculations!A:A, A466),"")</f>
        <v/>
      </c>
      <c r="F466" s="3" t="str">
        <f t="shared" si="118"/>
        <v/>
      </c>
      <c r="G466" s="3" t="str">
        <f t="shared" si="119"/>
        <v/>
      </c>
      <c r="H466" s="3" t="str">
        <f t="shared" si="110"/>
        <v/>
      </c>
      <c r="I466" s="3" t="str">
        <f t="shared" si="111"/>
        <v/>
      </c>
      <c r="J466" s="3" t="str">
        <f t="shared" si="112"/>
        <v/>
      </c>
      <c r="K466" s="3" t="str">
        <f t="shared" si="113"/>
        <v/>
      </c>
      <c r="L466" s="3" t="str">
        <f t="shared" si="116"/>
        <v/>
      </c>
      <c r="M466" s="3" t="str">
        <f t="shared" si="117"/>
        <v/>
      </c>
    </row>
    <row r="467" spans="1:13" x14ac:dyDescent="0.2">
      <c r="A467" s="9" t="str">
        <f t="shared" si="114"/>
        <v/>
      </c>
      <c r="B467" s="3" t="str">
        <f t="shared" si="115"/>
        <v/>
      </c>
      <c r="C467" s="3" t="str">
        <f t="shared" si="109"/>
        <v/>
      </c>
      <c r="D467" s="3" t="str">
        <f>IF(ISNUMBER(A467),COUNTIF(Calculations!B:B, A467),"")</f>
        <v/>
      </c>
      <c r="E467" s="3" t="str">
        <f>IF(ISNUMBER(A467),COUNTIF(Calculations!A:A, A467),"")</f>
        <v/>
      </c>
      <c r="F467" s="3" t="str">
        <f t="shared" si="118"/>
        <v/>
      </c>
      <c r="G467" s="3" t="str">
        <f t="shared" si="119"/>
        <v/>
      </c>
      <c r="H467" s="3" t="str">
        <f t="shared" si="110"/>
        <v/>
      </c>
      <c r="I467" s="3" t="str">
        <f t="shared" si="111"/>
        <v/>
      </c>
      <c r="J467" s="3" t="str">
        <f t="shared" si="112"/>
        <v/>
      </c>
      <c r="K467" s="3" t="str">
        <f t="shared" si="113"/>
        <v/>
      </c>
      <c r="L467" s="3" t="str">
        <f t="shared" si="116"/>
        <v/>
      </c>
      <c r="M467" s="3" t="str">
        <f t="shared" si="117"/>
        <v/>
      </c>
    </row>
    <row r="468" spans="1:13" x14ac:dyDescent="0.2">
      <c r="A468" s="9" t="str">
        <f t="shared" si="114"/>
        <v/>
      </c>
      <c r="B468" s="3" t="str">
        <f t="shared" si="115"/>
        <v/>
      </c>
      <c r="C468" s="3" t="str">
        <f t="shared" si="109"/>
        <v/>
      </c>
      <c r="D468" s="3" t="str">
        <f>IF(ISNUMBER(A468),COUNTIF(Calculations!B:B, A468),"")</f>
        <v/>
      </c>
      <c r="E468" s="3" t="str">
        <f>IF(ISNUMBER(A468),COUNTIF(Calculations!A:A, A468),"")</f>
        <v/>
      </c>
      <c r="F468" s="3" t="str">
        <f t="shared" si="118"/>
        <v/>
      </c>
      <c r="G468" s="3" t="str">
        <f t="shared" si="119"/>
        <v/>
      </c>
      <c r="H468" s="3" t="str">
        <f t="shared" si="110"/>
        <v/>
      </c>
      <c r="I468" s="3" t="str">
        <f t="shared" si="111"/>
        <v/>
      </c>
      <c r="J468" s="3" t="str">
        <f t="shared" si="112"/>
        <v/>
      </c>
      <c r="K468" s="3" t="str">
        <f t="shared" si="113"/>
        <v/>
      </c>
      <c r="L468" s="3" t="str">
        <f t="shared" si="116"/>
        <v/>
      </c>
      <c r="M468" s="3" t="str">
        <f t="shared" si="117"/>
        <v/>
      </c>
    </row>
    <row r="469" spans="1:13" x14ac:dyDescent="0.2">
      <c r="A469" s="9" t="str">
        <f t="shared" si="114"/>
        <v/>
      </c>
      <c r="B469" s="3" t="str">
        <f t="shared" si="115"/>
        <v/>
      </c>
      <c r="C469" s="3" t="str">
        <f t="shared" si="109"/>
        <v/>
      </c>
      <c r="D469" s="3" t="str">
        <f>IF(ISNUMBER(A469),COUNTIF(Calculations!B:B, A469),"")</f>
        <v/>
      </c>
      <c r="E469" s="3" t="str">
        <f>IF(ISNUMBER(A469),COUNTIF(Calculations!A:A, A469),"")</f>
        <v/>
      </c>
      <c r="F469" s="3" t="str">
        <f t="shared" si="118"/>
        <v/>
      </c>
      <c r="G469" s="3" t="str">
        <f t="shared" si="119"/>
        <v/>
      </c>
      <c r="H469" s="3" t="str">
        <f t="shared" si="110"/>
        <v/>
      </c>
      <c r="I469" s="3" t="str">
        <f t="shared" si="111"/>
        <v/>
      </c>
      <c r="J469" s="3" t="str">
        <f t="shared" si="112"/>
        <v/>
      </c>
      <c r="K469" s="3" t="str">
        <f t="shared" si="113"/>
        <v/>
      </c>
      <c r="L469" s="3" t="str">
        <f t="shared" si="116"/>
        <v/>
      </c>
      <c r="M469" s="3" t="str">
        <f t="shared" si="117"/>
        <v/>
      </c>
    </row>
    <row r="470" spans="1:13" x14ac:dyDescent="0.2">
      <c r="A470" s="9" t="str">
        <f t="shared" si="114"/>
        <v/>
      </c>
      <c r="B470" s="3" t="str">
        <f t="shared" si="115"/>
        <v/>
      </c>
      <c r="C470" s="3" t="str">
        <f t="shared" si="109"/>
        <v/>
      </c>
      <c r="D470" s="3" t="str">
        <f>IF(ISNUMBER(A470),COUNTIF(Calculations!B:B, A470),"")</f>
        <v/>
      </c>
      <c r="E470" s="3" t="str">
        <f>IF(ISNUMBER(A470),COUNTIF(Calculations!A:A, A470),"")</f>
        <v/>
      </c>
      <c r="F470" s="3" t="str">
        <f t="shared" si="118"/>
        <v/>
      </c>
      <c r="G470" s="3" t="str">
        <f t="shared" si="119"/>
        <v/>
      </c>
      <c r="H470" s="3" t="str">
        <f t="shared" si="110"/>
        <v/>
      </c>
      <c r="I470" s="3" t="str">
        <f t="shared" si="111"/>
        <v/>
      </c>
      <c r="J470" s="3" t="str">
        <f t="shared" si="112"/>
        <v/>
      </c>
      <c r="K470" s="3" t="str">
        <f t="shared" si="113"/>
        <v/>
      </c>
      <c r="L470" s="3" t="str">
        <f t="shared" si="116"/>
        <v/>
      </c>
      <c r="M470" s="3" t="str">
        <f t="shared" si="117"/>
        <v/>
      </c>
    </row>
    <row r="471" spans="1:13" x14ac:dyDescent="0.2">
      <c r="A471" s="9" t="str">
        <f t="shared" si="114"/>
        <v/>
      </c>
      <c r="B471" s="3" t="str">
        <f t="shared" si="115"/>
        <v/>
      </c>
      <c r="C471" s="3" t="str">
        <f t="shared" si="109"/>
        <v/>
      </c>
      <c r="D471" s="3" t="str">
        <f>IF(ISNUMBER(A471),COUNTIF(Calculations!B:B, A471),"")</f>
        <v/>
      </c>
      <c r="E471" s="3" t="str">
        <f>IF(ISNUMBER(A471),COUNTIF(Calculations!A:A, A471),"")</f>
        <v/>
      </c>
      <c r="F471" s="3" t="str">
        <f t="shared" si="118"/>
        <v/>
      </c>
      <c r="G471" s="3" t="str">
        <f t="shared" si="119"/>
        <v/>
      </c>
      <c r="H471" s="3" t="str">
        <f t="shared" si="110"/>
        <v/>
      </c>
      <c r="I471" s="3" t="str">
        <f t="shared" si="111"/>
        <v/>
      </c>
      <c r="J471" s="3" t="str">
        <f t="shared" si="112"/>
        <v/>
      </c>
      <c r="K471" s="3" t="str">
        <f t="shared" si="113"/>
        <v/>
      </c>
      <c r="L471" s="3" t="str">
        <f t="shared" si="116"/>
        <v/>
      </c>
      <c r="M471" s="3" t="str">
        <f t="shared" si="117"/>
        <v/>
      </c>
    </row>
    <row r="472" spans="1:13" x14ac:dyDescent="0.2">
      <c r="A472" s="9" t="str">
        <f t="shared" si="114"/>
        <v/>
      </c>
      <c r="B472" s="3" t="str">
        <f t="shared" si="115"/>
        <v/>
      </c>
      <c r="C472" s="3" t="str">
        <f t="shared" si="109"/>
        <v/>
      </c>
      <c r="D472" s="3" t="str">
        <f>IF(ISNUMBER(A472),COUNTIF(Calculations!B:B, A472),"")</f>
        <v/>
      </c>
      <c r="E472" s="3" t="str">
        <f>IF(ISNUMBER(A472),COUNTIF(Calculations!A:A, A472),"")</f>
        <v/>
      </c>
      <c r="F472" s="3" t="str">
        <f t="shared" si="118"/>
        <v/>
      </c>
      <c r="G472" s="3" t="str">
        <f t="shared" si="119"/>
        <v/>
      </c>
      <c r="H472" s="3" t="str">
        <f t="shared" si="110"/>
        <v/>
      </c>
      <c r="I472" s="3" t="str">
        <f t="shared" si="111"/>
        <v/>
      </c>
      <c r="J472" s="3" t="str">
        <f t="shared" si="112"/>
        <v/>
      </c>
      <c r="K472" s="3" t="str">
        <f t="shared" si="113"/>
        <v/>
      </c>
      <c r="L472" s="3" t="str">
        <f t="shared" si="116"/>
        <v/>
      </c>
      <c r="M472" s="3" t="str">
        <f t="shared" si="117"/>
        <v/>
      </c>
    </row>
    <row r="473" spans="1:13" x14ac:dyDescent="0.2">
      <c r="A473" s="9" t="str">
        <f t="shared" si="114"/>
        <v/>
      </c>
      <c r="B473" s="3" t="str">
        <f t="shared" si="115"/>
        <v/>
      </c>
      <c r="C473" s="3" t="str">
        <f t="shared" si="109"/>
        <v/>
      </c>
      <c r="D473" s="3" t="str">
        <f>IF(ISNUMBER(A473),COUNTIF(Calculations!B:B, A473),"")</f>
        <v/>
      </c>
      <c r="E473" s="3" t="str">
        <f>IF(ISNUMBER(A473),COUNTIF(Calculations!A:A, A473),"")</f>
        <v/>
      </c>
      <c r="F473" s="3" t="str">
        <f t="shared" si="118"/>
        <v/>
      </c>
      <c r="G473" s="3" t="str">
        <f t="shared" si="119"/>
        <v/>
      </c>
      <c r="H473" s="3" t="str">
        <f t="shared" si="110"/>
        <v/>
      </c>
      <c r="I473" s="3" t="str">
        <f t="shared" si="111"/>
        <v/>
      </c>
      <c r="J473" s="3" t="str">
        <f t="shared" si="112"/>
        <v/>
      </c>
      <c r="K473" s="3" t="str">
        <f t="shared" si="113"/>
        <v/>
      </c>
      <c r="L473" s="3" t="str">
        <f t="shared" si="116"/>
        <v/>
      </c>
      <c r="M473" s="3" t="str">
        <f t="shared" si="117"/>
        <v/>
      </c>
    </row>
    <row r="474" spans="1:13" x14ac:dyDescent="0.2">
      <c r="A474" s="9" t="str">
        <f t="shared" si="114"/>
        <v/>
      </c>
      <c r="B474" s="3" t="str">
        <f t="shared" si="115"/>
        <v/>
      </c>
      <c r="C474" s="3" t="str">
        <f t="shared" si="109"/>
        <v/>
      </c>
      <c r="D474" s="3" t="str">
        <f>IF(ISNUMBER(A474),COUNTIF(Calculations!B:B, A474),"")</f>
        <v/>
      </c>
      <c r="E474" s="3" t="str">
        <f>IF(ISNUMBER(A474),COUNTIF(Calculations!A:A, A474),"")</f>
        <v/>
      </c>
      <c r="F474" s="3" t="str">
        <f t="shared" si="118"/>
        <v/>
      </c>
      <c r="G474" s="3" t="str">
        <f t="shared" si="119"/>
        <v/>
      </c>
      <c r="H474" s="3" t="str">
        <f t="shared" si="110"/>
        <v/>
      </c>
      <c r="I474" s="3" t="str">
        <f t="shared" si="111"/>
        <v/>
      </c>
      <c r="J474" s="3" t="str">
        <f t="shared" si="112"/>
        <v/>
      </c>
      <c r="K474" s="3" t="str">
        <f t="shared" si="113"/>
        <v/>
      </c>
      <c r="L474" s="3" t="str">
        <f t="shared" si="116"/>
        <v/>
      </c>
      <c r="M474" s="3" t="str">
        <f t="shared" si="117"/>
        <v/>
      </c>
    </row>
    <row r="475" spans="1:13" x14ac:dyDescent="0.2">
      <c r="A475" s="9" t="str">
        <f t="shared" si="114"/>
        <v/>
      </c>
      <c r="B475" s="3" t="str">
        <f t="shared" si="115"/>
        <v/>
      </c>
      <c r="C475" s="3" t="str">
        <f t="shared" si="109"/>
        <v/>
      </c>
      <c r="D475" s="3" t="str">
        <f>IF(ISNUMBER(A475),COUNTIF(Calculations!B:B, A475),"")</f>
        <v/>
      </c>
      <c r="E475" s="3" t="str">
        <f>IF(ISNUMBER(A475),COUNTIF(Calculations!A:A, A475),"")</f>
        <v/>
      </c>
      <c r="F475" s="3" t="str">
        <f t="shared" si="118"/>
        <v/>
      </c>
      <c r="G475" s="3" t="str">
        <f t="shared" si="119"/>
        <v/>
      </c>
      <c r="H475" s="3" t="str">
        <f t="shared" si="110"/>
        <v/>
      </c>
      <c r="I475" s="3" t="str">
        <f t="shared" si="111"/>
        <v/>
      </c>
      <c r="J475" s="3" t="str">
        <f t="shared" si="112"/>
        <v/>
      </c>
      <c r="K475" s="3" t="str">
        <f t="shared" si="113"/>
        <v/>
      </c>
      <c r="L475" s="3" t="str">
        <f t="shared" si="116"/>
        <v/>
      </c>
      <c r="M475" s="3" t="str">
        <f t="shared" si="117"/>
        <v/>
      </c>
    </row>
    <row r="476" spans="1:13" x14ac:dyDescent="0.2">
      <c r="A476" s="9" t="str">
        <f t="shared" si="114"/>
        <v/>
      </c>
      <c r="B476" s="3" t="str">
        <f t="shared" si="115"/>
        <v/>
      </c>
      <c r="C476" s="3" t="str">
        <f t="shared" si="109"/>
        <v/>
      </c>
      <c r="D476" s="3" t="str">
        <f>IF(ISNUMBER(A476),COUNTIF(Calculations!B:B, A476),"")</f>
        <v/>
      </c>
      <c r="E476" s="3" t="str">
        <f>IF(ISNUMBER(A476),COUNTIF(Calculations!A:A, A476),"")</f>
        <v/>
      </c>
      <c r="F476" s="3" t="str">
        <f t="shared" si="118"/>
        <v/>
      </c>
      <c r="G476" s="3" t="str">
        <f t="shared" si="119"/>
        <v/>
      </c>
      <c r="H476" s="3" t="str">
        <f t="shared" si="110"/>
        <v/>
      </c>
      <c r="I476" s="3" t="str">
        <f t="shared" si="111"/>
        <v/>
      </c>
      <c r="J476" s="3" t="str">
        <f t="shared" si="112"/>
        <v/>
      </c>
      <c r="K476" s="3" t="str">
        <f t="shared" si="113"/>
        <v/>
      </c>
      <c r="L476" s="3" t="str">
        <f t="shared" si="116"/>
        <v/>
      </c>
      <c r="M476" s="3" t="str">
        <f t="shared" si="117"/>
        <v/>
      </c>
    </row>
    <row r="477" spans="1:13" x14ac:dyDescent="0.2">
      <c r="A477" s="9" t="str">
        <f t="shared" si="114"/>
        <v/>
      </c>
      <c r="B477" s="3" t="str">
        <f t="shared" si="115"/>
        <v/>
      </c>
      <c r="C477" s="3" t="str">
        <f t="shared" si="109"/>
        <v/>
      </c>
      <c r="D477" s="3" t="str">
        <f>IF(ISNUMBER(A477),COUNTIF(Calculations!B:B, A477),"")</f>
        <v/>
      </c>
      <c r="E477" s="3" t="str">
        <f>IF(ISNUMBER(A477),COUNTIF(Calculations!A:A, A477),"")</f>
        <v/>
      </c>
      <c r="F477" s="3" t="str">
        <f t="shared" si="118"/>
        <v/>
      </c>
      <c r="G477" s="3" t="str">
        <f t="shared" si="119"/>
        <v/>
      </c>
      <c r="H477" s="3" t="str">
        <f t="shared" si="110"/>
        <v/>
      </c>
      <c r="I477" s="3" t="str">
        <f t="shared" si="111"/>
        <v/>
      </c>
      <c r="J477" s="3" t="str">
        <f t="shared" si="112"/>
        <v/>
      </c>
      <c r="K477" s="3" t="str">
        <f t="shared" si="113"/>
        <v/>
      </c>
      <c r="L477" s="3" t="str">
        <f t="shared" si="116"/>
        <v/>
      </c>
      <c r="M477" s="3" t="str">
        <f t="shared" si="117"/>
        <v/>
      </c>
    </row>
    <row r="478" spans="1:13" x14ac:dyDescent="0.2">
      <c r="A478" s="9" t="str">
        <f t="shared" si="114"/>
        <v/>
      </c>
      <c r="B478" s="3" t="str">
        <f t="shared" si="115"/>
        <v/>
      </c>
      <c r="C478" s="3" t="str">
        <f t="shared" si="109"/>
        <v/>
      </c>
      <c r="D478" s="3" t="str">
        <f>IF(ISNUMBER(A478),COUNTIF(Calculations!B:B, A478),"")</f>
        <v/>
      </c>
      <c r="E478" s="3" t="str">
        <f>IF(ISNUMBER(A478),COUNTIF(Calculations!A:A, A478),"")</f>
        <v/>
      </c>
      <c r="F478" s="3" t="str">
        <f t="shared" si="118"/>
        <v/>
      </c>
      <c r="G478" s="3" t="str">
        <f t="shared" si="119"/>
        <v/>
      </c>
      <c r="H478" s="3" t="str">
        <f t="shared" si="110"/>
        <v/>
      </c>
      <c r="I478" s="3" t="str">
        <f t="shared" si="111"/>
        <v/>
      </c>
      <c r="J478" s="3" t="str">
        <f t="shared" si="112"/>
        <v/>
      </c>
      <c r="K478" s="3" t="str">
        <f t="shared" si="113"/>
        <v/>
      </c>
      <c r="L478" s="3" t="str">
        <f t="shared" si="116"/>
        <v/>
      </c>
      <c r="M478" s="3" t="str">
        <f t="shared" si="117"/>
        <v/>
      </c>
    </row>
    <row r="479" spans="1:13" x14ac:dyDescent="0.2">
      <c r="A479" s="9" t="str">
        <f t="shared" si="114"/>
        <v/>
      </c>
      <c r="B479" s="3" t="str">
        <f t="shared" si="115"/>
        <v/>
      </c>
      <c r="C479" s="3" t="str">
        <f t="shared" si="109"/>
        <v/>
      </c>
      <c r="D479" s="3" t="str">
        <f>IF(ISNUMBER(A479),COUNTIF(Calculations!B:B, A479),"")</f>
        <v/>
      </c>
      <c r="E479" s="3" t="str">
        <f>IF(ISNUMBER(A479),COUNTIF(Calculations!A:A, A479),"")</f>
        <v/>
      </c>
      <c r="F479" s="3" t="str">
        <f t="shared" si="118"/>
        <v/>
      </c>
      <c r="G479" s="3" t="str">
        <f t="shared" si="119"/>
        <v/>
      </c>
      <c r="H479" s="3" t="str">
        <f t="shared" si="110"/>
        <v/>
      </c>
      <c r="I479" s="3" t="str">
        <f t="shared" si="111"/>
        <v/>
      </c>
      <c r="J479" s="3" t="str">
        <f t="shared" si="112"/>
        <v/>
      </c>
      <c r="K479" s="3" t="str">
        <f t="shared" si="113"/>
        <v/>
      </c>
      <c r="L479" s="3" t="str">
        <f t="shared" si="116"/>
        <v/>
      </c>
      <c r="M479" s="3" t="str">
        <f t="shared" si="117"/>
        <v/>
      </c>
    </row>
    <row r="480" spans="1:13" x14ac:dyDescent="0.2">
      <c r="A480" s="9" t="str">
        <f t="shared" si="114"/>
        <v/>
      </c>
      <c r="B480" s="3" t="str">
        <f t="shared" si="115"/>
        <v/>
      </c>
      <c r="C480" s="3" t="str">
        <f t="shared" si="109"/>
        <v/>
      </c>
      <c r="D480" s="3" t="str">
        <f>IF(ISNUMBER(A480),COUNTIF(Calculations!B:B, A480),"")</f>
        <v/>
      </c>
      <c r="E480" s="3" t="str">
        <f>IF(ISNUMBER(A480),COUNTIF(Calculations!A:A, A480),"")</f>
        <v/>
      </c>
      <c r="F480" s="3" t="str">
        <f t="shared" si="118"/>
        <v/>
      </c>
      <c r="G480" s="3" t="str">
        <f t="shared" si="119"/>
        <v/>
      </c>
      <c r="H480" s="3" t="str">
        <f t="shared" si="110"/>
        <v/>
      </c>
      <c r="I480" s="3" t="str">
        <f t="shared" si="111"/>
        <v/>
      </c>
      <c r="J480" s="3" t="str">
        <f t="shared" si="112"/>
        <v/>
      </c>
      <c r="K480" s="3" t="str">
        <f t="shared" si="113"/>
        <v/>
      </c>
      <c r="L480" s="3" t="str">
        <f t="shared" si="116"/>
        <v/>
      </c>
      <c r="M480" s="3" t="str">
        <f t="shared" si="117"/>
        <v/>
      </c>
    </row>
    <row r="481" spans="1:13" x14ac:dyDescent="0.2">
      <c r="A481" s="9" t="str">
        <f t="shared" si="114"/>
        <v/>
      </c>
      <c r="B481" s="3" t="str">
        <f t="shared" si="115"/>
        <v/>
      </c>
      <c r="C481" s="3" t="str">
        <f t="shared" si="109"/>
        <v/>
      </c>
      <c r="D481" s="3" t="str">
        <f>IF(ISNUMBER(A481),COUNTIF(Calculations!B:B, A481),"")</f>
        <v/>
      </c>
      <c r="E481" s="3" t="str">
        <f>IF(ISNUMBER(A481),COUNTIF(Calculations!A:A, A481),"")</f>
        <v/>
      </c>
      <c r="F481" s="3" t="str">
        <f t="shared" si="118"/>
        <v/>
      </c>
      <c r="G481" s="3" t="str">
        <f t="shared" si="119"/>
        <v/>
      </c>
      <c r="H481" s="3" t="str">
        <f t="shared" si="110"/>
        <v/>
      </c>
      <c r="I481" s="3" t="str">
        <f t="shared" si="111"/>
        <v/>
      </c>
      <c r="J481" s="3" t="str">
        <f t="shared" si="112"/>
        <v/>
      </c>
      <c r="K481" s="3" t="str">
        <f t="shared" si="113"/>
        <v/>
      </c>
      <c r="L481" s="3" t="str">
        <f t="shared" si="116"/>
        <v/>
      </c>
      <c r="M481" s="3" t="str">
        <f t="shared" si="117"/>
        <v/>
      </c>
    </row>
    <row r="482" spans="1:13" x14ac:dyDescent="0.2">
      <c r="A482" s="9" t="str">
        <f t="shared" si="114"/>
        <v/>
      </c>
      <c r="B482" s="3" t="str">
        <f t="shared" si="115"/>
        <v/>
      </c>
      <c r="C482" s="3" t="str">
        <f t="shared" si="109"/>
        <v/>
      </c>
      <c r="D482" s="3" t="str">
        <f>IF(ISNUMBER(A482),COUNTIF(Calculations!B:B, A482),"")</f>
        <v/>
      </c>
      <c r="E482" s="3" t="str">
        <f>IF(ISNUMBER(A482),COUNTIF(Calculations!A:A, A482),"")</f>
        <v/>
      </c>
      <c r="F482" s="3" t="str">
        <f t="shared" si="118"/>
        <v/>
      </c>
      <c r="G482" s="3" t="str">
        <f t="shared" si="119"/>
        <v/>
      </c>
      <c r="H482" s="3" t="str">
        <f t="shared" si="110"/>
        <v/>
      </c>
      <c r="I482" s="3" t="str">
        <f t="shared" si="111"/>
        <v/>
      </c>
      <c r="J482" s="3" t="str">
        <f t="shared" si="112"/>
        <v/>
      </c>
      <c r="K482" s="3" t="str">
        <f t="shared" si="113"/>
        <v/>
      </c>
      <c r="L482" s="3" t="str">
        <f t="shared" si="116"/>
        <v/>
      </c>
      <c r="M482" s="3" t="str">
        <f t="shared" si="117"/>
        <v/>
      </c>
    </row>
    <row r="483" spans="1:13" x14ac:dyDescent="0.2">
      <c r="A483" s="9" t="str">
        <f t="shared" si="114"/>
        <v/>
      </c>
      <c r="B483" s="3" t="str">
        <f t="shared" si="115"/>
        <v/>
      </c>
      <c r="C483" s="3" t="str">
        <f t="shared" si="109"/>
        <v/>
      </c>
      <c r="D483" s="3" t="str">
        <f>IF(ISNUMBER(A483),COUNTIF(Calculations!B:B, A483),"")</f>
        <v/>
      </c>
      <c r="E483" s="3" t="str">
        <f>IF(ISNUMBER(A483),COUNTIF(Calculations!A:A, A483),"")</f>
        <v/>
      </c>
      <c r="F483" s="3" t="str">
        <f t="shared" si="118"/>
        <v/>
      </c>
      <c r="G483" s="3" t="str">
        <f t="shared" si="119"/>
        <v/>
      </c>
      <c r="H483" s="3" t="str">
        <f t="shared" si="110"/>
        <v/>
      </c>
      <c r="I483" s="3" t="str">
        <f t="shared" si="111"/>
        <v/>
      </c>
      <c r="J483" s="3" t="str">
        <f t="shared" si="112"/>
        <v/>
      </c>
      <c r="K483" s="3" t="str">
        <f t="shared" si="113"/>
        <v/>
      </c>
      <c r="L483" s="3" t="str">
        <f t="shared" si="116"/>
        <v/>
      </c>
      <c r="M483" s="3" t="str">
        <f t="shared" si="117"/>
        <v/>
      </c>
    </row>
    <row r="484" spans="1:13" x14ac:dyDescent="0.2">
      <c r="A484" s="9" t="str">
        <f t="shared" si="114"/>
        <v/>
      </c>
      <c r="B484" s="3" t="str">
        <f t="shared" si="115"/>
        <v/>
      </c>
      <c r="C484" s="3" t="str">
        <f t="shared" si="109"/>
        <v/>
      </c>
      <c r="D484" s="3" t="str">
        <f>IF(ISNUMBER(A484),COUNTIF(Calculations!B:B, A484),"")</f>
        <v/>
      </c>
      <c r="E484" s="3" t="str">
        <f>IF(ISNUMBER(A484),COUNTIF(Calculations!A:A, A484),"")</f>
        <v/>
      </c>
      <c r="F484" s="3" t="str">
        <f t="shared" si="118"/>
        <v/>
      </c>
      <c r="G484" s="3" t="str">
        <f t="shared" si="119"/>
        <v/>
      </c>
      <c r="H484" s="3" t="str">
        <f t="shared" si="110"/>
        <v/>
      </c>
      <c r="I484" s="3" t="str">
        <f t="shared" si="111"/>
        <v/>
      </c>
      <c r="J484" s="3" t="str">
        <f t="shared" si="112"/>
        <v/>
      </c>
      <c r="K484" s="3" t="str">
        <f t="shared" si="113"/>
        <v/>
      </c>
      <c r="L484" s="3" t="str">
        <f t="shared" si="116"/>
        <v/>
      </c>
      <c r="M484" s="3" t="str">
        <f t="shared" si="117"/>
        <v/>
      </c>
    </row>
    <row r="485" spans="1:13" x14ac:dyDescent="0.2">
      <c r="A485" s="9" t="str">
        <f t="shared" si="114"/>
        <v/>
      </c>
      <c r="B485" s="3" t="str">
        <f t="shared" si="115"/>
        <v/>
      </c>
      <c r="C485" s="3" t="str">
        <f t="shared" si="109"/>
        <v/>
      </c>
      <c r="D485" s="3" t="str">
        <f>IF(ISNUMBER(A485),COUNTIF(Calculations!B:B, A485),"")</f>
        <v/>
      </c>
      <c r="E485" s="3" t="str">
        <f>IF(ISNUMBER(A485),COUNTIF(Calculations!A:A, A485),"")</f>
        <v/>
      </c>
      <c r="F485" s="3" t="str">
        <f t="shared" si="118"/>
        <v/>
      </c>
      <c r="G485" s="3" t="str">
        <f t="shared" si="119"/>
        <v/>
      </c>
      <c r="H485" s="3" t="str">
        <f t="shared" si="110"/>
        <v/>
      </c>
      <c r="I485" s="3" t="str">
        <f t="shared" si="111"/>
        <v/>
      </c>
      <c r="J485" s="3" t="str">
        <f t="shared" si="112"/>
        <v/>
      </c>
      <c r="K485" s="3" t="str">
        <f t="shared" si="113"/>
        <v/>
      </c>
      <c r="L485" s="3" t="str">
        <f t="shared" si="116"/>
        <v/>
      </c>
      <c r="M485" s="3" t="str">
        <f t="shared" si="117"/>
        <v/>
      </c>
    </row>
    <row r="486" spans="1:13" x14ac:dyDescent="0.2">
      <c r="A486" s="9" t="str">
        <f t="shared" si="114"/>
        <v/>
      </c>
      <c r="B486" s="3" t="str">
        <f t="shared" si="115"/>
        <v/>
      </c>
      <c r="C486" s="3" t="str">
        <f t="shared" si="109"/>
        <v/>
      </c>
      <c r="D486" s="3" t="str">
        <f>IF(ISNUMBER(A486),COUNTIF(Calculations!B:B, A486),"")</f>
        <v/>
      </c>
      <c r="E486" s="3" t="str">
        <f>IF(ISNUMBER(A486),COUNTIF(Calculations!A:A, A486),"")</f>
        <v/>
      </c>
      <c r="F486" s="3" t="str">
        <f t="shared" si="118"/>
        <v/>
      </c>
      <c r="G486" s="3" t="str">
        <f t="shared" si="119"/>
        <v/>
      </c>
      <c r="H486" s="3" t="str">
        <f t="shared" si="110"/>
        <v/>
      </c>
      <c r="I486" s="3" t="str">
        <f t="shared" si="111"/>
        <v/>
      </c>
      <c r="J486" s="3" t="str">
        <f t="shared" si="112"/>
        <v/>
      </c>
      <c r="K486" s="3" t="str">
        <f t="shared" si="113"/>
        <v/>
      </c>
      <c r="L486" s="3" t="str">
        <f t="shared" si="116"/>
        <v/>
      </c>
      <c r="M486" s="3" t="str">
        <f t="shared" si="117"/>
        <v/>
      </c>
    </row>
    <row r="487" spans="1:13" x14ac:dyDescent="0.2">
      <c r="A487" s="9" t="str">
        <f t="shared" si="114"/>
        <v/>
      </c>
      <c r="B487" s="3" t="str">
        <f t="shared" si="115"/>
        <v/>
      </c>
      <c r="C487" s="3" t="str">
        <f t="shared" si="109"/>
        <v/>
      </c>
      <c r="D487" s="3" t="str">
        <f>IF(ISNUMBER(A487),COUNTIF(Calculations!B:B, A487),"")</f>
        <v/>
      </c>
      <c r="E487" s="3" t="str">
        <f>IF(ISNUMBER(A487),COUNTIF(Calculations!A:A, A487),"")</f>
        <v/>
      </c>
      <c r="F487" s="3" t="str">
        <f t="shared" si="118"/>
        <v/>
      </c>
      <c r="G487" s="3" t="str">
        <f t="shared" si="119"/>
        <v/>
      </c>
      <c r="H487" s="3" t="str">
        <f t="shared" si="110"/>
        <v/>
      </c>
      <c r="I487" s="3" t="str">
        <f t="shared" si="111"/>
        <v/>
      </c>
      <c r="J487" s="3" t="str">
        <f t="shared" si="112"/>
        <v/>
      </c>
      <c r="K487" s="3" t="str">
        <f t="shared" si="113"/>
        <v/>
      </c>
      <c r="L487" s="3" t="str">
        <f t="shared" si="116"/>
        <v/>
      </c>
      <c r="M487" s="3" t="str">
        <f t="shared" si="117"/>
        <v/>
      </c>
    </row>
    <row r="488" spans="1:13" x14ac:dyDescent="0.2">
      <c r="A488" s="9" t="str">
        <f t="shared" si="114"/>
        <v/>
      </c>
      <c r="B488" s="3" t="str">
        <f t="shared" si="115"/>
        <v/>
      </c>
      <c r="C488" s="3" t="str">
        <f t="shared" si="109"/>
        <v/>
      </c>
      <c r="D488" s="3" t="str">
        <f>IF(ISNUMBER(A488),COUNTIF(Calculations!B:B, A488),"")</f>
        <v/>
      </c>
      <c r="E488" s="3" t="str">
        <f>IF(ISNUMBER(A488),COUNTIF(Calculations!A:A, A488),"")</f>
        <v/>
      </c>
      <c r="F488" s="3" t="str">
        <f t="shared" si="118"/>
        <v/>
      </c>
      <c r="G488" s="3" t="str">
        <f t="shared" si="119"/>
        <v/>
      </c>
      <c r="H488" s="3" t="str">
        <f t="shared" si="110"/>
        <v/>
      </c>
      <c r="I488" s="3" t="str">
        <f t="shared" si="111"/>
        <v/>
      </c>
      <c r="J488" s="3" t="str">
        <f t="shared" si="112"/>
        <v/>
      </c>
      <c r="K488" s="3" t="str">
        <f t="shared" si="113"/>
        <v/>
      </c>
      <c r="L488" s="3" t="str">
        <f t="shared" si="116"/>
        <v/>
      </c>
      <c r="M488" s="3" t="str">
        <f t="shared" si="117"/>
        <v/>
      </c>
    </row>
    <row r="489" spans="1:13" x14ac:dyDescent="0.2">
      <c r="A489" s="9" t="str">
        <f t="shared" si="114"/>
        <v/>
      </c>
      <c r="B489" s="3" t="str">
        <f t="shared" si="115"/>
        <v/>
      </c>
      <c r="C489" s="3" t="str">
        <f t="shared" si="109"/>
        <v/>
      </c>
      <c r="D489" s="3" t="str">
        <f>IF(ISNUMBER(A489),COUNTIF(Calculations!B:B, A489),"")</f>
        <v/>
      </c>
      <c r="E489" s="3" t="str">
        <f>IF(ISNUMBER(A489),COUNTIF(Calculations!A:A, A489),"")</f>
        <v/>
      </c>
      <c r="F489" s="3" t="str">
        <f t="shared" si="118"/>
        <v/>
      </c>
      <c r="G489" s="3" t="str">
        <f t="shared" si="119"/>
        <v/>
      </c>
      <c r="H489" s="3" t="str">
        <f t="shared" si="110"/>
        <v/>
      </c>
      <c r="I489" s="3" t="str">
        <f t="shared" si="111"/>
        <v/>
      </c>
      <c r="J489" s="3" t="str">
        <f t="shared" si="112"/>
        <v/>
      </c>
      <c r="K489" s="3" t="str">
        <f t="shared" si="113"/>
        <v/>
      </c>
      <c r="L489" s="3" t="str">
        <f t="shared" si="116"/>
        <v/>
      </c>
      <c r="M489" s="3" t="str">
        <f t="shared" si="117"/>
        <v/>
      </c>
    </row>
    <row r="490" spans="1:13" x14ac:dyDescent="0.2">
      <c r="A490" s="9" t="str">
        <f t="shared" si="114"/>
        <v/>
      </c>
      <c r="B490" s="3" t="str">
        <f t="shared" si="115"/>
        <v/>
      </c>
      <c r="C490" s="3" t="str">
        <f t="shared" si="109"/>
        <v/>
      </c>
      <c r="D490" s="3" t="str">
        <f>IF(ISNUMBER(A490),COUNTIF(Calculations!B:B, A490),"")</f>
        <v/>
      </c>
      <c r="E490" s="3" t="str">
        <f>IF(ISNUMBER(A490),COUNTIF(Calculations!A:A, A490),"")</f>
        <v/>
      </c>
      <c r="F490" s="3" t="str">
        <f t="shared" si="118"/>
        <v/>
      </c>
      <c r="G490" s="3" t="str">
        <f t="shared" si="119"/>
        <v/>
      </c>
      <c r="H490" s="3" t="str">
        <f t="shared" si="110"/>
        <v/>
      </c>
      <c r="I490" s="3" t="str">
        <f t="shared" si="111"/>
        <v/>
      </c>
      <c r="J490" s="3" t="str">
        <f t="shared" si="112"/>
        <v/>
      </c>
      <c r="K490" s="3" t="str">
        <f t="shared" si="113"/>
        <v/>
      </c>
      <c r="L490" s="3" t="str">
        <f t="shared" si="116"/>
        <v/>
      </c>
      <c r="M490" s="3" t="str">
        <f t="shared" si="117"/>
        <v/>
      </c>
    </row>
    <row r="491" spans="1:13" x14ac:dyDescent="0.2">
      <c r="A491" s="9" t="str">
        <f t="shared" si="114"/>
        <v/>
      </c>
      <c r="B491" s="3" t="str">
        <f t="shared" si="115"/>
        <v/>
      </c>
      <c r="C491" s="3" t="str">
        <f t="shared" si="109"/>
        <v/>
      </c>
      <c r="D491" s="3" t="str">
        <f>IF(ISNUMBER(A491),COUNTIF(Calculations!B:B, A491),"")</f>
        <v/>
      </c>
      <c r="E491" s="3" t="str">
        <f>IF(ISNUMBER(A491),COUNTIF(Calculations!A:A, A491),"")</f>
        <v/>
      </c>
      <c r="F491" s="3" t="str">
        <f t="shared" si="118"/>
        <v/>
      </c>
      <c r="G491" s="3" t="str">
        <f t="shared" si="119"/>
        <v/>
      </c>
      <c r="H491" s="3" t="str">
        <f t="shared" si="110"/>
        <v/>
      </c>
      <c r="I491" s="3" t="str">
        <f t="shared" si="111"/>
        <v/>
      </c>
      <c r="J491" s="3" t="str">
        <f t="shared" si="112"/>
        <v/>
      </c>
      <c r="K491" s="3" t="str">
        <f t="shared" si="113"/>
        <v/>
      </c>
      <c r="L491" s="3" t="str">
        <f t="shared" si="116"/>
        <v/>
      </c>
      <c r="M491" s="3" t="str">
        <f t="shared" si="117"/>
        <v/>
      </c>
    </row>
    <row r="492" spans="1:13" x14ac:dyDescent="0.2">
      <c r="A492" s="9" t="str">
        <f t="shared" si="114"/>
        <v/>
      </c>
      <c r="B492" s="3" t="str">
        <f t="shared" si="115"/>
        <v/>
      </c>
      <c r="C492" s="3" t="str">
        <f t="shared" si="109"/>
        <v/>
      </c>
      <c r="D492" s="3" t="str">
        <f>IF(ISNUMBER(A492),COUNTIF(Calculations!B:B, A492),"")</f>
        <v/>
      </c>
      <c r="E492" s="3" t="str">
        <f>IF(ISNUMBER(A492),COUNTIF(Calculations!A:A, A492),"")</f>
        <v/>
      </c>
      <c r="F492" s="3" t="str">
        <f t="shared" si="118"/>
        <v/>
      </c>
      <c r="G492" s="3" t="str">
        <f t="shared" si="119"/>
        <v/>
      </c>
      <c r="H492" s="3" t="str">
        <f t="shared" si="110"/>
        <v/>
      </c>
      <c r="I492" s="3" t="str">
        <f t="shared" si="111"/>
        <v/>
      </c>
      <c r="J492" s="3" t="str">
        <f t="shared" si="112"/>
        <v/>
      </c>
      <c r="K492" s="3" t="str">
        <f t="shared" si="113"/>
        <v/>
      </c>
      <c r="L492" s="3" t="str">
        <f t="shared" si="116"/>
        <v/>
      </c>
      <c r="M492" s="3" t="str">
        <f t="shared" si="117"/>
        <v/>
      </c>
    </row>
    <row r="493" spans="1:13" x14ac:dyDescent="0.2">
      <c r="A493" s="9" t="str">
        <f t="shared" si="114"/>
        <v/>
      </c>
      <c r="B493" s="3" t="str">
        <f t="shared" si="115"/>
        <v/>
      </c>
      <c r="C493" s="3" t="str">
        <f t="shared" si="109"/>
        <v/>
      </c>
      <c r="D493" s="3" t="str">
        <f>IF(ISNUMBER(A493),COUNTIF(Calculations!B:B, A493),"")</f>
        <v/>
      </c>
      <c r="E493" s="3" t="str">
        <f>IF(ISNUMBER(A493),COUNTIF(Calculations!A:A, A493),"")</f>
        <v/>
      </c>
      <c r="F493" s="3" t="str">
        <f t="shared" si="118"/>
        <v/>
      </c>
      <c r="G493" s="3" t="str">
        <f t="shared" si="119"/>
        <v/>
      </c>
      <c r="H493" s="3" t="str">
        <f t="shared" si="110"/>
        <v/>
      </c>
      <c r="I493" s="3" t="str">
        <f t="shared" si="111"/>
        <v/>
      </c>
      <c r="J493" s="3" t="str">
        <f t="shared" si="112"/>
        <v/>
      </c>
      <c r="K493" s="3" t="str">
        <f t="shared" si="113"/>
        <v/>
      </c>
      <c r="L493" s="3" t="str">
        <f t="shared" si="116"/>
        <v/>
      </c>
      <c r="M493" s="3" t="str">
        <f t="shared" si="117"/>
        <v/>
      </c>
    </row>
    <row r="494" spans="1:13" x14ac:dyDescent="0.2">
      <c r="A494" s="9" t="str">
        <f t="shared" si="114"/>
        <v/>
      </c>
      <c r="B494" s="3" t="str">
        <f t="shared" si="115"/>
        <v/>
      </c>
      <c r="C494" s="3" t="str">
        <f t="shared" si="109"/>
        <v/>
      </c>
      <c r="D494" s="3" t="str">
        <f>IF(ISNUMBER(A494),COUNTIF(Calculations!B:B, A494),"")</f>
        <v/>
      </c>
      <c r="E494" s="3" t="str">
        <f>IF(ISNUMBER(A494),COUNTIF(Calculations!A:A, A494),"")</f>
        <v/>
      </c>
      <c r="F494" s="3" t="str">
        <f t="shared" si="118"/>
        <v/>
      </c>
      <c r="G494" s="3" t="str">
        <f t="shared" si="119"/>
        <v/>
      </c>
      <c r="H494" s="3" t="str">
        <f t="shared" si="110"/>
        <v/>
      </c>
      <c r="I494" s="3" t="str">
        <f t="shared" si="111"/>
        <v/>
      </c>
      <c r="J494" s="3" t="str">
        <f t="shared" si="112"/>
        <v/>
      </c>
      <c r="K494" s="3" t="str">
        <f t="shared" si="113"/>
        <v/>
      </c>
      <c r="L494" s="3" t="str">
        <f t="shared" si="116"/>
        <v/>
      </c>
      <c r="M494" s="3" t="str">
        <f t="shared" si="117"/>
        <v/>
      </c>
    </row>
    <row r="495" spans="1:13" x14ac:dyDescent="0.2">
      <c r="A495" s="9" t="str">
        <f t="shared" si="114"/>
        <v/>
      </c>
      <c r="B495" s="3" t="str">
        <f t="shared" si="115"/>
        <v/>
      </c>
      <c r="C495" s="3" t="str">
        <f t="shared" si="109"/>
        <v/>
      </c>
      <c r="D495" s="3" t="str">
        <f>IF(ISNUMBER(A495),COUNTIF(Calculations!B:B, A495),"")</f>
        <v/>
      </c>
      <c r="E495" s="3" t="str">
        <f>IF(ISNUMBER(A495),COUNTIF(Calculations!A:A, A495),"")</f>
        <v/>
      </c>
      <c r="F495" s="3" t="str">
        <f t="shared" si="118"/>
        <v/>
      </c>
      <c r="G495" s="3" t="str">
        <f t="shared" si="119"/>
        <v/>
      </c>
      <c r="H495" s="3" t="str">
        <f t="shared" si="110"/>
        <v/>
      </c>
      <c r="I495" s="3" t="str">
        <f t="shared" si="111"/>
        <v/>
      </c>
      <c r="J495" s="3" t="str">
        <f t="shared" si="112"/>
        <v/>
      </c>
      <c r="K495" s="3" t="str">
        <f t="shared" si="113"/>
        <v/>
      </c>
      <c r="L495" s="3" t="str">
        <f t="shared" si="116"/>
        <v/>
      </c>
      <c r="M495" s="3" t="str">
        <f t="shared" si="117"/>
        <v/>
      </c>
    </row>
    <row r="496" spans="1:13" x14ac:dyDescent="0.2">
      <c r="A496" s="9" t="str">
        <f t="shared" si="114"/>
        <v/>
      </c>
      <c r="B496" s="3" t="str">
        <f t="shared" si="115"/>
        <v/>
      </c>
      <c r="C496" s="3" t="str">
        <f t="shared" si="109"/>
        <v/>
      </c>
      <c r="D496" s="3" t="str">
        <f>IF(ISNUMBER(A496),COUNTIF(Calculations!B:B, A496),"")</f>
        <v/>
      </c>
      <c r="E496" s="3" t="str">
        <f>IF(ISNUMBER(A496),COUNTIF(Calculations!A:A, A496),"")</f>
        <v/>
      </c>
      <c r="F496" s="3" t="str">
        <f t="shared" si="118"/>
        <v/>
      </c>
      <c r="G496" s="3" t="str">
        <f t="shared" si="119"/>
        <v/>
      </c>
      <c r="H496" s="3" t="str">
        <f t="shared" si="110"/>
        <v/>
      </c>
      <c r="I496" s="3" t="str">
        <f t="shared" si="111"/>
        <v/>
      </c>
      <c r="J496" s="3" t="str">
        <f t="shared" si="112"/>
        <v/>
      </c>
      <c r="K496" s="3" t="str">
        <f t="shared" si="113"/>
        <v/>
      </c>
      <c r="L496" s="3" t="str">
        <f t="shared" si="116"/>
        <v/>
      </c>
      <c r="M496" s="3" t="str">
        <f t="shared" si="117"/>
        <v/>
      </c>
    </row>
    <row r="497" spans="1:13" x14ac:dyDescent="0.2">
      <c r="A497" s="9" t="str">
        <f t="shared" si="114"/>
        <v/>
      </c>
      <c r="B497" s="3" t="str">
        <f t="shared" si="115"/>
        <v/>
      </c>
      <c r="C497" s="3" t="str">
        <f t="shared" si="109"/>
        <v/>
      </c>
      <c r="D497" s="3" t="str">
        <f>IF(ISNUMBER(A497),COUNTIF(Calculations!B:B, A497),"")</f>
        <v/>
      </c>
      <c r="E497" s="3" t="str">
        <f>IF(ISNUMBER(A497),COUNTIF(Calculations!A:A, A497),"")</f>
        <v/>
      </c>
      <c r="F497" s="3" t="str">
        <f t="shared" si="118"/>
        <v/>
      </c>
      <c r="G497" s="3" t="str">
        <f t="shared" si="119"/>
        <v/>
      </c>
      <c r="H497" s="3" t="str">
        <f t="shared" si="110"/>
        <v/>
      </c>
      <c r="I497" s="3" t="str">
        <f t="shared" si="111"/>
        <v/>
      </c>
      <c r="J497" s="3" t="str">
        <f t="shared" si="112"/>
        <v/>
      </c>
      <c r="K497" s="3" t="str">
        <f t="shared" si="113"/>
        <v/>
      </c>
      <c r="L497" s="3" t="str">
        <f t="shared" si="116"/>
        <v/>
      </c>
      <c r="M497" s="3" t="str">
        <f t="shared" si="117"/>
        <v/>
      </c>
    </row>
    <row r="498" spans="1:13" x14ac:dyDescent="0.2">
      <c r="A498" s="9" t="str">
        <f t="shared" si="114"/>
        <v/>
      </c>
      <c r="B498" s="3" t="str">
        <f t="shared" si="115"/>
        <v/>
      </c>
      <c r="C498" s="3" t="str">
        <f t="shared" si="109"/>
        <v/>
      </c>
      <c r="D498" s="3" t="str">
        <f>IF(ISNUMBER(A498),COUNTIF(Calculations!B:B, A498),"")</f>
        <v/>
      </c>
      <c r="E498" s="3" t="str">
        <f>IF(ISNUMBER(A498),COUNTIF(Calculations!A:A, A498),"")</f>
        <v/>
      </c>
      <c r="F498" s="3" t="str">
        <f t="shared" si="118"/>
        <v/>
      </c>
      <c r="G498" s="3" t="str">
        <f t="shared" si="119"/>
        <v/>
      </c>
      <c r="H498" s="3" t="str">
        <f t="shared" si="110"/>
        <v/>
      </c>
      <c r="I498" s="3" t="str">
        <f t="shared" si="111"/>
        <v/>
      </c>
      <c r="J498" s="3" t="str">
        <f t="shared" si="112"/>
        <v/>
      </c>
      <c r="K498" s="3" t="str">
        <f t="shared" si="113"/>
        <v/>
      </c>
      <c r="L498" s="3" t="str">
        <f t="shared" si="116"/>
        <v/>
      </c>
      <c r="M498" s="3" t="str">
        <f t="shared" si="117"/>
        <v/>
      </c>
    </row>
    <row r="499" spans="1:13" x14ac:dyDescent="0.2">
      <c r="A499" s="9" t="str">
        <f t="shared" si="114"/>
        <v/>
      </c>
      <c r="B499" s="3" t="str">
        <f t="shared" si="115"/>
        <v/>
      </c>
      <c r="C499" s="3" t="str">
        <f t="shared" si="109"/>
        <v/>
      </c>
      <c r="D499" s="3" t="str">
        <f>IF(ISNUMBER(A499),COUNTIF(Calculations!B:B, A499),"")</f>
        <v/>
      </c>
      <c r="E499" s="3" t="str">
        <f>IF(ISNUMBER(A499),COUNTIF(Calculations!A:A, A499),"")</f>
        <v/>
      </c>
      <c r="F499" s="3" t="str">
        <f t="shared" si="118"/>
        <v/>
      </c>
      <c r="G499" s="3" t="str">
        <f t="shared" si="119"/>
        <v/>
      </c>
      <c r="H499" s="3" t="str">
        <f t="shared" si="110"/>
        <v/>
      </c>
      <c r="I499" s="3" t="str">
        <f t="shared" si="111"/>
        <v/>
      </c>
      <c r="J499" s="3" t="str">
        <f t="shared" si="112"/>
        <v/>
      </c>
      <c r="K499" s="3" t="str">
        <f t="shared" si="113"/>
        <v/>
      </c>
      <c r="L499" s="3" t="str">
        <f t="shared" si="116"/>
        <v/>
      </c>
      <c r="M499" s="3" t="str">
        <f t="shared" si="117"/>
        <v/>
      </c>
    </row>
    <row r="500" spans="1:13" x14ac:dyDescent="0.2">
      <c r="A500" s="9" t="str">
        <f t="shared" si="114"/>
        <v/>
      </c>
      <c r="B500" s="3" t="str">
        <f t="shared" si="115"/>
        <v/>
      </c>
      <c r="C500" s="3" t="str">
        <f t="shared" si="109"/>
        <v/>
      </c>
      <c r="D500" s="3" t="str">
        <f>IF(ISNUMBER(A500),COUNTIF(Calculations!B:B, A500),"")</f>
        <v/>
      </c>
      <c r="E500" s="3" t="str">
        <f>IF(ISNUMBER(A500),COUNTIF(Calculations!A:A, A500),"")</f>
        <v/>
      </c>
      <c r="F500" s="3" t="str">
        <f t="shared" si="118"/>
        <v/>
      </c>
      <c r="G500" s="3" t="str">
        <f t="shared" si="119"/>
        <v/>
      </c>
      <c r="H500" s="3" t="str">
        <f t="shared" si="110"/>
        <v/>
      </c>
      <c r="I500" s="3" t="str">
        <f t="shared" si="111"/>
        <v/>
      </c>
      <c r="J500" s="3" t="str">
        <f t="shared" si="112"/>
        <v/>
      </c>
      <c r="K500" s="3" t="str">
        <f t="shared" si="113"/>
        <v/>
      </c>
      <c r="L500" s="3" t="str">
        <f t="shared" si="116"/>
        <v/>
      </c>
      <c r="M500" s="3" t="str">
        <f t="shared" si="117"/>
        <v/>
      </c>
    </row>
    <row r="501" spans="1:13" x14ac:dyDescent="0.2">
      <c r="A501" s="9" t="str">
        <f t="shared" si="114"/>
        <v/>
      </c>
      <c r="B501" s="3" t="str">
        <f t="shared" si="115"/>
        <v/>
      </c>
      <c r="C501" s="3" t="str">
        <f t="shared" si="109"/>
        <v/>
      </c>
      <c r="D501" s="3" t="str">
        <f>IF(ISNUMBER(A501),COUNTIF(Calculations!B:B, A501),"")</f>
        <v/>
      </c>
      <c r="E501" s="3" t="str">
        <f>IF(ISNUMBER(A501),COUNTIF(Calculations!A:A, A501),"")</f>
        <v/>
      </c>
      <c r="F501" s="3" t="str">
        <f t="shared" si="118"/>
        <v/>
      </c>
      <c r="G501" s="3" t="str">
        <f t="shared" si="119"/>
        <v/>
      </c>
      <c r="H501" s="3" t="str">
        <f t="shared" si="110"/>
        <v/>
      </c>
      <c r="I501" s="3" t="str">
        <f t="shared" si="111"/>
        <v/>
      </c>
      <c r="J501" s="3" t="str">
        <f t="shared" si="112"/>
        <v/>
      </c>
      <c r="K501" s="3" t="str">
        <f t="shared" si="113"/>
        <v/>
      </c>
      <c r="L501" s="3" t="str">
        <f t="shared" si="116"/>
        <v/>
      </c>
      <c r="M501" s="3" t="str">
        <f t="shared" si="117"/>
        <v/>
      </c>
    </row>
    <row r="502" spans="1:13" x14ac:dyDescent="0.2">
      <c r="A502" s="9" t="str">
        <f t="shared" si="114"/>
        <v/>
      </c>
      <c r="B502" s="3" t="str">
        <f t="shared" si="115"/>
        <v/>
      </c>
      <c r="C502" s="3" t="str">
        <f t="shared" si="109"/>
        <v/>
      </c>
      <c r="D502" s="3" t="str">
        <f>IF(ISNUMBER(A502),COUNTIF(Calculations!B:B, A502),"")</f>
        <v/>
      </c>
      <c r="E502" s="3" t="str">
        <f>IF(ISNUMBER(A502),COUNTIF(Calculations!A:A, A502),"")</f>
        <v/>
      </c>
      <c r="F502" s="3" t="str">
        <f t="shared" si="118"/>
        <v/>
      </c>
      <c r="G502" s="3" t="str">
        <f t="shared" si="119"/>
        <v/>
      </c>
      <c r="H502" s="3" t="str">
        <f t="shared" si="110"/>
        <v/>
      </c>
      <c r="I502" s="3" t="str">
        <f t="shared" si="111"/>
        <v/>
      </c>
      <c r="J502" s="3" t="str">
        <f t="shared" si="112"/>
        <v/>
      </c>
      <c r="K502" s="3" t="str">
        <f t="shared" si="113"/>
        <v/>
      </c>
      <c r="L502" s="3" t="str">
        <f t="shared" si="116"/>
        <v/>
      </c>
      <c r="M502" s="3" t="str">
        <f t="shared" si="117"/>
        <v/>
      </c>
    </row>
    <row r="503" spans="1:13" x14ac:dyDescent="0.2">
      <c r="A503" s="9" t="str">
        <f t="shared" si="114"/>
        <v/>
      </c>
      <c r="B503" s="3" t="str">
        <f t="shared" si="115"/>
        <v/>
      </c>
      <c r="C503" s="3" t="str">
        <f t="shared" si="109"/>
        <v/>
      </c>
      <c r="D503" s="3" t="str">
        <f>IF(ISNUMBER(A503),COUNTIF(Calculations!B:B, A503),"")</f>
        <v/>
      </c>
      <c r="E503" s="3" t="str">
        <f>IF(ISNUMBER(A503),COUNTIF(Calculations!A:A, A503),"")</f>
        <v/>
      </c>
      <c r="F503" s="3" t="str">
        <f t="shared" si="118"/>
        <v/>
      </c>
      <c r="G503" s="3" t="str">
        <f t="shared" si="119"/>
        <v/>
      </c>
      <c r="H503" s="3" t="str">
        <f t="shared" si="110"/>
        <v/>
      </c>
      <c r="I503" s="3" t="str">
        <f t="shared" si="111"/>
        <v/>
      </c>
      <c r="J503" s="3" t="str">
        <f t="shared" si="112"/>
        <v/>
      </c>
      <c r="K503" s="3" t="str">
        <f t="shared" si="113"/>
        <v/>
      </c>
      <c r="L503" s="3" t="str">
        <f t="shared" si="116"/>
        <v/>
      </c>
      <c r="M503" s="3" t="str">
        <f t="shared" si="117"/>
        <v/>
      </c>
    </row>
    <row r="504" spans="1:13" x14ac:dyDescent="0.2">
      <c r="A504" s="9" t="str">
        <f t="shared" si="114"/>
        <v/>
      </c>
      <c r="B504" s="3" t="str">
        <f t="shared" si="115"/>
        <v/>
      </c>
      <c r="C504" s="3" t="str">
        <f t="shared" si="109"/>
        <v/>
      </c>
      <c r="D504" s="3" t="str">
        <f>IF(ISNUMBER(A504),COUNTIF(Calculations!B:B, A504),"")</f>
        <v/>
      </c>
      <c r="E504" s="3" t="str">
        <f>IF(ISNUMBER(A504),COUNTIF(Calculations!A:A, A504),"")</f>
        <v/>
      </c>
      <c r="F504" s="3" t="str">
        <f t="shared" si="118"/>
        <v/>
      </c>
      <c r="G504" s="3" t="str">
        <f t="shared" si="119"/>
        <v/>
      </c>
      <c r="H504" s="3" t="str">
        <f t="shared" si="110"/>
        <v/>
      </c>
      <c r="I504" s="3" t="str">
        <f t="shared" si="111"/>
        <v/>
      </c>
      <c r="J504" s="3" t="str">
        <f t="shared" si="112"/>
        <v/>
      </c>
      <c r="K504" s="3" t="str">
        <f t="shared" si="113"/>
        <v/>
      </c>
      <c r="L504" s="3" t="str">
        <f t="shared" si="116"/>
        <v/>
      </c>
      <c r="M504" s="3" t="str">
        <f t="shared" si="117"/>
        <v/>
      </c>
    </row>
    <row r="505" spans="1:13" x14ac:dyDescent="0.2">
      <c r="A505" s="9" t="str">
        <f t="shared" si="114"/>
        <v/>
      </c>
      <c r="B505" s="3" t="str">
        <f t="shared" si="115"/>
        <v/>
      </c>
      <c r="C505" s="3" t="str">
        <f t="shared" si="109"/>
        <v/>
      </c>
      <c r="D505" s="3" t="str">
        <f>IF(ISNUMBER(A505),COUNTIF(Calculations!B:B, A505),"")</f>
        <v/>
      </c>
      <c r="E505" s="3" t="str">
        <f>IF(ISNUMBER(A505),COUNTIF(Calculations!A:A, A505),"")</f>
        <v/>
      </c>
      <c r="F505" s="3" t="str">
        <f t="shared" si="118"/>
        <v/>
      </c>
      <c r="G505" s="3" t="str">
        <f t="shared" si="119"/>
        <v/>
      </c>
      <c r="H505" s="3" t="str">
        <f t="shared" si="110"/>
        <v/>
      </c>
      <c r="I505" s="3" t="str">
        <f t="shared" si="111"/>
        <v/>
      </c>
      <c r="J505" s="3" t="str">
        <f t="shared" si="112"/>
        <v/>
      </c>
      <c r="K505" s="3" t="str">
        <f t="shared" si="113"/>
        <v/>
      </c>
      <c r="L505" s="3" t="str">
        <f t="shared" si="116"/>
        <v/>
      </c>
      <c r="M505" s="3" t="str">
        <f t="shared" si="117"/>
        <v/>
      </c>
    </row>
    <row r="506" spans="1:13" x14ac:dyDescent="0.2">
      <c r="A506" s="9" t="str">
        <f t="shared" si="114"/>
        <v/>
      </c>
      <c r="B506" s="3" t="str">
        <f t="shared" si="115"/>
        <v/>
      </c>
      <c r="C506" s="3" t="str">
        <f t="shared" si="109"/>
        <v/>
      </c>
      <c r="D506" s="3" t="str">
        <f>IF(ISNUMBER(A506),COUNTIF(Calculations!B:B, A506),"")</f>
        <v/>
      </c>
      <c r="E506" s="3" t="str">
        <f>IF(ISNUMBER(A506),COUNTIF(Calculations!A:A, A506),"")</f>
        <v/>
      </c>
      <c r="F506" s="3" t="str">
        <f t="shared" si="118"/>
        <v/>
      </c>
      <c r="G506" s="3" t="str">
        <f t="shared" si="119"/>
        <v/>
      </c>
      <c r="H506" s="3" t="str">
        <f t="shared" si="110"/>
        <v/>
      </c>
      <c r="I506" s="3" t="str">
        <f t="shared" si="111"/>
        <v/>
      </c>
      <c r="J506" s="3" t="str">
        <f t="shared" si="112"/>
        <v/>
      </c>
      <c r="K506" s="3" t="str">
        <f t="shared" si="113"/>
        <v/>
      </c>
      <c r="L506" s="3" t="str">
        <f t="shared" si="116"/>
        <v/>
      </c>
      <c r="M506" s="3" t="str">
        <f t="shared" si="117"/>
        <v/>
      </c>
    </row>
    <row r="507" spans="1:13" x14ac:dyDescent="0.2">
      <c r="A507" s="9" t="str">
        <f t="shared" si="114"/>
        <v/>
      </c>
      <c r="B507" s="3" t="str">
        <f t="shared" si="115"/>
        <v/>
      </c>
      <c r="C507" s="3" t="str">
        <f t="shared" si="109"/>
        <v/>
      </c>
      <c r="D507" s="3" t="str">
        <f>IF(ISNUMBER(A507),COUNTIF(Calculations!B:B, A507),"")</f>
        <v/>
      </c>
      <c r="E507" s="3" t="str">
        <f>IF(ISNUMBER(A507),COUNTIF(Calculations!A:A, A507),"")</f>
        <v/>
      </c>
      <c r="F507" s="3" t="str">
        <f t="shared" si="118"/>
        <v/>
      </c>
      <c r="G507" s="3" t="str">
        <f t="shared" si="119"/>
        <v/>
      </c>
      <c r="H507" s="3" t="str">
        <f t="shared" si="110"/>
        <v/>
      </c>
      <c r="I507" s="3" t="str">
        <f t="shared" si="111"/>
        <v/>
      </c>
      <c r="J507" s="3" t="str">
        <f t="shared" si="112"/>
        <v/>
      </c>
      <c r="K507" s="3" t="str">
        <f t="shared" si="113"/>
        <v/>
      </c>
      <c r="L507" s="3" t="str">
        <f t="shared" si="116"/>
        <v/>
      </c>
      <c r="M507" s="3" t="str">
        <f t="shared" si="117"/>
        <v/>
      </c>
    </row>
    <row r="508" spans="1:13" x14ac:dyDescent="0.2">
      <c r="A508" s="9" t="str">
        <f t="shared" si="114"/>
        <v/>
      </c>
      <c r="B508" s="3" t="str">
        <f t="shared" si="115"/>
        <v/>
      </c>
      <c r="C508" s="3" t="str">
        <f t="shared" si="109"/>
        <v/>
      </c>
      <c r="D508" s="3" t="str">
        <f>IF(ISNUMBER(A508),COUNTIF(Calculations!B:B, A508),"")</f>
        <v/>
      </c>
      <c r="E508" s="3" t="str">
        <f>IF(ISNUMBER(A508),COUNTIF(Calculations!A:A, A508),"")</f>
        <v/>
      </c>
      <c r="F508" s="3" t="str">
        <f t="shared" si="118"/>
        <v/>
      </c>
      <c r="G508" s="3" t="str">
        <f t="shared" si="119"/>
        <v/>
      </c>
      <c r="H508" s="3" t="str">
        <f t="shared" si="110"/>
        <v/>
      </c>
      <c r="I508" s="3" t="str">
        <f t="shared" si="111"/>
        <v/>
      </c>
      <c r="J508" s="3" t="str">
        <f t="shared" si="112"/>
        <v/>
      </c>
      <c r="K508" s="3" t="str">
        <f t="shared" si="113"/>
        <v/>
      </c>
      <c r="L508" s="3" t="str">
        <f t="shared" si="116"/>
        <v/>
      </c>
      <c r="M508" s="3" t="str">
        <f t="shared" si="117"/>
        <v/>
      </c>
    </row>
    <row r="509" spans="1:13" x14ac:dyDescent="0.2">
      <c r="A509" s="9" t="str">
        <f t="shared" si="114"/>
        <v/>
      </c>
      <c r="B509" s="3" t="str">
        <f t="shared" si="115"/>
        <v/>
      </c>
      <c r="C509" s="3" t="str">
        <f t="shared" si="109"/>
        <v/>
      </c>
      <c r="D509" s="3" t="str">
        <f>IF(ISNUMBER(A509),COUNTIF(Calculations!B:B, A509),"")</f>
        <v/>
      </c>
      <c r="E509" s="3" t="str">
        <f>IF(ISNUMBER(A509),COUNTIF(Calculations!A:A, A509),"")</f>
        <v/>
      </c>
      <c r="F509" s="3" t="str">
        <f t="shared" si="118"/>
        <v/>
      </c>
      <c r="G509" s="3" t="str">
        <f t="shared" si="119"/>
        <v/>
      </c>
      <c r="H509" s="3" t="str">
        <f t="shared" si="110"/>
        <v/>
      </c>
      <c r="I509" s="3" t="str">
        <f t="shared" si="111"/>
        <v/>
      </c>
      <c r="J509" s="3" t="str">
        <f t="shared" si="112"/>
        <v/>
      </c>
      <c r="K509" s="3" t="str">
        <f t="shared" si="113"/>
        <v/>
      </c>
      <c r="L509" s="3" t="str">
        <f t="shared" si="116"/>
        <v/>
      </c>
      <c r="M509" s="3" t="str">
        <f t="shared" si="117"/>
        <v/>
      </c>
    </row>
    <row r="510" spans="1:13" x14ac:dyDescent="0.2">
      <c r="A510" s="9" t="str">
        <f t="shared" si="114"/>
        <v/>
      </c>
      <c r="B510" s="3" t="str">
        <f t="shared" si="115"/>
        <v/>
      </c>
      <c r="C510" s="3" t="str">
        <f t="shared" si="109"/>
        <v/>
      </c>
      <c r="D510" s="3" t="str">
        <f>IF(ISNUMBER(A510),COUNTIF(Calculations!B:B, A510),"")</f>
        <v/>
      </c>
      <c r="E510" s="3" t="str">
        <f>IF(ISNUMBER(A510),COUNTIF(Calculations!A:A, A510),"")</f>
        <v/>
      </c>
      <c r="F510" s="3" t="str">
        <f t="shared" si="118"/>
        <v/>
      </c>
      <c r="G510" s="3" t="str">
        <f t="shared" si="119"/>
        <v/>
      </c>
      <c r="H510" s="3" t="str">
        <f t="shared" si="110"/>
        <v/>
      </c>
      <c r="I510" s="3" t="str">
        <f t="shared" si="111"/>
        <v/>
      </c>
      <c r="J510" s="3" t="str">
        <f t="shared" si="112"/>
        <v/>
      </c>
      <c r="K510" s="3" t="str">
        <f t="shared" si="113"/>
        <v/>
      </c>
      <c r="L510" s="3" t="str">
        <f t="shared" si="116"/>
        <v/>
      </c>
      <c r="M510" s="3" t="str">
        <f t="shared" si="117"/>
        <v/>
      </c>
    </row>
    <row r="511" spans="1:13" x14ac:dyDescent="0.2">
      <c r="A511" s="9" t="str">
        <f t="shared" si="114"/>
        <v/>
      </c>
      <c r="B511" s="3" t="str">
        <f t="shared" si="115"/>
        <v/>
      </c>
      <c r="C511" s="3" t="str">
        <f t="shared" si="109"/>
        <v/>
      </c>
      <c r="D511" s="3" t="str">
        <f>IF(ISNUMBER(A511),COUNTIF(Calculations!B:B, A511),"")</f>
        <v/>
      </c>
      <c r="E511" s="3" t="str">
        <f>IF(ISNUMBER(A511),COUNTIF(Calculations!A:A, A511),"")</f>
        <v/>
      </c>
      <c r="F511" s="3" t="str">
        <f t="shared" si="118"/>
        <v/>
      </c>
      <c r="G511" s="3" t="str">
        <f t="shared" si="119"/>
        <v/>
      </c>
      <c r="H511" s="3" t="str">
        <f t="shared" si="110"/>
        <v/>
      </c>
      <c r="I511" s="3" t="str">
        <f t="shared" si="111"/>
        <v/>
      </c>
      <c r="J511" s="3" t="str">
        <f t="shared" si="112"/>
        <v/>
      </c>
      <c r="K511" s="3" t="str">
        <f t="shared" si="113"/>
        <v/>
      </c>
      <c r="L511" s="3" t="str">
        <f t="shared" si="116"/>
        <v/>
      </c>
      <c r="M511" s="3" t="str">
        <f t="shared" si="117"/>
        <v/>
      </c>
    </row>
    <row r="512" spans="1:13" x14ac:dyDescent="0.2">
      <c r="A512" s="9" t="str">
        <f t="shared" si="114"/>
        <v/>
      </c>
      <c r="B512" s="3" t="str">
        <f t="shared" si="115"/>
        <v/>
      </c>
      <c r="C512" s="3" t="str">
        <f t="shared" si="109"/>
        <v/>
      </c>
      <c r="D512" s="3" t="str">
        <f>IF(ISNUMBER(A512),COUNTIF(Calculations!B:B, A512),"")</f>
        <v/>
      </c>
      <c r="E512" s="3" t="str">
        <f>IF(ISNUMBER(A512),COUNTIF(Calculations!A:A, A512),"")</f>
        <v/>
      </c>
      <c r="F512" s="3" t="str">
        <f t="shared" si="118"/>
        <v/>
      </c>
      <c r="G512" s="3" t="str">
        <f t="shared" si="119"/>
        <v/>
      </c>
      <c r="H512" s="3" t="str">
        <f t="shared" si="110"/>
        <v/>
      </c>
      <c r="I512" s="3" t="str">
        <f t="shared" si="111"/>
        <v/>
      </c>
      <c r="J512" s="3" t="str">
        <f t="shared" si="112"/>
        <v/>
      </c>
      <c r="K512" s="3" t="str">
        <f t="shared" si="113"/>
        <v/>
      </c>
      <c r="L512" s="3" t="str">
        <f t="shared" si="116"/>
        <v/>
      </c>
      <c r="M512" s="3" t="str">
        <f t="shared" si="117"/>
        <v/>
      </c>
    </row>
    <row r="513" spans="1:13" x14ac:dyDescent="0.2">
      <c r="A513" s="9" t="str">
        <f t="shared" si="114"/>
        <v/>
      </c>
      <c r="B513" s="3" t="str">
        <f t="shared" si="115"/>
        <v/>
      </c>
      <c r="C513" s="3" t="str">
        <f t="shared" si="109"/>
        <v/>
      </c>
      <c r="D513" s="3" t="str">
        <f>IF(ISNUMBER(A513),COUNTIF(Calculations!B:B, A513),"")</f>
        <v/>
      </c>
      <c r="E513" s="3" t="str">
        <f>IF(ISNUMBER(A513),COUNTIF(Calculations!A:A, A513),"")</f>
        <v/>
      </c>
      <c r="F513" s="3" t="str">
        <f t="shared" si="118"/>
        <v/>
      </c>
      <c r="G513" s="3" t="str">
        <f t="shared" si="119"/>
        <v/>
      </c>
      <c r="H513" s="3" t="str">
        <f t="shared" si="110"/>
        <v/>
      </c>
      <c r="I513" s="3" t="str">
        <f t="shared" si="111"/>
        <v/>
      </c>
      <c r="J513" s="3" t="str">
        <f t="shared" si="112"/>
        <v/>
      </c>
      <c r="K513" s="3" t="str">
        <f t="shared" si="113"/>
        <v/>
      </c>
      <c r="L513" s="3" t="str">
        <f t="shared" si="116"/>
        <v/>
      </c>
      <c r="M513" s="3" t="str">
        <f t="shared" si="117"/>
        <v/>
      </c>
    </row>
    <row r="514" spans="1:13" x14ac:dyDescent="0.2">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18"/>
        <v/>
      </c>
      <c r="G514" s="3" t="str">
        <f t="shared" si="119"/>
        <v/>
      </c>
      <c r="H514" s="3" t="str">
        <f t="shared" ref="H514:H577" si="121">IF(ISNUMBER(A514),
  COUNTIFS(IndirectStartDates,"&lt;=" &amp; $A514, IndirectStartDates,"&gt;"&amp;$A514-AgeLowest,  IndirectCompletedDates,"&gt;=" &amp; $A514)
+ COUNTIFS(IndirectStartDates,"&lt;=" &amp; $A514,    IndirectStartDates,"&gt;"&amp;$A514-AgeLowest,  IndirectCompletedDates,""),"")</f>
        <v/>
      </c>
      <c r="I514" s="3"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24">IF(ISNUMBER(A514),
  COUNTIFS(IndirectStartDates,"&lt;=" &amp; $A514, IndirectStartDates,"&lt;="&amp;$A514-AgeLargest, IndirectCompletedDates,"&gt;=" &amp; $A514)
+ COUNTIFS(IndirectStartDates,"&lt;=" &amp; $A514,    IndirectStartDates,"&lt;="&amp;$A514-AgeLargest,  IndirectCompletedDates,""),"")</f>
        <v/>
      </c>
      <c r="L514" s="3" t="str">
        <f t="shared" si="116"/>
        <v/>
      </c>
      <c r="M514" s="3" t="str">
        <f t="shared" si="117"/>
        <v/>
      </c>
    </row>
    <row r="515" spans="1:13" x14ac:dyDescent="0.2">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3" t="str">
        <f t="shared" si="118"/>
        <v/>
      </c>
      <c r="G515" s="3" t="str">
        <f t="shared" si="119"/>
        <v/>
      </c>
      <c r="H515" s="3" t="str">
        <f t="shared" si="121"/>
        <v/>
      </c>
      <c r="I515" s="3" t="str">
        <f t="shared" si="122"/>
        <v/>
      </c>
      <c r="J515" s="3" t="str">
        <f t="shared" si="123"/>
        <v/>
      </c>
      <c r="K515" s="3" t="str">
        <f t="shared" si="124"/>
        <v/>
      </c>
      <c r="L515" s="3" t="str">
        <f t="shared" ref="L515:L578" si="127">IF(A515&lt;&gt;"", IF(C514&gt;0, IF(((C515-C514)/C514)&gt;WIPWarningPercentage,C515,NA()),NA()),"")</f>
        <v/>
      </c>
      <c r="M515" s="3" t="str">
        <f t="shared" ref="M515:M578" si="128">IF(A515&lt;&gt;"", IF(J514+K514&gt;0, IF(((J515+K515)-(J514+K514))/(J514+K514)&gt;AgeWarningPercentage,J515+K515,NA()),NA()),"")</f>
        <v/>
      </c>
    </row>
    <row r="516" spans="1:13" x14ac:dyDescent="0.2">
      <c r="A516" s="9" t="str">
        <f t="shared" si="125"/>
        <v/>
      </c>
      <c r="B516" s="3" t="str">
        <f t="shared" si="126"/>
        <v/>
      </c>
      <c r="C516" s="3" t="str">
        <f t="shared" si="120"/>
        <v/>
      </c>
      <c r="D516" s="3" t="str">
        <f>IF(ISNUMBER(A516),COUNTIF(Calculations!B:B, A516),"")</f>
        <v/>
      </c>
      <c r="E516" s="3" t="str">
        <f>IF(ISNUMBER(A516),COUNTIF(Calculations!A:A, A516),"")</f>
        <v/>
      </c>
      <c r="F516" s="3" t="str">
        <f t="shared" ref="F516:F579" si="129">IF(ISNUMBER(A516),F515 + D516,"")</f>
        <v/>
      </c>
      <c r="G516" s="3" t="str">
        <f t="shared" ref="G516:G579" si="130">IF(ISNUMBER(A516),G515 + E516,"")</f>
        <v/>
      </c>
      <c r="H516" s="3" t="str">
        <f t="shared" si="121"/>
        <v/>
      </c>
      <c r="I516" s="3" t="str">
        <f t="shared" si="122"/>
        <v/>
      </c>
      <c r="J516" s="3" t="str">
        <f t="shared" si="123"/>
        <v/>
      </c>
      <c r="K516" s="3" t="str">
        <f t="shared" si="124"/>
        <v/>
      </c>
      <c r="L516" s="3" t="str">
        <f t="shared" si="127"/>
        <v/>
      </c>
      <c r="M516" s="3" t="str">
        <f t="shared" si="128"/>
        <v/>
      </c>
    </row>
    <row r="517" spans="1:13" x14ac:dyDescent="0.2">
      <c r="A517" s="9" t="str">
        <f t="shared" si="125"/>
        <v/>
      </c>
      <c r="B517" s="3" t="str">
        <f t="shared" si="126"/>
        <v/>
      </c>
      <c r="C517" s="3" t="str">
        <f t="shared" si="120"/>
        <v/>
      </c>
      <c r="D517" s="3" t="str">
        <f>IF(ISNUMBER(A517),COUNTIF(Calculations!B:B, A517),"")</f>
        <v/>
      </c>
      <c r="E517" s="3" t="str">
        <f>IF(ISNUMBER(A517),COUNTIF(Calculations!A:A, A517),"")</f>
        <v/>
      </c>
      <c r="F517" s="3" t="str">
        <f t="shared" si="129"/>
        <v/>
      </c>
      <c r="G517" s="3" t="str">
        <f t="shared" si="130"/>
        <v/>
      </c>
      <c r="H517" s="3" t="str">
        <f t="shared" si="121"/>
        <v/>
      </c>
      <c r="I517" s="3" t="str">
        <f t="shared" si="122"/>
        <v/>
      </c>
      <c r="J517" s="3" t="str">
        <f t="shared" si="123"/>
        <v/>
      </c>
      <c r="K517" s="3" t="str">
        <f t="shared" si="124"/>
        <v/>
      </c>
      <c r="L517" s="3" t="str">
        <f t="shared" si="127"/>
        <v/>
      </c>
      <c r="M517" s="3" t="str">
        <f t="shared" si="128"/>
        <v/>
      </c>
    </row>
    <row r="518" spans="1:13" x14ac:dyDescent="0.2">
      <c r="A518" s="9" t="str">
        <f t="shared" si="125"/>
        <v/>
      </c>
      <c r="B518" s="3" t="str">
        <f t="shared" si="126"/>
        <v/>
      </c>
      <c r="C518" s="3" t="str">
        <f t="shared" si="120"/>
        <v/>
      </c>
      <c r="D518" s="3" t="str">
        <f>IF(ISNUMBER(A518),COUNTIF(Calculations!B:B, A518),"")</f>
        <v/>
      </c>
      <c r="E518" s="3" t="str">
        <f>IF(ISNUMBER(A518),COUNTIF(Calculations!A:A, A518),"")</f>
        <v/>
      </c>
      <c r="F518" s="3" t="str">
        <f t="shared" si="129"/>
        <v/>
      </c>
      <c r="G518" s="3" t="str">
        <f t="shared" si="130"/>
        <v/>
      </c>
      <c r="H518" s="3" t="str">
        <f t="shared" si="121"/>
        <v/>
      </c>
      <c r="I518" s="3" t="str">
        <f t="shared" si="122"/>
        <v/>
      </c>
      <c r="J518" s="3" t="str">
        <f t="shared" si="123"/>
        <v/>
      </c>
      <c r="K518" s="3" t="str">
        <f t="shared" si="124"/>
        <v/>
      </c>
      <c r="L518" s="3" t="str">
        <f t="shared" si="127"/>
        <v/>
      </c>
      <c r="M518" s="3" t="str">
        <f t="shared" si="128"/>
        <v/>
      </c>
    </row>
    <row r="519" spans="1:13" x14ac:dyDescent="0.2">
      <c r="A519" s="9" t="str">
        <f t="shared" si="125"/>
        <v/>
      </c>
      <c r="B519" s="3" t="str">
        <f t="shared" si="126"/>
        <v/>
      </c>
      <c r="C519" s="3" t="str">
        <f t="shared" si="120"/>
        <v/>
      </c>
      <c r="D519" s="3" t="str">
        <f>IF(ISNUMBER(A519),COUNTIF(Calculations!B:B, A519),"")</f>
        <v/>
      </c>
      <c r="E519" s="3" t="str">
        <f>IF(ISNUMBER(A519),COUNTIF(Calculations!A:A, A519),"")</f>
        <v/>
      </c>
      <c r="F519" s="3" t="str">
        <f t="shared" si="129"/>
        <v/>
      </c>
      <c r="G519" s="3" t="str">
        <f t="shared" si="130"/>
        <v/>
      </c>
      <c r="H519" s="3" t="str">
        <f t="shared" si="121"/>
        <v/>
      </c>
      <c r="I519" s="3" t="str">
        <f t="shared" si="122"/>
        <v/>
      </c>
      <c r="J519" s="3" t="str">
        <f t="shared" si="123"/>
        <v/>
      </c>
      <c r="K519" s="3" t="str">
        <f t="shared" si="124"/>
        <v/>
      </c>
      <c r="L519" s="3" t="str">
        <f t="shared" si="127"/>
        <v/>
      </c>
      <c r="M519" s="3" t="str">
        <f t="shared" si="128"/>
        <v/>
      </c>
    </row>
    <row r="520" spans="1:13" x14ac:dyDescent="0.2">
      <c r="A520" s="9" t="str">
        <f t="shared" si="125"/>
        <v/>
      </c>
      <c r="B520" s="3" t="str">
        <f t="shared" si="126"/>
        <v/>
      </c>
      <c r="C520" s="3" t="str">
        <f t="shared" si="120"/>
        <v/>
      </c>
      <c r="D520" s="3" t="str">
        <f>IF(ISNUMBER(A520),COUNTIF(Calculations!B:B, A520),"")</f>
        <v/>
      </c>
      <c r="E520" s="3" t="str">
        <f>IF(ISNUMBER(A520),COUNTIF(Calculations!A:A, A520),"")</f>
        <v/>
      </c>
      <c r="F520" s="3" t="str">
        <f t="shared" si="129"/>
        <v/>
      </c>
      <c r="G520" s="3" t="str">
        <f t="shared" si="130"/>
        <v/>
      </c>
      <c r="H520" s="3" t="str">
        <f t="shared" si="121"/>
        <v/>
      </c>
      <c r="I520" s="3" t="str">
        <f t="shared" si="122"/>
        <v/>
      </c>
      <c r="J520" s="3" t="str">
        <f t="shared" si="123"/>
        <v/>
      </c>
      <c r="K520" s="3" t="str">
        <f t="shared" si="124"/>
        <v/>
      </c>
      <c r="L520" s="3" t="str">
        <f t="shared" si="127"/>
        <v/>
      </c>
      <c r="M520" s="3" t="str">
        <f t="shared" si="128"/>
        <v/>
      </c>
    </row>
    <row r="521" spans="1:13" x14ac:dyDescent="0.2">
      <c r="A521" s="9" t="str">
        <f t="shared" si="125"/>
        <v/>
      </c>
      <c r="B521" s="3" t="str">
        <f t="shared" si="126"/>
        <v/>
      </c>
      <c r="C521" s="3" t="str">
        <f t="shared" si="120"/>
        <v/>
      </c>
      <c r="D521" s="3" t="str">
        <f>IF(ISNUMBER(A521),COUNTIF(Calculations!B:B, A521),"")</f>
        <v/>
      </c>
      <c r="E521" s="3" t="str">
        <f>IF(ISNUMBER(A521),COUNTIF(Calculations!A:A, A521),"")</f>
        <v/>
      </c>
      <c r="F521" s="3" t="str">
        <f t="shared" si="129"/>
        <v/>
      </c>
      <c r="G521" s="3" t="str">
        <f t="shared" si="130"/>
        <v/>
      </c>
      <c r="H521" s="3" t="str">
        <f t="shared" si="121"/>
        <v/>
      </c>
      <c r="I521" s="3" t="str">
        <f t="shared" si="122"/>
        <v/>
      </c>
      <c r="J521" s="3" t="str">
        <f t="shared" si="123"/>
        <v/>
      </c>
      <c r="K521" s="3" t="str">
        <f t="shared" si="124"/>
        <v/>
      </c>
      <c r="L521" s="3" t="str">
        <f t="shared" si="127"/>
        <v/>
      </c>
      <c r="M521" s="3" t="str">
        <f t="shared" si="128"/>
        <v/>
      </c>
    </row>
    <row r="522" spans="1:13" x14ac:dyDescent="0.2">
      <c r="A522" s="9" t="str">
        <f t="shared" si="125"/>
        <v/>
      </c>
      <c r="B522" s="3" t="str">
        <f t="shared" si="126"/>
        <v/>
      </c>
      <c r="C522" s="3" t="str">
        <f t="shared" si="120"/>
        <v/>
      </c>
      <c r="D522" s="3" t="str">
        <f>IF(ISNUMBER(A522),COUNTIF(Calculations!B:B, A522),"")</f>
        <v/>
      </c>
      <c r="E522" s="3" t="str">
        <f>IF(ISNUMBER(A522),COUNTIF(Calculations!A:A, A522),"")</f>
        <v/>
      </c>
      <c r="F522" s="3" t="str">
        <f t="shared" si="129"/>
        <v/>
      </c>
      <c r="G522" s="3" t="str">
        <f t="shared" si="130"/>
        <v/>
      </c>
      <c r="H522" s="3" t="str">
        <f t="shared" si="121"/>
        <v/>
      </c>
      <c r="I522" s="3" t="str">
        <f t="shared" si="122"/>
        <v/>
      </c>
      <c r="J522" s="3" t="str">
        <f t="shared" si="123"/>
        <v/>
      </c>
      <c r="K522" s="3" t="str">
        <f t="shared" si="124"/>
        <v/>
      </c>
      <c r="L522" s="3" t="str">
        <f t="shared" si="127"/>
        <v/>
      </c>
      <c r="M522" s="3" t="str">
        <f t="shared" si="128"/>
        <v/>
      </c>
    </row>
    <row r="523" spans="1:13" x14ac:dyDescent="0.2">
      <c r="A523" s="9" t="str">
        <f t="shared" si="125"/>
        <v/>
      </c>
      <c r="B523" s="3" t="str">
        <f t="shared" si="126"/>
        <v/>
      </c>
      <c r="C523" s="3" t="str">
        <f t="shared" si="120"/>
        <v/>
      </c>
      <c r="D523" s="3" t="str">
        <f>IF(ISNUMBER(A523),COUNTIF(Calculations!B:B, A523),"")</f>
        <v/>
      </c>
      <c r="E523" s="3" t="str">
        <f>IF(ISNUMBER(A523),COUNTIF(Calculations!A:A, A523),"")</f>
        <v/>
      </c>
      <c r="F523" s="3" t="str">
        <f t="shared" si="129"/>
        <v/>
      </c>
      <c r="G523" s="3" t="str">
        <f t="shared" si="130"/>
        <v/>
      </c>
      <c r="H523" s="3" t="str">
        <f t="shared" si="121"/>
        <v/>
      </c>
      <c r="I523" s="3" t="str">
        <f t="shared" si="122"/>
        <v/>
      </c>
      <c r="J523" s="3" t="str">
        <f t="shared" si="123"/>
        <v/>
      </c>
      <c r="K523" s="3" t="str">
        <f t="shared" si="124"/>
        <v/>
      </c>
      <c r="L523" s="3" t="str">
        <f t="shared" si="127"/>
        <v/>
      </c>
      <c r="M523" s="3" t="str">
        <f t="shared" si="128"/>
        <v/>
      </c>
    </row>
    <row r="524" spans="1:13" x14ac:dyDescent="0.2">
      <c r="A524" s="9" t="str">
        <f t="shared" si="125"/>
        <v/>
      </c>
      <c r="B524" s="3" t="str">
        <f t="shared" si="126"/>
        <v/>
      </c>
      <c r="C524" s="3" t="str">
        <f t="shared" si="120"/>
        <v/>
      </c>
      <c r="D524" s="3" t="str">
        <f>IF(ISNUMBER(A524),COUNTIF(Calculations!B:B, A524),"")</f>
        <v/>
      </c>
      <c r="E524" s="3" t="str">
        <f>IF(ISNUMBER(A524),COUNTIF(Calculations!A:A, A524),"")</f>
        <v/>
      </c>
      <c r="F524" s="3" t="str">
        <f t="shared" si="129"/>
        <v/>
      </c>
      <c r="G524" s="3" t="str">
        <f t="shared" si="130"/>
        <v/>
      </c>
      <c r="H524" s="3" t="str">
        <f t="shared" si="121"/>
        <v/>
      </c>
      <c r="I524" s="3" t="str">
        <f t="shared" si="122"/>
        <v/>
      </c>
      <c r="J524" s="3" t="str">
        <f t="shared" si="123"/>
        <v/>
      </c>
      <c r="K524" s="3" t="str">
        <f t="shared" si="124"/>
        <v/>
      </c>
      <c r="L524" s="3" t="str">
        <f t="shared" si="127"/>
        <v/>
      </c>
      <c r="M524" s="3" t="str">
        <f t="shared" si="128"/>
        <v/>
      </c>
    </row>
    <row r="525" spans="1:13" x14ac:dyDescent="0.2">
      <c r="A525" s="9" t="str">
        <f t="shared" si="125"/>
        <v/>
      </c>
      <c r="B525" s="3" t="str">
        <f t="shared" si="126"/>
        <v/>
      </c>
      <c r="C525" s="3" t="str">
        <f t="shared" si="120"/>
        <v/>
      </c>
      <c r="D525" s="3" t="str">
        <f>IF(ISNUMBER(A525),COUNTIF(Calculations!B:B, A525),"")</f>
        <v/>
      </c>
      <c r="E525" s="3" t="str">
        <f>IF(ISNUMBER(A525),COUNTIF(Calculations!A:A, A525),"")</f>
        <v/>
      </c>
      <c r="F525" s="3" t="str">
        <f t="shared" si="129"/>
        <v/>
      </c>
      <c r="G525" s="3" t="str">
        <f t="shared" si="130"/>
        <v/>
      </c>
      <c r="H525" s="3" t="str">
        <f t="shared" si="121"/>
        <v/>
      </c>
      <c r="I525" s="3" t="str">
        <f t="shared" si="122"/>
        <v/>
      </c>
      <c r="J525" s="3" t="str">
        <f t="shared" si="123"/>
        <v/>
      </c>
      <c r="K525" s="3" t="str">
        <f t="shared" si="124"/>
        <v/>
      </c>
      <c r="L525" s="3" t="str">
        <f t="shared" si="127"/>
        <v/>
      </c>
      <c r="M525" s="3" t="str">
        <f t="shared" si="128"/>
        <v/>
      </c>
    </row>
    <row r="526" spans="1:13" x14ac:dyDescent="0.2">
      <c r="A526" s="9" t="str">
        <f t="shared" si="125"/>
        <v/>
      </c>
      <c r="B526" s="3" t="str">
        <f t="shared" si="126"/>
        <v/>
      </c>
      <c r="C526" s="3" t="str">
        <f t="shared" si="120"/>
        <v/>
      </c>
      <c r="D526" s="3" t="str">
        <f>IF(ISNUMBER(A526),COUNTIF(Calculations!B:B, A526),"")</f>
        <v/>
      </c>
      <c r="E526" s="3" t="str">
        <f>IF(ISNUMBER(A526),COUNTIF(Calculations!A:A, A526),"")</f>
        <v/>
      </c>
      <c r="F526" s="3" t="str">
        <f t="shared" si="129"/>
        <v/>
      </c>
      <c r="G526" s="3" t="str">
        <f t="shared" si="130"/>
        <v/>
      </c>
      <c r="H526" s="3" t="str">
        <f t="shared" si="121"/>
        <v/>
      </c>
      <c r="I526" s="3" t="str">
        <f t="shared" si="122"/>
        <v/>
      </c>
      <c r="J526" s="3" t="str">
        <f t="shared" si="123"/>
        <v/>
      </c>
      <c r="K526" s="3" t="str">
        <f t="shared" si="124"/>
        <v/>
      </c>
      <c r="L526" s="3" t="str">
        <f t="shared" si="127"/>
        <v/>
      </c>
      <c r="M526" s="3" t="str">
        <f t="shared" si="128"/>
        <v/>
      </c>
    </row>
    <row r="527" spans="1:13" x14ac:dyDescent="0.2">
      <c r="A527" s="9" t="str">
        <f t="shared" si="125"/>
        <v/>
      </c>
      <c r="B527" s="3" t="str">
        <f t="shared" si="126"/>
        <v/>
      </c>
      <c r="C527" s="3" t="str">
        <f t="shared" si="120"/>
        <v/>
      </c>
      <c r="D527" s="3" t="str">
        <f>IF(ISNUMBER(A527),COUNTIF(Calculations!B:B, A527),"")</f>
        <v/>
      </c>
      <c r="E527" s="3" t="str">
        <f>IF(ISNUMBER(A527),COUNTIF(Calculations!A:A, A527),"")</f>
        <v/>
      </c>
      <c r="F527" s="3" t="str">
        <f t="shared" si="129"/>
        <v/>
      </c>
      <c r="G527" s="3" t="str">
        <f t="shared" si="130"/>
        <v/>
      </c>
      <c r="H527" s="3" t="str">
        <f t="shared" si="121"/>
        <v/>
      </c>
      <c r="I527" s="3" t="str">
        <f t="shared" si="122"/>
        <v/>
      </c>
      <c r="J527" s="3" t="str">
        <f t="shared" si="123"/>
        <v/>
      </c>
      <c r="K527" s="3" t="str">
        <f t="shared" si="124"/>
        <v/>
      </c>
      <c r="L527" s="3" t="str">
        <f t="shared" si="127"/>
        <v/>
      </c>
      <c r="M527" s="3" t="str">
        <f t="shared" si="128"/>
        <v/>
      </c>
    </row>
    <row r="528" spans="1:13" x14ac:dyDescent="0.2">
      <c r="A528" s="9" t="str">
        <f t="shared" si="125"/>
        <v/>
      </c>
      <c r="B528" s="3" t="str">
        <f t="shared" si="126"/>
        <v/>
      </c>
      <c r="C528" s="3" t="str">
        <f t="shared" si="120"/>
        <v/>
      </c>
      <c r="D528" s="3" t="str">
        <f>IF(ISNUMBER(A528),COUNTIF(Calculations!B:B, A528),"")</f>
        <v/>
      </c>
      <c r="E528" s="3" t="str">
        <f>IF(ISNUMBER(A528),COUNTIF(Calculations!A:A, A528),"")</f>
        <v/>
      </c>
      <c r="F528" s="3" t="str">
        <f t="shared" si="129"/>
        <v/>
      </c>
      <c r="G528" s="3" t="str">
        <f t="shared" si="130"/>
        <v/>
      </c>
      <c r="H528" s="3" t="str">
        <f t="shared" si="121"/>
        <v/>
      </c>
      <c r="I528" s="3" t="str">
        <f t="shared" si="122"/>
        <v/>
      </c>
      <c r="J528" s="3" t="str">
        <f t="shared" si="123"/>
        <v/>
      </c>
      <c r="K528" s="3" t="str">
        <f t="shared" si="124"/>
        <v/>
      </c>
      <c r="L528" s="3" t="str">
        <f t="shared" si="127"/>
        <v/>
      </c>
      <c r="M528" s="3" t="str">
        <f t="shared" si="128"/>
        <v/>
      </c>
    </row>
    <row r="529" spans="1:13" x14ac:dyDescent="0.2">
      <c r="A529" s="9" t="str">
        <f t="shared" si="125"/>
        <v/>
      </c>
      <c r="B529" s="3" t="str">
        <f t="shared" si="126"/>
        <v/>
      </c>
      <c r="C529" s="3" t="str">
        <f t="shared" si="120"/>
        <v/>
      </c>
      <c r="D529" s="3" t="str">
        <f>IF(ISNUMBER(A529),COUNTIF(Calculations!B:B, A529),"")</f>
        <v/>
      </c>
      <c r="E529" s="3" t="str">
        <f>IF(ISNUMBER(A529),COUNTIF(Calculations!A:A, A529),"")</f>
        <v/>
      </c>
      <c r="F529" s="3" t="str">
        <f t="shared" si="129"/>
        <v/>
      </c>
      <c r="G529" s="3" t="str">
        <f t="shared" si="130"/>
        <v/>
      </c>
      <c r="H529" s="3" t="str">
        <f t="shared" si="121"/>
        <v/>
      </c>
      <c r="I529" s="3" t="str">
        <f t="shared" si="122"/>
        <v/>
      </c>
      <c r="J529" s="3" t="str">
        <f t="shared" si="123"/>
        <v/>
      </c>
      <c r="K529" s="3" t="str">
        <f t="shared" si="124"/>
        <v/>
      </c>
      <c r="L529" s="3" t="str">
        <f t="shared" si="127"/>
        <v/>
      </c>
      <c r="M529" s="3" t="str">
        <f t="shared" si="128"/>
        <v/>
      </c>
    </row>
    <row r="530" spans="1:13" x14ac:dyDescent="0.2">
      <c r="A530" s="9" t="str">
        <f t="shared" si="125"/>
        <v/>
      </c>
      <c r="B530" s="3" t="str">
        <f t="shared" si="126"/>
        <v/>
      </c>
      <c r="C530" s="3" t="str">
        <f t="shared" si="120"/>
        <v/>
      </c>
      <c r="D530" s="3" t="str">
        <f>IF(ISNUMBER(A530),COUNTIF(Calculations!B:B, A530),"")</f>
        <v/>
      </c>
      <c r="E530" s="3" t="str">
        <f>IF(ISNUMBER(A530),COUNTIF(Calculations!A:A, A530),"")</f>
        <v/>
      </c>
      <c r="F530" s="3" t="str">
        <f t="shared" si="129"/>
        <v/>
      </c>
      <c r="G530" s="3" t="str">
        <f t="shared" si="130"/>
        <v/>
      </c>
      <c r="H530" s="3" t="str">
        <f t="shared" si="121"/>
        <v/>
      </c>
      <c r="I530" s="3" t="str">
        <f t="shared" si="122"/>
        <v/>
      </c>
      <c r="J530" s="3" t="str">
        <f t="shared" si="123"/>
        <v/>
      </c>
      <c r="K530" s="3" t="str">
        <f t="shared" si="124"/>
        <v/>
      </c>
      <c r="L530" s="3" t="str">
        <f t="shared" si="127"/>
        <v/>
      </c>
      <c r="M530" s="3" t="str">
        <f t="shared" si="128"/>
        <v/>
      </c>
    </row>
    <row r="531" spans="1:13" x14ac:dyDescent="0.2">
      <c r="A531" s="9" t="str">
        <f t="shared" si="125"/>
        <v/>
      </c>
      <c r="B531" s="3" t="str">
        <f t="shared" si="126"/>
        <v/>
      </c>
      <c r="C531" s="3" t="str">
        <f t="shared" si="120"/>
        <v/>
      </c>
      <c r="D531" s="3" t="str">
        <f>IF(ISNUMBER(A531),COUNTIF(Calculations!B:B, A531),"")</f>
        <v/>
      </c>
      <c r="E531" s="3" t="str">
        <f>IF(ISNUMBER(A531),COUNTIF(Calculations!A:A, A531),"")</f>
        <v/>
      </c>
      <c r="F531" s="3" t="str">
        <f t="shared" si="129"/>
        <v/>
      </c>
      <c r="G531" s="3" t="str">
        <f t="shared" si="130"/>
        <v/>
      </c>
      <c r="H531" s="3" t="str">
        <f t="shared" si="121"/>
        <v/>
      </c>
      <c r="I531" s="3" t="str">
        <f t="shared" si="122"/>
        <v/>
      </c>
      <c r="J531" s="3" t="str">
        <f t="shared" si="123"/>
        <v/>
      </c>
      <c r="K531" s="3" t="str">
        <f t="shared" si="124"/>
        <v/>
      </c>
      <c r="L531" s="3" t="str">
        <f t="shared" si="127"/>
        <v/>
      </c>
      <c r="M531" s="3" t="str">
        <f t="shared" si="128"/>
        <v/>
      </c>
    </row>
    <row r="532" spans="1:13" x14ac:dyDescent="0.2">
      <c r="A532" s="9" t="str">
        <f t="shared" si="125"/>
        <v/>
      </c>
      <c r="B532" s="3" t="str">
        <f t="shared" si="126"/>
        <v/>
      </c>
      <c r="C532" s="3" t="str">
        <f t="shared" si="120"/>
        <v/>
      </c>
      <c r="D532" s="3" t="str">
        <f>IF(ISNUMBER(A532),COUNTIF(Calculations!B:B, A532),"")</f>
        <v/>
      </c>
      <c r="E532" s="3" t="str">
        <f>IF(ISNUMBER(A532),COUNTIF(Calculations!A:A, A532),"")</f>
        <v/>
      </c>
      <c r="F532" s="3" t="str">
        <f t="shared" si="129"/>
        <v/>
      </c>
      <c r="G532" s="3" t="str">
        <f t="shared" si="130"/>
        <v/>
      </c>
      <c r="H532" s="3" t="str">
        <f t="shared" si="121"/>
        <v/>
      </c>
      <c r="I532" s="3" t="str">
        <f t="shared" si="122"/>
        <v/>
      </c>
      <c r="J532" s="3" t="str">
        <f t="shared" si="123"/>
        <v/>
      </c>
      <c r="K532" s="3" t="str">
        <f t="shared" si="124"/>
        <v/>
      </c>
      <c r="L532" s="3" t="str">
        <f t="shared" si="127"/>
        <v/>
      </c>
      <c r="M532" s="3" t="str">
        <f t="shared" si="128"/>
        <v/>
      </c>
    </row>
    <row r="533" spans="1:13" x14ac:dyDescent="0.2">
      <c r="A533" s="9" t="str">
        <f t="shared" si="125"/>
        <v/>
      </c>
      <c r="B533" s="3" t="str">
        <f t="shared" si="126"/>
        <v/>
      </c>
      <c r="C533" s="3" t="str">
        <f t="shared" si="120"/>
        <v/>
      </c>
      <c r="D533" s="3" t="str">
        <f>IF(ISNUMBER(A533),COUNTIF(Calculations!B:B, A533),"")</f>
        <v/>
      </c>
      <c r="E533" s="3" t="str">
        <f>IF(ISNUMBER(A533),COUNTIF(Calculations!A:A, A533),"")</f>
        <v/>
      </c>
      <c r="F533" s="3" t="str">
        <f t="shared" si="129"/>
        <v/>
      </c>
      <c r="G533" s="3" t="str">
        <f t="shared" si="130"/>
        <v/>
      </c>
      <c r="H533" s="3" t="str">
        <f t="shared" si="121"/>
        <v/>
      </c>
      <c r="I533" s="3" t="str">
        <f t="shared" si="122"/>
        <v/>
      </c>
      <c r="J533" s="3" t="str">
        <f t="shared" si="123"/>
        <v/>
      </c>
      <c r="K533" s="3" t="str">
        <f t="shared" si="124"/>
        <v/>
      </c>
      <c r="L533" s="3" t="str">
        <f t="shared" si="127"/>
        <v/>
      </c>
      <c r="M533" s="3" t="str">
        <f t="shared" si="128"/>
        <v/>
      </c>
    </row>
    <row r="534" spans="1:13" x14ac:dyDescent="0.2">
      <c r="A534" s="9" t="str">
        <f t="shared" si="125"/>
        <v/>
      </c>
      <c r="B534" s="3" t="str">
        <f t="shared" si="126"/>
        <v/>
      </c>
      <c r="C534" s="3" t="str">
        <f t="shared" si="120"/>
        <v/>
      </c>
      <c r="D534" s="3" t="str">
        <f>IF(ISNUMBER(A534),COUNTIF(Calculations!B:B, A534),"")</f>
        <v/>
      </c>
      <c r="E534" s="3" t="str">
        <f>IF(ISNUMBER(A534),COUNTIF(Calculations!A:A, A534),"")</f>
        <v/>
      </c>
      <c r="F534" s="3" t="str">
        <f t="shared" si="129"/>
        <v/>
      </c>
      <c r="G534" s="3" t="str">
        <f t="shared" si="130"/>
        <v/>
      </c>
      <c r="H534" s="3" t="str">
        <f t="shared" si="121"/>
        <v/>
      </c>
      <c r="I534" s="3" t="str">
        <f t="shared" si="122"/>
        <v/>
      </c>
      <c r="J534" s="3" t="str">
        <f t="shared" si="123"/>
        <v/>
      </c>
      <c r="K534" s="3" t="str">
        <f t="shared" si="124"/>
        <v/>
      </c>
      <c r="L534" s="3" t="str">
        <f t="shared" si="127"/>
        <v/>
      </c>
      <c r="M534" s="3" t="str">
        <f t="shared" si="128"/>
        <v/>
      </c>
    </row>
    <row r="535" spans="1:13" x14ac:dyDescent="0.2">
      <c r="A535" s="9" t="str">
        <f t="shared" si="125"/>
        <v/>
      </c>
      <c r="B535" s="3" t="str">
        <f t="shared" si="126"/>
        <v/>
      </c>
      <c r="C535" s="3" t="str">
        <f t="shared" si="120"/>
        <v/>
      </c>
      <c r="D535" s="3" t="str">
        <f>IF(ISNUMBER(A535),COUNTIF(Calculations!B:B, A535),"")</f>
        <v/>
      </c>
      <c r="E535" s="3" t="str">
        <f>IF(ISNUMBER(A535),COUNTIF(Calculations!A:A, A535),"")</f>
        <v/>
      </c>
      <c r="F535" s="3" t="str">
        <f t="shared" si="129"/>
        <v/>
      </c>
      <c r="G535" s="3" t="str">
        <f t="shared" si="130"/>
        <v/>
      </c>
      <c r="H535" s="3" t="str">
        <f t="shared" si="121"/>
        <v/>
      </c>
      <c r="I535" s="3" t="str">
        <f t="shared" si="122"/>
        <v/>
      </c>
      <c r="J535" s="3" t="str">
        <f t="shared" si="123"/>
        <v/>
      </c>
      <c r="K535" s="3" t="str">
        <f t="shared" si="124"/>
        <v/>
      </c>
      <c r="L535" s="3" t="str">
        <f t="shared" si="127"/>
        <v/>
      </c>
      <c r="M535" s="3" t="str">
        <f t="shared" si="128"/>
        <v/>
      </c>
    </row>
    <row r="536" spans="1:13" x14ac:dyDescent="0.2">
      <c r="A536" s="9" t="str">
        <f t="shared" si="125"/>
        <v/>
      </c>
      <c r="B536" s="3" t="str">
        <f t="shared" si="126"/>
        <v/>
      </c>
      <c r="C536" s="3" t="str">
        <f t="shared" si="120"/>
        <v/>
      </c>
      <c r="D536" s="3" t="str">
        <f>IF(ISNUMBER(A536),COUNTIF(Calculations!B:B, A536),"")</f>
        <v/>
      </c>
      <c r="E536" s="3" t="str">
        <f>IF(ISNUMBER(A536),COUNTIF(Calculations!A:A, A536),"")</f>
        <v/>
      </c>
      <c r="F536" s="3" t="str">
        <f t="shared" si="129"/>
        <v/>
      </c>
      <c r="G536" s="3" t="str">
        <f t="shared" si="130"/>
        <v/>
      </c>
      <c r="H536" s="3" t="str">
        <f t="shared" si="121"/>
        <v/>
      </c>
      <c r="I536" s="3" t="str">
        <f t="shared" si="122"/>
        <v/>
      </c>
      <c r="J536" s="3" t="str">
        <f t="shared" si="123"/>
        <v/>
      </c>
      <c r="K536" s="3" t="str">
        <f t="shared" si="124"/>
        <v/>
      </c>
      <c r="L536" s="3" t="str">
        <f t="shared" si="127"/>
        <v/>
      </c>
      <c r="M536" s="3" t="str">
        <f t="shared" si="128"/>
        <v/>
      </c>
    </row>
    <row r="537" spans="1:13" x14ac:dyDescent="0.2">
      <c r="A537" s="9" t="str">
        <f t="shared" si="125"/>
        <v/>
      </c>
      <c r="B537" s="3" t="str">
        <f t="shared" si="126"/>
        <v/>
      </c>
      <c r="C537" s="3" t="str">
        <f t="shared" si="120"/>
        <v/>
      </c>
      <c r="D537" s="3" t="str">
        <f>IF(ISNUMBER(A537),COUNTIF(Calculations!B:B, A537),"")</f>
        <v/>
      </c>
      <c r="E537" s="3" t="str">
        <f>IF(ISNUMBER(A537),COUNTIF(Calculations!A:A, A537),"")</f>
        <v/>
      </c>
      <c r="F537" s="3" t="str">
        <f t="shared" si="129"/>
        <v/>
      </c>
      <c r="G537" s="3" t="str">
        <f t="shared" si="130"/>
        <v/>
      </c>
      <c r="H537" s="3" t="str">
        <f t="shared" si="121"/>
        <v/>
      </c>
      <c r="I537" s="3" t="str">
        <f t="shared" si="122"/>
        <v/>
      </c>
      <c r="J537" s="3" t="str">
        <f t="shared" si="123"/>
        <v/>
      </c>
      <c r="K537" s="3" t="str">
        <f t="shared" si="124"/>
        <v/>
      </c>
      <c r="L537" s="3" t="str">
        <f t="shared" si="127"/>
        <v/>
      </c>
      <c r="M537" s="3" t="str">
        <f t="shared" si="128"/>
        <v/>
      </c>
    </row>
    <row r="538" spans="1:13" x14ac:dyDescent="0.2">
      <c r="A538" s="9" t="str">
        <f t="shared" si="125"/>
        <v/>
      </c>
      <c r="B538" s="3" t="str">
        <f t="shared" si="126"/>
        <v/>
      </c>
      <c r="C538" s="3" t="str">
        <f t="shared" si="120"/>
        <v/>
      </c>
      <c r="D538" s="3" t="str">
        <f>IF(ISNUMBER(A538),COUNTIF(Calculations!B:B, A538),"")</f>
        <v/>
      </c>
      <c r="E538" s="3" t="str">
        <f>IF(ISNUMBER(A538),COUNTIF(Calculations!A:A, A538),"")</f>
        <v/>
      </c>
      <c r="F538" s="3" t="str">
        <f t="shared" si="129"/>
        <v/>
      </c>
      <c r="G538" s="3" t="str">
        <f t="shared" si="130"/>
        <v/>
      </c>
      <c r="H538" s="3" t="str">
        <f t="shared" si="121"/>
        <v/>
      </c>
      <c r="I538" s="3" t="str">
        <f t="shared" si="122"/>
        <v/>
      </c>
      <c r="J538" s="3" t="str">
        <f t="shared" si="123"/>
        <v/>
      </c>
      <c r="K538" s="3" t="str">
        <f t="shared" si="124"/>
        <v/>
      </c>
      <c r="L538" s="3" t="str">
        <f t="shared" si="127"/>
        <v/>
      </c>
      <c r="M538" s="3" t="str">
        <f t="shared" si="128"/>
        <v/>
      </c>
    </row>
    <row r="539" spans="1:13" x14ac:dyDescent="0.2">
      <c r="A539" s="9" t="str">
        <f t="shared" si="125"/>
        <v/>
      </c>
      <c r="B539" s="3" t="str">
        <f t="shared" si="126"/>
        <v/>
      </c>
      <c r="C539" s="3" t="str">
        <f t="shared" si="120"/>
        <v/>
      </c>
      <c r="D539" s="3" t="str">
        <f>IF(ISNUMBER(A539),COUNTIF(Calculations!B:B, A539),"")</f>
        <v/>
      </c>
      <c r="E539" s="3" t="str">
        <f>IF(ISNUMBER(A539),COUNTIF(Calculations!A:A, A539),"")</f>
        <v/>
      </c>
      <c r="F539" s="3" t="str">
        <f t="shared" si="129"/>
        <v/>
      </c>
      <c r="G539" s="3" t="str">
        <f t="shared" si="130"/>
        <v/>
      </c>
      <c r="H539" s="3" t="str">
        <f t="shared" si="121"/>
        <v/>
      </c>
      <c r="I539" s="3" t="str">
        <f t="shared" si="122"/>
        <v/>
      </c>
      <c r="J539" s="3" t="str">
        <f t="shared" si="123"/>
        <v/>
      </c>
      <c r="K539" s="3" t="str">
        <f t="shared" si="124"/>
        <v/>
      </c>
      <c r="L539" s="3" t="str">
        <f t="shared" si="127"/>
        <v/>
      </c>
      <c r="M539" s="3" t="str">
        <f t="shared" si="128"/>
        <v/>
      </c>
    </row>
    <row r="540" spans="1:13" x14ac:dyDescent="0.2">
      <c r="A540" s="9" t="str">
        <f t="shared" si="125"/>
        <v/>
      </c>
      <c r="B540" s="3" t="str">
        <f t="shared" si="126"/>
        <v/>
      </c>
      <c r="C540" s="3" t="str">
        <f t="shared" si="120"/>
        <v/>
      </c>
      <c r="D540" s="3" t="str">
        <f>IF(ISNUMBER(A540),COUNTIF(Calculations!B:B, A540),"")</f>
        <v/>
      </c>
      <c r="E540" s="3" t="str">
        <f>IF(ISNUMBER(A540),COUNTIF(Calculations!A:A, A540),"")</f>
        <v/>
      </c>
      <c r="F540" s="3" t="str">
        <f t="shared" si="129"/>
        <v/>
      </c>
      <c r="G540" s="3" t="str">
        <f t="shared" si="130"/>
        <v/>
      </c>
      <c r="H540" s="3" t="str">
        <f t="shared" si="121"/>
        <v/>
      </c>
      <c r="I540" s="3" t="str">
        <f t="shared" si="122"/>
        <v/>
      </c>
      <c r="J540" s="3" t="str">
        <f t="shared" si="123"/>
        <v/>
      </c>
      <c r="K540" s="3" t="str">
        <f t="shared" si="124"/>
        <v/>
      </c>
      <c r="L540" s="3" t="str">
        <f t="shared" si="127"/>
        <v/>
      </c>
      <c r="M540" s="3" t="str">
        <f t="shared" si="128"/>
        <v/>
      </c>
    </row>
    <row r="541" spans="1:13" x14ac:dyDescent="0.2">
      <c r="A541" s="9" t="str">
        <f t="shared" si="125"/>
        <v/>
      </c>
      <c r="B541" s="3" t="str">
        <f t="shared" si="126"/>
        <v/>
      </c>
      <c r="C541" s="3" t="str">
        <f t="shared" si="120"/>
        <v/>
      </c>
      <c r="D541" s="3" t="str">
        <f>IF(ISNUMBER(A541),COUNTIF(Calculations!B:B, A541),"")</f>
        <v/>
      </c>
      <c r="E541" s="3" t="str">
        <f>IF(ISNUMBER(A541),COUNTIF(Calculations!A:A, A541),"")</f>
        <v/>
      </c>
      <c r="F541" s="3" t="str">
        <f t="shared" si="129"/>
        <v/>
      </c>
      <c r="G541" s="3" t="str">
        <f t="shared" si="130"/>
        <v/>
      </c>
      <c r="H541" s="3" t="str">
        <f t="shared" si="121"/>
        <v/>
      </c>
      <c r="I541" s="3" t="str">
        <f t="shared" si="122"/>
        <v/>
      </c>
      <c r="J541" s="3" t="str">
        <f t="shared" si="123"/>
        <v/>
      </c>
      <c r="K541" s="3" t="str">
        <f t="shared" si="124"/>
        <v/>
      </c>
      <c r="L541" s="3" t="str">
        <f t="shared" si="127"/>
        <v/>
      </c>
      <c r="M541" s="3" t="str">
        <f t="shared" si="128"/>
        <v/>
      </c>
    </row>
    <row r="542" spans="1:13" x14ac:dyDescent="0.2">
      <c r="A542" s="9" t="str">
        <f t="shared" si="125"/>
        <v/>
      </c>
      <c r="B542" s="3" t="str">
        <f t="shared" si="126"/>
        <v/>
      </c>
      <c r="C542" s="3" t="str">
        <f t="shared" si="120"/>
        <v/>
      </c>
      <c r="D542" s="3" t="str">
        <f>IF(ISNUMBER(A542),COUNTIF(Calculations!B:B, A542),"")</f>
        <v/>
      </c>
      <c r="E542" s="3" t="str">
        <f>IF(ISNUMBER(A542),COUNTIF(Calculations!A:A, A542),"")</f>
        <v/>
      </c>
      <c r="F542" s="3" t="str">
        <f t="shared" si="129"/>
        <v/>
      </c>
      <c r="G542" s="3" t="str">
        <f t="shared" si="130"/>
        <v/>
      </c>
      <c r="H542" s="3" t="str">
        <f t="shared" si="121"/>
        <v/>
      </c>
      <c r="I542" s="3" t="str">
        <f t="shared" si="122"/>
        <v/>
      </c>
      <c r="J542" s="3" t="str">
        <f t="shared" si="123"/>
        <v/>
      </c>
      <c r="K542" s="3" t="str">
        <f t="shared" si="124"/>
        <v/>
      </c>
      <c r="L542" s="3" t="str">
        <f t="shared" si="127"/>
        <v/>
      </c>
      <c r="M542" s="3" t="str">
        <f t="shared" si="128"/>
        <v/>
      </c>
    </row>
    <row r="543" spans="1:13" x14ac:dyDescent="0.2">
      <c r="A543" s="9" t="str">
        <f t="shared" si="125"/>
        <v/>
      </c>
      <c r="B543" s="3" t="str">
        <f t="shared" si="126"/>
        <v/>
      </c>
      <c r="C543" s="3" t="str">
        <f t="shared" si="120"/>
        <v/>
      </c>
      <c r="D543" s="3" t="str">
        <f>IF(ISNUMBER(A543),COUNTIF(Calculations!B:B, A543),"")</f>
        <v/>
      </c>
      <c r="E543" s="3" t="str">
        <f>IF(ISNUMBER(A543),COUNTIF(Calculations!A:A, A543),"")</f>
        <v/>
      </c>
      <c r="F543" s="3" t="str">
        <f t="shared" si="129"/>
        <v/>
      </c>
      <c r="G543" s="3" t="str">
        <f t="shared" si="130"/>
        <v/>
      </c>
      <c r="H543" s="3" t="str">
        <f t="shared" si="121"/>
        <v/>
      </c>
      <c r="I543" s="3" t="str">
        <f t="shared" si="122"/>
        <v/>
      </c>
      <c r="J543" s="3" t="str">
        <f t="shared" si="123"/>
        <v/>
      </c>
      <c r="K543" s="3" t="str">
        <f t="shared" si="124"/>
        <v/>
      </c>
      <c r="L543" s="3" t="str">
        <f t="shared" si="127"/>
        <v/>
      </c>
      <c r="M543" s="3" t="str">
        <f t="shared" si="128"/>
        <v/>
      </c>
    </row>
    <row r="544" spans="1:13" x14ac:dyDescent="0.2">
      <c r="A544" s="9" t="str">
        <f t="shared" si="125"/>
        <v/>
      </c>
      <c r="B544" s="3" t="str">
        <f t="shared" si="126"/>
        <v/>
      </c>
      <c r="C544" s="3" t="str">
        <f t="shared" si="120"/>
        <v/>
      </c>
      <c r="D544" s="3" t="str">
        <f>IF(ISNUMBER(A544),COUNTIF(Calculations!B:B, A544),"")</f>
        <v/>
      </c>
      <c r="E544" s="3" t="str">
        <f>IF(ISNUMBER(A544),COUNTIF(Calculations!A:A, A544),"")</f>
        <v/>
      </c>
      <c r="F544" s="3" t="str">
        <f t="shared" si="129"/>
        <v/>
      </c>
      <c r="G544" s="3" t="str">
        <f t="shared" si="130"/>
        <v/>
      </c>
      <c r="H544" s="3" t="str">
        <f t="shared" si="121"/>
        <v/>
      </c>
      <c r="I544" s="3" t="str">
        <f t="shared" si="122"/>
        <v/>
      </c>
      <c r="J544" s="3" t="str">
        <f t="shared" si="123"/>
        <v/>
      </c>
      <c r="K544" s="3" t="str">
        <f t="shared" si="124"/>
        <v/>
      </c>
      <c r="L544" s="3" t="str">
        <f t="shared" si="127"/>
        <v/>
      </c>
      <c r="M544" s="3" t="str">
        <f t="shared" si="128"/>
        <v/>
      </c>
    </row>
    <row r="545" spans="1:13" x14ac:dyDescent="0.2">
      <c r="A545" s="9" t="str">
        <f t="shared" si="125"/>
        <v/>
      </c>
      <c r="B545" s="3" t="str">
        <f t="shared" si="126"/>
        <v/>
      </c>
      <c r="C545" s="3" t="str">
        <f t="shared" si="120"/>
        <v/>
      </c>
      <c r="D545" s="3" t="str">
        <f>IF(ISNUMBER(A545),COUNTIF(Calculations!B:B, A545),"")</f>
        <v/>
      </c>
      <c r="E545" s="3" t="str">
        <f>IF(ISNUMBER(A545),COUNTIF(Calculations!A:A, A545),"")</f>
        <v/>
      </c>
      <c r="F545" s="3" t="str">
        <f t="shared" si="129"/>
        <v/>
      </c>
      <c r="G545" s="3" t="str">
        <f t="shared" si="130"/>
        <v/>
      </c>
      <c r="H545" s="3" t="str">
        <f t="shared" si="121"/>
        <v/>
      </c>
      <c r="I545" s="3" t="str">
        <f t="shared" si="122"/>
        <v/>
      </c>
      <c r="J545" s="3" t="str">
        <f t="shared" si="123"/>
        <v/>
      </c>
      <c r="K545" s="3" t="str">
        <f t="shared" si="124"/>
        <v/>
      </c>
      <c r="L545" s="3" t="str">
        <f t="shared" si="127"/>
        <v/>
      </c>
      <c r="M545" s="3" t="str">
        <f t="shared" si="128"/>
        <v/>
      </c>
    </row>
    <row r="546" spans="1:13" x14ac:dyDescent="0.2">
      <c r="A546" s="9" t="str">
        <f t="shared" si="125"/>
        <v/>
      </c>
      <c r="B546" s="3" t="str">
        <f t="shared" si="126"/>
        <v/>
      </c>
      <c r="C546" s="3" t="str">
        <f t="shared" si="120"/>
        <v/>
      </c>
      <c r="D546" s="3" t="str">
        <f>IF(ISNUMBER(A546),COUNTIF(Calculations!B:B, A546),"")</f>
        <v/>
      </c>
      <c r="E546" s="3" t="str">
        <f>IF(ISNUMBER(A546),COUNTIF(Calculations!A:A, A546),"")</f>
        <v/>
      </c>
      <c r="F546" s="3" t="str">
        <f t="shared" si="129"/>
        <v/>
      </c>
      <c r="G546" s="3" t="str">
        <f t="shared" si="130"/>
        <v/>
      </c>
      <c r="H546" s="3" t="str">
        <f t="shared" si="121"/>
        <v/>
      </c>
      <c r="I546" s="3" t="str">
        <f t="shared" si="122"/>
        <v/>
      </c>
      <c r="J546" s="3" t="str">
        <f t="shared" si="123"/>
        <v/>
      </c>
      <c r="K546" s="3" t="str">
        <f t="shared" si="124"/>
        <v/>
      </c>
      <c r="L546" s="3" t="str">
        <f t="shared" si="127"/>
        <v/>
      </c>
      <c r="M546" s="3" t="str">
        <f t="shared" si="128"/>
        <v/>
      </c>
    </row>
    <row r="547" spans="1:13" x14ac:dyDescent="0.2">
      <c r="A547" s="9" t="str">
        <f t="shared" si="125"/>
        <v/>
      </c>
      <c r="B547" s="3" t="str">
        <f t="shared" si="126"/>
        <v/>
      </c>
      <c r="C547" s="3" t="str">
        <f t="shared" si="120"/>
        <v/>
      </c>
      <c r="D547" s="3" t="str">
        <f>IF(ISNUMBER(A547),COUNTIF(Calculations!B:B, A547),"")</f>
        <v/>
      </c>
      <c r="E547" s="3" t="str">
        <f>IF(ISNUMBER(A547),COUNTIF(Calculations!A:A, A547),"")</f>
        <v/>
      </c>
      <c r="F547" s="3" t="str">
        <f t="shared" si="129"/>
        <v/>
      </c>
      <c r="G547" s="3" t="str">
        <f t="shared" si="130"/>
        <v/>
      </c>
      <c r="H547" s="3" t="str">
        <f t="shared" si="121"/>
        <v/>
      </c>
      <c r="I547" s="3" t="str">
        <f t="shared" si="122"/>
        <v/>
      </c>
      <c r="J547" s="3" t="str">
        <f t="shared" si="123"/>
        <v/>
      </c>
      <c r="K547" s="3" t="str">
        <f t="shared" si="124"/>
        <v/>
      </c>
      <c r="L547" s="3" t="str">
        <f t="shared" si="127"/>
        <v/>
      </c>
      <c r="M547" s="3" t="str">
        <f t="shared" si="128"/>
        <v/>
      </c>
    </row>
    <row r="548" spans="1:13" x14ac:dyDescent="0.2">
      <c r="A548" s="9" t="str">
        <f t="shared" si="125"/>
        <v/>
      </c>
      <c r="B548" s="3" t="str">
        <f t="shared" si="126"/>
        <v/>
      </c>
      <c r="C548" s="3" t="str">
        <f t="shared" si="120"/>
        <v/>
      </c>
      <c r="D548" s="3" t="str">
        <f>IF(ISNUMBER(A548),COUNTIF(Calculations!B:B, A548),"")</f>
        <v/>
      </c>
      <c r="E548" s="3" t="str">
        <f>IF(ISNUMBER(A548),COUNTIF(Calculations!A:A, A548),"")</f>
        <v/>
      </c>
      <c r="F548" s="3" t="str">
        <f t="shared" si="129"/>
        <v/>
      </c>
      <c r="G548" s="3" t="str">
        <f t="shared" si="130"/>
        <v/>
      </c>
      <c r="H548" s="3" t="str">
        <f t="shared" si="121"/>
        <v/>
      </c>
      <c r="I548" s="3" t="str">
        <f t="shared" si="122"/>
        <v/>
      </c>
      <c r="J548" s="3" t="str">
        <f t="shared" si="123"/>
        <v/>
      </c>
      <c r="K548" s="3" t="str">
        <f t="shared" si="124"/>
        <v/>
      </c>
      <c r="L548" s="3" t="str">
        <f t="shared" si="127"/>
        <v/>
      </c>
      <c r="M548" s="3" t="str">
        <f t="shared" si="128"/>
        <v/>
      </c>
    </row>
    <row r="549" spans="1:13" x14ac:dyDescent="0.2">
      <c r="A549" s="9" t="str">
        <f t="shared" si="125"/>
        <v/>
      </c>
      <c r="B549" s="3" t="str">
        <f t="shared" si="126"/>
        <v/>
      </c>
      <c r="C549" s="3" t="str">
        <f t="shared" si="120"/>
        <v/>
      </c>
      <c r="D549" s="3" t="str">
        <f>IF(ISNUMBER(A549),COUNTIF(Calculations!B:B, A549),"")</f>
        <v/>
      </c>
      <c r="E549" s="3" t="str">
        <f>IF(ISNUMBER(A549),COUNTIF(Calculations!A:A, A549),"")</f>
        <v/>
      </c>
      <c r="F549" s="3" t="str">
        <f t="shared" si="129"/>
        <v/>
      </c>
      <c r="G549" s="3" t="str">
        <f t="shared" si="130"/>
        <v/>
      </c>
      <c r="H549" s="3" t="str">
        <f t="shared" si="121"/>
        <v/>
      </c>
      <c r="I549" s="3" t="str">
        <f t="shared" si="122"/>
        <v/>
      </c>
      <c r="J549" s="3" t="str">
        <f t="shared" si="123"/>
        <v/>
      </c>
      <c r="K549" s="3" t="str">
        <f t="shared" si="124"/>
        <v/>
      </c>
      <c r="L549" s="3" t="str">
        <f t="shared" si="127"/>
        <v/>
      </c>
      <c r="M549" s="3" t="str">
        <f t="shared" si="128"/>
        <v/>
      </c>
    </row>
    <row r="550" spans="1:13" x14ac:dyDescent="0.2">
      <c r="A550" s="9" t="str">
        <f t="shared" si="125"/>
        <v/>
      </c>
      <c r="B550" s="3" t="str">
        <f t="shared" si="126"/>
        <v/>
      </c>
      <c r="C550" s="3" t="str">
        <f t="shared" si="120"/>
        <v/>
      </c>
      <c r="D550" s="3" t="str">
        <f>IF(ISNUMBER(A550),COUNTIF(Calculations!B:B, A550),"")</f>
        <v/>
      </c>
      <c r="E550" s="3" t="str">
        <f>IF(ISNUMBER(A550),COUNTIF(Calculations!A:A, A550),"")</f>
        <v/>
      </c>
      <c r="F550" s="3" t="str">
        <f t="shared" si="129"/>
        <v/>
      </c>
      <c r="G550" s="3" t="str">
        <f t="shared" si="130"/>
        <v/>
      </c>
      <c r="H550" s="3" t="str">
        <f t="shared" si="121"/>
        <v/>
      </c>
      <c r="I550" s="3" t="str">
        <f t="shared" si="122"/>
        <v/>
      </c>
      <c r="J550" s="3" t="str">
        <f t="shared" si="123"/>
        <v/>
      </c>
      <c r="K550" s="3" t="str">
        <f t="shared" si="124"/>
        <v/>
      </c>
      <c r="L550" s="3" t="str">
        <f t="shared" si="127"/>
        <v/>
      </c>
      <c r="M550" s="3" t="str">
        <f t="shared" si="128"/>
        <v/>
      </c>
    </row>
    <row r="551" spans="1:13" x14ac:dyDescent="0.2">
      <c r="A551" s="9" t="str">
        <f t="shared" si="125"/>
        <v/>
      </c>
      <c r="B551" s="3" t="str">
        <f t="shared" si="126"/>
        <v/>
      </c>
      <c r="C551" s="3" t="str">
        <f t="shared" si="120"/>
        <v/>
      </c>
      <c r="D551" s="3" t="str">
        <f>IF(ISNUMBER(A551),COUNTIF(Calculations!B:B, A551),"")</f>
        <v/>
      </c>
      <c r="E551" s="3" t="str">
        <f>IF(ISNUMBER(A551),COUNTIF(Calculations!A:A, A551),"")</f>
        <v/>
      </c>
      <c r="F551" s="3" t="str">
        <f t="shared" si="129"/>
        <v/>
      </c>
      <c r="G551" s="3" t="str">
        <f t="shared" si="130"/>
        <v/>
      </c>
      <c r="H551" s="3" t="str">
        <f t="shared" si="121"/>
        <v/>
      </c>
      <c r="I551" s="3" t="str">
        <f t="shared" si="122"/>
        <v/>
      </c>
      <c r="J551" s="3" t="str">
        <f t="shared" si="123"/>
        <v/>
      </c>
      <c r="K551" s="3" t="str">
        <f t="shared" si="124"/>
        <v/>
      </c>
      <c r="L551" s="3" t="str">
        <f t="shared" si="127"/>
        <v/>
      </c>
      <c r="M551" s="3" t="str">
        <f t="shared" si="128"/>
        <v/>
      </c>
    </row>
    <row r="552" spans="1:13" x14ac:dyDescent="0.2">
      <c r="A552" s="9" t="str">
        <f t="shared" si="125"/>
        <v/>
      </c>
      <c r="B552" s="3" t="str">
        <f t="shared" si="126"/>
        <v/>
      </c>
      <c r="C552" s="3" t="str">
        <f t="shared" si="120"/>
        <v/>
      </c>
      <c r="D552" s="3" t="str">
        <f>IF(ISNUMBER(A552),COUNTIF(Calculations!B:B, A552),"")</f>
        <v/>
      </c>
      <c r="E552" s="3" t="str">
        <f>IF(ISNUMBER(A552),COUNTIF(Calculations!A:A, A552),"")</f>
        <v/>
      </c>
      <c r="F552" s="3" t="str">
        <f t="shared" si="129"/>
        <v/>
      </c>
      <c r="G552" s="3" t="str">
        <f t="shared" si="130"/>
        <v/>
      </c>
      <c r="H552" s="3" t="str">
        <f t="shared" si="121"/>
        <v/>
      </c>
      <c r="I552" s="3" t="str">
        <f t="shared" si="122"/>
        <v/>
      </c>
      <c r="J552" s="3" t="str">
        <f t="shared" si="123"/>
        <v/>
      </c>
      <c r="K552" s="3" t="str">
        <f t="shared" si="124"/>
        <v/>
      </c>
      <c r="L552" s="3" t="str">
        <f t="shared" si="127"/>
        <v/>
      </c>
      <c r="M552" s="3" t="str">
        <f t="shared" si="128"/>
        <v/>
      </c>
    </row>
    <row r="553" spans="1:13" x14ac:dyDescent="0.2">
      <c r="A553" s="9" t="str">
        <f t="shared" si="125"/>
        <v/>
      </c>
      <c r="B553" s="3" t="str">
        <f t="shared" si="126"/>
        <v/>
      </c>
      <c r="C553" s="3" t="str">
        <f t="shared" si="120"/>
        <v/>
      </c>
      <c r="D553" s="3" t="str">
        <f>IF(ISNUMBER(A553),COUNTIF(Calculations!B:B, A553),"")</f>
        <v/>
      </c>
      <c r="E553" s="3" t="str">
        <f>IF(ISNUMBER(A553),COUNTIF(Calculations!A:A, A553),"")</f>
        <v/>
      </c>
      <c r="F553" s="3" t="str">
        <f t="shared" si="129"/>
        <v/>
      </c>
      <c r="G553" s="3" t="str">
        <f t="shared" si="130"/>
        <v/>
      </c>
      <c r="H553" s="3" t="str">
        <f t="shared" si="121"/>
        <v/>
      </c>
      <c r="I553" s="3" t="str">
        <f t="shared" si="122"/>
        <v/>
      </c>
      <c r="J553" s="3" t="str">
        <f t="shared" si="123"/>
        <v/>
      </c>
      <c r="K553" s="3" t="str">
        <f t="shared" si="124"/>
        <v/>
      </c>
      <c r="L553" s="3" t="str">
        <f t="shared" si="127"/>
        <v/>
      </c>
      <c r="M553" s="3" t="str">
        <f t="shared" si="128"/>
        <v/>
      </c>
    </row>
    <row r="554" spans="1:13" x14ac:dyDescent="0.2">
      <c r="A554" s="9" t="str">
        <f t="shared" si="125"/>
        <v/>
      </c>
      <c r="B554" s="3" t="str">
        <f t="shared" si="126"/>
        <v/>
      </c>
      <c r="C554" s="3" t="str">
        <f t="shared" si="120"/>
        <v/>
      </c>
      <c r="D554" s="3" t="str">
        <f>IF(ISNUMBER(A554),COUNTIF(Calculations!B:B, A554),"")</f>
        <v/>
      </c>
      <c r="E554" s="3" t="str">
        <f>IF(ISNUMBER(A554),COUNTIF(Calculations!A:A, A554),"")</f>
        <v/>
      </c>
      <c r="F554" s="3" t="str">
        <f t="shared" si="129"/>
        <v/>
      </c>
      <c r="G554" s="3" t="str">
        <f t="shared" si="130"/>
        <v/>
      </c>
      <c r="H554" s="3" t="str">
        <f t="shared" si="121"/>
        <v/>
      </c>
      <c r="I554" s="3" t="str">
        <f t="shared" si="122"/>
        <v/>
      </c>
      <c r="J554" s="3" t="str">
        <f t="shared" si="123"/>
        <v/>
      </c>
      <c r="K554" s="3" t="str">
        <f t="shared" si="124"/>
        <v/>
      </c>
      <c r="L554" s="3" t="str">
        <f t="shared" si="127"/>
        <v/>
      </c>
      <c r="M554" s="3" t="str">
        <f t="shared" si="128"/>
        <v/>
      </c>
    </row>
    <row r="555" spans="1:13" x14ac:dyDescent="0.2">
      <c r="A555" s="9" t="str">
        <f t="shared" si="125"/>
        <v/>
      </c>
      <c r="B555" s="3" t="str">
        <f t="shared" si="126"/>
        <v/>
      </c>
      <c r="C555" s="3" t="str">
        <f t="shared" si="120"/>
        <v/>
      </c>
      <c r="D555" s="3" t="str">
        <f>IF(ISNUMBER(A555),COUNTIF(Calculations!B:B, A555),"")</f>
        <v/>
      </c>
      <c r="E555" s="3" t="str">
        <f>IF(ISNUMBER(A555),COUNTIF(Calculations!A:A, A555),"")</f>
        <v/>
      </c>
      <c r="F555" s="3" t="str">
        <f t="shared" si="129"/>
        <v/>
      </c>
      <c r="G555" s="3" t="str">
        <f t="shared" si="130"/>
        <v/>
      </c>
      <c r="H555" s="3" t="str">
        <f t="shared" si="121"/>
        <v/>
      </c>
      <c r="I555" s="3" t="str">
        <f t="shared" si="122"/>
        <v/>
      </c>
      <c r="J555" s="3" t="str">
        <f t="shared" si="123"/>
        <v/>
      </c>
      <c r="K555" s="3" t="str">
        <f t="shared" si="124"/>
        <v/>
      </c>
      <c r="L555" s="3" t="str">
        <f t="shared" si="127"/>
        <v/>
      </c>
      <c r="M555" s="3" t="str">
        <f t="shared" si="128"/>
        <v/>
      </c>
    </row>
    <row r="556" spans="1:13" x14ac:dyDescent="0.2">
      <c r="A556" s="9" t="str">
        <f t="shared" si="125"/>
        <v/>
      </c>
      <c r="B556" s="3" t="str">
        <f t="shared" si="126"/>
        <v/>
      </c>
      <c r="C556" s="3" t="str">
        <f t="shared" si="120"/>
        <v/>
      </c>
      <c r="D556" s="3" t="str">
        <f>IF(ISNUMBER(A556),COUNTIF(Calculations!B:B, A556),"")</f>
        <v/>
      </c>
      <c r="E556" s="3" t="str">
        <f>IF(ISNUMBER(A556),COUNTIF(Calculations!A:A, A556),"")</f>
        <v/>
      </c>
      <c r="F556" s="3" t="str">
        <f t="shared" si="129"/>
        <v/>
      </c>
      <c r="G556" s="3" t="str">
        <f t="shared" si="130"/>
        <v/>
      </c>
      <c r="H556" s="3" t="str">
        <f t="shared" si="121"/>
        <v/>
      </c>
      <c r="I556" s="3" t="str">
        <f t="shared" si="122"/>
        <v/>
      </c>
      <c r="J556" s="3" t="str">
        <f t="shared" si="123"/>
        <v/>
      </c>
      <c r="K556" s="3" t="str">
        <f t="shared" si="124"/>
        <v/>
      </c>
      <c r="L556" s="3" t="str">
        <f t="shared" si="127"/>
        <v/>
      </c>
      <c r="M556" s="3" t="str">
        <f t="shared" si="128"/>
        <v/>
      </c>
    </row>
    <row r="557" spans="1:13" x14ac:dyDescent="0.2">
      <c r="A557" s="9" t="str">
        <f t="shared" si="125"/>
        <v/>
      </c>
      <c r="B557" s="3" t="str">
        <f t="shared" si="126"/>
        <v/>
      </c>
      <c r="C557" s="3" t="str">
        <f t="shared" si="120"/>
        <v/>
      </c>
      <c r="D557" s="3" t="str">
        <f>IF(ISNUMBER(A557),COUNTIF(Calculations!B:B, A557),"")</f>
        <v/>
      </c>
      <c r="E557" s="3" t="str">
        <f>IF(ISNUMBER(A557),COUNTIF(Calculations!A:A, A557),"")</f>
        <v/>
      </c>
      <c r="F557" s="3" t="str">
        <f t="shared" si="129"/>
        <v/>
      </c>
      <c r="G557" s="3" t="str">
        <f t="shared" si="130"/>
        <v/>
      </c>
      <c r="H557" s="3" t="str">
        <f t="shared" si="121"/>
        <v/>
      </c>
      <c r="I557" s="3" t="str">
        <f t="shared" si="122"/>
        <v/>
      </c>
      <c r="J557" s="3" t="str">
        <f t="shared" si="123"/>
        <v/>
      </c>
      <c r="K557" s="3" t="str">
        <f t="shared" si="124"/>
        <v/>
      </c>
      <c r="L557" s="3" t="str">
        <f t="shared" si="127"/>
        <v/>
      </c>
      <c r="M557" s="3" t="str">
        <f t="shared" si="128"/>
        <v/>
      </c>
    </row>
    <row r="558" spans="1:13" x14ac:dyDescent="0.2">
      <c r="A558" s="9" t="str">
        <f t="shared" si="125"/>
        <v/>
      </c>
      <c r="B558" s="3" t="str">
        <f t="shared" si="126"/>
        <v/>
      </c>
      <c r="C558" s="3" t="str">
        <f t="shared" si="120"/>
        <v/>
      </c>
      <c r="D558" s="3" t="str">
        <f>IF(ISNUMBER(A558),COUNTIF(Calculations!B:B, A558),"")</f>
        <v/>
      </c>
      <c r="E558" s="3" t="str">
        <f>IF(ISNUMBER(A558),COUNTIF(Calculations!A:A, A558),"")</f>
        <v/>
      </c>
      <c r="F558" s="3" t="str">
        <f t="shared" si="129"/>
        <v/>
      </c>
      <c r="G558" s="3" t="str">
        <f t="shared" si="130"/>
        <v/>
      </c>
      <c r="H558" s="3" t="str">
        <f t="shared" si="121"/>
        <v/>
      </c>
      <c r="I558" s="3" t="str">
        <f t="shared" si="122"/>
        <v/>
      </c>
      <c r="J558" s="3" t="str">
        <f t="shared" si="123"/>
        <v/>
      </c>
      <c r="K558" s="3" t="str">
        <f t="shared" si="124"/>
        <v/>
      </c>
      <c r="L558" s="3" t="str">
        <f t="shared" si="127"/>
        <v/>
      </c>
      <c r="M558" s="3" t="str">
        <f t="shared" si="128"/>
        <v/>
      </c>
    </row>
    <row r="559" spans="1:13" x14ac:dyDescent="0.2">
      <c r="A559" s="9" t="str">
        <f t="shared" si="125"/>
        <v/>
      </c>
      <c r="B559" s="3" t="str">
        <f t="shared" si="126"/>
        <v/>
      </c>
      <c r="C559" s="3" t="str">
        <f t="shared" si="120"/>
        <v/>
      </c>
      <c r="D559" s="3" t="str">
        <f>IF(ISNUMBER(A559),COUNTIF(Calculations!B:B, A559),"")</f>
        <v/>
      </c>
      <c r="E559" s="3" t="str">
        <f>IF(ISNUMBER(A559),COUNTIF(Calculations!A:A, A559),"")</f>
        <v/>
      </c>
      <c r="F559" s="3" t="str">
        <f t="shared" si="129"/>
        <v/>
      </c>
      <c r="G559" s="3" t="str">
        <f t="shared" si="130"/>
        <v/>
      </c>
      <c r="H559" s="3" t="str">
        <f t="shared" si="121"/>
        <v/>
      </c>
      <c r="I559" s="3" t="str">
        <f t="shared" si="122"/>
        <v/>
      </c>
      <c r="J559" s="3" t="str">
        <f t="shared" si="123"/>
        <v/>
      </c>
      <c r="K559" s="3" t="str">
        <f t="shared" si="124"/>
        <v/>
      </c>
      <c r="L559" s="3" t="str">
        <f t="shared" si="127"/>
        <v/>
      </c>
      <c r="M559" s="3" t="str">
        <f t="shared" si="128"/>
        <v/>
      </c>
    </row>
    <row r="560" spans="1:13" x14ac:dyDescent="0.2">
      <c r="A560" s="9" t="str">
        <f t="shared" si="125"/>
        <v/>
      </c>
      <c r="B560" s="3" t="str">
        <f t="shared" si="126"/>
        <v/>
      </c>
      <c r="C560" s="3" t="str">
        <f t="shared" si="120"/>
        <v/>
      </c>
      <c r="D560" s="3" t="str">
        <f>IF(ISNUMBER(A560),COUNTIF(Calculations!B:B, A560),"")</f>
        <v/>
      </c>
      <c r="E560" s="3" t="str">
        <f>IF(ISNUMBER(A560),COUNTIF(Calculations!A:A, A560),"")</f>
        <v/>
      </c>
      <c r="F560" s="3" t="str">
        <f t="shared" si="129"/>
        <v/>
      </c>
      <c r="G560" s="3" t="str">
        <f t="shared" si="130"/>
        <v/>
      </c>
      <c r="H560" s="3" t="str">
        <f t="shared" si="121"/>
        <v/>
      </c>
      <c r="I560" s="3" t="str">
        <f t="shared" si="122"/>
        <v/>
      </c>
      <c r="J560" s="3" t="str">
        <f t="shared" si="123"/>
        <v/>
      </c>
      <c r="K560" s="3" t="str">
        <f t="shared" si="124"/>
        <v/>
      </c>
      <c r="L560" s="3" t="str">
        <f t="shared" si="127"/>
        <v/>
      </c>
      <c r="M560" s="3" t="str">
        <f t="shared" si="128"/>
        <v/>
      </c>
    </row>
    <row r="561" spans="1:13" x14ac:dyDescent="0.2">
      <c r="A561" s="9" t="str">
        <f t="shared" si="125"/>
        <v/>
      </c>
      <c r="B561" s="3" t="str">
        <f t="shared" si="126"/>
        <v/>
      </c>
      <c r="C561" s="3" t="str">
        <f t="shared" si="120"/>
        <v/>
      </c>
      <c r="D561" s="3" t="str">
        <f>IF(ISNUMBER(A561),COUNTIF(Calculations!B:B, A561),"")</f>
        <v/>
      </c>
      <c r="E561" s="3" t="str">
        <f>IF(ISNUMBER(A561),COUNTIF(Calculations!A:A, A561),"")</f>
        <v/>
      </c>
      <c r="F561" s="3" t="str">
        <f t="shared" si="129"/>
        <v/>
      </c>
      <c r="G561" s="3" t="str">
        <f t="shared" si="130"/>
        <v/>
      </c>
      <c r="H561" s="3" t="str">
        <f t="shared" si="121"/>
        <v/>
      </c>
      <c r="I561" s="3" t="str">
        <f t="shared" si="122"/>
        <v/>
      </c>
      <c r="J561" s="3" t="str">
        <f t="shared" si="123"/>
        <v/>
      </c>
      <c r="K561" s="3" t="str">
        <f t="shared" si="124"/>
        <v/>
      </c>
      <c r="L561" s="3" t="str">
        <f t="shared" si="127"/>
        <v/>
      </c>
      <c r="M561" s="3" t="str">
        <f t="shared" si="128"/>
        <v/>
      </c>
    </row>
    <row r="562" spans="1:13" x14ac:dyDescent="0.2">
      <c r="A562" s="9" t="str">
        <f t="shared" si="125"/>
        <v/>
      </c>
      <c r="B562" s="3" t="str">
        <f t="shared" si="126"/>
        <v/>
      </c>
      <c r="C562" s="3" t="str">
        <f t="shared" si="120"/>
        <v/>
      </c>
      <c r="D562" s="3" t="str">
        <f>IF(ISNUMBER(A562),COUNTIF(Calculations!B:B, A562),"")</f>
        <v/>
      </c>
      <c r="E562" s="3" t="str">
        <f>IF(ISNUMBER(A562),COUNTIF(Calculations!A:A, A562),"")</f>
        <v/>
      </c>
      <c r="F562" s="3" t="str">
        <f t="shared" si="129"/>
        <v/>
      </c>
      <c r="G562" s="3" t="str">
        <f t="shared" si="130"/>
        <v/>
      </c>
      <c r="H562" s="3" t="str">
        <f t="shared" si="121"/>
        <v/>
      </c>
      <c r="I562" s="3" t="str">
        <f t="shared" si="122"/>
        <v/>
      </c>
      <c r="J562" s="3" t="str">
        <f t="shared" si="123"/>
        <v/>
      </c>
      <c r="K562" s="3" t="str">
        <f t="shared" si="124"/>
        <v/>
      </c>
      <c r="L562" s="3" t="str">
        <f t="shared" si="127"/>
        <v/>
      </c>
      <c r="M562" s="3" t="str">
        <f t="shared" si="128"/>
        <v/>
      </c>
    </row>
    <row r="563" spans="1:13" x14ac:dyDescent="0.2">
      <c r="A563" s="9" t="str">
        <f t="shared" si="125"/>
        <v/>
      </c>
      <c r="B563" s="3" t="str">
        <f t="shared" si="126"/>
        <v/>
      </c>
      <c r="C563" s="3" t="str">
        <f t="shared" si="120"/>
        <v/>
      </c>
      <c r="D563" s="3" t="str">
        <f>IF(ISNUMBER(A563),COUNTIF(Calculations!B:B, A563),"")</f>
        <v/>
      </c>
      <c r="E563" s="3" t="str">
        <f>IF(ISNUMBER(A563),COUNTIF(Calculations!A:A, A563),"")</f>
        <v/>
      </c>
      <c r="F563" s="3" t="str">
        <f t="shared" si="129"/>
        <v/>
      </c>
      <c r="G563" s="3" t="str">
        <f t="shared" si="130"/>
        <v/>
      </c>
      <c r="H563" s="3" t="str">
        <f t="shared" si="121"/>
        <v/>
      </c>
      <c r="I563" s="3" t="str">
        <f t="shared" si="122"/>
        <v/>
      </c>
      <c r="J563" s="3" t="str">
        <f t="shared" si="123"/>
        <v/>
      </c>
      <c r="K563" s="3" t="str">
        <f t="shared" si="124"/>
        <v/>
      </c>
      <c r="L563" s="3" t="str">
        <f t="shared" si="127"/>
        <v/>
      </c>
      <c r="M563" s="3" t="str">
        <f t="shared" si="128"/>
        <v/>
      </c>
    </row>
    <row r="564" spans="1:13" x14ac:dyDescent="0.2">
      <c r="A564" s="9" t="str">
        <f t="shared" si="125"/>
        <v/>
      </c>
      <c r="B564" s="3" t="str">
        <f t="shared" si="126"/>
        <v/>
      </c>
      <c r="C564" s="3" t="str">
        <f t="shared" si="120"/>
        <v/>
      </c>
      <c r="D564" s="3" t="str">
        <f>IF(ISNUMBER(A564),COUNTIF(Calculations!B:B, A564),"")</f>
        <v/>
      </c>
      <c r="E564" s="3" t="str">
        <f>IF(ISNUMBER(A564),COUNTIF(Calculations!A:A, A564),"")</f>
        <v/>
      </c>
      <c r="F564" s="3" t="str">
        <f t="shared" si="129"/>
        <v/>
      </c>
      <c r="G564" s="3" t="str">
        <f t="shared" si="130"/>
        <v/>
      </c>
      <c r="H564" s="3" t="str">
        <f t="shared" si="121"/>
        <v/>
      </c>
      <c r="I564" s="3" t="str">
        <f t="shared" si="122"/>
        <v/>
      </c>
      <c r="J564" s="3" t="str">
        <f t="shared" si="123"/>
        <v/>
      </c>
      <c r="K564" s="3" t="str">
        <f t="shared" si="124"/>
        <v/>
      </c>
      <c r="L564" s="3" t="str">
        <f t="shared" si="127"/>
        <v/>
      </c>
      <c r="M564" s="3" t="str">
        <f t="shared" si="128"/>
        <v/>
      </c>
    </row>
    <row r="565" spans="1:13" x14ac:dyDescent="0.2">
      <c r="A565" s="9" t="str">
        <f t="shared" si="125"/>
        <v/>
      </c>
      <c r="B565" s="3" t="str">
        <f t="shared" si="126"/>
        <v/>
      </c>
      <c r="C565" s="3" t="str">
        <f t="shared" si="120"/>
        <v/>
      </c>
      <c r="D565" s="3" t="str">
        <f>IF(ISNUMBER(A565),COUNTIF(Calculations!B:B, A565),"")</f>
        <v/>
      </c>
      <c r="E565" s="3" t="str">
        <f>IF(ISNUMBER(A565),COUNTIF(Calculations!A:A, A565),"")</f>
        <v/>
      </c>
      <c r="F565" s="3" t="str">
        <f t="shared" si="129"/>
        <v/>
      </c>
      <c r="G565" s="3" t="str">
        <f t="shared" si="130"/>
        <v/>
      </c>
      <c r="H565" s="3" t="str">
        <f t="shared" si="121"/>
        <v/>
      </c>
      <c r="I565" s="3" t="str">
        <f t="shared" si="122"/>
        <v/>
      </c>
      <c r="J565" s="3" t="str">
        <f t="shared" si="123"/>
        <v/>
      </c>
      <c r="K565" s="3" t="str">
        <f t="shared" si="124"/>
        <v/>
      </c>
      <c r="L565" s="3" t="str">
        <f t="shared" si="127"/>
        <v/>
      </c>
      <c r="M565" s="3" t="str">
        <f t="shared" si="128"/>
        <v/>
      </c>
    </row>
    <row r="566" spans="1:13" x14ac:dyDescent="0.2">
      <c r="A566" s="9" t="str">
        <f t="shared" si="125"/>
        <v/>
      </c>
      <c r="B566" s="3" t="str">
        <f t="shared" si="126"/>
        <v/>
      </c>
      <c r="C566" s="3" t="str">
        <f t="shared" si="120"/>
        <v/>
      </c>
      <c r="D566" s="3" t="str">
        <f>IF(ISNUMBER(A566),COUNTIF(Calculations!B:B, A566),"")</f>
        <v/>
      </c>
      <c r="E566" s="3" t="str">
        <f>IF(ISNUMBER(A566),COUNTIF(Calculations!A:A, A566),"")</f>
        <v/>
      </c>
      <c r="F566" s="3" t="str">
        <f t="shared" si="129"/>
        <v/>
      </c>
      <c r="G566" s="3" t="str">
        <f t="shared" si="130"/>
        <v/>
      </c>
      <c r="H566" s="3" t="str">
        <f t="shared" si="121"/>
        <v/>
      </c>
      <c r="I566" s="3" t="str">
        <f t="shared" si="122"/>
        <v/>
      </c>
      <c r="J566" s="3" t="str">
        <f t="shared" si="123"/>
        <v/>
      </c>
      <c r="K566" s="3" t="str">
        <f t="shared" si="124"/>
        <v/>
      </c>
      <c r="L566" s="3" t="str">
        <f t="shared" si="127"/>
        <v/>
      </c>
      <c r="M566" s="3" t="str">
        <f t="shared" si="128"/>
        <v/>
      </c>
    </row>
    <row r="567" spans="1:13" x14ac:dyDescent="0.2">
      <c r="A567" s="9" t="str">
        <f t="shared" si="125"/>
        <v/>
      </c>
      <c r="B567" s="3" t="str">
        <f t="shared" si="126"/>
        <v/>
      </c>
      <c r="C567" s="3" t="str">
        <f t="shared" si="120"/>
        <v/>
      </c>
      <c r="D567" s="3" t="str">
        <f>IF(ISNUMBER(A567),COUNTIF(Calculations!B:B, A567),"")</f>
        <v/>
      </c>
      <c r="E567" s="3" t="str">
        <f>IF(ISNUMBER(A567),COUNTIF(Calculations!A:A, A567),"")</f>
        <v/>
      </c>
      <c r="F567" s="3" t="str">
        <f t="shared" si="129"/>
        <v/>
      </c>
      <c r="G567" s="3" t="str">
        <f t="shared" si="130"/>
        <v/>
      </c>
      <c r="H567" s="3" t="str">
        <f t="shared" si="121"/>
        <v/>
      </c>
      <c r="I567" s="3" t="str">
        <f t="shared" si="122"/>
        <v/>
      </c>
      <c r="J567" s="3" t="str">
        <f t="shared" si="123"/>
        <v/>
      </c>
      <c r="K567" s="3" t="str">
        <f t="shared" si="124"/>
        <v/>
      </c>
      <c r="L567" s="3" t="str">
        <f t="shared" si="127"/>
        <v/>
      </c>
      <c r="M567" s="3" t="str">
        <f t="shared" si="128"/>
        <v/>
      </c>
    </row>
    <row r="568" spans="1:13" x14ac:dyDescent="0.2">
      <c r="A568" s="9" t="str">
        <f t="shared" si="125"/>
        <v/>
      </c>
      <c r="B568" s="3" t="str">
        <f t="shared" si="126"/>
        <v/>
      </c>
      <c r="C568" s="3" t="str">
        <f t="shared" si="120"/>
        <v/>
      </c>
      <c r="D568" s="3" t="str">
        <f>IF(ISNUMBER(A568),COUNTIF(Calculations!B:B, A568),"")</f>
        <v/>
      </c>
      <c r="E568" s="3" t="str">
        <f>IF(ISNUMBER(A568),COUNTIF(Calculations!A:A, A568),"")</f>
        <v/>
      </c>
      <c r="F568" s="3" t="str">
        <f t="shared" si="129"/>
        <v/>
      </c>
      <c r="G568" s="3" t="str">
        <f t="shared" si="130"/>
        <v/>
      </c>
      <c r="H568" s="3" t="str">
        <f t="shared" si="121"/>
        <v/>
      </c>
      <c r="I568" s="3" t="str">
        <f t="shared" si="122"/>
        <v/>
      </c>
      <c r="J568" s="3" t="str">
        <f t="shared" si="123"/>
        <v/>
      </c>
      <c r="K568" s="3" t="str">
        <f t="shared" si="124"/>
        <v/>
      </c>
      <c r="L568" s="3" t="str">
        <f t="shared" si="127"/>
        <v/>
      </c>
      <c r="M568" s="3" t="str">
        <f t="shared" si="128"/>
        <v/>
      </c>
    </row>
    <row r="569" spans="1:13" x14ac:dyDescent="0.2">
      <c r="A569" s="9" t="str">
        <f t="shared" si="125"/>
        <v/>
      </c>
      <c r="B569" s="3" t="str">
        <f t="shared" si="126"/>
        <v/>
      </c>
      <c r="C569" s="3" t="str">
        <f t="shared" si="120"/>
        <v/>
      </c>
      <c r="D569" s="3" t="str">
        <f>IF(ISNUMBER(A569),COUNTIF(Calculations!B:B, A569),"")</f>
        <v/>
      </c>
      <c r="E569" s="3" t="str">
        <f>IF(ISNUMBER(A569),COUNTIF(Calculations!A:A, A569),"")</f>
        <v/>
      </c>
      <c r="F569" s="3" t="str">
        <f t="shared" si="129"/>
        <v/>
      </c>
      <c r="G569" s="3" t="str">
        <f t="shared" si="130"/>
        <v/>
      </c>
      <c r="H569" s="3" t="str">
        <f t="shared" si="121"/>
        <v/>
      </c>
      <c r="I569" s="3" t="str">
        <f t="shared" si="122"/>
        <v/>
      </c>
      <c r="J569" s="3" t="str">
        <f t="shared" si="123"/>
        <v/>
      </c>
      <c r="K569" s="3" t="str">
        <f t="shared" si="124"/>
        <v/>
      </c>
      <c r="L569" s="3" t="str">
        <f t="shared" si="127"/>
        <v/>
      </c>
      <c r="M569" s="3" t="str">
        <f t="shared" si="128"/>
        <v/>
      </c>
    </row>
    <row r="570" spans="1:13" x14ac:dyDescent="0.2">
      <c r="A570" s="9" t="str">
        <f t="shared" si="125"/>
        <v/>
      </c>
      <c r="B570" s="3" t="str">
        <f t="shared" si="126"/>
        <v/>
      </c>
      <c r="C570" s="3" t="str">
        <f t="shared" si="120"/>
        <v/>
      </c>
      <c r="D570" s="3" t="str">
        <f>IF(ISNUMBER(A570),COUNTIF(Calculations!B:B, A570),"")</f>
        <v/>
      </c>
      <c r="E570" s="3" t="str">
        <f>IF(ISNUMBER(A570),COUNTIF(Calculations!A:A, A570),"")</f>
        <v/>
      </c>
      <c r="F570" s="3" t="str">
        <f t="shared" si="129"/>
        <v/>
      </c>
      <c r="G570" s="3" t="str">
        <f t="shared" si="130"/>
        <v/>
      </c>
      <c r="H570" s="3" t="str">
        <f t="shared" si="121"/>
        <v/>
      </c>
      <c r="I570" s="3" t="str">
        <f t="shared" si="122"/>
        <v/>
      </c>
      <c r="J570" s="3" t="str">
        <f t="shared" si="123"/>
        <v/>
      </c>
      <c r="K570" s="3" t="str">
        <f t="shared" si="124"/>
        <v/>
      </c>
      <c r="L570" s="3" t="str">
        <f t="shared" si="127"/>
        <v/>
      </c>
      <c r="M570" s="3" t="str">
        <f t="shared" si="128"/>
        <v/>
      </c>
    </row>
    <row r="571" spans="1:13" x14ac:dyDescent="0.2">
      <c r="A571" s="9" t="str">
        <f t="shared" si="125"/>
        <v/>
      </c>
      <c r="B571" s="3" t="str">
        <f t="shared" si="126"/>
        <v/>
      </c>
      <c r="C571" s="3" t="str">
        <f t="shared" si="120"/>
        <v/>
      </c>
      <c r="D571" s="3" t="str">
        <f>IF(ISNUMBER(A571),COUNTIF(Calculations!B:B, A571),"")</f>
        <v/>
      </c>
      <c r="E571" s="3" t="str">
        <f>IF(ISNUMBER(A571),COUNTIF(Calculations!A:A, A571),"")</f>
        <v/>
      </c>
      <c r="F571" s="3" t="str">
        <f t="shared" si="129"/>
        <v/>
      </c>
      <c r="G571" s="3" t="str">
        <f t="shared" si="130"/>
        <v/>
      </c>
      <c r="H571" s="3" t="str">
        <f t="shared" si="121"/>
        <v/>
      </c>
      <c r="I571" s="3" t="str">
        <f t="shared" si="122"/>
        <v/>
      </c>
      <c r="J571" s="3" t="str">
        <f t="shared" si="123"/>
        <v/>
      </c>
      <c r="K571" s="3" t="str">
        <f t="shared" si="124"/>
        <v/>
      </c>
      <c r="L571" s="3" t="str">
        <f t="shared" si="127"/>
        <v/>
      </c>
      <c r="M571" s="3" t="str">
        <f t="shared" si="128"/>
        <v/>
      </c>
    </row>
    <row r="572" spans="1:13" x14ac:dyDescent="0.2">
      <c r="A572" s="9" t="str">
        <f t="shared" si="125"/>
        <v/>
      </c>
      <c r="B572" s="3" t="str">
        <f t="shared" si="126"/>
        <v/>
      </c>
      <c r="C572" s="3" t="str">
        <f t="shared" si="120"/>
        <v/>
      </c>
      <c r="D572" s="3" t="str">
        <f>IF(ISNUMBER(A572),COUNTIF(Calculations!B:B, A572),"")</f>
        <v/>
      </c>
      <c r="E572" s="3" t="str">
        <f>IF(ISNUMBER(A572),COUNTIF(Calculations!A:A, A572),"")</f>
        <v/>
      </c>
      <c r="F572" s="3" t="str">
        <f t="shared" si="129"/>
        <v/>
      </c>
      <c r="G572" s="3" t="str">
        <f t="shared" si="130"/>
        <v/>
      </c>
      <c r="H572" s="3" t="str">
        <f t="shared" si="121"/>
        <v/>
      </c>
      <c r="I572" s="3" t="str">
        <f t="shared" si="122"/>
        <v/>
      </c>
      <c r="J572" s="3" t="str">
        <f t="shared" si="123"/>
        <v/>
      </c>
      <c r="K572" s="3" t="str">
        <f t="shared" si="124"/>
        <v/>
      </c>
      <c r="L572" s="3" t="str">
        <f t="shared" si="127"/>
        <v/>
      </c>
      <c r="M572" s="3" t="str">
        <f t="shared" si="128"/>
        <v/>
      </c>
    </row>
    <row r="573" spans="1:13" x14ac:dyDescent="0.2">
      <c r="A573" s="9" t="str">
        <f t="shared" si="125"/>
        <v/>
      </c>
      <c r="B573" s="3" t="str">
        <f t="shared" si="126"/>
        <v/>
      </c>
      <c r="C573" s="3" t="str">
        <f t="shared" si="120"/>
        <v/>
      </c>
      <c r="D573" s="3" t="str">
        <f>IF(ISNUMBER(A573),COUNTIF(Calculations!B:B, A573),"")</f>
        <v/>
      </c>
      <c r="E573" s="3" t="str">
        <f>IF(ISNUMBER(A573),COUNTIF(Calculations!A:A, A573),"")</f>
        <v/>
      </c>
      <c r="F573" s="3" t="str">
        <f t="shared" si="129"/>
        <v/>
      </c>
      <c r="G573" s="3" t="str">
        <f t="shared" si="130"/>
        <v/>
      </c>
      <c r="H573" s="3" t="str">
        <f t="shared" si="121"/>
        <v/>
      </c>
      <c r="I573" s="3" t="str">
        <f t="shared" si="122"/>
        <v/>
      </c>
      <c r="J573" s="3" t="str">
        <f t="shared" si="123"/>
        <v/>
      </c>
      <c r="K573" s="3" t="str">
        <f t="shared" si="124"/>
        <v/>
      </c>
      <c r="L573" s="3" t="str">
        <f t="shared" si="127"/>
        <v/>
      </c>
      <c r="M573" s="3" t="str">
        <f t="shared" si="128"/>
        <v/>
      </c>
    </row>
    <row r="574" spans="1:13" x14ac:dyDescent="0.2">
      <c r="A574" s="9" t="str">
        <f t="shared" si="125"/>
        <v/>
      </c>
      <c r="B574" s="3" t="str">
        <f t="shared" si="126"/>
        <v/>
      </c>
      <c r="C574" s="3" t="str">
        <f t="shared" si="120"/>
        <v/>
      </c>
      <c r="D574" s="3" t="str">
        <f>IF(ISNUMBER(A574),COUNTIF(Calculations!B:B, A574),"")</f>
        <v/>
      </c>
      <c r="E574" s="3" t="str">
        <f>IF(ISNUMBER(A574),COUNTIF(Calculations!A:A, A574),"")</f>
        <v/>
      </c>
      <c r="F574" s="3" t="str">
        <f t="shared" si="129"/>
        <v/>
      </c>
      <c r="G574" s="3" t="str">
        <f t="shared" si="130"/>
        <v/>
      </c>
      <c r="H574" s="3" t="str">
        <f t="shared" si="121"/>
        <v/>
      </c>
      <c r="I574" s="3" t="str">
        <f t="shared" si="122"/>
        <v/>
      </c>
      <c r="J574" s="3" t="str">
        <f t="shared" si="123"/>
        <v/>
      </c>
      <c r="K574" s="3" t="str">
        <f t="shared" si="124"/>
        <v/>
      </c>
      <c r="L574" s="3" t="str">
        <f t="shared" si="127"/>
        <v/>
      </c>
      <c r="M574" s="3" t="str">
        <f t="shared" si="128"/>
        <v/>
      </c>
    </row>
    <row r="575" spans="1:13" x14ac:dyDescent="0.2">
      <c r="A575" s="9" t="str">
        <f t="shared" si="125"/>
        <v/>
      </c>
      <c r="B575" s="3" t="str">
        <f t="shared" si="126"/>
        <v/>
      </c>
      <c r="C575" s="3" t="str">
        <f t="shared" si="120"/>
        <v/>
      </c>
      <c r="D575" s="3" t="str">
        <f>IF(ISNUMBER(A575),COUNTIF(Calculations!B:B, A575),"")</f>
        <v/>
      </c>
      <c r="E575" s="3" t="str">
        <f>IF(ISNUMBER(A575),COUNTIF(Calculations!A:A, A575),"")</f>
        <v/>
      </c>
      <c r="F575" s="3" t="str">
        <f t="shared" si="129"/>
        <v/>
      </c>
      <c r="G575" s="3" t="str">
        <f t="shared" si="130"/>
        <v/>
      </c>
      <c r="H575" s="3" t="str">
        <f t="shared" si="121"/>
        <v/>
      </c>
      <c r="I575" s="3" t="str">
        <f t="shared" si="122"/>
        <v/>
      </c>
      <c r="J575" s="3" t="str">
        <f t="shared" si="123"/>
        <v/>
      </c>
      <c r="K575" s="3" t="str">
        <f t="shared" si="124"/>
        <v/>
      </c>
      <c r="L575" s="3" t="str">
        <f t="shared" si="127"/>
        <v/>
      </c>
      <c r="M575" s="3" t="str">
        <f t="shared" si="128"/>
        <v/>
      </c>
    </row>
    <row r="576" spans="1:13" x14ac:dyDescent="0.2">
      <c r="A576" s="9" t="str">
        <f t="shared" si="125"/>
        <v/>
      </c>
      <c r="B576" s="3" t="str">
        <f t="shared" si="126"/>
        <v/>
      </c>
      <c r="C576" s="3" t="str">
        <f t="shared" si="120"/>
        <v/>
      </c>
      <c r="D576" s="3" t="str">
        <f>IF(ISNUMBER(A576),COUNTIF(Calculations!B:B, A576),"")</f>
        <v/>
      </c>
      <c r="E576" s="3" t="str">
        <f>IF(ISNUMBER(A576),COUNTIF(Calculations!A:A, A576),"")</f>
        <v/>
      </c>
      <c r="F576" s="3" t="str">
        <f t="shared" si="129"/>
        <v/>
      </c>
      <c r="G576" s="3" t="str">
        <f t="shared" si="130"/>
        <v/>
      </c>
      <c r="H576" s="3" t="str">
        <f t="shared" si="121"/>
        <v/>
      </c>
      <c r="I576" s="3" t="str">
        <f t="shared" si="122"/>
        <v/>
      </c>
      <c r="J576" s="3" t="str">
        <f t="shared" si="123"/>
        <v/>
      </c>
      <c r="K576" s="3" t="str">
        <f t="shared" si="124"/>
        <v/>
      </c>
      <c r="L576" s="3" t="str">
        <f t="shared" si="127"/>
        <v/>
      </c>
      <c r="M576" s="3" t="str">
        <f t="shared" si="128"/>
        <v/>
      </c>
    </row>
    <row r="577" spans="1:13" x14ac:dyDescent="0.2">
      <c r="A577" s="9" t="str">
        <f t="shared" si="125"/>
        <v/>
      </c>
      <c r="B577" s="3" t="str">
        <f t="shared" si="126"/>
        <v/>
      </c>
      <c r="C577" s="3" t="str">
        <f t="shared" si="120"/>
        <v/>
      </c>
      <c r="D577" s="3" t="str">
        <f>IF(ISNUMBER(A577),COUNTIF(Calculations!B:B, A577),"")</f>
        <v/>
      </c>
      <c r="E577" s="3" t="str">
        <f>IF(ISNUMBER(A577),COUNTIF(Calculations!A:A, A577),"")</f>
        <v/>
      </c>
      <c r="F577" s="3" t="str">
        <f t="shared" si="129"/>
        <v/>
      </c>
      <c r="G577" s="3" t="str">
        <f t="shared" si="130"/>
        <v/>
      </c>
      <c r="H577" s="3" t="str">
        <f t="shared" si="121"/>
        <v/>
      </c>
      <c r="I577" s="3" t="str">
        <f t="shared" si="122"/>
        <v/>
      </c>
      <c r="J577" s="3" t="str">
        <f t="shared" si="123"/>
        <v/>
      </c>
      <c r="K577" s="3" t="str">
        <f t="shared" si="124"/>
        <v/>
      </c>
      <c r="L577" s="3" t="str">
        <f t="shared" si="127"/>
        <v/>
      </c>
      <c r="M577" s="3" t="str">
        <f t="shared" si="128"/>
        <v/>
      </c>
    </row>
    <row r="578" spans="1:13" x14ac:dyDescent="0.2">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29"/>
        <v/>
      </c>
      <c r="G578" s="3" t="str">
        <f t="shared" si="130"/>
        <v/>
      </c>
      <c r="H578" s="3" t="str">
        <f t="shared" ref="H578:H641" si="132">IF(ISNUMBER(A578),
  COUNTIFS(IndirectStartDates,"&lt;=" &amp; $A578, IndirectStartDates,"&gt;"&amp;$A578-AgeLowest,  IndirectCompletedDates,"&gt;=" &amp; $A578)
+ COUNTIFS(IndirectStartDates,"&lt;=" &amp; $A578,    IndirectStartDates,"&gt;"&amp;$A578-AgeLowest,  IndirectCompletedDates,""),"")</f>
        <v/>
      </c>
      <c r="I578" s="3"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35">IF(ISNUMBER(A578),
  COUNTIFS(IndirectStartDates,"&lt;=" &amp; $A578, IndirectStartDates,"&lt;="&amp;$A578-AgeLargest, IndirectCompletedDates,"&gt;=" &amp; $A578)
+ COUNTIFS(IndirectStartDates,"&lt;=" &amp; $A578,    IndirectStartDates,"&lt;="&amp;$A578-AgeLargest,  IndirectCompletedDates,""),"")</f>
        <v/>
      </c>
      <c r="L578" s="3" t="str">
        <f t="shared" si="127"/>
        <v/>
      </c>
      <c r="M578" s="3" t="str">
        <f t="shared" si="128"/>
        <v/>
      </c>
    </row>
    <row r="579" spans="1:13" x14ac:dyDescent="0.2">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3" t="str">
        <f t="shared" si="129"/>
        <v/>
      </c>
      <c r="G579" s="3" t="str">
        <f t="shared" si="130"/>
        <v/>
      </c>
      <c r="H579" s="3" t="str">
        <f t="shared" si="132"/>
        <v/>
      </c>
      <c r="I579" s="3" t="str">
        <f t="shared" si="133"/>
        <v/>
      </c>
      <c r="J579" s="3" t="str">
        <f t="shared" si="134"/>
        <v/>
      </c>
      <c r="K579" s="3" t="str">
        <f t="shared" si="135"/>
        <v/>
      </c>
      <c r="L579" s="3" t="str">
        <f t="shared" ref="L579:L642" si="138">IF(A579&lt;&gt;"", IF(C578&gt;0, IF(((C579-C578)/C578)&gt;WIPWarningPercentage,C579,NA()),NA()),"")</f>
        <v/>
      </c>
      <c r="M579" s="3" t="str">
        <f t="shared" ref="M579:M642" si="139">IF(A579&lt;&gt;"", IF(J578+K578&gt;0, IF(((J579+K579)-(J578+K578))/(J578+K578)&gt;AgeWarningPercentage,J579+K579,NA()),NA()),"")</f>
        <v/>
      </c>
    </row>
    <row r="580" spans="1:13" x14ac:dyDescent="0.2">
      <c r="A580" s="9" t="str">
        <f t="shared" si="136"/>
        <v/>
      </c>
      <c r="B580" s="3" t="str">
        <f t="shared" si="137"/>
        <v/>
      </c>
      <c r="C580" s="3" t="str">
        <f t="shared" si="131"/>
        <v/>
      </c>
      <c r="D580" s="3" t="str">
        <f>IF(ISNUMBER(A580),COUNTIF(Calculations!B:B, A580),"")</f>
        <v/>
      </c>
      <c r="E580" s="3" t="str">
        <f>IF(ISNUMBER(A580),COUNTIF(Calculations!A:A, A580),"")</f>
        <v/>
      </c>
      <c r="F580" s="3" t="str">
        <f t="shared" ref="F580:F643" si="140">IF(ISNUMBER(A580),F579 + D580,"")</f>
        <v/>
      </c>
      <c r="G580" s="3" t="str">
        <f t="shared" ref="G580:G643" si="141">IF(ISNUMBER(A580),G579 + E580,"")</f>
        <v/>
      </c>
      <c r="H580" s="3" t="str">
        <f t="shared" si="132"/>
        <v/>
      </c>
      <c r="I580" s="3" t="str">
        <f t="shared" si="133"/>
        <v/>
      </c>
      <c r="J580" s="3" t="str">
        <f t="shared" si="134"/>
        <v/>
      </c>
      <c r="K580" s="3" t="str">
        <f t="shared" si="135"/>
        <v/>
      </c>
      <c r="L580" s="3" t="str">
        <f t="shared" si="138"/>
        <v/>
      </c>
      <c r="M580" s="3" t="str">
        <f t="shared" si="139"/>
        <v/>
      </c>
    </row>
    <row r="581" spans="1:13" x14ac:dyDescent="0.2">
      <c r="A581" s="9" t="str">
        <f t="shared" si="136"/>
        <v/>
      </c>
      <c r="B581" s="3" t="str">
        <f t="shared" si="137"/>
        <v/>
      </c>
      <c r="C581" s="3" t="str">
        <f t="shared" si="131"/>
        <v/>
      </c>
      <c r="D581" s="3" t="str">
        <f>IF(ISNUMBER(A581),COUNTIF(Calculations!B:B, A581),"")</f>
        <v/>
      </c>
      <c r="E581" s="3" t="str">
        <f>IF(ISNUMBER(A581),COUNTIF(Calculations!A:A, A581),"")</f>
        <v/>
      </c>
      <c r="F581" s="3" t="str">
        <f t="shared" si="140"/>
        <v/>
      </c>
      <c r="G581" s="3" t="str">
        <f t="shared" si="141"/>
        <v/>
      </c>
      <c r="H581" s="3" t="str">
        <f t="shared" si="132"/>
        <v/>
      </c>
      <c r="I581" s="3" t="str">
        <f t="shared" si="133"/>
        <v/>
      </c>
      <c r="J581" s="3" t="str">
        <f t="shared" si="134"/>
        <v/>
      </c>
      <c r="K581" s="3" t="str">
        <f t="shared" si="135"/>
        <v/>
      </c>
      <c r="L581" s="3" t="str">
        <f t="shared" si="138"/>
        <v/>
      </c>
      <c r="M581" s="3" t="str">
        <f t="shared" si="139"/>
        <v/>
      </c>
    </row>
    <row r="582" spans="1:13" x14ac:dyDescent="0.2">
      <c r="A582" s="9" t="str">
        <f t="shared" si="136"/>
        <v/>
      </c>
      <c r="B582" s="3" t="str">
        <f t="shared" si="137"/>
        <v/>
      </c>
      <c r="C582" s="3" t="str">
        <f t="shared" si="131"/>
        <v/>
      </c>
      <c r="D582" s="3" t="str">
        <f>IF(ISNUMBER(A582),COUNTIF(Calculations!B:B, A582),"")</f>
        <v/>
      </c>
      <c r="E582" s="3" t="str">
        <f>IF(ISNUMBER(A582),COUNTIF(Calculations!A:A, A582),"")</f>
        <v/>
      </c>
      <c r="F582" s="3" t="str">
        <f t="shared" si="140"/>
        <v/>
      </c>
      <c r="G582" s="3" t="str">
        <f t="shared" si="141"/>
        <v/>
      </c>
      <c r="H582" s="3" t="str">
        <f t="shared" si="132"/>
        <v/>
      </c>
      <c r="I582" s="3" t="str">
        <f t="shared" si="133"/>
        <v/>
      </c>
      <c r="J582" s="3" t="str">
        <f t="shared" si="134"/>
        <v/>
      </c>
      <c r="K582" s="3" t="str">
        <f t="shared" si="135"/>
        <v/>
      </c>
      <c r="L582" s="3" t="str">
        <f t="shared" si="138"/>
        <v/>
      </c>
      <c r="M582" s="3" t="str">
        <f t="shared" si="139"/>
        <v/>
      </c>
    </row>
    <row r="583" spans="1:13" x14ac:dyDescent="0.2">
      <c r="A583" s="9" t="str">
        <f t="shared" si="136"/>
        <v/>
      </c>
      <c r="B583" s="3" t="str">
        <f t="shared" si="137"/>
        <v/>
      </c>
      <c r="C583" s="3" t="str">
        <f t="shared" si="131"/>
        <v/>
      </c>
      <c r="D583" s="3" t="str">
        <f>IF(ISNUMBER(A583),COUNTIF(Calculations!B:B, A583),"")</f>
        <v/>
      </c>
      <c r="E583" s="3" t="str">
        <f>IF(ISNUMBER(A583),COUNTIF(Calculations!A:A, A583),"")</f>
        <v/>
      </c>
      <c r="F583" s="3" t="str">
        <f t="shared" si="140"/>
        <v/>
      </c>
      <c r="G583" s="3" t="str">
        <f t="shared" si="141"/>
        <v/>
      </c>
      <c r="H583" s="3" t="str">
        <f t="shared" si="132"/>
        <v/>
      </c>
      <c r="I583" s="3" t="str">
        <f t="shared" si="133"/>
        <v/>
      </c>
      <c r="J583" s="3" t="str">
        <f t="shared" si="134"/>
        <v/>
      </c>
      <c r="K583" s="3" t="str">
        <f t="shared" si="135"/>
        <v/>
      </c>
      <c r="L583" s="3" t="str">
        <f t="shared" si="138"/>
        <v/>
      </c>
      <c r="M583" s="3" t="str">
        <f t="shared" si="139"/>
        <v/>
      </c>
    </row>
    <row r="584" spans="1:13" x14ac:dyDescent="0.2">
      <c r="A584" s="9" t="str">
        <f t="shared" si="136"/>
        <v/>
      </c>
      <c r="B584" s="3" t="str">
        <f t="shared" si="137"/>
        <v/>
      </c>
      <c r="C584" s="3" t="str">
        <f t="shared" si="131"/>
        <v/>
      </c>
      <c r="D584" s="3" t="str">
        <f>IF(ISNUMBER(A584),COUNTIF(Calculations!B:B, A584),"")</f>
        <v/>
      </c>
      <c r="E584" s="3" t="str">
        <f>IF(ISNUMBER(A584),COUNTIF(Calculations!A:A, A584),"")</f>
        <v/>
      </c>
      <c r="F584" s="3" t="str">
        <f t="shared" si="140"/>
        <v/>
      </c>
      <c r="G584" s="3" t="str">
        <f t="shared" si="141"/>
        <v/>
      </c>
      <c r="H584" s="3" t="str">
        <f t="shared" si="132"/>
        <v/>
      </c>
      <c r="I584" s="3" t="str">
        <f t="shared" si="133"/>
        <v/>
      </c>
      <c r="J584" s="3" t="str">
        <f t="shared" si="134"/>
        <v/>
      </c>
      <c r="K584" s="3" t="str">
        <f t="shared" si="135"/>
        <v/>
      </c>
      <c r="L584" s="3" t="str">
        <f t="shared" si="138"/>
        <v/>
      </c>
      <c r="M584" s="3" t="str">
        <f t="shared" si="139"/>
        <v/>
      </c>
    </row>
    <row r="585" spans="1:13" x14ac:dyDescent="0.2">
      <c r="A585" s="9" t="str">
        <f t="shared" si="136"/>
        <v/>
      </c>
      <c r="B585" s="3" t="str">
        <f t="shared" si="137"/>
        <v/>
      </c>
      <c r="C585" s="3" t="str">
        <f t="shared" si="131"/>
        <v/>
      </c>
      <c r="D585" s="3" t="str">
        <f>IF(ISNUMBER(A585),COUNTIF(Calculations!B:B, A585),"")</f>
        <v/>
      </c>
      <c r="E585" s="3" t="str">
        <f>IF(ISNUMBER(A585),COUNTIF(Calculations!A:A, A585),"")</f>
        <v/>
      </c>
      <c r="F585" s="3" t="str">
        <f t="shared" si="140"/>
        <v/>
      </c>
      <c r="G585" s="3" t="str">
        <f t="shared" si="141"/>
        <v/>
      </c>
      <c r="H585" s="3" t="str">
        <f t="shared" si="132"/>
        <v/>
      </c>
      <c r="I585" s="3" t="str">
        <f t="shared" si="133"/>
        <v/>
      </c>
      <c r="J585" s="3" t="str">
        <f t="shared" si="134"/>
        <v/>
      </c>
      <c r="K585" s="3" t="str">
        <f t="shared" si="135"/>
        <v/>
      </c>
      <c r="L585" s="3" t="str">
        <f t="shared" si="138"/>
        <v/>
      </c>
      <c r="M585" s="3" t="str">
        <f t="shared" si="139"/>
        <v/>
      </c>
    </row>
    <row r="586" spans="1:13" x14ac:dyDescent="0.2">
      <c r="A586" s="9" t="str">
        <f t="shared" si="136"/>
        <v/>
      </c>
      <c r="B586" s="3" t="str">
        <f t="shared" si="137"/>
        <v/>
      </c>
      <c r="C586" s="3" t="str">
        <f t="shared" si="131"/>
        <v/>
      </c>
      <c r="D586" s="3" t="str">
        <f>IF(ISNUMBER(A586),COUNTIF(Calculations!B:B, A586),"")</f>
        <v/>
      </c>
      <c r="E586" s="3" t="str">
        <f>IF(ISNUMBER(A586),COUNTIF(Calculations!A:A, A586),"")</f>
        <v/>
      </c>
      <c r="F586" s="3" t="str">
        <f t="shared" si="140"/>
        <v/>
      </c>
      <c r="G586" s="3" t="str">
        <f t="shared" si="141"/>
        <v/>
      </c>
      <c r="H586" s="3" t="str">
        <f t="shared" si="132"/>
        <v/>
      </c>
      <c r="I586" s="3" t="str">
        <f t="shared" si="133"/>
        <v/>
      </c>
      <c r="J586" s="3" t="str">
        <f t="shared" si="134"/>
        <v/>
      </c>
      <c r="K586" s="3" t="str">
        <f t="shared" si="135"/>
        <v/>
      </c>
      <c r="L586" s="3" t="str">
        <f t="shared" si="138"/>
        <v/>
      </c>
      <c r="M586" s="3" t="str">
        <f t="shared" si="139"/>
        <v/>
      </c>
    </row>
    <row r="587" spans="1:13" x14ac:dyDescent="0.2">
      <c r="A587" s="9" t="str">
        <f t="shared" si="136"/>
        <v/>
      </c>
      <c r="B587" s="3" t="str">
        <f t="shared" si="137"/>
        <v/>
      </c>
      <c r="C587" s="3" t="str">
        <f t="shared" si="131"/>
        <v/>
      </c>
      <c r="D587" s="3" t="str">
        <f>IF(ISNUMBER(A587),COUNTIF(Calculations!B:B, A587),"")</f>
        <v/>
      </c>
      <c r="E587" s="3" t="str">
        <f>IF(ISNUMBER(A587),COUNTIF(Calculations!A:A, A587),"")</f>
        <v/>
      </c>
      <c r="F587" s="3" t="str">
        <f t="shared" si="140"/>
        <v/>
      </c>
      <c r="G587" s="3" t="str">
        <f t="shared" si="141"/>
        <v/>
      </c>
      <c r="H587" s="3" t="str">
        <f t="shared" si="132"/>
        <v/>
      </c>
      <c r="I587" s="3" t="str">
        <f t="shared" si="133"/>
        <v/>
      </c>
      <c r="J587" s="3" t="str">
        <f t="shared" si="134"/>
        <v/>
      </c>
      <c r="K587" s="3" t="str">
        <f t="shared" si="135"/>
        <v/>
      </c>
      <c r="L587" s="3" t="str">
        <f t="shared" si="138"/>
        <v/>
      </c>
      <c r="M587" s="3" t="str">
        <f t="shared" si="139"/>
        <v/>
      </c>
    </row>
    <row r="588" spans="1:13" x14ac:dyDescent="0.2">
      <c r="A588" s="9" t="str">
        <f t="shared" si="136"/>
        <v/>
      </c>
      <c r="B588" s="3" t="str">
        <f t="shared" si="137"/>
        <v/>
      </c>
      <c r="C588" s="3" t="str">
        <f t="shared" si="131"/>
        <v/>
      </c>
      <c r="D588" s="3" t="str">
        <f>IF(ISNUMBER(A588),COUNTIF(Calculations!B:B, A588),"")</f>
        <v/>
      </c>
      <c r="E588" s="3" t="str">
        <f>IF(ISNUMBER(A588),COUNTIF(Calculations!A:A, A588),"")</f>
        <v/>
      </c>
      <c r="F588" s="3" t="str">
        <f t="shared" si="140"/>
        <v/>
      </c>
      <c r="G588" s="3" t="str">
        <f t="shared" si="141"/>
        <v/>
      </c>
      <c r="H588" s="3" t="str">
        <f t="shared" si="132"/>
        <v/>
      </c>
      <c r="I588" s="3" t="str">
        <f t="shared" si="133"/>
        <v/>
      </c>
      <c r="J588" s="3" t="str">
        <f t="shared" si="134"/>
        <v/>
      </c>
      <c r="K588" s="3" t="str">
        <f t="shared" si="135"/>
        <v/>
      </c>
      <c r="L588" s="3" t="str">
        <f t="shared" si="138"/>
        <v/>
      </c>
      <c r="M588" s="3" t="str">
        <f t="shared" si="139"/>
        <v/>
      </c>
    </row>
    <row r="589" spans="1:13" x14ac:dyDescent="0.2">
      <c r="A589" s="9" t="str">
        <f t="shared" si="136"/>
        <v/>
      </c>
      <c r="B589" s="3" t="str">
        <f t="shared" si="137"/>
        <v/>
      </c>
      <c r="C589" s="3" t="str">
        <f t="shared" si="131"/>
        <v/>
      </c>
      <c r="D589" s="3" t="str">
        <f>IF(ISNUMBER(A589),COUNTIF(Calculations!B:B, A589),"")</f>
        <v/>
      </c>
      <c r="E589" s="3" t="str">
        <f>IF(ISNUMBER(A589),COUNTIF(Calculations!A:A, A589),"")</f>
        <v/>
      </c>
      <c r="F589" s="3" t="str">
        <f t="shared" si="140"/>
        <v/>
      </c>
      <c r="G589" s="3" t="str">
        <f t="shared" si="141"/>
        <v/>
      </c>
      <c r="H589" s="3" t="str">
        <f t="shared" si="132"/>
        <v/>
      </c>
      <c r="I589" s="3" t="str">
        <f t="shared" si="133"/>
        <v/>
      </c>
      <c r="J589" s="3" t="str">
        <f t="shared" si="134"/>
        <v/>
      </c>
      <c r="K589" s="3" t="str">
        <f t="shared" si="135"/>
        <v/>
      </c>
      <c r="L589" s="3" t="str">
        <f t="shared" si="138"/>
        <v/>
      </c>
      <c r="M589" s="3" t="str">
        <f t="shared" si="139"/>
        <v/>
      </c>
    </row>
    <row r="590" spans="1:13" x14ac:dyDescent="0.2">
      <c r="A590" s="9" t="str">
        <f t="shared" si="136"/>
        <v/>
      </c>
      <c r="B590" s="3" t="str">
        <f t="shared" si="137"/>
        <v/>
      </c>
      <c r="C590" s="3" t="str">
        <f t="shared" si="131"/>
        <v/>
      </c>
      <c r="D590" s="3" t="str">
        <f>IF(ISNUMBER(A590),COUNTIF(Calculations!B:B, A590),"")</f>
        <v/>
      </c>
      <c r="E590" s="3" t="str">
        <f>IF(ISNUMBER(A590),COUNTIF(Calculations!A:A, A590),"")</f>
        <v/>
      </c>
      <c r="F590" s="3" t="str">
        <f t="shared" si="140"/>
        <v/>
      </c>
      <c r="G590" s="3" t="str">
        <f t="shared" si="141"/>
        <v/>
      </c>
      <c r="H590" s="3" t="str">
        <f t="shared" si="132"/>
        <v/>
      </c>
      <c r="I590" s="3" t="str">
        <f t="shared" si="133"/>
        <v/>
      </c>
      <c r="J590" s="3" t="str">
        <f t="shared" si="134"/>
        <v/>
      </c>
      <c r="K590" s="3" t="str">
        <f t="shared" si="135"/>
        <v/>
      </c>
      <c r="L590" s="3" t="str">
        <f t="shared" si="138"/>
        <v/>
      </c>
      <c r="M590" s="3" t="str">
        <f t="shared" si="139"/>
        <v/>
      </c>
    </row>
    <row r="591" spans="1:13" x14ac:dyDescent="0.2">
      <c r="A591" s="9" t="str">
        <f t="shared" si="136"/>
        <v/>
      </c>
      <c r="B591" s="3" t="str">
        <f t="shared" si="137"/>
        <v/>
      </c>
      <c r="C591" s="3" t="str">
        <f t="shared" si="131"/>
        <v/>
      </c>
      <c r="D591" s="3" t="str">
        <f>IF(ISNUMBER(A591),COUNTIF(Calculations!B:B, A591),"")</f>
        <v/>
      </c>
      <c r="E591" s="3" t="str">
        <f>IF(ISNUMBER(A591),COUNTIF(Calculations!A:A, A591),"")</f>
        <v/>
      </c>
      <c r="F591" s="3" t="str">
        <f t="shared" si="140"/>
        <v/>
      </c>
      <c r="G591" s="3" t="str">
        <f t="shared" si="141"/>
        <v/>
      </c>
      <c r="H591" s="3" t="str">
        <f t="shared" si="132"/>
        <v/>
      </c>
      <c r="I591" s="3" t="str">
        <f t="shared" si="133"/>
        <v/>
      </c>
      <c r="J591" s="3" t="str">
        <f t="shared" si="134"/>
        <v/>
      </c>
      <c r="K591" s="3" t="str">
        <f t="shared" si="135"/>
        <v/>
      </c>
      <c r="L591" s="3" t="str">
        <f t="shared" si="138"/>
        <v/>
      </c>
      <c r="M591" s="3" t="str">
        <f t="shared" si="139"/>
        <v/>
      </c>
    </row>
    <row r="592" spans="1:13" x14ac:dyDescent="0.2">
      <c r="A592" s="9" t="str">
        <f t="shared" si="136"/>
        <v/>
      </c>
      <c r="B592" s="3" t="str">
        <f t="shared" si="137"/>
        <v/>
      </c>
      <c r="C592" s="3" t="str">
        <f t="shared" si="131"/>
        <v/>
      </c>
      <c r="D592" s="3" t="str">
        <f>IF(ISNUMBER(A592),COUNTIF(Calculations!B:B, A592),"")</f>
        <v/>
      </c>
      <c r="E592" s="3" t="str">
        <f>IF(ISNUMBER(A592),COUNTIF(Calculations!A:A, A592),"")</f>
        <v/>
      </c>
      <c r="F592" s="3" t="str">
        <f t="shared" si="140"/>
        <v/>
      </c>
      <c r="G592" s="3" t="str">
        <f t="shared" si="141"/>
        <v/>
      </c>
      <c r="H592" s="3" t="str">
        <f t="shared" si="132"/>
        <v/>
      </c>
      <c r="I592" s="3" t="str">
        <f t="shared" si="133"/>
        <v/>
      </c>
      <c r="J592" s="3" t="str">
        <f t="shared" si="134"/>
        <v/>
      </c>
      <c r="K592" s="3" t="str">
        <f t="shared" si="135"/>
        <v/>
      </c>
      <c r="L592" s="3" t="str">
        <f t="shared" si="138"/>
        <v/>
      </c>
      <c r="M592" s="3" t="str">
        <f t="shared" si="139"/>
        <v/>
      </c>
    </row>
    <row r="593" spans="1:13" x14ac:dyDescent="0.2">
      <c r="A593" s="9" t="str">
        <f t="shared" si="136"/>
        <v/>
      </c>
      <c r="B593" s="3" t="str">
        <f t="shared" si="137"/>
        <v/>
      </c>
      <c r="C593" s="3" t="str">
        <f t="shared" si="131"/>
        <v/>
      </c>
      <c r="D593" s="3" t="str">
        <f>IF(ISNUMBER(A593),COUNTIF(Calculations!B:B, A593),"")</f>
        <v/>
      </c>
      <c r="E593" s="3" t="str">
        <f>IF(ISNUMBER(A593),COUNTIF(Calculations!A:A, A593),"")</f>
        <v/>
      </c>
      <c r="F593" s="3" t="str">
        <f t="shared" si="140"/>
        <v/>
      </c>
      <c r="G593" s="3" t="str">
        <f t="shared" si="141"/>
        <v/>
      </c>
      <c r="H593" s="3" t="str">
        <f t="shared" si="132"/>
        <v/>
      </c>
      <c r="I593" s="3" t="str">
        <f t="shared" si="133"/>
        <v/>
      </c>
      <c r="J593" s="3" t="str">
        <f t="shared" si="134"/>
        <v/>
      </c>
      <c r="K593" s="3" t="str">
        <f t="shared" si="135"/>
        <v/>
      </c>
      <c r="L593" s="3" t="str">
        <f t="shared" si="138"/>
        <v/>
      </c>
      <c r="M593" s="3" t="str">
        <f t="shared" si="139"/>
        <v/>
      </c>
    </row>
    <row r="594" spans="1:13" x14ac:dyDescent="0.2">
      <c r="A594" s="9" t="str">
        <f t="shared" si="136"/>
        <v/>
      </c>
      <c r="B594" s="3" t="str">
        <f t="shared" si="137"/>
        <v/>
      </c>
      <c r="C594" s="3" t="str">
        <f t="shared" si="131"/>
        <v/>
      </c>
      <c r="D594" s="3" t="str">
        <f>IF(ISNUMBER(A594),COUNTIF(Calculations!B:B, A594),"")</f>
        <v/>
      </c>
      <c r="E594" s="3" t="str">
        <f>IF(ISNUMBER(A594),COUNTIF(Calculations!A:A, A594),"")</f>
        <v/>
      </c>
      <c r="F594" s="3" t="str">
        <f t="shared" si="140"/>
        <v/>
      </c>
      <c r="G594" s="3" t="str">
        <f t="shared" si="141"/>
        <v/>
      </c>
      <c r="H594" s="3" t="str">
        <f t="shared" si="132"/>
        <v/>
      </c>
      <c r="I594" s="3" t="str">
        <f t="shared" si="133"/>
        <v/>
      </c>
      <c r="J594" s="3" t="str">
        <f t="shared" si="134"/>
        <v/>
      </c>
      <c r="K594" s="3" t="str">
        <f t="shared" si="135"/>
        <v/>
      </c>
      <c r="L594" s="3" t="str">
        <f t="shared" si="138"/>
        <v/>
      </c>
      <c r="M594" s="3" t="str">
        <f t="shared" si="139"/>
        <v/>
      </c>
    </row>
    <row r="595" spans="1:13" x14ac:dyDescent="0.2">
      <c r="A595" s="9" t="str">
        <f t="shared" si="136"/>
        <v/>
      </c>
      <c r="B595" s="3" t="str">
        <f t="shared" si="137"/>
        <v/>
      </c>
      <c r="C595" s="3" t="str">
        <f t="shared" si="131"/>
        <v/>
      </c>
      <c r="D595" s="3" t="str">
        <f>IF(ISNUMBER(A595),COUNTIF(Calculations!B:B, A595),"")</f>
        <v/>
      </c>
      <c r="E595" s="3" t="str">
        <f>IF(ISNUMBER(A595),COUNTIF(Calculations!A:A, A595),"")</f>
        <v/>
      </c>
      <c r="F595" s="3" t="str">
        <f t="shared" si="140"/>
        <v/>
      </c>
      <c r="G595" s="3" t="str">
        <f t="shared" si="141"/>
        <v/>
      </c>
      <c r="H595" s="3" t="str">
        <f t="shared" si="132"/>
        <v/>
      </c>
      <c r="I595" s="3" t="str">
        <f t="shared" si="133"/>
        <v/>
      </c>
      <c r="J595" s="3" t="str">
        <f t="shared" si="134"/>
        <v/>
      </c>
      <c r="K595" s="3" t="str">
        <f t="shared" si="135"/>
        <v/>
      </c>
      <c r="L595" s="3" t="str">
        <f t="shared" si="138"/>
        <v/>
      </c>
      <c r="M595" s="3" t="str">
        <f t="shared" si="139"/>
        <v/>
      </c>
    </row>
    <row r="596" spans="1:13" x14ac:dyDescent="0.2">
      <c r="A596" s="9" t="str">
        <f t="shared" si="136"/>
        <v/>
      </c>
      <c r="B596" s="3" t="str">
        <f t="shared" si="137"/>
        <v/>
      </c>
      <c r="C596" s="3" t="str">
        <f t="shared" si="131"/>
        <v/>
      </c>
      <c r="D596" s="3" t="str">
        <f>IF(ISNUMBER(A596),COUNTIF(Calculations!B:B, A596),"")</f>
        <v/>
      </c>
      <c r="E596" s="3" t="str">
        <f>IF(ISNUMBER(A596),COUNTIF(Calculations!A:A, A596),"")</f>
        <v/>
      </c>
      <c r="F596" s="3" t="str">
        <f t="shared" si="140"/>
        <v/>
      </c>
      <c r="G596" s="3" t="str">
        <f t="shared" si="141"/>
        <v/>
      </c>
      <c r="H596" s="3" t="str">
        <f t="shared" si="132"/>
        <v/>
      </c>
      <c r="I596" s="3" t="str">
        <f t="shared" si="133"/>
        <v/>
      </c>
      <c r="J596" s="3" t="str">
        <f t="shared" si="134"/>
        <v/>
      </c>
      <c r="K596" s="3" t="str">
        <f t="shared" si="135"/>
        <v/>
      </c>
      <c r="L596" s="3" t="str">
        <f t="shared" si="138"/>
        <v/>
      </c>
      <c r="M596" s="3" t="str">
        <f t="shared" si="139"/>
        <v/>
      </c>
    </row>
    <row r="597" spans="1:13" x14ac:dyDescent="0.2">
      <c r="A597" s="9" t="str">
        <f t="shared" si="136"/>
        <v/>
      </c>
      <c r="B597" s="3" t="str">
        <f t="shared" si="137"/>
        <v/>
      </c>
      <c r="C597" s="3" t="str">
        <f t="shared" si="131"/>
        <v/>
      </c>
      <c r="D597" s="3" t="str">
        <f>IF(ISNUMBER(A597),COUNTIF(Calculations!B:B, A597),"")</f>
        <v/>
      </c>
      <c r="E597" s="3" t="str">
        <f>IF(ISNUMBER(A597),COUNTIF(Calculations!A:A, A597),"")</f>
        <v/>
      </c>
      <c r="F597" s="3" t="str">
        <f t="shared" si="140"/>
        <v/>
      </c>
      <c r="G597" s="3" t="str">
        <f t="shared" si="141"/>
        <v/>
      </c>
      <c r="H597" s="3" t="str">
        <f t="shared" si="132"/>
        <v/>
      </c>
      <c r="I597" s="3" t="str">
        <f t="shared" si="133"/>
        <v/>
      </c>
      <c r="J597" s="3" t="str">
        <f t="shared" si="134"/>
        <v/>
      </c>
      <c r="K597" s="3" t="str">
        <f t="shared" si="135"/>
        <v/>
      </c>
      <c r="L597" s="3" t="str">
        <f t="shared" si="138"/>
        <v/>
      </c>
      <c r="M597" s="3" t="str">
        <f t="shared" si="139"/>
        <v/>
      </c>
    </row>
    <row r="598" spans="1:13" x14ac:dyDescent="0.2">
      <c r="A598" s="9" t="str">
        <f t="shared" si="136"/>
        <v/>
      </c>
      <c r="B598" s="3" t="str">
        <f t="shared" si="137"/>
        <v/>
      </c>
      <c r="C598" s="3" t="str">
        <f t="shared" si="131"/>
        <v/>
      </c>
      <c r="D598" s="3" t="str">
        <f>IF(ISNUMBER(A598),COUNTIF(Calculations!B:B, A598),"")</f>
        <v/>
      </c>
      <c r="E598" s="3" t="str">
        <f>IF(ISNUMBER(A598),COUNTIF(Calculations!A:A, A598),"")</f>
        <v/>
      </c>
      <c r="F598" s="3" t="str">
        <f t="shared" si="140"/>
        <v/>
      </c>
      <c r="G598" s="3" t="str">
        <f t="shared" si="141"/>
        <v/>
      </c>
      <c r="H598" s="3" t="str">
        <f t="shared" si="132"/>
        <v/>
      </c>
      <c r="I598" s="3" t="str">
        <f t="shared" si="133"/>
        <v/>
      </c>
      <c r="J598" s="3" t="str">
        <f t="shared" si="134"/>
        <v/>
      </c>
      <c r="K598" s="3" t="str">
        <f t="shared" si="135"/>
        <v/>
      </c>
      <c r="L598" s="3" t="str">
        <f t="shared" si="138"/>
        <v/>
      </c>
      <c r="M598" s="3" t="str">
        <f t="shared" si="139"/>
        <v/>
      </c>
    </row>
    <row r="599" spans="1:13" x14ac:dyDescent="0.2">
      <c r="A599" s="9" t="str">
        <f t="shared" si="136"/>
        <v/>
      </c>
      <c r="B599" s="3" t="str">
        <f t="shared" si="137"/>
        <v/>
      </c>
      <c r="C599" s="3" t="str">
        <f t="shared" si="131"/>
        <v/>
      </c>
      <c r="D599" s="3" t="str">
        <f>IF(ISNUMBER(A599),COUNTIF(Calculations!B:B, A599),"")</f>
        <v/>
      </c>
      <c r="E599" s="3" t="str">
        <f>IF(ISNUMBER(A599),COUNTIF(Calculations!A:A, A599),"")</f>
        <v/>
      </c>
      <c r="F599" s="3" t="str">
        <f t="shared" si="140"/>
        <v/>
      </c>
      <c r="G599" s="3" t="str">
        <f t="shared" si="141"/>
        <v/>
      </c>
      <c r="H599" s="3" t="str">
        <f t="shared" si="132"/>
        <v/>
      </c>
      <c r="I599" s="3" t="str">
        <f t="shared" si="133"/>
        <v/>
      </c>
      <c r="J599" s="3" t="str">
        <f t="shared" si="134"/>
        <v/>
      </c>
      <c r="K599" s="3" t="str">
        <f t="shared" si="135"/>
        <v/>
      </c>
      <c r="L599" s="3" t="str">
        <f t="shared" si="138"/>
        <v/>
      </c>
      <c r="M599" s="3" t="str">
        <f t="shared" si="139"/>
        <v/>
      </c>
    </row>
    <row r="600" spans="1:13" x14ac:dyDescent="0.2">
      <c r="A600" s="9" t="str">
        <f t="shared" si="136"/>
        <v/>
      </c>
      <c r="B600" s="3" t="str">
        <f t="shared" si="137"/>
        <v/>
      </c>
      <c r="C600" s="3" t="str">
        <f t="shared" si="131"/>
        <v/>
      </c>
      <c r="D600" s="3" t="str">
        <f>IF(ISNUMBER(A600),COUNTIF(Calculations!B:B, A600),"")</f>
        <v/>
      </c>
      <c r="E600" s="3" t="str">
        <f>IF(ISNUMBER(A600),COUNTIF(Calculations!A:A, A600),"")</f>
        <v/>
      </c>
      <c r="F600" s="3" t="str">
        <f t="shared" si="140"/>
        <v/>
      </c>
      <c r="G600" s="3" t="str">
        <f t="shared" si="141"/>
        <v/>
      </c>
      <c r="H600" s="3" t="str">
        <f t="shared" si="132"/>
        <v/>
      </c>
      <c r="I600" s="3" t="str">
        <f t="shared" si="133"/>
        <v/>
      </c>
      <c r="J600" s="3" t="str">
        <f t="shared" si="134"/>
        <v/>
      </c>
      <c r="K600" s="3" t="str">
        <f t="shared" si="135"/>
        <v/>
      </c>
      <c r="L600" s="3" t="str">
        <f t="shared" si="138"/>
        <v/>
      </c>
      <c r="M600" s="3" t="str">
        <f t="shared" si="139"/>
        <v/>
      </c>
    </row>
    <row r="601" spans="1:13" x14ac:dyDescent="0.2">
      <c r="A601" s="9" t="str">
        <f t="shared" si="136"/>
        <v/>
      </c>
      <c r="B601" s="3" t="str">
        <f t="shared" si="137"/>
        <v/>
      </c>
      <c r="C601" s="3" t="str">
        <f t="shared" si="131"/>
        <v/>
      </c>
      <c r="D601" s="3" t="str">
        <f>IF(ISNUMBER(A601),COUNTIF(Calculations!B:B, A601),"")</f>
        <v/>
      </c>
      <c r="E601" s="3" t="str">
        <f>IF(ISNUMBER(A601),COUNTIF(Calculations!A:A, A601),"")</f>
        <v/>
      </c>
      <c r="F601" s="3" t="str">
        <f t="shared" si="140"/>
        <v/>
      </c>
      <c r="G601" s="3" t="str">
        <f t="shared" si="141"/>
        <v/>
      </c>
      <c r="H601" s="3" t="str">
        <f t="shared" si="132"/>
        <v/>
      </c>
      <c r="I601" s="3" t="str">
        <f t="shared" si="133"/>
        <v/>
      </c>
      <c r="J601" s="3" t="str">
        <f t="shared" si="134"/>
        <v/>
      </c>
      <c r="K601" s="3" t="str">
        <f t="shared" si="135"/>
        <v/>
      </c>
      <c r="L601" s="3" t="str">
        <f t="shared" si="138"/>
        <v/>
      </c>
      <c r="M601" s="3" t="str">
        <f t="shared" si="139"/>
        <v/>
      </c>
    </row>
    <row r="602" spans="1:13" x14ac:dyDescent="0.2">
      <c r="A602" s="9" t="str">
        <f t="shared" si="136"/>
        <v/>
      </c>
      <c r="B602" s="3" t="str">
        <f t="shared" si="137"/>
        <v/>
      </c>
      <c r="C602" s="3" t="str">
        <f t="shared" si="131"/>
        <v/>
      </c>
      <c r="D602" s="3" t="str">
        <f>IF(ISNUMBER(A602),COUNTIF(Calculations!B:B, A602),"")</f>
        <v/>
      </c>
      <c r="E602" s="3" t="str">
        <f>IF(ISNUMBER(A602),COUNTIF(Calculations!A:A, A602),"")</f>
        <v/>
      </c>
      <c r="F602" s="3" t="str">
        <f t="shared" si="140"/>
        <v/>
      </c>
      <c r="G602" s="3" t="str">
        <f t="shared" si="141"/>
        <v/>
      </c>
      <c r="H602" s="3" t="str">
        <f t="shared" si="132"/>
        <v/>
      </c>
      <c r="I602" s="3" t="str">
        <f t="shared" si="133"/>
        <v/>
      </c>
      <c r="J602" s="3" t="str">
        <f t="shared" si="134"/>
        <v/>
      </c>
      <c r="K602" s="3" t="str">
        <f t="shared" si="135"/>
        <v/>
      </c>
      <c r="L602" s="3" t="str">
        <f t="shared" si="138"/>
        <v/>
      </c>
      <c r="M602" s="3" t="str">
        <f t="shared" si="139"/>
        <v/>
      </c>
    </row>
    <row r="603" spans="1:13" x14ac:dyDescent="0.2">
      <c r="A603" s="9" t="str">
        <f t="shared" si="136"/>
        <v/>
      </c>
      <c r="B603" s="3" t="str">
        <f t="shared" si="137"/>
        <v/>
      </c>
      <c r="C603" s="3" t="str">
        <f t="shared" si="131"/>
        <v/>
      </c>
      <c r="D603" s="3" t="str">
        <f>IF(ISNUMBER(A603),COUNTIF(Calculations!B:B, A603),"")</f>
        <v/>
      </c>
      <c r="E603" s="3" t="str">
        <f>IF(ISNUMBER(A603),COUNTIF(Calculations!A:A, A603),"")</f>
        <v/>
      </c>
      <c r="F603" s="3" t="str">
        <f t="shared" si="140"/>
        <v/>
      </c>
      <c r="G603" s="3" t="str">
        <f t="shared" si="141"/>
        <v/>
      </c>
      <c r="H603" s="3" t="str">
        <f t="shared" si="132"/>
        <v/>
      </c>
      <c r="I603" s="3" t="str">
        <f t="shared" si="133"/>
        <v/>
      </c>
      <c r="J603" s="3" t="str">
        <f t="shared" si="134"/>
        <v/>
      </c>
      <c r="K603" s="3" t="str">
        <f t="shared" si="135"/>
        <v/>
      </c>
      <c r="L603" s="3" t="str">
        <f t="shared" si="138"/>
        <v/>
      </c>
      <c r="M603" s="3" t="str">
        <f t="shared" si="139"/>
        <v/>
      </c>
    </row>
    <row r="604" spans="1:13" x14ac:dyDescent="0.2">
      <c r="A604" s="9" t="str">
        <f t="shared" si="136"/>
        <v/>
      </c>
      <c r="B604" s="3" t="str">
        <f t="shared" si="137"/>
        <v/>
      </c>
      <c r="C604" s="3" t="str">
        <f t="shared" si="131"/>
        <v/>
      </c>
      <c r="D604" s="3" t="str">
        <f>IF(ISNUMBER(A604),COUNTIF(Calculations!B:B, A604),"")</f>
        <v/>
      </c>
      <c r="E604" s="3" t="str">
        <f>IF(ISNUMBER(A604),COUNTIF(Calculations!A:A, A604),"")</f>
        <v/>
      </c>
      <c r="F604" s="3" t="str">
        <f t="shared" si="140"/>
        <v/>
      </c>
      <c r="G604" s="3" t="str">
        <f t="shared" si="141"/>
        <v/>
      </c>
      <c r="H604" s="3" t="str">
        <f t="shared" si="132"/>
        <v/>
      </c>
      <c r="I604" s="3" t="str">
        <f t="shared" si="133"/>
        <v/>
      </c>
      <c r="J604" s="3" t="str">
        <f t="shared" si="134"/>
        <v/>
      </c>
      <c r="K604" s="3" t="str">
        <f t="shared" si="135"/>
        <v/>
      </c>
      <c r="L604" s="3" t="str">
        <f t="shared" si="138"/>
        <v/>
      </c>
      <c r="M604" s="3" t="str">
        <f t="shared" si="139"/>
        <v/>
      </c>
    </row>
    <row r="605" spans="1:13" x14ac:dyDescent="0.2">
      <c r="A605" s="9" t="str">
        <f t="shared" si="136"/>
        <v/>
      </c>
      <c r="B605" s="3" t="str">
        <f t="shared" si="137"/>
        <v/>
      </c>
      <c r="C605" s="3" t="str">
        <f t="shared" si="131"/>
        <v/>
      </c>
      <c r="D605" s="3" t="str">
        <f>IF(ISNUMBER(A605),COUNTIF(Calculations!B:B, A605),"")</f>
        <v/>
      </c>
      <c r="E605" s="3" t="str">
        <f>IF(ISNUMBER(A605),COUNTIF(Calculations!A:A, A605),"")</f>
        <v/>
      </c>
      <c r="F605" s="3" t="str">
        <f t="shared" si="140"/>
        <v/>
      </c>
      <c r="G605" s="3" t="str">
        <f t="shared" si="141"/>
        <v/>
      </c>
      <c r="H605" s="3" t="str">
        <f t="shared" si="132"/>
        <v/>
      </c>
      <c r="I605" s="3" t="str">
        <f t="shared" si="133"/>
        <v/>
      </c>
      <c r="J605" s="3" t="str">
        <f t="shared" si="134"/>
        <v/>
      </c>
      <c r="K605" s="3" t="str">
        <f t="shared" si="135"/>
        <v/>
      </c>
      <c r="L605" s="3" t="str">
        <f t="shared" si="138"/>
        <v/>
      </c>
      <c r="M605" s="3" t="str">
        <f t="shared" si="139"/>
        <v/>
      </c>
    </row>
    <row r="606" spans="1:13" x14ac:dyDescent="0.2">
      <c r="A606" s="9" t="str">
        <f t="shared" si="136"/>
        <v/>
      </c>
      <c r="B606" s="3" t="str">
        <f t="shared" si="137"/>
        <v/>
      </c>
      <c r="C606" s="3" t="str">
        <f t="shared" si="131"/>
        <v/>
      </c>
      <c r="D606" s="3" t="str">
        <f>IF(ISNUMBER(A606),COUNTIF(Calculations!B:B, A606),"")</f>
        <v/>
      </c>
      <c r="E606" s="3" t="str">
        <f>IF(ISNUMBER(A606),COUNTIF(Calculations!A:A, A606),"")</f>
        <v/>
      </c>
      <c r="F606" s="3" t="str">
        <f t="shared" si="140"/>
        <v/>
      </c>
      <c r="G606" s="3" t="str">
        <f t="shared" si="141"/>
        <v/>
      </c>
      <c r="H606" s="3" t="str">
        <f t="shared" si="132"/>
        <v/>
      </c>
      <c r="I606" s="3" t="str">
        <f t="shared" si="133"/>
        <v/>
      </c>
      <c r="J606" s="3" t="str">
        <f t="shared" si="134"/>
        <v/>
      </c>
      <c r="K606" s="3" t="str">
        <f t="shared" si="135"/>
        <v/>
      </c>
      <c r="L606" s="3" t="str">
        <f t="shared" si="138"/>
        <v/>
      </c>
      <c r="M606" s="3" t="str">
        <f t="shared" si="139"/>
        <v/>
      </c>
    </row>
    <row r="607" spans="1:13" x14ac:dyDescent="0.2">
      <c r="A607" s="9" t="str">
        <f t="shared" si="136"/>
        <v/>
      </c>
      <c r="B607" s="3" t="str">
        <f t="shared" si="137"/>
        <v/>
      </c>
      <c r="C607" s="3" t="str">
        <f t="shared" si="131"/>
        <v/>
      </c>
      <c r="D607" s="3" t="str">
        <f>IF(ISNUMBER(A607),COUNTIF(Calculations!B:B, A607),"")</f>
        <v/>
      </c>
      <c r="E607" s="3" t="str">
        <f>IF(ISNUMBER(A607),COUNTIF(Calculations!A:A, A607),"")</f>
        <v/>
      </c>
      <c r="F607" s="3" t="str">
        <f t="shared" si="140"/>
        <v/>
      </c>
      <c r="G607" s="3" t="str">
        <f t="shared" si="141"/>
        <v/>
      </c>
      <c r="H607" s="3" t="str">
        <f t="shared" si="132"/>
        <v/>
      </c>
      <c r="I607" s="3" t="str">
        <f t="shared" si="133"/>
        <v/>
      </c>
      <c r="J607" s="3" t="str">
        <f t="shared" si="134"/>
        <v/>
      </c>
      <c r="K607" s="3" t="str">
        <f t="shared" si="135"/>
        <v/>
      </c>
      <c r="L607" s="3" t="str">
        <f t="shared" si="138"/>
        <v/>
      </c>
      <c r="M607" s="3" t="str">
        <f t="shared" si="139"/>
        <v/>
      </c>
    </row>
    <row r="608" spans="1:13" x14ac:dyDescent="0.2">
      <c r="A608" s="9" t="str">
        <f t="shared" si="136"/>
        <v/>
      </c>
      <c r="B608" s="3" t="str">
        <f t="shared" si="137"/>
        <v/>
      </c>
      <c r="C608" s="3" t="str">
        <f t="shared" si="131"/>
        <v/>
      </c>
      <c r="D608" s="3" t="str">
        <f>IF(ISNUMBER(A608),COUNTIF(Calculations!B:B, A608),"")</f>
        <v/>
      </c>
      <c r="E608" s="3" t="str">
        <f>IF(ISNUMBER(A608),COUNTIF(Calculations!A:A, A608),"")</f>
        <v/>
      </c>
      <c r="F608" s="3" t="str">
        <f t="shared" si="140"/>
        <v/>
      </c>
      <c r="G608" s="3" t="str">
        <f t="shared" si="141"/>
        <v/>
      </c>
      <c r="H608" s="3" t="str">
        <f t="shared" si="132"/>
        <v/>
      </c>
      <c r="I608" s="3" t="str">
        <f t="shared" si="133"/>
        <v/>
      </c>
      <c r="J608" s="3" t="str">
        <f t="shared" si="134"/>
        <v/>
      </c>
      <c r="K608" s="3" t="str">
        <f t="shared" si="135"/>
        <v/>
      </c>
      <c r="L608" s="3" t="str">
        <f t="shared" si="138"/>
        <v/>
      </c>
      <c r="M608" s="3" t="str">
        <f t="shared" si="139"/>
        <v/>
      </c>
    </row>
    <row r="609" spans="1:13" x14ac:dyDescent="0.2">
      <c r="A609" s="9" t="str">
        <f t="shared" si="136"/>
        <v/>
      </c>
      <c r="B609" s="3" t="str">
        <f t="shared" si="137"/>
        <v/>
      </c>
      <c r="C609" s="3" t="str">
        <f t="shared" si="131"/>
        <v/>
      </c>
      <c r="D609" s="3" t="str">
        <f>IF(ISNUMBER(A609),COUNTIF(Calculations!B:B, A609),"")</f>
        <v/>
      </c>
      <c r="E609" s="3" t="str">
        <f>IF(ISNUMBER(A609),COUNTIF(Calculations!A:A, A609),"")</f>
        <v/>
      </c>
      <c r="F609" s="3" t="str">
        <f t="shared" si="140"/>
        <v/>
      </c>
      <c r="G609" s="3" t="str">
        <f t="shared" si="141"/>
        <v/>
      </c>
      <c r="H609" s="3" t="str">
        <f t="shared" si="132"/>
        <v/>
      </c>
      <c r="I609" s="3" t="str">
        <f t="shared" si="133"/>
        <v/>
      </c>
      <c r="J609" s="3" t="str">
        <f t="shared" si="134"/>
        <v/>
      </c>
      <c r="K609" s="3" t="str">
        <f t="shared" si="135"/>
        <v/>
      </c>
      <c r="L609" s="3" t="str">
        <f t="shared" si="138"/>
        <v/>
      </c>
      <c r="M609" s="3" t="str">
        <f t="shared" si="139"/>
        <v/>
      </c>
    </row>
    <row r="610" spans="1:13" x14ac:dyDescent="0.2">
      <c r="A610" s="9" t="str">
        <f t="shared" si="136"/>
        <v/>
      </c>
      <c r="B610" s="3" t="str">
        <f t="shared" si="137"/>
        <v/>
      </c>
      <c r="C610" s="3" t="str">
        <f t="shared" si="131"/>
        <v/>
      </c>
      <c r="D610" s="3" t="str">
        <f>IF(ISNUMBER(A610),COUNTIF(Calculations!B:B, A610),"")</f>
        <v/>
      </c>
      <c r="E610" s="3" t="str">
        <f>IF(ISNUMBER(A610),COUNTIF(Calculations!A:A, A610),"")</f>
        <v/>
      </c>
      <c r="F610" s="3" t="str">
        <f t="shared" si="140"/>
        <v/>
      </c>
      <c r="G610" s="3" t="str">
        <f t="shared" si="141"/>
        <v/>
      </c>
      <c r="H610" s="3" t="str">
        <f t="shared" si="132"/>
        <v/>
      </c>
      <c r="I610" s="3" t="str">
        <f t="shared" si="133"/>
        <v/>
      </c>
      <c r="J610" s="3" t="str">
        <f t="shared" si="134"/>
        <v/>
      </c>
      <c r="K610" s="3" t="str">
        <f t="shared" si="135"/>
        <v/>
      </c>
      <c r="L610" s="3" t="str">
        <f t="shared" si="138"/>
        <v/>
      </c>
      <c r="M610" s="3" t="str">
        <f t="shared" si="139"/>
        <v/>
      </c>
    </row>
    <row r="611" spans="1:13" x14ac:dyDescent="0.2">
      <c r="A611" s="9" t="str">
        <f t="shared" si="136"/>
        <v/>
      </c>
      <c r="B611" s="3" t="str">
        <f t="shared" si="137"/>
        <v/>
      </c>
      <c r="C611" s="3" t="str">
        <f t="shared" si="131"/>
        <v/>
      </c>
      <c r="D611" s="3" t="str">
        <f>IF(ISNUMBER(A611),COUNTIF(Calculations!B:B, A611),"")</f>
        <v/>
      </c>
      <c r="E611" s="3" t="str">
        <f>IF(ISNUMBER(A611),COUNTIF(Calculations!A:A, A611),"")</f>
        <v/>
      </c>
      <c r="F611" s="3" t="str">
        <f t="shared" si="140"/>
        <v/>
      </c>
      <c r="G611" s="3" t="str">
        <f t="shared" si="141"/>
        <v/>
      </c>
      <c r="H611" s="3" t="str">
        <f t="shared" si="132"/>
        <v/>
      </c>
      <c r="I611" s="3" t="str">
        <f t="shared" si="133"/>
        <v/>
      </c>
      <c r="J611" s="3" t="str">
        <f t="shared" si="134"/>
        <v/>
      </c>
      <c r="K611" s="3" t="str">
        <f t="shared" si="135"/>
        <v/>
      </c>
      <c r="L611" s="3" t="str">
        <f t="shared" si="138"/>
        <v/>
      </c>
      <c r="M611" s="3" t="str">
        <f t="shared" si="139"/>
        <v/>
      </c>
    </row>
    <row r="612" spans="1:13" x14ac:dyDescent="0.2">
      <c r="A612" s="9" t="str">
        <f t="shared" si="136"/>
        <v/>
      </c>
      <c r="B612" s="3" t="str">
        <f t="shared" si="137"/>
        <v/>
      </c>
      <c r="C612" s="3" t="str">
        <f t="shared" si="131"/>
        <v/>
      </c>
      <c r="D612" s="3" t="str">
        <f>IF(ISNUMBER(A612),COUNTIF(Calculations!B:B, A612),"")</f>
        <v/>
      </c>
      <c r="E612" s="3" t="str">
        <f>IF(ISNUMBER(A612),COUNTIF(Calculations!A:A, A612),"")</f>
        <v/>
      </c>
      <c r="F612" s="3" t="str">
        <f t="shared" si="140"/>
        <v/>
      </c>
      <c r="G612" s="3" t="str">
        <f t="shared" si="141"/>
        <v/>
      </c>
      <c r="H612" s="3" t="str">
        <f t="shared" si="132"/>
        <v/>
      </c>
      <c r="I612" s="3" t="str">
        <f t="shared" si="133"/>
        <v/>
      </c>
      <c r="J612" s="3" t="str">
        <f t="shared" si="134"/>
        <v/>
      </c>
      <c r="K612" s="3" t="str">
        <f t="shared" si="135"/>
        <v/>
      </c>
      <c r="L612" s="3" t="str">
        <f t="shared" si="138"/>
        <v/>
      </c>
      <c r="M612" s="3" t="str">
        <f t="shared" si="139"/>
        <v/>
      </c>
    </row>
    <row r="613" spans="1:13" x14ac:dyDescent="0.2">
      <c r="A613" s="9" t="str">
        <f t="shared" si="136"/>
        <v/>
      </c>
      <c r="B613" s="3" t="str">
        <f t="shared" si="137"/>
        <v/>
      </c>
      <c r="C613" s="3" t="str">
        <f t="shared" si="131"/>
        <v/>
      </c>
      <c r="D613" s="3" t="str">
        <f>IF(ISNUMBER(A613),COUNTIF(Calculations!B:B, A613),"")</f>
        <v/>
      </c>
      <c r="E613" s="3" t="str">
        <f>IF(ISNUMBER(A613),COUNTIF(Calculations!A:A, A613),"")</f>
        <v/>
      </c>
      <c r="F613" s="3" t="str">
        <f t="shared" si="140"/>
        <v/>
      </c>
      <c r="G613" s="3" t="str">
        <f t="shared" si="141"/>
        <v/>
      </c>
      <c r="H613" s="3" t="str">
        <f t="shared" si="132"/>
        <v/>
      </c>
      <c r="I613" s="3" t="str">
        <f t="shared" si="133"/>
        <v/>
      </c>
      <c r="J613" s="3" t="str">
        <f t="shared" si="134"/>
        <v/>
      </c>
      <c r="K613" s="3" t="str">
        <f t="shared" si="135"/>
        <v/>
      </c>
      <c r="L613" s="3" t="str">
        <f t="shared" si="138"/>
        <v/>
      </c>
      <c r="M613" s="3" t="str">
        <f t="shared" si="139"/>
        <v/>
      </c>
    </row>
    <row r="614" spans="1:13" x14ac:dyDescent="0.2">
      <c r="A614" s="9" t="str">
        <f t="shared" si="136"/>
        <v/>
      </c>
      <c r="B614" s="3" t="str">
        <f t="shared" si="137"/>
        <v/>
      </c>
      <c r="C614" s="3" t="str">
        <f t="shared" si="131"/>
        <v/>
      </c>
      <c r="D614" s="3" t="str">
        <f>IF(ISNUMBER(A614),COUNTIF(Calculations!B:B, A614),"")</f>
        <v/>
      </c>
      <c r="E614" s="3" t="str">
        <f>IF(ISNUMBER(A614),COUNTIF(Calculations!A:A, A614),"")</f>
        <v/>
      </c>
      <c r="F614" s="3" t="str">
        <f t="shared" si="140"/>
        <v/>
      </c>
      <c r="G614" s="3" t="str">
        <f t="shared" si="141"/>
        <v/>
      </c>
      <c r="H614" s="3" t="str">
        <f t="shared" si="132"/>
        <v/>
      </c>
      <c r="I614" s="3" t="str">
        <f t="shared" si="133"/>
        <v/>
      </c>
      <c r="J614" s="3" t="str">
        <f t="shared" si="134"/>
        <v/>
      </c>
      <c r="K614" s="3" t="str">
        <f t="shared" si="135"/>
        <v/>
      </c>
      <c r="L614" s="3" t="str">
        <f t="shared" si="138"/>
        <v/>
      </c>
      <c r="M614" s="3" t="str">
        <f t="shared" si="139"/>
        <v/>
      </c>
    </row>
    <row r="615" spans="1:13" x14ac:dyDescent="0.2">
      <c r="A615" s="9" t="str">
        <f t="shared" si="136"/>
        <v/>
      </c>
      <c r="B615" s="3" t="str">
        <f t="shared" si="137"/>
        <v/>
      </c>
      <c r="C615" s="3" t="str">
        <f t="shared" si="131"/>
        <v/>
      </c>
      <c r="D615" s="3" t="str">
        <f>IF(ISNUMBER(A615),COUNTIF(Calculations!B:B, A615),"")</f>
        <v/>
      </c>
      <c r="E615" s="3" t="str">
        <f>IF(ISNUMBER(A615),COUNTIF(Calculations!A:A, A615),"")</f>
        <v/>
      </c>
      <c r="F615" s="3" t="str">
        <f t="shared" si="140"/>
        <v/>
      </c>
      <c r="G615" s="3" t="str">
        <f t="shared" si="141"/>
        <v/>
      </c>
      <c r="H615" s="3" t="str">
        <f t="shared" si="132"/>
        <v/>
      </c>
      <c r="I615" s="3" t="str">
        <f t="shared" si="133"/>
        <v/>
      </c>
      <c r="J615" s="3" t="str">
        <f t="shared" si="134"/>
        <v/>
      </c>
      <c r="K615" s="3" t="str">
        <f t="shared" si="135"/>
        <v/>
      </c>
      <c r="L615" s="3" t="str">
        <f t="shared" si="138"/>
        <v/>
      </c>
      <c r="M615" s="3" t="str">
        <f t="shared" si="139"/>
        <v/>
      </c>
    </row>
    <row r="616" spans="1:13" x14ac:dyDescent="0.2">
      <c r="A616" s="9" t="str">
        <f t="shared" si="136"/>
        <v/>
      </c>
      <c r="B616" s="3" t="str">
        <f t="shared" si="137"/>
        <v/>
      </c>
      <c r="C616" s="3" t="str">
        <f t="shared" si="131"/>
        <v/>
      </c>
      <c r="D616" s="3" t="str">
        <f>IF(ISNUMBER(A616),COUNTIF(Calculations!B:B, A616),"")</f>
        <v/>
      </c>
      <c r="E616" s="3" t="str">
        <f>IF(ISNUMBER(A616),COUNTIF(Calculations!A:A, A616),"")</f>
        <v/>
      </c>
      <c r="F616" s="3" t="str">
        <f t="shared" si="140"/>
        <v/>
      </c>
      <c r="G616" s="3" t="str">
        <f t="shared" si="141"/>
        <v/>
      </c>
      <c r="H616" s="3" t="str">
        <f t="shared" si="132"/>
        <v/>
      </c>
      <c r="I616" s="3" t="str">
        <f t="shared" si="133"/>
        <v/>
      </c>
      <c r="J616" s="3" t="str">
        <f t="shared" si="134"/>
        <v/>
      </c>
      <c r="K616" s="3" t="str">
        <f t="shared" si="135"/>
        <v/>
      </c>
      <c r="L616" s="3" t="str">
        <f t="shared" si="138"/>
        <v/>
      </c>
      <c r="M616" s="3" t="str">
        <f t="shared" si="139"/>
        <v/>
      </c>
    </row>
    <row r="617" spans="1:13" x14ac:dyDescent="0.2">
      <c r="A617" s="9" t="str">
        <f t="shared" si="136"/>
        <v/>
      </c>
      <c r="B617" s="3" t="str">
        <f t="shared" si="137"/>
        <v/>
      </c>
      <c r="C617" s="3" t="str">
        <f t="shared" si="131"/>
        <v/>
      </c>
      <c r="D617" s="3" t="str">
        <f>IF(ISNUMBER(A617),COUNTIF(Calculations!B:B, A617),"")</f>
        <v/>
      </c>
      <c r="E617" s="3" t="str">
        <f>IF(ISNUMBER(A617),COUNTIF(Calculations!A:A, A617),"")</f>
        <v/>
      </c>
      <c r="F617" s="3" t="str">
        <f t="shared" si="140"/>
        <v/>
      </c>
      <c r="G617" s="3" t="str">
        <f t="shared" si="141"/>
        <v/>
      </c>
      <c r="H617" s="3" t="str">
        <f t="shared" si="132"/>
        <v/>
      </c>
      <c r="I617" s="3" t="str">
        <f t="shared" si="133"/>
        <v/>
      </c>
      <c r="J617" s="3" t="str">
        <f t="shared" si="134"/>
        <v/>
      </c>
      <c r="K617" s="3" t="str">
        <f t="shared" si="135"/>
        <v/>
      </c>
      <c r="L617" s="3" t="str">
        <f t="shared" si="138"/>
        <v/>
      </c>
      <c r="M617" s="3" t="str">
        <f t="shared" si="139"/>
        <v/>
      </c>
    </row>
    <row r="618" spans="1:13" x14ac:dyDescent="0.2">
      <c r="A618" s="9" t="str">
        <f t="shared" si="136"/>
        <v/>
      </c>
      <c r="B618" s="3" t="str">
        <f t="shared" si="137"/>
        <v/>
      </c>
      <c r="C618" s="3" t="str">
        <f t="shared" si="131"/>
        <v/>
      </c>
      <c r="D618" s="3" t="str">
        <f>IF(ISNUMBER(A618),COUNTIF(Calculations!B:B, A618),"")</f>
        <v/>
      </c>
      <c r="E618" s="3" t="str">
        <f>IF(ISNUMBER(A618),COUNTIF(Calculations!A:A, A618),"")</f>
        <v/>
      </c>
      <c r="F618" s="3" t="str">
        <f t="shared" si="140"/>
        <v/>
      </c>
      <c r="G618" s="3" t="str">
        <f t="shared" si="141"/>
        <v/>
      </c>
      <c r="H618" s="3" t="str">
        <f t="shared" si="132"/>
        <v/>
      </c>
      <c r="I618" s="3" t="str">
        <f t="shared" si="133"/>
        <v/>
      </c>
      <c r="J618" s="3" t="str">
        <f t="shared" si="134"/>
        <v/>
      </c>
      <c r="K618" s="3" t="str">
        <f t="shared" si="135"/>
        <v/>
      </c>
      <c r="L618" s="3" t="str">
        <f t="shared" si="138"/>
        <v/>
      </c>
      <c r="M618" s="3" t="str">
        <f t="shared" si="139"/>
        <v/>
      </c>
    </row>
    <row r="619" spans="1:13" x14ac:dyDescent="0.2">
      <c r="A619" s="9" t="str">
        <f t="shared" si="136"/>
        <v/>
      </c>
      <c r="B619" s="3" t="str">
        <f t="shared" si="137"/>
        <v/>
      </c>
      <c r="C619" s="3" t="str">
        <f t="shared" si="131"/>
        <v/>
      </c>
      <c r="D619" s="3" t="str">
        <f>IF(ISNUMBER(A619),COUNTIF(Calculations!B:B, A619),"")</f>
        <v/>
      </c>
      <c r="E619" s="3" t="str">
        <f>IF(ISNUMBER(A619),COUNTIF(Calculations!A:A, A619),"")</f>
        <v/>
      </c>
      <c r="F619" s="3" t="str">
        <f t="shared" si="140"/>
        <v/>
      </c>
      <c r="G619" s="3" t="str">
        <f t="shared" si="141"/>
        <v/>
      </c>
      <c r="H619" s="3" t="str">
        <f t="shared" si="132"/>
        <v/>
      </c>
      <c r="I619" s="3" t="str">
        <f t="shared" si="133"/>
        <v/>
      </c>
      <c r="J619" s="3" t="str">
        <f t="shared" si="134"/>
        <v/>
      </c>
      <c r="K619" s="3" t="str">
        <f t="shared" si="135"/>
        <v/>
      </c>
      <c r="L619" s="3" t="str">
        <f t="shared" si="138"/>
        <v/>
      </c>
      <c r="M619" s="3" t="str">
        <f t="shared" si="139"/>
        <v/>
      </c>
    </row>
    <row r="620" spans="1:13" x14ac:dyDescent="0.2">
      <c r="A620" s="9" t="str">
        <f t="shared" si="136"/>
        <v/>
      </c>
      <c r="B620" s="3" t="str">
        <f t="shared" si="137"/>
        <v/>
      </c>
      <c r="C620" s="3" t="str">
        <f t="shared" si="131"/>
        <v/>
      </c>
      <c r="D620" s="3" t="str">
        <f>IF(ISNUMBER(A620),COUNTIF(Calculations!B:B, A620),"")</f>
        <v/>
      </c>
      <c r="E620" s="3" t="str">
        <f>IF(ISNUMBER(A620),COUNTIF(Calculations!A:A, A620),"")</f>
        <v/>
      </c>
      <c r="F620" s="3" t="str">
        <f t="shared" si="140"/>
        <v/>
      </c>
      <c r="G620" s="3" t="str">
        <f t="shared" si="141"/>
        <v/>
      </c>
      <c r="H620" s="3" t="str">
        <f t="shared" si="132"/>
        <v/>
      </c>
      <c r="I620" s="3" t="str">
        <f t="shared" si="133"/>
        <v/>
      </c>
      <c r="J620" s="3" t="str">
        <f t="shared" si="134"/>
        <v/>
      </c>
      <c r="K620" s="3" t="str">
        <f t="shared" si="135"/>
        <v/>
      </c>
      <c r="L620" s="3" t="str">
        <f t="shared" si="138"/>
        <v/>
      </c>
      <c r="M620" s="3" t="str">
        <f t="shared" si="139"/>
        <v/>
      </c>
    </row>
    <row r="621" spans="1:13" x14ac:dyDescent="0.2">
      <c r="A621" s="9" t="str">
        <f t="shared" si="136"/>
        <v/>
      </c>
      <c r="B621" s="3" t="str">
        <f t="shared" si="137"/>
        <v/>
      </c>
      <c r="C621" s="3" t="str">
        <f t="shared" si="131"/>
        <v/>
      </c>
      <c r="D621" s="3" t="str">
        <f>IF(ISNUMBER(A621),COUNTIF(Calculations!B:B, A621),"")</f>
        <v/>
      </c>
      <c r="E621" s="3" t="str">
        <f>IF(ISNUMBER(A621),COUNTIF(Calculations!A:A, A621),"")</f>
        <v/>
      </c>
      <c r="F621" s="3" t="str">
        <f t="shared" si="140"/>
        <v/>
      </c>
      <c r="G621" s="3" t="str">
        <f t="shared" si="141"/>
        <v/>
      </c>
      <c r="H621" s="3" t="str">
        <f t="shared" si="132"/>
        <v/>
      </c>
      <c r="I621" s="3" t="str">
        <f t="shared" si="133"/>
        <v/>
      </c>
      <c r="J621" s="3" t="str">
        <f t="shared" si="134"/>
        <v/>
      </c>
      <c r="K621" s="3" t="str">
        <f t="shared" si="135"/>
        <v/>
      </c>
      <c r="L621" s="3" t="str">
        <f t="shared" si="138"/>
        <v/>
      </c>
      <c r="M621" s="3" t="str">
        <f t="shared" si="139"/>
        <v/>
      </c>
    </row>
    <row r="622" spans="1:13" x14ac:dyDescent="0.2">
      <c r="A622" s="9" t="str">
        <f t="shared" si="136"/>
        <v/>
      </c>
      <c r="B622" s="3" t="str">
        <f t="shared" si="137"/>
        <v/>
      </c>
      <c r="C622" s="3" t="str">
        <f t="shared" si="131"/>
        <v/>
      </c>
      <c r="D622" s="3" t="str">
        <f>IF(ISNUMBER(A622),COUNTIF(Calculations!B:B, A622),"")</f>
        <v/>
      </c>
      <c r="E622" s="3" t="str">
        <f>IF(ISNUMBER(A622),COUNTIF(Calculations!A:A, A622),"")</f>
        <v/>
      </c>
      <c r="F622" s="3" t="str">
        <f t="shared" si="140"/>
        <v/>
      </c>
      <c r="G622" s="3" t="str">
        <f t="shared" si="141"/>
        <v/>
      </c>
      <c r="H622" s="3" t="str">
        <f t="shared" si="132"/>
        <v/>
      </c>
      <c r="I622" s="3" t="str">
        <f t="shared" si="133"/>
        <v/>
      </c>
      <c r="J622" s="3" t="str">
        <f t="shared" si="134"/>
        <v/>
      </c>
      <c r="K622" s="3" t="str">
        <f t="shared" si="135"/>
        <v/>
      </c>
      <c r="L622" s="3" t="str">
        <f t="shared" si="138"/>
        <v/>
      </c>
      <c r="M622" s="3" t="str">
        <f t="shared" si="139"/>
        <v/>
      </c>
    </row>
    <row r="623" spans="1:13" x14ac:dyDescent="0.2">
      <c r="A623" s="9" t="str">
        <f t="shared" si="136"/>
        <v/>
      </c>
      <c r="B623" s="3" t="str">
        <f t="shared" si="137"/>
        <v/>
      </c>
      <c r="C623" s="3" t="str">
        <f t="shared" si="131"/>
        <v/>
      </c>
      <c r="D623" s="3" t="str">
        <f>IF(ISNUMBER(A623),COUNTIF(Calculations!B:B, A623),"")</f>
        <v/>
      </c>
      <c r="E623" s="3" t="str">
        <f>IF(ISNUMBER(A623),COUNTIF(Calculations!A:A, A623),"")</f>
        <v/>
      </c>
      <c r="F623" s="3" t="str">
        <f t="shared" si="140"/>
        <v/>
      </c>
      <c r="G623" s="3" t="str">
        <f t="shared" si="141"/>
        <v/>
      </c>
      <c r="H623" s="3" t="str">
        <f t="shared" si="132"/>
        <v/>
      </c>
      <c r="I623" s="3" t="str">
        <f t="shared" si="133"/>
        <v/>
      </c>
      <c r="J623" s="3" t="str">
        <f t="shared" si="134"/>
        <v/>
      </c>
      <c r="K623" s="3" t="str">
        <f t="shared" si="135"/>
        <v/>
      </c>
      <c r="L623" s="3" t="str">
        <f t="shared" si="138"/>
        <v/>
      </c>
      <c r="M623" s="3" t="str">
        <f t="shared" si="139"/>
        <v/>
      </c>
    </row>
    <row r="624" spans="1:13" x14ac:dyDescent="0.2">
      <c r="A624" s="9" t="str">
        <f t="shared" si="136"/>
        <v/>
      </c>
      <c r="B624" s="3" t="str">
        <f t="shared" si="137"/>
        <v/>
      </c>
      <c r="C624" s="3" t="str">
        <f t="shared" si="131"/>
        <v/>
      </c>
      <c r="D624" s="3" t="str">
        <f>IF(ISNUMBER(A624),COUNTIF(Calculations!B:B, A624),"")</f>
        <v/>
      </c>
      <c r="E624" s="3" t="str">
        <f>IF(ISNUMBER(A624),COUNTIF(Calculations!A:A, A624),"")</f>
        <v/>
      </c>
      <c r="F624" s="3" t="str">
        <f t="shared" si="140"/>
        <v/>
      </c>
      <c r="G624" s="3" t="str">
        <f t="shared" si="141"/>
        <v/>
      </c>
      <c r="H624" s="3" t="str">
        <f t="shared" si="132"/>
        <v/>
      </c>
      <c r="I624" s="3" t="str">
        <f t="shared" si="133"/>
        <v/>
      </c>
      <c r="J624" s="3" t="str">
        <f t="shared" si="134"/>
        <v/>
      </c>
      <c r="K624" s="3" t="str">
        <f t="shared" si="135"/>
        <v/>
      </c>
      <c r="L624" s="3" t="str">
        <f t="shared" si="138"/>
        <v/>
      </c>
      <c r="M624" s="3" t="str">
        <f t="shared" si="139"/>
        <v/>
      </c>
    </row>
    <row r="625" spans="1:13" x14ac:dyDescent="0.2">
      <c r="A625" s="9" t="str">
        <f t="shared" si="136"/>
        <v/>
      </c>
      <c r="B625" s="3" t="str">
        <f t="shared" si="137"/>
        <v/>
      </c>
      <c r="C625" s="3" t="str">
        <f t="shared" si="131"/>
        <v/>
      </c>
      <c r="D625" s="3" t="str">
        <f>IF(ISNUMBER(A625),COUNTIF(Calculations!B:B, A625),"")</f>
        <v/>
      </c>
      <c r="E625" s="3" t="str">
        <f>IF(ISNUMBER(A625),COUNTIF(Calculations!A:A, A625),"")</f>
        <v/>
      </c>
      <c r="F625" s="3" t="str">
        <f t="shared" si="140"/>
        <v/>
      </c>
      <c r="G625" s="3" t="str">
        <f t="shared" si="141"/>
        <v/>
      </c>
      <c r="H625" s="3" t="str">
        <f t="shared" si="132"/>
        <v/>
      </c>
      <c r="I625" s="3" t="str">
        <f t="shared" si="133"/>
        <v/>
      </c>
      <c r="J625" s="3" t="str">
        <f t="shared" si="134"/>
        <v/>
      </c>
      <c r="K625" s="3" t="str">
        <f t="shared" si="135"/>
        <v/>
      </c>
      <c r="L625" s="3" t="str">
        <f t="shared" si="138"/>
        <v/>
      </c>
      <c r="M625" s="3" t="str">
        <f t="shared" si="139"/>
        <v/>
      </c>
    </row>
    <row r="626" spans="1:13" x14ac:dyDescent="0.2">
      <c r="A626" s="9" t="str">
        <f t="shared" si="136"/>
        <v/>
      </c>
      <c r="B626" s="3" t="str">
        <f t="shared" si="137"/>
        <v/>
      </c>
      <c r="C626" s="3" t="str">
        <f t="shared" si="131"/>
        <v/>
      </c>
      <c r="D626" s="3" t="str">
        <f>IF(ISNUMBER(A626),COUNTIF(Calculations!B:B, A626),"")</f>
        <v/>
      </c>
      <c r="E626" s="3" t="str">
        <f>IF(ISNUMBER(A626),COUNTIF(Calculations!A:A, A626),"")</f>
        <v/>
      </c>
      <c r="F626" s="3" t="str">
        <f t="shared" si="140"/>
        <v/>
      </c>
      <c r="G626" s="3" t="str">
        <f t="shared" si="141"/>
        <v/>
      </c>
      <c r="H626" s="3" t="str">
        <f t="shared" si="132"/>
        <v/>
      </c>
      <c r="I626" s="3" t="str">
        <f t="shared" si="133"/>
        <v/>
      </c>
      <c r="J626" s="3" t="str">
        <f t="shared" si="134"/>
        <v/>
      </c>
      <c r="K626" s="3" t="str">
        <f t="shared" si="135"/>
        <v/>
      </c>
      <c r="L626" s="3" t="str">
        <f t="shared" si="138"/>
        <v/>
      </c>
      <c r="M626" s="3" t="str">
        <f t="shared" si="139"/>
        <v/>
      </c>
    </row>
    <row r="627" spans="1:13" x14ac:dyDescent="0.2">
      <c r="A627" s="9" t="str">
        <f t="shared" si="136"/>
        <v/>
      </c>
      <c r="B627" s="3" t="str">
        <f t="shared" si="137"/>
        <v/>
      </c>
      <c r="C627" s="3" t="str">
        <f t="shared" si="131"/>
        <v/>
      </c>
      <c r="D627" s="3" t="str">
        <f>IF(ISNUMBER(A627),COUNTIF(Calculations!B:B, A627),"")</f>
        <v/>
      </c>
      <c r="E627" s="3" t="str">
        <f>IF(ISNUMBER(A627),COUNTIF(Calculations!A:A, A627),"")</f>
        <v/>
      </c>
      <c r="F627" s="3" t="str">
        <f t="shared" si="140"/>
        <v/>
      </c>
      <c r="G627" s="3" t="str">
        <f t="shared" si="141"/>
        <v/>
      </c>
      <c r="H627" s="3" t="str">
        <f t="shared" si="132"/>
        <v/>
      </c>
      <c r="I627" s="3" t="str">
        <f t="shared" si="133"/>
        <v/>
      </c>
      <c r="J627" s="3" t="str">
        <f t="shared" si="134"/>
        <v/>
      </c>
      <c r="K627" s="3" t="str">
        <f t="shared" si="135"/>
        <v/>
      </c>
      <c r="L627" s="3" t="str">
        <f t="shared" si="138"/>
        <v/>
      </c>
      <c r="M627" s="3" t="str">
        <f t="shared" si="139"/>
        <v/>
      </c>
    </row>
    <row r="628" spans="1:13" x14ac:dyDescent="0.2">
      <c r="A628" s="9" t="str">
        <f t="shared" si="136"/>
        <v/>
      </c>
      <c r="B628" s="3" t="str">
        <f t="shared" si="137"/>
        <v/>
      </c>
      <c r="C628" s="3" t="str">
        <f t="shared" si="131"/>
        <v/>
      </c>
      <c r="D628" s="3" t="str">
        <f>IF(ISNUMBER(A628),COUNTIF(Calculations!B:B, A628),"")</f>
        <v/>
      </c>
      <c r="E628" s="3" t="str">
        <f>IF(ISNUMBER(A628),COUNTIF(Calculations!A:A, A628),"")</f>
        <v/>
      </c>
      <c r="F628" s="3" t="str">
        <f t="shared" si="140"/>
        <v/>
      </c>
      <c r="G628" s="3" t="str">
        <f t="shared" si="141"/>
        <v/>
      </c>
      <c r="H628" s="3" t="str">
        <f t="shared" si="132"/>
        <v/>
      </c>
      <c r="I628" s="3" t="str">
        <f t="shared" si="133"/>
        <v/>
      </c>
      <c r="J628" s="3" t="str">
        <f t="shared" si="134"/>
        <v/>
      </c>
      <c r="K628" s="3" t="str">
        <f t="shared" si="135"/>
        <v/>
      </c>
      <c r="L628" s="3" t="str">
        <f t="shared" si="138"/>
        <v/>
      </c>
      <c r="M628" s="3" t="str">
        <f t="shared" si="139"/>
        <v/>
      </c>
    </row>
    <row r="629" spans="1:13" x14ac:dyDescent="0.2">
      <c r="A629" s="9" t="str">
        <f t="shared" si="136"/>
        <v/>
      </c>
      <c r="B629" s="3" t="str">
        <f t="shared" si="137"/>
        <v/>
      </c>
      <c r="C629" s="3" t="str">
        <f t="shared" si="131"/>
        <v/>
      </c>
      <c r="D629" s="3" t="str">
        <f>IF(ISNUMBER(A629),COUNTIF(Calculations!B:B, A629),"")</f>
        <v/>
      </c>
      <c r="E629" s="3" t="str">
        <f>IF(ISNUMBER(A629),COUNTIF(Calculations!A:A, A629),"")</f>
        <v/>
      </c>
      <c r="F629" s="3" t="str">
        <f t="shared" si="140"/>
        <v/>
      </c>
      <c r="G629" s="3" t="str">
        <f t="shared" si="141"/>
        <v/>
      </c>
      <c r="H629" s="3" t="str">
        <f t="shared" si="132"/>
        <v/>
      </c>
      <c r="I629" s="3" t="str">
        <f t="shared" si="133"/>
        <v/>
      </c>
      <c r="J629" s="3" t="str">
        <f t="shared" si="134"/>
        <v/>
      </c>
      <c r="K629" s="3" t="str">
        <f t="shared" si="135"/>
        <v/>
      </c>
      <c r="L629" s="3" t="str">
        <f t="shared" si="138"/>
        <v/>
      </c>
      <c r="M629" s="3" t="str">
        <f t="shared" si="139"/>
        <v/>
      </c>
    </row>
    <row r="630" spans="1:13" x14ac:dyDescent="0.2">
      <c r="A630" s="9" t="str">
        <f t="shared" si="136"/>
        <v/>
      </c>
      <c r="B630" s="3" t="str">
        <f t="shared" si="137"/>
        <v/>
      </c>
      <c r="C630" s="3" t="str">
        <f t="shared" si="131"/>
        <v/>
      </c>
      <c r="D630" s="3" t="str">
        <f>IF(ISNUMBER(A630),COUNTIF(Calculations!B:B, A630),"")</f>
        <v/>
      </c>
      <c r="E630" s="3" t="str">
        <f>IF(ISNUMBER(A630),COUNTIF(Calculations!A:A, A630),"")</f>
        <v/>
      </c>
      <c r="F630" s="3" t="str">
        <f t="shared" si="140"/>
        <v/>
      </c>
      <c r="G630" s="3" t="str">
        <f t="shared" si="141"/>
        <v/>
      </c>
      <c r="H630" s="3" t="str">
        <f t="shared" si="132"/>
        <v/>
      </c>
      <c r="I630" s="3" t="str">
        <f t="shared" si="133"/>
        <v/>
      </c>
      <c r="J630" s="3" t="str">
        <f t="shared" si="134"/>
        <v/>
      </c>
      <c r="K630" s="3" t="str">
        <f t="shared" si="135"/>
        <v/>
      </c>
      <c r="L630" s="3" t="str">
        <f t="shared" si="138"/>
        <v/>
      </c>
      <c r="M630" s="3" t="str">
        <f t="shared" si="139"/>
        <v/>
      </c>
    </row>
    <row r="631" spans="1:13" x14ac:dyDescent="0.2">
      <c r="A631" s="9" t="str">
        <f t="shared" si="136"/>
        <v/>
      </c>
      <c r="B631" s="3" t="str">
        <f t="shared" si="137"/>
        <v/>
      </c>
      <c r="C631" s="3" t="str">
        <f t="shared" si="131"/>
        <v/>
      </c>
      <c r="D631" s="3" t="str">
        <f>IF(ISNUMBER(A631),COUNTIF(Calculations!B:B, A631),"")</f>
        <v/>
      </c>
      <c r="E631" s="3" t="str">
        <f>IF(ISNUMBER(A631),COUNTIF(Calculations!A:A, A631),"")</f>
        <v/>
      </c>
      <c r="F631" s="3" t="str">
        <f t="shared" si="140"/>
        <v/>
      </c>
      <c r="G631" s="3" t="str">
        <f t="shared" si="141"/>
        <v/>
      </c>
      <c r="H631" s="3" t="str">
        <f t="shared" si="132"/>
        <v/>
      </c>
      <c r="I631" s="3" t="str">
        <f t="shared" si="133"/>
        <v/>
      </c>
      <c r="J631" s="3" t="str">
        <f t="shared" si="134"/>
        <v/>
      </c>
      <c r="K631" s="3" t="str">
        <f t="shared" si="135"/>
        <v/>
      </c>
      <c r="L631" s="3" t="str">
        <f t="shared" si="138"/>
        <v/>
      </c>
      <c r="M631" s="3" t="str">
        <f t="shared" si="139"/>
        <v/>
      </c>
    </row>
    <row r="632" spans="1:13" x14ac:dyDescent="0.2">
      <c r="A632" s="9" t="str">
        <f t="shared" si="136"/>
        <v/>
      </c>
      <c r="B632" s="3" t="str">
        <f t="shared" si="137"/>
        <v/>
      </c>
      <c r="C632" s="3" t="str">
        <f t="shared" si="131"/>
        <v/>
      </c>
      <c r="D632" s="3" t="str">
        <f>IF(ISNUMBER(A632),COUNTIF(Calculations!B:B, A632),"")</f>
        <v/>
      </c>
      <c r="E632" s="3" t="str">
        <f>IF(ISNUMBER(A632),COUNTIF(Calculations!A:A, A632),"")</f>
        <v/>
      </c>
      <c r="F632" s="3" t="str">
        <f t="shared" si="140"/>
        <v/>
      </c>
      <c r="G632" s="3" t="str">
        <f t="shared" si="141"/>
        <v/>
      </c>
      <c r="H632" s="3" t="str">
        <f t="shared" si="132"/>
        <v/>
      </c>
      <c r="I632" s="3" t="str">
        <f t="shared" si="133"/>
        <v/>
      </c>
      <c r="J632" s="3" t="str">
        <f t="shared" si="134"/>
        <v/>
      </c>
      <c r="K632" s="3" t="str">
        <f t="shared" si="135"/>
        <v/>
      </c>
      <c r="L632" s="3" t="str">
        <f t="shared" si="138"/>
        <v/>
      </c>
      <c r="M632" s="3" t="str">
        <f t="shared" si="139"/>
        <v/>
      </c>
    </row>
    <row r="633" spans="1:13" x14ac:dyDescent="0.2">
      <c r="A633" s="9" t="str">
        <f t="shared" si="136"/>
        <v/>
      </c>
      <c r="B633" s="3" t="str">
        <f t="shared" si="137"/>
        <v/>
      </c>
      <c r="C633" s="3" t="str">
        <f t="shared" si="131"/>
        <v/>
      </c>
      <c r="D633" s="3" t="str">
        <f>IF(ISNUMBER(A633),COUNTIF(Calculations!B:B, A633),"")</f>
        <v/>
      </c>
      <c r="E633" s="3" t="str">
        <f>IF(ISNUMBER(A633),COUNTIF(Calculations!A:A, A633),"")</f>
        <v/>
      </c>
      <c r="F633" s="3" t="str">
        <f t="shared" si="140"/>
        <v/>
      </c>
      <c r="G633" s="3" t="str">
        <f t="shared" si="141"/>
        <v/>
      </c>
      <c r="H633" s="3" t="str">
        <f t="shared" si="132"/>
        <v/>
      </c>
      <c r="I633" s="3" t="str">
        <f t="shared" si="133"/>
        <v/>
      </c>
      <c r="J633" s="3" t="str">
        <f t="shared" si="134"/>
        <v/>
      </c>
      <c r="K633" s="3" t="str">
        <f t="shared" si="135"/>
        <v/>
      </c>
      <c r="L633" s="3" t="str">
        <f t="shared" si="138"/>
        <v/>
      </c>
      <c r="M633" s="3" t="str">
        <f t="shared" si="139"/>
        <v/>
      </c>
    </row>
    <row r="634" spans="1:13" x14ac:dyDescent="0.2">
      <c r="A634" s="9" t="str">
        <f t="shared" si="136"/>
        <v/>
      </c>
      <c r="B634" s="3" t="str">
        <f t="shared" si="137"/>
        <v/>
      </c>
      <c r="C634" s="3" t="str">
        <f t="shared" si="131"/>
        <v/>
      </c>
      <c r="D634" s="3" t="str">
        <f>IF(ISNUMBER(A634),COUNTIF(Calculations!B:B, A634),"")</f>
        <v/>
      </c>
      <c r="E634" s="3" t="str">
        <f>IF(ISNUMBER(A634),COUNTIF(Calculations!A:A, A634),"")</f>
        <v/>
      </c>
      <c r="F634" s="3" t="str">
        <f t="shared" si="140"/>
        <v/>
      </c>
      <c r="G634" s="3" t="str">
        <f t="shared" si="141"/>
        <v/>
      </c>
      <c r="H634" s="3" t="str">
        <f t="shared" si="132"/>
        <v/>
      </c>
      <c r="I634" s="3" t="str">
        <f t="shared" si="133"/>
        <v/>
      </c>
      <c r="J634" s="3" t="str">
        <f t="shared" si="134"/>
        <v/>
      </c>
      <c r="K634" s="3" t="str">
        <f t="shared" si="135"/>
        <v/>
      </c>
      <c r="L634" s="3" t="str">
        <f t="shared" si="138"/>
        <v/>
      </c>
      <c r="M634" s="3" t="str">
        <f t="shared" si="139"/>
        <v/>
      </c>
    </row>
    <row r="635" spans="1:13" x14ac:dyDescent="0.2">
      <c r="A635" s="9" t="str">
        <f t="shared" si="136"/>
        <v/>
      </c>
      <c r="B635" s="3" t="str">
        <f t="shared" si="137"/>
        <v/>
      </c>
      <c r="C635" s="3" t="str">
        <f t="shared" si="131"/>
        <v/>
      </c>
      <c r="D635" s="3" t="str">
        <f>IF(ISNUMBER(A635),COUNTIF(Calculations!B:B, A635),"")</f>
        <v/>
      </c>
      <c r="E635" s="3" t="str">
        <f>IF(ISNUMBER(A635),COUNTIF(Calculations!A:A, A635),"")</f>
        <v/>
      </c>
      <c r="F635" s="3" t="str">
        <f t="shared" si="140"/>
        <v/>
      </c>
      <c r="G635" s="3" t="str">
        <f t="shared" si="141"/>
        <v/>
      </c>
      <c r="H635" s="3" t="str">
        <f t="shared" si="132"/>
        <v/>
      </c>
      <c r="I635" s="3" t="str">
        <f t="shared" si="133"/>
        <v/>
      </c>
      <c r="J635" s="3" t="str">
        <f t="shared" si="134"/>
        <v/>
      </c>
      <c r="K635" s="3" t="str">
        <f t="shared" si="135"/>
        <v/>
      </c>
      <c r="L635" s="3" t="str">
        <f t="shared" si="138"/>
        <v/>
      </c>
      <c r="M635" s="3" t="str">
        <f t="shared" si="139"/>
        <v/>
      </c>
    </row>
    <row r="636" spans="1:13" x14ac:dyDescent="0.2">
      <c r="A636" s="9" t="str">
        <f t="shared" si="136"/>
        <v/>
      </c>
      <c r="B636" s="3" t="str">
        <f t="shared" si="137"/>
        <v/>
      </c>
      <c r="C636" s="3" t="str">
        <f t="shared" si="131"/>
        <v/>
      </c>
      <c r="D636" s="3" t="str">
        <f>IF(ISNUMBER(A636),COUNTIF(Calculations!B:B, A636),"")</f>
        <v/>
      </c>
      <c r="E636" s="3" t="str">
        <f>IF(ISNUMBER(A636),COUNTIF(Calculations!A:A, A636),"")</f>
        <v/>
      </c>
      <c r="F636" s="3" t="str">
        <f t="shared" si="140"/>
        <v/>
      </c>
      <c r="G636" s="3" t="str">
        <f t="shared" si="141"/>
        <v/>
      </c>
      <c r="H636" s="3" t="str">
        <f t="shared" si="132"/>
        <v/>
      </c>
      <c r="I636" s="3" t="str">
        <f t="shared" si="133"/>
        <v/>
      </c>
      <c r="J636" s="3" t="str">
        <f t="shared" si="134"/>
        <v/>
      </c>
      <c r="K636" s="3" t="str">
        <f t="shared" si="135"/>
        <v/>
      </c>
      <c r="L636" s="3" t="str">
        <f t="shared" si="138"/>
        <v/>
      </c>
      <c r="M636" s="3" t="str">
        <f t="shared" si="139"/>
        <v/>
      </c>
    </row>
    <row r="637" spans="1:13" x14ac:dyDescent="0.2">
      <c r="A637" s="9" t="str">
        <f t="shared" si="136"/>
        <v/>
      </c>
      <c r="B637" s="3" t="str">
        <f t="shared" si="137"/>
        <v/>
      </c>
      <c r="C637" s="3" t="str">
        <f t="shared" si="131"/>
        <v/>
      </c>
      <c r="D637" s="3" t="str">
        <f>IF(ISNUMBER(A637),COUNTIF(Calculations!B:B, A637),"")</f>
        <v/>
      </c>
      <c r="E637" s="3" t="str">
        <f>IF(ISNUMBER(A637),COUNTIF(Calculations!A:A, A637),"")</f>
        <v/>
      </c>
      <c r="F637" s="3" t="str">
        <f t="shared" si="140"/>
        <v/>
      </c>
      <c r="G637" s="3" t="str">
        <f t="shared" si="141"/>
        <v/>
      </c>
      <c r="H637" s="3" t="str">
        <f t="shared" si="132"/>
        <v/>
      </c>
      <c r="I637" s="3" t="str">
        <f t="shared" si="133"/>
        <v/>
      </c>
      <c r="J637" s="3" t="str">
        <f t="shared" si="134"/>
        <v/>
      </c>
      <c r="K637" s="3" t="str">
        <f t="shared" si="135"/>
        <v/>
      </c>
      <c r="L637" s="3" t="str">
        <f t="shared" si="138"/>
        <v/>
      </c>
      <c r="M637" s="3" t="str">
        <f t="shared" si="139"/>
        <v/>
      </c>
    </row>
    <row r="638" spans="1:13" x14ac:dyDescent="0.2">
      <c r="A638" s="9" t="str">
        <f t="shared" si="136"/>
        <v/>
      </c>
      <c r="B638" s="3" t="str">
        <f t="shared" si="137"/>
        <v/>
      </c>
      <c r="C638" s="3" t="str">
        <f t="shared" si="131"/>
        <v/>
      </c>
      <c r="D638" s="3" t="str">
        <f>IF(ISNUMBER(A638),COUNTIF(Calculations!B:B, A638),"")</f>
        <v/>
      </c>
      <c r="E638" s="3" t="str">
        <f>IF(ISNUMBER(A638),COUNTIF(Calculations!A:A, A638),"")</f>
        <v/>
      </c>
      <c r="F638" s="3" t="str">
        <f t="shared" si="140"/>
        <v/>
      </c>
      <c r="G638" s="3" t="str">
        <f t="shared" si="141"/>
        <v/>
      </c>
      <c r="H638" s="3" t="str">
        <f t="shared" si="132"/>
        <v/>
      </c>
      <c r="I638" s="3" t="str">
        <f t="shared" si="133"/>
        <v/>
      </c>
      <c r="J638" s="3" t="str">
        <f t="shared" si="134"/>
        <v/>
      </c>
      <c r="K638" s="3" t="str">
        <f t="shared" si="135"/>
        <v/>
      </c>
      <c r="L638" s="3" t="str">
        <f t="shared" si="138"/>
        <v/>
      </c>
      <c r="M638" s="3" t="str">
        <f t="shared" si="139"/>
        <v/>
      </c>
    </row>
    <row r="639" spans="1:13" x14ac:dyDescent="0.2">
      <c r="A639" s="9" t="str">
        <f t="shared" si="136"/>
        <v/>
      </c>
      <c r="B639" s="3" t="str">
        <f t="shared" si="137"/>
        <v/>
      </c>
      <c r="C639" s="3" t="str">
        <f t="shared" si="131"/>
        <v/>
      </c>
      <c r="D639" s="3" t="str">
        <f>IF(ISNUMBER(A639),COUNTIF(Calculations!B:B, A639),"")</f>
        <v/>
      </c>
      <c r="E639" s="3" t="str">
        <f>IF(ISNUMBER(A639),COUNTIF(Calculations!A:A, A639),"")</f>
        <v/>
      </c>
      <c r="F639" s="3" t="str">
        <f t="shared" si="140"/>
        <v/>
      </c>
      <c r="G639" s="3" t="str">
        <f t="shared" si="141"/>
        <v/>
      </c>
      <c r="H639" s="3" t="str">
        <f t="shared" si="132"/>
        <v/>
      </c>
      <c r="I639" s="3" t="str">
        <f t="shared" si="133"/>
        <v/>
      </c>
      <c r="J639" s="3" t="str">
        <f t="shared" si="134"/>
        <v/>
      </c>
      <c r="K639" s="3" t="str">
        <f t="shared" si="135"/>
        <v/>
      </c>
      <c r="L639" s="3" t="str">
        <f t="shared" si="138"/>
        <v/>
      </c>
      <c r="M639" s="3" t="str">
        <f t="shared" si="139"/>
        <v/>
      </c>
    </row>
    <row r="640" spans="1:13" x14ac:dyDescent="0.2">
      <c r="A640" s="9" t="str">
        <f t="shared" si="136"/>
        <v/>
      </c>
      <c r="B640" s="3" t="str">
        <f t="shared" si="137"/>
        <v/>
      </c>
      <c r="C640" s="3" t="str">
        <f t="shared" si="131"/>
        <v/>
      </c>
      <c r="D640" s="3" t="str">
        <f>IF(ISNUMBER(A640),COUNTIF(Calculations!B:B, A640),"")</f>
        <v/>
      </c>
      <c r="E640" s="3" t="str">
        <f>IF(ISNUMBER(A640),COUNTIF(Calculations!A:A, A640),"")</f>
        <v/>
      </c>
      <c r="F640" s="3" t="str">
        <f t="shared" si="140"/>
        <v/>
      </c>
      <c r="G640" s="3" t="str">
        <f t="shared" si="141"/>
        <v/>
      </c>
      <c r="H640" s="3" t="str">
        <f t="shared" si="132"/>
        <v/>
      </c>
      <c r="I640" s="3" t="str">
        <f t="shared" si="133"/>
        <v/>
      </c>
      <c r="J640" s="3" t="str">
        <f t="shared" si="134"/>
        <v/>
      </c>
      <c r="K640" s="3" t="str">
        <f t="shared" si="135"/>
        <v/>
      </c>
      <c r="L640" s="3" t="str">
        <f t="shared" si="138"/>
        <v/>
      </c>
      <c r="M640" s="3" t="str">
        <f t="shared" si="139"/>
        <v/>
      </c>
    </row>
    <row r="641" spans="1:13" x14ac:dyDescent="0.2">
      <c r="A641" s="9" t="str">
        <f t="shared" si="136"/>
        <v/>
      </c>
      <c r="B641" s="3" t="str">
        <f t="shared" si="137"/>
        <v/>
      </c>
      <c r="C641" s="3" t="str">
        <f t="shared" si="131"/>
        <v/>
      </c>
      <c r="D641" s="3" t="str">
        <f>IF(ISNUMBER(A641),COUNTIF(Calculations!B:B, A641),"")</f>
        <v/>
      </c>
      <c r="E641" s="3" t="str">
        <f>IF(ISNUMBER(A641),COUNTIF(Calculations!A:A, A641),"")</f>
        <v/>
      </c>
      <c r="F641" s="3" t="str">
        <f t="shared" si="140"/>
        <v/>
      </c>
      <c r="G641" s="3" t="str">
        <f t="shared" si="141"/>
        <v/>
      </c>
      <c r="H641" s="3" t="str">
        <f t="shared" si="132"/>
        <v/>
      </c>
      <c r="I641" s="3" t="str">
        <f t="shared" si="133"/>
        <v/>
      </c>
      <c r="J641" s="3" t="str">
        <f t="shared" si="134"/>
        <v/>
      </c>
      <c r="K641" s="3" t="str">
        <f t="shared" si="135"/>
        <v/>
      </c>
      <c r="L641" s="3" t="str">
        <f t="shared" si="138"/>
        <v/>
      </c>
      <c r="M641" s="3" t="str">
        <f t="shared" si="139"/>
        <v/>
      </c>
    </row>
    <row r="642" spans="1:13" x14ac:dyDescent="0.2">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40"/>
        <v/>
      </c>
      <c r="G642" s="3" t="str">
        <f t="shared" si="141"/>
        <v/>
      </c>
      <c r="H642" s="3" t="str">
        <f t="shared" ref="H642:H705" si="143">IF(ISNUMBER(A642),
  COUNTIFS(IndirectStartDates,"&lt;=" &amp; $A642, IndirectStartDates,"&gt;"&amp;$A642-AgeLowest,  IndirectCompletedDates,"&gt;=" &amp; $A642)
+ COUNTIFS(IndirectStartDates,"&lt;=" &amp; $A642,    IndirectStartDates,"&gt;"&amp;$A642-AgeLowest,  IndirectCompletedDates,""),"")</f>
        <v/>
      </c>
      <c r="I642" s="3"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46">IF(ISNUMBER(A642),
  COUNTIFS(IndirectStartDates,"&lt;=" &amp; $A642, IndirectStartDates,"&lt;="&amp;$A642-AgeLargest, IndirectCompletedDates,"&gt;=" &amp; $A642)
+ COUNTIFS(IndirectStartDates,"&lt;=" &amp; $A642,    IndirectStartDates,"&lt;="&amp;$A642-AgeLargest,  IndirectCompletedDates,""),"")</f>
        <v/>
      </c>
      <c r="L642" s="3" t="str">
        <f t="shared" si="138"/>
        <v/>
      </c>
      <c r="M642" s="3" t="str">
        <f t="shared" si="139"/>
        <v/>
      </c>
    </row>
    <row r="643" spans="1:13" x14ac:dyDescent="0.2">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3" t="str">
        <f t="shared" si="140"/>
        <v/>
      </c>
      <c r="G643" s="3" t="str">
        <f t="shared" si="141"/>
        <v/>
      </c>
      <c r="H643" s="3" t="str">
        <f t="shared" si="143"/>
        <v/>
      </c>
      <c r="I643" s="3" t="str">
        <f t="shared" si="144"/>
        <v/>
      </c>
      <c r="J643" s="3" t="str">
        <f t="shared" si="145"/>
        <v/>
      </c>
      <c r="K643" s="3" t="str">
        <f t="shared" si="146"/>
        <v/>
      </c>
      <c r="L643" s="3" t="str">
        <f t="shared" ref="L643:L706" si="149">IF(A643&lt;&gt;"", IF(C642&gt;0, IF(((C643-C642)/C642)&gt;WIPWarningPercentage,C643,NA()),NA()),"")</f>
        <v/>
      </c>
      <c r="M643" s="3" t="str">
        <f t="shared" ref="M643:M706" si="150">IF(A643&lt;&gt;"", IF(J642+K642&gt;0, IF(((J643+K643)-(J642+K642))/(J642+K642)&gt;AgeWarningPercentage,J643+K643,NA()),NA()),"")</f>
        <v/>
      </c>
    </row>
    <row r="644" spans="1:13" x14ac:dyDescent="0.2">
      <c r="A644" s="9" t="str">
        <f t="shared" si="147"/>
        <v/>
      </c>
      <c r="B644" s="3" t="str">
        <f t="shared" si="148"/>
        <v/>
      </c>
      <c r="C644" s="3" t="str">
        <f t="shared" si="142"/>
        <v/>
      </c>
      <c r="D644" s="3" t="str">
        <f>IF(ISNUMBER(A644),COUNTIF(Calculations!B:B, A644),"")</f>
        <v/>
      </c>
      <c r="E644" s="3" t="str">
        <f>IF(ISNUMBER(A644),COUNTIF(Calculations!A:A, A644),"")</f>
        <v/>
      </c>
      <c r="F644" s="3" t="str">
        <f t="shared" ref="F644:F707" si="151">IF(ISNUMBER(A644),F643 + D644,"")</f>
        <v/>
      </c>
      <c r="G644" s="3" t="str">
        <f t="shared" ref="G644:G707" si="152">IF(ISNUMBER(A644),G643 + E644,"")</f>
        <v/>
      </c>
      <c r="H644" s="3" t="str">
        <f t="shared" si="143"/>
        <v/>
      </c>
      <c r="I644" s="3" t="str">
        <f t="shared" si="144"/>
        <v/>
      </c>
      <c r="J644" s="3" t="str">
        <f t="shared" si="145"/>
        <v/>
      </c>
      <c r="K644" s="3" t="str">
        <f t="shared" si="146"/>
        <v/>
      </c>
      <c r="L644" s="3" t="str">
        <f t="shared" si="149"/>
        <v/>
      </c>
      <c r="M644" s="3" t="str">
        <f t="shared" si="150"/>
        <v/>
      </c>
    </row>
    <row r="645" spans="1:13" x14ac:dyDescent="0.2">
      <c r="A645" s="9" t="str">
        <f t="shared" si="147"/>
        <v/>
      </c>
      <c r="B645" s="3" t="str">
        <f t="shared" si="148"/>
        <v/>
      </c>
      <c r="C645" s="3" t="str">
        <f t="shared" si="142"/>
        <v/>
      </c>
      <c r="D645" s="3" t="str">
        <f>IF(ISNUMBER(A645),COUNTIF(Calculations!B:B, A645),"")</f>
        <v/>
      </c>
      <c r="E645" s="3" t="str">
        <f>IF(ISNUMBER(A645),COUNTIF(Calculations!A:A, A645),"")</f>
        <v/>
      </c>
      <c r="F645" s="3" t="str">
        <f t="shared" si="151"/>
        <v/>
      </c>
      <c r="G645" s="3" t="str">
        <f t="shared" si="152"/>
        <v/>
      </c>
      <c r="H645" s="3" t="str">
        <f t="shared" si="143"/>
        <v/>
      </c>
      <c r="I645" s="3" t="str">
        <f t="shared" si="144"/>
        <v/>
      </c>
      <c r="J645" s="3" t="str">
        <f t="shared" si="145"/>
        <v/>
      </c>
      <c r="K645" s="3" t="str">
        <f t="shared" si="146"/>
        <v/>
      </c>
      <c r="L645" s="3" t="str">
        <f t="shared" si="149"/>
        <v/>
      </c>
      <c r="M645" s="3" t="str">
        <f t="shared" si="150"/>
        <v/>
      </c>
    </row>
    <row r="646" spans="1:13" x14ac:dyDescent="0.2">
      <c r="A646" s="9" t="str">
        <f t="shared" si="147"/>
        <v/>
      </c>
      <c r="B646" s="3" t="str">
        <f t="shared" si="148"/>
        <v/>
      </c>
      <c r="C646" s="3" t="str">
        <f t="shared" si="142"/>
        <v/>
      </c>
      <c r="D646" s="3" t="str">
        <f>IF(ISNUMBER(A646),COUNTIF(Calculations!B:B, A646),"")</f>
        <v/>
      </c>
      <c r="E646" s="3" t="str">
        <f>IF(ISNUMBER(A646),COUNTIF(Calculations!A:A, A646),"")</f>
        <v/>
      </c>
      <c r="F646" s="3" t="str">
        <f t="shared" si="151"/>
        <v/>
      </c>
      <c r="G646" s="3" t="str">
        <f t="shared" si="152"/>
        <v/>
      </c>
      <c r="H646" s="3" t="str">
        <f t="shared" si="143"/>
        <v/>
      </c>
      <c r="I646" s="3" t="str">
        <f t="shared" si="144"/>
        <v/>
      </c>
      <c r="J646" s="3" t="str">
        <f t="shared" si="145"/>
        <v/>
      </c>
      <c r="K646" s="3" t="str">
        <f t="shared" si="146"/>
        <v/>
      </c>
      <c r="L646" s="3" t="str">
        <f t="shared" si="149"/>
        <v/>
      </c>
      <c r="M646" s="3" t="str">
        <f t="shared" si="150"/>
        <v/>
      </c>
    </row>
    <row r="647" spans="1:13" x14ac:dyDescent="0.2">
      <c r="A647" s="9" t="str">
        <f t="shared" si="147"/>
        <v/>
      </c>
      <c r="B647" s="3" t="str">
        <f t="shared" si="148"/>
        <v/>
      </c>
      <c r="C647" s="3" t="str">
        <f t="shared" si="142"/>
        <v/>
      </c>
      <c r="D647" s="3" t="str">
        <f>IF(ISNUMBER(A647),COUNTIF(Calculations!B:B, A647),"")</f>
        <v/>
      </c>
      <c r="E647" s="3" t="str">
        <f>IF(ISNUMBER(A647),COUNTIF(Calculations!A:A, A647),"")</f>
        <v/>
      </c>
      <c r="F647" s="3" t="str">
        <f t="shared" si="151"/>
        <v/>
      </c>
      <c r="G647" s="3" t="str">
        <f t="shared" si="152"/>
        <v/>
      </c>
      <c r="H647" s="3" t="str">
        <f t="shared" si="143"/>
        <v/>
      </c>
      <c r="I647" s="3" t="str">
        <f t="shared" si="144"/>
        <v/>
      </c>
      <c r="J647" s="3" t="str">
        <f t="shared" si="145"/>
        <v/>
      </c>
      <c r="K647" s="3" t="str">
        <f t="shared" si="146"/>
        <v/>
      </c>
      <c r="L647" s="3" t="str">
        <f t="shared" si="149"/>
        <v/>
      </c>
      <c r="M647" s="3" t="str">
        <f t="shared" si="150"/>
        <v/>
      </c>
    </row>
    <row r="648" spans="1:13" x14ac:dyDescent="0.2">
      <c r="A648" s="9" t="str">
        <f t="shared" si="147"/>
        <v/>
      </c>
      <c r="B648" s="3" t="str">
        <f t="shared" si="148"/>
        <v/>
      </c>
      <c r="C648" s="3" t="str">
        <f t="shared" si="142"/>
        <v/>
      </c>
      <c r="D648" s="3" t="str">
        <f>IF(ISNUMBER(A648),COUNTIF(Calculations!B:B, A648),"")</f>
        <v/>
      </c>
      <c r="E648" s="3" t="str">
        <f>IF(ISNUMBER(A648),COUNTIF(Calculations!A:A, A648),"")</f>
        <v/>
      </c>
      <c r="F648" s="3" t="str">
        <f t="shared" si="151"/>
        <v/>
      </c>
      <c r="G648" s="3" t="str">
        <f t="shared" si="152"/>
        <v/>
      </c>
      <c r="H648" s="3" t="str">
        <f t="shared" si="143"/>
        <v/>
      </c>
      <c r="I648" s="3" t="str">
        <f t="shared" si="144"/>
        <v/>
      </c>
      <c r="J648" s="3" t="str">
        <f t="shared" si="145"/>
        <v/>
      </c>
      <c r="K648" s="3" t="str">
        <f t="shared" si="146"/>
        <v/>
      </c>
      <c r="L648" s="3" t="str">
        <f t="shared" si="149"/>
        <v/>
      </c>
      <c r="M648" s="3" t="str">
        <f t="shared" si="150"/>
        <v/>
      </c>
    </row>
    <row r="649" spans="1:13" x14ac:dyDescent="0.2">
      <c r="A649" s="9" t="str">
        <f t="shared" si="147"/>
        <v/>
      </c>
      <c r="B649" s="3" t="str">
        <f t="shared" si="148"/>
        <v/>
      </c>
      <c r="C649" s="3" t="str">
        <f t="shared" si="142"/>
        <v/>
      </c>
      <c r="D649" s="3" t="str">
        <f>IF(ISNUMBER(A649),COUNTIF(Calculations!B:B, A649),"")</f>
        <v/>
      </c>
      <c r="E649" s="3" t="str">
        <f>IF(ISNUMBER(A649),COUNTIF(Calculations!A:A, A649),"")</f>
        <v/>
      </c>
      <c r="F649" s="3" t="str">
        <f t="shared" si="151"/>
        <v/>
      </c>
      <c r="G649" s="3" t="str">
        <f t="shared" si="152"/>
        <v/>
      </c>
      <c r="H649" s="3" t="str">
        <f t="shared" si="143"/>
        <v/>
      </c>
      <c r="I649" s="3" t="str">
        <f t="shared" si="144"/>
        <v/>
      </c>
      <c r="J649" s="3" t="str">
        <f t="shared" si="145"/>
        <v/>
      </c>
      <c r="K649" s="3" t="str">
        <f t="shared" si="146"/>
        <v/>
      </c>
      <c r="L649" s="3" t="str">
        <f t="shared" si="149"/>
        <v/>
      </c>
      <c r="M649" s="3" t="str">
        <f t="shared" si="150"/>
        <v/>
      </c>
    </row>
    <row r="650" spans="1:13" x14ac:dyDescent="0.2">
      <c r="A650" s="9" t="str">
        <f t="shared" si="147"/>
        <v/>
      </c>
      <c r="B650" s="3" t="str">
        <f t="shared" si="148"/>
        <v/>
      </c>
      <c r="C650" s="3" t="str">
        <f t="shared" si="142"/>
        <v/>
      </c>
      <c r="D650" s="3" t="str">
        <f>IF(ISNUMBER(A650),COUNTIF(Calculations!B:B, A650),"")</f>
        <v/>
      </c>
      <c r="E650" s="3" t="str">
        <f>IF(ISNUMBER(A650),COUNTIF(Calculations!A:A, A650),"")</f>
        <v/>
      </c>
      <c r="F650" s="3" t="str">
        <f t="shared" si="151"/>
        <v/>
      </c>
      <c r="G650" s="3" t="str">
        <f t="shared" si="152"/>
        <v/>
      </c>
      <c r="H650" s="3" t="str">
        <f t="shared" si="143"/>
        <v/>
      </c>
      <c r="I650" s="3" t="str">
        <f t="shared" si="144"/>
        <v/>
      </c>
      <c r="J650" s="3" t="str">
        <f t="shared" si="145"/>
        <v/>
      </c>
      <c r="K650" s="3" t="str">
        <f t="shared" si="146"/>
        <v/>
      </c>
      <c r="L650" s="3" t="str">
        <f t="shared" si="149"/>
        <v/>
      </c>
      <c r="M650" s="3" t="str">
        <f t="shared" si="150"/>
        <v/>
      </c>
    </row>
    <row r="651" spans="1:13" x14ac:dyDescent="0.2">
      <c r="A651" s="9" t="str">
        <f t="shared" si="147"/>
        <v/>
      </c>
      <c r="B651" s="3" t="str">
        <f t="shared" si="148"/>
        <v/>
      </c>
      <c r="C651" s="3" t="str">
        <f t="shared" si="142"/>
        <v/>
      </c>
      <c r="D651" s="3" t="str">
        <f>IF(ISNUMBER(A651),COUNTIF(Calculations!B:B, A651),"")</f>
        <v/>
      </c>
      <c r="E651" s="3" t="str">
        <f>IF(ISNUMBER(A651),COUNTIF(Calculations!A:A, A651),"")</f>
        <v/>
      </c>
      <c r="F651" s="3" t="str">
        <f t="shared" si="151"/>
        <v/>
      </c>
      <c r="G651" s="3" t="str">
        <f t="shared" si="152"/>
        <v/>
      </c>
      <c r="H651" s="3" t="str">
        <f t="shared" si="143"/>
        <v/>
      </c>
      <c r="I651" s="3" t="str">
        <f t="shared" si="144"/>
        <v/>
      </c>
      <c r="J651" s="3" t="str">
        <f t="shared" si="145"/>
        <v/>
      </c>
      <c r="K651" s="3" t="str">
        <f t="shared" si="146"/>
        <v/>
      </c>
      <c r="L651" s="3" t="str">
        <f t="shared" si="149"/>
        <v/>
      </c>
      <c r="M651" s="3" t="str">
        <f t="shared" si="150"/>
        <v/>
      </c>
    </row>
    <row r="652" spans="1:13" x14ac:dyDescent="0.2">
      <c r="A652" s="9" t="str">
        <f t="shared" si="147"/>
        <v/>
      </c>
      <c r="B652" s="3" t="str">
        <f t="shared" si="148"/>
        <v/>
      </c>
      <c r="C652" s="3" t="str">
        <f t="shared" si="142"/>
        <v/>
      </c>
      <c r="D652" s="3" t="str">
        <f>IF(ISNUMBER(A652),COUNTIF(Calculations!B:B, A652),"")</f>
        <v/>
      </c>
      <c r="E652" s="3" t="str">
        <f>IF(ISNUMBER(A652),COUNTIF(Calculations!A:A, A652),"")</f>
        <v/>
      </c>
      <c r="F652" s="3" t="str">
        <f t="shared" si="151"/>
        <v/>
      </c>
      <c r="G652" s="3" t="str">
        <f t="shared" si="152"/>
        <v/>
      </c>
      <c r="H652" s="3" t="str">
        <f t="shared" si="143"/>
        <v/>
      </c>
      <c r="I652" s="3" t="str">
        <f t="shared" si="144"/>
        <v/>
      </c>
      <c r="J652" s="3" t="str">
        <f t="shared" si="145"/>
        <v/>
      </c>
      <c r="K652" s="3" t="str">
        <f t="shared" si="146"/>
        <v/>
      </c>
      <c r="L652" s="3" t="str">
        <f t="shared" si="149"/>
        <v/>
      </c>
      <c r="M652" s="3" t="str">
        <f t="shared" si="150"/>
        <v/>
      </c>
    </row>
    <row r="653" spans="1:13" x14ac:dyDescent="0.2">
      <c r="A653" s="9" t="str">
        <f t="shared" si="147"/>
        <v/>
      </c>
      <c r="B653" s="3" t="str">
        <f t="shared" si="148"/>
        <v/>
      </c>
      <c r="C653" s="3" t="str">
        <f t="shared" si="142"/>
        <v/>
      </c>
      <c r="D653" s="3" t="str">
        <f>IF(ISNUMBER(A653),COUNTIF(Calculations!B:B, A653),"")</f>
        <v/>
      </c>
      <c r="E653" s="3" t="str">
        <f>IF(ISNUMBER(A653),COUNTIF(Calculations!A:A, A653),"")</f>
        <v/>
      </c>
      <c r="F653" s="3" t="str">
        <f t="shared" si="151"/>
        <v/>
      </c>
      <c r="G653" s="3" t="str">
        <f t="shared" si="152"/>
        <v/>
      </c>
      <c r="H653" s="3" t="str">
        <f t="shared" si="143"/>
        <v/>
      </c>
      <c r="I653" s="3" t="str">
        <f t="shared" si="144"/>
        <v/>
      </c>
      <c r="J653" s="3" t="str">
        <f t="shared" si="145"/>
        <v/>
      </c>
      <c r="K653" s="3" t="str">
        <f t="shared" si="146"/>
        <v/>
      </c>
      <c r="L653" s="3" t="str">
        <f t="shared" si="149"/>
        <v/>
      </c>
      <c r="M653" s="3" t="str">
        <f t="shared" si="150"/>
        <v/>
      </c>
    </row>
    <row r="654" spans="1:13" x14ac:dyDescent="0.2">
      <c r="A654" s="9" t="str">
        <f t="shared" si="147"/>
        <v/>
      </c>
      <c r="B654" s="3" t="str">
        <f t="shared" si="148"/>
        <v/>
      </c>
      <c r="C654" s="3" t="str">
        <f t="shared" si="142"/>
        <v/>
      </c>
      <c r="D654" s="3" t="str">
        <f>IF(ISNUMBER(A654),COUNTIF(Calculations!B:B, A654),"")</f>
        <v/>
      </c>
      <c r="E654" s="3" t="str">
        <f>IF(ISNUMBER(A654),COUNTIF(Calculations!A:A, A654),"")</f>
        <v/>
      </c>
      <c r="F654" s="3" t="str">
        <f t="shared" si="151"/>
        <v/>
      </c>
      <c r="G654" s="3" t="str">
        <f t="shared" si="152"/>
        <v/>
      </c>
      <c r="H654" s="3" t="str">
        <f t="shared" si="143"/>
        <v/>
      </c>
      <c r="I654" s="3" t="str">
        <f t="shared" si="144"/>
        <v/>
      </c>
      <c r="J654" s="3" t="str">
        <f t="shared" si="145"/>
        <v/>
      </c>
      <c r="K654" s="3" t="str">
        <f t="shared" si="146"/>
        <v/>
      </c>
      <c r="L654" s="3" t="str">
        <f t="shared" si="149"/>
        <v/>
      </c>
      <c r="M654" s="3" t="str">
        <f t="shared" si="150"/>
        <v/>
      </c>
    </row>
    <row r="655" spans="1:13" x14ac:dyDescent="0.2">
      <c r="A655" s="9" t="str">
        <f t="shared" si="147"/>
        <v/>
      </c>
      <c r="B655" s="3" t="str">
        <f t="shared" si="148"/>
        <v/>
      </c>
      <c r="C655" s="3" t="str">
        <f t="shared" si="142"/>
        <v/>
      </c>
      <c r="D655" s="3" t="str">
        <f>IF(ISNUMBER(A655),COUNTIF(Calculations!B:B, A655),"")</f>
        <v/>
      </c>
      <c r="E655" s="3" t="str">
        <f>IF(ISNUMBER(A655),COUNTIF(Calculations!A:A, A655),"")</f>
        <v/>
      </c>
      <c r="F655" s="3" t="str">
        <f t="shared" si="151"/>
        <v/>
      </c>
      <c r="G655" s="3" t="str">
        <f t="shared" si="152"/>
        <v/>
      </c>
      <c r="H655" s="3" t="str">
        <f t="shared" si="143"/>
        <v/>
      </c>
      <c r="I655" s="3" t="str">
        <f t="shared" si="144"/>
        <v/>
      </c>
      <c r="J655" s="3" t="str">
        <f t="shared" si="145"/>
        <v/>
      </c>
      <c r="K655" s="3" t="str">
        <f t="shared" si="146"/>
        <v/>
      </c>
      <c r="L655" s="3" t="str">
        <f t="shared" si="149"/>
        <v/>
      </c>
      <c r="M655" s="3" t="str">
        <f t="shared" si="150"/>
        <v/>
      </c>
    </row>
    <row r="656" spans="1:13" x14ac:dyDescent="0.2">
      <c r="A656" s="9" t="str">
        <f t="shared" si="147"/>
        <v/>
      </c>
      <c r="B656" s="3" t="str">
        <f t="shared" si="148"/>
        <v/>
      </c>
      <c r="C656" s="3" t="str">
        <f t="shared" si="142"/>
        <v/>
      </c>
      <c r="D656" s="3" t="str">
        <f>IF(ISNUMBER(A656),COUNTIF(Calculations!B:B, A656),"")</f>
        <v/>
      </c>
      <c r="E656" s="3" t="str">
        <f>IF(ISNUMBER(A656),COUNTIF(Calculations!A:A, A656),"")</f>
        <v/>
      </c>
      <c r="F656" s="3" t="str">
        <f t="shared" si="151"/>
        <v/>
      </c>
      <c r="G656" s="3" t="str">
        <f t="shared" si="152"/>
        <v/>
      </c>
      <c r="H656" s="3" t="str">
        <f t="shared" si="143"/>
        <v/>
      </c>
      <c r="I656" s="3" t="str">
        <f t="shared" si="144"/>
        <v/>
      </c>
      <c r="J656" s="3" t="str">
        <f t="shared" si="145"/>
        <v/>
      </c>
      <c r="K656" s="3" t="str">
        <f t="shared" si="146"/>
        <v/>
      </c>
      <c r="L656" s="3" t="str">
        <f t="shared" si="149"/>
        <v/>
      </c>
      <c r="M656" s="3" t="str">
        <f t="shared" si="150"/>
        <v/>
      </c>
    </row>
    <row r="657" spans="1:13" x14ac:dyDescent="0.2">
      <c r="A657" s="9" t="str">
        <f t="shared" si="147"/>
        <v/>
      </c>
      <c r="B657" s="3" t="str">
        <f t="shared" si="148"/>
        <v/>
      </c>
      <c r="C657" s="3" t="str">
        <f t="shared" si="142"/>
        <v/>
      </c>
      <c r="D657" s="3" t="str">
        <f>IF(ISNUMBER(A657),COUNTIF(Calculations!B:B, A657),"")</f>
        <v/>
      </c>
      <c r="E657" s="3" t="str">
        <f>IF(ISNUMBER(A657),COUNTIF(Calculations!A:A, A657),"")</f>
        <v/>
      </c>
      <c r="F657" s="3" t="str">
        <f t="shared" si="151"/>
        <v/>
      </c>
      <c r="G657" s="3" t="str">
        <f t="shared" si="152"/>
        <v/>
      </c>
      <c r="H657" s="3" t="str">
        <f t="shared" si="143"/>
        <v/>
      </c>
      <c r="I657" s="3" t="str">
        <f t="shared" si="144"/>
        <v/>
      </c>
      <c r="J657" s="3" t="str">
        <f t="shared" si="145"/>
        <v/>
      </c>
      <c r="K657" s="3" t="str">
        <f t="shared" si="146"/>
        <v/>
      </c>
      <c r="L657" s="3" t="str">
        <f t="shared" si="149"/>
        <v/>
      </c>
      <c r="M657" s="3" t="str">
        <f t="shared" si="150"/>
        <v/>
      </c>
    </row>
    <row r="658" spans="1:13" x14ac:dyDescent="0.2">
      <c r="A658" s="9" t="str">
        <f t="shared" si="147"/>
        <v/>
      </c>
      <c r="B658" s="3" t="str">
        <f t="shared" si="148"/>
        <v/>
      </c>
      <c r="C658" s="3" t="str">
        <f t="shared" si="142"/>
        <v/>
      </c>
      <c r="D658" s="3" t="str">
        <f>IF(ISNUMBER(A658),COUNTIF(Calculations!B:B, A658),"")</f>
        <v/>
      </c>
      <c r="E658" s="3" t="str">
        <f>IF(ISNUMBER(A658),COUNTIF(Calculations!A:A, A658),"")</f>
        <v/>
      </c>
      <c r="F658" s="3" t="str">
        <f t="shared" si="151"/>
        <v/>
      </c>
      <c r="G658" s="3" t="str">
        <f t="shared" si="152"/>
        <v/>
      </c>
      <c r="H658" s="3" t="str">
        <f t="shared" si="143"/>
        <v/>
      </c>
      <c r="I658" s="3" t="str">
        <f t="shared" si="144"/>
        <v/>
      </c>
      <c r="J658" s="3" t="str">
        <f t="shared" si="145"/>
        <v/>
      </c>
      <c r="K658" s="3" t="str">
        <f t="shared" si="146"/>
        <v/>
      </c>
      <c r="L658" s="3" t="str">
        <f t="shared" si="149"/>
        <v/>
      </c>
      <c r="M658" s="3" t="str">
        <f t="shared" si="150"/>
        <v/>
      </c>
    </row>
    <row r="659" spans="1:13" x14ac:dyDescent="0.2">
      <c r="A659" s="9" t="str">
        <f t="shared" si="147"/>
        <v/>
      </c>
      <c r="B659" s="3" t="str">
        <f t="shared" si="148"/>
        <v/>
      </c>
      <c r="C659" s="3" t="str">
        <f t="shared" si="142"/>
        <v/>
      </c>
      <c r="D659" s="3" t="str">
        <f>IF(ISNUMBER(A659),COUNTIF(Calculations!B:B, A659),"")</f>
        <v/>
      </c>
      <c r="E659" s="3" t="str">
        <f>IF(ISNUMBER(A659),COUNTIF(Calculations!A:A, A659),"")</f>
        <v/>
      </c>
      <c r="F659" s="3" t="str">
        <f t="shared" si="151"/>
        <v/>
      </c>
      <c r="G659" s="3" t="str">
        <f t="shared" si="152"/>
        <v/>
      </c>
      <c r="H659" s="3" t="str">
        <f t="shared" si="143"/>
        <v/>
      </c>
      <c r="I659" s="3" t="str">
        <f t="shared" si="144"/>
        <v/>
      </c>
      <c r="J659" s="3" t="str">
        <f t="shared" si="145"/>
        <v/>
      </c>
      <c r="K659" s="3" t="str">
        <f t="shared" si="146"/>
        <v/>
      </c>
      <c r="L659" s="3" t="str">
        <f t="shared" si="149"/>
        <v/>
      </c>
      <c r="M659" s="3" t="str">
        <f t="shared" si="150"/>
        <v/>
      </c>
    </row>
    <row r="660" spans="1:13" x14ac:dyDescent="0.2">
      <c r="A660" s="9" t="str">
        <f t="shared" si="147"/>
        <v/>
      </c>
      <c r="B660" s="3" t="str">
        <f t="shared" si="148"/>
        <v/>
      </c>
      <c r="C660" s="3" t="str">
        <f t="shared" si="142"/>
        <v/>
      </c>
      <c r="D660" s="3" t="str">
        <f>IF(ISNUMBER(A660),COUNTIF(Calculations!B:B, A660),"")</f>
        <v/>
      </c>
      <c r="E660" s="3" t="str">
        <f>IF(ISNUMBER(A660),COUNTIF(Calculations!A:A, A660),"")</f>
        <v/>
      </c>
      <c r="F660" s="3" t="str">
        <f t="shared" si="151"/>
        <v/>
      </c>
      <c r="G660" s="3" t="str">
        <f t="shared" si="152"/>
        <v/>
      </c>
      <c r="H660" s="3" t="str">
        <f t="shared" si="143"/>
        <v/>
      </c>
      <c r="I660" s="3" t="str">
        <f t="shared" si="144"/>
        <v/>
      </c>
      <c r="J660" s="3" t="str">
        <f t="shared" si="145"/>
        <v/>
      </c>
      <c r="K660" s="3" t="str">
        <f t="shared" si="146"/>
        <v/>
      </c>
      <c r="L660" s="3" t="str">
        <f t="shared" si="149"/>
        <v/>
      </c>
      <c r="M660" s="3" t="str">
        <f t="shared" si="150"/>
        <v/>
      </c>
    </row>
    <row r="661" spans="1:13" x14ac:dyDescent="0.2">
      <c r="A661" s="9" t="str">
        <f t="shared" si="147"/>
        <v/>
      </c>
      <c r="B661" s="3" t="str">
        <f t="shared" si="148"/>
        <v/>
      </c>
      <c r="C661" s="3" t="str">
        <f t="shared" si="142"/>
        <v/>
      </c>
      <c r="D661" s="3" t="str">
        <f>IF(ISNUMBER(A661),COUNTIF(Calculations!B:B, A661),"")</f>
        <v/>
      </c>
      <c r="E661" s="3" t="str">
        <f>IF(ISNUMBER(A661),COUNTIF(Calculations!A:A, A661),"")</f>
        <v/>
      </c>
      <c r="F661" s="3" t="str">
        <f t="shared" si="151"/>
        <v/>
      </c>
      <c r="G661" s="3" t="str">
        <f t="shared" si="152"/>
        <v/>
      </c>
      <c r="H661" s="3" t="str">
        <f t="shared" si="143"/>
        <v/>
      </c>
      <c r="I661" s="3" t="str">
        <f t="shared" si="144"/>
        <v/>
      </c>
      <c r="J661" s="3" t="str">
        <f t="shared" si="145"/>
        <v/>
      </c>
      <c r="K661" s="3" t="str">
        <f t="shared" si="146"/>
        <v/>
      </c>
      <c r="L661" s="3" t="str">
        <f t="shared" si="149"/>
        <v/>
      </c>
      <c r="M661" s="3" t="str">
        <f t="shared" si="150"/>
        <v/>
      </c>
    </row>
    <row r="662" spans="1:13" x14ac:dyDescent="0.2">
      <c r="A662" s="9" t="str">
        <f t="shared" si="147"/>
        <v/>
      </c>
      <c r="B662" s="3" t="str">
        <f t="shared" si="148"/>
        <v/>
      </c>
      <c r="C662" s="3" t="str">
        <f t="shared" si="142"/>
        <v/>
      </c>
      <c r="D662" s="3" t="str">
        <f>IF(ISNUMBER(A662),COUNTIF(Calculations!B:B, A662),"")</f>
        <v/>
      </c>
      <c r="E662" s="3" t="str">
        <f>IF(ISNUMBER(A662),COUNTIF(Calculations!A:A, A662),"")</f>
        <v/>
      </c>
      <c r="F662" s="3" t="str">
        <f t="shared" si="151"/>
        <v/>
      </c>
      <c r="G662" s="3" t="str">
        <f t="shared" si="152"/>
        <v/>
      </c>
      <c r="H662" s="3" t="str">
        <f t="shared" si="143"/>
        <v/>
      </c>
      <c r="I662" s="3" t="str">
        <f t="shared" si="144"/>
        <v/>
      </c>
      <c r="J662" s="3" t="str">
        <f t="shared" si="145"/>
        <v/>
      </c>
      <c r="K662" s="3" t="str">
        <f t="shared" si="146"/>
        <v/>
      </c>
      <c r="L662" s="3" t="str">
        <f t="shared" si="149"/>
        <v/>
      </c>
      <c r="M662" s="3" t="str">
        <f t="shared" si="150"/>
        <v/>
      </c>
    </row>
    <row r="663" spans="1:13" x14ac:dyDescent="0.2">
      <c r="A663" s="9" t="str">
        <f t="shared" si="147"/>
        <v/>
      </c>
      <c r="B663" s="3" t="str">
        <f t="shared" si="148"/>
        <v/>
      </c>
      <c r="C663" s="3" t="str">
        <f t="shared" si="142"/>
        <v/>
      </c>
      <c r="D663" s="3" t="str">
        <f>IF(ISNUMBER(A663),COUNTIF(Calculations!B:B, A663),"")</f>
        <v/>
      </c>
      <c r="E663" s="3" t="str">
        <f>IF(ISNUMBER(A663),COUNTIF(Calculations!A:A, A663),"")</f>
        <v/>
      </c>
      <c r="F663" s="3" t="str">
        <f t="shared" si="151"/>
        <v/>
      </c>
      <c r="G663" s="3" t="str">
        <f t="shared" si="152"/>
        <v/>
      </c>
      <c r="H663" s="3" t="str">
        <f t="shared" si="143"/>
        <v/>
      </c>
      <c r="I663" s="3" t="str">
        <f t="shared" si="144"/>
        <v/>
      </c>
      <c r="J663" s="3" t="str">
        <f t="shared" si="145"/>
        <v/>
      </c>
      <c r="K663" s="3" t="str">
        <f t="shared" si="146"/>
        <v/>
      </c>
      <c r="L663" s="3" t="str">
        <f t="shared" si="149"/>
        <v/>
      </c>
      <c r="M663" s="3" t="str">
        <f t="shared" si="150"/>
        <v/>
      </c>
    </row>
    <row r="664" spans="1:13" x14ac:dyDescent="0.2">
      <c r="A664" s="9" t="str">
        <f t="shared" si="147"/>
        <v/>
      </c>
      <c r="B664" s="3" t="str">
        <f t="shared" si="148"/>
        <v/>
      </c>
      <c r="C664" s="3" t="str">
        <f t="shared" si="142"/>
        <v/>
      </c>
      <c r="D664" s="3" t="str">
        <f>IF(ISNUMBER(A664),COUNTIF(Calculations!B:B, A664),"")</f>
        <v/>
      </c>
      <c r="E664" s="3" t="str">
        <f>IF(ISNUMBER(A664),COUNTIF(Calculations!A:A, A664),"")</f>
        <v/>
      </c>
      <c r="F664" s="3" t="str">
        <f t="shared" si="151"/>
        <v/>
      </c>
      <c r="G664" s="3" t="str">
        <f t="shared" si="152"/>
        <v/>
      </c>
      <c r="H664" s="3" t="str">
        <f t="shared" si="143"/>
        <v/>
      </c>
      <c r="I664" s="3" t="str">
        <f t="shared" si="144"/>
        <v/>
      </c>
      <c r="J664" s="3" t="str">
        <f t="shared" si="145"/>
        <v/>
      </c>
      <c r="K664" s="3" t="str">
        <f t="shared" si="146"/>
        <v/>
      </c>
      <c r="L664" s="3" t="str">
        <f t="shared" si="149"/>
        <v/>
      </c>
      <c r="M664" s="3" t="str">
        <f t="shared" si="150"/>
        <v/>
      </c>
    </row>
    <row r="665" spans="1:13" x14ac:dyDescent="0.2">
      <c r="A665" s="9" t="str">
        <f t="shared" si="147"/>
        <v/>
      </c>
      <c r="B665" s="3" t="str">
        <f t="shared" si="148"/>
        <v/>
      </c>
      <c r="C665" s="3" t="str">
        <f t="shared" si="142"/>
        <v/>
      </c>
      <c r="D665" s="3" t="str">
        <f>IF(ISNUMBER(A665),COUNTIF(Calculations!B:B, A665),"")</f>
        <v/>
      </c>
      <c r="E665" s="3" t="str">
        <f>IF(ISNUMBER(A665),COUNTIF(Calculations!A:A, A665),"")</f>
        <v/>
      </c>
      <c r="F665" s="3" t="str">
        <f t="shared" si="151"/>
        <v/>
      </c>
      <c r="G665" s="3" t="str">
        <f t="shared" si="152"/>
        <v/>
      </c>
      <c r="H665" s="3" t="str">
        <f t="shared" si="143"/>
        <v/>
      </c>
      <c r="I665" s="3" t="str">
        <f t="shared" si="144"/>
        <v/>
      </c>
      <c r="J665" s="3" t="str">
        <f t="shared" si="145"/>
        <v/>
      </c>
      <c r="K665" s="3" t="str">
        <f t="shared" si="146"/>
        <v/>
      </c>
      <c r="L665" s="3" t="str">
        <f t="shared" si="149"/>
        <v/>
      </c>
      <c r="M665" s="3" t="str">
        <f t="shared" si="150"/>
        <v/>
      </c>
    </row>
    <row r="666" spans="1:13" x14ac:dyDescent="0.2">
      <c r="A666" s="9" t="str">
        <f t="shared" si="147"/>
        <v/>
      </c>
      <c r="B666" s="3" t="str">
        <f t="shared" si="148"/>
        <v/>
      </c>
      <c r="C666" s="3" t="str">
        <f t="shared" si="142"/>
        <v/>
      </c>
      <c r="D666" s="3" t="str">
        <f>IF(ISNUMBER(A666),COUNTIF(Calculations!B:B, A666),"")</f>
        <v/>
      </c>
      <c r="E666" s="3" t="str">
        <f>IF(ISNUMBER(A666),COUNTIF(Calculations!A:A, A666),"")</f>
        <v/>
      </c>
      <c r="F666" s="3" t="str">
        <f t="shared" si="151"/>
        <v/>
      </c>
      <c r="G666" s="3" t="str">
        <f t="shared" si="152"/>
        <v/>
      </c>
      <c r="H666" s="3" t="str">
        <f t="shared" si="143"/>
        <v/>
      </c>
      <c r="I666" s="3" t="str">
        <f t="shared" si="144"/>
        <v/>
      </c>
      <c r="J666" s="3" t="str">
        <f t="shared" si="145"/>
        <v/>
      </c>
      <c r="K666" s="3" t="str">
        <f t="shared" si="146"/>
        <v/>
      </c>
      <c r="L666" s="3" t="str">
        <f t="shared" si="149"/>
        <v/>
      </c>
      <c r="M666" s="3" t="str">
        <f t="shared" si="150"/>
        <v/>
      </c>
    </row>
    <row r="667" spans="1:13" x14ac:dyDescent="0.2">
      <c r="A667" s="9" t="str">
        <f t="shared" si="147"/>
        <v/>
      </c>
      <c r="B667" s="3" t="str">
        <f t="shared" si="148"/>
        <v/>
      </c>
      <c r="C667" s="3" t="str">
        <f t="shared" si="142"/>
        <v/>
      </c>
      <c r="D667" s="3" t="str">
        <f>IF(ISNUMBER(A667),COUNTIF(Calculations!B:B, A667),"")</f>
        <v/>
      </c>
      <c r="E667" s="3" t="str">
        <f>IF(ISNUMBER(A667),COUNTIF(Calculations!A:A, A667),"")</f>
        <v/>
      </c>
      <c r="F667" s="3" t="str">
        <f t="shared" si="151"/>
        <v/>
      </c>
      <c r="G667" s="3" t="str">
        <f t="shared" si="152"/>
        <v/>
      </c>
      <c r="H667" s="3" t="str">
        <f t="shared" si="143"/>
        <v/>
      </c>
      <c r="I667" s="3" t="str">
        <f t="shared" si="144"/>
        <v/>
      </c>
      <c r="J667" s="3" t="str">
        <f t="shared" si="145"/>
        <v/>
      </c>
      <c r="K667" s="3" t="str">
        <f t="shared" si="146"/>
        <v/>
      </c>
      <c r="L667" s="3" t="str">
        <f t="shared" si="149"/>
        <v/>
      </c>
      <c r="M667" s="3" t="str">
        <f t="shared" si="150"/>
        <v/>
      </c>
    </row>
    <row r="668" spans="1:13" x14ac:dyDescent="0.2">
      <c r="A668" s="9" t="str">
        <f t="shared" si="147"/>
        <v/>
      </c>
      <c r="B668" s="3" t="str">
        <f t="shared" si="148"/>
        <v/>
      </c>
      <c r="C668" s="3" t="str">
        <f t="shared" si="142"/>
        <v/>
      </c>
      <c r="D668" s="3" t="str">
        <f>IF(ISNUMBER(A668),COUNTIF(Calculations!B:B, A668),"")</f>
        <v/>
      </c>
      <c r="E668" s="3" t="str">
        <f>IF(ISNUMBER(A668),COUNTIF(Calculations!A:A, A668),"")</f>
        <v/>
      </c>
      <c r="F668" s="3" t="str">
        <f t="shared" si="151"/>
        <v/>
      </c>
      <c r="G668" s="3" t="str">
        <f t="shared" si="152"/>
        <v/>
      </c>
      <c r="H668" s="3" t="str">
        <f t="shared" si="143"/>
        <v/>
      </c>
      <c r="I668" s="3" t="str">
        <f t="shared" si="144"/>
        <v/>
      </c>
      <c r="J668" s="3" t="str">
        <f t="shared" si="145"/>
        <v/>
      </c>
      <c r="K668" s="3" t="str">
        <f t="shared" si="146"/>
        <v/>
      </c>
      <c r="L668" s="3" t="str">
        <f t="shared" si="149"/>
        <v/>
      </c>
      <c r="M668" s="3" t="str">
        <f t="shared" si="150"/>
        <v/>
      </c>
    </row>
    <row r="669" spans="1:13" x14ac:dyDescent="0.2">
      <c r="A669" s="9" t="str">
        <f t="shared" si="147"/>
        <v/>
      </c>
      <c r="B669" s="3" t="str">
        <f t="shared" si="148"/>
        <v/>
      </c>
      <c r="C669" s="3" t="str">
        <f t="shared" si="142"/>
        <v/>
      </c>
      <c r="D669" s="3" t="str">
        <f>IF(ISNUMBER(A669),COUNTIF(Calculations!B:B, A669),"")</f>
        <v/>
      </c>
      <c r="E669" s="3" t="str">
        <f>IF(ISNUMBER(A669),COUNTIF(Calculations!A:A, A669),"")</f>
        <v/>
      </c>
      <c r="F669" s="3" t="str">
        <f t="shared" si="151"/>
        <v/>
      </c>
      <c r="G669" s="3" t="str">
        <f t="shared" si="152"/>
        <v/>
      </c>
      <c r="H669" s="3" t="str">
        <f t="shared" si="143"/>
        <v/>
      </c>
      <c r="I669" s="3" t="str">
        <f t="shared" si="144"/>
        <v/>
      </c>
      <c r="J669" s="3" t="str">
        <f t="shared" si="145"/>
        <v/>
      </c>
      <c r="K669" s="3" t="str">
        <f t="shared" si="146"/>
        <v/>
      </c>
      <c r="L669" s="3" t="str">
        <f t="shared" si="149"/>
        <v/>
      </c>
      <c r="M669" s="3" t="str">
        <f t="shared" si="150"/>
        <v/>
      </c>
    </row>
    <row r="670" spans="1:13" x14ac:dyDescent="0.2">
      <c r="A670" s="9" t="str">
        <f t="shared" si="147"/>
        <v/>
      </c>
      <c r="B670" s="3" t="str">
        <f t="shared" si="148"/>
        <v/>
      </c>
      <c r="C670" s="3" t="str">
        <f t="shared" si="142"/>
        <v/>
      </c>
      <c r="D670" s="3" t="str">
        <f>IF(ISNUMBER(A670),COUNTIF(Calculations!B:B, A670),"")</f>
        <v/>
      </c>
      <c r="E670" s="3" t="str">
        <f>IF(ISNUMBER(A670),COUNTIF(Calculations!A:A, A670),"")</f>
        <v/>
      </c>
      <c r="F670" s="3" t="str">
        <f t="shared" si="151"/>
        <v/>
      </c>
      <c r="G670" s="3" t="str">
        <f t="shared" si="152"/>
        <v/>
      </c>
      <c r="H670" s="3" t="str">
        <f t="shared" si="143"/>
        <v/>
      </c>
      <c r="I670" s="3" t="str">
        <f t="shared" si="144"/>
        <v/>
      </c>
      <c r="J670" s="3" t="str">
        <f t="shared" si="145"/>
        <v/>
      </c>
      <c r="K670" s="3" t="str">
        <f t="shared" si="146"/>
        <v/>
      </c>
      <c r="L670" s="3" t="str">
        <f t="shared" si="149"/>
        <v/>
      </c>
      <c r="M670" s="3" t="str">
        <f t="shared" si="150"/>
        <v/>
      </c>
    </row>
    <row r="671" spans="1:13" x14ac:dyDescent="0.2">
      <c r="A671" s="9" t="str">
        <f t="shared" si="147"/>
        <v/>
      </c>
      <c r="B671" s="3" t="str">
        <f t="shared" si="148"/>
        <v/>
      </c>
      <c r="C671" s="3" t="str">
        <f t="shared" si="142"/>
        <v/>
      </c>
      <c r="D671" s="3" t="str">
        <f>IF(ISNUMBER(A671),COUNTIF(Calculations!B:B, A671),"")</f>
        <v/>
      </c>
      <c r="E671" s="3" t="str">
        <f>IF(ISNUMBER(A671),COUNTIF(Calculations!A:A, A671),"")</f>
        <v/>
      </c>
      <c r="F671" s="3" t="str">
        <f t="shared" si="151"/>
        <v/>
      </c>
      <c r="G671" s="3" t="str">
        <f t="shared" si="152"/>
        <v/>
      </c>
      <c r="H671" s="3" t="str">
        <f t="shared" si="143"/>
        <v/>
      </c>
      <c r="I671" s="3" t="str">
        <f t="shared" si="144"/>
        <v/>
      </c>
      <c r="J671" s="3" t="str">
        <f t="shared" si="145"/>
        <v/>
      </c>
      <c r="K671" s="3" t="str">
        <f t="shared" si="146"/>
        <v/>
      </c>
      <c r="L671" s="3" t="str">
        <f t="shared" si="149"/>
        <v/>
      </c>
      <c r="M671" s="3" t="str">
        <f t="shared" si="150"/>
        <v/>
      </c>
    </row>
    <row r="672" spans="1:13" x14ac:dyDescent="0.2">
      <c r="A672" s="9" t="str">
        <f t="shared" si="147"/>
        <v/>
      </c>
      <c r="B672" s="3" t="str">
        <f t="shared" si="148"/>
        <v/>
      </c>
      <c r="C672" s="3" t="str">
        <f t="shared" si="142"/>
        <v/>
      </c>
      <c r="D672" s="3" t="str">
        <f>IF(ISNUMBER(A672),COUNTIF(Calculations!B:B, A672),"")</f>
        <v/>
      </c>
      <c r="E672" s="3" t="str">
        <f>IF(ISNUMBER(A672),COUNTIF(Calculations!A:A, A672),"")</f>
        <v/>
      </c>
      <c r="F672" s="3" t="str">
        <f t="shared" si="151"/>
        <v/>
      </c>
      <c r="G672" s="3" t="str">
        <f t="shared" si="152"/>
        <v/>
      </c>
      <c r="H672" s="3" t="str">
        <f t="shared" si="143"/>
        <v/>
      </c>
      <c r="I672" s="3" t="str">
        <f t="shared" si="144"/>
        <v/>
      </c>
      <c r="J672" s="3" t="str">
        <f t="shared" si="145"/>
        <v/>
      </c>
      <c r="K672" s="3" t="str">
        <f t="shared" si="146"/>
        <v/>
      </c>
      <c r="L672" s="3" t="str">
        <f t="shared" si="149"/>
        <v/>
      </c>
      <c r="M672" s="3" t="str">
        <f t="shared" si="150"/>
        <v/>
      </c>
    </row>
    <row r="673" spans="1:13" x14ac:dyDescent="0.2">
      <c r="A673" s="9" t="str">
        <f t="shared" si="147"/>
        <v/>
      </c>
      <c r="B673" s="3" t="str">
        <f t="shared" si="148"/>
        <v/>
      </c>
      <c r="C673" s="3" t="str">
        <f t="shared" si="142"/>
        <v/>
      </c>
      <c r="D673" s="3" t="str">
        <f>IF(ISNUMBER(A673),COUNTIF(Calculations!B:B, A673),"")</f>
        <v/>
      </c>
      <c r="E673" s="3" t="str">
        <f>IF(ISNUMBER(A673),COUNTIF(Calculations!A:A, A673),"")</f>
        <v/>
      </c>
      <c r="F673" s="3" t="str">
        <f t="shared" si="151"/>
        <v/>
      </c>
      <c r="G673" s="3" t="str">
        <f t="shared" si="152"/>
        <v/>
      </c>
      <c r="H673" s="3" t="str">
        <f t="shared" si="143"/>
        <v/>
      </c>
      <c r="I673" s="3" t="str">
        <f t="shared" si="144"/>
        <v/>
      </c>
      <c r="J673" s="3" t="str">
        <f t="shared" si="145"/>
        <v/>
      </c>
      <c r="K673" s="3" t="str">
        <f t="shared" si="146"/>
        <v/>
      </c>
      <c r="L673" s="3" t="str">
        <f t="shared" si="149"/>
        <v/>
      </c>
      <c r="M673" s="3" t="str">
        <f t="shared" si="150"/>
        <v/>
      </c>
    </row>
    <row r="674" spans="1:13" x14ac:dyDescent="0.2">
      <c r="A674" s="9" t="str">
        <f t="shared" si="147"/>
        <v/>
      </c>
      <c r="B674" s="3" t="str">
        <f t="shared" si="148"/>
        <v/>
      </c>
      <c r="C674" s="3" t="str">
        <f t="shared" si="142"/>
        <v/>
      </c>
      <c r="D674" s="3" t="str">
        <f>IF(ISNUMBER(A674),COUNTIF(Calculations!B:B, A674),"")</f>
        <v/>
      </c>
      <c r="E674" s="3" t="str">
        <f>IF(ISNUMBER(A674),COUNTIF(Calculations!A:A, A674),"")</f>
        <v/>
      </c>
      <c r="F674" s="3" t="str">
        <f t="shared" si="151"/>
        <v/>
      </c>
      <c r="G674" s="3" t="str">
        <f t="shared" si="152"/>
        <v/>
      </c>
      <c r="H674" s="3" t="str">
        <f t="shared" si="143"/>
        <v/>
      </c>
      <c r="I674" s="3" t="str">
        <f t="shared" si="144"/>
        <v/>
      </c>
      <c r="J674" s="3" t="str">
        <f t="shared" si="145"/>
        <v/>
      </c>
      <c r="K674" s="3" t="str">
        <f t="shared" si="146"/>
        <v/>
      </c>
      <c r="L674" s="3" t="str">
        <f t="shared" si="149"/>
        <v/>
      </c>
      <c r="M674" s="3" t="str">
        <f t="shared" si="150"/>
        <v/>
      </c>
    </row>
    <row r="675" spans="1:13" x14ac:dyDescent="0.2">
      <c r="A675" s="9" t="str">
        <f t="shared" si="147"/>
        <v/>
      </c>
      <c r="B675" s="3" t="str">
        <f t="shared" si="148"/>
        <v/>
      </c>
      <c r="C675" s="3" t="str">
        <f t="shared" si="142"/>
        <v/>
      </c>
      <c r="D675" s="3" t="str">
        <f>IF(ISNUMBER(A675),COUNTIF(Calculations!B:B, A675),"")</f>
        <v/>
      </c>
      <c r="E675" s="3" t="str">
        <f>IF(ISNUMBER(A675),COUNTIF(Calculations!A:A, A675),"")</f>
        <v/>
      </c>
      <c r="F675" s="3" t="str">
        <f t="shared" si="151"/>
        <v/>
      </c>
      <c r="G675" s="3" t="str">
        <f t="shared" si="152"/>
        <v/>
      </c>
      <c r="H675" s="3" t="str">
        <f t="shared" si="143"/>
        <v/>
      </c>
      <c r="I675" s="3" t="str">
        <f t="shared" si="144"/>
        <v/>
      </c>
      <c r="J675" s="3" t="str">
        <f t="shared" si="145"/>
        <v/>
      </c>
      <c r="K675" s="3" t="str">
        <f t="shared" si="146"/>
        <v/>
      </c>
      <c r="L675" s="3" t="str">
        <f t="shared" si="149"/>
        <v/>
      </c>
      <c r="M675" s="3" t="str">
        <f t="shared" si="150"/>
        <v/>
      </c>
    </row>
    <row r="676" spans="1:13" x14ac:dyDescent="0.2">
      <c r="A676" s="9" t="str">
        <f t="shared" si="147"/>
        <v/>
      </c>
      <c r="B676" s="3" t="str">
        <f t="shared" si="148"/>
        <v/>
      </c>
      <c r="C676" s="3" t="str">
        <f t="shared" si="142"/>
        <v/>
      </c>
      <c r="D676" s="3" t="str">
        <f>IF(ISNUMBER(A676),COUNTIF(Calculations!B:B, A676),"")</f>
        <v/>
      </c>
      <c r="E676" s="3" t="str">
        <f>IF(ISNUMBER(A676),COUNTIF(Calculations!A:A, A676),"")</f>
        <v/>
      </c>
      <c r="F676" s="3" t="str">
        <f t="shared" si="151"/>
        <v/>
      </c>
      <c r="G676" s="3" t="str">
        <f t="shared" si="152"/>
        <v/>
      </c>
      <c r="H676" s="3" t="str">
        <f t="shared" si="143"/>
        <v/>
      </c>
      <c r="I676" s="3" t="str">
        <f t="shared" si="144"/>
        <v/>
      </c>
      <c r="J676" s="3" t="str">
        <f t="shared" si="145"/>
        <v/>
      </c>
      <c r="K676" s="3" t="str">
        <f t="shared" si="146"/>
        <v/>
      </c>
      <c r="L676" s="3" t="str">
        <f t="shared" si="149"/>
        <v/>
      </c>
      <c r="M676" s="3" t="str">
        <f t="shared" si="150"/>
        <v/>
      </c>
    </row>
    <row r="677" spans="1:13" x14ac:dyDescent="0.2">
      <c r="A677" s="9" t="str">
        <f t="shared" si="147"/>
        <v/>
      </c>
      <c r="B677" s="3" t="str">
        <f t="shared" si="148"/>
        <v/>
      </c>
      <c r="C677" s="3" t="str">
        <f t="shared" si="142"/>
        <v/>
      </c>
      <c r="D677" s="3" t="str">
        <f>IF(ISNUMBER(A677),COUNTIF(Calculations!B:B, A677),"")</f>
        <v/>
      </c>
      <c r="E677" s="3" t="str">
        <f>IF(ISNUMBER(A677),COUNTIF(Calculations!A:A, A677),"")</f>
        <v/>
      </c>
      <c r="F677" s="3" t="str">
        <f t="shared" si="151"/>
        <v/>
      </c>
      <c r="G677" s="3" t="str">
        <f t="shared" si="152"/>
        <v/>
      </c>
      <c r="H677" s="3" t="str">
        <f t="shared" si="143"/>
        <v/>
      </c>
      <c r="I677" s="3" t="str">
        <f t="shared" si="144"/>
        <v/>
      </c>
      <c r="J677" s="3" t="str">
        <f t="shared" si="145"/>
        <v/>
      </c>
      <c r="K677" s="3" t="str">
        <f t="shared" si="146"/>
        <v/>
      </c>
      <c r="L677" s="3" t="str">
        <f t="shared" si="149"/>
        <v/>
      </c>
      <c r="M677" s="3" t="str">
        <f t="shared" si="150"/>
        <v/>
      </c>
    </row>
    <row r="678" spans="1:13" x14ac:dyDescent="0.2">
      <c r="A678" s="9" t="str">
        <f t="shared" si="147"/>
        <v/>
      </c>
      <c r="B678" s="3" t="str">
        <f t="shared" si="148"/>
        <v/>
      </c>
      <c r="C678" s="3" t="str">
        <f t="shared" si="142"/>
        <v/>
      </c>
      <c r="D678" s="3" t="str">
        <f>IF(ISNUMBER(A678),COUNTIF(Calculations!B:B, A678),"")</f>
        <v/>
      </c>
      <c r="E678" s="3" t="str">
        <f>IF(ISNUMBER(A678),COUNTIF(Calculations!A:A, A678),"")</f>
        <v/>
      </c>
      <c r="F678" s="3" t="str">
        <f t="shared" si="151"/>
        <v/>
      </c>
      <c r="G678" s="3" t="str">
        <f t="shared" si="152"/>
        <v/>
      </c>
      <c r="H678" s="3" t="str">
        <f t="shared" si="143"/>
        <v/>
      </c>
      <c r="I678" s="3" t="str">
        <f t="shared" si="144"/>
        <v/>
      </c>
      <c r="J678" s="3" t="str">
        <f t="shared" si="145"/>
        <v/>
      </c>
      <c r="K678" s="3" t="str">
        <f t="shared" si="146"/>
        <v/>
      </c>
      <c r="L678" s="3" t="str">
        <f t="shared" si="149"/>
        <v/>
      </c>
      <c r="M678" s="3" t="str">
        <f t="shared" si="150"/>
        <v/>
      </c>
    </row>
    <row r="679" spans="1:13" x14ac:dyDescent="0.2">
      <c r="A679" s="9" t="str">
        <f t="shared" si="147"/>
        <v/>
      </c>
      <c r="B679" s="3" t="str">
        <f t="shared" si="148"/>
        <v/>
      </c>
      <c r="C679" s="3" t="str">
        <f t="shared" si="142"/>
        <v/>
      </c>
      <c r="D679" s="3" t="str">
        <f>IF(ISNUMBER(A679),COUNTIF(Calculations!B:B, A679),"")</f>
        <v/>
      </c>
      <c r="E679" s="3" t="str">
        <f>IF(ISNUMBER(A679),COUNTIF(Calculations!A:A, A679),"")</f>
        <v/>
      </c>
      <c r="F679" s="3" t="str">
        <f t="shared" si="151"/>
        <v/>
      </c>
      <c r="G679" s="3" t="str">
        <f t="shared" si="152"/>
        <v/>
      </c>
      <c r="H679" s="3" t="str">
        <f t="shared" si="143"/>
        <v/>
      </c>
      <c r="I679" s="3" t="str">
        <f t="shared" si="144"/>
        <v/>
      </c>
      <c r="J679" s="3" t="str">
        <f t="shared" si="145"/>
        <v/>
      </c>
      <c r="K679" s="3" t="str">
        <f t="shared" si="146"/>
        <v/>
      </c>
      <c r="L679" s="3" t="str">
        <f t="shared" si="149"/>
        <v/>
      </c>
      <c r="M679" s="3" t="str">
        <f t="shared" si="150"/>
        <v/>
      </c>
    </row>
    <row r="680" spans="1:13" x14ac:dyDescent="0.2">
      <c r="A680" s="9" t="str">
        <f t="shared" si="147"/>
        <v/>
      </c>
      <c r="B680" s="3" t="str">
        <f t="shared" si="148"/>
        <v/>
      </c>
      <c r="C680" s="3" t="str">
        <f t="shared" si="142"/>
        <v/>
      </c>
      <c r="D680" s="3" t="str">
        <f>IF(ISNUMBER(A680),COUNTIF(Calculations!B:B, A680),"")</f>
        <v/>
      </c>
      <c r="E680" s="3" t="str">
        <f>IF(ISNUMBER(A680),COUNTIF(Calculations!A:A, A680),"")</f>
        <v/>
      </c>
      <c r="F680" s="3" t="str">
        <f t="shared" si="151"/>
        <v/>
      </c>
      <c r="G680" s="3" t="str">
        <f t="shared" si="152"/>
        <v/>
      </c>
      <c r="H680" s="3" t="str">
        <f t="shared" si="143"/>
        <v/>
      </c>
      <c r="I680" s="3" t="str">
        <f t="shared" si="144"/>
        <v/>
      </c>
      <c r="J680" s="3" t="str">
        <f t="shared" si="145"/>
        <v/>
      </c>
      <c r="K680" s="3" t="str">
        <f t="shared" si="146"/>
        <v/>
      </c>
      <c r="L680" s="3" t="str">
        <f t="shared" si="149"/>
        <v/>
      </c>
      <c r="M680" s="3" t="str">
        <f t="shared" si="150"/>
        <v/>
      </c>
    </row>
    <row r="681" spans="1:13" x14ac:dyDescent="0.2">
      <c r="A681" s="9" t="str">
        <f t="shared" si="147"/>
        <v/>
      </c>
      <c r="B681" s="3" t="str">
        <f t="shared" si="148"/>
        <v/>
      </c>
      <c r="C681" s="3" t="str">
        <f t="shared" si="142"/>
        <v/>
      </c>
      <c r="D681" s="3" t="str">
        <f>IF(ISNUMBER(A681),COUNTIF(Calculations!B:B, A681),"")</f>
        <v/>
      </c>
      <c r="E681" s="3" t="str">
        <f>IF(ISNUMBER(A681),COUNTIF(Calculations!A:A, A681),"")</f>
        <v/>
      </c>
      <c r="F681" s="3" t="str">
        <f t="shared" si="151"/>
        <v/>
      </c>
      <c r="G681" s="3" t="str">
        <f t="shared" si="152"/>
        <v/>
      </c>
      <c r="H681" s="3" t="str">
        <f t="shared" si="143"/>
        <v/>
      </c>
      <c r="I681" s="3" t="str">
        <f t="shared" si="144"/>
        <v/>
      </c>
      <c r="J681" s="3" t="str">
        <f t="shared" si="145"/>
        <v/>
      </c>
      <c r="K681" s="3" t="str">
        <f t="shared" si="146"/>
        <v/>
      </c>
      <c r="L681" s="3" t="str">
        <f t="shared" si="149"/>
        <v/>
      </c>
      <c r="M681" s="3" t="str">
        <f t="shared" si="150"/>
        <v/>
      </c>
    </row>
    <row r="682" spans="1:13" x14ac:dyDescent="0.2">
      <c r="A682" s="9" t="str">
        <f t="shared" si="147"/>
        <v/>
      </c>
      <c r="B682" s="3" t="str">
        <f t="shared" si="148"/>
        <v/>
      </c>
      <c r="C682" s="3" t="str">
        <f t="shared" si="142"/>
        <v/>
      </c>
      <c r="D682" s="3" t="str">
        <f>IF(ISNUMBER(A682),COUNTIF(Calculations!B:B, A682),"")</f>
        <v/>
      </c>
      <c r="E682" s="3" t="str">
        <f>IF(ISNUMBER(A682),COUNTIF(Calculations!A:A, A682),"")</f>
        <v/>
      </c>
      <c r="F682" s="3" t="str">
        <f t="shared" si="151"/>
        <v/>
      </c>
      <c r="G682" s="3" t="str">
        <f t="shared" si="152"/>
        <v/>
      </c>
      <c r="H682" s="3" t="str">
        <f t="shared" si="143"/>
        <v/>
      </c>
      <c r="I682" s="3" t="str">
        <f t="shared" si="144"/>
        <v/>
      </c>
      <c r="J682" s="3" t="str">
        <f t="shared" si="145"/>
        <v/>
      </c>
      <c r="K682" s="3" t="str">
        <f t="shared" si="146"/>
        <v/>
      </c>
      <c r="L682" s="3" t="str">
        <f t="shared" si="149"/>
        <v/>
      </c>
      <c r="M682" s="3" t="str">
        <f t="shared" si="150"/>
        <v/>
      </c>
    </row>
    <row r="683" spans="1:13" x14ac:dyDescent="0.2">
      <c r="A683" s="9" t="str">
        <f t="shared" si="147"/>
        <v/>
      </c>
      <c r="B683" s="3" t="str">
        <f t="shared" si="148"/>
        <v/>
      </c>
      <c r="C683" s="3" t="str">
        <f t="shared" si="142"/>
        <v/>
      </c>
      <c r="D683" s="3" t="str">
        <f>IF(ISNUMBER(A683),COUNTIF(Calculations!B:B, A683),"")</f>
        <v/>
      </c>
      <c r="E683" s="3" t="str">
        <f>IF(ISNUMBER(A683),COUNTIF(Calculations!A:A, A683),"")</f>
        <v/>
      </c>
      <c r="F683" s="3" t="str">
        <f t="shared" si="151"/>
        <v/>
      </c>
      <c r="G683" s="3" t="str">
        <f t="shared" si="152"/>
        <v/>
      </c>
      <c r="H683" s="3" t="str">
        <f t="shared" si="143"/>
        <v/>
      </c>
      <c r="I683" s="3" t="str">
        <f t="shared" si="144"/>
        <v/>
      </c>
      <c r="J683" s="3" t="str">
        <f t="shared" si="145"/>
        <v/>
      </c>
      <c r="K683" s="3" t="str">
        <f t="shared" si="146"/>
        <v/>
      </c>
      <c r="L683" s="3" t="str">
        <f t="shared" si="149"/>
        <v/>
      </c>
      <c r="M683" s="3" t="str">
        <f t="shared" si="150"/>
        <v/>
      </c>
    </row>
    <row r="684" spans="1:13" x14ac:dyDescent="0.2">
      <c r="A684" s="9" t="str">
        <f t="shared" si="147"/>
        <v/>
      </c>
      <c r="B684" s="3" t="str">
        <f t="shared" si="148"/>
        <v/>
      </c>
      <c r="C684" s="3" t="str">
        <f t="shared" si="142"/>
        <v/>
      </c>
      <c r="D684" s="3" t="str">
        <f>IF(ISNUMBER(A684),COUNTIF(Calculations!B:B, A684),"")</f>
        <v/>
      </c>
      <c r="E684" s="3" t="str">
        <f>IF(ISNUMBER(A684),COUNTIF(Calculations!A:A, A684),"")</f>
        <v/>
      </c>
      <c r="F684" s="3" t="str">
        <f t="shared" si="151"/>
        <v/>
      </c>
      <c r="G684" s="3" t="str">
        <f t="shared" si="152"/>
        <v/>
      </c>
      <c r="H684" s="3" t="str">
        <f t="shared" si="143"/>
        <v/>
      </c>
      <c r="I684" s="3" t="str">
        <f t="shared" si="144"/>
        <v/>
      </c>
      <c r="J684" s="3" t="str">
        <f t="shared" si="145"/>
        <v/>
      </c>
      <c r="K684" s="3" t="str">
        <f t="shared" si="146"/>
        <v/>
      </c>
      <c r="L684" s="3" t="str">
        <f t="shared" si="149"/>
        <v/>
      </c>
      <c r="M684" s="3" t="str">
        <f t="shared" si="150"/>
        <v/>
      </c>
    </row>
    <row r="685" spans="1:13" x14ac:dyDescent="0.2">
      <c r="A685" s="9" t="str">
        <f t="shared" si="147"/>
        <v/>
      </c>
      <c r="B685" s="3" t="str">
        <f t="shared" si="148"/>
        <v/>
      </c>
      <c r="C685" s="3" t="str">
        <f t="shared" si="142"/>
        <v/>
      </c>
      <c r="D685" s="3" t="str">
        <f>IF(ISNUMBER(A685),COUNTIF(Calculations!B:B, A685),"")</f>
        <v/>
      </c>
      <c r="E685" s="3" t="str">
        <f>IF(ISNUMBER(A685),COUNTIF(Calculations!A:A, A685),"")</f>
        <v/>
      </c>
      <c r="F685" s="3" t="str">
        <f t="shared" si="151"/>
        <v/>
      </c>
      <c r="G685" s="3" t="str">
        <f t="shared" si="152"/>
        <v/>
      </c>
      <c r="H685" s="3" t="str">
        <f t="shared" si="143"/>
        <v/>
      </c>
      <c r="I685" s="3" t="str">
        <f t="shared" si="144"/>
        <v/>
      </c>
      <c r="J685" s="3" t="str">
        <f t="shared" si="145"/>
        <v/>
      </c>
      <c r="K685" s="3" t="str">
        <f t="shared" si="146"/>
        <v/>
      </c>
      <c r="L685" s="3" t="str">
        <f t="shared" si="149"/>
        <v/>
      </c>
      <c r="M685" s="3" t="str">
        <f t="shared" si="150"/>
        <v/>
      </c>
    </row>
    <row r="686" spans="1:13" x14ac:dyDescent="0.2">
      <c r="A686" s="9" t="str">
        <f t="shared" si="147"/>
        <v/>
      </c>
      <c r="B686" s="3" t="str">
        <f t="shared" si="148"/>
        <v/>
      </c>
      <c r="C686" s="3" t="str">
        <f t="shared" si="142"/>
        <v/>
      </c>
      <c r="D686" s="3" t="str">
        <f>IF(ISNUMBER(A686),COUNTIF(Calculations!B:B, A686),"")</f>
        <v/>
      </c>
      <c r="E686" s="3" t="str">
        <f>IF(ISNUMBER(A686),COUNTIF(Calculations!A:A, A686),"")</f>
        <v/>
      </c>
      <c r="F686" s="3" t="str">
        <f t="shared" si="151"/>
        <v/>
      </c>
      <c r="G686" s="3" t="str">
        <f t="shared" si="152"/>
        <v/>
      </c>
      <c r="H686" s="3" t="str">
        <f t="shared" si="143"/>
        <v/>
      </c>
      <c r="I686" s="3" t="str">
        <f t="shared" si="144"/>
        <v/>
      </c>
      <c r="J686" s="3" t="str">
        <f t="shared" si="145"/>
        <v/>
      </c>
      <c r="K686" s="3" t="str">
        <f t="shared" si="146"/>
        <v/>
      </c>
      <c r="L686" s="3" t="str">
        <f t="shared" si="149"/>
        <v/>
      </c>
      <c r="M686" s="3" t="str">
        <f t="shared" si="150"/>
        <v/>
      </c>
    </row>
    <row r="687" spans="1:13" x14ac:dyDescent="0.2">
      <c r="A687" s="9" t="str">
        <f t="shared" si="147"/>
        <v/>
      </c>
      <c r="B687" s="3" t="str">
        <f t="shared" si="148"/>
        <v/>
      </c>
      <c r="C687" s="3" t="str">
        <f t="shared" si="142"/>
        <v/>
      </c>
      <c r="D687" s="3" t="str">
        <f>IF(ISNUMBER(A687),COUNTIF(Calculations!B:B, A687),"")</f>
        <v/>
      </c>
      <c r="E687" s="3" t="str">
        <f>IF(ISNUMBER(A687),COUNTIF(Calculations!A:A, A687),"")</f>
        <v/>
      </c>
      <c r="F687" s="3" t="str">
        <f t="shared" si="151"/>
        <v/>
      </c>
      <c r="G687" s="3" t="str">
        <f t="shared" si="152"/>
        <v/>
      </c>
      <c r="H687" s="3" t="str">
        <f t="shared" si="143"/>
        <v/>
      </c>
      <c r="I687" s="3" t="str">
        <f t="shared" si="144"/>
        <v/>
      </c>
      <c r="J687" s="3" t="str">
        <f t="shared" si="145"/>
        <v/>
      </c>
      <c r="K687" s="3" t="str">
        <f t="shared" si="146"/>
        <v/>
      </c>
      <c r="L687" s="3" t="str">
        <f t="shared" si="149"/>
        <v/>
      </c>
      <c r="M687" s="3" t="str">
        <f t="shared" si="150"/>
        <v/>
      </c>
    </row>
    <row r="688" spans="1:13" x14ac:dyDescent="0.2">
      <c r="A688" s="9" t="str">
        <f t="shared" si="147"/>
        <v/>
      </c>
      <c r="B688" s="3" t="str">
        <f t="shared" si="148"/>
        <v/>
      </c>
      <c r="C688" s="3" t="str">
        <f t="shared" si="142"/>
        <v/>
      </c>
      <c r="D688" s="3" t="str">
        <f>IF(ISNUMBER(A688),COUNTIF(Calculations!B:B, A688),"")</f>
        <v/>
      </c>
      <c r="E688" s="3" t="str">
        <f>IF(ISNUMBER(A688),COUNTIF(Calculations!A:A, A688),"")</f>
        <v/>
      </c>
      <c r="F688" s="3" t="str">
        <f t="shared" si="151"/>
        <v/>
      </c>
      <c r="G688" s="3" t="str">
        <f t="shared" si="152"/>
        <v/>
      </c>
      <c r="H688" s="3" t="str">
        <f t="shared" si="143"/>
        <v/>
      </c>
      <c r="I688" s="3" t="str">
        <f t="shared" si="144"/>
        <v/>
      </c>
      <c r="J688" s="3" t="str">
        <f t="shared" si="145"/>
        <v/>
      </c>
      <c r="K688" s="3" t="str">
        <f t="shared" si="146"/>
        <v/>
      </c>
      <c r="L688" s="3" t="str">
        <f t="shared" si="149"/>
        <v/>
      </c>
      <c r="M688" s="3" t="str">
        <f t="shared" si="150"/>
        <v/>
      </c>
    </row>
    <row r="689" spans="1:13" x14ac:dyDescent="0.2">
      <c r="A689" s="9" t="str">
        <f t="shared" si="147"/>
        <v/>
      </c>
      <c r="B689" s="3" t="str">
        <f t="shared" si="148"/>
        <v/>
      </c>
      <c r="C689" s="3" t="str">
        <f t="shared" si="142"/>
        <v/>
      </c>
      <c r="D689" s="3" t="str">
        <f>IF(ISNUMBER(A689),COUNTIF(Calculations!B:B, A689),"")</f>
        <v/>
      </c>
      <c r="E689" s="3" t="str">
        <f>IF(ISNUMBER(A689),COUNTIF(Calculations!A:A, A689),"")</f>
        <v/>
      </c>
      <c r="F689" s="3" t="str">
        <f t="shared" si="151"/>
        <v/>
      </c>
      <c r="G689" s="3" t="str">
        <f t="shared" si="152"/>
        <v/>
      </c>
      <c r="H689" s="3" t="str">
        <f t="shared" si="143"/>
        <v/>
      </c>
      <c r="I689" s="3" t="str">
        <f t="shared" si="144"/>
        <v/>
      </c>
      <c r="J689" s="3" t="str">
        <f t="shared" si="145"/>
        <v/>
      </c>
      <c r="K689" s="3" t="str">
        <f t="shared" si="146"/>
        <v/>
      </c>
      <c r="L689" s="3" t="str">
        <f t="shared" si="149"/>
        <v/>
      </c>
      <c r="M689" s="3" t="str">
        <f t="shared" si="150"/>
        <v/>
      </c>
    </row>
    <row r="690" spans="1:13" x14ac:dyDescent="0.2">
      <c r="A690" s="9" t="str">
        <f t="shared" si="147"/>
        <v/>
      </c>
      <c r="B690" s="3" t="str">
        <f t="shared" si="148"/>
        <v/>
      </c>
      <c r="C690" s="3" t="str">
        <f t="shared" si="142"/>
        <v/>
      </c>
      <c r="D690" s="3" t="str">
        <f>IF(ISNUMBER(A690),COUNTIF(Calculations!B:B, A690),"")</f>
        <v/>
      </c>
      <c r="E690" s="3" t="str">
        <f>IF(ISNUMBER(A690),COUNTIF(Calculations!A:A, A690),"")</f>
        <v/>
      </c>
      <c r="F690" s="3" t="str">
        <f t="shared" si="151"/>
        <v/>
      </c>
      <c r="G690" s="3" t="str">
        <f t="shared" si="152"/>
        <v/>
      </c>
      <c r="H690" s="3" t="str">
        <f t="shared" si="143"/>
        <v/>
      </c>
      <c r="I690" s="3" t="str">
        <f t="shared" si="144"/>
        <v/>
      </c>
      <c r="J690" s="3" t="str">
        <f t="shared" si="145"/>
        <v/>
      </c>
      <c r="K690" s="3" t="str">
        <f t="shared" si="146"/>
        <v/>
      </c>
      <c r="L690" s="3" t="str">
        <f t="shared" si="149"/>
        <v/>
      </c>
      <c r="M690" s="3" t="str">
        <f t="shared" si="150"/>
        <v/>
      </c>
    </row>
    <row r="691" spans="1:13" x14ac:dyDescent="0.2">
      <c r="A691" s="9" t="str">
        <f t="shared" si="147"/>
        <v/>
      </c>
      <c r="B691" s="3" t="str">
        <f t="shared" si="148"/>
        <v/>
      </c>
      <c r="C691" s="3" t="str">
        <f t="shared" si="142"/>
        <v/>
      </c>
      <c r="D691" s="3" t="str">
        <f>IF(ISNUMBER(A691),COUNTIF(Calculations!B:B, A691),"")</f>
        <v/>
      </c>
      <c r="E691" s="3" t="str">
        <f>IF(ISNUMBER(A691),COUNTIF(Calculations!A:A, A691),"")</f>
        <v/>
      </c>
      <c r="F691" s="3" t="str">
        <f t="shared" si="151"/>
        <v/>
      </c>
      <c r="G691" s="3" t="str">
        <f t="shared" si="152"/>
        <v/>
      </c>
      <c r="H691" s="3" t="str">
        <f t="shared" si="143"/>
        <v/>
      </c>
      <c r="I691" s="3" t="str">
        <f t="shared" si="144"/>
        <v/>
      </c>
      <c r="J691" s="3" t="str">
        <f t="shared" si="145"/>
        <v/>
      </c>
      <c r="K691" s="3" t="str">
        <f t="shared" si="146"/>
        <v/>
      </c>
      <c r="L691" s="3" t="str">
        <f t="shared" si="149"/>
        <v/>
      </c>
      <c r="M691" s="3" t="str">
        <f t="shared" si="150"/>
        <v/>
      </c>
    </row>
    <row r="692" spans="1:13" x14ac:dyDescent="0.2">
      <c r="A692" s="9" t="str">
        <f t="shared" si="147"/>
        <v/>
      </c>
      <c r="B692" s="3" t="str">
        <f t="shared" si="148"/>
        <v/>
      </c>
      <c r="C692" s="3" t="str">
        <f t="shared" si="142"/>
        <v/>
      </c>
      <c r="D692" s="3" t="str">
        <f>IF(ISNUMBER(A692),COUNTIF(Calculations!B:B, A692),"")</f>
        <v/>
      </c>
      <c r="E692" s="3" t="str">
        <f>IF(ISNUMBER(A692),COUNTIF(Calculations!A:A, A692),"")</f>
        <v/>
      </c>
      <c r="F692" s="3" t="str">
        <f t="shared" si="151"/>
        <v/>
      </c>
      <c r="G692" s="3" t="str">
        <f t="shared" si="152"/>
        <v/>
      </c>
      <c r="H692" s="3" t="str">
        <f t="shared" si="143"/>
        <v/>
      </c>
      <c r="I692" s="3" t="str">
        <f t="shared" si="144"/>
        <v/>
      </c>
      <c r="J692" s="3" t="str">
        <f t="shared" si="145"/>
        <v/>
      </c>
      <c r="K692" s="3" t="str">
        <f t="shared" si="146"/>
        <v/>
      </c>
      <c r="L692" s="3" t="str">
        <f t="shared" si="149"/>
        <v/>
      </c>
      <c r="M692" s="3" t="str">
        <f t="shared" si="150"/>
        <v/>
      </c>
    </row>
    <row r="693" spans="1:13" x14ac:dyDescent="0.2">
      <c r="A693" s="9" t="str">
        <f t="shared" si="147"/>
        <v/>
      </c>
      <c r="B693" s="3" t="str">
        <f t="shared" si="148"/>
        <v/>
      </c>
      <c r="C693" s="3" t="str">
        <f t="shared" si="142"/>
        <v/>
      </c>
      <c r="D693" s="3" t="str">
        <f>IF(ISNUMBER(A693),COUNTIF(Calculations!B:B, A693),"")</f>
        <v/>
      </c>
      <c r="E693" s="3" t="str">
        <f>IF(ISNUMBER(A693),COUNTIF(Calculations!A:A, A693),"")</f>
        <v/>
      </c>
      <c r="F693" s="3" t="str">
        <f t="shared" si="151"/>
        <v/>
      </c>
      <c r="G693" s="3" t="str">
        <f t="shared" si="152"/>
        <v/>
      </c>
      <c r="H693" s="3" t="str">
        <f t="shared" si="143"/>
        <v/>
      </c>
      <c r="I693" s="3" t="str">
        <f t="shared" si="144"/>
        <v/>
      </c>
      <c r="J693" s="3" t="str">
        <f t="shared" si="145"/>
        <v/>
      </c>
      <c r="K693" s="3" t="str">
        <f t="shared" si="146"/>
        <v/>
      </c>
      <c r="L693" s="3" t="str">
        <f t="shared" si="149"/>
        <v/>
      </c>
      <c r="M693" s="3" t="str">
        <f t="shared" si="150"/>
        <v/>
      </c>
    </row>
    <row r="694" spans="1:13" x14ac:dyDescent="0.2">
      <c r="A694" s="9" t="str">
        <f t="shared" si="147"/>
        <v/>
      </c>
      <c r="B694" s="3" t="str">
        <f t="shared" si="148"/>
        <v/>
      </c>
      <c r="C694" s="3" t="str">
        <f t="shared" si="142"/>
        <v/>
      </c>
      <c r="D694" s="3" t="str">
        <f>IF(ISNUMBER(A694),COUNTIF(Calculations!B:B, A694),"")</f>
        <v/>
      </c>
      <c r="E694" s="3" t="str">
        <f>IF(ISNUMBER(A694),COUNTIF(Calculations!A:A, A694),"")</f>
        <v/>
      </c>
      <c r="F694" s="3" t="str">
        <f t="shared" si="151"/>
        <v/>
      </c>
      <c r="G694" s="3" t="str">
        <f t="shared" si="152"/>
        <v/>
      </c>
      <c r="H694" s="3" t="str">
        <f t="shared" si="143"/>
        <v/>
      </c>
      <c r="I694" s="3" t="str">
        <f t="shared" si="144"/>
        <v/>
      </c>
      <c r="J694" s="3" t="str">
        <f t="shared" si="145"/>
        <v/>
      </c>
      <c r="K694" s="3" t="str">
        <f t="shared" si="146"/>
        <v/>
      </c>
      <c r="L694" s="3" t="str">
        <f t="shared" si="149"/>
        <v/>
      </c>
      <c r="M694" s="3" t="str">
        <f t="shared" si="150"/>
        <v/>
      </c>
    </row>
    <row r="695" spans="1:13" x14ac:dyDescent="0.2">
      <c r="A695" s="9" t="str">
        <f t="shared" si="147"/>
        <v/>
      </c>
      <c r="B695" s="3" t="str">
        <f t="shared" si="148"/>
        <v/>
      </c>
      <c r="C695" s="3" t="str">
        <f t="shared" si="142"/>
        <v/>
      </c>
      <c r="D695" s="3" t="str">
        <f>IF(ISNUMBER(A695),COUNTIF(Calculations!B:B, A695),"")</f>
        <v/>
      </c>
      <c r="E695" s="3" t="str">
        <f>IF(ISNUMBER(A695),COUNTIF(Calculations!A:A, A695),"")</f>
        <v/>
      </c>
      <c r="F695" s="3" t="str">
        <f t="shared" si="151"/>
        <v/>
      </c>
      <c r="G695" s="3" t="str">
        <f t="shared" si="152"/>
        <v/>
      </c>
      <c r="H695" s="3" t="str">
        <f t="shared" si="143"/>
        <v/>
      </c>
      <c r="I695" s="3" t="str">
        <f t="shared" si="144"/>
        <v/>
      </c>
      <c r="J695" s="3" t="str">
        <f t="shared" si="145"/>
        <v/>
      </c>
      <c r="K695" s="3" t="str">
        <f t="shared" si="146"/>
        <v/>
      </c>
      <c r="L695" s="3" t="str">
        <f t="shared" si="149"/>
        <v/>
      </c>
      <c r="M695" s="3" t="str">
        <f t="shared" si="150"/>
        <v/>
      </c>
    </row>
    <row r="696" spans="1:13" x14ac:dyDescent="0.2">
      <c r="A696" s="9" t="str">
        <f t="shared" si="147"/>
        <v/>
      </c>
      <c r="B696" s="3" t="str">
        <f t="shared" si="148"/>
        <v/>
      </c>
      <c r="C696" s="3" t="str">
        <f t="shared" si="142"/>
        <v/>
      </c>
      <c r="D696" s="3" t="str">
        <f>IF(ISNUMBER(A696),COUNTIF(Calculations!B:B, A696),"")</f>
        <v/>
      </c>
      <c r="E696" s="3" t="str">
        <f>IF(ISNUMBER(A696),COUNTIF(Calculations!A:A, A696),"")</f>
        <v/>
      </c>
      <c r="F696" s="3" t="str">
        <f t="shared" si="151"/>
        <v/>
      </c>
      <c r="G696" s="3" t="str">
        <f t="shared" si="152"/>
        <v/>
      </c>
      <c r="H696" s="3" t="str">
        <f t="shared" si="143"/>
        <v/>
      </c>
      <c r="I696" s="3" t="str">
        <f t="shared" si="144"/>
        <v/>
      </c>
      <c r="J696" s="3" t="str">
        <f t="shared" si="145"/>
        <v/>
      </c>
      <c r="K696" s="3" t="str">
        <f t="shared" si="146"/>
        <v/>
      </c>
      <c r="L696" s="3" t="str">
        <f t="shared" si="149"/>
        <v/>
      </c>
      <c r="M696" s="3" t="str">
        <f t="shared" si="150"/>
        <v/>
      </c>
    </row>
    <row r="697" spans="1:13" x14ac:dyDescent="0.2">
      <c r="A697" s="9" t="str">
        <f t="shared" si="147"/>
        <v/>
      </c>
      <c r="B697" s="3" t="str">
        <f t="shared" si="148"/>
        <v/>
      </c>
      <c r="C697" s="3" t="str">
        <f t="shared" si="142"/>
        <v/>
      </c>
      <c r="D697" s="3" t="str">
        <f>IF(ISNUMBER(A697),COUNTIF(Calculations!B:B, A697),"")</f>
        <v/>
      </c>
      <c r="E697" s="3" t="str">
        <f>IF(ISNUMBER(A697),COUNTIF(Calculations!A:A, A697),"")</f>
        <v/>
      </c>
      <c r="F697" s="3" t="str">
        <f t="shared" si="151"/>
        <v/>
      </c>
      <c r="G697" s="3" t="str">
        <f t="shared" si="152"/>
        <v/>
      </c>
      <c r="H697" s="3" t="str">
        <f t="shared" si="143"/>
        <v/>
      </c>
      <c r="I697" s="3" t="str">
        <f t="shared" si="144"/>
        <v/>
      </c>
      <c r="J697" s="3" t="str">
        <f t="shared" si="145"/>
        <v/>
      </c>
      <c r="K697" s="3" t="str">
        <f t="shared" si="146"/>
        <v/>
      </c>
      <c r="L697" s="3" t="str">
        <f t="shared" si="149"/>
        <v/>
      </c>
      <c r="M697" s="3" t="str">
        <f t="shared" si="150"/>
        <v/>
      </c>
    </row>
    <row r="698" spans="1:13" x14ac:dyDescent="0.2">
      <c r="A698" s="9" t="str">
        <f t="shared" si="147"/>
        <v/>
      </c>
      <c r="B698" s="3" t="str">
        <f t="shared" si="148"/>
        <v/>
      </c>
      <c r="C698" s="3" t="str">
        <f t="shared" si="142"/>
        <v/>
      </c>
      <c r="D698" s="3" t="str">
        <f>IF(ISNUMBER(A698),COUNTIF(Calculations!B:B, A698),"")</f>
        <v/>
      </c>
      <c r="E698" s="3" t="str">
        <f>IF(ISNUMBER(A698),COUNTIF(Calculations!A:A, A698),"")</f>
        <v/>
      </c>
      <c r="F698" s="3" t="str">
        <f t="shared" si="151"/>
        <v/>
      </c>
      <c r="G698" s="3" t="str">
        <f t="shared" si="152"/>
        <v/>
      </c>
      <c r="H698" s="3" t="str">
        <f t="shared" si="143"/>
        <v/>
      </c>
      <c r="I698" s="3" t="str">
        <f t="shared" si="144"/>
        <v/>
      </c>
      <c r="J698" s="3" t="str">
        <f t="shared" si="145"/>
        <v/>
      </c>
      <c r="K698" s="3" t="str">
        <f t="shared" si="146"/>
        <v/>
      </c>
      <c r="L698" s="3" t="str">
        <f t="shared" si="149"/>
        <v/>
      </c>
      <c r="M698" s="3" t="str">
        <f t="shared" si="150"/>
        <v/>
      </c>
    </row>
    <row r="699" spans="1:13" x14ac:dyDescent="0.2">
      <c r="A699" s="9" t="str">
        <f t="shared" si="147"/>
        <v/>
      </c>
      <c r="B699" s="3" t="str">
        <f t="shared" si="148"/>
        <v/>
      </c>
      <c r="C699" s="3" t="str">
        <f t="shared" si="142"/>
        <v/>
      </c>
      <c r="D699" s="3" t="str">
        <f>IF(ISNUMBER(A699),COUNTIF(Calculations!B:B, A699),"")</f>
        <v/>
      </c>
      <c r="E699" s="3" t="str">
        <f>IF(ISNUMBER(A699),COUNTIF(Calculations!A:A, A699),"")</f>
        <v/>
      </c>
      <c r="F699" s="3" t="str">
        <f t="shared" si="151"/>
        <v/>
      </c>
      <c r="G699" s="3" t="str">
        <f t="shared" si="152"/>
        <v/>
      </c>
      <c r="H699" s="3" t="str">
        <f t="shared" si="143"/>
        <v/>
      </c>
      <c r="I699" s="3" t="str">
        <f t="shared" si="144"/>
        <v/>
      </c>
      <c r="J699" s="3" t="str">
        <f t="shared" si="145"/>
        <v/>
      </c>
      <c r="K699" s="3" t="str">
        <f t="shared" si="146"/>
        <v/>
      </c>
      <c r="L699" s="3" t="str">
        <f t="shared" si="149"/>
        <v/>
      </c>
      <c r="M699" s="3" t="str">
        <f t="shared" si="150"/>
        <v/>
      </c>
    </row>
    <row r="700" spans="1:13" x14ac:dyDescent="0.2">
      <c r="A700" s="9" t="str">
        <f t="shared" si="147"/>
        <v/>
      </c>
      <c r="B700" s="3" t="str">
        <f t="shared" si="148"/>
        <v/>
      </c>
      <c r="C700" s="3" t="str">
        <f t="shared" si="142"/>
        <v/>
      </c>
      <c r="D700" s="3" t="str">
        <f>IF(ISNUMBER(A700),COUNTIF(Calculations!B:B, A700),"")</f>
        <v/>
      </c>
      <c r="E700" s="3" t="str">
        <f>IF(ISNUMBER(A700),COUNTIF(Calculations!A:A, A700),"")</f>
        <v/>
      </c>
      <c r="F700" s="3" t="str">
        <f t="shared" si="151"/>
        <v/>
      </c>
      <c r="G700" s="3" t="str">
        <f t="shared" si="152"/>
        <v/>
      </c>
      <c r="H700" s="3" t="str">
        <f t="shared" si="143"/>
        <v/>
      </c>
      <c r="I700" s="3" t="str">
        <f t="shared" si="144"/>
        <v/>
      </c>
      <c r="J700" s="3" t="str">
        <f t="shared" si="145"/>
        <v/>
      </c>
      <c r="K700" s="3" t="str">
        <f t="shared" si="146"/>
        <v/>
      </c>
      <c r="L700" s="3" t="str">
        <f t="shared" si="149"/>
        <v/>
      </c>
      <c r="M700" s="3" t="str">
        <f t="shared" si="150"/>
        <v/>
      </c>
    </row>
    <row r="701" spans="1:13" x14ac:dyDescent="0.2">
      <c r="A701" s="9" t="str">
        <f t="shared" si="147"/>
        <v/>
      </c>
      <c r="B701" s="3" t="str">
        <f t="shared" si="148"/>
        <v/>
      </c>
      <c r="C701" s="3" t="str">
        <f t="shared" si="142"/>
        <v/>
      </c>
      <c r="D701" s="3" t="str">
        <f>IF(ISNUMBER(A701),COUNTIF(Calculations!B:B, A701),"")</f>
        <v/>
      </c>
      <c r="E701" s="3" t="str">
        <f>IF(ISNUMBER(A701),COUNTIF(Calculations!A:A, A701),"")</f>
        <v/>
      </c>
      <c r="F701" s="3" t="str">
        <f t="shared" si="151"/>
        <v/>
      </c>
      <c r="G701" s="3" t="str">
        <f t="shared" si="152"/>
        <v/>
      </c>
      <c r="H701" s="3" t="str">
        <f t="shared" si="143"/>
        <v/>
      </c>
      <c r="I701" s="3" t="str">
        <f t="shared" si="144"/>
        <v/>
      </c>
      <c r="J701" s="3" t="str">
        <f t="shared" si="145"/>
        <v/>
      </c>
      <c r="K701" s="3" t="str">
        <f t="shared" si="146"/>
        <v/>
      </c>
      <c r="L701" s="3" t="str">
        <f t="shared" si="149"/>
        <v/>
      </c>
      <c r="M701" s="3" t="str">
        <f t="shared" si="150"/>
        <v/>
      </c>
    </row>
    <row r="702" spans="1:13" x14ac:dyDescent="0.2">
      <c r="A702" s="9" t="str">
        <f t="shared" si="147"/>
        <v/>
      </c>
      <c r="B702" s="3" t="str">
        <f t="shared" si="148"/>
        <v/>
      </c>
      <c r="C702" s="3" t="str">
        <f t="shared" si="142"/>
        <v/>
      </c>
      <c r="D702" s="3" t="str">
        <f>IF(ISNUMBER(A702),COUNTIF(Calculations!B:B, A702),"")</f>
        <v/>
      </c>
      <c r="E702" s="3" t="str">
        <f>IF(ISNUMBER(A702),COUNTIF(Calculations!A:A, A702),"")</f>
        <v/>
      </c>
      <c r="F702" s="3" t="str">
        <f t="shared" si="151"/>
        <v/>
      </c>
      <c r="G702" s="3" t="str">
        <f t="shared" si="152"/>
        <v/>
      </c>
      <c r="H702" s="3" t="str">
        <f t="shared" si="143"/>
        <v/>
      </c>
      <c r="I702" s="3" t="str">
        <f t="shared" si="144"/>
        <v/>
      </c>
      <c r="J702" s="3" t="str">
        <f t="shared" si="145"/>
        <v/>
      </c>
      <c r="K702" s="3" t="str">
        <f t="shared" si="146"/>
        <v/>
      </c>
      <c r="L702" s="3" t="str">
        <f t="shared" si="149"/>
        <v/>
      </c>
      <c r="M702" s="3" t="str">
        <f t="shared" si="150"/>
        <v/>
      </c>
    </row>
    <row r="703" spans="1:13" x14ac:dyDescent="0.2">
      <c r="A703" s="9" t="str">
        <f t="shared" si="147"/>
        <v/>
      </c>
      <c r="B703" s="3" t="str">
        <f t="shared" si="148"/>
        <v/>
      </c>
      <c r="C703" s="3" t="str">
        <f t="shared" si="142"/>
        <v/>
      </c>
      <c r="D703" s="3" t="str">
        <f>IF(ISNUMBER(A703),COUNTIF(Calculations!B:B, A703),"")</f>
        <v/>
      </c>
      <c r="E703" s="3" t="str">
        <f>IF(ISNUMBER(A703),COUNTIF(Calculations!A:A, A703),"")</f>
        <v/>
      </c>
      <c r="F703" s="3" t="str">
        <f t="shared" si="151"/>
        <v/>
      </c>
      <c r="G703" s="3" t="str">
        <f t="shared" si="152"/>
        <v/>
      </c>
      <c r="H703" s="3" t="str">
        <f t="shared" si="143"/>
        <v/>
      </c>
      <c r="I703" s="3" t="str">
        <f t="shared" si="144"/>
        <v/>
      </c>
      <c r="J703" s="3" t="str">
        <f t="shared" si="145"/>
        <v/>
      </c>
      <c r="K703" s="3" t="str">
        <f t="shared" si="146"/>
        <v/>
      </c>
      <c r="L703" s="3" t="str">
        <f t="shared" si="149"/>
        <v/>
      </c>
      <c r="M703" s="3" t="str">
        <f t="shared" si="150"/>
        <v/>
      </c>
    </row>
    <row r="704" spans="1:13" x14ac:dyDescent="0.2">
      <c r="A704" s="9" t="str">
        <f t="shared" si="147"/>
        <v/>
      </c>
      <c r="B704" s="3" t="str">
        <f t="shared" si="148"/>
        <v/>
      </c>
      <c r="C704" s="3" t="str">
        <f t="shared" si="142"/>
        <v/>
      </c>
      <c r="D704" s="3" t="str">
        <f>IF(ISNUMBER(A704),COUNTIF(Calculations!B:B, A704),"")</f>
        <v/>
      </c>
      <c r="E704" s="3" t="str">
        <f>IF(ISNUMBER(A704),COUNTIF(Calculations!A:A, A704),"")</f>
        <v/>
      </c>
      <c r="F704" s="3" t="str">
        <f t="shared" si="151"/>
        <v/>
      </c>
      <c r="G704" s="3" t="str">
        <f t="shared" si="152"/>
        <v/>
      </c>
      <c r="H704" s="3" t="str">
        <f t="shared" si="143"/>
        <v/>
      </c>
      <c r="I704" s="3" t="str">
        <f t="shared" si="144"/>
        <v/>
      </c>
      <c r="J704" s="3" t="str">
        <f t="shared" si="145"/>
        <v/>
      </c>
      <c r="K704" s="3" t="str">
        <f t="shared" si="146"/>
        <v/>
      </c>
      <c r="L704" s="3" t="str">
        <f t="shared" si="149"/>
        <v/>
      </c>
      <c r="M704" s="3" t="str">
        <f t="shared" si="150"/>
        <v/>
      </c>
    </row>
    <row r="705" spans="1:13" x14ac:dyDescent="0.2">
      <c r="A705" s="9" t="str">
        <f t="shared" si="147"/>
        <v/>
      </c>
      <c r="B705" s="3" t="str">
        <f t="shared" si="148"/>
        <v/>
      </c>
      <c r="C705" s="3" t="str">
        <f t="shared" si="142"/>
        <v/>
      </c>
      <c r="D705" s="3" t="str">
        <f>IF(ISNUMBER(A705),COUNTIF(Calculations!B:B, A705),"")</f>
        <v/>
      </c>
      <c r="E705" s="3" t="str">
        <f>IF(ISNUMBER(A705),COUNTIF(Calculations!A:A, A705),"")</f>
        <v/>
      </c>
      <c r="F705" s="3" t="str">
        <f t="shared" si="151"/>
        <v/>
      </c>
      <c r="G705" s="3" t="str">
        <f t="shared" si="152"/>
        <v/>
      </c>
      <c r="H705" s="3" t="str">
        <f t="shared" si="143"/>
        <v/>
      </c>
      <c r="I705" s="3" t="str">
        <f t="shared" si="144"/>
        <v/>
      </c>
      <c r="J705" s="3" t="str">
        <f t="shared" si="145"/>
        <v/>
      </c>
      <c r="K705" s="3" t="str">
        <f t="shared" si="146"/>
        <v/>
      </c>
      <c r="L705" s="3" t="str">
        <f t="shared" si="149"/>
        <v/>
      </c>
      <c r="M705" s="3" t="str">
        <f t="shared" si="150"/>
        <v/>
      </c>
    </row>
    <row r="706" spans="1:13" x14ac:dyDescent="0.2">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51"/>
        <v/>
      </c>
      <c r="G706" s="3" t="str">
        <f t="shared" si="152"/>
        <v/>
      </c>
      <c r="H706" s="3" t="str">
        <f t="shared" ref="H706:H769" si="154">IF(ISNUMBER(A706),
  COUNTIFS(IndirectStartDates,"&lt;=" &amp; $A706, IndirectStartDates,"&gt;"&amp;$A706-AgeLowest,  IndirectCompletedDates,"&gt;=" &amp; $A706)
+ COUNTIFS(IndirectStartDates,"&lt;=" &amp; $A706,    IndirectStartDates,"&gt;"&amp;$A706-AgeLowest,  IndirectCompletedDates,""),"")</f>
        <v/>
      </c>
      <c r="I706" s="3"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57">IF(ISNUMBER(A706),
  COUNTIFS(IndirectStartDates,"&lt;=" &amp; $A706, IndirectStartDates,"&lt;="&amp;$A706-AgeLargest, IndirectCompletedDates,"&gt;=" &amp; $A706)
+ COUNTIFS(IndirectStartDates,"&lt;=" &amp; $A706,    IndirectStartDates,"&lt;="&amp;$A706-AgeLargest,  IndirectCompletedDates,""),"")</f>
        <v/>
      </c>
      <c r="L706" s="3" t="str">
        <f t="shared" si="149"/>
        <v/>
      </c>
      <c r="M706" s="3" t="str">
        <f t="shared" si="150"/>
        <v/>
      </c>
    </row>
    <row r="707" spans="1:13" x14ac:dyDescent="0.2">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3" t="str">
        <f t="shared" si="151"/>
        <v/>
      </c>
      <c r="G707" s="3" t="str">
        <f t="shared" si="152"/>
        <v/>
      </c>
      <c r="H707" s="3" t="str">
        <f t="shared" si="154"/>
        <v/>
      </c>
      <c r="I707" s="3" t="str">
        <f t="shared" si="155"/>
        <v/>
      </c>
      <c r="J707" s="3" t="str">
        <f t="shared" si="156"/>
        <v/>
      </c>
      <c r="K707" s="3" t="str">
        <f t="shared" si="157"/>
        <v/>
      </c>
      <c r="L707" s="3" t="str">
        <f t="shared" ref="L707:L770" si="160">IF(A707&lt;&gt;"", IF(C706&gt;0, IF(((C707-C706)/C706)&gt;WIPWarningPercentage,C707,NA()),NA()),"")</f>
        <v/>
      </c>
      <c r="M707" s="3" t="str">
        <f t="shared" ref="M707:M770" si="161">IF(A707&lt;&gt;"", IF(J706+K706&gt;0, IF(((J707+K707)-(J706+K706))/(J706+K706)&gt;AgeWarningPercentage,J707+K707,NA()),NA()),"")</f>
        <v/>
      </c>
    </row>
    <row r="708" spans="1:13" x14ac:dyDescent="0.2">
      <c r="A708" s="9" t="str">
        <f t="shared" si="158"/>
        <v/>
      </c>
      <c r="B708" s="3" t="str">
        <f t="shared" si="159"/>
        <v/>
      </c>
      <c r="C708" s="3" t="str">
        <f t="shared" si="153"/>
        <v/>
      </c>
      <c r="D708" s="3" t="str">
        <f>IF(ISNUMBER(A708),COUNTIF(Calculations!B:B, A708),"")</f>
        <v/>
      </c>
      <c r="E708" s="3" t="str">
        <f>IF(ISNUMBER(A708),COUNTIF(Calculations!A:A, A708),"")</f>
        <v/>
      </c>
      <c r="F708" s="3" t="str">
        <f t="shared" ref="F708:F771" si="162">IF(ISNUMBER(A708),F707 + D708,"")</f>
        <v/>
      </c>
      <c r="G708" s="3" t="str">
        <f t="shared" ref="G708:G771" si="163">IF(ISNUMBER(A708),G707 + E708,"")</f>
        <v/>
      </c>
      <c r="H708" s="3" t="str">
        <f t="shared" si="154"/>
        <v/>
      </c>
      <c r="I708" s="3" t="str">
        <f t="shared" si="155"/>
        <v/>
      </c>
      <c r="J708" s="3" t="str">
        <f t="shared" si="156"/>
        <v/>
      </c>
      <c r="K708" s="3" t="str">
        <f t="shared" si="157"/>
        <v/>
      </c>
      <c r="L708" s="3" t="str">
        <f t="shared" si="160"/>
        <v/>
      </c>
      <c r="M708" s="3" t="str">
        <f t="shared" si="161"/>
        <v/>
      </c>
    </row>
    <row r="709" spans="1:13" x14ac:dyDescent="0.2">
      <c r="A709" s="9" t="str">
        <f t="shared" si="158"/>
        <v/>
      </c>
      <c r="B709" s="3" t="str">
        <f t="shared" si="159"/>
        <v/>
      </c>
      <c r="C709" s="3" t="str">
        <f t="shared" si="153"/>
        <v/>
      </c>
      <c r="D709" s="3" t="str">
        <f>IF(ISNUMBER(A709),COUNTIF(Calculations!B:B, A709),"")</f>
        <v/>
      </c>
      <c r="E709" s="3" t="str">
        <f>IF(ISNUMBER(A709),COUNTIF(Calculations!A:A, A709),"")</f>
        <v/>
      </c>
      <c r="F709" s="3" t="str">
        <f t="shared" si="162"/>
        <v/>
      </c>
      <c r="G709" s="3" t="str">
        <f t="shared" si="163"/>
        <v/>
      </c>
      <c r="H709" s="3" t="str">
        <f t="shared" si="154"/>
        <v/>
      </c>
      <c r="I709" s="3" t="str">
        <f t="shared" si="155"/>
        <v/>
      </c>
      <c r="J709" s="3" t="str">
        <f t="shared" si="156"/>
        <v/>
      </c>
      <c r="K709" s="3" t="str">
        <f t="shared" si="157"/>
        <v/>
      </c>
      <c r="L709" s="3" t="str">
        <f t="shared" si="160"/>
        <v/>
      </c>
      <c r="M709" s="3" t="str">
        <f t="shared" si="161"/>
        <v/>
      </c>
    </row>
    <row r="710" spans="1:13" x14ac:dyDescent="0.2">
      <c r="A710" s="9" t="str">
        <f t="shared" si="158"/>
        <v/>
      </c>
      <c r="B710" s="3" t="str">
        <f t="shared" si="159"/>
        <v/>
      </c>
      <c r="C710" s="3" t="str">
        <f t="shared" si="153"/>
        <v/>
      </c>
      <c r="D710" s="3" t="str">
        <f>IF(ISNUMBER(A710),COUNTIF(Calculations!B:B, A710),"")</f>
        <v/>
      </c>
      <c r="E710" s="3" t="str">
        <f>IF(ISNUMBER(A710),COUNTIF(Calculations!A:A, A710),"")</f>
        <v/>
      </c>
      <c r="F710" s="3" t="str">
        <f t="shared" si="162"/>
        <v/>
      </c>
      <c r="G710" s="3" t="str">
        <f t="shared" si="163"/>
        <v/>
      </c>
      <c r="H710" s="3" t="str">
        <f t="shared" si="154"/>
        <v/>
      </c>
      <c r="I710" s="3" t="str">
        <f t="shared" si="155"/>
        <v/>
      </c>
      <c r="J710" s="3" t="str">
        <f t="shared" si="156"/>
        <v/>
      </c>
      <c r="K710" s="3" t="str">
        <f t="shared" si="157"/>
        <v/>
      </c>
      <c r="L710" s="3" t="str">
        <f t="shared" si="160"/>
        <v/>
      </c>
      <c r="M710" s="3" t="str">
        <f t="shared" si="161"/>
        <v/>
      </c>
    </row>
    <row r="711" spans="1:13" x14ac:dyDescent="0.2">
      <c r="A711" s="9" t="str">
        <f t="shared" si="158"/>
        <v/>
      </c>
      <c r="B711" s="3" t="str">
        <f t="shared" si="159"/>
        <v/>
      </c>
      <c r="C711" s="3" t="str">
        <f t="shared" si="153"/>
        <v/>
      </c>
      <c r="D711" s="3" t="str">
        <f>IF(ISNUMBER(A711),COUNTIF(Calculations!B:B, A711),"")</f>
        <v/>
      </c>
      <c r="E711" s="3" t="str">
        <f>IF(ISNUMBER(A711),COUNTIF(Calculations!A:A, A711),"")</f>
        <v/>
      </c>
      <c r="F711" s="3" t="str">
        <f t="shared" si="162"/>
        <v/>
      </c>
      <c r="G711" s="3" t="str">
        <f t="shared" si="163"/>
        <v/>
      </c>
      <c r="H711" s="3" t="str">
        <f t="shared" si="154"/>
        <v/>
      </c>
      <c r="I711" s="3" t="str">
        <f t="shared" si="155"/>
        <v/>
      </c>
      <c r="J711" s="3" t="str">
        <f t="shared" si="156"/>
        <v/>
      </c>
      <c r="K711" s="3" t="str">
        <f t="shared" si="157"/>
        <v/>
      </c>
      <c r="L711" s="3" t="str">
        <f t="shared" si="160"/>
        <v/>
      </c>
      <c r="M711" s="3" t="str">
        <f t="shared" si="161"/>
        <v/>
      </c>
    </row>
    <row r="712" spans="1:13" x14ac:dyDescent="0.2">
      <c r="A712" s="9" t="str">
        <f t="shared" si="158"/>
        <v/>
      </c>
      <c r="B712" s="3" t="str">
        <f t="shared" si="159"/>
        <v/>
      </c>
      <c r="C712" s="3" t="str">
        <f t="shared" si="153"/>
        <v/>
      </c>
      <c r="D712" s="3" t="str">
        <f>IF(ISNUMBER(A712),COUNTIF(Calculations!B:B, A712),"")</f>
        <v/>
      </c>
      <c r="E712" s="3" t="str">
        <f>IF(ISNUMBER(A712),COUNTIF(Calculations!A:A, A712),"")</f>
        <v/>
      </c>
      <c r="F712" s="3" t="str">
        <f t="shared" si="162"/>
        <v/>
      </c>
      <c r="G712" s="3" t="str">
        <f t="shared" si="163"/>
        <v/>
      </c>
      <c r="H712" s="3" t="str">
        <f t="shared" si="154"/>
        <v/>
      </c>
      <c r="I712" s="3" t="str">
        <f t="shared" si="155"/>
        <v/>
      </c>
      <c r="J712" s="3" t="str">
        <f t="shared" si="156"/>
        <v/>
      </c>
      <c r="K712" s="3" t="str">
        <f t="shared" si="157"/>
        <v/>
      </c>
      <c r="L712" s="3" t="str">
        <f t="shared" si="160"/>
        <v/>
      </c>
      <c r="M712" s="3" t="str">
        <f t="shared" si="161"/>
        <v/>
      </c>
    </row>
    <row r="713" spans="1:13" x14ac:dyDescent="0.2">
      <c r="A713" s="9" t="str">
        <f t="shared" si="158"/>
        <v/>
      </c>
      <c r="B713" s="3" t="str">
        <f t="shared" si="159"/>
        <v/>
      </c>
      <c r="C713" s="3" t="str">
        <f t="shared" si="153"/>
        <v/>
      </c>
      <c r="D713" s="3" t="str">
        <f>IF(ISNUMBER(A713),COUNTIF(Calculations!B:B, A713),"")</f>
        <v/>
      </c>
      <c r="E713" s="3" t="str">
        <f>IF(ISNUMBER(A713),COUNTIF(Calculations!A:A, A713),"")</f>
        <v/>
      </c>
      <c r="F713" s="3" t="str">
        <f t="shared" si="162"/>
        <v/>
      </c>
      <c r="G713" s="3" t="str">
        <f t="shared" si="163"/>
        <v/>
      </c>
      <c r="H713" s="3" t="str">
        <f t="shared" si="154"/>
        <v/>
      </c>
      <c r="I713" s="3" t="str">
        <f t="shared" si="155"/>
        <v/>
      </c>
      <c r="J713" s="3" t="str">
        <f t="shared" si="156"/>
        <v/>
      </c>
      <c r="K713" s="3" t="str">
        <f t="shared" si="157"/>
        <v/>
      </c>
      <c r="L713" s="3" t="str">
        <f t="shared" si="160"/>
        <v/>
      </c>
      <c r="M713" s="3" t="str">
        <f t="shared" si="161"/>
        <v/>
      </c>
    </row>
    <row r="714" spans="1:13" x14ac:dyDescent="0.2">
      <c r="A714" s="9" t="str">
        <f t="shared" si="158"/>
        <v/>
      </c>
      <c r="B714" s="3" t="str">
        <f t="shared" si="159"/>
        <v/>
      </c>
      <c r="C714" s="3" t="str">
        <f t="shared" si="153"/>
        <v/>
      </c>
      <c r="D714" s="3" t="str">
        <f>IF(ISNUMBER(A714),COUNTIF(Calculations!B:B, A714),"")</f>
        <v/>
      </c>
      <c r="E714" s="3" t="str">
        <f>IF(ISNUMBER(A714),COUNTIF(Calculations!A:A, A714),"")</f>
        <v/>
      </c>
      <c r="F714" s="3" t="str">
        <f t="shared" si="162"/>
        <v/>
      </c>
      <c r="G714" s="3" t="str">
        <f t="shared" si="163"/>
        <v/>
      </c>
      <c r="H714" s="3" t="str">
        <f t="shared" si="154"/>
        <v/>
      </c>
      <c r="I714" s="3" t="str">
        <f t="shared" si="155"/>
        <v/>
      </c>
      <c r="J714" s="3" t="str">
        <f t="shared" si="156"/>
        <v/>
      </c>
      <c r="K714" s="3" t="str">
        <f t="shared" si="157"/>
        <v/>
      </c>
      <c r="L714" s="3" t="str">
        <f t="shared" si="160"/>
        <v/>
      </c>
      <c r="M714" s="3" t="str">
        <f t="shared" si="161"/>
        <v/>
      </c>
    </row>
    <row r="715" spans="1:13" x14ac:dyDescent="0.2">
      <c r="A715" s="9" t="str">
        <f t="shared" si="158"/>
        <v/>
      </c>
      <c r="B715" s="3" t="str">
        <f t="shared" si="159"/>
        <v/>
      </c>
      <c r="C715" s="3" t="str">
        <f t="shared" si="153"/>
        <v/>
      </c>
      <c r="D715" s="3" t="str">
        <f>IF(ISNUMBER(A715),COUNTIF(Calculations!B:B, A715),"")</f>
        <v/>
      </c>
      <c r="E715" s="3" t="str">
        <f>IF(ISNUMBER(A715),COUNTIF(Calculations!A:A, A715),"")</f>
        <v/>
      </c>
      <c r="F715" s="3" t="str">
        <f t="shared" si="162"/>
        <v/>
      </c>
      <c r="G715" s="3" t="str">
        <f t="shared" si="163"/>
        <v/>
      </c>
      <c r="H715" s="3" t="str">
        <f t="shared" si="154"/>
        <v/>
      </c>
      <c r="I715" s="3" t="str">
        <f t="shared" si="155"/>
        <v/>
      </c>
      <c r="J715" s="3" t="str">
        <f t="shared" si="156"/>
        <v/>
      </c>
      <c r="K715" s="3" t="str">
        <f t="shared" si="157"/>
        <v/>
      </c>
      <c r="L715" s="3" t="str">
        <f t="shared" si="160"/>
        <v/>
      </c>
      <c r="M715" s="3" t="str">
        <f t="shared" si="161"/>
        <v/>
      </c>
    </row>
    <row r="716" spans="1:13" x14ac:dyDescent="0.2">
      <c r="A716" s="9" t="str">
        <f t="shared" si="158"/>
        <v/>
      </c>
      <c r="B716" s="3" t="str">
        <f t="shared" si="159"/>
        <v/>
      </c>
      <c r="C716" s="3" t="str">
        <f t="shared" si="153"/>
        <v/>
      </c>
      <c r="D716" s="3" t="str">
        <f>IF(ISNUMBER(A716),COUNTIF(Calculations!B:B, A716),"")</f>
        <v/>
      </c>
      <c r="E716" s="3" t="str">
        <f>IF(ISNUMBER(A716),COUNTIF(Calculations!A:A, A716),"")</f>
        <v/>
      </c>
      <c r="F716" s="3" t="str">
        <f t="shared" si="162"/>
        <v/>
      </c>
      <c r="G716" s="3" t="str">
        <f t="shared" si="163"/>
        <v/>
      </c>
      <c r="H716" s="3" t="str">
        <f t="shared" si="154"/>
        <v/>
      </c>
      <c r="I716" s="3" t="str">
        <f t="shared" si="155"/>
        <v/>
      </c>
      <c r="J716" s="3" t="str">
        <f t="shared" si="156"/>
        <v/>
      </c>
      <c r="K716" s="3" t="str">
        <f t="shared" si="157"/>
        <v/>
      </c>
      <c r="L716" s="3" t="str">
        <f t="shared" si="160"/>
        <v/>
      </c>
      <c r="M716" s="3" t="str">
        <f t="shared" si="161"/>
        <v/>
      </c>
    </row>
    <row r="717" spans="1:13" x14ac:dyDescent="0.2">
      <c r="A717" s="9" t="str">
        <f t="shared" si="158"/>
        <v/>
      </c>
      <c r="B717" s="3" t="str">
        <f t="shared" si="159"/>
        <v/>
      </c>
      <c r="C717" s="3" t="str">
        <f t="shared" si="153"/>
        <v/>
      </c>
      <c r="D717" s="3" t="str">
        <f>IF(ISNUMBER(A717),COUNTIF(Calculations!B:B, A717),"")</f>
        <v/>
      </c>
      <c r="E717" s="3" t="str">
        <f>IF(ISNUMBER(A717),COUNTIF(Calculations!A:A, A717),"")</f>
        <v/>
      </c>
      <c r="F717" s="3" t="str">
        <f t="shared" si="162"/>
        <v/>
      </c>
      <c r="G717" s="3" t="str">
        <f t="shared" si="163"/>
        <v/>
      </c>
      <c r="H717" s="3" t="str">
        <f t="shared" si="154"/>
        <v/>
      </c>
      <c r="I717" s="3" t="str">
        <f t="shared" si="155"/>
        <v/>
      </c>
      <c r="J717" s="3" t="str">
        <f t="shared" si="156"/>
        <v/>
      </c>
      <c r="K717" s="3" t="str">
        <f t="shared" si="157"/>
        <v/>
      </c>
      <c r="L717" s="3" t="str">
        <f t="shared" si="160"/>
        <v/>
      </c>
      <c r="M717" s="3" t="str">
        <f t="shared" si="161"/>
        <v/>
      </c>
    </row>
    <row r="718" spans="1:13" x14ac:dyDescent="0.2">
      <c r="A718" s="9" t="str">
        <f t="shared" si="158"/>
        <v/>
      </c>
      <c r="B718" s="3" t="str">
        <f t="shared" si="159"/>
        <v/>
      </c>
      <c r="C718" s="3" t="str">
        <f t="shared" si="153"/>
        <v/>
      </c>
      <c r="D718" s="3" t="str">
        <f>IF(ISNUMBER(A718),COUNTIF(Calculations!B:B, A718),"")</f>
        <v/>
      </c>
      <c r="E718" s="3" t="str">
        <f>IF(ISNUMBER(A718),COUNTIF(Calculations!A:A, A718),"")</f>
        <v/>
      </c>
      <c r="F718" s="3" t="str">
        <f t="shared" si="162"/>
        <v/>
      </c>
      <c r="G718" s="3" t="str">
        <f t="shared" si="163"/>
        <v/>
      </c>
      <c r="H718" s="3" t="str">
        <f t="shared" si="154"/>
        <v/>
      </c>
      <c r="I718" s="3" t="str">
        <f t="shared" si="155"/>
        <v/>
      </c>
      <c r="J718" s="3" t="str">
        <f t="shared" si="156"/>
        <v/>
      </c>
      <c r="K718" s="3" t="str">
        <f t="shared" si="157"/>
        <v/>
      </c>
      <c r="L718" s="3" t="str">
        <f t="shared" si="160"/>
        <v/>
      </c>
      <c r="M718" s="3" t="str">
        <f t="shared" si="161"/>
        <v/>
      </c>
    </row>
    <row r="719" spans="1:13" x14ac:dyDescent="0.2">
      <c r="A719" s="9" t="str">
        <f t="shared" si="158"/>
        <v/>
      </c>
      <c r="B719" s="3" t="str">
        <f t="shared" si="159"/>
        <v/>
      </c>
      <c r="C719" s="3" t="str">
        <f t="shared" si="153"/>
        <v/>
      </c>
      <c r="D719" s="3" t="str">
        <f>IF(ISNUMBER(A719),COUNTIF(Calculations!B:B, A719),"")</f>
        <v/>
      </c>
      <c r="E719" s="3" t="str">
        <f>IF(ISNUMBER(A719),COUNTIF(Calculations!A:A, A719),"")</f>
        <v/>
      </c>
      <c r="F719" s="3" t="str">
        <f t="shared" si="162"/>
        <v/>
      </c>
      <c r="G719" s="3" t="str">
        <f t="shared" si="163"/>
        <v/>
      </c>
      <c r="H719" s="3" t="str">
        <f t="shared" si="154"/>
        <v/>
      </c>
      <c r="I719" s="3" t="str">
        <f t="shared" si="155"/>
        <v/>
      </c>
      <c r="J719" s="3" t="str">
        <f t="shared" si="156"/>
        <v/>
      </c>
      <c r="K719" s="3" t="str">
        <f t="shared" si="157"/>
        <v/>
      </c>
      <c r="L719" s="3" t="str">
        <f t="shared" si="160"/>
        <v/>
      </c>
      <c r="M719" s="3" t="str">
        <f t="shared" si="161"/>
        <v/>
      </c>
    </row>
    <row r="720" spans="1:13" x14ac:dyDescent="0.2">
      <c r="A720" s="9" t="str">
        <f t="shared" si="158"/>
        <v/>
      </c>
      <c r="B720" s="3" t="str">
        <f t="shared" si="159"/>
        <v/>
      </c>
      <c r="C720" s="3" t="str">
        <f t="shared" si="153"/>
        <v/>
      </c>
      <c r="D720" s="3" t="str">
        <f>IF(ISNUMBER(A720),COUNTIF(Calculations!B:B, A720),"")</f>
        <v/>
      </c>
      <c r="E720" s="3" t="str">
        <f>IF(ISNUMBER(A720),COUNTIF(Calculations!A:A, A720),"")</f>
        <v/>
      </c>
      <c r="F720" s="3" t="str">
        <f t="shared" si="162"/>
        <v/>
      </c>
      <c r="G720" s="3" t="str">
        <f t="shared" si="163"/>
        <v/>
      </c>
      <c r="H720" s="3" t="str">
        <f t="shared" si="154"/>
        <v/>
      </c>
      <c r="I720" s="3" t="str">
        <f t="shared" si="155"/>
        <v/>
      </c>
      <c r="J720" s="3" t="str">
        <f t="shared" si="156"/>
        <v/>
      </c>
      <c r="K720" s="3" t="str">
        <f t="shared" si="157"/>
        <v/>
      </c>
      <c r="L720" s="3" t="str">
        <f t="shared" si="160"/>
        <v/>
      </c>
      <c r="M720" s="3" t="str">
        <f t="shared" si="161"/>
        <v/>
      </c>
    </row>
    <row r="721" spans="1:13" x14ac:dyDescent="0.2">
      <c r="A721" s="9" t="str">
        <f t="shared" si="158"/>
        <v/>
      </c>
      <c r="B721" s="3" t="str">
        <f t="shared" si="159"/>
        <v/>
      </c>
      <c r="C721" s="3" t="str">
        <f t="shared" si="153"/>
        <v/>
      </c>
      <c r="D721" s="3" t="str">
        <f>IF(ISNUMBER(A721),COUNTIF(Calculations!B:B, A721),"")</f>
        <v/>
      </c>
      <c r="E721" s="3" t="str">
        <f>IF(ISNUMBER(A721),COUNTIF(Calculations!A:A, A721),"")</f>
        <v/>
      </c>
      <c r="F721" s="3" t="str">
        <f t="shared" si="162"/>
        <v/>
      </c>
      <c r="G721" s="3" t="str">
        <f t="shared" si="163"/>
        <v/>
      </c>
      <c r="H721" s="3" t="str">
        <f t="shared" si="154"/>
        <v/>
      </c>
      <c r="I721" s="3" t="str">
        <f t="shared" si="155"/>
        <v/>
      </c>
      <c r="J721" s="3" t="str">
        <f t="shared" si="156"/>
        <v/>
      </c>
      <c r="K721" s="3" t="str">
        <f t="shared" si="157"/>
        <v/>
      </c>
      <c r="L721" s="3" t="str">
        <f t="shared" si="160"/>
        <v/>
      </c>
      <c r="M721" s="3" t="str">
        <f t="shared" si="161"/>
        <v/>
      </c>
    </row>
    <row r="722" spans="1:13" x14ac:dyDescent="0.2">
      <c r="A722" s="9" t="str">
        <f t="shared" si="158"/>
        <v/>
      </c>
      <c r="B722" s="3" t="str">
        <f t="shared" si="159"/>
        <v/>
      </c>
      <c r="C722" s="3" t="str">
        <f t="shared" si="153"/>
        <v/>
      </c>
      <c r="D722" s="3" t="str">
        <f>IF(ISNUMBER(A722),COUNTIF(Calculations!B:B, A722),"")</f>
        <v/>
      </c>
      <c r="E722" s="3" t="str">
        <f>IF(ISNUMBER(A722),COUNTIF(Calculations!A:A, A722),"")</f>
        <v/>
      </c>
      <c r="F722" s="3" t="str">
        <f t="shared" si="162"/>
        <v/>
      </c>
      <c r="G722" s="3" t="str">
        <f t="shared" si="163"/>
        <v/>
      </c>
      <c r="H722" s="3" t="str">
        <f t="shared" si="154"/>
        <v/>
      </c>
      <c r="I722" s="3" t="str">
        <f t="shared" si="155"/>
        <v/>
      </c>
      <c r="J722" s="3" t="str">
        <f t="shared" si="156"/>
        <v/>
      </c>
      <c r="K722" s="3" t="str">
        <f t="shared" si="157"/>
        <v/>
      </c>
      <c r="L722" s="3" t="str">
        <f t="shared" si="160"/>
        <v/>
      </c>
      <c r="M722" s="3" t="str">
        <f t="shared" si="161"/>
        <v/>
      </c>
    </row>
    <row r="723" spans="1:13" x14ac:dyDescent="0.2">
      <c r="A723" s="9" t="str">
        <f t="shared" si="158"/>
        <v/>
      </c>
      <c r="B723" s="3" t="str">
        <f t="shared" si="159"/>
        <v/>
      </c>
      <c r="C723" s="3" t="str">
        <f t="shared" si="153"/>
        <v/>
      </c>
      <c r="D723" s="3" t="str">
        <f>IF(ISNUMBER(A723),COUNTIF(Calculations!B:B, A723),"")</f>
        <v/>
      </c>
      <c r="E723" s="3" t="str">
        <f>IF(ISNUMBER(A723),COUNTIF(Calculations!A:A, A723),"")</f>
        <v/>
      </c>
      <c r="F723" s="3" t="str">
        <f t="shared" si="162"/>
        <v/>
      </c>
      <c r="G723" s="3" t="str">
        <f t="shared" si="163"/>
        <v/>
      </c>
      <c r="H723" s="3" t="str">
        <f t="shared" si="154"/>
        <v/>
      </c>
      <c r="I723" s="3" t="str">
        <f t="shared" si="155"/>
        <v/>
      </c>
      <c r="J723" s="3" t="str">
        <f t="shared" si="156"/>
        <v/>
      </c>
      <c r="K723" s="3" t="str">
        <f t="shared" si="157"/>
        <v/>
      </c>
      <c r="L723" s="3" t="str">
        <f t="shared" si="160"/>
        <v/>
      </c>
      <c r="M723" s="3" t="str">
        <f t="shared" si="161"/>
        <v/>
      </c>
    </row>
    <row r="724" spans="1:13" x14ac:dyDescent="0.2">
      <c r="A724" s="9" t="str">
        <f t="shared" si="158"/>
        <v/>
      </c>
      <c r="B724" s="3" t="str">
        <f t="shared" si="159"/>
        <v/>
      </c>
      <c r="C724" s="3" t="str">
        <f t="shared" si="153"/>
        <v/>
      </c>
      <c r="D724" s="3" t="str">
        <f>IF(ISNUMBER(A724),COUNTIF(Calculations!B:B, A724),"")</f>
        <v/>
      </c>
      <c r="E724" s="3" t="str">
        <f>IF(ISNUMBER(A724),COUNTIF(Calculations!A:A, A724),"")</f>
        <v/>
      </c>
      <c r="F724" s="3" t="str">
        <f t="shared" si="162"/>
        <v/>
      </c>
      <c r="G724" s="3" t="str">
        <f t="shared" si="163"/>
        <v/>
      </c>
      <c r="H724" s="3" t="str">
        <f t="shared" si="154"/>
        <v/>
      </c>
      <c r="I724" s="3" t="str">
        <f t="shared" si="155"/>
        <v/>
      </c>
      <c r="J724" s="3" t="str">
        <f t="shared" si="156"/>
        <v/>
      </c>
      <c r="K724" s="3" t="str">
        <f t="shared" si="157"/>
        <v/>
      </c>
      <c r="L724" s="3" t="str">
        <f t="shared" si="160"/>
        <v/>
      </c>
      <c r="M724" s="3" t="str">
        <f t="shared" si="161"/>
        <v/>
      </c>
    </row>
    <row r="725" spans="1:13" x14ac:dyDescent="0.2">
      <c r="A725" s="9" t="str">
        <f t="shared" si="158"/>
        <v/>
      </c>
      <c r="B725" s="3" t="str">
        <f t="shared" si="159"/>
        <v/>
      </c>
      <c r="C725" s="3" t="str">
        <f t="shared" si="153"/>
        <v/>
      </c>
      <c r="D725" s="3" t="str">
        <f>IF(ISNUMBER(A725),COUNTIF(Calculations!B:B, A725),"")</f>
        <v/>
      </c>
      <c r="E725" s="3" t="str">
        <f>IF(ISNUMBER(A725),COUNTIF(Calculations!A:A, A725),"")</f>
        <v/>
      </c>
      <c r="F725" s="3" t="str">
        <f t="shared" si="162"/>
        <v/>
      </c>
      <c r="G725" s="3" t="str">
        <f t="shared" si="163"/>
        <v/>
      </c>
      <c r="H725" s="3" t="str">
        <f t="shared" si="154"/>
        <v/>
      </c>
      <c r="I725" s="3" t="str">
        <f t="shared" si="155"/>
        <v/>
      </c>
      <c r="J725" s="3" t="str">
        <f t="shared" si="156"/>
        <v/>
      </c>
      <c r="K725" s="3" t="str">
        <f t="shared" si="157"/>
        <v/>
      </c>
      <c r="L725" s="3" t="str">
        <f t="shared" si="160"/>
        <v/>
      </c>
      <c r="M725" s="3" t="str">
        <f t="shared" si="161"/>
        <v/>
      </c>
    </row>
    <row r="726" spans="1:13" x14ac:dyDescent="0.2">
      <c r="A726" s="9" t="str">
        <f t="shared" si="158"/>
        <v/>
      </c>
      <c r="B726" s="3" t="str">
        <f t="shared" si="159"/>
        <v/>
      </c>
      <c r="C726" s="3" t="str">
        <f t="shared" si="153"/>
        <v/>
      </c>
      <c r="D726" s="3" t="str">
        <f>IF(ISNUMBER(A726),COUNTIF(Calculations!B:B, A726),"")</f>
        <v/>
      </c>
      <c r="E726" s="3" t="str">
        <f>IF(ISNUMBER(A726),COUNTIF(Calculations!A:A, A726),"")</f>
        <v/>
      </c>
      <c r="F726" s="3" t="str">
        <f t="shared" si="162"/>
        <v/>
      </c>
      <c r="G726" s="3" t="str">
        <f t="shared" si="163"/>
        <v/>
      </c>
      <c r="H726" s="3" t="str">
        <f t="shared" si="154"/>
        <v/>
      </c>
      <c r="I726" s="3" t="str">
        <f t="shared" si="155"/>
        <v/>
      </c>
      <c r="J726" s="3" t="str">
        <f t="shared" si="156"/>
        <v/>
      </c>
      <c r="K726" s="3" t="str">
        <f t="shared" si="157"/>
        <v/>
      </c>
      <c r="L726" s="3" t="str">
        <f t="shared" si="160"/>
        <v/>
      </c>
      <c r="M726" s="3" t="str">
        <f t="shared" si="161"/>
        <v/>
      </c>
    </row>
    <row r="727" spans="1:13" x14ac:dyDescent="0.2">
      <c r="A727" s="9" t="str">
        <f t="shared" si="158"/>
        <v/>
      </c>
      <c r="B727" s="3" t="str">
        <f t="shared" si="159"/>
        <v/>
      </c>
      <c r="C727" s="3" t="str">
        <f t="shared" si="153"/>
        <v/>
      </c>
      <c r="D727" s="3" t="str">
        <f>IF(ISNUMBER(A727),COUNTIF(Calculations!B:B, A727),"")</f>
        <v/>
      </c>
      <c r="E727" s="3" t="str">
        <f>IF(ISNUMBER(A727),COUNTIF(Calculations!A:A, A727),"")</f>
        <v/>
      </c>
      <c r="F727" s="3" t="str">
        <f t="shared" si="162"/>
        <v/>
      </c>
      <c r="G727" s="3" t="str">
        <f t="shared" si="163"/>
        <v/>
      </c>
      <c r="H727" s="3" t="str">
        <f t="shared" si="154"/>
        <v/>
      </c>
      <c r="I727" s="3" t="str">
        <f t="shared" si="155"/>
        <v/>
      </c>
      <c r="J727" s="3" t="str">
        <f t="shared" si="156"/>
        <v/>
      </c>
      <c r="K727" s="3" t="str">
        <f t="shared" si="157"/>
        <v/>
      </c>
      <c r="L727" s="3" t="str">
        <f t="shared" si="160"/>
        <v/>
      </c>
      <c r="M727" s="3" t="str">
        <f t="shared" si="161"/>
        <v/>
      </c>
    </row>
    <row r="728" spans="1:13" x14ac:dyDescent="0.2">
      <c r="A728" s="9" t="str">
        <f t="shared" si="158"/>
        <v/>
      </c>
      <c r="B728" s="3" t="str">
        <f t="shared" si="159"/>
        <v/>
      </c>
      <c r="C728" s="3" t="str">
        <f t="shared" si="153"/>
        <v/>
      </c>
      <c r="D728" s="3" t="str">
        <f>IF(ISNUMBER(A728),COUNTIF(Calculations!B:B, A728),"")</f>
        <v/>
      </c>
      <c r="E728" s="3" t="str">
        <f>IF(ISNUMBER(A728),COUNTIF(Calculations!A:A, A728),"")</f>
        <v/>
      </c>
      <c r="F728" s="3" t="str">
        <f t="shared" si="162"/>
        <v/>
      </c>
      <c r="G728" s="3" t="str">
        <f t="shared" si="163"/>
        <v/>
      </c>
      <c r="H728" s="3" t="str">
        <f t="shared" si="154"/>
        <v/>
      </c>
      <c r="I728" s="3" t="str">
        <f t="shared" si="155"/>
        <v/>
      </c>
      <c r="J728" s="3" t="str">
        <f t="shared" si="156"/>
        <v/>
      </c>
      <c r="K728" s="3" t="str">
        <f t="shared" si="157"/>
        <v/>
      </c>
      <c r="L728" s="3" t="str">
        <f t="shared" si="160"/>
        <v/>
      </c>
      <c r="M728" s="3" t="str">
        <f t="shared" si="161"/>
        <v/>
      </c>
    </row>
    <row r="729" spans="1:13" x14ac:dyDescent="0.2">
      <c r="A729" s="9" t="str">
        <f t="shared" si="158"/>
        <v/>
      </c>
      <c r="B729" s="3" t="str">
        <f t="shared" si="159"/>
        <v/>
      </c>
      <c r="C729" s="3" t="str">
        <f t="shared" si="153"/>
        <v/>
      </c>
      <c r="D729" s="3" t="str">
        <f>IF(ISNUMBER(A729),COUNTIF(Calculations!B:B, A729),"")</f>
        <v/>
      </c>
      <c r="E729" s="3" t="str">
        <f>IF(ISNUMBER(A729),COUNTIF(Calculations!A:A, A729),"")</f>
        <v/>
      </c>
      <c r="F729" s="3" t="str">
        <f t="shared" si="162"/>
        <v/>
      </c>
      <c r="G729" s="3" t="str">
        <f t="shared" si="163"/>
        <v/>
      </c>
      <c r="H729" s="3" t="str">
        <f t="shared" si="154"/>
        <v/>
      </c>
      <c r="I729" s="3" t="str">
        <f t="shared" si="155"/>
        <v/>
      </c>
      <c r="J729" s="3" t="str">
        <f t="shared" si="156"/>
        <v/>
      </c>
      <c r="K729" s="3" t="str">
        <f t="shared" si="157"/>
        <v/>
      </c>
      <c r="L729" s="3" t="str">
        <f t="shared" si="160"/>
        <v/>
      </c>
      <c r="M729" s="3" t="str">
        <f t="shared" si="161"/>
        <v/>
      </c>
    </row>
    <row r="730" spans="1:13" x14ac:dyDescent="0.2">
      <c r="A730" s="9" t="str">
        <f t="shared" si="158"/>
        <v/>
      </c>
      <c r="B730" s="3" t="str">
        <f t="shared" si="159"/>
        <v/>
      </c>
      <c r="C730" s="3" t="str">
        <f t="shared" si="153"/>
        <v/>
      </c>
      <c r="D730" s="3" t="str">
        <f>IF(ISNUMBER(A730),COUNTIF(Calculations!B:B, A730),"")</f>
        <v/>
      </c>
      <c r="E730" s="3" t="str">
        <f>IF(ISNUMBER(A730),COUNTIF(Calculations!A:A, A730),"")</f>
        <v/>
      </c>
      <c r="F730" s="3" t="str">
        <f t="shared" si="162"/>
        <v/>
      </c>
      <c r="G730" s="3" t="str">
        <f t="shared" si="163"/>
        <v/>
      </c>
      <c r="H730" s="3" t="str">
        <f t="shared" si="154"/>
        <v/>
      </c>
      <c r="I730" s="3" t="str">
        <f t="shared" si="155"/>
        <v/>
      </c>
      <c r="J730" s="3" t="str">
        <f t="shared" si="156"/>
        <v/>
      </c>
      <c r="K730" s="3" t="str">
        <f t="shared" si="157"/>
        <v/>
      </c>
      <c r="L730" s="3" t="str">
        <f t="shared" si="160"/>
        <v/>
      </c>
      <c r="M730" s="3" t="str">
        <f t="shared" si="161"/>
        <v/>
      </c>
    </row>
    <row r="731" spans="1:13" x14ac:dyDescent="0.2">
      <c r="A731" s="9" t="str">
        <f t="shared" si="158"/>
        <v/>
      </c>
      <c r="B731" s="3" t="str">
        <f t="shared" si="159"/>
        <v/>
      </c>
      <c r="C731" s="3" t="str">
        <f t="shared" si="153"/>
        <v/>
      </c>
      <c r="D731" s="3" t="str">
        <f>IF(ISNUMBER(A731),COUNTIF(Calculations!B:B, A731),"")</f>
        <v/>
      </c>
      <c r="E731" s="3" t="str">
        <f>IF(ISNUMBER(A731),COUNTIF(Calculations!A:A, A731),"")</f>
        <v/>
      </c>
      <c r="F731" s="3" t="str">
        <f t="shared" si="162"/>
        <v/>
      </c>
      <c r="G731" s="3" t="str">
        <f t="shared" si="163"/>
        <v/>
      </c>
      <c r="H731" s="3" t="str">
        <f t="shared" si="154"/>
        <v/>
      </c>
      <c r="I731" s="3" t="str">
        <f t="shared" si="155"/>
        <v/>
      </c>
      <c r="J731" s="3" t="str">
        <f t="shared" si="156"/>
        <v/>
      </c>
      <c r="K731" s="3" t="str">
        <f t="shared" si="157"/>
        <v/>
      </c>
      <c r="L731" s="3" t="str">
        <f t="shared" si="160"/>
        <v/>
      </c>
      <c r="M731" s="3" t="str">
        <f t="shared" si="161"/>
        <v/>
      </c>
    </row>
    <row r="732" spans="1:13" x14ac:dyDescent="0.2">
      <c r="A732" s="9" t="str">
        <f t="shared" si="158"/>
        <v/>
      </c>
      <c r="B732" s="3" t="str">
        <f t="shared" si="159"/>
        <v/>
      </c>
      <c r="C732" s="3" t="str">
        <f t="shared" si="153"/>
        <v/>
      </c>
      <c r="D732" s="3" t="str">
        <f>IF(ISNUMBER(A732),COUNTIF(Calculations!B:B, A732),"")</f>
        <v/>
      </c>
      <c r="E732" s="3" t="str">
        <f>IF(ISNUMBER(A732),COUNTIF(Calculations!A:A, A732),"")</f>
        <v/>
      </c>
      <c r="F732" s="3" t="str">
        <f t="shared" si="162"/>
        <v/>
      </c>
      <c r="G732" s="3" t="str">
        <f t="shared" si="163"/>
        <v/>
      </c>
      <c r="H732" s="3" t="str">
        <f t="shared" si="154"/>
        <v/>
      </c>
      <c r="I732" s="3" t="str">
        <f t="shared" si="155"/>
        <v/>
      </c>
      <c r="J732" s="3" t="str">
        <f t="shared" si="156"/>
        <v/>
      </c>
      <c r="K732" s="3" t="str">
        <f t="shared" si="157"/>
        <v/>
      </c>
      <c r="L732" s="3" t="str">
        <f t="shared" si="160"/>
        <v/>
      </c>
      <c r="M732" s="3" t="str">
        <f t="shared" si="161"/>
        <v/>
      </c>
    </row>
    <row r="733" spans="1:13" x14ac:dyDescent="0.2">
      <c r="A733" s="9" t="str">
        <f t="shared" si="158"/>
        <v/>
      </c>
      <c r="B733" s="3" t="str">
        <f t="shared" si="159"/>
        <v/>
      </c>
      <c r="C733" s="3" t="str">
        <f t="shared" si="153"/>
        <v/>
      </c>
      <c r="D733" s="3" t="str">
        <f>IF(ISNUMBER(A733),COUNTIF(Calculations!B:B, A733),"")</f>
        <v/>
      </c>
      <c r="E733" s="3" t="str">
        <f>IF(ISNUMBER(A733),COUNTIF(Calculations!A:A, A733),"")</f>
        <v/>
      </c>
      <c r="F733" s="3" t="str">
        <f t="shared" si="162"/>
        <v/>
      </c>
      <c r="G733" s="3" t="str">
        <f t="shared" si="163"/>
        <v/>
      </c>
      <c r="H733" s="3" t="str">
        <f t="shared" si="154"/>
        <v/>
      </c>
      <c r="I733" s="3" t="str">
        <f t="shared" si="155"/>
        <v/>
      </c>
      <c r="J733" s="3" t="str">
        <f t="shared" si="156"/>
        <v/>
      </c>
      <c r="K733" s="3" t="str">
        <f t="shared" si="157"/>
        <v/>
      </c>
      <c r="L733" s="3" t="str">
        <f t="shared" si="160"/>
        <v/>
      </c>
      <c r="M733" s="3" t="str">
        <f t="shared" si="161"/>
        <v/>
      </c>
    </row>
    <row r="734" spans="1:13" x14ac:dyDescent="0.2">
      <c r="A734" s="9" t="str">
        <f t="shared" si="158"/>
        <v/>
      </c>
      <c r="B734" s="3" t="str">
        <f t="shared" si="159"/>
        <v/>
      </c>
      <c r="C734" s="3" t="str">
        <f t="shared" si="153"/>
        <v/>
      </c>
      <c r="D734" s="3" t="str">
        <f>IF(ISNUMBER(A734),COUNTIF(Calculations!B:B, A734),"")</f>
        <v/>
      </c>
      <c r="E734" s="3" t="str">
        <f>IF(ISNUMBER(A734),COUNTIF(Calculations!A:A, A734),"")</f>
        <v/>
      </c>
      <c r="F734" s="3" t="str">
        <f t="shared" si="162"/>
        <v/>
      </c>
      <c r="G734" s="3" t="str">
        <f t="shared" si="163"/>
        <v/>
      </c>
      <c r="H734" s="3" t="str">
        <f t="shared" si="154"/>
        <v/>
      </c>
      <c r="I734" s="3" t="str">
        <f t="shared" si="155"/>
        <v/>
      </c>
      <c r="J734" s="3" t="str">
        <f t="shared" si="156"/>
        <v/>
      </c>
      <c r="K734" s="3" t="str">
        <f t="shared" si="157"/>
        <v/>
      </c>
      <c r="L734" s="3" t="str">
        <f t="shared" si="160"/>
        <v/>
      </c>
      <c r="M734" s="3" t="str">
        <f t="shared" si="161"/>
        <v/>
      </c>
    </row>
    <row r="735" spans="1:13" x14ac:dyDescent="0.2">
      <c r="A735" s="9" t="str">
        <f t="shared" si="158"/>
        <v/>
      </c>
      <c r="B735" s="3" t="str">
        <f t="shared" si="159"/>
        <v/>
      </c>
      <c r="C735" s="3" t="str">
        <f t="shared" si="153"/>
        <v/>
      </c>
      <c r="D735" s="3" t="str">
        <f>IF(ISNUMBER(A735),COUNTIF(Calculations!B:B, A735),"")</f>
        <v/>
      </c>
      <c r="E735" s="3" t="str">
        <f>IF(ISNUMBER(A735),COUNTIF(Calculations!A:A, A735),"")</f>
        <v/>
      </c>
      <c r="F735" s="3" t="str">
        <f t="shared" si="162"/>
        <v/>
      </c>
      <c r="G735" s="3" t="str">
        <f t="shared" si="163"/>
        <v/>
      </c>
      <c r="H735" s="3" t="str">
        <f t="shared" si="154"/>
        <v/>
      </c>
      <c r="I735" s="3" t="str">
        <f t="shared" si="155"/>
        <v/>
      </c>
      <c r="J735" s="3" t="str">
        <f t="shared" si="156"/>
        <v/>
      </c>
      <c r="K735" s="3" t="str">
        <f t="shared" si="157"/>
        <v/>
      </c>
      <c r="L735" s="3" t="str">
        <f t="shared" si="160"/>
        <v/>
      </c>
      <c r="M735" s="3" t="str">
        <f t="shared" si="161"/>
        <v/>
      </c>
    </row>
    <row r="736" spans="1:13" x14ac:dyDescent="0.2">
      <c r="A736" s="9" t="str">
        <f t="shared" si="158"/>
        <v/>
      </c>
      <c r="B736" s="3" t="str">
        <f t="shared" si="159"/>
        <v/>
      </c>
      <c r="C736" s="3" t="str">
        <f t="shared" si="153"/>
        <v/>
      </c>
      <c r="D736" s="3" t="str">
        <f>IF(ISNUMBER(A736),COUNTIF(Calculations!B:B, A736),"")</f>
        <v/>
      </c>
      <c r="E736" s="3" t="str">
        <f>IF(ISNUMBER(A736),COUNTIF(Calculations!A:A, A736),"")</f>
        <v/>
      </c>
      <c r="F736" s="3" t="str">
        <f t="shared" si="162"/>
        <v/>
      </c>
      <c r="G736" s="3" t="str">
        <f t="shared" si="163"/>
        <v/>
      </c>
      <c r="H736" s="3" t="str">
        <f t="shared" si="154"/>
        <v/>
      </c>
      <c r="I736" s="3" t="str">
        <f t="shared" si="155"/>
        <v/>
      </c>
      <c r="J736" s="3" t="str">
        <f t="shared" si="156"/>
        <v/>
      </c>
      <c r="K736" s="3" t="str">
        <f t="shared" si="157"/>
        <v/>
      </c>
      <c r="L736" s="3" t="str">
        <f t="shared" si="160"/>
        <v/>
      </c>
      <c r="M736" s="3" t="str">
        <f t="shared" si="161"/>
        <v/>
      </c>
    </row>
    <row r="737" spans="1:13" x14ac:dyDescent="0.2">
      <c r="A737" s="9" t="str">
        <f t="shared" si="158"/>
        <v/>
      </c>
      <c r="B737" s="3" t="str">
        <f t="shared" si="159"/>
        <v/>
      </c>
      <c r="C737" s="3" t="str">
        <f t="shared" si="153"/>
        <v/>
      </c>
      <c r="D737" s="3" t="str">
        <f>IF(ISNUMBER(A737),COUNTIF(Calculations!B:B, A737),"")</f>
        <v/>
      </c>
      <c r="E737" s="3" t="str">
        <f>IF(ISNUMBER(A737),COUNTIF(Calculations!A:A, A737),"")</f>
        <v/>
      </c>
      <c r="F737" s="3" t="str">
        <f t="shared" si="162"/>
        <v/>
      </c>
      <c r="G737" s="3" t="str">
        <f t="shared" si="163"/>
        <v/>
      </c>
      <c r="H737" s="3" t="str">
        <f t="shared" si="154"/>
        <v/>
      </c>
      <c r="I737" s="3" t="str">
        <f t="shared" si="155"/>
        <v/>
      </c>
      <c r="J737" s="3" t="str">
        <f t="shared" si="156"/>
        <v/>
      </c>
      <c r="K737" s="3" t="str">
        <f t="shared" si="157"/>
        <v/>
      </c>
      <c r="L737" s="3" t="str">
        <f t="shared" si="160"/>
        <v/>
      </c>
      <c r="M737" s="3" t="str">
        <f t="shared" si="161"/>
        <v/>
      </c>
    </row>
    <row r="738" spans="1:13" x14ac:dyDescent="0.2">
      <c r="A738" s="9" t="str">
        <f t="shared" si="158"/>
        <v/>
      </c>
      <c r="B738" s="3" t="str">
        <f t="shared" si="159"/>
        <v/>
      </c>
      <c r="C738" s="3" t="str">
        <f t="shared" si="153"/>
        <v/>
      </c>
      <c r="D738" s="3" t="str">
        <f>IF(ISNUMBER(A738),COUNTIF(Calculations!B:B, A738),"")</f>
        <v/>
      </c>
      <c r="E738" s="3" t="str">
        <f>IF(ISNUMBER(A738),COUNTIF(Calculations!A:A, A738),"")</f>
        <v/>
      </c>
      <c r="F738" s="3" t="str">
        <f t="shared" si="162"/>
        <v/>
      </c>
      <c r="G738" s="3" t="str">
        <f t="shared" si="163"/>
        <v/>
      </c>
      <c r="H738" s="3" t="str">
        <f t="shared" si="154"/>
        <v/>
      </c>
      <c r="I738" s="3" t="str">
        <f t="shared" si="155"/>
        <v/>
      </c>
      <c r="J738" s="3" t="str">
        <f t="shared" si="156"/>
        <v/>
      </c>
      <c r="K738" s="3" t="str">
        <f t="shared" si="157"/>
        <v/>
      </c>
      <c r="L738" s="3" t="str">
        <f t="shared" si="160"/>
        <v/>
      </c>
      <c r="M738" s="3" t="str">
        <f t="shared" si="161"/>
        <v/>
      </c>
    </row>
    <row r="739" spans="1:13" x14ac:dyDescent="0.2">
      <c r="A739" s="9" t="str">
        <f t="shared" si="158"/>
        <v/>
      </c>
      <c r="B739" s="3" t="str">
        <f t="shared" si="159"/>
        <v/>
      </c>
      <c r="C739" s="3" t="str">
        <f t="shared" si="153"/>
        <v/>
      </c>
      <c r="D739" s="3" t="str">
        <f>IF(ISNUMBER(A739),COUNTIF(Calculations!B:B, A739),"")</f>
        <v/>
      </c>
      <c r="E739" s="3" t="str">
        <f>IF(ISNUMBER(A739),COUNTIF(Calculations!A:A, A739),"")</f>
        <v/>
      </c>
      <c r="F739" s="3" t="str">
        <f t="shared" si="162"/>
        <v/>
      </c>
      <c r="G739" s="3" t="str">
        <f t="shared" si="163"/>
        <v/>
      </c>
      <c r="H739" s="3" t="str">
        <f t="shared" si="154"/>
        <v/>
      </c>
      <c r="I739" s="3" t="str">
        <f t="shared" si="155"/>
        <v/>
      </c>
      <c r="J739" s="3" t="str">
        <f t="shared" si="156"/>
        <v/>
      </c>
      <c r="K739" s="3" t="str">
        <f t="shared" si="157"/>
        <v/>
      </c>
      <c r="L739" s="3" t="str">
        <f t="shared" si="160"/>
        <v/>
      </c>
      <c r="M739" s="3" t="str">
        <f t="shared" si="161"/>
        <v/>
      </c>
    </row>
    <row r="740" spans="1:13" x14ac:dyDescent="0.2">
      <c r="A740" s="9" t="str">
        <f t="shared" si="158"/>
        <v/>
      </c>
      <c r="B740" s="3" t="str">
        <f t="shared" si="159"/>
        <v/>
      </c>
      <c r="C740" s="3" t="str">
        <f t="shared" si="153"/>
        <v/>
      </c>
      <c r="D740" s="3" t="str">
        <f>IF(ISNUMBER(A740),COUNTIF(Calculations!B:B, A740),"")</f>
        <v/>
      </c>
      <c r="E740" s="3" t="str">
        <f>IF(ISNUMBER(A740),COUNTIF(Calculations!A:A, A740),"")</f>
        <v/>
      </c>
      <c r="F740" s="3" t="str">
        <f t="shared" si="162"/>
        <v/>
      </c>
      <c r="G740" s="3" t="str">
        <f t="shared" si="163"/>
        <v/>
      </c>
      <c r="H740" s="3" t="str">
        <f t="shared" si="154"/>
        <v/>
      </c>
      <c r="I740" s="3" t="str">
        <f t="shared" si="155"/>
        <v/>
      </c>
      <c r="J740" s="3" t="str">
        <f t="shared" si="156"/>
        <v/>
      </c>
      <c r="K740" s="3" t="str">
        <f t="shared" si="157"/>
        <v/>
      </c>
      <c r="L740" s="3" t="str">
        <f t="shared" si="160"/>
        <v/>
      </c>
      <c r="M740" s="3" t="str">
        <f t="shared" si="161"/>
        <v/>
      </c>
    </row>
    <row r="741" spans="1:13" x14ac:dyDescent="0.2">
      <c r="A741" s="9" t="str">
        <f t="shared" si="158"/>
        <v/>
      </c>
      <c r="B741" s="3" t="str">
        <f t="shared" si="159"/>
        <v/>
      </c>
      <c r="C741" s="3" t="str">
        <f t="shared" si="153"/>
        <v/>
      </c>
      <c r="D741" s="3" t="str">
        <f>IF(ISNUMBER(A741),COUNTIF(Calculations!B:B, A741),"")</f>
        <v/>
      </c>
      <c r="E741" s="3" t="str">
        <f>IF(ISNUMBER(A741),COUNTIF(Calculations!A:A, A741),"")</f>
        <v/>
      </c>
      <c r="F741" s="3" t="str">
        <f t="shared" si="162"/>
        <v/>
      </c>
      <c r="G741" s="3" t="str">
        <f t="shared" si="163"/>
        <v/>
      </c>
      <c r="H741" s="3" t="str">
        <f t="shared" si="154"/>
        <v/>
      </c>
      <c r="I741" s="3" t="str">
        <f t="shared" si="155"/>
        <v/>
      </c>
      <c r="J741" s="3" t="str">
        <f t="shared" si="156"/>
        <v/>
      </c>
      <c r="K741" s="3" t="str">
        <f t="shared" si="157"/>
        <v/>
      </c>
      <c r="L741" s="3" t="str">
        <f t="shared" si="160"/>
        <v/>
      </c>
      <c r="M741" s="3" t="str">
        <f t="shared" si="161"/>
        <v/>
      </c>
    </row>
    <row r="742" spans="1:13" x14ac:dyDescent="0.2">
      <c r="A742" s="9" t="str">
        <f t="shared" si="158"/>
        <v/>
      </c>
      <c r="B742" s="3" t="str">
        <f t="shared" si="159"/>
        <v/>
      </c>
      <c r="C742" s="3" t="str">
        <f t="shared" si="153"/>
        <v/>
      </c>
      <c r="D742" s="3" t="str">
        <f>IF(ISNUMBER(A742),COUNTIF(Calculations!B:B, A742),"")</f>
        <v/>
      </c>
      <c r="E742" s="3" t="str">
        <f>IF(ISNUMBER(A742),COUNTIF(Calculations!A:A, A742),"")</f>
        <v/>
      </c>
      <c r="F742" s="3" t="str">
        <f t="shared" si="162"/>
        <v/>
      </c>
      <c r="G742" s="3" t="str">
        <f t="shared" si="163"/>
        <v/>
      </c>
      <c r="H742" s="3" t="str">
        <f t="shared" si="154"/>
        <v/>
      </c>
      <c r="I742" s="3" t="str">
        <f t="shared" si="155"/>
        <v/>
      </c>
      <c r="J742" s="3" t="str">
        <f t="shared" si="156"/>
        <v/>
      </c>
      <c r="K742" s="3" t="str">
        <f t="shared" si="157"/>
        <v/>
      </c>
      <c r="L742" s="3" t="str">
        <f t="shared" si="160"/>
        <v/>
      </c>
      <c r="M742" s="3" t="str">
        <f t="shared" si="161"/>
        <v/>
      </c>
    </row>
    <row r="743" spans="1:13" x14ac:dyDescent="0.2">
      <c r="A743" s="9" t="str">
        <f t="shared" si="158"/>
        <v/>
      </c>
      <c r="B743" s="3" t="str">
        <f t="shared" si="159"/>
        <v/>
      </c>
      <c r="C743" s="3" t="str">
        <f t="shared" si="153"/>
        <v/>
      </c>
      <c r="D743" s="3" t="str">
        <f>IF(ISNUMBER(A743),COUNTIF(Calculations!B:B, A743),"")</f>
        <v/>
      </c>
      <c r="E743" s="3" t="str">
        <f>IF(ISNUMBER(A743),COUNTIF(Calculations!A:A, A743),"")</f>
        <v/>
      </c>
      <c r="F743" s="3" t="str">
        <f t="shared" si="162"/>
        <v/>
      </c>
      <c r="G743" s="3" t="str">
        <f t="shared" si="163"/>
        <v/>
      </c>
      <c r="H743" s="3" t="str">
        <f t="shared" si="154"/>
        <v/>
      </c>
      <c r="I743" s="3" t="str">
        <f t="shared" si="155"/>
        <v/>
      </c>
      <c r="J743" s="3" t="str">
        <f t="shared" si="156"/>
        <v/>
      </c>
      <c r="K743" s="3" t="str">
        <f t="shared" si="157"/>
        <v/>
      </c>
      <c r="L743" s="3" t="str">
        <f t="shared" si="160"/>
        <v/>
      </c>
      <c r="M743" s="3" t="str">
        <f t="shared" si="161"/>
        <v/>
      </c>
    </row>
    <row r="744" spans="1:13" x14ac:dyDescent="0.2">
      <c r="A744" s="9" t="str">
        <f t="shared" si="158"/>
        <v/>
      </c>
      <c r="B744" s="3" t="str">
        <f t="shared" si="159"/>
        <v/>
      </c>
      <c r="C744" s="3" t="str">
        <f t="shared" si="153"/>
        <v/>
      </c>
      <c r="D744" s="3" t="str">
        <f>IF(ISNUMBER(A744),COUNTIF(Calculations!B:B, A744),"")</f>
        <v/>
      </c>
      <c r="E744" s="3" t="str">
        <f>IF(ISNUMBER(A744),COUNTIF(Calculations!A:A, A744),"")</f>
        <v/>
      </c>
      <c r="F744" s="3" t="str">
        <f t="shared" si="162"/>
        <v/>
      </c>
      <c r="G744" s="3" t="str">
        <f t="shared" si="163"/>
        <v/>
      </c>
      <c r="H744" s="3" t="str">
        <f t="shared" si="154"/>
        <v/>
      </c>
      <c r="I744" s="3" t="str">
        <f t="shared" si="155"/>
        <v/>
      </c>
      <c r="J744" s="3" t="str">
        <f t="shared" si="156"/>
        <v/>
      </c>
      <c r="K744" s="3" t="str">
        <f t="shared" si="157"/>
        <v/>
      </c>
      <c r="L744" s="3" t="str">
        <f t="shared" si="160"/>
        <v/>
      </c>
      <c r="M744" s="3" t="str">
        <f t="shared" si="161"/>
        <v/>
      </c>
    </row>
    <row r="745" spans="1:13" x14ac:dyDescent="0.2">
      <c r="A745" s="9" t="str">
        <f t="shared" si="158"/>
        <v/>
      </c>
      <c r="B745" s="3" t="str">
        <f t="shared" si="159"/>
        <v/>
      </c>
      <c r="C745" s="3" t="str">
        <f t="shared" si="153"/>
        <v/>
      </c>
      <c r="D745" s="3" t="str">
        <f>IF(ISNUMBER(A745),COUNTIF(Calculations!B:B, A745),"")</f>
        <v/>
      </c>
      <c r="E745" s="3" t="str">
        <f>IF(ISNUMBER(A745),COUNTIF(Calculations!A:A, A745),"")</f>
        <v/>
      </c>
      <c r="F745" s="3" t="str">
        <f t="shared" si="162"/>
        <v/>
      </c>
      <c r="G745" s="3" t="str">
        <f t="shared" si="163"/>
        <v/>
      </c>
      <c r="H745" s="3" t="str">
        <f t="shared" si="154"/>
        <v/>
      </c>
      <c r="I745" s="3" t="str">
        <f t="shared" si="155"/>
        <v/>
      </c>
      <c r="J745" s="3" t="str">
        <f t="shared" si="156"/>
        <v/>
      </c>
      <c r="K745" s="3" t="str">
        <f t="shared" si="157"/>
        <v/>
      </c>
      <c r="L745" s="3" t="str">
        <f t="shared" si="160"/>
        <v/>
      </c>
      <c r="M745" s="3" t="str">
        <f t="shared" si="161"/>
        <v/>
      </c>
    </row>
    <row r="746" spans="1:13" x14ac:dyDescent="0.2">
      <c r="A746" s="9" t="str">
        <f t="shared" si="158"/>
        <v/>
      </c>
      <c r="B746" s="3" t="str">
        <f t="shared" si="159"/>
        <v/>
      </c>
      <c r="C746" s="3" t="str">
        <f t="shared" si="153"/>
        <v/>
      </c>
      <c r="D746" s="3" t="str">
        <f>IF(ISNUMBER(A746),COUNTIF(Calculations!B:B, A746),"")</f>
        <v/>
      </c>
      <c r="E746" s="3" t="str">
        <f>IF(ISNUMBER(A746),COUNTIF(Calculations!A:A, A746),"")</f>
        <v/>
      </c>
      <c r="F746" s="3" t="str">
        <f t="shared" si="162"/>
        <v/>
      </c>
      <c r="G746" s="3" t="str">
        <f t="shared" si="163"/>
        <v/>
      </c>
      <c r="H746" s="3" t="str">
        <f t="shared" si="154"/>
        <v/>
      </c>
      <c r="I746" s="3" t="str">
        <f t="shared" si="155"/>
        <v/>
      </c>
      <c r="J746" s="3" t="str">
        <f t="shared" si="156"/>
        <v/>
      </c>
      <c r="K746" s="3" t="str">
        <f t="shared" si="157"/>
        <v/>
      </c>
      <c r="L746" s="3" t="str">
        <f t="shared" si="160"/>
        <v/>
      </c>
      <c r="M746" s="3" t="str">
        <f t="shared" si="161"/>
        <v/>
      </c>
    </row>
    <row r="747" spans="1:13" x14ac:dyDescent="0.2">
      <c r="A747" s="9" t="str">
        <f t="shared" si="158"/>
        <v/>
      </c>
      <c r="B747" s="3" t="str">
        <f t="shared" si="159"/>
        <v/>
      </c>
      <c r="C747" s="3" t="str">
        <f t="shared" si="153"/>
        <v/>
      </c>
      <c r="D747" s="3" t="str">
        <f>IF(ISNUMBER(A747),COUNTIF(Calculations!B:B, A747),"")</f>
        <v/>
      </c>
      <c r="E747" s="3" t="str">
        <f>IF(ISNUMBER(A747),COUNTIF(Calculations!A:A, A747),"")</f>
        <v/>
      </c>
      <c r="F747" s="3" t="str">
        <f t="shared" si="162"/>
        <v/>
      </c>
      <c r="G747" s="3" t="str">
        <f t="shared" si="163"/>
        <v/>
      </c>
      <c r="H747" s="3" t="str">
        <f t="shared" si="154"/>
        <v/>
      </c>
      <c r="I747" s="3" t="str">
        <f t="shared" si="155"/>
        <v/>
      </c>
      <c r="J747" s="3" t="str">
        <f t="shared" si="156"/>
        <v/>
      </c>
      <c r="K747" s="3" t="str">
        <f t="shared" si="157"/>
        <v/>
      </c>
      <c r="L747" s="3" t="str">
        <f t="shared" si="160"/>
        <v/>
      </c>
      <c r="M747" s="3" t="str">
        <f t="shared" si="161"/>
        <v/>
      </c>
    </row>
    <row r="748" spans="1:13" x14ac:dyDescent="0.2">
      <c r="A748" s="9" t="str">
        <f t="shared" si="158"/>
        <v/>
      </c>
      <c r="B748" s="3" t="str">
        <f t="shared" si="159"/>
        <v/>
      </c>
      <c r="C748" s="3" t="str">
        <f t="shared" si="153"/>
        <v/>
      </c>
      <c r="D748" s="3" t="str">
        <f>IF(ISNUMBER(A748),COUNTIF(Calculations!B:B, A748),"")</f>
        <v/>
      </c>
      <c r="E748" s="3" t="str">
        <f>IF(ISNUMBER(A748),COUNTIF(Calculations!A:A, A748),"")</f>
        <v/>
      </c>
      <c r="F748" s="3" t="str">
        <f t="shared" si="162"/>
        <v/>
      </c>
      <c r="G748" s="3" t="str">
        <f t="shared" si="163"/>
        <v/>
      </c>
      <c r="H748" s="3" t="str">
        <f t="shared" si="154"/>
        <v/>
      </c>
      <c r="I748" s="3" t="str">
        <f t="shared" si="155"/>
        <v/>
      </c>
      <c r="J748" s="3" t="str">
        <f t="shared" si="156"/>
        <v/>
      </c>
      <c r="K748" s="3" t="str">
        <f t="shared" si="157"/>
        <v/>
      </c>
      <c r="L748" s="3" t="str">
        <f t="shared" si="160"/>
        <v/>
      </c>
      <c r="M748" s="3" t="str">
        <f t="shared" si="161"/>
        <v/>
      </c>
    </row>
    <row r="749" spans="1:13" x14ac:dyDescent="0.2">
      <c r="A749" s="9" t="str">
        <f t="shared" si="158"/>
        <v/>
      </c>
      <c r="B749" s="3" t="str">
        <f t="shared" si="159"/>
        <v/>
      </c>
      <c r="C749" s="3" t="str">
        <f t="shared" si="153"/>
        <v/>
      </c>
      <c r="D749" s="3" t="str">
        <f>IF(ISNUMBER(A749),COUNTIF(Calculations!B:B, A749),"")</f>
        <v/>
      </c>
      <c r="E749" s="3" t="str">
        <f>IF(ISNUMBER(A749),COUNTIF(Calculations!A:A, A749),"")</f>
        <v/>
      </c>
      <c r="F749" s="3" t="str">
        <f t="shared" si="162"/>
        <v/>
      </c>
      <c r="G749" s="3" t="str">
        <f t="shared" si="163"/>
        <v/>
      </c>
      <c r="H749" s="3" t="str">
        <f t="shared" si="154"/>
        <v/>
      </c>
      <c r="I749" s="3" t="str">
        <f t="shared" si="155"/>
        <v/>
      </c>
      <c r="J749" s="3" t="str">
        <f t="shared" si="156"/>
        <v/>
      </c>
      <c r="K749" s="3" t="str">
        <f t="shared" si="157"/>
        <v/>
      </c>
      <c r="L749" s="3" t="str">
        <f t="shared" si="160"/>
        <v/>
      </c>
      <c r="M749" s="3" t="str">
        <f t="shared" si="161"/>
        <v/>
      </c>
    </row>
    <row r="750" spans="1:13" x14ac:dyDescent="0.2">
      <c r="A750" s="9" t="str">
        <f t="shared" si="158"/>
        <v/>
      </c>
      <c r="B750" s="3" t="str">
        <f t="shared" si="159"/>
        <v/>
      </c>
      <c r="C750" s="3" t="str">
        <f t="shared" si="153"/>
        <v/>
      </c>
      <c r="D750" s="3" t="str">
        <f>IF(ISNUMBER(A750),COUNTIF(Calculations!B:B, A750),"")</f>
        <v/>
      </c>
      <c r="E750" s="3" t="str">
        <f>IF(ISNUMBER(A750),COUNTIF(Calculations!A:A, A750),"")</f>
        <v/>
      </c>
      <c r="F750" s="3" t="str">
        <f t="shared" si="162"/>
        <v/>
      </c>
      <c r="G750" s="3" t="str">
        <f t="shared" si="163"/>
        <v/>
      </c>
      <c r="H750" s="3" t="str">
        <f t="shared" si="154"/>
        <v/>
      </c>
      <c r="I750" s="3" t="str">
        <f t="shared" si="155"/>
        <v/>
      </c>
      <c r="J750" s="3" t="str">
        <f t="shared" si="156"/>
        <v/>
      </c>
      <c r="K750" s="3" t="str">
        <f t="shared" si="157"/>
        <v/>
      </c>
      <c r="L750" s="3" t="str">
        <f t="shared" si="160"/>
        <v/>
      </c>
      <c r="M750" s="3" t="str">
        <f t="shared" si="161"/>
        <v/>
      </c>
    </row>
    <row r="751" spans="1:13" x14ac:dyDescent="0.2">
      <c r="A751" s="9" t="str">
        <f t="shared" si="158"/>
        <v/>
      </c>
      <c r="B751" s="3" t="str">
        <f t="shared" si="159"/>
        <v/>
      </c>
      <c r="C751" s="3" t="str">
        <f t="shared" si="153"/>
        <v/>
      </c>
      <c r="D751" s="3" t="str">
        <f>IF(ISNUMBER(A751),COUNTIF(Calculations!B:B, A751),"")</f>
        <v/>
      </c>
      <c r="E751" s="3" t="str">
        <f>IF(ISNUMBER(A751),COUNTIF(Calculations!A:A, A751),"")</f>
        <v/>
      </c>
      <c r="F751" s="3" t="str">
        <f t="shared" si="162"/>
        <v/>
      </c>
      <c r="G751" s="3" t="str">
        <f t="shared" si="163"/>
        <v/>
      </c>
      <c r="H751" s="3" t="str">
        <f t="shared" si="154"/>
        <v/>
      </c>
      <c r="I751" s="3" t="str">
        <f t="shared" si="155"/>
        <v/>
      </c>
      <c r="J751" s="3" t="str">
        <f t="shared" si="156"/>
        <v/>
      </c>
      <c r="K751" s="3" t="str">
        <f t="shared" si="157"/>
        <v/>
      </c>
      <c r="L751" s="3" t="str">
        <f t="shared" si="160"/>
        <v/>
      </c>
      <c r="M751" s="3" t="str">
        <f t="shared" si="161"/>
        <v/>
      </c>
    </row>
    <row r="752" spans="1:13" x14ac:dyDescent="0.2">
      <c r="A752" s="9" t="str">
        <f t="shared" si="158"/>
        <v/>
      </c>
      <c r="B752" s="3" t="str">
        <f t="shared" si="159"/>
        <v/>
      </c>
      <c r="C752" s="3" t="str">
        <f t="shared" si="153"/>
        <v/>
      </c>
      <c r="D752" s="3" t="str">
        <f>IF(ISNUMBER(A752),COUNTIF(Calculations!B:B, A752),"")</f>
        <v/>
      </c>
      <c r="E752" s="3" t="str">
        <f>IF(ISNUMBER(A752),COUNTIF(Calculations!A:A, A752),"")</f>
        <v/>
      </c>
      <c r="F752" s="3" t="str">
        <f t="shared" si="162"/>
        <v/>
      </c>
      <c r="G752" s="3" t="str">
        <f t="shared" si="163"/>
        <v/>
      </c>
      <c r="H752" s="3" t="str">
        <f t="shared" si="154"/>
        <v/>
      </c>
      <c r="I752" s="3" t="str">
        <f t="shared" si="155"/>
        <v/>
      </c>
      <c r="J752" s="3" t="str">
        <f t="shared" si="156"/>
        <v/>
      </c>
      <c r="K752" s="3" t="str">
        <f t="shared" si="157"/>
        <v/>
      </c>
      <c r="L752" s="3" t="str">
        <f t="shared" si="160"/>
        <v/>
      </c>
      <c r="M752" s="3" t="str">
        <f t="shared" si="161"/>
        <v/>
      </c>
    </row>
    <row r="753" spans="1:13" x14ac:dyDescent="0.2">
      <c r="A753" s="9" t="str">
        <f t="shared" si="158"/>
        <v/>
      </c>
      <c r="B753" s="3" t="str">
        <f t="shared" si="159"/>
        <v/>
      </c>
      <c r="C753" s="3" t="str">
        <f t="shared" si="153"/>
        <v/>
      </c>
      <c r="D753" s="3" t="str">
        <f>IF(ISNUMBER(A753),COUNTIF(Calculations!B:B, A753),"")</f>
        <v/>
      </c>
      <c r="E753" s="3" t="str">
        <f>IF(ISNUMBER(A753),COUNTIF(Calculations!A:A, A753),"")</f>
        <v/>
      </c>
      <c r="F753" s="3" t="str">
        <f t="shared" si="162"/>
        <v/>
      </c>
      <c r="G753" s="3" t="str">
        <f t="shared" si="163"/>
        <v/>
      </c>
      <c r="H753" s="3" t="str">
        <f t="shared" si="154"/>
        <v/>
      </c>
      <c r="I753" s="3" t="str">
        <f t="shared" si="155"/>
        <v/>
      </c>
      <c r="J753" s="3" t="str">
        <f t="shared" si="156"/>
        <v/>
      </c>
      <c r="K753" s="3" t="str">
        <f t="shared" si="157"/>
        <v/>
      </c>
      <c r="L753" s="3" t="str">
        <f t="shared" si="160"/>
        <v/>
      </c>
      <c r="M753" s="3" t="str">
        <f t="shared" si="161"/>
        <v/>
      </c>
    </row>
    <row r="754" spans="1:13" x14ac:dyDescent="0.2">
      <c r="A754" s="9" t="str">
        <f t="shared" si="158"/>
        <v/>
      </c>
      <c r="B754" s="3" t="str">
        <f t="shared" si="159"/>
        <v/>
      </c>
      <c r="C754" s="3" t="str">
        <f t="shared" si="153"/>
        <v/>
      </c>
      <c r="D754" s="3" t="str">
        <f>IF(ISNUMBER(A754),COUNTIF(Calculations!B:B, A754),"")</f>
        <v/>
      </c>
      <c r="E754" s="3" t="str">
        <f>IF(ISNUMBER(A754),COUNTIF(Calculations!A:A, A754),"")</f>
        <v/>
      </c>
      <c r="F754" s="3" t="str">
        <f t="shared" si="162"/>
        <v/>
      </c>
      <c r="G754" s="3" t="str">
        <f t="shared" si="163"/>
        <v/>
      </c>
      <c r="H754" s="3" t="str">
        <f t="shared" si="154"/>
        <v/>
      </c>
      <c r="I754" s="3" t="str">
        <f t="shared" si="155"/>
        <v/>
      </c>
      <c r="J754" s="3" t="str">
        <f t="shared" si="156"/>
        <v/>
      </c>
      <c r="K754" s="3" t="str">
        <f t="shared" si="157"/>
        <v/>
      </c>
      <c r="L754" s="3" t="str">
        <f t="shared" si="160"/>
        <v/>
      </c>
      <c r="M754" s="3" t="str">
        <f t="shared" si="161"/>
        <v/>
      </c>
    </row>
    <row r="755" spans="1:13" x14ac:dyDescent="0.2">
      <c r="A755" s="9" t="str">
        <f t="shared" si="158"/>
        <v/>
      </c>
      <c r="B755" s="3" t="str">
        <f t="shared" si="159"/>
        <v/>
      </c>
      <c r="C755" s="3" t="str">
        <f t="shared" si="153"/>
        <v/>
      </c>
      <c r="D755" s="3" t="str">
        <f>IF(ISNUMBER(A755),COUNTIF(Calculations!B:B, A755),"")</f>
        <v/>
      </c>
      <c r="E755" s="3" t="str">
        <f>IF(ISNUMBER(A755),COUNTIF(Calculations!A:A, A755),"")</f>
        <v/>
      </c>
      <c r="F755" s="3" t="str">
        <f t="shared" si="162"/>
        <v/>
      </c>
      <c r="G755" s="3" t="str">
        <f t="shared" si="163"/>
        <v/>
      </c>
      <c r="H755" s="3" t="str">
        <f t="shared" si="154"/>
        <v/>
      </c>
      <c r="I755" s="3" t="str">
        <f t="shared" si="155"/>
        <v/>
      </c>
      <c r="J755" s="3" t="str">
        <f t="shared" si="156"/>
        <v/>
      </c>
      <c r="K755" s="3" t="str">
        <f t="shared" si="157"/>
        <v/>
      </c>
      <c r="L755" s="3" t="str">
        <f t="shared" si="160"/>
        <v/>
      </c>
      <c r="M755" s="3" t="str">
        <f t="shared" si="161"/>
        <v/>
      </c>
    </row>
    <row r="756" spans="1:13" x14ac:dyDescent="0.2">
      <c r="A756" s="9" t="str">
        <f t="shared" si="158"/>
        <v/>
      </c>
      <c r="B756" s="3" t="str">
        <f t="shared" si="159"/>
        <v/>
      </c>
      <c r="C756" s="3" t="str">
        <f t="shared" si="153"/>
        <v/>
      </c>
      <c r="D756" s="3" t="str">
        <f>IF(ISNUMBER(A756),COUNTIF(Calculations!B:B, A756),"")</f>
        <v/>
      </c>
      <c r="E756" s="3" t="str">
        <f>IF(ISNUMBER(A756),COUNTIF(Calculations!A:A, A756),"")</f>
        <v/>
      </c>
      <c r="F756" s="3" t="str">
        <f t="shared" si="162"/>
        <v/>
      </c>
      <c r="G756" s="3" t="str">
        <f t="shared" si="163"/>
        <v/>
      </c>
      <c r="H756" s="3" t="str">
        <f t="shared" si="154"/>
        <v/>
      </c>
      <c r="I756" s="3" t="str">
        <f t="shared" si="155"/>
        <v/>
      </c>
      <c r="J756" s="3" t="str">
        <f t="shared" si="156"/>
        <v/>
      </c>
      <c r="K756" s="3" t="str">
        <f t="shared" si="157"/>
        <v/>
      </c>
      <c r="L756" s="3" t="str">
        <f t="shared" si="160"/>
        <v/>
      </c>
      <c r="M756" s="3" t="str">
        <f t="shared" si="161"/>
        <v/>
      </c>
    </row>
    <row r="757" spans="1:13" x14ac:dyDescent="0.2">
      <c r="A757" s="9" t="str">
        <f t="shared" si="158"/>
        <v/>
      </c>
      <c r="B757" s="3" t="str">
        <f t="shared" si="159"/>
        <v/>
      </c>
      <c r="C757" s="3" t="str">
        <f t="shared" si="153"/>
        <v/>
      </c>
      <c r="D757" s="3" t="str">
        <f>IF(ISNUMBER(A757),COUNTIF(Calculations!B:B, A757),"")</f>
        <v/>
      </c>
      <c r="E757" s="3" t="str">
        <f>IF(ISNUMBER(A757),COUNTIF(Calculations!A:A, A757),"")</f>
        <v/>
      </c>
      <c r="F757" s="3" t="str">
        <f t="shared" si="162"/>
        <v/>
      </c>
      <c r="G757" s="3" t="str">
        <f t="shared" si="163"/>
        <v/>
      </c>
      <c r="H757" s="3" t="str">
        <f t="shared" si="154"/>
        <v/>
      </c>
      <c r="I757" s="3" t="str">
        <f t="shared" si="155"/>
        <v/>
      </c>
      <c r="J757" s="3" t="str">
        <f t="shared" si="156"/>
        <v/>
      </c>
      <c r="K757" s="3" t="str">
        <f t="shared" si="157"/>
        <v/>
      </c>
      <c r="L757" s="3" t="str">
        <f t="shared" si="160"/>
        <v/>
      </c>
      <c r="M757" s="3" t="str">
        <f t="shared" si="161"/>
        <v/>
      </c>
    </row>
    <row r="758" spans="1:13" x14ac:dyDescent="0.2">
      <c r="A758" s="9" t="str">
        <f t="shared" si="158"/>
        <v/>
      </c>
      <c r="B758" s="3" t="str">
        <f t="shared" si="159"/>
        <v/>
      </c>
      <c r="C758" s="3" t="str">
        <f t="shared" si="153"/>
        <v/>
      </c>
      <c r="D758" s="3" t="str">
        <f>IF(ISNUMBER(A758),COUNTIF(Calculations!B:B, A758),"")</f>
        <v/>
      </c>
      <c r="E758" s="3" t="str">
        <f>IF(ISNUMBER(A758),COUNTIF(Calculations!A:A, A758),"")</f>
        <v/>
      </c>
      <c r="F758" s="3" t="str">
        <f t="shared" si="162"/>
        <v/>
      </c>
      <c r="G758" s="3" t="str">
        <f t="shared" si="163"/>
        <v/>
      </c>
      <c r="H758" s="3" t="str">
        <f t="shared" si="154"/>
        <v/>
      </c>
      <c r="I758" s="3" t="str">
        <f t="shared" si="155"/>
        <v/>
      </c>
      <c r="J758" s="3" t="str">
        <f t="shared" si="156"/>
        <v/>
      </c>
      <c r="K758" s="3" t="str">
        <f t="shared" si="157"/>
        <v/>
      </c>
      <c r="L758" s="3" t="str">
        <f t="shared" si="160"/>
        <v/>
      </c>
      <c r="M758" s="3" t="str">
        <f t="shared" si="161"/>
        <v/>
      </c>
    </row>
    <row r="759" spans="1:13" x14ac:dyDescent="0.2">
      <c r="A759" s="9" t="str">
        <f t="shared" si="158"/>
        <v/>
      </c>
      <c r="B759" s="3" t="str">
        <f t="shared" si="159"/>
        <v/>
      </c>
      <c r="C759" s="3" t="str">
        <f t="shared" si="153"/>
        <v/>
      </c>
      <c r="D759" s="3" t="str">
        <f>IF(ISNUMBER(A759),COUNTIF(Calculations!B:B, A759),"")</f>
        <v/>
      </c>
      <c r="E759" s="3" t="str">
        <f>IF(ISNUMBER(A759),COUNTIF(Calculations!A:A, A759),"")</f>
        <v/>
      </c>
      <c r="F759" s="3" t="str">
        <f t="shared" si="162"/>
        <v/>
      </c>
      <c r="G759" s="3" t="str">
        <f t="shared" si="163"/>
        <v/>
      </c>
      <c r="H759" s="3" t="str">
        <f t="shared" si="154"/>
        <v/>
      </c>
      <c r="I759" s="3" t="str">
        <f t="shared" si="155"/>
        <v/>
      </c>
      <c r="J759" s="3" t="str">
        <f t="shared" si="156"/>
        <v/>
      </c>
      <c r="K759" s="3" t="str">
        <f t="shared" si="157"/>
        <v/>
      </c>
      <c r="L759" s="3" t="str">
        <f t="shared" si="160"/>
        <v/>
      </c>
      <c r="M759" s="3" t="str">
        <f t="shared" si="161"/>
        <v/>
      </c>
    </row>
    <row r="760" spans="1:13" x14ac:dyDescent="0.2">
      <c r="A760" s="9" t="str">
        <f t="shared" si="158"/>
        <v/>
      </c>
      <c r="B760" s="3" t="str">
        <f t="shared" si="159"/>
        <v/>
      </c>
      <c r="C760" s="3" t="str">
        <f t="shared" si="153"/>
        <v/>
      </c>
      <c r="D760" s="3" t="str">
        <f>IF(ISNUMBER(A760),COUNTIF(Calculations!B:B, A760),"")</f>
        <v/>
      </c>
      <c r="E760" s="3" t="str">
        <f>IF(ISNUMBER(A760),COUNTIF(Calculations!A:A, A760),"")</f>
        <v/>
      </c>
      <c r="F760" s="3" t="str">
        <f t="shared" si="162"/>
        <v/>
      </c>
      <c r="G760" s="3" t="str">
        <f t="shared" si="163"/>
        <v/>
      </c>
      <c r="H760" s="3" t="str">
        <f t="shared" si="154"/>
        <v/>
      </c>
      <c r="I760" s="3" t="str">
        <f t="shared" si="155"/>
        <v/>
      </c>
      <c r="J760" s="3" t="str">
        <f t="shared" si="156"/>
        <v/>
      </c>
      <c r="K760" s="3" t="str">
        <f t="shared" si="157"/>
        <v/>
      </c>
      <c r="L760" s="3" t="str">
        <f t="shared" si="160"/>
        <v/>
      </c>
      <c r="M760" s="3" t="str">
        <f t="shared" si="161"/>
        <v/>
      </c>
    </row>
    <row r="761" spans="1:13" x14ac:dyDescent="0.2">
      <c r="A761" s="9" t="str">
        <f t="shared" si="158"/>
        <v/>
      </c>
      <c r="B761" s="3" t="str">
        <f t="shared" si="159"/>
        <v/>
      </c>
      <c r="C761" s="3" t="str">
        <f t="shared" si="153"/>
        <v/>
      </c>
      <c r="D761" s="3" t="str">
        <f>IF(ISNUMBER(A761),COUNTIF(Calculations!B:B, A761),"")</f>
        <v/>
      </c>
      <c r="E761" s="3" t="str">
        <f>IF(ISNUMBER(A761),COUNTIF(Calculations!A:A, A761),"")</f>
        <v/>
      </c>
      <c r="F761" s="3" t="str">
        <f t="shared" si="162"/>
        <v/>
      </c>
      <c r="G761" s="3" t="str">
        <f t="shared" si="163"/>
        <v/>
      </c>
      <c r="H761" s="3" t="str">
        <f t="shared" si="154"/>
        <v/>
      </c>
      <c r="I761" s="3" t="str">
        <f t="shared" si="155"/>
        <v/>
      </c>
      <c r="J761" s="3" t="str">
        <f t="shared" si="156"/>
        <v/>
      </c>
      <c r="K761" s="3" t="str">
        <f t="shared" si="157"/>
        <v/>
      </c>
      <c r="L761" s="3" t="str">
        <f t="shared" si="160"/>
        <v/>
      </c>
      <c r="M761" s="3" t="str">
        <f t="shared" si="161"/>
        <v/>
      </c>
    </row>
    <row r="762" spans="1:13" x14ac:dyDescent="0.2">
      <c r="A762" s="9" t="str">
        <f t="shared" si="158"/>
        <v/>
      </c>
      <c r="B762" s="3" t="str">
        <f t="shared" si="159"/>
        <v/>
      </c>
      <c r="C762" s="3" t="str">
        <f t="shared" si="153"/>
        <v/>
      </c>
      <c r="D762" s="3" t="str">
        <f>IF(ISNUMBER(A762),COUNTIF(Calculations!B:B, A762),"")</f>
        <v/>
      </c>
      <c r="E762" s="3" t="str">
        <f>IF(ISNUMBER(A762),COUNTIF(Calculations!A:A, A762),"")</f>
        <v/>
      </c>
      <c r="F762" s="3" t="str">
        <f t="shared" si="162"/>
        <v/>
      </c>
      <c r="G762" s="3" t="str">
        <f t="shared" si="163"/>
        <v/>
      </c>
      <c r="H762" s="3" t="str">
        <f t="shared" si="154"/>
        <v/>
      </c>
      <c r="I762" s="3" t="str">
        <f t="shared" si="155"/>
        <v/>
      </c>
      <c r="J762" s="3" t="str">
        <f t="shared" si="156"/>
        <v/>
      </c>
      <c r="K762" s="3" t="str">
        <f t="shared" si="157"/>
        <v/>
      </c>
      <c r="L762" s="3" t="str">
        <f t="shared" si="160"/>
        <v/>
      </c>
      <c r="M762" s="3" t="str">
        <f t="shared" si="161"/>
        <v/>
      </c>
    </row>
    <row r="763" spans="1:13" x14ac:dyDescent="0.2">
      <c r="A763" s="9" t="str">
        <f t="shared" si="158"/>
        <v/>
      </c>
      <c r="B763" s="3" t="str">
        <f t="shared" si="159"/>
        <v/>
      </c>
      <c r="C763" s="3" t="str">
        <f t="shared" si="153"/>
        <v/>
      </c>
      <c r="D763" s="3" t="str">
        <f>IF(ISNUMBER(A763),COUNTIF(Calculations!B:B, A763),"")</f>
        <v/>
      </c>
      <c r="E763" s="3" t="str">
        <f>IF(ISNUMBER(A763),COUNTIF(Calculations!A:A, A763),"")</f>
        <v/>
      </c>
      <c r="F763" s="3" t="str">
        <f t="shared" si="162"/>
        <v/>
      </c>
      <c r="G763" s="3" t="str">
        <f t="shared" si="163"/>
        <v/>
      </c>
      <c r="H763" s="3" t="str">
        <f t="shared" si="154"/>
        <v/>
      </c>
      <c r="I763" s="3" t="str">
        <f t="shared" si="155"/>
        <v/>
      </c>
      <c r="J763" s="3" t="str">
        <f t="shared" si="156"/>
        <v/>
      </c>
      <c r="K763" s="3" t="str">
        <f t="shared" si="157"/>
        <v/>
      </c>
      <c r="L763" s="3" t="str">
        <f t="shared" si="160"/>
        <v/>
      </c>
      <c r="M763" s="3" t="str">
        <f t="shared" si="161"/>
        <v/>
      </c>
    </row>
    <row r="764" spans="1:13" x14ac:dyDescent="0.2">
      <c r="A764" s="9" t="str">
        <f t="shared" si="158"/>
        <v/>
      </c>
      <c r="B764" s="3" t="str">
        <f t="shared" si="159"/>
        <v/>
      </c>
      <c r="C764" s="3" t="str">
        <f t="shared" si="153"/>
        <v/>
      </c>
      <c r="D764" s="3" t="str">
        <f>IF(ISNUMBER(A764),COUNTIF(Calculations!B:B, A764),"")</f>
        <v/>
      </c>
      <c r="E764" s="3" t="str">
        <f>IF(ISNUMBER(A764),COUNTIF(Calculations!A:A, A764),"")</f>
        <v/>
      </c>
      <c r="F764" s="3" t="str">
        <f t="shared" si="162"/>
        <v/>
      </c>
      <c r="G764" s="3" t="str">
        <f t="shared" si="163"/>
        <v/>
      </c>
      <c r="H764" s="3" t="str">
        <f t="shared" si="154"/>
        <v/>
      </c>
      <c r="I764" s="3" t="str">
        <f t="shared" si="155"/>
        <v/>
      </c>
      <c r="J764" s="3" t="str">
        <f t="shared" si="156"/>
        <v/>
      </c>
      <c r="K764" s="3" t="str">
        <f t="shared" si="157"/>
        <v/>
      </c>
      <c r="L764" s="3" t="str">
        <f t="shared" si="160"/>
        <v/>
      </c>
      <c r="M764" s="3" t="str">
        <f t="shared" si="161"/>
        <v/>
      </c>
    </row>
    <row r="765" spans="1:13" x14ac:dyDescent="0.2">
      <c r="A765" s="9" t="str">
        <f t="shared" si="158"/>
        <v/>
      </c>
      <c r="B765" s="3" t="str">
        <f t="shared" si="159"/>
        <v/>
      </c>
      <c r="C765" s="3" t="str">
        <f t="shared" si="153"/>
        <v/>
      </c>
      <c r="D765" s="3" t="str">
        <f>IF(ISNUMBER(A765),COUNTIF(Calculations!B:B, A765),"")</f>
        <v/>
      </c>
      <c r="E765" s="3" t="str">
        <f>IF(ISNUMBER(A765),COUNTIF(Calculations!A:A, A765),"")</f>
        <v/>
      </c>
      <c r="F765" s="3" t="str">
        <f t="shared" si="162"/>
        <v/>
      </c>
      <c r="G765" s="3" t="str">
        <f t="shared" si="163"/>
        <v/>
      </c>
      <c r="H765" s="3" t="str">
        <f t="shared" si="154"/>
        <v/>
      </c>
      <c r="I765" s="3" t="str">
        <f t="shared" si="155"/>
        <v/>
      </c>
      <c r="J765" s="3" t="str">
        <f t="shared" si="156"/>
        <v/>
      </c>
      <c r="K765" s="3" t="str">
        <f t="shared" si="157"/>
        <v/>
      </c>
      <c r="L765" s="3" t="str">
        <f t="shared" si="160"/>
        <v/>
      </c>
      <c r="M765" s="3" t="str">
        <f t="shared" si="161"/>
        <v/>
      </c>
    </row>
    <row r="766" spans="1:13" x14ac:dyDescent="0.2">
      <c r="A766" s="9" t="str">
        <f t="shared" si="158"/>
        <v/>
      </c>
      <c r="B766" s="3" t="str">
        <f t="shared" si="159"/>
        <v/>
      </c>
      <c r="C766" s="3" t="str">
        <f t="shared" si="153"/>
        <v/>
      </c>
      <c r="D766" s="3" t="str">
        <f>IF(ISNUMBER(A766),COUNTIF(Calculations!B:B, A766),"")</f>
        <v/>
      </c>
      <c r="E766" s="3" t="str">
        <f>IF(ISNUMBER(A766),COUNTIF(Calculations!A:A, A766),"")</f>
        <v/>
      </c>
      <c r="F766" s="3" t="str">
        <f t="shared" si="162"/>
        <v/>
      </c>
      <c r="G766" s="3" t="str">
        <f t="shared" si="163"/>
        <v/>
      </c>
      <c r="H766" s="3" t="str">
        <f t="shared" si="154"/>
        <v/>
      </c>
      <c r="I766" s="3" t="str">
        <f t="shared" si="155"/>
        <v/>
      </c>
      <c r="J766" s="3" t="str">
        <f t="shared" si="156"/>
        <v/>
      </c>
      <c r="K766" s="3" t="str">
        <f t="shared" si="157"/>
        <v/>
      </c>
      <c r="L766" s="3" t="str">
        <f t="shared" si="160"/>
        <v/>
      </c>
      <c r="M766" s="3" t="str">
        <f t="shared" si="161"/>
        <v/>
      </c>
    </row>
    <row r="767" spans="1:13" x14ac:dyDescent="0.2">
      <c r="A767" s="9" t="str">
        <f t="shared" si="158"/>
        <v/>
      </c>
      <c r="B767" s="3" t="str">
        <f t="shared" si="159"/>
        <v/>
      </c>
      <c r="C767" s="3" t="str">
        <f t="shared" si="153"/>
        <v/>
      </c>
      <c r="D767" s="3" t="str">
        <f>IF(ISNUMBER(A767),COUNTIF(Calculations!B:B, A767),"")</f>
        <v/>
      </c>
      <c r="E767" s="3" t="str">
        <f>IF(ISNUMBER(A767),COUNTIF(Calculations!A:A, A767),"")</f>
        <v/>
      </c>
      <c r="F767" s="3" t="str">
        <f t="shared" si="162"/>
        <v/>
      </c>
      <c r="G767" s="3" t="str">
        <f t="shared" si="163"/>
        <v/>
      </c>
      <c r="H767" s="3" t="str">
        <f t="shared" si="154"/>
        <v/>
      </c>
      <c r="I767" s="3" t="str">
        <f t="shared" si="155"/>
        <v/>
      </c>
      <c r="J767" s="3" t="str">
        <f t="shared" si="156"/>
        <v/>
      </c>
      <c r="K767" s="3" t="str">
        <f t="shared" si="157"/>
        <v/>
      </c>
      <c r="L767" s="3" t="str">
        <f t="shared" si="160"/>
        <v/>
      </c>
      <c r="M767" s="3" t="str">
        <f t="shared" si="161"/>
        <v/>
      </c>
    </row>
    <row r="768" spans="1:13" x14ac:dyDescent="0.2">
      <c r="A768" s="9" t="str">
        <f t="shared" si="158"/>
        <v/>
      </c>
      <c r="B768" s="3" t="str">
        <f t="shared" si="159"/>
        <v/>
      </c>
      <c r="C768" s="3" t="str">
        <f t="shared" si="153"/>
        <v/>
      </c>
      <c r="D768" s="3" t="str">
        <f>IF(ISNUMBER(A768),COUNTIF(Calculations!B:B, A768),"")</f>
        <v/>
      </c>
      <c r="E768" s="3" t="str">
        <f>IF(ISNUMBER(A768),COUNTIF(Calculations!A:A, A768),"")</f>
        <v/>
      </c>
      <c r="F768" s="3" t="str">
        <f t="shared" si="162"/>
        <v/>
      </c>
      <c r="G768" s="3" t="str">
        <f t="shared" si="163"/>
        <v/>
      </c>
      <c r="H768" s="3" t="str">
        <f t="shared" si="154"/>
        <v/>
      </c>
      <c r="I768" s="3" t="str">
        <f t="shared" si="155"/>
        <v/>
      </c>
      <c r="J768" s="3" t="str">
        <f t="shared" si="156"/>
        <v/>
      </c>
      <c r="K768" s="3" t="str">
        <f t="shared" si="157"/>
        <v/>
      </c>
      <c r="L768" s="3" t="str">
        <f t="shared" si="160"/>
        <v/>
      </c>
      <c r="M768" s="3" t="str">
        <f t="shared" si="161"/>
        <v/>
      </c>
    </row>
    <row r="769" spans="1:13" x14ac:dyDescent="0.2">
      <c r="A769" s="9" t="str">
        <f t="shared" si="158"/>
        <v/>
      </c>
      <c r="B769" s="3" t="str">
        <f t="shared" si="159"/>
        <v/>
      </c>
      <c r="C769" s="3" t="str">
        <f t="shared" si="153"/>
        <v/>
      </c>
      <c r="D769" s="3" t="str">
        <f>IF(ISNUMBER(A769),COUNTIF(Calculations!B:B, A769),"")</f>
        <v/>
      </c>
      <c r="E769" s="3" t="str">
        <f>IF(ISNUMBER(A769),COUNTIF(Calculations!A:A, A769),"")</f>
        <v/>
      </c>
      <c r="F769" s="3" t="str">
        <f t="shared" si="162"/>
        <v/>
      </c>
      <c r="G769" s="3" t="str">
        <f t="shared" si="163"/>
        <v/>
      </c>
      <c r="H769" s="3" t="str">
        <f t="shared" si="154"/>
        <v/>
      </c>
      <c r="I769" s="3" t="str">
        <f t="shared" si="155"/>
        <v/>
      </c>
      <c r="J769" s="3" t="str">
        <f t="shared" si="156"/>
        <v/>
      </c>
      <c r="K769" s="3" t="str">
        <f t="shared" si="157"/>
        <v/>
      </c>
      <c r="L769" s="3" t="str">
        <f t="shared" si="160"/>
        <v/>
      </c>
      <c r="M769" s="3" t="str">
        <f t="shared" si="161"/>
        <v/>
      </c>
    </row>
    <row r="770" spans="1:13" x14ac:dyDescent="0.2">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62"/>
        <v/>
      </c>
      <c r="G770" s="3" t="str">
        <f t="shared" si="163"/>
        <v/>
      </c>
      <c r="H770" s="3" t="str">
        <f t="shared" ref="H770:H833" si="165">IF(ISNUMBER(A770),
  COUNTIFS(IndirectStartDates,"&lt;=" &amp; $A770, IndirectStartDates,"&gt;"&amp;$A770-AgeLowest,  IndirectCompletedDates,"&gt;=" &amp; $A770)
+ COUNTIFS(IndirectStartDates,"&lt;=" &amp; $A770,    IndirectStartDates,"&gt;"&amp;$A770-AgeLowest,  IndirectCompletedDates,""),"")</f>
        <v/>
      </c>
      <c r="I770" s="3"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68">IF(ISNUMBER(A770),
  COUNTIFS(IndirectStartDates,"&lt;=" &amp; $A770, IndirectStartDates,"&lt;="&amp;$A770-AgeLargest, IndirectCompletedDates,"&gt;=" &amp; $A770)
+ COUNTIFS(IndirectStartDates,"&lt;=" &amp; $A770,    IndirectStartDates,"&lt;="&amp;$A770-AgeLargest,  IndirectCompletedDates,""),"")</f>
        <v/>
      </c>
      <c r="L770" s="3" t="str">
        <f t="shared" si="160"/>
        <v/>
      </c>
      <c r="M770" s="3" t="str">
        <f t="shared" si="161"/>
        <v/>
      </c>
    </row>
    <row r="771" spans="1:13" x14ac:dyDescent="0.2">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3" t="str">
        <f t="shared" si="162"/>
        <v/>
      </c>
      <c r="G771" s="3" t="str">
        <f t="shared" si="163"/>
        <v/>
      </c>
      <c r="H771" s="3" t="str">
        <f t="shared" si="165"/>
        <v/>
      </c>
      <c r="I771" s="3" t="str">
        <f t="shared" si="166"/>
        <v/>
      </c>
      <c r="J771" s="3" t="str">
        <f t="shared" si="167"/>
        <v/>
      </c>
      <c r="K771" s="3" t="str">
        <f t="shared" si="168"/>
        <v/>
      </c>
      <c r="L771" s="3" t="str">
        <f t="shared" ref="L771:L834" si="171">IF(A771&lt;&gt;"", IF(C770&gt;0, IF(((C771-C770)/C770)&gt;WIPWarningPercentage,C771,NA()),NA()),"")</f>
        <v/>
      </c>
      <c r="M771" s="3" t="str">
        <f t="shared" ref="M771:M834" si="172">IF(A771&lt;&gt;"", IF(J770+K770&gt;0, IF(((J771+K771)-(J770+K770))/(J770+K770)&gt;AgeWarningPercentage,J771+K771,NA()),NA()),"")</f>
        <v/>
      </c>
    </row>
    <row r="772" spans="1:13" x14ac:dyDescent="0.2">
      <c r="A772" s="9" t="str">
        <f t="shared" si="169"/>
        <v/>
      </c>
      <c r="B772" s="3" t="str">
        <f t="shared" si="170"/>
        <v/>
      </c>
      <c r="C772" s="3" t="str">
        <f t="shared" si="164"/>
        <v/>
      </c>
      <c r="D772" s="3" t="str">
        <f>IF(ISNUMBER(A772),COUNTIF(Calculations!B:B, A772),"")</f>
        <v/>
      </c>
      <c r="E772" s="3" t="str">
        <f>IF(ISNUMBER(A772),COUNTIF(Calculations!A:A, A772),"")</f>
        <v/>
      </c>
      <c r="F772" s="3" t="str">
        <f t="shared" ref="F772:F835" si="173">IF(ISNUMBER(A772),F771 + D772,"")</f>
        <v/>
      </c>
      <c r="G772" s="3" t="str">
        <f t="shared" ref="G772:G835" si="174">IF(ISNUMBER(A772),G771 + E772,"")</f>
        <v/>
      </c>
      <c r="H772" s="3" t="str">
        <f t="shared" si="165"/>
        <v/>
      </c>
      <c r="I772" s="3" t="str">
        <f t="shared" si="166"/>
        <v/>
      </c>
      <c r="J772" s="3" t="str">
        <f t="shared" si="167"/>
        <v/>
      </c>
      <c r="K772" s="3" t="str">
        <f t="shared" si="168"/>
        <v/>
      </c>
      <c r="L772" s="3" t="str">
        <f t="shared" si="171"/>
        <v/>
      </c>
      <c r="M772" s="3" t="str">
        <f t="shared" si="172"/>
        <v/>
      </c>
    </row>
    <row r="773" spans="1:13" x14ac:dyDescent="0.2">
      <c r="A773" s="9" t="str">
        <f t="shared" si="169"/>
        <v/>
      </c>
      <c r="B773" s="3" t="str">
        <f t="shared" si="170"/>
        <v/>
      </c>
      <c r="C773" s="3" t="str">
        <f t="shared" si="164"/>
        <v/>
      </c>
      <c r="D773" s="3" t="str">
        <f>IF(ISNUMBER(A773),COUNTIF(Calculations!B:B, A773),"")</f>
        <v/>
      </c>
      <c r="E773" s="3" t="str">
        <f>IF(ISNUMBER(A773),COUNTIF(Calculations!A:A, A773),"")</f>
        <v/>
      </c>
      <c r="F773" s="3" t="str">
        <f t="shared" si="173"/>
        <v/>
      </c>
      <c r="G773" s="3" t="str">
        <f t="shared" si="174"/>
        <v/>
      </c>
      <c r="H773" s="3" t="str">
        <f t="shared" si="165"/>
        <v/>
      </c>
      <c r="I773" s="3" t="str">
        <f t="shared" si="166"/>
        <v/>
      </c>
      <c r="J773" s="3" t="str">
        <f t="shared" si="167"/>
        <v/>
      </c>
      <c r="K773" s="3" t="str">
        <f t="shared" si="168"/>
        <v/>
      </c>
      <c r="L773" s="3" t="str">
        <f t="shared" si="171"/>
        <v/>
      </c>
      <c r="M773" s="3" t="str">
        <f t="shared" si="172"/>
        <v/>
      </c>
    </row>
    <row r="774" spans="1:13" x14ac:dyDescent="0.2">
      <c r="A774" s="9" t="str">
        <f t="shared" si="169"/>
        <v/>
      </c>
      <c r="B774" s="3" t="str">
        <f t="shared" si="170"/>
        <v/>
      </c>
      <c r="C774" s="3" t="str">
        <f t="shared" si="164"/>
        <v/>
      </c>
      <c r="D774" s="3" t="str">
        <f>IF(ISNUMBER(A774),COUNTIF(Calculations!B:B, A774),"")</f>
        <v/>
      </c>
      <c r="E774" s="3" t="str">
        <f>IF(ISNUMBER(A774),COUNTIF(Calculations!A:A, A774),"")</f>
        <v/>
      </c>
      <c r="F774" s="3" t="str">
        <f t="shared" si="173"/>
        <v/>
      </c>
      <c r="G774" s="3" t="str">
        <f t="shared" si="174"/>
        <v/>
      </c>
      <c r="H774" s="3" t="str">
        <f t="shared" si="165"/>
        <v/>
      </c>
      <c r="I774" s="3" t="str">
        <f t="shared" si="166"/>
        <v/>
      </c>
      <c r="J774" s="3" t="str">
        <f t="shared" si="167"/>
        <v/>
      </c>
      <c r="K774" s="3" t="str">
        <f t="shared" si="168"/>
        <v/>
      </c>
      <c r="L774" s="3" t="str">
        <f t="shared" si="171"/>
        <v/>
      </c>
      <c r="M774" s="3" t="str">
        <f t="shared" si="172"/>
        <v/>
      </c>
    </row>
    <row r="775" spans="1:13" x14ac:dyDescent="0.2">
      <c r="A775" s="9" t="str">
        <f t="shared" si="169"/>
        <v/>
      </c>
      <c r="B775" s="3" t="str">
        <f t="shared" si="170"/>
        <v/>
      </c>
      <c r="C775" s="3" t="str">
        <f t="shared" si="164"/>
        <v/>
      </c>
      <c r="D775" s="3" t="str">
        <f>IF(ISNUMBER(A775),COUNTIF(Calculations!B:B, A775),"")</f>
        <v/>
      </c>
      <c r="E775" s="3" t="str">
        <f>IF(ISNUMBER(A775),COUNTIF(Calculations!A:A, A775),"")</f>
        <v/>
      </c>
      <c r="F775" s="3" t="str">
        <f t="shared" si="173"/>
        <v/>
      </c>
      <c r="G775" s="3" t="str">
        <f t="shared" si="174"/>
        <v/>
      </c>
      <c r="H775" s="3" t="str">
        <f t="shared" si="165"/>
        <v/>
      </c>
      <c r="I775" s="3" t="str">
        <f t="shared" si="166"/>
        <v/>
      </c>
      <c r="J775" s="3" t="str">
        <f t="shared" si="167"/>
        <v/>
      </c>
      <c r="K775" s="3" t="str">
        <f t="shared" si="168"/>
        <v/>
      </c>
      <c r="L775" s="3" t="str">
        <f t="shared" si="171"/>
        <v/>
      </c>
      <c r="M775" s="3" t="str">
        <f t="shared" si="172"/>
        <v/>
      </c>
    </row>
    <row r="776" spans="1:13" x14ac:dyDescent="0.2">
      <c r="A776" s="9" t="str">
        <f t="shared" si="169"/>
        <v/>
      </c>
      <c r="B776" s="3" t="str">
        <f t="shared" si="170"/>
        <v/>
      </c>
      <c r="C776" s="3" t="str">
        <f t="shared" si="164"/>
        <v/>
      </c>
      <c r="D776" s="3" t="str">
        <f>IF(ISNUMBER(A776),COUNTIF(Calculations!B:B, A776),"")</f>
        <v/>
      </c>
      <c r="E776" s="3" t="str">
        <f>IF(ISNUMBER(A776),COUNTIF(Calculations!A:A, A776),"")</f>
        <v/>
      </c>
      <c r="F776" s="3" t="str">
        <f t="shared" si="173"/>
        <v/>
      </c>
      <c r="G776" s="3" t="str">
        <f t="shared" si="174"/>
        <v/>
      </c>
      <c r="H776" s="3" t="str">
        <f t="shared" si="165"/>
        <v/>
      </c>
      <c r="I776" s="3" t="str">
        <f t="shared" si="166"/>
        <v/>
      </c>
      <c r="J776" s="3" t="str">
        <f t="shared" si="167"/>
        <v/>
      </c>
      <c r="K776" s="3" t="str">
        <f t="shared" si="168"/>
        <v/>
      </c>
      <c r="L776" s="3" t="str">
        <f t="shared" si="171"/>
        <v/>
      </c>
      <c r="M776" s="3" t="str">
        <f t="shared" si="172"/>
        <v/>
      </c>
    </row>
    <row r="777" spans="1:13" x14ac:dyDescent="0.2">
      <c r="A777" s="9" t="str">
        <f t="shared" si="169"/>
        <v/>
      </c>
      <c r="B777" s="3" t="str">
        <f t="shared" si="170"/>
        <v/>
      </c>
      <c r="C777" s="3" t="str">
        <f t="shared" si="164"/>
        <v/>
      </c>
      <c r="D777" s="3" t="str">
        <f>IF(ISNUMBER(A777),COUNTIF(Calculations!B:B, A777),"")</f>
        <v/>
      </c>
      <c r="E777" s="3" t="str">
        <f>IF(ISNUMBER(A777),COUNTIF(Calculations!A:A, A777),"")</f>
        <v/>
      </c>
      <c r="F777" s="3" t="str">
        <f t="shared" si="173"/>
        <v/>
      </c>
      <c r="G777" s="3" t="str">
        <f t="shared" si="174"/>
        <v/>
      </c>
      <c r="H777" s="3" t="str">
        <f t="shared" si="165"/>
        <v/>
      </c>
      <c r="I777" s="3" t="str">
        <f t="shared" si="166"/>
        <v/>
      </c>
      <c r="J777" s="3" t="str">
        <f t="shared" si="167"/>
        <v/>
      </c>
      <c r="K777" s="3" t="str">
        <f t="shared" si="168"/>
        <v/>
      </c>
      <c r="L777" s="3" t="str">
        <f t="shared" si="171"/>
        <v/>
      </c>
      <c r="M777" s="3" t="str">
        <f t="shared" si="172"/>
        <v/>
      </c>
    </row>
    <row r="778" spans="1:13" x14ac:dyDescent="0.2">
      <c r="A778" s="9" t="str">
        <f t="shared" si="169"/>
        <v/>
      </c>
      <c r="B778" s="3" t="str">
        <f t="shared" si="170"/>
        <v/>
      </c>
      <c r="C778" s="3" t="str">
        <f t="shared" si="164"/>
        <v/>
      </c>
      <c r="D778" s="3" t="str">
        <f>IF(ISNUMBER(A778),COUNTIF(Calculations!B:B, A778),"")</f>
        <v/>
      </c>
      <c r="E778" s="3" t="str">
        <f>IF(ISNUMBER(A778),COUNTIF(Calculations!A:A, A778),"")</f>
        <v/>
      </c>
      <c r="F778" s="3" t="str">
        <f t="shared" si="173"/>
        <v/>
      </c>
      <c r="G778" s="3" t="str">
        <f t="shared" si="174"/>
        <v/>
      </c>
      <c r="H778" s="3" t="str">
        <f t="shared" si="165"/>
        <v/>
      </c>
      <c r="I778" s="3" t="str">
        <f t="shared" si="166"/>
        <v/>
      </c>
      <c r="J778" s="3" t="str">
        <f t="shared" si="167"/>
        <v/>
      </c>
      <c r="K778" s="3" t="str">
        <f t="shared" si="168"/>
        <v/>
      </c>
      <c r="L778" s="3" t="str">
        <f t="shared" si="171"/>
        <v/>
      </c>
      <c r="M778" s="3" t="str">
        <f t="shared" si="172"/>
        <v/>
      </c>
    </row>
    <row r="779" spans="1:13" x14ac:dyDescent="0.2">
      <c r="A779" s="9" t="str">
        <f t="shared" si="169"/>
        <v/>
      </c>
      <c r="B779" s="3" t="str">
        <f t="shared" si="170"/>
        <v/>
      </c>
      <c r="C779" s="3" t="str">
        <f t="shared" si="164"/>
        <v/>
      </c>
      <c r="D779" s="3" t="str">
        <f>IF(ISNUMBER(A779),COUNTIF(Calculations!B:B, A779),"")</f>
        <v/>
      </c>
      <c r="E779" s="3" t="str">
        <f>IF(ISNUMBER(A779),COUNTIF(Calculations!A:A, A779),"")</f>
        <v/>
      </c>
      <c r="F779" s="3" t="str">
        <f t="shared" si="173"/>
        <v/>
      </c>
      <c r="G779" s="3" t="str">
        <f t="shared" si="174"/>
        <v/>
      </c>
      <c r="H779" s="3" t="str">
        <f t="shared" si="165"/>
        <v/>
      </c>
      <c r="I779" s="3" t="str">
        <f t="shared" si="166"/>
        <v/>
      </c>
      <c r="J779" s="3" t="str">
        <f t="shared" si="167"/>
        <v/>
      </c>
      <c r="K779" s="3" t="str">
        <f t="shared" si="168"/>
        <v/>
      </c>
      <c r="L779" s="3" t="str">
        <f t="shared" si="171"/>
        <v/>
      </c>
      <c r="M779" s="3" t="str">
        <f t="shared" si="172"/>
        <v/>
      </c>
    </row>
    <row r="780" spans="1:13" x14ac:dyDescent="0.2">
      <c r="A780" s="9" t="str">
        <f t="shared" si="169"/>
        <v/>
      </c>
      <c r="B780" s="3" t="str">
        <f t="shared" si="170"/>
        <v/>
      </c>
      <c r="C780" s="3" t="str">
        <f t="shared" si="164"/>
        <v/>
      </c>
      <c r="D780" s="3" t="str">
        <f>IF(ISNUMBER(A780),COUNTIF(Calculations!B:B, A780),"")</f>
        <v/>
      </c>
      <c r="E780" s="3" t="str">
        <f>IF(ISNUMBER(A780),COUNTIF(Calculations!A:A, A780),"")</f>
        <v/>
      </c>
      <c r="F780" s="3" t="str">
        <f t="shared" si="173"/>
        <v/>
      </c>
      <c r="G780" s="3" t="str">
        <f t="shared" si="174"/>
        <v/>
      </c>
      <c r="H780" s="3" t="str">
        <f t="shared" si="165"/>
        <v/>
      </c>
      <c r="I780" s="3" t="str">
        <f t="shared" si="166"/>
        <v/>
      </c>
      <c r="J780" s="3" t="str">
        <f t="shared" si="167"/>
        <v/>
      </c>
      <c r="K780" s="3" t="str">
        <f t="shared" si="168"/>
        <v/>
      </c>
      <c r="L780" s="3" t="str">
        <f t="shared" si="171"/>
        <v/>
      </c>
      <c r="M780" s="3" t="str">
        <f t="shared" si="172"/>
        <v/>
      </c>
    </row>
    <row r="781" spans="1:13" x14ac:dyDescent="0.2">
      <c r="A781" s="9" t="str">
        <f t="shared" si="169"/>
        <v/>
      </c>
      <c r="B781" s="3" t="str">
        <f t="shared" si="170"/>
        <v/>
      </c>
      <c r="C781" s="3" t="str">
        <f t="shared" si="164"/>
        <v/>
      </c>
      <c r="D781" s="3" t="str">
        <f>IF(ISNUMBER(A781),COUNTIF(Calculations!B:B, A781),"")</f>
        <v/>
      </c>
      <c r="E781" s="3" t="str">
        <f>IF(ISNUMBER(A781),COUNTIF(Calculations!A:A, A781),"")</f>
        <v/>
      </c>
      <c r="F781" s="3" t="str">
        <f t="shared" si="173"/>
        <v/>
      </c>
      <c r="G781" s="3" t="str">
        <f t="shared" si="174"/>
        <v/>
      </c>
      <c r="H781" s="3" t="str">
        <f t="shared" si="165"/>
        <v/>
      </c>
      <c r="I781" s="3" t="str">
        <f t="shared" si="166"/>
        <v/>
      </c>
      <c r="J781" s="3" t="str">
        <f t="shared" si="167"/>
        <v/>
      </c>
      <c r="K781" s="3" t="str">
        <f t="shared" si="168"/>
        <v/>
      </c>
      <c r="L781" s="3" t="str">
        <f t="shared" si="171"/>
        <v/>
      </c>
      <c r="M781" s="3" t="str">
        <f t="shared" si="172"/>
        <v/>
      </c>
    </row>
    <row r="782" spans="1:13" x14ac:dyDescent="0.2">
      <c r="A782" s="9" t="str">
        <f t="shared" si="169"/>
        <v/>
      </c>
      <c r="B782" s="3" t="str">
        <f t="shared" si="170"/>
        <v/>
      </c>
      <c r="C782" s="3" t="str">
        <f t="shared" si="164"/>
        <v/>
      </c>
      <c r="D782" s="3" t="str">
        <f>IF(ISNUMBER(A782),COUNTIF(Calculations!B:B, A782),"")</f>
        <v/>
      </c>
      <c r="E782" s="3" t="str">
        <f>IF(ISNUMBER(A782),COUNTIF(Calculations!A:A, A782),"")</f>
        <v/>
      </c>
      <c r="F782" s="3" t="str">
        <f t="shared" si="173"/>
        <v/>
      </c>
      <c r="G782" s="3" t="str">
        <f t="shared" si="174"/>
        <v/>
      </c>
      <c r="H782" s="3" t="str">
        <f t="shared" si="165"/>
        <v/>
      </c>
      <c r="I782" s="3" t="str">
        <f t="shared" si="166"/>
        <v/>
      </c>
      <c r="J782" s="3" t="str">
        <f t="shared" si="167"/>
        <v/>
      </c>
      <c r="K782" s="3" t="str">
        <f t="shared" si="168"/>
        <v/>
      </c>
      <c r="L782" s="3" t="str">
        <f t="shared" si="171"/>
        <v/>
      </c>
      <c r="M782" s="3" t="str">
        <f t="shared" si="172"/>
        <v/>
      </c>
    </row>
    <row r="783" spans="1:13" x14ac:dyDescent="0.2">
      <c r="A783" s="9" t="str">
        <f t="shared" si="169"/>
        <v/>
      </c>
      <c r="B783" s="3" t="str">
        <f t="shared" si="170"/>
        <v/>
      </c>
      <c r="C783" s="3" t="str">
        <f t="shared" si="164"/>
        <v/>
      </c>
      <c r="D783" s="3" t="str">
        <f>IF(ISNUMBER(A783),COUNTIF(Calculations!B:B, A783),"")</f>
        <v/>
      </c>
      <c r="E783" s="3" t="str">
        <f>IF(ISNUMBER(A783),COUNTIF(Calculations!A:A, A783),"")</f>
        <v/>
      </c>
      <c r="F783" s="3" t="str">
        <f t="shared" si="173"/>
        <v/>
      </c>
      <c r="G783" s="3" t="str">
        <f t="shared" si="174"/>
        <v/>
      </c>
      <c r="H783" s="3" t="str">
        <f t="shared" si="165"/>
        <v/>
      </c>
      <c r="I783" s="3" t="str">
        <f t="shared" si="166"/>
        <v/>
      </c>
      <c r="J783" s="3" t="str">
        <f t="shared" si="167"/>
        <v/>
      </c>
      <c r="K783" s="3" t="str">
        <f t="shared" si="168"/>
        <v/>
      </c>
      <c r="L783" s="3" t="str">
        <f t="shared" si="171"/>
        <v/>
      </c>
      <c r="M783" s="3" t="str">
        <f t="shared" si="172"/>
        <v/>
      </c>
    </row>
    <row r="784" spans="1:13" x14ac:dyDescent="0.2">
      <c r="A784" s="9" t="str">
        <f t="shared" si="169"/>
        <v/>
      </c>
      <c r="B784" s="3" t="str">
        <f t="shared" si="170"/>
        <v/>
      </c>
      <c r="C784" s="3" t="str">
        <f t="shared" si="164"/>
        <v/>
      </c>
      <c r="D784" s="3" t="str">
        <f>IF(ISNUMBER(A784),COUNTIF(Calculations!B:B, A784),"")</f>
        <v/>
      </c>
      <c r="E784" s="3" t="str">
        <f>IF(ISNUMBER(A784),COUNTIF(Calculations!A:A, A784),"")</f>
        <v/>
      </c>
      <c r="F784" s="3" t="str">
        <f t="shared" si="173"/>
        <v/>
      </c>
      <c r="G784" s="3" t="str">
        <f t="shared" si="174"/>
        <v/>
      </c>
      <c r="H784" s="3" t="str">
        <f t="shared" si="165"/>
        <v/>
      </c>
      <c r="I784" s="3" t="str">
        <f t="shared" si="166"/>
        <v/>
      </c>
      <c r="J784" s="3" t="str">
        <f t="shared" si="167"/>
        <v/>
      </c>
      <c r="K784" s="3" t="str">
        <f t="shared" si="168"/>
        <v/>
      </c>
      <c r="L784" s="3" t="str">
        <f t="shared" si="171"/>
        <v/>
      </c>
      <c r="M784" s="3" t="str">
        <f t="shared" si="172"/>
        <v/>
      </c>
    </row>
    <row r="785" spans="1:13" x14ac:dyDescent="0.2">
      <c r="A785" s="9" t="str">
        <f t="shared" si="169"/>
        <v/>
      </c>
      <c r="B785" s="3" t="str">
        <f t="shared" si="170"/>
        <v/>
      </c>
      <c r="C785" s="3" t="str">
        <f t="shared" si="164"/>
        <v/>
      </c>
      <c r="D785" s="3" t="str">
        <f>IF(ISNUMBER(A785),COUNTIF(Calculations!B:B, A785),"")</f>
        <v/>
      </c>
      <c r="E785" s="3" t="str">
        <f>IF(ISNUMBER(A785),COUNTIF(Calculations!A:A, A785),"")</f>
        <v/>
      </c>
      <c r="F785" s="3" t="str">
        <f t="shared" si="173"/>
        <v/>
      </c>
      <c r="G785" s="3" t="str">
        <f t="shared" si="174"/>
        <v/>
      </c>
      <c r="H785" s="3" t="str">
        <f t="shared" si="165"/>
        <v/>
      </c>
      <c r="I785" s="3" t="str">
        <f t="shared" si="166"/>
        <v/>
      </c>
      <c r="J785" s="3" t="str">
        <f t="shared" si="167"/>
        <v/>
      </c>
      <c r="K785" s="3" t="str">
        <f t="shared" si="168"/>
        <v/>
      </c>
      <c r="L785" s="3" t="str">
        <f t="shared" si="171"/>
        <v/>
      </c>
      <c r="M785" s="3" t="str">
        <f t="shared" si="172"/>
        <v/>
      </c>
    </row>
    <row r="786" spans="1:13" x14ac:dyDescent="0.2">
      <c r="A786" s="9" t="str">
        <f t="shared" si="169"/>
        <v/>
      </c>
      <c r="B786" s="3" t="str">
        <f t="shared" si="170"/>
        <v/>
      </c>
      <c r="C786" s="3" t="str">
        <f t="shared" si="164"/>
        <v/>
      </c>
      <c r="D786" s="3" t="str">
        <f>IF(ISNUMBER(A786),COUNTIF(Calculations!B:B, A786),"")</f>
        <v/>
      </c>
      <c r="E786" s="3" t="str">
        <f>IF(ISNUMBER(A786),COUNTIF(Calculations!A:A, A786),"")</f>
        <v/>
      </c>
      <c r="F786" s="3" t="str">
        <f t="shared" si="173"/>
        <v/>
      </c>
      <c r="G786" s="3" t="str">
        <f t="shared" si="174"/>
        <v/>
      </c>
      <c r="H786" s="3" t="str">
        <f t="shared" si="165"/>
        <v/>
      </c>
      <c r="I786" s="3" t="str">
        <f t="shared" si="166"/>
        <v/>
      </c>
      <c r="J786" s="3" t="str">
        <f t="shared" si="167"/>
        <v/>
      </c>
      <c r="K786" s="3" t="str">
        <f t="shared" si="168"/>
        <v/>
      </c>
      <c r="L786" s="3" t="str">
        <f t="shared" si="171"/>
        <v/>
      </c>
      <c r="M786" s="3" t="str">
        <f t="shared" si="172"/>
        <v/>
      </c>
    </row>
    <row r="787" spans="1:13" x14ac:dyDescent="0.2">
      <c r="A787" s="9" t="str">
        <f t="shared" si="169"/>
        <v/>
      </c>
      <c r="B787" s="3" t="str">
        <f t="shared" si="170"/>
        <v/>
      </c>
      <c r="C787" s="3" t="str">
        <f t="shared" si="164"/>
        <v/>
      </c>
      <c r="D787" s="3" t="str">
        <f>IF(ISNUMBER(A787),COUNTIF(Calculations!B:B, A787),"")</f>
        <v/>
      </c>
      <c r="E787" s="3" t="str">
        <f>IF(ISNUMBER(A787),COUNTIF(Calculations!A:A, A787),"")</f>
        <v/>
      </c>
      <c r="F787" s="3" t="str">
        <f t="shared" si="173"/>
        <v/>
      </c>
      <c r="G787" s="3" t="str">
        <f t="shared" si="174"/>
        <v/>
      </c>
      <c r="H787" s="3" t="str">
        <f t="shared" si="165"/>
        <v/>
      </c>
      <c r="I787" s="3" t="str">
        <f t="shared" si="166"/>
        <v/>
      </c>
      <c r="J787" s="3" t="str">
        <f t="shared" si="167"/>
        <v/>
      </c>
      <c r="K787" s="3" t="str">
        <f t="shared" si="168"/>
        <v/>
      </c>
      <c r="L787" s="3" t="str">
        <f t="shared" si="171"/>
        <v/>
      </c>
      <c r="M787" s="3" t="str">
        <f t="shared" si="172"/>
        <v/>
      </c>
    </row>
    <row r="788" spans="1:13" x14ac:dyDescent="0.2">
      <c r="A788" s="9" t="str">
        <f t="shared" si="169"/>
        <v/>
      </c>
      <c r="B788" s="3" t="str">
        <f t="shared" si="170"/>
        <v/>
      </c>
      <c r="C788" s="3" t="str">
        <f t="shared" si="164"/>
        <v/>
      </c>
      <c r="D788" s="3" t="str">
        <f>IF(ISNUMBER(A788),COUNTIF(Calculations!B:B, A788),"")</f>
        <v/>
      </c>
      <c r="E788" s="3" t="str">
        <f>IF(ISNUMBER(A788),COUNTIF(Calculations!A:A, A788),"")</f>
        <v/>
      </c>
      <c r="F788" s="3" t="str">
        <f t="shared" si="173"/>
        <v/>
      </c>
      <c r="G788" s="3" t="str">
        <f t="shared" si="174"/>
        <v/>
      </c>
      <c r="H788" s="3" t="str">
        <f t="shared" si="165"/>
        <v/>
      </c>
      <c r="I788" s="3" t="str">
        <f t="shared" si="166"/>
        <v/>
      </c>
      <c r="J788" s="3" t="str">
        <f t="shared" si="167"/>
        <v/>
      </c>
      <c r="K788" s="3" t="str">
        <f t="shared" si="168"/>
        <v/>
      </c>
      <c r="L788" s="3" t="str">
        <f t="shared" si="171"/>
        <v/>
      </c>
      <c r="M788" s="3" t="str">
        <f t="shared" si="172"/>
        <v/>
      </c>
    </row>
    <row r="789" spans="1:13" x14ac:dyDescent="0.2">
      <c r="A789" s="9" t="str">
        <f t="shared" si="169"/>
        <v/>
      </c>
      <c r="B789" s="3" t="str">
        <f t="shared" si="170"/>
        <v/>
      </c>
      <c r="C789" s="3" t="str">
        <f t="shared" si="164"/>
        <v/>
      </c>
      <c r="D789" s="3" t="str">
        <f>IF(ISNUMBER(A789),COUNTIF(Calculations!B:B, A789),"")</f>
        <v/>
      </c>
      <c r="E789" s="3" t="str">
        <f>IF(ISNUMBER(A789),COUNTIF(Calculations!A:A, A789),"")</f>
        <v/>
      </c>
      <c r="F789" s="3" t="str">
        <f t="shared" si="173"/>
        <v/>
      </c>
      <c r="G789" s="3" t="str">
        <f t="shared" si="174"/>
        <v/>
      </c>
      <c r="H789" s="3" t="str">
        <f t="shared" si="165"/>
        <v/>
      </c>
      <c r="I789" s="3" t="str">
        <f t="shared" si="166"/>
        <v/>
      </c>
      <c r="J789" s="3" t="str">
        <f t="shared" si="167"/>
        <v/>
      </c>
      <c r="K789" s="3" t="str">
        <f t="shared" si="168"/>
        <v/>
      </c>
      <c r="L789" s="3" t="str">
        <f t="shared" si="171"/>
        <v/>
      </c>
      <c r="M789" s="3" t="str">
        <f t="shared" si="172"/>
        <v/>
      </c>
    </row>
    <row r="790" spans="1:13" x14ac:dyDescent="0.2">
      <c r="A790" s="9" t="str">
        <f t="shared" si="169"/>
        <v/>
      </c>
      <c r="B790" s="3" t="str">
        <f t="shared" si="170"/>
        <v/>
      </c>
      <c r="C790" s="3" t="str">
        <f t="shared" si="164"/>
        <v/>
      </c>
      <c r="D790" s="3" t="str">
        <f>IF(ISNUMBER(A790),COUNTIF(Calculations!B:B, A790),"")</f>
        <v/>
      </c>
      <c r="E790" s="3" t="str">
        <f>IF(ISNUMBER(A790),COUNTIF(Calculations!A:A, A790),"")</f>
        <v/>
      </c>
      <c r="F790" s="3" t="str">
        <f t="shared" si="173"/>
        <v/>
      </c>
      <c r="G790" s="3" t="str">
        <f t="shared" si="174"/>
        <v/>
      </c>
      <c r="H790" s="3" t="str">
        <f t="shared" si="165"/>
        <v/>
      </c>
      <c r="I790" s="3" t="str">
        <f t="shared" si="166"/>
        <v/>
      </c>
      <c r="J790" s="3" t="str">
        <f t="shared" si="167"/>
        <v/>
      </c>
      <c r="K790" s="3" t="str">
        <f t="shared" si="168"/>
        <v/>
      </c>
      <c r="L790" s="3" t="str">
        <f t="shared" si="171"/>
        <v/>
      </c>
      <c r="M790" s="3" t="str">
        <f t="shared" si="172"/>
        <v/>
      </c>
    </row>
    <row r="791" spans="1:13" x14ac:dyDescent="0.2">
      <c r="A791" s="9" t="str">
        <f t="shared" si="169"/>
        <v/>
      </c>
      <c r="B791" s="3" t="str">
        <f t="shared" si="170"/>
        <v/>
      </c>
      <c r="C791" s="3" t="str">
        <f t="shared" si="164"/>
        <v/>
      </c>
      <c r="D791" s="3" t="str">
        <f>IF(ISNUMBER(A791),COUNTIF(Calculations!B:B, A791),"")</f>
        <v/>
      </c>
      <c r="E791" s="3" t="str">
        <f>IF(ISNUMBER(A791),COUNTIF(Calculations!A:A, A791),"")</f>
        <v/>
      </c>
      <c r="F791" s="3" t="str">
        <f t="shared" si="173"/>
        <v/>
      </c>
      <c r="G791" s="3" t="str">
        <f t="shared" si="174"/>
        <v/>
      </c>
      <c r="H791" s="3" t="str">
        <f t="shared" si="165"/>
        <v/>
      </c>
      <c r="I791" s="3" t="str">
        <f t="shared" si="166"/>
        <v/>
      </c>
      <c r="J791" s="3" t="str">
        <f t="shared" si="167"/>
        <v/>
      </c>
      <c r="K791" s="3" t="str">
        <f t="shared" si="168"/>
        <v/>
      </c>
      <c r="L791" s="3" t="str">
        <f t="shared" si="171"/>
        <v/>
      </c>
      <c r="M791" s="3" t="str">
        <f t="shared" si="172"/>
        <v/>
      </c>
    </row>
    <row r="792" spans="1:13" x14ac:dyDescent="0.2">
      <c r="A792" s="9" t="str">
        <f t="shared" si="169"/>
        <v/>
      </c>
      <c r="B792" s="3" t="str">
        <f t="shared" si="170"/>
        <v/>
      </c>
      <c r="C792" s="3" t="str">
        <f t="shared" si="164"/>
        <v/>
      </c>
      <c r="D792" s="3" t="str">
        <f>IF(ISNUMBER(A792),COUNTIF(Calculations!B:B, A792),"")</f>
        <v/>
      </c>
      <c r="E792" s="3" t="str">
        <f>IF(ISNUMBER(A792),COUNTIF(Calculations!A:A, A792),"")</f>
        <v/>
      </c>
      <c r="F792" s="3" t="str">
        <f t="shared" si="173"/>
        <v/>
      </c>
      <c r="G792" s="3" t="str">
        <f t="shared" si="174"/>
        <v/>
      </c>
      <c r="H792" s="3" t="str">
        <f t="shared" si="165"/>
        <v/>
      </c>
      <c r="I792" s="3" t="str">
        <f t="shared" si="166"/>
        <v/>
      </c>
      <c r="J792" s="3" t="str">
        <f t="shared" si="167"/>
        <v/>
      </c>
      <c r="K792" s="3" t="str">
        <f t="shared" si="168"/>
        <v/>
      </c>
      <c r="L792" s="3" t="str">
        <f t="shared" si="171"/>
        <v/>
      </c>
      <c r="M792" s="3" t="str">
        <f t="shared" si="172"/>
        <v/>
      </c>
    </row>
    <row r="793" spans="1:13" x14ac:dyDescent="0.2">
      <c r="A793" s="9" t="str">
        <f t="shared" si="169"/>
        <v/>
      </c>
      <c r="B793" s="3" t="str">
        <f t="shared" si="170"/>
        <v/>
      </c>
      <c r="C793" s="3" t="str">
        <f t="shared" si="164"/>
        <v/>
      </c>
      <c r="D793" s="3" t="str">
        <f>IF(ISNUMBER(A793),COUNTIF(Calculations!B:B, A793),"")</f>
        <v/>
      </c>
      <c r="E793" s="3" t="str">
        <f>IF(ISNUMBER(A793),COUNTIF(Calculations!A:A, A793),"")</f>
        <v/>
      </c>
      <c r="F793" s="3" t="str">
        <f t="shared" si="173"/>
        <v/>
      </c>
      <c r="G793" s="3" t="str">
        <f t="shared" si="174"/>
        <v/>
      </c>
      <c r="H793" s="3" t="str">
        <f t="shared" si="165"/>
        <v/>
      </c>
      <c r="I793" s="3" t="str">
        <f t="shared" si="166"/>
        <v/>
      </c>
      <c r="J793" s="3" t="str">
        <f t="shared" si="167"/>
        <v/>
      </c>
      <c r="K793" s="3" t="str">
        <f t="shared" si="168"/>
        <v/>
      </c>
      <c r="L793" s="3" t="str">
        <f t="shared" si="171"/>
        <v/>
      </c>
      <c r="M793" s="3" t="str">
        <f t="shared" si="172"/>
        <v/>
      </c>
    </row>
    <row r="794" spans="1:13" x14ac:dyDescent="0.2">
      <c r="A794" s="9" t="str">
        <f t="shared" si="169"/>
        <v/>
      </c>
      <c r="B794" s="3" t="str">
        <f t="shared" si="170"/>
        <v/>
      </c>
      <c r="C794" s="3" t="str">
        <f t="shared" si="164"/>
        <v/>
      </c>
      <c r="D794" s="3" t="str">
        <f>IF(ISNUMBER(A794),COUNTIF(Calculations!B:B, A794),"")</f>
        <v/>
      </c>
      <c r="E794" s="3" t="str">
        <f>IF(ISNUMBER(A794),COUNTIF(Calculations!A:A, A794),"")</f>
        <v/>
      </c>
      <c r="F794" s="3" t="str">
        <f t="shared" si="173"/>
        <v/>
      </c>
      <c r="G794" s="3" t="str">
        <f t="shared" si="174"/>
        <v/>
      </c>
      <c r="H794" s="3" t="str">
        <f t="shared" si="165"/>
        <v/>
      </c>
      <c r="I794" s="3" t="str">
        <f t="shared" si="166"/>
        <v/>
      </c>
      <c r="J794" s="3" t="str">
        <f t="shared" si="167"/>
        <v/>
      </c>
      <c r="K794" s="3" t="str">
        <f t="shared" si="168"/>
        <v/>
      </c>
      <c r="L794" s="3" t="str">
        <f t="shared" si="171"/>
        <v/>
      </c>
      <c r="M794" s="3" t="str">
        <f t="shared" si="172"/>
        <v/>
      </c>
    </row>
    <row r="795" spans="1:13" x14ac:dyDescent="0.2">
      <c r="A795" s="9" t="str">
        <f t="shared" si="169"/>
        <v/>
      </c>
      <c r="B795" s="3" t="str">
        <f t="shared" si="170"/>
        <v/>
      </c>
      <c r="C795" s="3" t="str">
        <f t="shared" si="164"/>
        <v/>
      </c>
      <c r="D795" s="3" t="str">
        <f>IF(ISNUMBER(A795),COUNTIF(Calculations!B:B, A795),"")</f>
        <v/>
      </c>
      <c r="E795" s="3" t="str">
        <f>IF(ISNUMBER(A795),COUNTIF(Calculations!A:A, A795),"")</f>
        <v/>
      </c>
      <c r="F795" s="3" t="str">
        <f t="shared" si="173"/>
        <v/>
      </c>
      <c r="G795" s="3" t="str">
        <f t="shared" si="174"/>
        <v/>
      </c>
      <c r="H795" s="3" t="str">
        <f t="shared" si="165"/>
        <v/>
      </c>
      <c r="I795" s="3" t="str">
        <f t="shared" si="166"/>
        <v/>
      </c>
      <c r="J795" s="3" t="str">
        <f t="shared" si="167"/>
        <v/>
      </c>
      <c r="K795" s="3" t="str">
        <f t="shared" si="168"/>
        <v/>
      </c>
      <c r="L795" s="3" t="str">
        <f t="shared" si="171"/>
        <v/>
      </c>
      <c r="M795" s="3" t="str">
        <f t="shared" si="172"/>
        <v/>
      </c>
    </row>
    <row r="796" spans="1:13" x14ac:dyDescent="0.2">
      <c r="A796" s="9" t="str">
        <f t="shared" si="169"/>
        <v/>
      </c>
      <c r="B796" s="3" t="str">
        <f t="shared" si="170"/>
        <v/>
      </c>
      <c r="C796" s="3" t="str">
        <f t="shared" si="164"/>
        <v/>
      </c>
      <c r="D796" s="3" t="str">
        <f>IF(ISNUMBER(A796),COUNTIF(Calculations!B:B, A796),"")</f>
        <v/>
      </c>
      <c r="E796" s="3" t="str">
        <f>IF(ISNUMBER(A796),COUNTIF(Calculations!A:A, A796),"")</f>
        <v/>
      </c>
      <c r="F796" s="3" t="str">
        <f t="shared" si="173"/>
        <v/>
      </c>
      <c r="G796" s="3" t="str">
        <f t="shared" si="174"/>
        <v/>
      </c>
      <c r="H796" s="3" t="str">
        <f t="shared" si="165"/>
        <v/>
      </c>
      <c r="I796" s="3" t="str">
        <f t="shared" si="166"/>
        <v/>
      </c>
      <c r="J796" s="3" t="str">
        <f t="shared" si="167"/>
        <v/>
      </c>
      <c r="K796" s="3" t="str">
        <f t="shared" si="168"/>
        <v/>
      </c>
      <c r="L796" s="3" t="str">
        <f t="shared" si="171"/>
        <v/>
      </c>
      <c r="M796" s="3" t="str">
        <f t="shared" si="172"/>
        <v/>
      </c>
    </row>
    <row r="797" spans="1:13" x14ac:dyDescent="0.2">
      <c r="A797" s="9" t="str">
        <f t="shared" si="169"/>
        <v/>
      </c>
      <c r="B797" s="3" t="str">
        <f t="shared" si="170"/>
        <v/>
      </c>
      <c r="C797" s="3" t="str">
        <f t="shared" si="164"/>
        <v/>
      </c>
      <c r="D797" s="3" t="str">
        <f>IF(ISNUMBER(A797),COUNTIF(Calculations!B:B, A797),"")</f>
        <v/>
      </c>
      <c r="E797" s="3" t="str">
        <f>IF(ISNUMBER(A797),COUNTIF(Calculations!A:A, A797),"")</f>
        <v/>
      </c>
      <c r="F797" s="3" t="str">
        <f t="shared" si="173"/>
        <v/>
      </c>
      <c r="G797" s="3" t="str">
        <f t="shared" si="174"/>
        <v/>
      </c>
      <c r="H797" s="3" t="str">
        <f t="shared" si="165"/>
        <v/>
      </c>
      <c r="I797" s="3" t="str">
        <f t="shared" si="166"/>
        <v/>
      </c>
      <c r="J797" s="3" t="str">
        <f t="shared" si="167"/>
        <v/>
      </c>
      <c r="K797" s="3" t="str">
        <f t="shared" si="168"/>
        <v/>
      </c>
      <c r="L797" s="3" t="str">
        <f t="shared" si="171"/>
        <v/>
      </c>
      <c r="M797" s="3" t="str">
        <f t="shared" si="172"/>
        <v/>
      </c>
    </row>
    <row r="798" spans="1:13" x14ac:dyDescent="0.2">
      <c r="A798" s="9" t="str">
        <f t="shared" si="169"/>
        <v/>
      </c>
      <c r="B798" s="3" t="str">
        <f t="shared" si="170"/>
        <v/>
      </c>
      <c r="C798" s="3" t="str">
        <f t="shared" si="164"/>
        <v/>
      </c>
      <c r="D798" s="3" t="str">
        <f>IF(ISNUMBER(A798),COUNTIF(Calculations!B:B, A798),"")</f>
        <v/>
      </c>
      <c r="E798" s="3" t="str">
        <f>IF(ISNUMBER(A798),COUNTIF(Calculations!A:A, A798),"")</f>
        <v/>
      </c>
      <c r="F798" s="3" t="str">
        <f t="shared" si="173"/>
        <v/>
      </c>
      <c r="G798" s="3" t="str">
        <f t="shared" si="174"/>
        <v/>
      </c>
      <c r="H798" s="3" t="str">
        <f t="shared" si="165"/>
        <v/>
      </c>
      <c r="I798" s="3" t="str">
        <f t="shared" si="166"/>
        <v/>
      </c>
      <c r="J798" s="3" t="str">
        <f t="shared" si="167"/>
        <v/>
      </c>
      <c r="K798" s="3" t="str">
        <f t="shared" si="168"/>
        <v/>
      </c>
      <c r="L798" s="3" t="str">
        <f t="shared" si="171"/>
        <v/>
      </c>
      <c r="M798" s="3" t="str">
        <f t="shared" si="172"/>
        <v/>
      </c>
    </row>
    <row r="799" spans="1:13" x14ac:dyDescent="0.2">
      <c r="A799" s="9" t="str">
        <f t="shared" si="169"/>
        <v/>
      </c>
      <c r="B799" s="3" t="str">
        <f t="shared" si="170"/>
        <v/>
      </c>
      <c r="C799" s="3" t="str">
        <f t="shared" si="164"/>
        <v/>
      </c>
      <c r="D799" s="3" t="str">
        <f>IF(ISNUMBER(A799),COUNTIF(Calculations!B:B, A799),"")</f>
        <v/>
      </c>
      <c r="E799" s="3" t="str">
        <f>IF(ISNUMBER(A799),COUNTIF(Calculations!A:A, A799),"")</f>
        <v/>
      </c>
      <c r="F799" s="3" t="str">
        <f t="shared" si="173"/>
        <v/>
      </c>
      <c r="G799" s="3" t="str">
        <f t="shared" si="174"/>
        <v/>
      </c>
      <c r="H799" s="3" t="str">
        <f t="shared" si="165"/>
        <v/>
      </c>
      <c r="I799" s="3" t="str">
        <f t="shared" si="166"/>
        <v/>
      </c>
      <c r="J799" s="3" t="str">
        <f t="shared" si="167"/>
        <v/>
      </c>
      <c r="K799" s="3" t="str">
        <f t="shared" si="168"/>
        <v/>
      </c>
      <c r="L799" s="3" t="str">
        <f t="shared" si="171"/>
        <v/>
      </c>
      <c r="M799" s="3" t="str">
        <f t="shared" si="172"/>
        <v/>
      </c>
    </row>
    <row r="800" spans="1:13" x14ac:dyDescent="0.2">
      <c r="A800" s="9" t="str">
        <f t="shared" si="169"/>
        <v/>
      </c>
      <c r="B800" s="3" t="str">
        <f t="shared" si="170"/>
        <v/>
      </c>
      <c r="C800" s="3" t="str">
        <f t="shared" si="164"/>
        <v/>
      </c>
      <c r="D800" s="3" t="str">
        <f>IF(ISNUMBER(A800),COUNTIF(Calculations!B:B, A800),"")</f>
        <v/>
      </c>
      <c r="E800" s="3" t="str">
        <f>IF(ISNUMBER(A800),COUNTIF(Calculations!A:A, A800),"")</f>
        <v/>
      </c>
      <c r="F800" s="3" t="str">
        <f t="shared" si="173"/>
        <v/>
      </c>
      <c r="G800" s="3" t="str">
        <f t="shared" si="174"/>
        <v/>
      </c>
      <c r="H800" s="3" t="str">
        <f t="shared" si="165"/>
        <v/>
      </c>
      <c r="I800" s="3" t="str">
        <f t="shared" si="166"/>
        <v/>
      </c>
      <c r="J800" s="3" t="str">
        <f t="shared" si="167"/>
        <v/>
      </c>
      <c r="K800" s="3" t="str">
        <f t="shared" si="168"/>
        <v/>
      </c>
      <c r="L800" s="3" t="str">
        <f t="shared" si="171"/>
        <v/>
      </c>
      <c r="M800" s="3" t="str">
        <f t="shared" si="172"/>
        <v/>
      </c>
    </row>
    <row r="801" spans="1:13" x14ac:dyDescent="0.2">
      <c r="A801" s="9" t="str">
        <f t="shared" si="169"/>
        <v/>
      </c>
      <c r="B801" s="3" t="str">
        <f t="shared" si="170"/>
        <v/>
      </c>
      <c r="C801" s="3" t="str">
        <f t="shared" si="164"/>
        <v/>
      </c>
      <c r="D801" s="3" t="str">
        <f>IF(ISNUMBER(A801),COUNTIF(Calculations!B:B, A801),"")</f>
        <v/>
      </c>
      <c r="E801" s="3" t="str">
        <f>IF(ISNUMBER(A801),COUNTIF(Calculations!A:A, A801),"")</f>
        <v/>
      </c>
      <c r="F801" s="3" t="str">
        <f t="shared" si="173"/>
        <v/>
      </c>
      <c r="G801" s="3" t="str">
        <f t="shared" si="174"/>
        <v/>
      </c>
      <c r="H801" s="3" t="str">
        <f t="shared" si="165"/>
        <v/>
      </c>
      <c r="I801" s="3" t="str">
        <f t="shared" si="166"/>
        <v/>
      </c>
      <c r="J801" s="3" t="str">
        <f t="shared" si="167"/>
        <v/>
      </c>
      <c r="K801" s="3" t="str">
        <f t="shared" si="168"/>
        <v/>
      </c>
      <c r="L801" s="3" t="str">
        <f t="shared" si="171"/>
        <v/>
      </c>
      <c r="M801" s="3" t="str">
        <f t="shared" si="172"/>
        <v/>
      </c>
    </row>
    <row r="802" spans="1:13" x14ac:dyDescent="0.2">
      <c r="A802" s="9" t="str">
        <f t="shared" si="169"/>
        <v/>
      </c>
      <c r="B802" s="3" t="str">
        <f t="shared" si="170"/>
        <v/>
      </c>
      <c r="C802" s="3" t="str">
        <f t="shared" si="164"/>
        <v/>
      </c>
      <c r="D802" s="3" t="str">
        <f>IF(ISNUMBER(A802),COUNTIF(Calculations!B:B, A802),"")</f>
        <v/>
      </c>
      <c r="E802" s="3" t="str">
        <f>IF(ISNUMBER(A802),COUNTIF(Calculations!A:A, A802),"")</f>
        <v/>
      </c>
      <c r="F802" s="3" t="str">
        <f t="shared" si="173"/>
        <v/>
      </c>
      <c r="G802" s="3" t="str">
        <f t="shared" si="174"/>
        <v/>
      </c>
      <c r="H802" s="3" t="str">
        <f t="shared" si="165"/>
        <v/>
      </c>
      <c r="I802" s="3" t="str">
        <f t="shared" si="166"/>
        <v/>
      </c>
      <c r="J802" s="3" t="str">
        <f t="shared" si="167"/>
        <v/>
      </c>
      <c r="K802" s="3" t="str">
        <f t="shared" si="168"/>
        <v/>
      </c>
      <c r="L802" s="3" t="str">
        <f t="shared" si="171"/>
        <v/>
      </c>
      <c r="M802" s="3" t="str">
        <f t="shared" si="172"/>
        <v/>
      </c>
    </row>
    <row r="803" spans="1:13" x14ac:dyDescent="0.2">
      <c r="A803" s="9" t="str">
        <f t="shared" si="169"/>
        <v/>
      </c>
      <c r="B803" s="3" t="str">
        <f t="shared" si="170"/>
        <v/>
      </c>
      <c r="C803" s="3" t="str">
        <f t="shared" si="164"/>
        <v/>
      </c>
      <c r="D803" s="3" t="str">
        <f>IF(ISNUMBER(A803),COUNTIF(Calculations!B:B, A803),"")</f>
        <v/>
      </c>
      <c r="E803" s="3" t="str">
        <f>IF(ISNUMBER(A803),COUNTIF(Calculations!A:A, A803),"")</f>
        <v/>
      </c>
      <c r="F803" s="3" t="str">
        <f t="shared" si="173"/>
        <v/>
      </c>
      <c r="G803" s="3" t="str">
        <f t="shared" si="174"/>
        <v/>
      </c>
      <c r="H803" s="3" t="str">
        <f t="shared" si="165"/>
        <v/>
      </c>
      <c r="I803" s="3" t="str">
        <f t="shared" si="166"/>
        <v/>
      </c>
      <c r="J803" s="3" t="str">
        <f t="shared" si="167"/>
        <v/>
      </c>
      <c r="K803" s="3" t="str">
        <f t="shared" si="168"/>
        <v/>
      </c>
      <c r="L803" s="3" t="str">
        <f t="shared" si="171"/>
        <v/>
      </c>
      <c r="M803" s="3" t="str">
        <f t="shared" si="172"/>
        <v/>
      </c>
    </row>
    <row r="804" spans="1:13" x14ac:dyDescent="0.2">
      <c r="A804" s="9" t="str">
        <f t="shared" si="169"/>
        <v/>
      </c>
      <c r="B804" s="3" t="str">
        <f t="shared" si="170"/>
        <v/>
      </c>
      <c r="C804" s="3" t="str">
        <f t="shared" si="164"/>
        <v/>
      </c>
      <c r="D804" s="3" t="str">
        <f>IF(ISNUMBER(A804),COUNTIF(Calculations!B:B, A804),"")</f>
        <v/>
      </c>
      <c r="E804" s="3" t="str">
        <f>IF(ISNUMBER(A804),COUNTIF(Calculations!A:A, A804),"")</f>
        <v/>
      </c>
      <c r="F804" s="3" t="str">
        <f t="shared" si="173"/>
        <v/>
      </c>
      <c r="G804" s="3" t="str">
        <f t="shared" si="174"/>
        <v/>
      </c>
      <c r="H804" s="3" t="str">
        <f t="shared" si="165"/>
        <v/>
      </c>
      <c r="I804" s="3" t="str">
        <f t="shared" si="166"/>
        <v/>
      </c>
      <c r="J804" s="3" t="str">
        <f t="shared" si="167"/>
        <v/>
      </c>
      <c r="K804" s="3" t="str">
        <f t="shared" si="168"/>
        <v/>
      </c>
      <c r="L804" s="3" t="str">
        <f t="shared" si="171"/>
        <v/>
      </c>
      <c r="M804" s="3" t="str">
        <f t="shared" si="172"/>
        <v/>
      </c>
    </row>
    <row r="805" spans="1:13" x14ac:dyDescent="0.2">
      <c r="A805" s="9" t="str">
        <f t="shared" si="169"/>
        <v/>
      </c>
      <c r="B805" s="3" t="str">
        <f t="shared" si="170"/>
        <v/>
      </c>
      <c r="C805" s="3" t="str">
        <f t="shared" si="164"/>
        <v/>
      </c>
      <c r="D805" s="3" t="str">
        <f>IF(ISNUMBER(A805),COUNTIF(Calculations!B:B, A805),"")</f>
        <v/>
      </c>
      <c r="E805" s="3" t="str">
        <f>IF(ISNUMBER(A805),COUNTIF(Calculations!A:A, A805),"")</f>
        <v/>
      </c>
      <c r="F805" s="3" t="str">
        <f t="shared" si="173"/>
        <v/>
      </c>
      <c r="G805" s="3" t="str">
        <f t="shared" si="174"/>
        <v/>
      </c>
      <c r="H805" s="3" t="str">
        <f t="shared" si="165"/>
        <v/>
      </c>
      <c r="I805" s="3" t="str">
        <f t="shared" si="166"/>
        <v/>
      </c>
      <c r="J805" s="3" t="str">
        <f t="shared" si="167"/>
        <v/>
      </c>
      <c r="K805" s="3" t="str">
        <f t="shared" si="168"/>
        <v/>
      </c>
      <c r="L805" s="3" t="str">
        <f t="shared" si="171"/>
        <v/>
      </c>
      <c r="M805" s="3" t="str">
        <f t="shared" si="172"/>
        <v/>
      </c>
    </row>
    <row r="806" spans="1:13" x14ac:dyDescent="0.2">
      <c r="A806" s="9" t="str">
        <f t="shared" si="169"/>
        <v/>
      </c>
      <c r="B806" s="3" t="str">
        <f t="shared" si="170"/>
        <v/>
      </c>
      <c r="C806" s="3" t="str">
        <f t="shared" si="164"/>
        <v/>
      </c>
      <c r="D806" s="3" t="str">
        <f>IF(ISNUMBER(A806),COUNTIF(Calculations!B:B, A806),"")</f>
        <v/>
      </c>
      <c r="E806" s="3" t="str">
        <f>IF(ISNUMBER(A806),COUNTIF(Calculations!A:A, A806),"")</f>
        <v/>
      </c>
      <c r="F806" s="3" t="str">
        <f t="shared" si="173"/>
        <v/>
      </c>
      <c r="G806" s="3" t="str">
        <f t="shared" si="174"/>
        <v/>
      </c>
      <c r="H806" s="3" t="str">
        <f t="shared" si="165"/>
        <v/>
      </c>
      <c r="I806" s="3" t="str">
        <f t="shared" si="166"/>
        <v/>
      </c>
      <c r="J806" s="3" t="str">
        <f t="shared" si="167"/>
        <v/>
      </c>
      <c r="K806" s="3" t="str">
        <f t="shared" si="168"/>
        <v/>
      </c>
      <c r="L806" s="3" t="str">
        <f t="shared" si="171"/>
        <v/>
      </c>
      <c r="M806" s="3" t="str">
        <f t="shared" si="172"/>
        <v/>
      </c>
    </row>
    <row r="807" spans="1:13" x14ac:dyDescent="0.2">
      <c r="A807" s="9" t="str">
        <f t="shared" si="169"/>
        <v/>
      </c>
      <c r="B807" s="3" t="str">
        <f t="shared" si="170"/>
        <v/>
      </c>
      <c r="C807" s="3" t="str">
        <f t="shared" si="164"/>
        <v/>
      </c>
      <c r="D807" s="3" t="str">
        <f>IF(ISNUMBER(A807),COUNTIF(Calculations!B:B, A807),"")</f>
        <v/>
      </c>
      <c r="E807" s="3" t="str">
        <f>IF(ISNUMBER(A807),COUNTIF(Calculations!A:A, A807),"")</f>
        <v/>
      </c>
      <c r="F807" s="3" t="str">
        <f t="shared" si="173"/>
        <v/>
      </c>
      <c r="G807" s="3" t="str">
        <f t="shared" si="174"/>
        <v/>
      </c>
      <c r="H807" s="3" t="str">
        <f t="shared" si="165"/>
        <v/>
      </c>
      <c r="I807" s="3" t="str">
        <f t="shared" si="166"/>
        <v/>
      </c>
      <c r="J807" s="3" t="str">
        <f t="shared" si="167"/>
        <v/>
      </c>
      <c r="K807" s="3" t="str">
        <f t="shared" si="168"/>
        <v/>
      </c>
      <c r="L807" s="3" t="str">
        <f t="shared" si="171"/>
        <v/>
      </c>
      <c r="M807" s="3" t="str">
        <f t="shared" si="172"/>
        <v/>
      </c>
    </row>
    <row r="808" spans="1:13" x14ac:dyDescent="0.2">
      <c r="A808" s="9" t="str">
        <f t="shared" si="169"/>
        <v/>
      </c>
      <c r="B808" s="3" t="str">
        <f t="shared" si="170"/>
        <v/>
      </c>
      <c r="C808" s="3" t="str">
        <f t="shared" si="164"/>
        <v/>
      </c>
      <c r="D808" s="3" t="str">
        <f>IF(ISNUMBER(A808),COUNTIF(Calculations!B:B, A808),"")</f>
        <v/>
      </c>
      <c r="E808" s="3" t="str">
        <f>IF(ISNUMBER(A808),COUNTIF(Calculations!A:A, A808),"")</f>
        <v/>
      </c>
      <c r="F808" s="3" t="str">
        <f t="shared" si="173"/>
        <v/>
      </c>
      <c r="G808" s="3" t="str">
        <f t="shared" si="174"/>
        <v/>
      </c>
      <c r="H808" s="3" t="str">
        <f t="shared" si="165"/>
        <v/>
      </c>
      <c r="I808" s="3" t="str">
        <f t="shared" si="166"/>
        <v/>
      </c>
      <c r="J808" s="3" t="str">
        <f t="shared" si="167"/>
        <v/>
      </c>
      <c r="K808" s="3" t="str">
        <f t="shared" si="168"/>
        <v/>
      </c>
      <c r="L808" s="3" t="str">
        <f t="shared" si="171"/>
        <v/>
      </c>
      <c r="M808" s="3" t="str">
        <f t="shared" si="172"/>
        <v/>
      </c>
    </row>
    <row r="809" spans="1:13" x14ac:dyDescent="0.2">
      <c r="A809" s="9" t="str">
        <f t="shared" si="169"/>
        <v/>
      </c>
      <c r="B809" s="3" t="str">
        <f t="shared" si="170"/>
        <v/>
      </c>
      <c r="C809" s="3" t="str">
        <f t="shared" si="164"/>
        <v/>
      </c>
      <c r="D809" s="3" t="str">
        <f>IF(ISNUMBER(A809),COUNTIF(Calculations!B:B, A809),"")</f>
        <v/>
      </c>
      <c r="E809" s="3" t="str">
        <f>IF(ISNUMBER(A809),COUNTIF(Calculations!A:A, A809),"")</f>
        <v/>
      </c>
      <c r="F809" s="3" t="str">
        <f t="shared" si="173"/>
        <v/>
      </c>
      <c r="G809" s="3" t="str">
        <f t="shared" si="174"/>
        <v/>
      </c>
      <c r="H809" s="3" t="str">
        <f t="shared" si="165"/>
        <v/>
      </c>
      <c r="I809" s="3" t="str">
        <f t="shared" si="166"/>
        <v/>
      </c>
      <c r="J809" s="3" t="str">
        <f t="shared" si="167"/>
        <v/>
      </c>
      <c r="K809" s="3" t="str">
        <f t="shared" si="168"/>
        <v/>
      </c>
      <c r="L809" s="3" t="str">
        <f t="shared" si="171"/>
        <v/>
      </c>
      <c r="M809" s="3" t="str">
        <f t="shared" si="172"/>
        <v/>
      </c>
    </row>
    <row r="810" spans="1:13" x14ac:dyDescent="0.2">
      <c r="A810" s="9" t="str">
        <f t="shared" si="169"/>
        <v/>
      </c>
      <c r="B810" s="3" t="str">
        <f t="shared" si="170"/>
        <v/>
      </c>
      <c r="C810" s="3" t="str">
        <f t="shared" si="164"/>
        <v/>
      </c>
      <c r="D810" s="3" t="str">
        <f>IF(ISNUMBER(A810),COUNTIF(Calculations!B:B, A810),"")</f>
        <v/>
      </c>
      <c r="E810" s="3" t="str">
        <f>IF(ISNUMBER(A810),COUNTIF(Calculations!A:A, A810),"")</f>
        <v/>
      </c>
      <c r="F810" s="3" t="str">
        <f t="shared" si="173"/>
        <v/>
      </c>
      <c r="G810" s="3" t="str">
        <f t="shared" si="174"/>
        <v/>
      </c>
      <c r="H810" s="3" t="str">
        <f t="shared" si="165"/>
        <v/>
      </c>
      <c r="I810" s="3" t="str">
        <f t="shared" si="166"/>
        <v/>
      </c>
      <c r="J810" s="3" t="str">
        <f t="shared" si="167"/>
        <v/>
      </c>
      <c r="K810" s="3" t="str">
        <f t="shared" si="168"/>
        <v/>
      </c>
      <c r="L810" s="3" t="str">
        <f t="shared" si="171"/>
        <v/>
      </c>
      <c r="M810" s="3" t="str">
        <f t="shared" si="172"/>
        <v/>
      </c>
    </row>
    <row r="811" spans="1:13" x14ac:dyDescent="0.2">
      <c r="A811" s="9" t="str">
        <f t="shared" si="169"/>
        <v/>
      </c>
      <c r="B811" s="3" t="str">
        <f t="shared" si="170"/>
        <v/>
      </c>
      <c r="C811" s="3" t="str">
        <f t="shared" si="164"/>
        <v/>
      </c>
      <c r="D811" s="3" t="str">
        <f>IF(ISNUMBER(A811),COUNTIF(Calculations!B:B, A811),"")</f>
        <v/>
      </c>
      <c r="E811" s="3" t="str">
        <f>IF(ISNUMBER(A811),COUNTIF(Calculations!A:A, A811),"")</f>
        <v/>
      </c>
      <c r="F811" s="3" t="str">
        <f t="shared" si="173"/>
        <v/>
      </c>
      <c r="G811" s="3" t="str">
        <f t="shared" si="174"/>
        <v/>
      </c>
      <c r="H811" s="3" t="str">
        <f t="shared" si="165"/>
        <v/>
      </c>
      <c r="I811" s="3" t="str">
        <f t="shared" si="166"/>
        <v/>
      </c>
      <c r="J811" s="3" t="str">
        <f t="shared" si="167"/>
        <v/>
      </c>
      <c r="K811" s="3" t="str">
        <f t="shared" si="168"/>
        <v/>
      </c>
      <c r="L811" s="3" t="str">
        <f t="shared" si="171"/>
        <v/>
      </c>
      <c r="M811" s="3" t="str">
        <f t="shared" si="172"/>
        <v/>
      </c>
    </row>
    <row r="812" spans="1:13" x14ac:dyDescent="0.2">
      <c r="A812" s="9" t="str">
        <f t="shared" si="169"/>
        <v/>
      </c>
      <c r="B812" s="3" t="str">
        <f t="shared" si="170"/>
        <v/>
      </c>
      <c r="C812" s="3" t="str">
        <f t="shared" si="164"/>
        <v/>
      </c>
      <c r="D812" s="3" t="str">
        <f>IF(ISNUMBER(A812),COUNTIF(Calculations!B:B, A812),"")</f>
        <v/>
      </c>
      <c r="E812" s="3" t="str">
        <f>IF(ISNUMBER(A812),COUNTIF(Calculations!A:A, A812),"")</f>
        <v/>
      </c>
      <c r="F812" s="3" t="str">
        <f t="shared" si="173"/>
        <v/>
      </c>
      <c r="G812" s="3" t="str">
        <f t="shared" si="174"/>
        <v/>
      </c>
      <c r="H812" s="3" t="str">
        <f t="shared" si="165"/>
        <v/>
      </c>
      <c r="I812" s="3" t="str">
        <f t="shared" si="166"/>
        <v/>
      </c>
      <c r="J812" s="3" t="str">
        <f t="shared" si="167"/>
        <v/>
      </c>
      <c r="K812" s="3" t="str">
        <f t="shared" si="168"/>
        <v/>
      </c>
      <c r="L812" s="3" t="str">
        <f t="shared" si="171"/>
        <v/>
      </c>
      <c r="M812" s="3" t="str">
        <f t="shared" si="172"/>
        <v/>
      </c>
    </row>
    <row r="813" spans="1:13" x14ac:dyDescent="0.2">
      <c r="A813" s="9" t="str">
        <f t="shared" si="169"/>
        <v/>
      </c>
      <c r="B813" s="3" t="str">
        <f t="shared" si="170"/>
        <v/>
      </c>
      <c r="C813" s="3" t="str">
        <f t="shared" si="164"/>
        <v/>
      </c>
      <c r="D813" s="3" t="str">
        <f>IF(ISNUMBER(A813),COUNTIF(Calculations!B:B, A813),"")</f>
        <v/>
      </c>
      <c r="E813" s="3" t="str">
        <f>IF(ISNUMBER(A813),COUNTIF(Calculations!A:A, A813),"")</f>
        <v/>
      </c>
      <c r="F813" s="3" t="str">
        <f t="shared" si="173"/>
        <v/>
      </c>
      <c r="G813" s="3" t="str">
        <f t="shared" si="174"/>
        <v/>
      </c>
      <c r="H813" s="3" t="str">
        <f t="shared" si="165"/>
        <v/>
      </c>
      <c r="I813" s="3" t="str">
        <f t="shared" si="166"/>
        <v/>
      </c>
      <c r="J813" s="3" t="str">
        <f t="shared" si="167"/>
        <v/>
      </c>
      <c r="K813" s="3" t="str">
        <f t="shared" si="168"/>
        <v/>
      </c>
      <c r="L813" s="3" t="str">
        <f t="shared" si="171"/>
        <v/>
      </c>
      <c r="M813" s="3" t="str">
        <f t="shared" si="172"/>
        <v/>
      </c>
    </row>
    <row r="814" spans="1:13" x14ac:dyDescent="0.2">
      <c r="A814" s="9" t="str">
        <f t="shared" si="169"/>
        <v/>
      </c>
      <c r="B814" s="3" t="str">
        <f t="shared" si="170"/>
        <v/>
      </c>
      <c r="C814" s="3" t="str">
        <f t="shared" si="164"/>
        <v/>
      </c>
      <c r="D814" s="3" t="str">
        <f>IF(ISNUMBER(A814),COUNTIF(Calculations!B:B, A814),"")</f>
        <v/>
      </c>
      <c r="E814" s="3" t="str">
        <f>IF(ISNUMBER(A814),COUNTIF(Calculations!A:A, A814),"")</f>
        <v/>
      </c>
      <c r="F814" s="3" t="str">
        <f t="shared" si="173"/>
        <v/>
      </c>
      <c r="G814" s="3" t="str">
        <f t="shared" si="174"/>
        <v/>
      </c>
      <c r="H814" s="3" t="str">
        <f t="shared" si="165"/>
        <v/>
      </c>
      <c r="I814" s="3" t="str">
        <f t="shared" si="166"/>
        <v/>
      </c>
      <c r="J814" s="3" t="str">
        <f t="shared" si="167"/>
        <v/>
      </c>
      <c r="K814" s="3" t="str">
        <f t="shared" si="168"/>
        <v/>
      </c>
      <c r="L814" s="3" t="str">
        <f t="shared" si="171"/>
        <v/>
      </c>
      <c r="M814" s="3" t="str">
        <f t="shared" si="172"/>
        <v/>
      </c>
    </row>
    <row r="815" spans="1:13" x14ac:dyDescent="0.2">
      <c r="A815" s="9" t="str">
        <f t="shared" si="169"/>
        <v/>
      </c>
      <c r="B815" s="3" t="str">
        <f t="shared" si="170"/>
        <v/>
      </c>
      <c r="C815" s="3" t="str">
        <f t="shared" si="164"/>
        <v/>
      </c>
      <c r="D815" s="3" t="str">
        <f>IF(ISNUMBER(A815),COUNTIF(Calculations!B:B, A815),"")</f>
        <v/>
      </c>
      <c r="E815" s="3" t="str">
        <f>IF(ISNUMBER(A815),COUNTIF(Calculations!A:A, A815),"")</f>
        <v/>
      </c>
      <c r="F815" s="3" t="str">
        <f t="shared" si="173"/>
        <v/>
      </c>
      <c r="G815" s="3" t="str">
        <f t="shared" si="174"/>
        <v/>
      </c>
      <c r="H815" s="3" t="str">
        <f t="shared" si="165"/>
        <v/>
      </c>
      <c r="I815" s="3" t="str">
        <f t="shared" si="166"/>
        <v/>
      </c>
      <c r="J815" s="3" t="str">
        <f t="shared" si="167"/>
        <v/>
      </c>
      <c r="K815" s="3" t="str">
        <f t="shared" si="168"/>
        <v/>
      </c>
      <c r="L815" s="3" t="str">
        <f t="shared" si="171"/>
        <v/>
      </c>
      <c r="M815" s="3" t="str">
        <f t="shared" si="172"/>
        <v/>
      </c>
    </row>
    <row r="816" spans="1:13" x14ac:dyDescent="0.2">
      <c r="A816" s="9" t="str">
        <f t="shared" si="169"/>
        <v/>
      </c>
      <c r="B816" s="3" t="str">
        <f t="shared" si="170"/>
        <v/>
      </c>
      <c r="C816" s="3" t="str">
        <f t="shared" si="164"/>
        <v/>
      </c>
      <c r="D816" s="3" t="str">
        <f>IF(ISNUMBER(A816),COUNTIF(Calculations!B:B, A816),"")</f>
        <v/>
      </c>
      <c r="E816" s="3" t="str">
        <f>IF(ISNUMBER(A816),COUNTIF(Calculations!A:A, A816),"")</f>
        <v/>
      </c>
      <c r="F816" s="3" t="str">
        <f t="shared" si="173"/>
        <v/>
      </c>
      <c r="G816" s="3" t="str">
        <f t="shared" si="174"/>
        <v/>
      </c>
      <c r="H816" s="3" t="str">
        <f t="shared" si="165"/>
        <v/>
      </c>
      <c r="I816" s="3" t="str">
        <f t="shared" si="166"/>
        <v/>
      </c>
      <c r="J816" s="3" t="str">
        <f t="shared" si="167"/>
        <v/>
      </c>
      <c r="K816" s="3" t="str">
        <f t="shared" si="168"/>
        <v/>
      </c>
      <c r="L816" s="3" t="str">
        <f t="shared" si="171"/>
        <v/>
      </c>
      <c r="M816" s="3" t="str">
        <f t="shared" si="172"/>
        <v/>
      </c>
    </row>
    <row r="817" spans="1:13" x14ac:dyDescent="0.2">
      <c r="A817" s="9" t="str">
        <f t="shared" si="169"/>
        <v/>
      </c>
      <c r="B817" s="3" t="str">
        <f t="shared" si="170"/>
        <v/>
      </c>
      <c r="C817" s="3" t="str">
        <f t="shared" si="164"/>
        <v/>
      </c>
      <c r="D817" s="3" t="str">
        <f>IF(ISNUMBER(A817),COUNTIF(Calculations!B:B, A817),"")</f>
        <v/>
      </c>
      <c r="E817" s="3" t="str">
        <f>IF(ISNUMBER(A817),COUNTIF(Calculations!A:A, A817),"")</f>
        <v/>
      </c>
      <c r="F817" s="3" t="str">
        <f t="shared" si="173"/>
        <v/>
      </c>
      <c r="G817" s="3" t="str">
        <f t="shared" si="174"/>
        <v/>
      </c>
      <c r="H817" s="3" t="str">
        <f t="shared" si="165"/>
        <v/>
      </c>
      <c r="I817" s="3" t="str">
        <f t="shared" si="166"/>
        <v/>
      </c>
      <c r="J817" s="3" t="str">
        <f t="shared" si="167"/>
        <v/>
      </c>
      <c r="K817" s="3" t="str">
        <f t="shared" si="168"/>
        <v/>
      </c>
      <c r="L817" s="3" t="str">
        <f t="shared" si="171"/>
        <v/>
      </c>
      <c r="M817" s="3" t="str">
        <f t="shared" si="172"/>
        <v/>
      </c>
    </row>
    <row r="818" spans="1:13" x14ac:dyDescent="0.2">
      <c r="A818" s="9" t="str">
        <f t="shared" si="169"/>
        <v/>
      </c>
      <c r="B818" s="3" t="str">
        <f t="shared" si="170"/>
        <v/>
      </c>
      <c r="C818" s="3" t="str">
        <f t="shared" si="164"/>
        <v/>
      </c>
      <c r="D818" s="3" t="str">
        <f>IF(ISNUMBER(A818),COUNTIF(Calculations!B:B, A818),"")</f>
        <v/>
      </c>
      <c r="E818" s="3" t="str">
        <f>IF(ISNUMBER(A818),COUNTIF(Calculations!A:A, A818),"")</f>
        <v/>
      </c>
      <c r="F818" s="3" t="str">
        <f t="shared" si="173"/>
        <v/>
      </c>
      <c r="G818" s="3" t="str">
        <f t="shared" si="174"/>
        <v/>
      </c>
      <c r="H818" s="3" t="str">
        <f t="shared" si="165"/>
        <v/>
      </c>
      <c r="I818" s="3" t="str">
        <f t="shared" si="166"/>
        <v/>
      </c>
      <c r="J818" s="3" t="str">
        <f t="shared" si="167"/>
        <v/>
      </c>
      <c r="K818" s="3" t="str">
        <f t="shared" si="168"/>
        <v/>
      </c>
      <c r="L818" s="3" t="str">
        <f t="shared" si="171"/>
        <v/>
      </c>
      <c r="M818" s="3" t="str">
        <f t="shared" si="172"/>
        <v/>
      </c>
    </row>
    <row r="819" spans="1:13" x14ac:dyDescent="0.2">
      <c r="A819" s="9" t="str">
        <f t="shared" si="169"/>
        <v/>
      </c>
      <c r="B819" s="3" t="str">
        <f t="shared" si="170"/>
        <v/>
      </c>
      <c r="C819" s="3" t="str">
        <f t="shared" si="164"/>
        <v/>
      </c>
      <c r="D819" s="3" t="str">
        <f>IF(ISNUMBER(A819),COUNTIF(Calculations!B:B, A819),"")</f>
        <v/>
      </c>
      <c r="E819" s="3" t="str">
        <f>IF(ISNUMBER(A819),COUNTIF(Calculations!A:A, A819),"")</f>
        <v/>
      </c>
      <c r="F819" s="3" t="str">
        <f t="shared" si="173"/>
        <v/>
      </c>
      <c r="G819" s="3" t="str">
        <f t="shared" si="174"/>
        <v/>
      </c>
      <c r="H819" s="3" t="str">
        <f t="shared" si="165"/>
        <v/>
      </c>
      <c r="I819" s="3" t="str">
        <f t="shared" si="166"/>
        <v/>
      </c>
      <c r="J819" s="3" t="str">
        <f t="shared" si="167"/>
        <v/>
      </c>
      <c r="K819" s="3" t="str">
        <f t="shared" si="168"/>
        <v/>
      </c>
      <c r="L819" s="3" t="str">
        <f t="shared" si="171"/>
        <v/>
      </c>
      <c r="M819" s="3" t="str">
        <f t="shared" si="172"/>
        <v/>
      </c>
    </row>
    <row r="820" spans="1:13" x14ac:dyDescent="0.2">
      <c r="A820" s="9" t="str">
        <f t="shared" si="169"/>
        <v/>
      </c>
      <c r="B820" s="3" t="str">
        <f t="shared" si="170"/>
        <v/>
      </c>
      <c r="C820" s="3" t="str">
        <f t="shared" si="164"/>
        <v/>
      </c>
      <c r="D820" s="3" t="str">
        <f>IF(ISNUMBER(A820),COUNTIF(Calculations!B:B, A820),"")</f>
        <v/>
      </c>
      <c r="E820" s="3" t="str">
        <f>IF(ISNUMBER(A820),COUNTIF(Calculations!A:A, A820),"")</f>
        <v/>
      </c>
      <c r="F820" s="3" t="str">
        <f t="shared" si="173"/>
        <v/>
      </c>
      <c r="G820" s="3" t="str">
        <f t="shared" si="174"/>
        <v/>
      </c>
      <c r="H820" s="3" t="str">
        <f t="shared" si="165"/>
        <v/>
      </c>
      <c r="I820" s="3" t="str">
        <f t="shared" si="166"/>
        <v/>
      </c>
      <c r="J820" s="3" t="str">
        <f t="shared" si="167"/>
        <v/>
      </c>
      <c r="K820" s="3" t="str">
        <f t="shared" si="168"/>
        <v/>
      </c>
      <c r="L820" s="3" t="str">
        <f t="shared" si="171"/>
        <v/>
      </c>
      <c r="M820" s="3" t="str">
        <f t="shared" si="172"/>
        <v/>
      </c>
    </row>
    <row r="821" spans="1:13" x14ac:dyDescent="0.2">
      <c r="A821" s="9" t="str">
        <f t="shared" si="169"/>
        <v/>
      </c>
      <c r="B821" s="3" t="str">
        <f t="shared" si="170"/>
        <v/>
      </c>
      <c r="C821" s="3" t="str">
        <f t="shared" si="164"/>
        <v/>
      </c>
      <c r="D821" s="3" t="str">
        <f>IF(ISNUMBER(A821),COUNTIF(Calculations!B:B, A821),"")</f>
        <v/>
      </c>
      <c r="E821" s="3" t="str">
        <f>IF(ISNUMBER(A821),COUNTIF(Calculations!A:A, A821),"")</f>
        <v/>
      </c>
      <c r="F821" s="3" t="str">
        <f t="shared" si="173"/>
        <v/>
      </c>
      <c r="G821" s="3" t="str">
        <f t="shared" si="174"/>
        <v/>
      </c>
      <c r="H821" s="3" t="str">
        <f t="shared" si="165"/>
        <v/>
      </c>
      <c r="I821" s="3" t="str">
        <f t="shared" si="166"/>
        <v/>
      </c>
      <c r="J821" s="3" t="str">
        <f t="shared" si="167"/>
        <v/>
      </c>
      <c r="K821" s="3" t="str">
        <f t="shared" si="168"/>
        <v/>
      </c>
      <c r="L821" s="3" t="str">
        <f t="shared" si="171"/>
        <v/>
      </c>
      <c r="M821" s="3" t="str">
        <f t="shared" si="172"/>
        <v/>
      </c>
    </row>
    <row r="822" spans="1:13" x14ac:dyDescent="0.2">
      <c r="A822" s="9" t="str">
        <f t="shared" si="169"/>
        <v/>
      </c>
      <c r="B822" s="3" t="str">
        <f t="shared" si="170"/>
        <v/>
      </c>
      <c r="C822" s="3" t="str">
        <f t="shared" si="164"/>
        <v/>
      </c>
      <c r="D822" s="3" t="str">
        <f>IF(ISNUMBER(A822),COUNTIF(Calculations!B:B, A822),"")</f>
        <v/>
      </c>
      <c r="E822" s="3" t="str">
        <f>IF(ISNUMBER(A822),COUNTIF(Calculations!A:A, A822),"")</f>
        <v/>
      </c>
      <c r="F822" s="3" t="str">
        <f t="shared" si="173"/>
        <v/>
      </c>
      <c r="G822" s="3" t="str">
        <f t="shared" si="174"/>
        <v/>
      </c>
      <c r="H822" s="3" t="str">
        <f t="shared" si="165"/>
        <v/>
      </c>
      <c r="I822" s="3" t="str">
        <f t="shared" si="166"/>
        <v/>
      </c>
      <c r="J822" s="3" t="str">
        <f t="shared" si="167"/>
        <v/>
      </c>
      <c r="K822" s="3" t="str">
        <f t="shared" si="168"/>
        <v/>
      </c>
      <c r="L822" s="3" t="str">
        <f t="shared" si="171"/>
        <v/>
      </c>
      <c r="M822" s="3" t="str">
        <f t="shared" si="172"/>
        <v/>
      </c>
    </row>
    <row r="823" spans="1:13" x14ac:dyDescent="0.2">
      <c r="A823" s="9" t="str">
        <f t="shared" si="169"/>
        <v/>
      </c>
      <c r="B823" s="3" t="str">
        <f t="shared" si="170"/>
        <v/>
      </c>
      <c r="C823" s="3" t="str">
        <f t="shared" si="164"/>
        <v/>
      </c>
      <c r="D823" s="3" t="str">
        <f>IF(ISNUMBER(A823),COUNTIF(Calculations!B:B, A823),"")</f>
        <v/>
      </c>
      <c r="E823" s="3" t="str">
        <f>IF(ISNUMBER(A823),COUNTIF(Calculations!A:A, A823),"")</f>
        <v/>
      </c>
      <c r="F823" s="3" t="str">
        <f t="shared" si="173"/>
        <v/>
      </c>
      <c r="G823" s="3" t="str">
        <f t="shared" si="174"/>
        <v/>
      </c>
      <c r="H823" s="3" t="str">
        <f t="shared" si="165"/>
        <v/>
      </c>
      <c r="I823" s="3" t="str">
        <f t="shared" si="166"/>
        <v/>
      </c>
      <c r="J823" s="3" t="str">
        <f t="shared" si="167"/>
        <v/>
      </c>
      <c r="K823" s="3" t="str">
        <f t="shared" si="168"/>
        <v/>
      </c>
      <c r="L823" s="3" t="str">
        <f t="shared" si="171"/>
        <v/>
      </c>
      <c r="M823" s="3" t="str">
        <f t="shared" si="172"/>
        <v/>
      </c>
    </row>
    <row r="824" spans="1:13" x14ac:dyDescent="0.2">
      <c r="A824" s="9" t="str">
        <f t="shared" si="169"/>
        <v/>
      </c>
      <c r="B824" s="3" t="str">
        <f t="shared" si="170"/>
        <v/>
      </c>
      <c r="C824" s="3" t="str">
        <f t="shared" si="164"/>
        <v/>
      </c>
      <c r="D824" s="3" t="str">
        <f>IF(ISNUMBER(A824),COUNTIF(Calculations!B:B, A824),"")</f>
        <v/>
      </c>
      <c r="E824" s="3" t="str">
        <f>IF(ISNUMBER(A824),COUNTIF(Calculations!A:A, A824),"")</f>
        <v/>
      </c>
      <c r="F824" s="3" t="str">
        <f t="shared" si="173"/>
        <v/>
      </c>
      <c r="G824" s="3" t="str">
        <f t="shared" si="174"/>
        <v/>
      </c>
      <c r="H824" s="3" t="str">
        <f t="shared" si="165"/>
        <v/>
      </c>
      <c r="I824" s="3" t="str">
        <f t="shared" si="166"/>
        <v/>
      </c>
      <c r="J824" s="3" t="str">
        <f t="shared" si="167"/>
        <v/>
      </c>
      <c r="K824" s="3" t="str">
        <f t="shared" si="168"/>
        <v/>
      </c>
      <c r="L824" s="3" t="str">
        <f t="shared" si="171"/>
        <v/>
      </c>
      <c r="M824" s="3" t="str">
        <f t="shared" si="172"/>
        <v/>
      </c>
    </row>
    <row r="825" spans="1:13" x14ac:dyDescent="0.2">
      <c r="A825" s="9" t="str">
        <f t="shared" si="169"/>
        <v/>
      </c>
      <c r="B825" s="3" t="str">
        <f t="shared" si="170"/>
        <v/>
      </c>
      <c r="C825" s="3" t="str">
        <f t="shared" si="164"/>
        <v/>
      </c>
      <c r="D825" s="3" t="str">
        <f>IF(ISNUMBER(A825),COUNTIF(Calculations!B:B, A825),"")</f>
        <v/>
      </c>
      <c r="E825" s="3" t="str">
        <f>IF(ISNUMBER(A825),COUNTIF(Calculations!A:A, A825),"")</f>
        <v/>
      </c>
      <c r="F825" s="3" t="str">
        <f t="shared" si="173"/>
        <v/>
      </c>
      <c r="G825" s="3" t="str">
        <f t="shared" si="174"/>
        <v/>
      </c>
      <c r="H825" s="3" t="str">
        <f t="shared" si="165"/>
        <v/>
      </c>
      <c r="I825" s="3" t="str">
        <f t="shared" si="166"/>
        <v/>
      </c>
      <c r="J825" s="3" t="str">
        <f t="shared" si="167"/>
        <v/>
      </c>
      <c r="K825" s="3" t="str">
        <f t="shared" si="168"/>
        <v/>
      </c>
      <c r="L825" s="3" t="str">
        <f t="shared" si="171"/>
        <v/>
      </c>
      <c r="M825" s="3" t="str">
        <f t="shared" si="172"/>
        <v/>
      </c>
    </row>
    <row r="826" spans="1:13" x14ac:dyDescent="0.2">
      <c r="A826" s="9" t="str">
        <f t="shared" si="169"/>
        <v/>
      </c>
      <c r="B826" s="3" t="str">
        <f t="shared" si="170"/>
        <v/>
      </c>
      <c r="C826" s="3" t="str">
        <f t="shared" si="164"/>
        <v/>
      </c>
      <c r="D826" s="3" t="str">
        <f>IF(ISNUMBER(A826),COUNTIF(Calculations!B:B, A826),"")</f>
        <v/>
      </c>
      <c r="E826" s="3" t="str">
        <f>IF(ISNUMBER(A826),COUNTIF(Calculations!A:A, A826),"")</f>
        <v/>
      </c>
      <c r="F826" s="3" t="str">
        <f t="shared" si="173"/>
        <v/>
      </c>
      <c r="G826" s="3" t="str">
        <f t="shared" si="174"/>
        <v/>
      </c>
      <c r="H826" s="3" t="str">
        <f t="shared" si="165"/>
        <v/>
      </c>
      <c r="I826" s="3" t="str">
        <f t="shared" si="166"/>
        <v/>
      </c>
      <c r="J826" s="3" t="str">
        <f t="shared" si="167"/>
        <v/>
      </c>
      <c r="K826" s="3" t="str">
        <f t="shared" si="168"/>
        <v/>
      </c>
      <c r="L826" s="3" t="str">
        <f t="shared" si="171"/>
        <v/>
      </c>
      <c r="M826" s="3" t="str">
        <f t="shared" si="172"/>
        <v/>
      </c>
    </row>
    <row r="827" spans="1:13" x14ac:dyDescent="0.2">
      <c r="A827" s="9" t="str">
        <f t="shared" si="169"/>
        <v/>
      </c>
      <c r="B827" s="3" t="str">
        <f t="shared" si="170"/>
        <v/>
      </c>
      <c r="C827" s="3" t="str">
        <f t="shared" si="164"/>
        <v/>
      </c>
      <c r="D827" s="3" t="str">
        <f>IF(ISNUMBER(A827),COUNTIF(Calculations!B:B, A827),"")</f>
        <v/>
      </c>
      <c r="E827" s="3" t="str">
        <f>IF(ISNUMBER(A827),COUNTIF(Calculations!A:A, A827),"")</f>
        <v/>
      </c>
      <c r="F827" s="3" t="str">
        <f t="shared" si="173"/>
        <v/>
      </c>
      <c r="G827" s="3" t="str">
        <f t="shared" si="174"/>
        <v/>
      </c>
      <c r="H827" s="3" t="str">
        <f t="shared" si="165"/>
        <v/>
      </c>
      <c r="I827" s="3" t="str">
        <f t="shared" si="166"/>
        <v/>
      </c>
      <c r="J827" s="3" t="str">
        <f t="shared" si="167"/>
        <v/>
      </c>
      <c r="K827" s="3" t="str">
        <f t="shared" si="168"/>
        <v/>
      </c>
      <c r="L827" s="3" t="str">
        <f t="shared" si="171"/>
        <v/>
      </c>
      <c r="M827" s="3" t="str">
        <f t="shared" si="172"/>
        <v/>
      </c>
    </row>
    <row r="828" spans="1:13" x14ac:dyDescent="0.2">
      <c r="A828" s="9" t="str">
        <f t="shared" si="169"/>
        <v/>
      </c>
      <c r="B828" s="3" t="str">
        <f t="shared" si="170"/>
        <v/>
      </c>
      <c r="C828" s="3" t="str">
        <f t="shared" si="164"/>
        <v/>
      </c>
      <c r="D828" s="3" t="str">
        <f>IF(ISNUMBER(A828),COUNTIF(Calculations!B:B, A828),"")</f>
        <v/>
      </c>
      <c r="E828" s="3" t="str">
        <f>IF(ISNUMBER(A828),COUNTIF(Calculations!A:A, A828),"")</f>
        <v/>
      </c>
      <c r="F828" s="3" t="str">
        <f t="shared" si="173"/>
        <v/>
      </c>
      <c r="G828" s="3" t="str">
        <f t="shared" si="174"/>
        <v/>
      </c>
      <c r="H828" s="3" t="str">
        <f t="shared" si="165"/>
        <v/>
      </c>
      <c r="I828" s="3" t="str">
        <f t="shared" si="166"/>
        <v/>
      </c>
      <c r="J828" s="3" t="str">
        <f t="shared" si="167"/>
        <v/>
      </c>
      <c r="K828" s="3" t="str">
        <f t="shared" si="168"/>
        <v/>
      </c>
      <c r="L828" s="3" t="str">
        <f t="shared" si="171"/>
        <v/>
      </c>
      <c r="M828" s="3" t="str">
        <f t="shared" si="172"/>
        <v/>
      </c>
    </row>
    <row r="829" spans="1:13" x14ac:dyDescent="0.2">
      <c r="A829" s="9" t="str">
        <f t="shared" si="169"/>
        <v/>
      </c>
      <c r="B829" s="3" t="str">
        <f t="shared" si="170"/>
        <v/>
      </c>
      <c r="C829" s="3" t="str">
        <f t="shared" si="164"/>
        <v/>
      </c>
      <c r="D829" s="3" t="str">
        <f>IF(ISNUMBER(A829),COUNTIF(Calculations!B:B, A829),"")</f>
        <v/>
      </c>
      <c r="E829" s="3" t="str">
        <f>IF(ISNUMBER(A829),COUNTIF(Calculations!A:A, A829),"")</f>
        <v/>
      </c>
      <c r="F829" s="3" t="str">
        <f t="shared" si="173"/>
        <v/>
      </c>
      <c r="G829" s="3" t="str">
        <f t="shared" si="174"/>
        <v/>
      </c>
      <c r="H829" s="3" t="str">
        <f t="shared" si="165"/>
        <v/>
      </c>
      <c r="I829" s="3" t="str">
        <f t="shared" si="166"/>
        <v/>
      </c>
      <c r="J829" s="3" t="str">
        <f t="shared" si="167"/>
        <v/>
      </c>
      <c r="K829" s="3" t="str">
        <f t="shared" si="168"/>
        <v/>
      </c>
      <c r="L829" s="3" t="str">
        <f t="shared" si="171"/>
        <v/>
      </c>
      <c r="M829" s="3" t="str">
        <f t="shared" si="172"/>
        <v/>
      </c>
    </row>
    <row r="830" spans="1:13" x14ac:dyDescent="0.2">
      <c r="A830" s="9" t="str">
        <f t="shared" si="169"/>
        <v/>
      </c>
      <c r="B830" s="3" t="str">
        <f t="shared" si="170"/>
        <v/>
      </c>
      <c r="C830" s="3" t="str">
        <f t="shared" si="164"/>
        <v/>
      </c>
      <c r="D830" s="3" t="str">
        <f>IF(ISNUMBER(A830),COUNTIF(Calculations!B:B, A830),"")</f>
        <v/>
      </c>
      <c r="E830" s="3" t="str">
        <f>IF(ISNUMBER(A830),COUNTIF(Calculations!A:A, A830),"")</f>
        <v/>
      </c>
      <c r="F830" s="3" t="str">
        <f t="shared" si="173"/>
        <v/>
      </c>
      <c r="G830" s="3" t="str">
        <f t="shared" si="174"/>
        <v/>
      </c>
      <c r="H830" s="3" t="str">
        <f t="shared" si="165"/>
        <v/>
      </c>
      <c r="I830" s="3" t="str">
        <f t="shared" si="166"/>
        <v/>
      </c>
      <c r="J830" s="3" t="str">
        <f t="shared" si="167"/>
        <v/>
      </c>
      <c r="K830" s="3" t="str">
        <f t="shared" si="168"/>
        <v/>
      </c>
      <c r="L830" s="3" t="str">
        <f t="shared" si="171"/>
        <v/>
      </c>
      <c r="M830" s="3" t="str">
        <f t="shared" si="172"/>
        <v/>
      </c>
    </row>
    <row r="831" spans="1:13" x14ac:dyDescent="0.2">
      <c r="A831" s="9" t="str">
        <f t="shared" si="169"/>
        <v/>
      </c>
      <c r="B831" s="3" t="str">
        <f t="shared" si="170"/>
        <v/>
      </c>
      <c r="C831" s="3" t="str">
        <f t="shared" si="164"/>
        <v/>
      </c>
      <c r="D831" s="3" t="str">
        <f>IF(ISNUMBER(A831),COUNTIF(Calculations!B:B, A831),"")</f>
        <v/>
      </c>
      <c r="E831" s="3" t="str">
        <f>IF(ISNUMBER(A831),COUNTIF(Calculations!A:A, A831),"")</f>
        <v/>
      </c>
      <c r="F831" s="3" t="str">
        <f t="shared" si="173"/>
        <v/>
      </c>
      <c r="G831" s="3" t="str">
        <f t="shared" si="174"/>
        <v/>
      </c>
      <c r="H831" s="3" t="str">
        <f t="shared" si="165"/>
        <v/>
      </c>
      <c r="I831" s="3" t="str">
        <f t="shared" si="166"/>
        <v/>
      </c>
      <c r="J831" s="3" t="str">
        <f t="shared" si="167"/>
        <v/>
      </c>
      <c r="K831" s="3" t="str">
        <f t="shared" si="168"/>
        <v/>
      </c>
      <c r="L831" s="3" t="str">
        <f t="shared" si="171"/>
        <v/>
      </c>
      <c r="M831" s="3" t="str">
        <f t="shared" si="172"/>
        <v/>
      </c>
    </row>
    <row r="832" spans="1:13" x14ac:dyDescent="0.2">
      <c r="A832" s="9" t="str">
        <f t="shared" si="169"/>
        <v/>
      </c>
      <c r="B832" s="3" t="str">
        <f t="shared" si="170"/>
        <v/>
      </c>
      <c r="C832" s="3" t="str">
        <f t="shared" si="164"/>
        <v/>
      </c>
      <c r="D832" s="3" t="str">
        <f>IF(ISNUMBER(A832),COUNTIF(Calculations!B:B, A832),"")</f>
        <v/>
      </c>
      <c r="E832" s="3" t="str">
        <f>IF(ISNUMBER(A832),COUNTIF(Calculations!A:A, A832),"")</f>
        <v/>
      </c>
      <c r="F832" s="3" t="str">
        <f t="shared" si="173"/>
        <v/>
      </c>
      <c r="G832" s="3" t="str">
        <f t="shared" si="174"/>
        <v/>
      </c>
      <c r="H832" s="3" t="str">
        <f t="shared" si="165"/>
        <v/>
      </c>
      <c r="I832" s="3" t="str">
        <f t="shared" si="166"/>
        <v/>
      </c>
      <c r="J832" s="3" t="str">
        <f t="shared" si="167"/>
        <v/>
      </c>
      <c r="K832" s="3" t="str">
        <f t="shared" si="168"/>
        <v/>
      </c>
      <c r="L832" s="3" t="str">
        <f t="shared" si="171"/>
        <v/>
      </c>
      <c r="M832" s="3" t="str">
        <f t="shared" si="172"/>
        <v/>
      </c>
    </row>
    <row r="833" spans="1:13" x14ac:dyDescent="0.2">
      <c r="A833" s="9" t="str">
        <f t="shared" si="169"/>
        <v/>
      </c>
      <c r="B833" s="3" t="str">
        <f t="shared" si="170"/>
        <v/>
      </c>
      <c r="C833" s="3" t="str">
        <f t="shared" si="164"/>
        <v/>
      </c>
      <c r="D833" s="3" t="str">
        <f>IF(ISNUMBER(A833),COUNTIF(Calculations!B:B, A833),"")</f>
        <v/>
      </c>
      <c r="E833" s="3" t="str">
        <f>IF(ISNUMBER(A833),COUNTIF(Calculations!A:A, A833),"")</f>
        <v/>
      </c>
      <c r="F833" s="3" t="str">
        <f t="shared" si="173"/>
        <v/>
      </c>
      <c r="G833" s="3" t="str">
        <f t="shared" si="174"/>
        <v/>
      </c>
      <c r="H833" s="3" t="str">
        <f t="shared" si="165"/>
        <v/>
      </c>
      <c r="I833" s="3" t="str">
        <f t="shared" si="166"/>
        <v/>
      </c>
      <c r="J833" s="3" t="str">
        <f t="shared" si="167"/>
        <v/>
      </c>
      <c r="K833" s="3" t="str">
        <f t="shared" si="168"/>
        <v/>
      </c>
      <c r="L833" s="3" t="str">
        <f t="shared" si="171"/>
        <v/>
      </c>
      <c r="M833" s="3" t="str">
        <f t="shared" si="172"/>
        <v/>
      </c>
    </row>
    <row r="834" spans="1:13" x14ac:dyDescent="0.2">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73"/>
        <v/>
      </c>
      <c r="G834" s="3" t="str">
        <f t="shared" si="174"/>
        <v/>
      </c>
      <c r="H834" s="3" t="str">
        <f t="shared" ref="H834:H897" si="176">IF(ISNUMBER(A834),
  COUNTIFS(IndirectStartDates,"&lt;=" &amp; $A834, IndirectStartDates,"&gt;"&amp;$A834-AgeLowest,  IndirectCompletedDates,"&gt;=" &amp; $A834)
+ COUNTIFS(IndirectStartDates,"&lt;=" &amp; $A834,    IndirectStartDates,"&gt;"&amp;$A834-AgeLowest,  IndirectCompletedDates,""),"")</f>
        <v/>
      </c>
      <c r="I834" s="3"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79">IF(ISNUMBER(A834),
  COUNTIFS(IndirectStartDates,"&lt;=" &amp; $A834, IndirectStartDates,"&lt;="&amp;$A834-AgeLargest, IndirectCompletedDates,"&gt;=" &amp; $A834)
+ COUNTIFS(IndirectStartDates,"&lt;=" &amp; $A834,    IndirectStartDates,"&lt;="&amp;$A834-AgeLargest,  IndirectCompletedDates,""),"")</f>
        <v/>
      </c>
      <c r="L834" s="3" t="str">
        <f t="shared" si="171"/>
        <v/>
      </c>
      <c r="M834" s="3" t="str">
        <f t="shared" si="172"/>
        <v/>
      </c>
    </row>
    <row r="835" spans="1:13" x14ac:dyDescent="0.2">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3" t="str">
        <f t="shared" si="173"/>
        <v/>
      </c>
      <c r="G835" s="3" t="str">
        <f t="shared" si="174"/>
        <v/>
      </c>
      <c r="H835" s="3" t="str">
        <f t="shared" si="176"/>
        <v/>
      </c>
      <c r="I835" s="3" t="str">
        <f t="shared" si="177"/>
        <v/>
      </c>
      <c r="J835" s="3" t="str">
        <f t="shared" si="178"/>
        <v/>
      </c>
      <c r="K835" s="3" t="str">
        <f t="shared" si="179"/>
        <v/>
      </c>
      <c r="L835" s="3" t="str">
        <f t="shared" ref="L835:L898" si="182">IF(A835&lt;&gt;"", IF(C834&gt;0, IF(((C835-C834)/C834)&gt;WIPWarningPercentage,C835,NA()),NA()),"")</f>
        <v/>
      </c>
      <c r="M835" s="3" t="str">
        <f t="shared" ref="M835:M898" si="183">IF(A835&lt;&gt;"", IF(J834+K834&gt;0, IF(((J835+K835)-(J834+K834))/(J834+K834)&gt;AgeWarningPercentage,J835+K835,NA()),NA()),"")</f>
        <v/>
      </c>
    </row>
    <row r="836" spans="1:13" x14ac:dyDescent="0.2">
      <c r="A836" s="9" t="str">
        <f t="shared" si="180"/>
        <v/>
      </c>
      <c r="B836" s="3" t="str">
        <f t="shared" si="181"/>
        <v/>
      </c>
      <c r="C836" s="3" t="str">
        <f t="shared" si="175"/>
        <v/>
      </c>
      <c r="D836" s="3" t="str">
        <f>IF(ISNUMBER(A836),COUNTIF(Calculations!B:B, A836),"")</f>
        <v/>
      </c>
      <c r="E836" s="3" t="str">
        <f>IF(ISNUMBER(A836),COUNTIF(Calculations!A:A, A836),"")</f>
        <v/>
      </c>
      <c r="F836" s="3" t="str">
        <f t="shared" ref="F836:F899" si="184">IF(ISNUMBER(A836),F835 + D836,"")</f>
        <v/>
      </c>
      <c r="G836" s="3" t="str">
        <f t="shared" ref="G836:G899" si="185">IF(ISNUMBER(A836),G835 + E836,"")</f>
        <v/>
      </c>
      <c r="H836" s="3" t="str">
        <f t="shared" si="176"/>
        <v/>
      </c>
      <c r="I836" s="3" t="str">
        <f t="shared" si="177"/>
        <v/>
      </c>
      <c r="J836" s="3" t="str">
        <f t="shared" si="178"/>
        <v/>
      </c>
      <c r="K836" s="3" t="str">
        <f t="shared" si="179"/>
        <v/>
      </c>
      <c r="L836" s="3" t="str">
        <f t="shared" si="182"/>
        <v/>
      </c>
      <c r="M836" s="3" t="str">
        <f t="shared" si="183"/>
        <v/>
      </c>
    </row>
    <row r="837" spans="1:13" x14ac:dyDescent="0.2">
      <c r="A837" s="9" t="str">
        <f t="shared" si="180"/>
        <v/>
      </c>
      <c r="B837" s="3" t="str">
        <f t="shared" si="181"/>
        <v/>
      </c>
      <c r="C837" s="3" t="str">
        <f t="shared" si="175"/>
        <v/>
      </c>
      <c r="D837" s="3" t="str">
        <f>IF(ISNUMBER(A837),COUNTIF(Calculations!B:B, A837),"")</f>
        <v/>
      </c>
      <c r="E837" s="3" t="str">
        <f>IF(ISNUMBER(A837),COUNTIF(Calculations!A:A, A837),"")</f>
        <v/>
      </c>
      <c r="F837" s="3" t="str">
        <f t="shared" si="184"/>
        <v/>
      </c>
      <c r="G837" s="3" t="str">
        <f t="shared" si="185"/>
        <v/>
      </c>
      <c r="H837" s="3" t="str">
        <f t="shared" si="176"/>
        <v/>
      </c>
      <c r="I837" s="3" t="str">
        <f t="shared" si="177"/>
        <v/>
      </c>
      <c r="J837" s="3" t="str">
        <f t="shared" si="178"/>
        <v/>
      </c>
      <c r="K837" s="3" t="str">
        <f t="shared" si="179"/>
        <v/>
      </c>
      <c r="L837" s="3" t="str">
        <f t="shared" si="182"/>
        <v/>
      </c>
      <c r="M837" s="3" t="str">
        <f t="shared" si="183"/>
        <v/>
      </c>
    </row>
    <row r="838" spans="1:13" x14ac:dyDescent="0.2">
      <c r="A838" s="9" t="str">
        <f t="shared" si="180"/>
        <v/>
      </c>
      <c r="B838" s="3" t="str">
        <f t="shared" si="181"/>
        <v/>
      </c>
      <c r="C838" s="3" t="str">
        <f t="shared" si="175"/>
        <v/>
      </c>
      <c r="D838" s="3" t="str">
        <f>IF(ISNUMBER(A838),COUNTIF(Calculations!B:B, A838),"")</f>
        <v/>
      </c>
      <c r="E838" s="3" t="str">
        <f>IF(ISNUMBER(A838),COUNTIF(Calculations!A:A, A838),"")</f>
        <v/>
      </c>
      <c r="F838" s="3" t="str">
        <f t="shared" si="184"/>
        <v/>
      </c>
      <c r="G838" s="3" t="str">
        <f t="shared" si="185"/>
        <v/>
      </c>
      <c r="H838" s="3" t="str">
        <f t="shared" si="176"/>
        <v/>
      </c>
      <c r="I838" s="3" t="str">
        <f t="shared" si="177"/>
        <v/>
      </c>
      <c r="J838" s="3" t="str">
        <f t="shared" si="178"/>
        <v/>
      </c>
      <c r="K838" s="3" t="str">
        <f t="shared" si="179"/>
        <v/>
      </c>
      <c r="L838" s="3" t="str">
        <f t="shared" si="182"/>
        <v/>
      </c>
      <c r="M838" s="3" t="str">
        <f t="shared" si="183"/>
        <v/>
      </c>
    </row>
    <row r="839" spans="1:13" x14ac:dyDescent="0.2">
      <c r="A839" s="9" t="str">
        <f t="shared" si="180"/>
        <v/>
      </c>
      <c r="B839" s="3" t="str">
        <f t="shared" si="181"/>
        <v/>
      </c>
      <c r="C839" s="3" t="str">
        <f t="shared" si="175"/>
        <v/>
      </c>
      <c r="D839" s="3" t="str">
        <f>IF(ISNUMBER(A839),COUNTIF(Calculations!B:B, A839),"")</f>
        <v/>
      </c>
      <c r="E839" s="3" t="str">
        <f>IF(ISNUMBER(A839),COUNTIF(Calculations!A:A, A839),"")</f>
        <v/>
      </c>
      <c r="F839" s="3" t="str">
        <f t="shared" si="184"/>
        <v/>
      </c>
      <c r="G839" s="3" t="str">
        <f t="shared" si="185"/>
        <v/>
      </c>
      <c r="H839" s="3" t="str">
        <f t="shared" si="176"/>
        <v/>
      </c>
      <c r="I839" s="3" t="str">
        <f t="shared" si="177"/>
        <v/>
      </c>
      <c r="J839" s="3" t="str">
        <f t="shared" si="178"/>
        <v/>
      </c>
      <c r="K839" s="3" t="str">
        <f t="shared" si="179"/>
        <v/>
      </c>
      <c r="L839" s="3" t="str">
        <f t="shared" si="182"/>
        <v/>
      </c>
      <c r="M839" s="3" t="str">
        <f t="shared" si="183"/>
        <v/>
      </c>
    </row>
    <row r="840" spans="1:13" x14ac:dyDescent="0.2">
      <c r="A840" s="9" t="str">
        <f t="shared" si="180"/>
        <v/>
      </c>
      <c r="B840" s="3" t="str">
        <f t="shared" si="181"/>
        <v/>
      </c>
      <c r="C840" s="3" t="str">
        <f t="shared" si="175"/>
        <v/>
      </c>
      <c r="D840" s="3" t="str">
        <f>IF(ISNUMBER(A840),COUNTIF(Calculations!B:B, A840),"")</f>
        <v/>
      </c>
      <c r="E840" s="3" t="str">
        <f>IF(ISNUMBER(A840),COUNTIF(Calculations!A:A, A840),"")</f>
        <v/>
      </c>
      <c r="F840" s="3" t="str">
        <f t="shared" si="184"/>
        <v/>
      </c>
      <c r="G840" s="3" t="str">
        <f t="shared" si="185"/>
        <v/>
      </c>
      <c r="H840" s="3" t="str">
        <f t="shared" si="176"/>
        <v/>
      </c>
      <c r="I840" s="3" t="str">
        <f t="shared" si="177"/>
        <v/>
      </c>
      <c r="J840" s="3" t="str">
        <f t="shared" si="178"/>
        <v/>
      </c>
      <c r="K840" s="3" t="str">
        <f t="shared" si="179"/>
        <v/>
      </c>
      <c r="L840" s="3" t="str">
        <f t="shared" si="182"/>
        <v/>
      </c>
      <c r="M840" s="3" t="str">
        <f t="shared" si="183"/>
        <v/>
      </c>
    </row>
    <row r="841" spans="1:13" x14ac:dyDescent="0.2">
      <c r="A841" s="9" t="str">
        <f t="shared" si="180"/>
        <v/>
      </c>
      <c r="B841" s="3" t="str">
        <f t="shared" si="181"/>
        <v/>
      </c>
      <c r="C841" s="3" t="str">
        <f t="shared" si="175"/>
        <v/>
      </c>
      <c r="D841" s="3" t="str">
        <f>IF(ISNUMBER(A841),COUNTIF(Calculations!B:B, A841),"")</f>
        <v/>
      </c>
      <c r="E841" s="3" t="str">
        <f>IF(ISNUMBER(A841),COUNTIF(Calculations!A:A, A841),"")</f>
        <v/>
      </c>
      <c r="F841" s="3" t="str">
        <f t="shared" si="184"/>
        <v/>
      </c>
      <c r="G841" s="3" t="str">
        <f t="shared" si="185"/>
        <v/>
      </c>
      <c r="H841" s="3" t="str">
        <f t="shared" si="176"/>
        <v/>
      </c>
      <c r="I841" s="3" t="str">
        <f t="shared" si="177"/>
        <v/>
      </c>
      <c r="J841" s="3" t="str">
        <f t="shared" si="178"/>
        <v/>
      </c>
      <c r="K841" s="3" t="str">
        <f t="shared" si="179"/>
        <v/>
      </c>
      <c r="L841" s="3" t="str">
        <f t="shared" si="182"/>
        <v/>
      </c>
      <c r="M841" s="3" t="str">
        <f t="shared" si="183"/>
        <v/>
      </c>
    </row>
    <row r="842" spans="1:13" x14ac:dyDescent="0.2">
      <c r="A842" s="9" t="str">
        <f t="shared" si="180"/>
        <v/>
      </c>
      <c r="B842" s="3" t="str">
        <f t="shared" si="181"/>
        <v/>
      </c>
      <c r="C842" s="3" t="str">
        <f t="shared" si="175"/>
        <v/>
      </c>
      <c r="D842" s="3" t="str">
        <f>IF(ISNUMBER(A842),COUNTIF(Calculations!B:B, A842),"")</f>
        <v/>
      </c>
      <c r="E842" s="3" t="str">
        <f>IF(ISNUMBER(A842),COUNTIF(Calculations!A:A, A842),"")</f>
        <v/>
      </c>
      <c r="F842" s="3" t="str">
        <f t="shared" si="184"/>
        <v/>
      </c>
      <c r="G842" s="3" t="str">
        <f t="shared" si="185"/>
        <v/>
      </c>
      <c r="H842" s="3" t="str">
        <f t="shared" si="176"/>
        <v/>
      </c>
      <c r="I842" s="3" t="str">
        <f t="shared" si="177"/>
        <v/>
      </c>
      <c r="J842" s="3" t="str">
        <f t="shared" si="178"/>
        <v/>
      </c>
      <c r="K842" s="3" t="str">
        <f t="shared" si="179"/>
        <v/>
      </c>
      <c r="L842" s="3" t="str">
        <f t="shared" si="182"/>
        <v/>
      </c>
      <c r="M842" s="3" t="str">
        <f t="shared" si="183"/>
        <v/>
      </c>
    </row>
    <row r="843" spans="1:13" x14ac:dyDescent="0.2">
      <c r="A843" s="9" t="str">
        <f t="shared" si="180"/>
        <v/>
      </c>
      <c r="B843" s="3" t="str">
        <f t="shared" si="181"/>
        <v/>
      </c>
      <c r="C843" s="3" t="str">
        <f t="shared" si="175"/>
        <v/>
      </c>
      <c r="D843" s="3" t="str">
        <f>IF(ISNUMBER(A843),COUNTIF(Calculations!B:B, A843),"")</f>
        <v/>
      </c>
      <c r="E843" s="3" t="str">
        <f>IF(ISNUMBER(A843),COUNTIF(Calculations!A:A, A843),"")</f>
        <v/>
      </c>
      <c r="F843" s="3" t="str">
        <f t="shared" si="184"/>
        <v/>
      </c>
      <c r="G843" s="3" t="str">
        <f t="shared" si="185"/>
        <v/>
      </c>
      <c r="H843" s="3" t="str">
        <f t="shared" si="176"/>
        <v/>
      </c>
      <c r="I843" s="3" t="str">
        <f t="shared" si="177"/>
        <v/>
      </c>
      <c r="J843" s="3" t="str">
        <f t="shared" si="178"/>
        <v/>
      </c>
      <c r="K843" s="3" t="str">
        <f t="shared" si="179"/>
        <v/>
      </c>
      <c r="L843" s="3" t="str">
        <f t="shared" si="182"/>
        <v/>
      </c>
      <c r="M843" s="3" t="str">
        <f t="shared" si="183"/>
        <v/>
      </c>
    </row>
    <row r="844" spans="1:13" x14ac:dyDescent="0.2">
      <c r="A844" s="9" t="str">
        <f t="shared" si="180"/>
        <v/>
      </c>
      <c r="B844" s="3" t="str">
        <f t="shared" si="181"/>
        <v/>
      </c>
      <c r="C844" s="3" t="str">
        <f t="shared" si="175"/>
        <v/>
      </c>
      <c r="D844" s="3" t="str">
        <f>IF(ISNUMBER(A844),COUNTIF(Calculations!B:B, A844),"")</f>
        <v/>
      </c>
      <c r="E844" s="3" t="str">
        <f>IF(ISNUMBER(A844),COUNTIF(Calculations!A:A, A844),"")</f>
        <v/>
      </c>
      <c r="F844" s="3" t="str">
        <f t="shared" si="184"/>
        <v/>
      </c>
      <c r="G844" s="3" t="str">
        <f t="shared" si="185"/>
        <v/>
      </c>
      <c r="H844" s="3" t="str">
        <f t="shared" si="176"/>
        <v/>
      </c>
      <c r="I844" s="3" t="str">
        <f t="shared" si="177"/>
        <v/>
      </c>
      <c r="J844" s="3" t="str">
        <f t="shared" si="178"/>
        <v/>
      </c>
      <c r="K844" s="3" t="str">
        <f t="shared" si="179"/>
        <v/>
      </c>
      <c r="L844" s="3" t="str">
        <f t="shared" si="182"/>
        <v/>
      </c>
      <c r="M844" s="3" t="str">
        <f t="shared" si="183"/>
        <v/>
      </c>
    </row>
    <row r="845" spans="1:13" x14ac:dyDescent="0.2">
      <c r="A845" s="9" t="str">
        <f t="shared" si="180"/>
        <v/>
      </c>
      <c r="B845" s="3" t="str">
        <f t="shared" si="181"/>
        <v/>
      </c>
      <c r="C845" s="3" t="str">
        <f t="shared" si="175"/>
        <v/>
      </c>
      <c r="D845" s="3" t="str">
        <f>IF(ISNUMBER(A845),COUNTIF(Calculations!B:B, A845),"")</f>
        <v/>
      </c>
      <c r="E845" s="3" t="str">
        <f>IF(ISNUMBER(A845),COUNTIF(Calculations!A:A, A845),"")</f>
        <v/>
      </c>
      <c r="F845" s="3" t="str">
        <f t="shared" si="184"/>
        <v/>
      </c>
      <c r="G845" s="3" t="str">
        <f t="shared" si="185"/>
        <v/>
      </c>
      <c r="H845" s="3" t="str">
        <f t="shared" si="176"/>
        <v/>
      </c>
      <c r="I845" s="3" t="str">
        <f t="shared" si="177"/>
        <v/>
      </c>
      <c r="J845" s="3" t="str">
        <f t="shared" si="178"/>
        <v/>
      </c>
      <c r="K845" s="3" t="str">
        <f t="shared" si="179"/>
        <v/>
      </c>
      <c r="L845" s="3" t="str">
        <f t="shared" si="182"/>
        <v/>
      </c>
      <c r="M845" s="3" t="str">
        <f t="shared" si="183"/>
        <v/>
      </c>
    </row>
    <row r="846" spans="1:13" x14ac:dyDescent="0.2">
      <c r="A846" s="9" t="str">
        <f t="shared" si="180"/>
        <v/>
      </c>
      <c r="B846" s="3" t="str">
        <f t="shared" si="181"/>
        <v/>
      </c>
      <c r="C846" s="3" t="str">
        <f t="shared" si="175"/>
        <v/>
      </c>
      <c r="D846" s="3" t="str">
        <f>IF(ISNUMBER(A846),COUNTIF(Calculations!B:B, A846),"")</f>
        <v/>
      </c>
      <c r="E846" s="3" t="str">
        <f>IF(ISNUMBER(A846),COUNTIF(Calculations!A:A, A846),"")</f>
        <v/>
      </c>
      <c r="F846" s="3" t="str">
        <f t="shared" si="184"/>
        <v/>
      </c>
      <c r="G846" s="3" t="str">
        <f t="shared" si="185"/>
        <v/>
      </c>
      <c r="H846" s="3" t="str">
        <f t="shared" si="176"/>
        <v/>
      </c>
      <c r="I846" s="3" t="str">
        <f t="shared" si="177"/>
        <v/>
      </c>
      <c r="J846" s="3" t="str">
        <f t="shared" si="178"/>
        <v/>
      </c>
      <c r="K846" s="3" t="str">
        <f t="shared" si="179"/>
        <v/>
      </c>
      <c r="L846" s="3" t="str">
        <f t="shared" si="182"/>
        <v/>
      </c>
      <c r="M846" s="3" t="str">
        <f t="shared" si="183"/>
        <v/>
      </c>
    </row>
    <row r="847" spans="1:13" x14ac:dyDescent="0.2">
      <c r="A847" s="9" t="str">
        <f t="shared" si="180"/>
        <v/>
      </c>
      <c r="B847" s="3" t="str">
        <f t="shared" si="181"/>
        <v/>
      </c>
      <c r="C847" s="3" t="str">
        <f t="shared" si="175"/>
        <v/>
      </c>
      <c r="D847" s="3" t="str">
        <f>IF(ISNUMBER(A847),COUNTIF(Calculations!B:B, A847),"")</f>
        <v/>
      </c>
      <c r="E847" s="3" t="str">
        <f>IF(ISNUMBER(A847),COUNTIF(Calculations!A:A, A847),"")</f>
        <v/>
      </c>
      <c r="F847" s="3" t="str">
        <f t="shared" si="184"/>
        <v/>
      </c>
      <c r="G847" s="3" t="str">
        <f t="shared" si="185"/>
        <v/>
      </c>
      <c r="H847" s="3" t="str">
        <f t="shared" si="176"/>
        <v/>
      </c>
      <c r="I847" s="3" t="str">
        <f t="shared" si="177"/>
        <v/>
      </c>
      <c r="J847" s="3" t="str">
        <f t="shared" si="178"/>
        <v/>
      </c>
      <c r="K847" s="3" t="str">
        <f t="shared" si="179"/>
        <v/>
      </c>
      <c r="L847" s="3" t="str">
        <f t="shared" si="182"/>
        <v/>
      </c>
      <c r="M847" s="3" t="str">
        <f t="shared" si="183"/>
        <v/>
      </c>
    </row>
    <row r="848" spans="1:13" x14ac:dyDescent="0.2">
      <c r="A848" s="9" t="str">
        <f t="shared" si="180"/>
        <v/>
      </c>
      <c r="B848" s="3" t="str">
        <f t="shared" si="181"/>
        <v/>
      </c>
      <c r="C848" s="3" t="str">
        <f t="shared" si="175"/>
        <v/>
      </c>
      <c r="D848" s="3" t="str">
        <f>IF(ISNUMBER(A848),COUNTIF(Calculations!B:B, A848),"")</f>
        <v/>
      </c>
      <c r="E848" s="3" t="str">
        <f>IF(ISNUMBER(A848),COUNTIF(Calculations!A:A, A848),"")</f>
        <v/>
      </c>
      <c r="F848" s="3" t="str">
        <f t="shared" si="184"/>
        <v/>
      </c>
      <c r="G848" s="3" t="str">
        <f t="shared" si="185"/>
        <v/>
      </c>
      <c r="H848" s="3" t="str">
        <f t="shared" si="176"/>
        <v/>
      </c>
      <c r="I848" s="3" t="str">
        <f t="shared" si="177"/>
        <v/>
      </c>
      <c r="J848" s="3" t="str">
        <f t="shared" si="178"/>
        <v/>
      </c>
      <c r="K848" s="3" t="str">
        <f t="shared" si="179"/>
        <v/>
      </c>
      <c r="L848" s="3" t="str">
        <f t="shared" si="182"/>
        <v/>
      </c>
      <c r="M848" s="3" t="str">
        <f t="shared" si="183"/>
        <v/>
      </c>
    </row>
    <row r="849" spans="1:13" x14ac:dyDescent="0.2">
      <c r="A849" s="9" t="str">
        <f t="shared" si="180"/>
        <v/>
      </c>
      <c r="B849" s="3" t="str">
        <f t="shared" si="181"/>
        <v/>
      </c>
      <c r="C849" s="3" t="str">
        <f t="shared" si="175"/>
        <v/>
      </c>
      <c r="D849" s="3" t="str">
        <f>IF(ISNUMBER(A849),COUNTIF(Calculations!B:B, A849),"")</f>
        <v/>
      </c>
      <c r="E849" s="3" t="str">
        <f>IF(ISNUMBER(A849),COUNTIF(Calculations!A:A, A849),"")</f>
        <v/>
      </c>
      <c r="F849" s="3" t="str">
        <f t="shared" si="184"/>
        <v/>
      </c>
      <c r="G849" s="3" t="str">
        <f t="shared" si="185"/>
        <v/>
      </c>
      <c r="H849" s="3" t="str">
        <f t="shared" si="176"/>
        <v/>
      </c>
      <c r="I849" s="3" t="str">
        <f t="shared" si="177"/>
        <v/>
      </c>
      <c r="J849" s="3" t="str">
        <f t="shared" si="178"/>
        <v/>
      </c>
      <c r="K849" s="3" t="str">
        <f t="shared" si="179"/>
        <v/>
      </c>
      <c r="L849" s="3" t="str">
        <f t="shared" si="182"/>
        <v/>
      </c>
      <c r="M849" s="3" t="str">
        <f t="shared" si="183"/>
        <v/>
      </c>
    </row>
    <row r="850" spans="1:13" x14ac:dyDescent="0.2">
      <c r="A850" s="9" t="str">
        <f t="shared" si="180"/>
        <v/>
      </c>
      <c r="B850" s="3" t="str">
        <f t="shared" si="181"/>
        <v/>
      </c>
      <c r="C850" s="3" t="str">
        <f t="shared" si="175"/>
        <v/>
      </c>
      <c r="D850" s="3" t="str">
        <f>IF(ISNUMBER(A850),COUNTIF(Calculations!B:B, A850),"")</f>
        <v/>
      </c>
      <c r="E850" s="3" t="str">
        <f>IF(ISNUMBER(A850),COUNTIF(Calculations!A:A, A850),"")</f>
        <v/>
      </c>
      <c r="F850" s="3" t="str">
        <f t="shared" si="184"/>
        <v/>
      </c>
      <c r="G850" s="3" t="str">
        <f t="shared" si="185"/>
        <v/>
      </c>
      <c r="H850" s="3" t="str">
        <f t="shared" si="176"/>
        <v/>
      </c>
      <c r="I850" s="3" t="str">
        <f t="shared" si="177"/>
        <v/>
      </c>
      <c r="J850" s="3" t="str">
        <f t="shared" si="178"/>
        <v/>
      </c>
      <c r="K850" s="3" t="str">
        <f t="shared" si="179"/>
        <v/>
      </c>
      <c r="L850" s="3" t="str">
        <f t="shared" si="182"/>
        <v/>
      </c>
      <c r="M850" s="3" t="str">
        <f t="shared" si="183"/>
        <v/>
      </c>
    </row>
    <row r="851" spans="1:13" x14ac:dyDescent="0.2">
      <c r="A851" s="9" t="str">
        <f t="shared" si="180"/>
        <v/>
      </c>
      <c r="B851" s="3" t="str">
        <f t="shared" si="181"/>
        <v/>
      </c>
      <c r="C851" s="3" t="str">
        <f t="shared" si="175"/>
        <v/>
      </c>
      <c r="D851" s="3" t="str">
        <f>IF(ISNUMBER(A851),COUNTIF(Calculations!B:B, A851),"")</f>
        <v/>
      </c>
      <c r="E851" s="3" t="str">
        <f>IF(ISNUMBER(A851),COUNTIF(Calculations!A:A, A851),"")</f>
        <v/>
      </c>
      <c r="F851" s="3" t="str">
        <f t="shared" si="184"/>
        <v/>
      </c>
      <c r="G851" s="3" t="str">
        <f t="shared" si="185"/>
        <v/>
      </c>
      <c r="H851" s="3" t="str">
        <f t="shared" si="176"/>
        <v/>
      </c>
      <c r="I851" s="3" t="str">
        <f t="shared" si="177"/>
        <v/>
      </c>
      <c r="J851" s="3" t="str">
        <f t="shared" si="178"/>
        <v/>
      </c>
      <c r="K851" s="3" t="str">
        <f t="shared" si="179"/>
        <v/>
      </c>
      <c r="L851" s="3" t="str">
        <f t="shared" si="182"/>
        <v/>
      </c>
      <c r="M851" s="3" t="str">
        <f t="shared" si="183"/>
        <v/>
      </c>
    </row>
    <row r="852" spans="1:13" x14ac:dyDescent="0.2">
      <c r="A852" s="9" t="str">
        <f t="shared" si="180"/>
        <v/>
      </c>
      <c r="B852" s="3" t="str">
        <f t="shared" si="181"/>
        <v/>
      </c>
      <c r="C852" s="3" t="str">
        <f t="shared" si="175"/>
        <v/>
      </c>
      <c r="D852" s="3" t="str">
        <f>IF(ISNUMBER(A852),COUNTIF(Calculations!B:B, A852),"")</f>
        <v/>
      </c>
      <c r="E852" s="3" t="str">
        <f>IF(ISNUMBER(A852),COUNTIF(Calculations!A:A, A852),"")</f>
        <v/>
      </c>
      <c r="F852" s="3" t="str">
        <f t="shared" si="184"/>
        <v/>
      </c>
      <c r="G852" s="3" t="str">
        <f t="shared" si="185"/>
        <v/>
      </c>
      <c r="H852" s="3" t="str">
        <f t="shared" si="176"/>
        <v/>
      </c>
      <c r="I852" s="3" t="str">
        <f t="shared" si="177"/>
        <v/>
      </c>
      <c r="J852" s="3" t="str">
        <f t="shared" si="178"/>
        <v/>
      </c>
      <c r="K852" s="3" t="str">
        <f t="shared" si="179"/>
        <v/>
      </c>
      <c r="L852" s="3" t="str">
        <f t="shared" si="182"/>
        <v/>
      </c>
      <c r="M852" s="3" t="str">
        <f t="shared" si="183"/>
        <v/>
      </c>
    </row>
    <row r="853" spans="1:13" x14ac:dyDescent="0.2">
      <c r="A853" s="9" t="str">
        <f t="shared" si="180"/>
        <v/>
      </c>
      <c r="B853" s="3" t="str">
        <f t="shared" si="181"/>
        <v/>
      </c>
      <c r="C853" s="3" t="str">
        <f t="shared" si="175"/>
        <v/>
      </c>
      <c r="D853" s="3" t="str">
        <f>IF(ISNUMBER(A853),COUNTIF(Calculations!B:B, A853),"")</f>
        <v/>
      </c>
      <c r="E853" s="3" t="str">
        <f>IF(ISNUMBER(A853),COUNTIF(Calculations!A:A, A853),"")</f>
        <v/>
      </c>
      <c r="F853" s="3" t="str">
        <f t="shared" si="184"/>
        <v/>
      </c>
      <c r="G853" s="3" t="str">
        <f t="shared" si="185"/>
        <v/>
      </c>
      <c r="H853" s="3" t="str">
        <f t="shared" si="176"/>
        <v/>
      </c>
      <c r="I853" s="3" t="str">
        <f t="shared" si="177"/>
        <v/>
      </c>
      <c r="J853" s="3" t="str">
        <f t="shared" si="178"/>
        <v/>
      </c>
      <c r="K853" s="3" t="str">
        <f t="shared" si="179"/>
        <v/>
      </c>
      <c r="L853" s="3" t="str">
        <f t="shared" si="182"/>
        <v/>
      </c>
      <c r="M853" s="3" t="str">
        <f t="shared" si="183"/>
        <v/>
      </c>
    </row>
    <row r="854" spans="1:13" x14ac:dyDescent="0.2">
      <c r="A854" s="9" t="str">
        <f t="shared" si="180"/>
        <v/>
      </c>
      <c r="B854" s="3" t="str">
        <f t="shared" si="181"/>
        <v/>
      </c>
      <c r="C854" s="3" t="str">
        <f t="shared" si="175"/>
        <v/>
      </c>
      <c r="D854" s="3" t="str">
        <f>IF(ISNUMBER(A854),COUNTIF(Calculations!B:B, A854),"")</f>
        <v/>
      </c>
      <c r="E854" s="3" t="str">
        <f>IF(ISNUMBER(A854),COUNTIF(Calculations!A:A, A854),"")</f>
        <v/>
      </c>
      <c r="F854" s="3" t="str">
        <f t="shared" si="184"/>
        <v/>
      </c>
      <c r="G854" s="3" t="str">
        <f t="shared" si="185"/>
        <v/>
      </c>
      <c r="H854" s="3" t="str">
        <f t="shared" si="176"/>
        <v/>
      </c>
      <c r="I854" s="3" t="str">
        <f t="shared" si="177"/>
        <v/>
      </c>
      <c r="J854" s="3" t="str">
        <f t="shared" si="178"/>
        <v/>
      </c>
      <c r="K854" s="3" t="str">
        <f t="shared" si="179"/>
        <v/>
      </c>
      <c r="L854" s="3" t="str">
        <f t="shared" si="182"/>
        <v/>
      </c>
      <c r="M854" s="3" t="str">
        <f t="shared" si="183"/>
        <v/>
      </c>
    </row>
    <row r="855" spans="1:13" x14ac:dyDescent="0.2">
      <c r="A855" s="9" t="str">
        <f t="shared" si="180"/>
        <v/>
      </c>
      <c r="B855" s="3" t="str">
        <f t="shared" si="181"/>
        <v/>
      </c>
      <c r="C855" s="3" t="str">
        <f t="shared" si="175"/>
        <v/>
      </c>
      <c r="D855" s="3" t="str">
        <f>IF(ISNUMBER(A855),COUNTIF(Calculations!B:B, A855),"")</f>
        <v/>
      </c>
      <c r="E855" s="3" t="str">
        <f>IF(ISNUMBER(A855),COUNTIF(Calculations!A:A, A855),"")</f>
        <v/>
      </c>
      <c r="F855" s="3" t="str">
        <f t="shared" si="184"/>
        <v/>
      </c>
      <c r="G855" s="3" t="str">
        <f t="shared" si="185"/>
        <v/>
      </c>
      <c r="H855" s="3" t="str">
        <f t="shared" si="176"/>
        <v/>
      </c>
      <c r="I855" s="3" t="str">
        <f t="shared" si="177"/>
        <v/>
      </c>
      <c r="J855" s="3" t="str">
        <f t="shared" si="178"/>
        <v/>
      </c>
      <c r="K855" s="3" t="str">
        <f t="shared" si="179"/>
        <v/>
      </c>
      <c r="L855" s="3" t="str">
        <f t="shared" si="182"/>
        <v/>
      </c>
      <c r="M855" s="3" t="str">
        <f t="shared" si="183"/>
        <v/>
      </c>
    </row>
    <row r="856" spans="1:13" x14ac:dyDescent="0.2">
      <c r="A856" s="9" t="str">
        <f t="shared" si="180"/>
        <v/>
      </c>
      <c r="B856" s="3" t="str">
        <f t="shared" si="181"/>
        <v/>
      </c>
      <c r="C856" s="3" t="str">
        <f t="shared" si="175"/>
        <v/>
      </c>
      <c r="D856" s="3" t="str">
        <f>IF(ISNUMBER(A856),COUNTIF(Calculations!B:B, A856),"")</f>
        <v/>
      </c>
      <c r="E856" s="3" t="str">
        <f>IF(ISNUMBER(A856),COUNTIF(Calculations!A:A, A856),"")</f>
        <v/>
      </c>
      <c r="F856" s="3" t="str">
        <f t="shared" si="184"/>
        <v/>
      </c>
      <c r="G856" s="3" t="str">
        <f t="shared" si="185"/>
        <v/>
      </c>
      <c r="H856" s="3" t="str">
        <f t="shared" si="176"/>
        <v/>
      </c>
      <c r="I856" s="3" t="str">
        <f t="shared" si="177"/>
        <v/>
      </c>
      <c r="J856" s="3" t="str">
        <f t="shared" si="178"/>
        <v/>
      </c>
      <c r="K856" s="3" t="str">
        <f t="shared" si="179"/>
        <v/>
      </c>
      <c r="L856" s="3" t="str">
        <f t="shared" si="182"/>
        <v/>
      </c>
      <c r="M856" s="3" t="str">
        <f t="shared" si="183"/>
        <v/>
      </c>
    </row>
    <row r="857" spans="1:13" x14ac:dyDescent="0.2">
      <c r="A857" s="9" t="str">
        <f t="shared" si="180"/>
        <v/>
      </c>
      <c r="B857" s="3" t="str">
        <f t="shared" si="181"/>
        <v/>
      </c>
      <c r="C857" s="3" t="str">
        <f t="shared" si="175"/>
        <v/>
      </c>
      <c r="D857" s="3" t="str">
        <f>IF(ISNUMBER(A857),COUNTIF(Calculations!B:B, A857),"")</f>
        <v/>
      </c>
      <c r="E857" s="3" t="str">
        <f>IF(ISNUMBER(A857),COUNTIF(Calculations!A:A, A857),"")</f>
        <v/>
      </c>
      <c r="F857" s="3" t="str">
        <f t="shared" si="184"/>
        <v/>
      </c>
      <c r="G857" s="3" t="str">
        <f t="shared" si="185"/>
        <v/>
      </c>
      <c r="H857" s="3" t="str">
        <f t="shared" si="176"/>
        <v/>
      </c>
      <c r="I857" s="3" t="str">
        <f t="shared" si="177"/>
        <v/>
      </c>
      <c r="J857" s="3" t="str">
        <f t="shared" si="178"/>
        <v/>
      </c>
      <c r="K857" s="3" t="str">
        <f t="shared" si="179"/>
        <v/>
      </c>
      <c r="L857" s="3" t="str">
        <f t="shared" si="182"/>
        <v/>
      </c>
      <c r="M857" s="3" t="str">
        <f t="shared" si="183"/>
        <v/>
      </c>
    </row>
    <row r="858" spans="1:13" x14ac:dyDescent="0.2">
      <c r="A858" s="9" t="str">
        <f t="shared" si="180"/>
        <v/>
      </c>
      <c r="B858" s="3" t="str">
        <f t="shared" si="181"/>
        <v/>
      </c>
      <c r="C858" s="3" t="str">
        <f t="shared" si="175"/>
        <v/>
      </c>
      <c r="D858" s="3" t="str">
        <f>IF(ISNUMBER(A858),COUNTIF(Calculations!B:B, A858),"")</f>
        <v/>
      </c>
      <c r="E858" s="3" t="str">
        <f>IF(ISNUMBER(A858),COUNTIF(Calculations!A:A, A858),"")</f>
        <v/>
      </c>
      <c r="F858" s="3" t="str">
        <f t="shared" si="184"/>
        <v/>
      </c>
      <c r="G858" s="3" t="str">
        <f t="shared" si="185"/>
        <v/>
      </c>
      <c r="H858" s="3" t="str">
        <f t="shared" si="176"/>
        <v/>
      </c>
      <c r="I858" s="3" t="str">
        <f t="shared" si="177"/>
        <v/>
      </c>
      <c r="J858" s="3" t="str">
        <f t="shared" si="178"/>
        <v/>
      </c>
      <c r="K858" s="3" t="str">
        <f t="shared" si="179"/>
        <v/>
      </c>
      <c r="L858" s="3" t="str">
        <f t="shared" si="182"/>
        <v/>
      </c>
      <c r="M858" s="3" t="str">
        <f t="shared" si="183"/>
        <v/>
      </c>
    </row>
    <row r="859" spans="1:13" x14ac:dyDescent="0.2">
      <c r="A859" s="9" t="str">
        <f t="shared" si="180"/>
        <v/>
      </c>
      <c r="B859" s="3" t="str">
        <f t="shared" si="181"/>
        <v/>
      </c>
      <c r="C859" s="3" t="str">
        <f t="shared" si="175"/>
        <v/>
      </c>
      <c r="D859" s="3" t="str">
        <f>IF(ISNUMBER(A859),COUNTIF(Calculations!B:B, A859),"")</f>
        <v/>
      </c>
      <c r="E859" s="3" t="str">
        <f>IF(ISNUMBER(A859),COUNTIF(Calculations!A:A, A859),"")</f>
        <v/>
      </c>
      <c r="F859" s="3" t="str">
        <f t="shared" si="184"/>
        <v/>
      </c>
      <c r="G859" s="3" t="str">
        <f t="shared" si="185"/>
        <v/>
      </c>
      <c r="H859" s="3" t="str">
        <f t="shared" si="176"/>
        <v/>
      </c>
      <c r="I859" s="3" t="str">
        <f t="shared" si="177"/>
        <v/>
      </c>
      <c r="J859" s="3" t="str">
        <f t="shared" si="178"/>
        <v/>
      </c>
      <c r="K859" s="3" t="str">
        <f t="shared" si="179"/>
        <v/>
      </c>
      <c r="L859" s="3" t="str">
        <f t="shared" si="182"/>
        <v/>
      </c>
      <c r="M859" s="3" t="str">
        <f t="shared" si="183"/>
        <v/>
      </c>
    </row>
    <row r="860" spans="1:13" x14ac:dyDescent="0.2">
      <c r="A860" s="9" t="str">
        <f t="shared" si="180"/>
        <v/>
      </c>
      <c r="B860" s="3" t="str">
        <f t="shared" si="181"/>
        <v/>
      </c>
      <c r="C860" s="3" t="str">
        <f t="shared" si="175"/>
        <v/>
      </c>
      <c r="D860" s="3" t="str">
        <f>IF(ISNUMBER(A860),COUNTIF(Calculations!B:B, A860),"")</f>
        <v/>
      </c>
      <c r="E860" s="3" t="str">
        <f>IF(ISNUMBER(A860),COUNTIF(Calculations!A:A, A860),"")</f>
        <v/>
      </c>
      <c r="F860" s="3" t="str">
        <f t="shared" si="184"/>
        <v/>
      </c>
      <c r="G860" s="3" t="str">
        <f t="shared" si="185"/>
        <v/>
      </c>
      <c r="H860" s="3" t="str">
        <f t="shared" si="176"/>
        <v/>
      </c>
      <c r="I860" s="3" t="str">
        <f t="shared" si="177"/>
        <v/>
      </c>
      <c r="J860" s="3" t="str">
        <f t="shared" si="178"/>
        <v/>
      </c>
      <c r="K860" s="3" t="str">
        <f t="shared" si="179"/>
        <v/>
      </c>
      <c r="L860" s="3" t="str">
        <f t="shared" si="182"/>
        <v/>
      </c>
      <c r="M860" s="3" t="str">
        <f t="shared" si="183"/>
        <v/>
      </c>
    </row>
    <row r="861" spans="1:13" x14ac:dyDescent="0.2">
      <c r="A861" s="9" t="str">
        <f t="shared" si="180"/>
        <v/>
      </c>
      <c r="B861" s="3" t="str">
        <f t="shared" si="181"/>
        <v/>
      </c>
      <c r="C861" s="3" t="str">
        <f t="shared" si="175"/>
        <v/>
      </c>
      <c r="D861" s="3" t="str">
        <f>IF(ISNUMBER(A861),COUNTIF(Calculations!B:B, A861),"")</f>
        <v/>
      </c>
      <c r="E861" s="3" t="str">
        <f>IF(ISNUMBER(A861),COUNTIF(Calculations!A:A, A861),"")</f>
        <v/>
      </c>
      <c r="F861" s="3" t="str">
        <f t="shared" si="184"/>
        <v/>
      </c>
      <c r="G861" s="3" t="str">
        <f t="shared" si="185"/>
        <v/>
      </c>
      <c r="H861" s="3" t="str">
        <f t="shared" si="176"/>
        <v/>
      </c>
      <c r="I861" s="3" t="str">
        <f t="shared" si="177"/>
        <v/>
      </c>
      <c r="J861" s="3" t="str">
        <f t="shared" si="178"/>
        <v/>
      </c>
      <c r="K861" s="3" t="str">
        <f t="shared" si="179"/>
        <v/>
      </c>
      <c r="L861" s="3" t="str">
        <f t="shared" si="182"/>
        <v/>
      </c>
      <c r="M861" s="3" t="str">
        <f t="shared" si="183"/>
        <v/>
      </c>
    </row>
    <row r="862" spans="1:13" x14ac:dyDescent="0.2">
      <c r="A862" s="9" t="str">
        <f t="shared" si="180"/>
        <v/>
      </c>
      <c r="B862" s="3" t="str">
        <f t="shared" si="181"/>
        <v/>
      </c>
      <c r="C862" s="3" t="str">
        <f t="shared" si="175"/>
        <v/>
      </c>
      <c r="D862" s="3" t="str">
        <f>IF(ISNUMBER(A862),COUNTIF(Calculations!B:B, A862),"")</f>
        <v/>
      </c>
      <c r="E862" s="3" t="str">
        <f>IF(ISNUMBER(A862),COUNTIF(Calculations!A:A, A862),"")</f>
        <v/>
      </c>
      <c r="F862" s="3" t="str">
        <f t="shared" si="184"/>
        <v/>
      </c>
      <c r="G862" s="3" t="str">
        <f t="shared" si="185"/>
        <v/>
      </c>
      <c r="H862" s="3" t="str">
        <f t="shared" si="176"/>
        <v/>
      </c>
      <c r="I862" s="3" t="str">
        <f t="shared" si="177"/>
        <v/>
      </c>
      <c r="J862" s="3" t="str">
        <f t="shared" si="178"/>
        <v/>
      </c>
      <c r="K862" s="3" t="str">
        <f t="shared" si="179"/>
        <v/>
      </c>
      <c r="L862" s="3" t="str">
        <f t="shared" si="182"/>
        <v/>
      </c>
      <c r="M862" s="3" t="str">
        <f t="shared" si="183"/>
        <v/>
      </c>
    </row>
    <row r="863" spans="1:13" x14ac:dyDescent="0.2">
      <c r="A863" s="9" t="str">
        <f t="shared" si="180"/>
        <v/>
      </c>
      <c r="B863" s="3" t="str">
        <f t="shared" si="181"/>
        <v/>
      </c>
      <c r="C863" s="3" t="str">
        <f t="shared" si="175"/>
        <v/>
      </c>
      <c r="D863" s="3" t="str">
        <f>IF(ISNUMBER(A863),COUNTIF(Calculations!B:B, A863),"")</f>
        <v/>
      </c>
      <c r="E863" s="3" t="str">
        <f>IF(ISNUMBER(A863),COUNTIF(Calculations!A:A, A863),"")</f>
        <v/>
      </c>
      <c r="F863" s="3" t="str">
        <f t="shared" si="184"/>
        <v/>
      </c>
      <c r="G863" s="3" t="str">
        <f t="shared" si="185"/>
        <v/>
      </c>
      <c r="H863" s="3" t="str">
        <f t="shared" si="176"/>
        <v/>
      </c>
      <c r="I863" s="3" t="str">
        <f t="shared" si="177"/>
        <v/>
      </c>
      <c r="J863" s="3" t="str">
        <f t="shared" si="178"/>
        <v/>
      </c>
      <c r="K863" s="3" t="str">
        <f t="shared" si="179"/>
        <v/>
      </c>
      <c r="L863" s="3" t="str">
        <f t="shared" si="182"/>
        <v/>
      </c>
      <c r="M863" s="3" t="str">
        <f t="shared" si="183"/>
        <v/>
      </c>
    </row>
    <row r="864" spans="1:13" x14ac:dyDescent="0.2">
      <c r="A864" s="9" t="str">
        <f t="shared" si="180"/>
        <v/>
      </c>
      <c r="B864" s="3" t="str">
        <f t="shared" si="181"/>
        <v/>
      </c>
      <c r="C864" s="3" t="str">
        <f t="shared" si="175"/>
        <v/>
      </c>
      <c r="D864" s="3" t="str">
        <f>IF(ISNUMBER(A864),COUNTIF(Calculations!B:B, A864),"")</f>
        <v/>
      </c>
      <c r="E864" s="3" t="str">
        <f>IF(ISNUMBER(A864),COUNTIF(Calculations!A:A, A864),"")</f>
        <v/>
      </c>
      <c r="F864" s="3" t="str">
        <f t="shared" si="184"/>
        <v/>
      </c>
      <c r="G864" s="3" t="str">
        <f t="shared" si="185"/>
        <v/>
      </c>
      <c r="H864" s="3" t="str">
        <f t="shared" si="176"/>
        <v/>
      </c>
      <c r="I864" s="3" t="str">
        <f t="shared" si="177"/>
        <v/>
      </c>
      <c r="J864" s="3" t="str">
        <f t="shared" si="178"/>
        <v/>
      </c>
      <c r="K864" s="3" t="str">
        <f t="shared" si="179"/>
        <v/>
      </c>
      <c r="L864" s="3" t="str">
        <f t="shared" si="182"/>
        <v/>
      </c>
      <c r="M864" s="3" t="str">
        <f t="shared" si="183"/>
        <v/>
      </c>
    </row>
    <row r="865" spans="1:13" x14ac:dyDescent="0.2">
      <c r="A865" s="9" t="str">
        <f t="shared" si="180"/>
        <v/>
      </c>
      <c r="B865" s="3" t="str">
        <f t="shared" si="181"/>
        <v/>
      </c>
      <c r="C865" s="3" t="str">
        <f t="shared" si="175"/>
        <v/>
      </c>
      <c r="D865" s="3" t="str">
        <f>IF(ISNUMBER(A865),COUNTIF(Calculations!B:B, A865),"")</f>
        <v/>
      </c>
      <c r="E865" s="3" t="str">
        <f>IF(ISNUMBER(A865),COUNTIF(Calculations!A:A, A865),"")</f>
        <v/>
      </c>
      <c r="F865" s="3" t="str">
        <f t="shared" si="184"/>
        <v/>
      </c>
      <c r="G865" s="3" t="str">
        <f t="shared" si="185"/>
        <v/>
      </c>
      <c r="H865" s="3" t="str">
        <f t="shared" si="176"/>
        <v/>
      </c>
      <c r="I865" s="3" t="str">
        <f t="shared" si="177"/>
        <v/>
      </c>
      <c r="J865" s="3" t="str">
        <f t="shared" si="178"/>
        <v/>
      </c>
      <c r="K865" s="3" t="str">
        <f t="shared" si="179"/>
        <v/>
      </c>
      <c r="L865" s="3" t="str">
        <f t="shared" si="182"/>
        <v/>
      </c>
      <c r="M865" s="3" t="str">
        <f t="shared" si="183"/>
        <v/>
      </c>
    </row>
    <row r="866" spans="1:13" x14ac:dyDescent="0.2">
      <c r="A866" s="9" t="str">
        <f t="shared" si="180"/>
        <v/>
      </c>
      <c r="B866" s="3" t="str">
        <f t="shared" si="181"/>
        <v/>
      </c>
      <c r="C866" s="3" t="str">
        <f t="shared" si="175"/>
        <v/>
      </c>
      <c r="D866" s="3" t="str">
        <f>IF(ISNUMBER(A866),COUNTIF(Calculations!B:B, A866),"")</f>
        <v/>
      </c>
      <c r="E866" s="3" t="str">
        <f>IF(ISNUMBER(A866),COUNTIF(Calculations!A:A, A866),"")</f>
        <v/>
      </c>
      <c r="F866" s="3" t="str">
        <f t="shared" si="184"/>
        <v/>
      </c>
      <c r="G866" s="3" t="str">
        <f t="shared" si="185"/>
        <v/>
      </c>
      <c r="H866" s="3" t="str">
        <f t="shared" si="176"/>
        <v/>
      </c>
      <c r="I866" s="3" t="str">
        <f t="shared" si="177"/>
        <v/>
      </c>
      <c r="J866" s="3" t="str">
        <f t="shared" si="178"/>
        <v/>
      </c>
      <c r="K866" s="3" t="str">
        <f t="shared" si="179"/>
        <v/>
      </c>
      <c r="L866" s="3" t="str">
        <f t="shared" si="182"/>
        <v/>
      </c>
      <c r="M866" s="3" t="str">
        <f t="shared" si="183"/>
        <v/>
      </c>
    </row>
    <row r="867" spans="1:13" x14ac:dyDescent="0.2">
      <c r="A867" s="9" t="str">
        <f t="shared" si="180"/>
        <v/>
      </c>
      <c r="B867" s="3" t="str">
        <f t="shared" si="181"/>
        <v/>
      </c>
      <c r="C867" s="3" t="str">
        <f t="shared" si="175"/>
        <v/>
      </c>
      <c r="D867" s="3" t="str">
        <f>IF(ISNUMBER(A867),COUNTIF(Calculations!B:B, A867),"")</f>
        <v/>
      </c>
      <c r="E867" s="3" t="str">
        <f>IF(ISNUMBER(A867),COUNTIF(Calculations!A:A, A867),"")</f>
        <v/>
      </c>
      <c r="F867" s="3" t="str">
        <f t="shared" si="184"/>
        <v/>
      </c>
      <c r="G867" s="3" t="str">
        <f t="shared" si="185"/>
        <v/>
      </c>
      <c r="H867" s="3" t="str">
        <f t="shared" si="176"/>
        <v/>
      </c>
      <c r="I867" s="3" t="str">
        <f t="shared" si="177"/>
        <v/>
      </c>
      <c r="J867" s="3" t="str">
        <f t="shared" si="178"/>
        <v/>
      </c>
      <c r="K867" s="3" t="str">
        <f t="shared" si="179"/>
        <v/>
      </c>
      <c r="L867" s="3" t="str">
        <f t="shared" si="182"/>
        <v/>
      </c>
      <c r="M867" s="3" t="str">
        <f t="shared" si="183"/>
        <v/>
      </c>
    </row>
    <row r="868" spans="1:13" x14ac:dyDescent="0.2">
      <c r="A868" s="9" t="str">
        <f t="shared" si="180"/>
        <v/>
      </c>
      <c r="B868" s="3" t="str">
        <f t="shared" si="181"/>
        <v/>
      </c>
      <c r="C868" s="3" t="str">
        <f t="shared" si="175"/>
        <v/>
      </c>
      <c r="D868" s="3" t="str">
        <f>IF(ISNUMBER(A868),COUNTIF(Calculations!B:B, A868),"")</f>
        <v/>
      </c>
      <c r="E868" s="3" t="str">
        <f>IF(ISNUMBER(A868),COUNTIF(Calculations!A:A, A868),"")</f>
        <v/>
      </c>
      <c r="F868" s="3" t="str">
        <f t="shared" si="184"/>
        <v/>
      </c>
      <c r="G868" s="3" t="str">
        <f t="shared" si="185"/>
        <v/>
      </c>
      <c r="H868" s="3" t="str">
        <f t="shared" si="176"/>
        <v/>
      </c>
      <c r="I868" s="3" t="str">
        <f t="shared" si="177"/>
        <v/>
      </c>
      <c r="J868" s="3" t="str">
        <f t="shared" si="178"/>
        <v/>
      </c>
      <c r="K868" s="3" t="str">
        <f t="shared" si="179"/>
        <v/>
      </c>
      <c r="L868" s="3" t="str">
        <f t="shared" si="182"/>
        <v/>
      </c>
      <c r="M868" s="3" t="str">
        <f t="shared" si="183"/>
        <v/>
      </c>
    </row>
    <row r="869" spans="1:13" x14ac:dyDescent="0.2">
      <c r="A869" s="9" t="str">
        <f t="shared" si="180"/>
        <v/>
      </c>
      <c r="B869" s="3" t="str">
        <f t="shared" si="181"/>
        <v/>
      </c>
      <c r="C869" s="3" t="str">
        <f t="shared" si="175"/>
        <v/>
      </c>
      <c r="D869" s="3" t="str">
        <f>IF(ISNUMBER(A869),COUNTIF(Calculations!B:B, A869),"")</f>
        <v/>
      </c>
      <c r="E869" s="3" t="str">
        <f>IF(ISNUMBER(A869),COUNTIF(Calculations!A:A, A869),"")</f>
        <v/>
      </c>
      <c r="F869" s="3" t="str">
        <f t="shared" si="184"/>
        <v/>
      </c>
      <c r="G869" s="3" t="str">
        <f t="shared" si="185"/>
        <v/>
      </c>
      <c r="H869" s="3" t="str">
        <f t="shared" si="176"/>
        <v/>
      </c>
      <c r="I869" s="3" t="str">
        <f t="shared" si="177"/>
        <v/>
      </c>
      <c r="J869" s="3" t="str">
        <f t="shared" si="178"/>
        <v/>
      </c>
      <c r="K869" s="3" t="str">
        <f t="shared" si="179"/>
        <v/>
      </c>
      <c r="L869" s="3" t="str">
        <f t="shared" si="182"/>
        <v/>
      </c>
      <c r="M869" s="3" t="str">
        <f t="shared" si="183"/>
        <v/>
      </c>
    </row>
    <row r="870" spans="1:13" x14ac:dyDescent="0.2">
      <c r="A870" s="9" t="str">
        <f t="shared" si="180"/>
        <v/>
      </c>
      <c r="B870" s="3" t="str">
        <f t="shared" si="181"/>
        <v/>
      </c>
      <c r="C870" s="3" t="str">
        <f t="shared" si="175"/>
        <v/>
      </c>
      <c r="D870" s="3" t="str">
        <f>IF(ISNUMBER(A870),COUNTIF(Calculations!B:B, A870),"")</f>
        <v/>
      </c>
      <c r="E870" s="3" t="str">
        <f>IF(ISNUMBER(A870),COUNTIF(Calculations!A:A, A870),"")</f>
        <v/>
      </c>
      <c r="F870" s="3" t="str">
        <f t="shared" si="184"/>
        <v/>
      </c>
      <c r="G870" s="3" t="str">
        <f t="shared" si="185"/>
        <v/>
      </c>
      <c r="H870" s="3" t="str">
        <f t="shared" si="176"/>
        <v/>
      </c>
      <c r="I870" s="3" t="str">
        <f t="shared" si="177"/>
        <v/>
      </c>
      <c r="J870" s="3" t="str">
        <f t="shared" si="178"/>
        <v/>
      </c>
      <c r="K870" s="3" t="str">
        <f t="shared" si="179"/>
        <v/>
      </c>
      <c r="L870" s="3" t="str">
        <f t="shared" si="182"/>
        <v/>
      </c>
      <c r="M870" s="3" t="str">
        <f t="shared" si="183"/>
        <v/>
      </c>
    </row>
    <row r="871" spans="1:13" x14ac:dyDescent="0.2">
      <c r="A871" s="9" t="str">
        <f t="shared" si="180"/>
        <v/>
      </c>
      <c r="B871" s="3" t="str">
        <f t="shared" si="181"/>
        <v/>
      </c>
      <c r="C871" s="3" t="str">
        <f t="shared" si="175"/>
        <v/>
      </c>
      <c r="D871" s="3" t="str">
        <f>IF(ISNUMBER(A871),COUNTIF(Calculations!B:B, A871),"")</f>
        <v/>
      </c>
      <c r="E871" s="3" t="str">
        <f>IF(ISNUMBER(A871),COUNTIF(Calculations!A:A, A871),"")</f>
        <v/>
      </c>
      <c r="F871" s="3" t="str">
        <f t="shared" si="184"/>
        <v/>
      </c>
      <c r="G871" s="3" t="str">
        <f t="shared" si="185"/>
        <v/>
      </c>
      <c r="H871" s="3" t="str">
        <f t="shared" si="176"/>
        <v/>
      </c>
      <c r="I871" s="3" t="str">
        <f t="shared" si="177"/>
        <v/>
      </c>
      <c r="J871" s="3" t="str">
        <f t="shared" si="178"/>
        <v/>
      </c>
      <c r="K871" s="3" t="str">
        <f t="shared" si="179"/>
        <v/>
      </c>
      <c r="L871" s="3" t="str">
        <f t="shared" si="182"/>
        <v/>
      </c>
      <c r="M871" s="3" t="str">
        <f t="shared" si="183"/>
        <v/>
      </c>
    </row>
    <row r="872" spans="1:13" x14ac:dyDescent="0.2">
      <c r="A872" s="9" t="str">
        <f t="shared" si="180"/>
        <v/>
      </c>
      <c r="B872" s="3" t="str">
        <f t="shared" si="181"/>
        <v/>
      </c>
      <c r="C872" s="3" t="str">
        <f t="shared" si="175"/>
        <v/>
      </c>
      <c r="D872" s="3" t="str">
        <f>IF(ISNUMBER(A872),COUNTIF(Calculations!B:B, A872),"")</f>
        <v/>
      </c>
      <c r="E872" s="3" t="str">
        <f>IF(ISNUMBER(A872),COUNTIF(Calculations!A:A, A872),"")</f>
        <v/>
      </c>
      <c r="F872" s="3" t="str">
        <f t="shared" si="184"/>
        <v/>
      </c>
      <c r="G872" s="3" t="str">
        <f t="shared" si="185"/>
        <v/>
      </c>
      <c r="H872" s="3" t="str">
        <f t="shared" si="176"/>
        <v/>
      </c>
      <c r="I872" s="3" t="str">
        <f t="shared" si="177"/>
        <v/>
      </c>
      <c r="J872" s="3" t="str">
        <f t="shared" si="178"/>
        <v/>
      </c>
      <c r="K872" s="3" t="str">
        <f t="shared" si="179"/>
        <v/>
      </c>
      <c r="L872" s="3" t="str">
        <f t="shared" si="182"/>
        <v/>
      </c>
      <c r="M872" s="3" t="str">
        <f t="shared" si="183"/>
        <v/>
      </c>
    </row>
    <row r="873" spans="1:13" x14ac:dyDescent="0.2">
      <c r="A873" s="9" t="str">
        <f t="shared" si="180"/>
        <v/>
      </c>
      <c r="B873" s="3" t="str">
        <f t="shared" si="181"/>
        <v/>
      </c>
      <c r="C873" s="3" t="str">
        <f t="shared" si="175"/>
        <v/>
      </c>
      <c r="D873" s="3" t="str">
        <f>IF(ISNUMBER(A873),COUNTIF(Calculations!B:B, A873),"")</f>
        <v/>
      </c>
      <c r="E873" s="3" t="str">
        <f>IF(ISNUMBER(A873),COUNTIF(Calculations!A:A, A873),"")</f>
        <v/>
      </c>
      <c r="F873" s="3" t="str">
        <f t="shared" si="184"/>
        <v/>
      </c>
      <c r="G873" s="3" t="str">
        <f t="shared" si="185"/>
        <v/>
      </c>
      <c r="H873" s="3" t="str">
        <f t="shared" si="176"/>
        <v/>
      </c>
      <c r="I873" s="3" t="str">
        <f t="shared" si="177"/>
        <v/>
      </c>
      <c r="J873" s="3" t="str">
        <f t="shared" si="178"/>
        <v/>
      </c>
      <c r="K873" s="3" t="str">
        <f t="shared" si="179"/>
        <v/>
      </c>
      <c r="L873" s="3" t="str">
        <f t="shared" si="182"/>
        <v/>
      </c>
      <c r="M873" s="3" t="str">
        <f t="shared" si="183"/>
        <v/>
      </c>
    </row>
    <row r="874" spans="1:13" x14ac:dyDescent="0.2">
      <c r="A874" s="9" t="str">
        <f t="shared" si="180"/>
        <v/>
      </c>
      <c r="B874" s="3" t="str">
        <f t="shared" si="181"/>
        <v/>
      </c>
      <c r="C874" s="3" t="str">
        <f t="shared" si="175"/>
        <v/>
      </c>
      <c r="D874" s="3" t="str">
        <f>IF(ISNUMBER(A874),COUNTIF(Calculations!B:B, A874),"")</f>
        <v/>
      </c>
      <c r="E874" s="3" t="str">
        <f>IF(ISNUMBER(A874),COUNTIF(Calculations!A:A, A874),"")</f>
        <v/>
      </c>
      <c r="F874" s="3" t="str">
        <f t="shared" si="184"/>
        <v/>
      </c>
      <c r="G874" s="3" t="str">
        <f t="shared" si="185"/>
        <v/>
      </c>
      <c r="H874" s="3" t="str">
        <f t="shared" si="176"/>
        <v/>
      </c>
      <c r="I874" s="3" t="str">
        <f t="shared" si="177"/>
        <v/>
      </c>
      <c r="J874" s="3" t="str">
        <f t="shared" si="178"/>
        <v/>
      </c>
      <c r="K874" s="3" t="str">
        <f t="shared" si="179"/>
        <v/>
      </c>
      <c r="L874" s="3" t="str">
        <f t="shared" si="182"/>
        <v/>
      </c>
      <c r="M874" s="3" t="str">
        <f t="shared" si="183"/>
        <v/>
      </c>
    </row>
    <row r="875" spans="1:13" x14ac:dyDescent="0.2">
      <c r="A875" s="9" t="str">
        <f t="shared" si="180"/>
        <v/>
      </c>
      <c r="B875" s="3" t="str">
        <f t="shared" si="181"/>
        <v/>
      </c>
      <c r="C875" s="3" t="str">
        <f t="shared" si="175"/>
        <v/>
      </c>
      <c r="D875" s="3" t="str">
        <f>IF(ISNUMBER(A875),COUNTIF(Calculations!B:B, A875),"")</f>
        <v/>
      </c>
      <c r="E875" s="3" t="str">
        <f>IF(ISNUMBER(A875),COUNTIF(Calculations!A:A, A875),"")</f>
        <v/>
      </c>
      <c r="F875" s="3" t="str">
        <f t="shared" si="184"/>
        <v/>
      </c>
      <c r="G875" s="3" t="str">
        <f t="shared" si="185"/>
        <v/>
      </c>
      <c r="H875" s="3" t="str">
        <f t="shared" si="176"/>
        <v/>
      </c>
      <c r="I875" s="3" t="str">
        <f t="shared" si="177"/>
        <v/>
      </c>
      <c r="J875" s="3" t="str">
        <f t="shared" si="178"/>
        <v/>
      </c>
      <c r="K875" s="3" t="str">
        <f t="shared" si="179"/>
        <v/>
      </c>
      <c r="L875" s="3" t="str">
        <f t="shared" si="182"/>
        <v/>
      </c>
      <c r="M875" s="3" t="str">
        <f t="shared" si="183"/>
        <v/>
      </c>
    </row>
    <row r="876" spans="1:13" x14ac:dyDescent="0.2">
      <c r="A876" s="9" t="str">
        <f t="shared" si="180"/>
        <v/>
      </c>
      <c r="B876" s="3" t="str">
        <f t="shared" si="181"/>
        <v/>
      </c>
      <c r="C876" s="3" t="str">
        <f t="shared" si="175"/>
        <v/>
      </c>
      <c r="D876" s="3" t="str">
        <f>IF(ISNUMBER(A876),COUNTIF(Calculations!B:B, A876),"")</f>
        <v/>
      </c>
      <c r="E876" s="3" t="str">
        <f>IF(ISNUMBER(A876),COUNTIF(Calculations!A:A, A876),"")</f>
        <v/>
      </c>
      <c r="F876" s="3" t="str">
        <f t="shared" si="184"/>
        <v/>
      </c>
      <c r="G876" s="3" t="str">
        <f t="shared" si="185"/>
        <v/>
      </c>
      <c r="H876" s="3" t="str">
        <f t="shared" si="176"/>
        <v/>
      </c>
      <c r="I876" s="3" t="str">
        <f t="shared" si="177"/>
        <v/>
      </c>
      <c r="J876" s="3" t="str">
        <f t="shared" si="178"/>
        <v/>
      </c>
      <c r="K876" s="3" t="str">
        <f t="shared" si="179"/>
        <v/>
      </c>
      <c r="L876" s="3" t="str">
        <f t="shared" si="182"/>
        <v/>
      </c>
      <c r="M876" s="3" t="str">
        <f t="shared" si="183"/>
        <v/>
      </c>
    </row>
    <row r="877" spans="1:13" x14ac:dyDescent="0.2">
      <c r="A877" s="9" t="str">
        <f t="shared" si="180"/>
        <v/>
      </c>
      <c r="B877" s="3" t="str">
        <f t="shared" si="181"/>
        <v/>
      </c>
      <c r="C877" s="3" t="str">
        <f t="shared" si="175"/>
        <v/>
      </c>
      <c r="D877" s="3" t="str">
        <f>IF(ISNUMBER(A877),COUNTIF(Calculations!B:B, A877),"")</f>
        <v/>
      </c>
      <c r="E877" s="3" t="str">
        <f>IF(ISNUMBER(A877),COUNTIF(Calculations!A:A, A877),"")</f>
        <v/>
      </c>
      <c r="F877" s="3" t="str">
        <f t="shared" si="184"/>
        <v/>
      </c>
      <c r="G877" s="3" t="str">
        <f t="shared" si="185"/>
        <v/>
      </c>
      <c r="H877" s="3" t="str">
        <f t="shared" si="176"/>
        <v/>
      </c>
      <c r="I877" s="3" t="str">
        <f t="shared" si="177"/>
        <v/>
      </c>
      <c r="J877" s="3" t="str">
        <f t="shared" si="178"/>
        <v/>
      </c>
      <c r="K877" s="3" t="str">
        <f t="shared" si="179"/>
        <v/>
      </c>
      <c r="L877" s="3" t="str">
        <f t="shared" si="182"/>
        <v/>
      </c>
      <c r="M877" s="3" t="str">
        <f t="shared" si="183"/>
        <v/>
      </c>
    </row>
    <row r="878" spans="1:13" x14ac:dyDescent="0.2">
      <c r="A878" s="9" t="str">
        <f t="shared" si="180"/>
        <v/>
      </c>
      <c r="B878" s="3" t="str">
        <f t="shared" si="181"/>
        <v/>
      </c>
      <c r="C878" s="3" t="str">
        <f t="shared" si="175"/>
        <v/>
      </c>
      <c r="D878" s="3" t="str">
        <f>IF(ISNUMBER(A878),COUNTIF(Calculations!B:B, A878),"")</f>
        <v/>
      </c>
      <c r="E878" s="3" t="str">
        <f>IF(ISNUMBER(A878),COUNTIF(Calculations!A:A, A878),"")</f>
        <v/>
      </c>
      <c r="F878" s="3" t="str">
        <f t="shared" si="184"/>
        <v/>
      </c>
      <c r="G878" s="3" t="str">
        <f t="shared" si="185"/>
        <v/>
      </c>
      <c r="H878" s="3" t="str">
        <f t="shared" si="176"/>
        <v/>
      </c>
      <c r="I878" s="3" t="str">
        <f t="shared" si="177"/>
        <v/>
      </c>
      <c r="J878" s="3" t="str">
        <f t="shared" si="178"/>
        <v/>
      </c>
      <c r="K878" s="3" t="str">
        <f t="shared" si="179"/>
        <v/>
      </c>
      <c r="L878" s="3" t="str">
        <f t="shared" si="182"/>
        <v/>
      </c>
      <c r="M878" s="3" t="str">
        <f t="shared" si="183"/>
        <v/>
      </c>
    </row>
    <row r="879" spans="1:13" x14ac:dyDescent="0.2">
      <c r="A879" s="9" t="str">
        <f t="shared" si="180"/>
        <v/>
      </c>
      <c r="B879" s="3" t="str">
        <f t="shared" si="181"/>
        <v/>
      </c>
      <c r="C879" s="3" t="str">
        <f t="shared" si="175"/>
        <v/>
      </c>
      <c r="D879" s="3" t="str">
        <f>IF(ISNUMBER(A879),COUNTIF(Calculations!B:B, A879),"")</f>
        <v/>
      </c>
      <c r="E879" s="3" t="str">
        <f>IF(ISNUMBER(A879),COUNTIF(Calculations!A:A, A879),"")</f>
        <v/>
      </c>
      <c r="F879" s="3" t="str">
        <f t="shared" si="184"/>
        <v/>
      </c>
      <c r="G879" s="3" t="str">
        <f t="shared" si="185"/>
        <v/>
      </c>
      <c r="H879" s="3" t="str">
        <f t="shared" si="176"/>
        <v/>
      </c>
      <c r="I879" s="3" t="str">
        <f t="shared" si="177"/>
        <v/>
      </c>
      <c r="J879" s="3" t="str">
        <f t="shared" si="178"/>
        <v/>
      </c>
      <c r="K879" s="3" t="str">
        <f t="shared" si="179"/>
        <v/>
      </c>
      <c r="L879" s="3" t="str">
        <f t="shared" si="182"/>
        <v/>
      </c>
      <c r="M879" s="3" t="str">
        <f t="shared" si="183"/>
        <v/>
      </c>
    </row>
    <row r="880" spans="1:13" x14ac:dyDescent="0.2">
      <c r="A880" s="9" t="str">
        <f t="shared" si="180"/>
        <v/>
      </c>
      <c r="B880" s="3" t="str">
        <f t="shared" si="181"/>
        <v/>
      </c>
      <c r="C880" s="3" t="str">
        <f t="shared" si="175"/>
        <v/>
      </c>
      <c r="D880" s="3" t="str">
        <f>IF(ISNUMBER(A880),COUNTIF(Calculations!B:B, A880),"")</f>
        <v/>
      </c>
      <c r="E880" s="3" t="str">
        <f>IF(ISNUMBER(A880),COUNTIF(Calculations!A:A, A880),"")</f>
        <v/>
      </c>
      <c r="F880" s="3" t="str">
        <f t="shared" si="184"/>
        <v/>
      </c>
      <c r="G880" s="3" t="str">
        <f t="shared" si="185"/>
        <v/>
      </c>
      <c r="H880" s="3" t="str">
        <f t="shared" si="176"/>
        <v/>
      </c>
      <c r="I880" s="3" t="str">
        <f t="shared" si="177"/>
        <v/>
      </c>
      <c r="J880" s="3" t="str">
        <f t="shared" si="178"/>
        <v/>
      </c>
      <c r="K880" s="3" t="str">
        <f t="shared" si="179"/>
        <v/>
      </c>
      <c r="L880" s="3" t="str">
        <f t="shared" si="182"/>
        <v/>
      </c>
      <c r="M880" s="3" t="str">
        <f t="shared" si="183"/>
        <v/>
      </c>
    </row>
    <row r="881" spans="1:13" x14ac:dyDescent="0.2">
      <c r="A881" s="9" t="str">
        <f t="shared" si="180"/>
        <v/>
      </c>
      <c r="B881" s="3" t="str">
        <f t="shared" si="181"/>
        <v/>
      </c>
      <c r="C881" s="3" t="str">
        <f t="shared" si="175"/>
        <v/>
      </c>
      <c r="D881" s="3" t="str">
        <f>IF(ISNUMBER(A881),COUNTIF(Calculations!B:B, A881),"")</f>
        <v/>
      </c>
      <c r="E881" s="3" t="str">
        <f>IF(ISNUMBER(A881),COUNTIF(Calculations!A:A, A881),"")</f>
        <v/>
      </c>
      <c r="F881" s="3" t="str">
        <f t="shared" si="184"/>
        <v/>
      </c>
      <c r="G881" s="3" t="str">
        <f t="shared" si="185"/>
        <v/>
      </c>
      <c r="H881" s="3" t="str">
        <f t="shared" si="176"/>
        <v/>
      </c>
      <c r="I881" s="3" t="str">
        <f t="shared" si="177"/>
        <v/>
      </c>
      <c r="J881" s="3" t="str">
        <f t="shared" si="178"/>
        <v/>
      </c>
      <c r="K881" s="3" t="str">
        <f t="shared" si="179"/>
        <v/>
      </c>
      <c r="L881" s="3" t="str">
        <f t="shared" si="182"/>
        <v/>
      </c>
      <c r="M881" s="3" t="str">
        <f t="shared" si="183"/>
        <v/>
      </c>
    </row>
    <row r="882" spans="1:13" x14ac:dyDescent="0.2">
      <c r="A882" s="9" t="str">
        <f t="shared" si="180"/>
        <v/>
      </c>
      <c r="B882" s="3" t="str">
        <f t="shared" si="181"/>
        <v/>
      </c>
      <c r="C882" s="3" t="str">
        <f t="shared" si="175"/>
        <v/>
      </c>
      <c r="D882" s="3" t="str">
        <f>IF(ISNUMBER(A882),COUNTIF(Calculations!B:B, A882),"")</f>
        <v/>
      </c>
      <c r="E882" s="3" t="str">
        <f>IF(ISNUMBER(A882),COUNTIF(Calculations!A:A, A882),"")</f>
        <v/>
      </c>
      <c r="F882" s="3" t="str">
        <f t="shared" si="184"/>
        <v/>
      </c>
      <c r="G882" s="3" t="str">
        <f t="shared" si="185"/>
        <v/>
      </c>
      <c r="H882" s="3" t="str">
        <f t="shared" si="176"/>
        <v/>
      </c>
      <c r="I882" s="3" t="str">
        <f t="shared" si="177"/>
        <v/>
      </c>
      <c r="J882" s="3" t="str">
        <f t="shared" si="178"/>
        <v/>
      </c>
      <c r="K882" s="3" t="str">
        <f t="shared" si="179"/>
        <v/>
      </c>
      <c r="L882" s="3" t="str">
        <f t="shared" si="182"/>
        <v/>
      </c>
      <c r="M882" s="3" t="str">
        <f t="shared" si="183"/>
        <v/>
      </c>
    </row>
    <row r="883" spans="1:13" x14ac:dyDescent="0.2">
      <c r="A883" s="9" t="str">
        <f t="shared" si="180"/>
        <v/>
      </c>
      <c r="B883" s="3" t="str">
        <f t="shared" si="181"/>
        <v/>
      </c>
      <c r="C883" s="3" t="str">
        <f t="shared" si="175"/>
        <v/>
      </c>
      <c r="D883" s="3" t="str">
        <f>IF(ISNUMBER(A883),COUNTIF(Calculations!B:B, A883),"")</f>
        <v/>
      </c>
      <c r="E883" s="3" t="str">
        <f>IF(ISNUMBER(A883),COUNTIF(Calculations!A:A, A883),"")</f>
        <v/>
      </c>
      <c r="F883" s="3" t="str">
        <f t="shared" si="184"/>
        <v/>
      </c>
      <c r="G883" s="3" t="str">
        <f t="shared" si="185"/>
        <v/>
      </c>
      <c r="H883" s="3" t="str">
        <f t="shared" si="176"/>
        <v/>
      </c>
      <c r="I883" s="3" t="str">
        <f t="shared" si="177"/>
        <v/>
      </c>
      <c r="J883" s="3" t="str">
        <f t="shared" si="178"/>
        <v/>
      </c>
      <c r="K883" s="3" t="str">
        <f t="shared" si="179"/>
        <v/>
      </c>
      <c r="L883" s="3" t="str">
        <f t="shared" si="182"/>
        <v/>
      </c>
      <c r="M883" s="3" t="str">
        <f t="shared" si="183"/>
        <v/>
      </c>
    </row>
    <row r="884" spans="1:13" x14ac:dyDescent="0.2">
      <c r="A884" s="9" t="str">
        <f t="shared" si="180"/>
        <v/>
      </c>
      <c r="B884" s="3" t="str">
        <f t="shared" si="181"/>
        <v/>
      </c>
      <c r="C884" s="3" t="str">
        <f t="shared" si="175"/>
        <v/>
      </c>
      <c r="D884" s="3" t="str">
        <f>IF(ISNUMBER(A884),COUNTIF(Calculations!B:B, A884),"")</f>
        <v/>
      </c>
      <c r="E884" s="3" t="str">
        <f>IF(ISNUMBER(A884),COUNTIF(Calculations!A:A, A884),"")</f>
        <v/>
      </c>
      <c r="F884" s="3" t="str">
        <f t="shared" si="184"/>
        <v/>
      </c>
      <c r="G884" s="3" t="str">
        <f t="shared" si="185"/>
        <v/>
      </c>
      <c r="H884" s="3" t="str">
        <f t="shared" si="176"/>
        <v/>
      </c>
      <c r="I884" s="3" t="str">
        <f t="shared" si="177"/>
        <v/>
      </c>
      <c r="J884" s="3" t="str">
        <f t="shared" si="178"/>
        <v/>
      </c>
      <c r="K884" s="3" t="str">
        <f t="shared" si="179"/>
        <v/>
      </c>
      <c r="L884" s="3" t="str">
        <f t="shared" si="182"/>
        <v/>
      </c>
      <c r="M884" s="3" t="str">
        <f t="shared" si="183"/>
        <v/>
      </c>
    </row>
    <row r="885" spans="1:13" x14ac:dyDescent="0.2">
      <c r="A885" s="9" t="str">
        <f t="shared" si="180"/>
        <v/>
      </c>
      <c r="B885" s="3" t="str">
        <f t="shared" si="181"/>
        <v/>
      </c>
      <c r="C885" s="3" t="str">
        <f t="shared" si="175"/>
        <v/>
      </c>
      <c r="D885" s="3" t="str">
        <f>IF(ISNUMBER(A885),COUNTIF(Calculations!B:B, A885),"")</f>
        <v/>
      </c>
      <c r="E885" s="3" t="str">
        <f>IF(ISNUMBER(A885),COUNTIF(Calculations!A:A, A885),"")</f>
        <v/>
      </c>
      <c r="F885" s="3" t="str">
        <f t="shared" si="184"/>
        <v/>
      </c>
      <c r="G885" s="3" t="str">
        <f t="shared" si="185"/>
        <v/>
      </c>
      <c r="H885" s="3" t="str">
        <f t="shared" si="176"/>
        <v/>
      </c>
      <c r="I885" s="3" t="str">
        <f t="shared" si="177"/>
        <v/>
      </c>
      <c r="J885" s="3" t="str">
        <f t="shared" si="178"/>
        <v/>
      </c>
      <c r="K885" s="3" t="str">
        <f t="shared" si="179"/>
        <v/>
      </c>
      <c r="L885" s="3" t="str">
        <f t="shared" si="182"/>
        <v/>
      </c>
      <c r="M885" s="3" t="str">
        <f t="shared" si="183"/>
        <v/>
      </c>
    </row>
    <row r="886" spans="1:13" x14ac:dyDescent="0.2">
      <c r="A886" s="9" t="str">
        <f t="shared" si="180"/>
        <v/>
      </c>
      <c r="B886" s="3" t="str">
        <f t="shared" si="181"/>
        <v/>
      </c>
      <c r="C886" s="3" t="str">
        <f t="shared" si="175"/>
        <v/>
      </c>
      <c r="D886" s="3" t="str">
        <f>IF(ISNUMBER(A886),COUNTIF(Calculations!B:B, A886),"")</f>
        <v/>
      </c>
      <c r="E886" s="3" t="str">
        <f>IF(ISNUMBER(A886),COUNTIF(Calculations!A:A, A886),"")</f>
        <v/>
      </c>
      <c r="F886" s="3" t="str">
        <f t="shared" si="184"/>
        <v/>
      </c>
      <c r="G886" s="3" t="str">
        <f t="shared" si="185"/>
        <v/>
      </c>
      <c r="H886" s="3" t="str">
        <f t="shared" si="176"/>
        <v/>
      </c>
      <c r="I886" s="3" t="str">
        <f t="shared" si="177"/>
        <v/>
      </c>
      <c r="J886" s="3" t="str">
        <f t="shared" si="178"/>
        <v/>
      </c>
      <c r="K886" s="3" t="str">
        <f t="shared" si="179"/>
        <v/>
      </c>
      <c r="L886" s="3" t="str">
        <f t="shared" si="182"/>
        <v/>
      </c>
      <c r="M886" s="3" t="str">
        <f t="shared" si="183"/>
        <v/>
      </c>
    </row>
    <row r="887" spans="1:13" x14ac:dyDescent="0.2">
      <c r="A887" s="9" t="str">
        <f t="shared" si="180"/>
        <v/>
      </c>
      <c r="B887" s="3" t="str">
        <f t="shared" si="181"/>
        <v/>
      </c>
      <c r="C887" s="3" t="str">
        <f t="shared" si="175"/>
        <v/>
      </c>
      <c r="D887" s="3" t="str">
        <f>IF(ISNUMBER(A887),COUNTIF(Calculations!B:B, A887),"")</f>
        <v/>
      </c>
      <c r="E887" s="3" t="str">
        <f>IF(ISNUMBER(A887),COUNTIF(Calculations!A:A, A887),"")</f>
        <v/>
      </c>
      <c r="F887" s="3" t="str">
        <f t="shared" si="184"/>
        <v/>
      </c>
      <c r="G887" s="3" t="str">
        <f t="shared" si="185"/>
        <v/>
      </c>
      <c r="H887" s="3" t="str">
        <f t="shared" si="176"/>
        <v/>
      </c>
      <c r="I887" s="3" t="str">
        <f t="shared" si="177"/>
        <v/>
      </c>
      <c r="J887" s="3" t="str">
        <f t="shared" si="178"/>
        <v/>
      </c>
      <c r="K887" s="3" t="str">
        <f t="shared" si="179"/>
        <v/>
      </c>
      <c r="L887" s="3" t="str">
        <f t="shared" si="182"/>
        <v/>
      </c>
      <c r="M887" s="3" t="str">
        <f t="shared" si="183"/>
        <v/>
      </c>
    </row>
    <row r="888" spans="1:13" x14ac:dyDescent="0.2">
      <c r="A888" s="9" t="str">
        <f t="shared" si="180"/>
        <v/>
      </c>
      <c r="B888" s="3" t="str">
        <f t="shared" si="181"/>
        <v/>
      </c>
      <c r="C888" s="3" t="str">
        <f t="shared" si="175"/>
        <v/>
      </c>
      <c r="D888" s="3" t="str">
        <f>IF(ISNUMBER(A888),COUNTIF(Calculations!B:B, A888),"")</f>
        <v/>
      </c>
      <c r="E888" s="3" t="str">
        <f>IF(ISNUMBER(A888),COUNTIF(Calculations!A:A, A888),"")</f>
        <v/>
      </c>
      <c r="F888" s="3" t="str">
        <f t="shared" si="184"/>
        <v/>
      </c>
      <c r="G888" s="3" t="str">
        <f t="shared" si="185"/>
        <v/>
      </c>
      <c r="H888" s="3" t="str">
        <f t="shared" si="176"/>
        <v/>
      </c>
      <c r="I888" s="3" t="str">
        <f t="shared" si="177"/>
        <v/>
      </c>
      <c r="J888" s="3" t="str">
        <f t="shared" si="178"/>
        <v/>
      </c>
      <c r="K888" s="3" t="str">
        <f t="shared" si="179"/>
        <v/>
      </c>
      <c r="L888" s="3" t="str">
        <f t="shared" si="182"/>
        <v/>
      </c>
      <c r="M888" s="3" t="str">
        <f t="shared" si="183"/>
        <v/>
      </c>
    </row>
    <row r="889" spans="1:13" x14ac:dyDescent="0.2">
      <c r="A889" s="9" t="str">
        <f t="shared" si="180"/>
        <v/>
      </c>
      <c r="B889" s="3" t="str">
        <f t="shared" si="181"/>
        <v/>
      </c>
      <c r="C889" s="3" t="str">
        <f t="shared" si="175"/>
        <v/>
      </c>
      <c r="D889" s="3" t="str">
        <f>IF(ISNUMBER(A889),COUNTIF(Calculations!B:B, A889),"")</f>
        <v/>
      </c>
      <c r="E889" s="3" t="str">
        <f>IF(ISNUMBER(A889),COUNTIF(Calculations!A:A, A889),"")</f>
        <v/>
      </c>
      <c r="F889" s="3" t="str">
        <f t="shared" si="184"/>
        <v/>
      </c>
      <c r="G889" s="3" t="str">
        <f t="shared" si="185"/>
        <v/>
      </c>
      <c r="H889" s="3" t="str">
        <f t="shared" si="176"/>
        <v/>
      </c>
      <c r="I889" s="3" t="str">
        <f t="shared" si="177"/>
        <v/>
      </c>
      <c r="J889" s="3" t="str">
        <f t="shared" si="178"/>
        <v/>
      </c>
      <c r="K889" s="3" t="str">
        <f t="shared" si="179"/>
        <v/>
      </c>
      <c r="L889" s="3" t="str">
        <f t="shared" si="182"/>
        <v/>
      </c>
      <c r="M889" s="3" t="str">
        <f t="shared" si="183"/>
        <v/>
      </c>
    </row>
    <row r="890" spans="1:13" x14ac:dyDescent="0.2">
      <c r="A890" s="9" t="str">
        <f t="shared" si="180"/>
        <v/>
      </c>
      <c r="B890" s="3" t="str">
        <f t="shared" si="181"/>
        <v/>
      </c>
      <c r="C890" s="3" t="str">
        <f t="shared" si="175"/>
        <v/>
      </c>
      <c r="D890" s="3" t="str">
        <f>IF(ISNUMBER(A890),COUNTIF(Calculations!B:B, A890),"")</f>
        <v/>
      </c>
      <c r="E890" s="3" t="str">
        <f>IF(ISNUMBER(A890),COUNTIF(Calculations!A:A, A890),"")</f>
        <v/>
      </c>
      <c r="F890" s="3" t="str">
        <f t="shared" si="184"/>
        <v/>
      </c>
      <c r="G890" s="3" t="str">
        <f t="shared" si="185"/>
        <v/>
      </c>
      <c r="H890" s="3" t="str">
        <f t="shared" si="176"/>
        <v/>
      </c>
      <c r="I890" s="3" t="str">
        <f t="shared" si="177"/>
        <v/>
      </c>
      <c r="J890" s="3" t="str">
        <f t="shared" si="178"/>
        <v/>
      </c>
      <c r="K890" s="3" t="str">
        <f t="shared" si="179"/>
        <v/>
      </c>
      <c r="L890" s="3" t="str">
        <f t="shared" si="182"/>
        <v/>
      </c>
      <c r="M890" s="3" t="str">
        <f t="shared" si="183"/>
        <v/>
      </c>
    </row>
    <row r="891" spans="1:13" x14ac:dyDescent="0.2">
      <c r="A891" s="9" t="str">
        <f t="shared" si="180"/>
        <v/>
      </c>
      <c r="B891" s="3" t="str">
        <f t="shared" si="181"/>
        <v/>
      </c>
      <c r="C891" s="3" t="str">
        <f t="shared" si="175"/>
        <v/>
      </c>
      <c r="D891" s="3" t="str">
        <f>IF(ISNUMBER(A891),COUNTIF(Calculations!B:B, A891),"")</f>
        <v/>
      </c>
      <c r="E891" s="3" t="str">
        <f>IF(ISNUMBER(A891),COUNTIF(Calculations!A:A, A891),"")</f>
        <v/>
      </c>
      <c r="F891" s="3" t="str">
        <f t="shared" si="184"/>
        <v/>
      </c>
      <c r="G891" s="3" t="str">
        <f t="shared" si="185"/>
        <v/>
      </c>
      <c r="H891" s="3" t="str">
        <f t="shared" si="176"/>
        <v/>
      </c>
      <c r="I891" s="3" t="str">
        <f t="shared" si="177"/>
        <v/>
      </c>
      <c r="J891" s="3" t="str">
        <f t="shared" si="178"/>
        <v/>
      </c>
      <c r="K891" s="3" t="str">
        <f t="shared" si="179"/>
        <v/>
      </c>
      <c r="L891" s="3" t="str">
        <f t="shared" si="182"/>
        <v/>
      </c>
      <c r="M891" s="3" t="str">
        <f t="shared" si="183"/>
        <v/>
      </c>
    </row>
    <row r="892" spans="1:13" x14ac:dyDescent="0.2">
      <c r="A892" s="9" t="str">
        <f t="shared" si="180"/>
        <v/>
      </c>
      <c r="B892" s="3" t="str">
        <f t="shared" si="181"/>
        <v/>
      </c>
      <c r="C892" s="3" t="str">
        <f t="shared" si="175"/>
        <v/>
      </c>
      <c r="D892" s="3" t="str">
        <f>IF(ISNUMBER(A892),COUNTIF(Calculations!B:B, A892),"")</f>
        <v/>
      </c>
      <c r="E892" s="3" t="str">
        <f>IF(ISNUMBER(A892),COUNTIF(Calculations!A:A, A892),"")</f>
        <v/>
      </c>
      <c r="F892" s="3" t="str">
        <f t="shared" si="184"/>
        <v/>
      </c>
      <c r="G892" s="3" t="str">
        <f t="shared" si="185"/>
        <v/>
      </c>
      <c r="H892" s="3" t="str">
        <f t="shared" si="176"/>
        <v/>
      </c>
      <c r="I892" s="3" t="str">
        <f t="shared" si="177"/>
        <v/>
      </c>
      <c r="J892" s="3" t="str">
        <f t="shared" si="178"/>
        <v/>
      </c>
      <c r="K892" s="3" t="str">
        <f t="shared" si="179"/>
        <v/>
      </c>
      <c r="L892" s="3" t="str">
        <f t="shared" si="182"/>
        <v/>
      </c>
      <c r="M892" s="3" t="str">
        <f t="shared" si="183"/>
        <v/>
      </c>
    </row>
    <row r="893" spans="1:13" x14ac:dyDescent="0.2">
      <c r="A893" s="9" t="str">
        <f t="shared" si="180"/>
        <v/>
      </c>
      <c r="B893" s="3" t="str">
        <f t="shared" si="181"/>
        <v/>
      </c>
      <c r="C893" s="3" t="str">
        <f t="shared" si="175"/>
        <v/>
      </c>
      <c r="D893" s="3" t="str">
        <f>IF(ISNUMBER(A893),COUNTIF(Calculations!B:B, A893),"")</f>
        <v/>
      </c>
      <c r="E893" s="3" t="str">
        <f>IF(ISNUMBER(A893),COUNTIF(Calculations!A:A, A893),"")</f>
        <v/>
      </c>
      <c r="F893" s="3" t="str">
        <f t="shared" si="184"/>
        <v/>
      </c>
      <c r="G893" s="3" t="str">
        <f t="shared" si="185"/>
        <v/>
      </c>
      <c r="H893" s="3" t="str">
        <f t="shared" si="176"/>
        <v/>
      </c>
      <c r="I893" s="3" t="str">
        <f t="shared" si="177"/>
        <v/>
      </c>
      <c r="J893" s="3" t="str">
        <f t="shared" si="178"/>
        <v/>
      </c>
      <c r="K893" s="3" t="str">
        <f t="shared" si="179"/>
        <v/>
      </c>
      <c r="L893" s="3" t="str">
        <f t="shared" si="182"/>
        <v/>
      </c>
      <c r="M893" s="3" t="str">
        <f t="shared" si="183"/>
        <v/>
      </c>
    </row>
    <row r="894" spans="1:13" x14ac:dyDescent="0.2">
      <c r="A894" s="9" t="str">
        <f t="shared" si="180"/>
        <v/>
      </c>
      <c r="B894" s="3" t="str">
        <f t="shared" si="181"/>
        <v/>
      </c>
      <c r="C894" s="3" t="str">
        <f t="shared" si="175"/>
        <v/>
      </c>
      <c r="D894" s="3" t="str">
        <f>IF(ISNUMBER(A894),COUNTIF(Calculations!B:B, A894),"")</f>
        <v/>
      </c>
      <c r="E894" s="3" t="str">
        <f>IF(ISNUMBER(A894),COUNTIF(Calculations!A:A, A894),"")</f>
        <v/>
      </c>
      <c r="F894" s="3" t="str">
        <f t="shared" si="184"/>
        <v/>
      </c>
      <c r="G894" s="3" t="str">
        <f t="shared" si="185"/>
        <v/>
      </c>
      <c r="H894" s="3" t="str">
        <f t="shared" si="176"/>
        <v/>
      </c>
      <c r="I894" s="3" t="str">
        <f t="shared" si="177"/>
        <v/>
      </c>
      <c r="J894" s="3" t="str">
        <f t="shared" si="178"/>
        <v/>
      </c>
      <c r="K894" s="3" t="str">
        <f t="shared" si="179"/>
        <v/>
      </c>
      <c r="L894" s="3" t="str">
        <f t="shared" si="182"/>
        <v/>
      </c>
      <c r="M894" s="3" t="str">
        <f t="shared" si="183"/>
        <v/>
      </c>
    </row>
    <row r="895" spans="1:13" x14ac:dyDescent="0.2">
      <c r="A895" s="9" t="str">
        <f t="shared" si="180"/>
        <v/>
      </c>
      <c r="B895" s="3" t="str">
        <f t="shared" si="181"/>
        <v/>
      </c>
      <c r="C895" s="3" t="str">
        <f t="shared" si="175"/>
        <v/>
      </c>
      <c r="D895" s="3" t="str">
        <f>IF(ISNUMBER(A895),COUNTIF(Calculations!B:B, A895),"")</f>
        <v/>
      </c>
      <c r="E895" s="3" t="str">
        <f>IF(ISNUMBER(A895),COUNTIF(Calculations!A:A, A895),"")</f>
        <v/>
      </c>
      <c r="F895" s="3" t="str">
        <f t="shared" si="184"/>
        <v/>
      </c>
      <c r="G895" s="3" t="str">
        <f t="shared" si="185"/>
        <v/>
      </c>
      <c r="H895" s="3" t="str">
        <f t="shared" si="176"/>
        <v/>
      </c>
      <c r="I895" s="3" t="str">
        <f t="shared" si="177"/>
        <v/>
      </c>
      <c r="J895" s="3" t="str">
        <f t="shared" si="178"/>
        <v/>
      </c>
      <c r="K895" s="3" t="str">
        <f t="shared" si="179"/>
        <v/>
      </c>
      <c r="L895" s="3" t="str">
        <f t="shared" si="182"/>
        <v/>
      </c>
      <c r="M895" s="3" t="str">
        <f t="shared" si="183"/>
        <v/>
      </c>
    </row>
    <row r="896" spans="1:13" x14ac:dyDescent="0.2">
      <c r="A896" s="9" t="str">
        <f t="shared" si="180"/>
        <v/>
      </c>
      <c r="B896" s="3" t="str">
        <f t="shared" si="181"/>
        <v/>
      </c>
      <c r="C896" s="3" t="str">
        <f t="shared" si="175"/>
        <v/>
      </c>
      <c r="D896" s="3" t="str">
        <f>IF(ISNUMBER(A896),COUNTIF(Calculations!B:B, A896),"")</f>
        <v/>
      </c>
      <c r="E896" s="3" t="str">
        <f>IF(ISNUMBER(A896),COUNTIF(Calculations!A:A, A896),"")</f>
        <v/>
      </c>
      <c r="F896" s="3" t="str">
        <f t="shared" si="184"/>
        <v/>
      </c>
      <c r="G896" s="3" t="str">
        <f t="shared" si="185"/>
        <v/>
      </c>
      <c r="H896" s="3" t="str">
        <f t="shared" si="176"/>
        <v/>
      </c>
      <c r="I896" s="3" t="str">
        <f t="shared" si="177"/>
        <v/>
      </c>
      <c r="J896" s="3" t="str">
        <f t="shared" si="178"/>
        <v/>
      </c>
      <c r="K896" s="3" t="str">
        <f t="shared" si="179"/>
        <v/>
      </c>
      <c r="L896" s="3" t="str">
        <f t="shared" si="182"/>
        <v/>
      </c>
      <c r="M896" s="3" t="str">
        <f t="shared" si="183"/>
        <v/>
      </c>
    </row>
    <row r="897" spans="1:13" x14ac:dyDescent="0.2">
      <c r="A897" s="9" t="str">
        <f t="shared" si="180"/>
        <v/>
      </c>
      <c r="B897" s="3" t="str">
        <f t="shared" si="181"/>
        <v/>
      </c>
      <c r="C897" s="3" t="str">
        <f t="shared" si="175"/>
        <v/>
      </c>
      <c r="D897" s="3" t="str">
        <f>IF(ISNUMBER(A897),COUNTIF(Calculations!B:B, A897),"")</f>
        <v/>
      </c>
      <c r="E897" s="3" t="str">
        <f>IF(ISNUMBER(A897),COUNTIF(Calculations!A:A, A897),"")</f>
        <v/>
      </c>
      <c r="F897" s="3" t="str">
        <f t="shared" si="184"/>
        <v/>
      </c>
      <c r="G897" s="3" t="str">
        <f t="shared" si="185"/>
        <v/>
      </c>
      <c r="H897" s="3" t="str">
        <f t="shared" si="176"/>
        <v/>
      </c>
      <c r="I897" s="3" t="str">
        <f t="shared" si="177"/>
        <v/>
      </c>
      <c r="J897" s="3" t="str">
        <f t="shared" si="178"/>
        <v/>
      </c>
      <c r="K897" s="3" t="str">
        <f t="shared" si="179"/>
        <v/>
      </c>
      <c r="L897" s="3" t="str">
        <f t="shared" si="182"/>
        <v/>
      </c>
      <c r="M897" s="3" t="str">
        <f t="shared" si="183"/>
        <v/>
      </c>
    </row>
    <row r="898" spans="1:13" x14ac:dyDescent="0.2">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84"/>
        <v/>
      </c>
      <c r="G898" s="3" t="str">
        <f t="shared" si="185"/>
        <v/>
      </c>
      <c r="H898" s="3" t="str">
        <f t="shared" ref="H898:H961" si="187">IF(ISNUMBER(A898),
  COUNTIFS(IndirectStartDates,"&lt;=" &amp; $A898, IndirectStartDates,"&gt;"&amp;$A898-AgeLowest,  IndirectCompletedDates,"&gt;=" &amp; $A898)
+ COUNTIFS(IndirectStartDates,"&lt;=" &amp; $A898,    IndirectStartDates,"&gt;"&amp;$A898-AgeLowest,  IndirectCompletedDates,""),"")</f>
        <v/>
      </c>
      <c r="I898" s="3"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90">IF(ISNUMBER(A898),
  COUNTIFS(IndirectStartDates,"&lt;=" &amp; $A898, IndirectStartDates,"&lt;="&amp;$A898-AgeLargest, IndirectCompletedDates,"&gt;=" &amp; $A898)
+ COUNTIFS(IndirectStartDates,"&lt;=" &amp; $A898,    IndirectStartDates,"&lt;="&amp;$A898-AgeLargest,  IndirectCompletedDates,""),"")</f>
        <v/>
      </c>
      <c r="L898" s="3" t="str">
        <f t="shared" si="182"/>
        <v/>
      </c>
      <c r="M898" s="3" t="str">
        <f t="shared" si="183"/>
        <v/>
      </c>
    </row>
    <row r="899" spans="1:13" x14ac:dyDescent="0.2">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3" t="str">
        <f t="shared" si="184"/>
        <v/>
      </c>
      <c r="G899" s="3" t="str">
        <f t="shared" si="185"/>
        <v/>
      </c>
      <c r="H899" s="3" t="str">
        <f t="shared" si="187"/>
        <v/>
      </c>
      <c r="I899" s="3" t="str">
        <f t="shared" si="188"/>
        <v/>
      </c>
      <c r="J899" s="3" t="str">
        <f t="shared" si="189"/>
        <v/>
      </c>
      <c r="K899" s="3" t="str">
        <f t="shared" si="190"/>
        <v/>
      </c>
      <c r="L899" s="3" t="str">
        <f t="shared" ref="L899:L962" si="193">IF(A899&lt;&gt;"", IF(C898&gt;0, IF(((C899-C898)/C898)&gt;WIPWarningPercentage,C899,NA()),NA()),"")</f>
        <v/>
      </c>
      <c r="M899" s="3" t="str">
        <f t="shared" ref="M899:M962" si="194">IF(A899&lt;&gt;"", IF(J898+K898&gt;0, IF(((J899+K899)-(J898+K898))/(J898+K898)&gt;AgeWarningPercentage,J899+K899,NA()),NA()),"")</f>
        <v/>
      </c>
    </row>
    <row r="900" spans="1:13" x14ac:dyDescent="0.2">
      <c r="A900" s="9" t="str">
        <f t="shared" si="191"/>
        <v/>
      </c>
      <c r="B900" s="3" t="str">
        <f t="shared" si="192"/>
        <v/>
      </c>
      <c r="C900" s="3" t="str">
        <f t="shared" si="186"/>
        <v/>
      </c>
      <c r="D900" s="3" t="str">
        <f>IF(ISNUMBER(A900),COUNTIF(Calculations!B:B, A900),"")</f>
        <v/>
      </c>
      <c r="E900" s="3" t="str">
        <f>IF(ISNUMBER(A900),COUNTIF(Calculations!A:A, A900),"")</f>
        <v/>
      </c>
      <c r="F900" s="3" t="str">
        <f t="shared" ref="F900:F963" si="195">IF(ISNUMBER(A900),F899 + D900,"")</f>
        <v/>
      </c>
      <c r="G900" s="3" t="str">
        <f t="shared" ref="G900:G963" si="196">IF(ISNUMBER(A900),G899 + E900,"")</f>
        <v/>
      </c>
      <c r="H900" s="3" t="str">
        <f t="shared" si="187"/>
        <v/>
      </c>
      <c r="I900" s="3" t="str">
        <f t="shared" si="188"/>
        <v/>
      </c>
      <c r="J900" s="3" t="str">
        <f t="shared" si="189"/>
        <v/>
      </c>
      <c r="K900" s="3" t="str">
        <f t="shared" si="190"/>
        <v/>
      </c>
      <c r="L900" s="3" t="str">
        <f t="shared" si="193"/>
        <v/>
      </c>
      <c r="M900" s="3" t="str">
        <f t="shared" si="194"/>
        <v/>
      </c>
    </row>
    <row r="901" spans="1:13" x14ac:dyDescent="0.2">
      <c r="A901" s="9" t="str">
        <f t="shared" si="191"/>
        <v/>
      </c>
      <c r="B901" s="3" t="str">
        <f t="shared" si="192"/>
        <v/>
      </c>
      <c r="C901" s="3" t="str">
        <f t="shared" si="186"/>
        <v/>
      </c>
      <c r="D901" s="3" t="str">
        <f>IF(ISNUMBER(A901),COUNTIF(Calculations!B:B, A901),"")</f>
        <v/>
      </c>
      <c r="E901" s="3" t="str">
        <f>IF(ISNUMBER(A901),COUNTIF(Calculations!A:A, A901),"")</f>
        <v/>
      </c>
      <c r="F901" s="3" t="str">
        <f t="shared" si="195"/>
        <v/>
      </c>
      <c r="G901" s="3" t="str">
        <f t="shared" si="196"/>
        <v/>
      </c>
      <c r="H901" s="3" t="str">
        <f t="shared" si="187"/>
        <v/>
      </c>
      <c r="I901" s="3" t="str">
        <f t="shared" si="188"/>
        <v/>
      </c>
      <c r="J901" s="3" t="str">
        <f t="shared" si="189"/>
        <v/>
      </c>
      <c r="K901" s="3" t="str">
        <f t="shared" si="190"/>
        <v/>
      </c>
      <c r="L901" s="3" t="str">
        <f t="shared" si="193"/>
        <v/>
      </c>
      <c r="M901" s="3" t="str">
        <f t="shared" si="194"/>
        <v/>
      </c>
    </row>
    <row r="902" spans="1:13" x14ac:dyDescent="0.2">
      <c r="A902" s="9" t="str">
        <f t="shared" si="191"/>
        <v/>
      </c>
      <c r="B902" s="3" t="str">
        <f t="shared" si="192"/>
        <v/>
      </c>
      <c r="C902" s="3" t="str">
        <f t="shared" si="186"/>
        <v/>
      </c>
      <c r="D902" s="3" t="str">
        <f>IF(ISNUMBER(A902),COUNTIF(Calculations!B:B, A902),"")</f>
        <v/>
      </c>
      <c r="E902" s="3" t="str">
        <f>IF(ISNUMBER(A902),COUNTIF(Calculations!A:A, A902),"")</f>
        <v/>
      </c>
      <c r="F902" s="3" t="str">
        <f t="shared" si="195"/>
        <v/>
      </c>
      <c r="G902" s="3" t="str">
        <f t="shared" si="196"/>
        <v/>
      </c>
      <c r="H902" s="3" t="str">
        <f t="shared" si="187"/>
        <v/>
      </c>
      <c r="I902" s="3" t="str">
        <f t="shared" si="188"/>
        <v/>
      </c>
      <c r="J902" s="3" t="str">
        <f t="shared" si="189"/>
        <v/>
      </c>
      <c r="K902" s="3" t="str">
        <f t="shared" si="190"/>
        <v/>
      </c>
      <c r="L902" s="3" t="str">
        <f t="shared" si="193"/>
        <v/>
      </c>
      <c r="M902" s="3" t="str">
        <f t="shared" si="194"/>
        <v/>
      </c>
    </row>
    <row r="903" spans="1:13" x14ac:dyDescent="0.2">
      <c r="A903" s="9" t="str">
        <f t="shared" si="191"/>
        <v/>
      </c>
      <c r="B903" s="3" t="str">
        <f t="shared" si="192"/>
        <v/>
      </c>
      <c r="C903" s="3" t="str">
        <f t="shared" si="186"/>
        <v/>
      </c>
      <c r="D903" s="3" t="str">
        <f>IF(ISNUMBER(A903),COUNTIF(Calculations!B:B, A903),"")</f>
        <v/>
      </c>
      <c r="E903" s="3" t="str">
        <f>IF(ISNUMBER(A903),COUNTIF(Calculations!A:A, A903),"")</f>
        <v/>
      </c>
      <c r="F903" s="3" t="str">
        <f t="shared" si="195"/>
        <v/>
      </c>
      <c r="G903" s="3" t="str">
        <f t="shared" si="196"/>
        <v/>
      </c>
      <c r="H903" s="3" t="str">
        <f t="shared" si="187"/>
        <v/>
      </c>
      <c r="I903" s="3" t="str">
        <f t="shared" si="188"/>
        <v/>
      </c>
      <c r="J903" s="3" t="str">
        <f t="shared" si="189"/>
        <v/>
      </c>
      <c r="K903" s="3" t="str">
        <f t="shared" si="190"/>
        <v/>
      </c>
      <c r="L903" s="3" t="str">
        <f t="shared" si="193"/>
        <v/>
      </c>
      <c r="M903" s="3" t="str">
        <f t="shared" si="194"/>
        <v/>
      </c>
    </row>
    <row r="904" spans="1:13" x14ac:dyDescent="0.2">
      <c r="A904" s="9" t="str">
        <f t="shared" si="191"/>
        <v/>
      </c>
      <c r="B904" s="3" t="str">
        <f t="shared" si="192"/>
        <v/>
      </c>
      <c r="C904" s="3" t="str">
        <f t="shared" si="186"/>
        <v/>
      </c>
      <c r="D904" s="3" t="str">
        <f>IF(ISNUMBER(A904),COUNTIF(Calculations!B:B, A904),"")</f>
        <v/>
      </c>
      <c r="E904" s="3" t="str">
        <f>IF(ISNUMBER(A904),COUNTIF(Calculations!A:A, A904),"")</f>
        <v/>
      </c>
      <c r="F904" s="3" t="str">
        <f t="shared" si="195"/>
        <v/>
      </c>
      <c r="G904" s="3" t="str">
        <f t="shared" si="196"/>
        <v/>
      </c>
      <c r="H904" s="3" t="str">
        <f t="shared" si="187"/>
        <v/>
      </c>
      <c r="I904" s="3" t="str">
        <f t="shared" si="188"/>
        <v/>
      </c>
      <c r="J904" s="3" t="str">
        <f t="shared" si="189"/>
        <v/>
      </c>
      <c r="K904" s="3" t="str">
        <f t="shared" si="190"/>
        <v/>
      </c>
      <c r="L904" s="3" t="str">
        <f t="shared" si="193"/>
        <v/>
      </c>
      <c r="M904" s="3" t="str">
        <f t="shared" si="194"/>
        <v/>
      </c>
    </row>
    <row r="905" spans="1:13" x14ac:dyDescent="0.2">
      <c r="A905" s="9" t="str">
        <f t="shared" si="191"/>
        <v/>
      </c>
      <c r="B905" s="3" t="str">
        <f t="shared" si="192"/>
        <v/>
      </c>
      <c r="C905" s="3" t="str">
        <f t="shared" si="186"/>
        <v/>
      </c>
      <c r="D905" s="3" t="str">
        <f>IF(ISNUMBER(A905),COUNTIF(Calculations!B:B, A905),"")</f>
        <v/>
      </c>
      <c r="E905" s="3" t="str">
        <f>IF(ISNUMBER(A905),COUNTIF(Calculations!A:A, A905),"")</f>
        <v/>
      </c>
      <c r="F905" s="3" t="str">
        <f t="shared" si="195"/>
        <v/>
      </c>
      <c r="G905" s="3" t="str">
        <f t="shared" si="196"/>
        <v/>
      </c>
      <c r="H905" s="3" t="str">
        <f t="shared" si="187"/>
        <v/>
      </c>
      <c r="I905" s="3" t="str">
        <f t="shared" si="188"/>
        <v/>
      </c>
      <c r="J905" s="3" t="str">
        <f t="shared" si="189"/>
        <v/>
      </c>
      <c r="K905" s="3" t="str">
        <f t="shared" si="190"/>
        <v/>
      </c>
      <c r="L905" s="3" t="str">
        <f t="shared" si="193"/>
        <v/>
      </c>
      <c r="M905" s="3" t="str">
        <f t="shared" si="194"/>
        <v/>
      </c>
    </row>
    <row r="906" spans="1:13" x14ac:dyDescent="0.2">
      <c r="A906" s="9" t="str">
        <f t="shared" si="191"/>
        <v/>
      </c>
      <c r="B906" s="3" t="str">
        <f t="shared" si="192"/>
        <v/>
      </c>
      <c r="C906" s="3" t="str">
        <f t="shared" si="186"/>
        <v/>
      </c>
      <c r="D906" s="3" t="str">
        <f>IF(ISNUMBER(A906),COUNTIF(Calculations!B:B, A906),"")</f>
        <v/>
      </c>
      <c r="E906" s="3" t="str">
        <f>IF(ISNUMBER(A906),COUNTIF(Calculations!A:A, A906),"")</f>
        <v/>
      </c>
      <c r="F906" s="3" t="str">
        <f t="shared" si="195"/>
        <v/>
      </c>
      <c r="G906" s="3" t="str">
        <f t="shared" si="196"/>
        <v/>
      </c>
      <c r="H906" s="3" t="str">
        <f t="shared" si="187"/>
        <v/>
      </c>
      <c r="I906" s="3" t="str">
        <f t="shared" si="188"/>
        <v/>
      </c>
      <c r="J906" s="3" t="str">
        <f t="shared" si="189"/>
        <v/>
      </c>
      <c r="K906" s="3" t="str">
        <f t="shared" si="190"/>
        <v/>
      </c>
      <c r="L906" s="3" t="str">
        <f t="shared" si="193"/>
        <v/>
      </c>
      <c r="M906" s="3" t="str">
        <f t="shared" si="194"/>
        <v/>
      </c>
    </row>
    <row r="907" spans="1:13" x14ac:dyDescent="0.2">
      <c r="A907" s="9" t="str">
        <f t="shared" si="191"/>
        <v/>
      </c>
      <c r="B907" s="3" t="str">
        <f t="shared" si="192"/>
        <v/>
      </c>
      <c r="C907" s="3" t="str">
        <f t="shared" si="186"/>
        <v/>
      </c>
      <c r="D907" s="3" t="str">
        <f>IF(ISNUMBER(A907),COUNTIF(Calculations!B:B, A907),"")</f>
        <v/>
      </c>
      <c r="E907" s="3" t="str">
        <f>IF(ISNUMBER(A907),COUNTIF(Calculations!A:A, A907),"")</f>
        <v/>
      </c>
      <c r="F907" s="3" t="str">
        <f t="shared" si="195"/>
        <v/>
      </c>
      <c r="G907" s="3" t="str">
        <f t="shared" si="196"/>
        <v/>
      </c>
      <c r="H907" s="3" t="str">
        <f t="shared" si="187"/>
        <v/>
      </c>
      <c r="I907" s="3" t="str">
        <f t="shared" si="188"/>
        <v/>
      </c>
      <c r="J907" s="3" t="str">
        <f t="shared" si="189"/>
        <v/>
      </c>
      <c r="K907" s="3" t="str">
        <f t="shared" si="190"/>
        <v/>
      </c>
      <c r="L907" s="3" t="str">
        <f t="shared" si="193"/>
        <v/>
      </c>
      <c r="M907" s="3" t="str">
        <f t="shared" si="194"/>
        <v/>
      </c>
    </row>
    <row r="908" spans="1:13" x14ac:dyDescent="0.2">
      <c r="A908" s="9" t="str">
        <f t="shared" si="191"/>
        <v/>
      </c>
      <c r="B908" s="3" t="str">
        <f t="shared" si="192"/>
        <v/>
      </c>
      <c r="C908" s="3" t="str">
        <f t="shared" si="186"/>
        <v/>
      </c>
      <c r="D908" s="3" t="str">
        <f>IF(ISNUMBER(A908),COUNTIF(Calculations!B:B, A908),"")</f>
        <v/>
      </c>
      <c r="E908" s="3" t="str">
        <f>IF(ISNUMBER(A908),COUNTIF(Calculations!A:A, A908),"")</f>
        <v/>
      </c>
      <c r="F908" s="3" t="str">
        <f t="shared" si="195"/>
        <v/>
      </c>
      <c r="G908" s="3" t="str">
        <f t="shared" si="196"/>
        <v/>
      </c>
      <c r="H908" s="3" t="str">
        <f t="shared" si="187"/>
        <v/>
      </c>
      <c r="I908" s="3" t="str">
        <f t="shared" si="188"/>
        <v/>
      </c>
      <c r="J908" s="3" t="str">
        <f t="shared" si="189"/>
        <v/>
      </c>
      <c r="K908" s="3" t="str">
        <f t="shared" si="190"/>
        <v/>
      </c>
      <c r="L908" s="3" t="str">
        <f t="shared" si="193"/>
        <v/>
      </c>
      <c r="M908" s="3" t="str">
        <f t="shared" si="194"/>
        <v/>
      </c>
    </row>
    <row r="909" spans="1:13" x14ac:dyDescent="0.2">
      <c r="A909" s="9" t="str">
        <f t="shared" si="191"/>
        <v/>
      </c>
      <c r="B909" s="3" t="str">
        <f t="shared" si="192"/>
        <v/>
      </c>
      <c r="C909" s="3" t="str">
        <f t="shared" si="186"/>
        <v/>
      </c>
      <c r="D909" s="3" t="str">
        <f>IF(ISNUMBER(A909),COUNTIF(Calculations!B:B, A909),"")</f>
        <v/>
      </c>
      <c r="E909" s="3" t="str">
        <f>IF(ISNUMBER(A909),COUNTIF(Calculations!A:A, A909),"")</f>
        <v/>
      </c>
      <c r="F909" s="3" t="str">
        <f t="shared" si="195"/>
        <v/>
      </c>
      <c r="G909" s="3" t="str">
        <f t="shared" si="196"/>
        <v/>
      </c>
      <c r="H909" s="3" t="str">
        <f t="shared" si="187"/>
        <v/>
      </c>
      <c r="I909" s="3" t="str">
        <f t="shared" si="188"/>
        <v/>
      </c>
      <c r="J909" s="3" t="str">
        <f t="shared" si="189"/>
        <v/>
      </c>
      <c r="K909" s="3" t="str">
        <f t="shared" si="190"/>
        <v/>
      </c>
      <c r="L909" s="3" t="str">
        <f t="shared" si="193"/>
        <v/>
      </c>
      <c r="M909" s="3" t="str">
        <f t="shared" si="194"/>
        <v/>
      </c>
    </row>
    <row r="910" spans="1:13" x14ac:dyDescent="0.2">
      <c r="A910" s="9" t="str">
        <f t="shared" si="191"/>
        <v/>
      </c>
      <c r="B910" s="3" t="str">
        <f t="shared" si="192"/>
        <v/>
      </c>
      <c r="C910" s="3" t="str">
        <f t="shared" si="186"/>
        <v/>
      </c>
      <c r="D910" s="3" t="str">
        <f>IF(ISNUMBER(A910),COUNTIF(Calculations!B:B, A910),"")</f>
        <v/>
      </c>
      <c r="E910" s="3" t="str">
        <f>IF(ISNUMBER(A910),COUNTIF(Calculations!A:A, A910),"")</f>
        <v/>
      </c>
      <c r="F910" s="3" t="str">
        <f t="shared" si="195"/>
        <v/>
      </c>
      <c r="G910" s="3" t="str">
        <f t="shared" si="196"/>
        <v/>
      </c>
      <c r="H910" s="3" t="str">
        <f t="shared" si="187"/>
        <v/>
      </c>
      <c r="I910" s="3" t="str">
        <f t="shared" si="188"/>
        <v/>
      </c>
      <c r="J910" s="3" t="str">
        <f t="shared" si="189"/>
        <v/>
      </c>
      <c r="K910" s="3" t="str">
        <f t="shared" si="190"/>
        <v/>
      </c>
      <c r="L910" s="3" t="str">
        <f t="shared" si="193"/>
        <v/>
      </c>
      <c r="M910" s="3" t="str">
        <f t="shared" si="194"/>
        <v/>
      </c>
    </row>
    <row r="911" spans="1:13" x14ac:dyDescent="0.2">
      <c r="A911" s="9" t="str">
        <f t="shared" si="191"/>
        <v/>
      </c>
      <c r="B911" s="3" t="str">
        <f t="shared" si="192"/>
        <v/>
      </c>
      <c r="C911" s="3" t="str">
        <f t="shared" si="186"/>
        <v/>
      </c>
      <c r="D911" s="3" t="str">
        <f>IF(ISNUMBER(A911),COUNTIF(Calculations!B:B, A911),"")</f>
        <v/>
      </c>
      <c r="E911" s="3" t="str">
        <f>IF(ISNUMBER(A911),COUNTIF(Calculations!A:A, A911),"")</f>
        <v/>
      </c>
      <c r="F911" s="3" t="str">
        <f t="shared" si="195"/>
        <v/>
      </c>
      <c r="G911" s="3" t="str">
        <f t="shared" si="196"/>
        <v/>
      </c>
      <c r="H911" s="3" t="str">
        <f t="shared" si="187"/>
        <v/>
      </c>
      <c r="I911" s="3" t="str">
        <f t="shared" si="188"/>
        <v/>
      </c>
      <c r="J911" s="3" t="str">
        <f t="shared" si="189"/>
        <v/>
      </c>
      <c r="K911" s="3" t="str">
        <f t="shared" si="190"/>
        <v/>
      </c>
      <c r="L911" s="3" t="str">
        <f t="shared" si="193"/>
        <v/>
      </c>
      <c r="M911" s="3" t="str">
        <f t="shared" si="194"/>
        <v/>
      </c>
    </row>
    <row r="912" spans="1:13" x14ac:dyDescent="0.2">
      <c r="A912" s="9" t="str">
        <f t="shared" si="191"/>
        <v/>
      </c>
      <c r="B912" s="3" t="str">
        <f t="shared" si="192"/>
        <v/>
      </c>
      <c r="C912" s="3" t="str">
        <f t="shared" si="186"/>
        <v/>
      </c>
      <c r="D912" s="3" t="str">
        <f>IF(ISNUMBER(A912),COUNTIF(Calculations!B:B, A912),"")</f>
        <v/>
      </c>
      <c r="E912" s="3" t="str">
        <f>IF(ISNUMBER(A912),COUNTIF(Calculations!A:A, A912),"")</f>
        <v/>
      </c>
      <c r="F912" s="3" t="str">
        <f t="shared" si="195"/>
        <v/>
      </c>
      <c r="G912" s="3" t="str">
        <f t="shared" si="196"/>
        <v/>
      </c>
      <c r="H912" s="3" t="str">
        <f t="shared" si="187"/>
        <v/>
      </c>
      <c r="I912" s="3" t="str">
        <f t="shared" si="188"/>
        <v/>
      </c>
      <c r="J912" s="3" t="str">
        <f t="shared" si="189"/>
        <v/>
      </c>
      <c r="K912" s="3" t="str">
        <f t="shared" si="190"/>
        <v/>
      </c>
      <c r="L912" s="3" t="str">
        <f t="shared" si="193"/>
        <v/>
      </c>
      <c r="M912" s="3" t="str">
        <f t="shared" si="194"/>
        <v/>
      </c>
    </row>
    <row r="913" spans="1:13" x14ac:dyDescent="0.2">
      <c r="A913" s="9" t="str">
        <f t="shared" si="191"/>
        <v/>
      </c>
      <c r="B913" s="3" t="str">
        <f t="shared" si="192"/>
        <v/>
      </c>
      <c r="C913" s="3" t="str">
        <f t="shared" si="186"/>
        <v/>
      </c>
      <c r="D913" s="3" t="str">
        <f>IF(ISNUMBER(A913),COUNTIF(Calculations!B:B, A913),"")</f>
        <v/>
      </c>
      <c r="E913" s="3" t="str">
        <f>IF(ISNUMBER(A913),COUNTIF(Calculations!A:A, A913),"")</f>
        <v/>
      </c>
      <c r="F913" s="3" t="str">
        <f t="shared" si="195"/>
        <v/>
      </c>
      <c r="G913" s="3" t="str">
        <f t="shared" si="196"/>
        <v/>
      </c>
      <c r="H913" s="3" t="str">
        <f t="shared" si="187"/>
        <v/>
      </c>
      <c r="I913" s="3" t="str">
        <f t="shared" si="188"/>
        <v/>
      </c>
      <c r="J913" s="3" t="str">
        <f t="shared" si="189"/>
        <v/>
      </c>
      <c r="K913" s="3" t="str">
        <f t="shared" si="190"/>
        <v/>
      </c>
      <c r="L913" s="3" t="str">
        <f t="shared" si="193"/>
        <v/>
      </c>
      <c r="M913" s="3" t="str">
        <f t="shared" si="194"/>
        <v/>
      </c>
    </row>
    <row r="914" spans="1:13" x14ac:dyDescent="0.2">
      <c r="A914" s="9" t="str">
        <f t="shared" si="191"/>
        <v/>
      </c>
      <c r="B914" s="3" t="str">
        <f t="shared" si="192"/>
        <v/>
      </c>
      <c r="C914" s="3" t="str">
        <f t="shared" si="186"/>
        <v/>
      </c>
      <c r="D914" s="3" t="str">
        <f>IF(ISNUMBER(A914),COUNTIF(Calculations!B:B, A914),"")</f>
        <v/>
      </c>
      <c r="E914" s="3" t="str">
        <f>IF(ISNUMBER(A914),COUNTIF(Calculations!A:A, A914),"")</f>
        <v/>
      </c>
      <c r="F914" s="3" t="str">
        <f t="shared" si="195"/>
        <v/>
      </c>
      <c r="G914" s="3" t="str">
        <f t="shared" si="196"/>
        <v/>
      </c>
      <c r="H914" s="3" t="str">
        <f t="shared" si="187"/>
        <v/>
      </c>
      <c r="I914" s="3" t="str">
        <f t="shared" si="188"/>
        <v/>
      </c>
      <c r="J914" s="3" t="str">
        <f t="shared" si="189"/>
        <v/>
      </c>
      <c r="K914" s="3" t="str">
        <f t="shared" si="190"/>
        <v/>
      </c>
      <c r="L914" s="3" t="str">
        <f t="shared" si="193"/>
        <v/>
      </c>
      <c r="M914" s="3" t="str">
        <f t="shared" si="194"/>
        <v/>
      </c>
    </row>
    <row r="915" spans="1:13" x14ac:dyDescent="0.2">
      <c r="A915" s="9" t="str">
        <f t="shared" si="191"/>
        <v/>
      </c>
      <c r="B915" s="3" t="str">
        <f t="shared" si="192"/>
        <v/>
      </c>
      <c r="C915" s="3" t="str">
        <f t="shared" si="186"/>
        <v/>
      </c>
      <c r="D915" s="3" t="str">
        <f>IF(ISNUMBER(A915),COUNTIF(Calculations!B:B, A915),"")</f>
        <v/>
      </c>
      <c r="E915" s="3" t="str">
        <f>IF(ISNUMBER(A915),COUNTIF(Calculations!A:A, A915),"")</f>
        <v/>
      </c>
      <c r="F915" s="3" t="str">
        <f t="shared" si="195"/>
        <v/>
      </c>
      <c r="G915" s="3" t="str">
        <f t="shared" si="196"/>
        <v/>
      </c>
      <c r="H915" s="3" t="str">
        <f t="shared" si="187"/>
        <v/>
      </c>
      <c r="I915" s="3" t="str">
        <f t="shared" si="188"/>
        <v/>
      </c>
      <c r="J915" s="3" t="str">
        <f t="shared" si="189"/>
        <v/>
      </c>
      <c r="K915" s="3" t="str">
        <f t="shared" si="190"/>
        <v/>
      </c>
      <c r="L915" s="3" t="str">
        <f t="shared" si="193"/>
        <v/>
      </c>
      <c r="M915" s="3" t="str">
        <f t="shared" si="194"/>
        <v/>
      </c>
    </row>
    <row r="916" spans="1:13" x14ac:dyDescent="0.2">
      <c r="A916" s="9" t="str">
        <f t="shared" si="191"/>
        <v/>
      </c>
      <c r="B916" s="3" t="str">
        <f t="shared" si="192"/>
        <v/>
      </c>
      <c r="C916" s="3" t="str">
        <f t="shared" si="186"/>
        <v/>
      </c>
      <c r="D916" s="3" t="str">
        <f>IF(ISNUMBER(A916),COUNTIF(Calculations!B:B, A916),"")</f>
        <v/>
      </c>
      <c r="E916" s="3" t="str">
        <f>IF(ISNUMBER(A916),COUNTIF(Calculations!A:A, A916),"")</f>
        <v/>
      </c>
      <c r="F916" s="3" t="str">
        <f t="shared" si="195"/>
        <v/>
      </c>
      <c r="G916" s="3" t="str">
        <f t="shared" si="196"/>
        <v/>
      </c>
      <c r="H916" s="3" t="str">
        <f t="shared" si="187"/>
        <v/>
      </c>
      <c r="I916" s="3" t="str">
        <f t="shared" si="188"/>
        <v/>
      </c>
      <c r="J916" s="3" t="str">
        <f t="shared" si="189"/>
        <v/>
      </c>
      <c r="K916" s="3" t="str">
        <f t="shared" si="190"/>
        <v/>
      </c>
      <c r="L916" s="3" t="str">
        <f t="shared" si="193"/>
        <v/>
      </c>
      <c r="M916" s="3" t="str">
        <f t="shared" si="194"/>
        <v/>
      </c>
    </row>
    <row r="917" spans="1:13" x14ac:dyDescent="0.2">
      <c r="A917" s="9" t="str">
        <f t="shared" si="191"/>
        <v/>
      </c>
      <c r="B917" s="3" t="str">
        <f t="shared" si="192"/>
        <v/>
      </c>
      <c r="C917" s="3" t="str">
        <f t="shared" si="186"/>
        <v/>
      </c>
      <c r="D917" s="3" t="str">
        <f>IF(ISNUMBER(A917),COUNTIF(Calculations!B:B, A917),"")</f>
        <v/>
      </c>
      <c r="E917" s="3" t="str">
        <f>IF(ISNUMBER(A917),COUNTIF(Calculations!A:A, A917),"")</f>
        <v/>
      </c>
      <c r="F917" s="3" t="str">
        <f t="shared" si="195"/>
        <v/>
      </c>
      <c r="G917" s="3" t="str">
        <f t="shared" si="196"/>
        <v/>
      </c>
      <c r="H917" s="3" t="str">
        <f t="shared" si="187"/>
        <v/>
      </c>
      <c r="I917" s="3" t="str">
        <f t="shared" si="188"/>
        <v/>
      </c>
      <c r="J917" s="3" t="str">
        <f t="shared" si="189"/>
        <v/>
      </c>
      <c r="K917" s="3" t="str">
        <f t="shared" si="190"/>
        <v/>
      </c>
      <c r="L917" s="3" t="str">
        <f t="shared" si="193"/>
        <v/>
      </c>
      <c r="M917" s="3" t="str">
        <f t="shared" si="194"/>
        <v/>
      </c>
    </row>
    <row r="918" spans="1:13" x14ac:dyDescent="0.2">
      <c r="A918" s="9" t="str">
        <f t="shared" si="191"/>
        <v/>
      </c>
      <c r="B918" s="3" t="str">
        <f t="shared" si="192"/>
        <v/>
      </c>
      <c r="C918" s="3" t="str">
        <f t="shared" si="186"/>
        <v/>
      </c>
      <c r="D918" s="3" t="str">
        <f>IF(ISNUMBER(A918),COUNTIF(Calculations!B:B, A918),"")</f>
        <v/>
      </c>
      <c r="E918" s="3" t="str">
        <f>IF(ISNUMBER(A918),COUNTIF(Calculations!A:A, A918),"")</f>
        <v/>
      </c>
      <c r="F918" s="3" t="str">
        <f t="shared" si="195"/>
        <v/>
      </c>
      <c r="G918" s="3" t="str">
        <f t="shared" si="196"/>
        <v/>
      </c>
      <c r="H918" s="3" t="str">
        <f t="shared" si="187"/>
        <v/>
      </c>
      <c r="I918" s="3" t="str">
        <f t="shared" si="188"/>
        <v/>
      </c>
      <c r="J918" s="3" t="str">
        <f t="shared" si="189"/>
        <v/>
      </c>
      <c r="K918" s="3" t="str">
        <f t="shared" si="190"/>
        <v/>
      </c>
      <c r="L918" s="3" t="str">
        <f t="shared" si="193"/>
        <v/>
      </c>
      <c r="M918" s="3" t="str">
        <f t="shared" si="194"/>
        <v/>
      </c>
    </row>
    <row r="919" spans="1:13" x14ac:dyDescent="0.2">
      <c r="A919" s="9" t="str">
        <f t="shared" si="191"/>
        <v/>
      </c>
      <c r="B919" s="3" t="str">
        <f t="shared" si="192"/>
        <v/>
      </c>
      <c r="C919" s="3" t="str">
        <f t="shared" si="186"/>
        <v/>
      </c>
      <c r="D919" s="3" t="str">
        <f>IF(ISNUMBER(A919),COUNTIF(Calculations!B:B, A919),"")</f>
        <v/>
      </c>
      <c r="E919" s="3" t="str">
        <f>IF(ISNUMBER(A919),COUNTIF(Calculations!A:A, A919),"")</f>
        <v/>
      </c>
      <c r="F919" s="3" t="str">
        <f t="shared" si="195"/>
        <v/>
      </c>
      <c r="G919" s="3" t="str">
        <f t="shared" si="196"/>
        <v/>
      </c>
      <c r="H919" s="3" t="str">
        <f t="shared" si="187"/>
        <v/>
      </c>
      <c r="I919" s="3" t="str">
        <f t="shared" si="188"/>
        <v/>
      </c>
      <c r="J919" s="3" t="str">
        <f t="shared" si="189"/>
        <v/>
      </c>
      <c r="K919" s="3" t="str">
        <f t="shared" si="190"/>
        <v/>
      </c>
      <c r="L919" s="3" t="str">
        <f t="shared" si="193"/>
        <v/>
      </c>
      <c r="M919" s="3" t="str">
        <f t="shared" si="194"/>
        <v/>
      </c>
    </row>
    <row r="920" spans="1:13" x14ac:dyDescent="0.2">
      <c r="A920" s="9" t="str">
        <f t="shared" si="191"/>
        <v/>
      </c>
      <c r="B920" s="3" t="str">
        <f t="shared" si="192"/>
        <v/>
      </c>
      <c r="C920" s="3" t="str">
        <f t="shared" si="186"/>
        <v/>
      </c>
      <c r="D920" s="3" t="str">
        <f>IF(ISNUMBER(A920),COUNTIF(Calculations!B:B, A920),"")</f>
        <v/>
      </c>
      <c r="E920" s="3" t="str">
        <f>IF(ISNUMBER(A920),COUNTIF(Calculations!A:A, A920),"")</f>
        <v/>
      </c>
      <c r="F920" s="3" t="str">
        <f t="shared" si="195"/>
        <v/>
      </c>
      <c r="G920" s="3" t="str">
        <f t="shared" si="196"/>
        <v/>
      </c>
      <c r="H920" s="3" t="str">
        <f t="shared" si="187"/>
        <v/>
      </c>
      <c r="I920" s="3" t="str">
        <f t="shared" si="188"/>
        <v/>
      </c>
      <c r="J920" s="3" t="str">
        <f t="shared" si="189"/>
        <v/>
      </c>
      <c r="K920" s="3" t="str">
        <f t="shared" si="190"/>
        <v/>
      </c>
      <c r="L920" s="3" t="str">
        <f t="shared" si="193"/>
        <v/>
      </c>
      <c r="M920" s="3" t="str">
        <f t="shared" si="194"/>
        <v/>
      </c>
    </row>
    <row r="921" spans="1:13" x14ac:dyDescent="0.2">
      <c r="A921" s="9" t="str">
        <f t="shared" si="191"/>
        <v/>
      </c>
      <c r="B921" s="3" t="str">
        <f t="shared" si="192"/>
        <v/>
      </c>
      <c r="C921" s="3" t="str">
        <f t="shared" si="186"/>
        <v/>
      </c>
      <c r="D921" s="3" t="str">
        <f>IF(ISNUMBER(A921),COUNTIF(Calculations!B:B, A921),"")</f>
        <v/>
      </c>
      <c r="E921" s="3" t="str">
        <f>IF(ISNUMBER(A921),COUNTIF(Calculations!A:A, A921),"")</f>
        <v/>
      </c>
      <c r="F921" s="3" t="str">
        <f t="shared" si="195"/>
        <v/>
      </c>
      <c r="G921" s="3" t="str">
        <f t="shared" si="196"/>
        <v/>
      </c>
      <c r="H921" s="3" t="str">
        <f t="shared" si="187"/>
        <v/>
      </c>
      <c r="I921" s="3" t="str">
        <f t="shared" si="188"/>
        <v/>
      </c>
      <c r="J921" s="3" t="str">
        <f t="shared" si="189"/>
        <v/>
      </c>
      <c r="K921" s="3" t="str">
        <f t="shared" si="190"/>
        <v/>
      </c>
      <c r="L921" s="3" t="str">
        <f t="shared" si="193"/>
        <v/>
      </c>
      <c r="M921" s="3" t="str">
        <f t="shared" si="194"/>
        <v/>
      </c>
    </row>
    <row r="922" spans="1:13" x14ac:dyDescent="0.2">
      <c r="A922" s="9" t="str">
        <f t="shared" si="191"/>
        <v/>
      </c>
      <c r="B922" s="3" t="str">
        <f t="shared" si="192"/>
        <v/>
      </c>
      <c r="C922" s="3" t="str">
        <f t="shared" si="186"/>
        <v/>
      </c>
      <c r="D922" s="3" t="str">
        <f>IF(ISNUMBER(A922),COUNTIF(Calculations!B:B, A922),"")</f>
        <v/>
      </c>
      <c r="E922" s="3" t="str">
        <f>IF(ISNUMBER(A922),COUNTIF(Calculations!A:A, A922),"")</f>
        <v/>
      </c>
      <c r="F922" s="3" t="str">
        <f t="shared" si="195"/>
        <v/>
      </c>
      <c r="G922" s="3" t="str">
        <f t="shared" si="196"/>
        <v/>
      </c>
      <c r="H922" s="3" t="str">
        <f t="shared" si="187"/>
        <v/>
      </c>
      <c r="I922" s="3" t="str">
        <f t="shared" si="188"/>
        <v/>
      </c>
      <c r="J922" s="3" t="str">
        <f t="shared" si="189"/>
        <v/>
      </c>
      <c r="K922" s="3" t="str">
        <f t="shared" si="190"/>
        <v/>
      </c>
      <c r="L922" s="3" t="str">
        <f t="shared" si="193"/>
        <v/>
      </c>
      <c r="M922" s="3" t="str">
        <f t="shared" si="194"/>
        <v/>
      </c>
    </row>
    <row r="923" spans="1:13" x14ac:dyDescent="0.2">
      <c r="A923" s="9" t="str">
        <f t="shared" si="191"/>
        <v/>
      </c>
      <c r="B923" s="3" t="str">
        <f t="shared" si="192"/>
        <v/>
      </c>
      <c r="C923" s="3" t="str">
        <f t="shared" si="186"/>
        <v/>
      </c>
      <c r="D923" s="3" t="str">
        <f>IF(ISNUMBER(A923),COUNTIF(Calculations!B:B, A923),"")</f>
        <v/>
      </c>
      <c r="E923" s="3" t="str">
        <f>IF(ISNUMBER(A923),COUNTIF(Calculations!A:A, A923),"")</f>
        <v/>
      </c>
      <c r="F923" s="3" t="str">
        <f t="shared" si="195"/>
        <v/>
      </c>
      <c r="G923" s="3" t="str">
        <f t="shared" si="196"/>
        <v/>
      </c>
      <c r="H923" s="3" t="str">
        <f t="shared" si="187"/>
        <v/>
      </c>
      <c r="I923" s="3" t="str">
        <f t="shared" si="188"/>
        <v/>
      </c>
      <c r="J923" s="3" t="str">
        <f t="shared" si="189"/>
        <v/>
      </c>
      <c r="K923" s="3" t="str">
        <f t="shared" si="190"/>
        <v/>
      </c>
      <c r="L923" s="3" t="str">
        <f t="shared" si="193"/>
        <v/>
      </c>
      <c r="M923" s="3" t="str">
        <f t="shared" si="194"/>
        <v/>
      </c>
    </row>
    <row r="924" spans="1:13" x14ac:dyDescent="0.2">
      <c r="A924" s="9" t="str">
        <f t="shared" si="191"/>
        <v/>
      </c>
      <c r="B924" s="3" t="str">
        <f t="shared" si="192"/>
        <v/>
      </c>
      <c r="C924" s="3" t="str">
        <f t="shared" si="186"/>
        <v/>
      </c>
      <c r="D924" s="3" t="str">
        <f>IF(ISNUMBER(A924),COUNTIF(Calculations!B:B, A924),"")</f>
        <v/>
      </c>
      <c r="E924" s="3" t="str">
        <f>IF(ISNUMBER(A924),COUNTIF(Calculations!A:A, A924),"")</f>
        <v/>
      </c>
      <c r="F924" s="3" t="str">
        <f t="shared" si="195"/>
        <v/>
      </c>
      <c r="G924" s="3" t="str">
        <f t="shared" si="196"/>
        <v/>
      </c>
      <c r="H924" s="3" t="str">
        <f t="shared" si="187"/>
        <v/>
      </c>
      <c r="I924" s="3" t="str">
        <f t="shared" si="188"/>
        <v/>
      </c>
      <c r="J924" s="3" t="str">
        <f t="shared" si="189"/>
        <v/>
      </c>
      <c r="K924" s="3" t="str">
        <f t="shared" si="190"/>
        <v/>
      </c>
      <c r="L924" s="3" t="str">
        <f t="shared" si="193"/>
        <v/>
      </c>
      <c r="M924" s="3" t="str">
        <f t="shared" si="194"/>
        <v/>
      </c>
    </row>
    <row r="925" spans="1:13" x14ac:dyDescent="0.2">
      <c r="A925" s="9" t="str">
        <f t="shared" si="191"/>
        <v/>
      </c>
      <c r="B925" s="3" t="str">
        <f t="shared" si="192"/>
        <v/>
      </c>
      <c r="C925" s="3" t="str">
        <f t="shared" si="186"/>
        <v/>
      </c>
      <c r="D925" s="3" t="str">
        <f>IF(ISNUMBER(A925),COUNTIF(Calculations!B:B, A925),"")</f>
        <v/>
      </c>
      <c r="E925" s="3" t="str">
        <f>IF(ISNUMBER(A925),COUNTIF(Calculations!A:A, A925),"")</f>
        <v/>
      </c>
      <c r="F925" s="3" t="str">
        <f t="shared" si="195"/>
        <v/>
      </c>
      <c r="G925" s="3" t="str">
        <f t="shared" si="196"/>
        <v/>
      </c>
      <c r="H925" s="3" t="str">
        <f t="shared" si="187"/>
        <v/>
      </c>
      <c r="I925" s="3" t="str">
        <f t="shared" si="188"/>
        <v/>
      </c>
      <c r="J925" s="3" t="str">
        <f t="shared" si="189"/>
        <v/>
      </c>
      <c r="K925" s="3" t="str">
        <f t="shared" si="190"/>
        <v/>
      </c>
      <c r="L925" s="3" t="str">
        <f t="shared" si="193"/>
        <v/>
      </c>
      <c r="M925" s="3" t="str">
        <f t="shared" si="194"/>
        <v/>
      </c>
    </row>
    <row r="926" spans="1:13" x14ac:dyDescent="0.2">
      <c r="A926" s="9" t="str">
        <f t="shared" si="191"/>
        <v/>
      </c>
      <c r="B926" s="3" t="str">
        <f t="shared" si="192"/>
        <v/>
      </c>
      <c r="C926" s="3" t="str">
        <f t="shared" si="186"/>
        <v/>
      </c>
      <c r="D926" s="3" t="str">
        <f>IF(ISNUMBER(A926),COUNTIF(Calculations!B:B, A926),"")</f>
        <v/>
      </c>
      <c r="E926" s="3" t="str">
        <f>IF(ISNUMBER(A926),COUNTIF(Calculations!A:A, A926),"")</f>
        <v/>
      </c>
      <c r="F926" s="3" t="str">
        <f t="shared" si="195"/>
        <v/>
      </c>
      <c r="G926" s="3" t="str">
        <f t="shared" si="196"/>
        <v/>
      </c>
      <c r="H926" s="3" t="str">
        <f t="shared" si="187"/>
        <v/>
      </c>
      <c r="I926" s="3" t="str">
        <f t="shared" si="188"/>
        <v/>
      </c>
      <c r="J926" s="3" t="str">
        <f t="shared" si="189"/>
        <v/>
      </c>
      <c r="K926" s="3" t="str">
        <f t="shared" si="190"/>
        <v/>
      </c>
      <c r="L926" s="3" t="str">
        <f t="shared" si="193"/>
        <v/>
      </c>
      <c r="M926" s="3" t="str">
        <f t="shared" si="194"/>
        <v/>
      </c>
    </row>
    <row r="927" spans="1:13" x14ac:dyDescent="0.2">
      <c r="A927" s="9" t="str">
        <f t="shared" si="191"/>
        <v/>
      </c>
      <c r="B927" s="3" t="str">
        <f t="shared" si="192"/>
        <v/>
      </c>
      <c r="C927" s="3" t="str">
        <f t="shared" si="186"/>
        <v/>
      </c>
      <c r="D927" s="3" t="str">
        <f>IF(ISNUMBER(A927),COUNTIF(Calculations!B:B, A927),"")</f>
        <v/>
      </c>
      <c r="E927" s="3" t="str">
        <f>IF(ISNUMBER(A927),COUNTIF(Calculations!A:A, A927),"")</f>
        <v/>
      </c>
      <c r="F927" s="3" t="str">
        <f t="shared" si="195"/>
        <v/>
      </c>
      <c r="G927" s="3" t="str">
        <f t="shared" si="196"/>
        <v/>
      </c>
      <c r="H927" s="3" t="str">
        <f t="shared" si="187"/>
        <v/>
      </c>
      <c r="I927" s="3" t="str">
        <f t="shared" si="188"/>
        <v/>
      </c>
      <c r="J927" s="3" t="str">
        <f t="shared" si="189"/>
        <v/>
      </c>
      <c r="K927" s="3" t="str">
        <f t="shared" si="190"/>
        <v/>
      </c>
      <c r="L927" s="3" t="str">
        <f t="shared" si="193"/>
        <v/>
      </c>
      <c r="M927" s="3" t="str">
        <f t="shared" si="194"/>
        <v/>
      </c>
    </row>
    <row r="928" spans="1:13" x14ac:dyDescent="0.2">
      <c r="A928" s="9" t="str">
        <f t="shared" si="191"/>
        <v/>
      </c>
      <c r="B928" s="3" t="str">
        <f t="shared" si="192"/>
        <v/>
      </c>
      <c r="C928" s="3" t="str">
        <f t="shared" si="186"/>
        <v/>
      </c>
      <c r="D928" s="3" t="str">
        <f>IF(ISNUMBER(A928),COUNTIF(Calculations!B:B, A928),"")</f>
        <v/>
      </c>
      <c r="E928" s="3" t="str">
        <f>IF(ISNUMBER(A928),COUNTIF(Calculations!A:A, A928),"")</f>
        <v/>
      </c>
      <c r="F928" s="3" t="str">
        <f t="shared" si="195"/>
        <v/>
      </c>
      <c r="G928" s="3" t="str">
        <f t="shared" si="196"/>
        <v/>
      </c>
      <c r="H928" s="3" t="str">
        <f t="shared" si="187"/>
        <v/>
      </c>
      <c r="I928" s="3" t="str">
        <f t="shared" si="188"/>
        <v/>
      </c>
      <c r="J928" s="3" t="str">
        <f t="shared" si="189"/>
        <v/>
      </c>
      <c r="K928" s="3" t="str">
        <f t="shared" si="190"/>
        <v/>
      </c>
      <c r="L928" s="3" t="str">
        <f t="shared" si="193"/>
        <v/>
      </c>
      <c r="M928" s="3" t="str">
        <f t="shared" si="194"/>
        <v/>
      </c>
    </row>
    <row r="929" spans="1:13" x14ac:dyDescent="0.2">
      <c r="A929" s="9" t="str">
        <f t="shared" si="191"/>
        <v/>
      </c>
      <c r="B929" s="3" t="str">
        <f t="shared" si="192"/>
        <v/>
      </c>
      <c r="C929" s="3" t="str">
        <f t="shared" si="186"/>
        <v/>
      </c>
      <c r="D929" s="3" t="str">
        <f>IF(ISNUMBER(A929),COUNTIF(Calculations!B:B, A929),"")</f>
        <v/>
      </c>
      <c r="E929" s="3" t="str">
        <f>IF(ISNUMBER(A929),COUNTIF(Calculations!A:A, A929),"")</f>
        <v/>
      </c>
      <c r="F929" s="3" t="str">
        <f t="shared" si="195"/>
        <v/>
      </c>
      <c r="G929" s="3" t="str">
        <f t="shared" si="196"/>
        <v/>
      </c>
      <c r="H929" s="3" t="str">
        <f t="shared" si="187"/>
        <v/>
      </c>
      <c r="I929" s="3" t="str">
        <f t="shared" si="188"/>
        <v/>
      </c>
      <c r="J929" s="3" t="str">
        <f t="shared" si="189"/>
        <v/>
      </c>
      <c r="K929" s="3" t="str">
        <f t="shared" si="190"/>
        <v/>
      </c>
      <c r="L929" s="3" t="str">
        <f t="shared" si="193"/>
        <v/>
      </c>
      <c r="M929" s="3" t="str">
        <f t="shared" si="194"/>
        <v/>
      </c>
    </row>
    <row r="930" spans="1:13" x14ac:dyDescent="0.2">
      <c r="A930" s="9" t="str">
        <f t="shared" si="191"/>
        <v/>
      </c>
      <c r="B930" s="3" t="str">
        <f t="shared" si="192"/>
        <v/>
      </c>
      <c r="C930" s="3" t="str">
        <f t="shared" si="186"/>
        <v/>
      </c>
      <c r="D930" s="3" t="str">
        <f>IF(ISNUMBER(A930),COUNTIF(Calculations!B:B, A930),"")</f>
        <v/>
      </c>
      <c r="E930" s="3" t="str">
        <f>IF(ISNUMBER(A930),COUNTIF(Calculations!A:A, A930),"")</f>
        <v/>
      </c>
      <c r="F930" s="3" t="str">
        <f t="shared" si="195"/>
        <v/>
      </c>
      <c r="G930" s="3" t="str">
        <f t="shared" si="196"/>
        <v/>
      </c>
      <c r="H930" s="3" t="str">
        <f t="shared" si="187"/>
        <v/>
      </c>
      <c r="I930" s="3" t="str">
        <f t="shared" si="188"/>
        <v/>
      </c>
      <c r="J930" s="3" t="str">
        <f t="shared" si="189"/>
        <v/>
      </c>
      <c r="K930" s="3" t="str">
        <f t="shared" si="190"/>
        <v/>
      </c>
      <c r="L930" s="3" t="str">
        <f t="shared" si="193"/>
        <v/>
      </c>
      <c r="M930" s="3" t="str">
        <f t="shared" si="194"/>
        <v/>
      </c>
    </row>
    <row r="931" spans="1:13" x14ac:dyDescent="0.2">
      <c r="A931" s="9" t="str">
        <f t="shared" si="191"/>
        <v/>
      </c>
      <c r="B931" s="3" t="str">
        <f t="shared" si="192"/>
        <v/>
      </c>
      <c r="C931" s="3" t="str">
        <f t="shared" si="186"/>
        <v/>
      </c>
      <c r="D931" s="3" t="str">
        <f>IF(ISNUMBER(A931),COUNTIF(Calculations!B:B, A931),"")</f>
        <v/>
      </c>
      <c r="E931" s="3" t="str">
        <f>IF(ISNUMBER(A931),COUNTIF(Calculations!A:A, A931),"")</f>
        <v/>
      </c>
      <c r="F931" s="3" t="str">
        <f t="shared" si="195"/>
        <v/>
      </c>
      <c r="G931" s="3" t="str">
        <f t="shared" si="196"/>
        <v/>
      </c>
      <c r="H931" s="3" t="str">
        <f t="shared" si="187"/>
        <v/>
      </c>
      <c r="I931" s="3" t="str">
        <f t="shared" si="188"/>
        <v/>
      </c>
      <c r="J931" s="3" t="str">
        <f t="shared" si="189"/>
        <v/>
      </c>
      <c r="K931" s="3" t="str">
        <f t="shared" si="190"/>
        <v/>
      </c>
      <c r="L931" s="3" t="str">
        <f t="shared" si="193"/>
        <v/>
      </c>
      <c r="M931" s="3" t="str">
        <f t="shared" si="194"/>
        <v/>
      </c>
    </row>
    <row r="932" spans="1:13" x14ac:dyDescent="0.2">
      <c r="A932" s="9" t="str">
        <f t="shared" si="191"/>
        <v/>
      </c>
      <c r="B932" s="3" t="str">
        <f t="shared" si="192"/>
        <v/>
      </c>
      <c r="C932" s="3" t="str">
        <f t="shared" si="186"/>
        <v/>
      </c>
      <c r="D932" s="3" t="str">
        <f>IF(ISNUMBER(A932),COUNTIF(Calculations!B:B, A932),"")</f>
        <v/>
      </c>
      <c r="E932" s="3" t="str">
        <f>IF(ISNUMBER(A932),COUNTIF(Calculations!A:A, A932),"")</f>
        <v/>
      </c>
      <c r="F932" s="3" t="str">
        <f t="shared" si="195"/>
        <v/>
      </c>
      <c r="G932" s="3" t="str">
        <f t="shared" si="196"/>
        <v/>
      </c>
      <c r="H932" s="3" t="str">
        <f t="shared" si="187"/>
        <v/>
      </c>
      <c r="I932" s="3" t="str">
        <f t="shared" si="188"/>
        <v/>
      </c>
      <c r="J932" s="3" t="str">
        <f t="shared" si="189"/>
        <v/>
      </c>
      <c r="K932" s="3" t="str">
        <f t="shared" si="190"/>
        <v/>
      </c>
      <c r="L932" s="3" t="str">
        <f t="shared" si="193"/>
        <v/>
      </c>
      <c r="M932" s="3" t="str">
        <f t="shared" si="194"/>
        <v/>
      </c>
    </row>
    <row r="933" spans="1:13" x14ac:dyDescent="0.2">
      <c r="A933" s="9" t="str">
        <f t="shared" si="191"/>
        <v/>
      </c>
      <c r="B933" s="3" t="str">
        <f t="shared" si="192"/>
        <v/>
      </c>
      <c r="C933" s="3" t="str">
        <f t="shared" si="186"/>
        <v/>
      </c>
      <c r="D933" s="3" t="str">
        <f>IF(ISNUMBER(A933),COUNTIF(Calculations!B:B, A933),"")</f>
        <v/>
      </c>
      <c r="E933" s="3" t="str">
        <f>IF(ISNUMBER(A933),COUNTIF(Calculations!A:A, A933),"")</f>
        <v/>
      </c>
      <c r="F933" s="3" t="str">
        <f t="shared" si="195"/>
        <v/>
      </c>
      <c r="G933" s="3" t="str">
        <f t="shared" si="196"/>
        <v/>
      </c>
      <c r="H933" s="3" t="str">
        <f t="shared" si="187"/>
        <v/>
      </c>
      <c r="I933" s="3" t="str">
        <f t="shared" si="188"/>
        <v/>
      </c>
      <c r="J933" s="3" t="str">
        <f t="shared" si="189"/>
        <v/>
      </c>
      <c r="K933" s="3" t="str">
        <f t="shared" si="190"/>
        <v/>
      </c>
      <c r="L933" s="3" t="str">
        <f t="shared" si="193"/>
        <v/>
      </c>
      <c r="M933" s="3" t="str">
        <f t="shared" si="194"/>
        <v/>
      </c>
    </row>
    <row r="934" spans="1:13" x14ac:dyDescent="0.2">
      <c r="A934" s="9" t="str">
        <f t="shared" si="191"/>
        <v/>
      </c>
      <c r="B934" s="3" t="str">
        <f t="shared" si="192"/>
        <v/>
      </c>
      <c r="C934" s="3" t="str">
        <f t="shared" si="186"/>
        <v/>
      </c>
      <c r="D934" s="3" t="str">
        <f>IF(ISNUMBER(A934),COUNTIF(Calculations!B:B, A934),"")</f>
        <v/>
      </c>
      <c r="E934" s="3" t="str">
        <f>IF(ISNUMBER(A934),COUNTIF(Calculations!A:A, A934),"")</f>
        <v/>
      </c>
      <c r="F934" s="3" t="str">
        <f t="shared" si="195"/>
        <v/>
      </c>
      <c r="G934" s="3" t="str">
        <f t="shared" si="196"/>
        <v/>
      </c>
      <c r="H934" s="3" t="str">
        <f t="shared" si="187"/>
        <v/>
      </c>
      <c r="I934" s="3" t="str">
        <f t="shared" si="188"/>
        <v/>
      </c>
      <c r="J934" s="3" t="str">
        <f t="shared" si="189"/>
        <v/>
      </c>
      <c r="K934" s="3" t="str">
        <f t="shared" si="190"/>
        <v/>
      </c>
      <c r="L934" s="3" t="str">
        <f t="shared" si="193"/>
        <v/>
      </c>
      <c r="M934" s="3" t="str">
        <f t="shared" si="194"/>
        <v/>
      </c>
    </row>
    <row r="935" spans="1:13" x14ac:dyDescent="0.2">
      <c r="A935" s="9" t="str">
        <f t="shared" si="191"/>
        <v/>
      </c>
      <c r="B935" s="3" t="str">
        <f t="shared" si="192"/>
        <v/>
      </c>
      <c r="C935" s="3" t="str">
        <f t="shared" si="186"/>
        <v/>
      </c>
      <c r="D935" s="3" t="str">
        <f>IF(ISNUMBER(A935),COUNTIF(Calculations!B:B, A935),"")</f>
        <v/>
      </c>
      <c r="E935" s="3" t="str">
        <f>IF(ISNUMBER(A935),COUNTIF(Calculations!A:A, A935),"")</f>
        <v/>
      </c>
      <c r="F935" s="3" t="str">
        <f t="shared" si="195"/>
        <v/>
      </c>
      <c r="G935" s="3" t="str">
        <f t="shared" si="196"/>
        <v/>
      </c>
      <c r="H935" s="3" t="str">
        <f t="shared" si="187"/>
        <v/>
      </c>
      <c r="I935" s="3" t="str">
        <f t="shared" si="188"/>
        <v/>
      </c>
      <c r="J935" s="3" t="str">
        <f t="shared" si="189"/>
        <v/>
      </c>
      <c r="K935" s="3" t="str">
        <f t="shared" si="190"/>
        <v/>
      </c>
      <c r="L935" s="3" t="str">
        <f t="shared" si="193"/>
        <v/>
      </c>
      <c r="M935" s="3" t="str">
        <f t="shared" si="194"/>
        <v/>
      </c>
    </row>
    <row r="936" spans="1:13" x14ac:dyDescent="0.2">
      <c r="A936" s="9" t="str">
        <f t="shared" si="191"/>
        <v/>
      </c>
      <c r="B936" s="3" t="str">
        <f t="shared" si="192"/>
        <v/>
      </c>
      <c r="C936" s="3" t="str">
        <f t="shared" si="186"/>
        <v/>
      </c>
      <c r="D936" s="3" t="str">
        <f>IF(ISNUMBER(A936),COUNTIF(Calculations!B:B, A936),"")</f>
        <v/>
      </c>
      <c r="E936" s="3" t="str">
        <f>IF(ISNUMBER(A936),COUNTIF(Calculations!A:A, A936),"")</f>
        <v/>
      </c>
      <c r="F936" s="3" t="str">
        <f t="shared" si="195"/>
        <v/>
      </c>
      <c r="G936" s="3" t="str">
        <f t="shared" si="196"/>
        <v/>
      </c>
      <c r="H936" s="3" t="str">
        <f t="shared" si="187"/>
        <v/>
      </c>
      <c r="I936" s="3" t="str">
        <f t="shared" si="188"/>
        <v/>
      </c>
      <c r="J936" s="3" t="str">
        <f t="shared" si="189"/>
        <v/>
      </c>
      <c r="K936" s="3" t="str">
        <f t="shared" si="190"/>
        <v/>
      </c>
      <c r="L936" s="3" t="str">
        <f t="shared" si="193"/>
        <v/>
      </c>
      <c r="M936" s="3" t="str">
        <f t="shared" si="194"/>
        <v/>
      </c>
    </row>
    <row r="937" spans="1:13" x14ac:dyDescent="0.2">
      <c r="A937" s="9" t="str">
        <f t="shared" si="191"/>
        <v/>
      </c>
      <c r="B937" s="3" t="str">
        <f t="shared" si="192"/>
        <v/>
      </c>
      <c r="C937" s="3" t="str">
        <f t="shared" si="186"/>
        <v/>
      </c>
      <c r="D937" s="3" t="str">
        <f>IF(ISNUMBER(A937),COUNTIF(Calculations!B:B, A937),"")</f>
        <v/>
      </c>
      <c r="E937" s="3" t="str">
        <f>IF(ISNUMBER(A937),COUNTIF(Calculations!A:A, A937),"")</f>
        <v/>
      </c>
      <c r="F937" s="3" t="str">
        <f t="shared" si="195"/>
        <v/>
      </c>
      <c r="G937" s="3" t="str">
        <f t="shared" si="196"/>
        <v/>
      </c>
      <c r="H937" s="3" t="str">
        <f t="shared" si="187"/>
        <v/>
      </c>
      <c r="I937" s="3" t="str">
        <f t="shared" si="188"/>
        <v/>
      </c>
      <c r="J937" s="3" t="str">
        <f t="shared" si="189"/>
        <v/>
      </c>
      <c r="K937" s="3" t="str">
        <f t="shared" si="190"/>
        <v/>
      </c>
      <c r="L937" s="3" t="str">
        <f t="shared" si="193"/>
        <v/>
      </c>
      <c r="M937" s="3" t="str">
        <f t="shared" si="194"/>
        <v/>
      </c>
    </row>
    <row r="938" spans="1:13" x14ac:dyDescent="0.2">
      <c r="A938" s="9" t="str">
        <f t="shared" si="191"/>
        <v/>
      </c>
      <c r="B938" s="3" t="str">
        <f t="shared" si="192"/>
        <v/>
      </c>
      <c r="C938" s="3" t="str">
        <f t="shared" si="186"/>
        <v/>
      </c>
      <c r="D938" s="3" t="str">
        <f>IF(ISNUMBER(A938),COUNTIF(Calculations!B:B, A938),"")</f>
        <v/>
      </c>
      <c r="E938" s="3" t="str">
        <f>IF(ISNUMBER(A938),COUNTIF(Calculations!A:A, A938),"")</f>
        <v/>
      </c>
      <c r="F938" s="3" t="str">
        <f t="shared" si="195"/>
        <v/>
      </c>
      <c r="G938" s="3" t="str">
        <f t="shared" si="196"/>
        <v/>
      </c>
      <c r="H938" s="3" t="str">
        <f t="shared" si="187"/>
        <v/>
      </c>
      <c r="I938" s="3" t="str">
        <f t="shared" si="188"/>
        <v/>
      </c>
      <c r="J938" s="3" t="str">
        <f t="shared" si="189"/>
        <v/>
      </c>
      <c r="K938" s="3" t="str">
        <f t="shared" si="190"/>
        <v/>
      </c>
      <c r="L938" s="3" t="str">
        <f t="shared" si="193"/>
        <v/>
      </c>
      <c r="M938" s="3" t="str">
        <f t="shared" si="194"/>
        <v/>
      </c>
    </row>
    <row r="939" spans="1:13" x14ac:dyDescent="0.2">
      <c r="A939" s="9" t="str">
        <f t="shared" si="191"/>
        <v/>
      </c>
      <c r="B939" s="3" t="str">
        <f t="shared" si="192"/>
        <v/>
      </c>
      <c r="C939" s="3" t="str">
        <f t="shared" si="186"/>
        <v/>
      </c>
      <c r="D939" s="3" t="str">
        <f>IF(ISNUMBER(A939),COUNTIF(Calculations!B:B, A939),"")</f>
        <v/>
      </c>
      <c r="E939" s="3" t="str">
        <f>IF(ISNUMBER(A939),COUNTIF(Calculations!A:A, A939),"")</f>
        <v/>
      </c>
      <c r="F939" s="3" t="str">
        <f t="shared" si="195"/>
        <v/>
      </c>
      <c r="G939" s="3" t="str">
        <f t="shared" si="196"/>
        <v/>
      </c>
      <c r="H939" s="3" t="str">
        <f t="shared" si="187"/>
        <v/>
      </c>
      <c r="I939" s="3" t="str">
        <f t="shared" si="188"/>
        <v/>
      </c>
      <c r="J939" s="3" t="str">
        <f t="shared" si="189"/>
        <v/>
      </c>
      <c r="K939" s="3" t="str">
        <f t="shared" si="190"/>
        <v/>
      </c>
      <c r="L939" s="3" t="str">
        <f t="shared" si="193"/>
        <v/>
      </c>
      <c r="M939" s="3" t="str">
        <f t="shared" si="194"/>
        <v/>
      </c>
    </row>
    <row r="940" spans="1:13" x14ac:dyDescent="0.2">
      <c r="A940" s="9" t="str">
        <f t="shared" si="191"/>
        <v/>
      </c>
      <c r="B940" s="3" t="str">
        <f t="shared" si="192"/>
        <v/>
      </c>
      <c r="C940" s="3" t="str">
        <f t="shared" si="186"/>
        <v/>
      </c>
      <c r="D940" s="3" t="str">
        <f>IF(ISNUMBER(A940),COUNTIF(Calculations!B:B, A940),"")</f>
        <v/>
      </c>
      <c r="E940" s="3" t="str">
        <f>IF(ISNUMBER(A940),COUNTIF(Calculations!A:A, A940),"")</f>
        <v/>
      </c>
      <c r="F940" s="3" t="str">
        <f t="shared" si="195"/>
        <v/>
      </c>
      <c r="G940" s="3" t="str">
        <f t="shared" si="196"/>
        <v/>
      </c>
      <c r="H940" s="3" t="str">
        <f t="shared" si="187"/>
        <v/>
      </c>
      <c r="I940" s="3" t="str">
        <f t="shared" si="188"/>
        <v/>
      </c>
      <c r="J940" s="3" t="str">
        <f t="shared" si="189"/>
        <v/>
      </c>
      <c r="K940" s="3" t="str">
        <f t="shared" si="190"/>
        <v/>
      </c>
      <c r="L940" s="3" t="str">
        <f t="shared" si="193"/>
        <v/>
      </c>
      <c r="M940" s="3" t="str">
        <f t="shared" si="194"/>
        <v/>
      </c>
    </row>
    <row r="941" spans="1:13" x14ac:dyDescent="0.2">
      <c r="A941" s="9" t="str">
        <f t="shared" si="191"/>
        <v/>
      </c>
      <c r="B941" s="3" t="str">
        <f t="shared" si="192"/>
        <v/>
      </c>
      <c r="C941" s="3" t="str">
        <f t="shared" si="186"/>
        <v/>
      </c>
      <c r="D941" s="3" t="str">
        <f>IF(ISNUMBER(A941),COUNTIF(Calculations!B:B, A941),"")</f>
        <v/>
      </c>
      <c r="E941" s="3" t="str">
        <f>IF(ISNUMBER(A941),COUNTIF(Calculations!A:A, A941),"")</f>
        <v/>
      </c>
      <c r="F941" s="3" t="str">
        <f t="shared" si="195"/>
        <v/>
      </c>
      <c r="G941" s="3" t="str">
        <f t="shared" si="196"/>
        <v/>
      </c>
      <c r="H941" s="3" t="str">
        <f t="shared" si="187"/>
        <v/>
      </c>
      <c r="I941" s="3" t="str">
        <f t="shared" si="188"/>
        <v/>
      </c>
      <c r="J941" s="3" t="str">
        <f t="shared" si="189"/>
        <v/>
      </c>
      <c r="K941" s="3" t="str">
        <f t="shared" si="190"/>
        <v/>
      </c>
      <c r="L941" s="3" t="str">
        <f t="shared" si="193"/>
        <v/>
      </c>
      <c r="M941" s="3" t="str">
        <f t="shared" si="194"/>
        <v/>
      </c>
    </row>
    <row r="942" spans="1:13" x14ac:dyDescent="0.2">
      <c r="A942" s="9" t="str">
        <f t="shared" si="191"/>
        <v/>
      </c>
      <c r="B942" s="3" t="str">
        <f t="shared" si="192"/>
        <v/>
      </c>
      <c r="C942" s="3" t="str">
        <f t="shared" si="186"/>
        <v/>
      </c>
      <c r="D942" s="3" t="str">
        <f>IF(ISNUMBER(A942),COUNTIF(Calculations!B:B, A942),"")</f>
        <v/>
      </c>
      <c r="E942" s="3" t="str">
        <f>IF(ISNUMBER(A942),COUNTIF(Calculations!A:A, A942),"")</f>
        <v/>
      </c>
      <c r="F942" s="3" t="str">
        <f t="shared" si="195"/>
        <v/>
      </c>
      <c r="G942" s="3" t="str">
        <f t="shared" si="196"/>
        <v/>
      </c>
      <c r="H942" s="3" t="str">
        <f t="shared" si="187"/>
        <v/>
      </c>
      <c r="I942" s="3" t="str">
        <f t="shared" si="188"/>
        <v/>
      </c>
      <c r="J942" s="3" t="str">
        <f t="shared" si="189"/>
        <v/>
      </c>
      <c r="K942" s="3" t="str">
        <f t="shared" si="190"/>
        <v/>
      </c>
      <c r="L942" s="3" t="str">
        <f t="shared" si="193"/>
        <v/>
      </c>
      <c r="M942" s="3" t="str">
        <f t="shared" si="194"/>
        <v/>
      </c>
    </row>
    <row r="943" spans="1:13" x14ac:dyDescent="0.2">
      <c r="A943" s="9" t="str">
        <f t="shared" si="191"/>
        <v/>
      </c>
      <c r="B943" s="3" t="str">
        <f t="shared" si="192"/>
        <v/>
      </c>
      <c r="C943" s="3" t="str">
        <f t="shared" si="186"/>
        <v/>
      </c>
      <c r="D943" s="3" t="str">
        <f>IF(ISNUMBER(A943),COUNTIF(Calculations!B:B, A943),"")</f>
        <v/>
      </c>
      <c r="E943" s="3" t="str">
        <f>IF(ISNUMBER(A943),COUNTIF(Calculations!A:A, A943),"")</f>
        <v/>
      </c>
      <c r="F943" s="3" t="str">
        <f t="shared" si="195"/>
        <v/>
      </c>
      <c r="G943" s="3" t="str">
        <f t="shared" si="196"/>
        <v/>
      </c>
      <c r="H943" s="3" t="str">
        <f t="shared" si="187"/>
        <v/>
      </c>
      <c r="I943" s="3" t="str">
        <f t="shared" si="188"/>
        <v/>
      </c>
      <c r="J943" s="3" t="str">
        <f t="shared" si="189"/>
        <v/>
      </c>
      <c r="K943" s="3" t="str">
        <f t="shared" si="190"/>
        <v/>
      </c>
      <c r="L943" s="3" t="str">
        <f t="shared" si="193"/>
        <v/>
      </c>
      <c r="M943" s="3" t="str">
        <f t="shared" si="194"/>
        <v/>
      </c>
    </row>
    <row r="944" spans="1:13" x14ac:dyDescent="0.2">
      <c r="A944" s="9" t="str">
        <f t="shared" si="191"/>
        <v/>
      </c>
      <c r="B944" s="3" t="str">
        <f t="shared" si="192"/>
        <v/>
      </c>
      <c r="C944" s="3" t="str">
        <f t="shared" si="186"/>
        <v/>
      </c>
      <c r="D944" s="3" t="str">
        <f>IF(ISNUMBER(A944),COUNTIF(Calculations!B:B, A944),"")</f>
        <v/>
      </c>
      <c r="E944" s="3" t="str">
        <f>IF(ISNUMBER(A944),COUNTIF(Calculations!A:A, A944),"")</f>
        <v/>
      </c>
      <c r="F944" s="3" t="str">
        <f t="shared" si="195"/>
        <v/>
      </c>
      <c r="G944" s="3" t="str">
        <f t="shared" si="196"/>
        <v/>
      </c>
      <c r="H944" s="3" t="str">
        <f t="shared" si="187"/>
        <v/>
      </c>
      <c r="I944" s="3" t="str">
        <f t="shared" si="188"/>
        <v/>
      </c>
      <c r="J944" s="3" t="str">
        <f t="shared" si="189"/>
        <v/>
      </c>
      <c r="K944" s="3" t="str">
        <f t="shared" si="190"/>
        <v/>
      </c>
      <c r="L944" s="3" t="str">
        <f t="shared" si="193"/>
        <v/>
      </c>
      <c r="M944" s="3" t="str">
        <f t="shared" si="194"/>
        <v/>
      </c>
    </row>
    <row r="945" spans="1:13" x14ac:dyDescent="0.2">
      <c r="A945" s="9" t="str">
        <f t="shared" si="191"/>
        <v/>
      </c>
      <c r="B945" s="3" t="str">
        <f t="shared" si="192"/>
        <v/>
      </c>
      <c r="C945" s="3" t="str">
        <f t="shared" si="186"/>
        <v/>
      </c>
      <c r="D945" s="3" t="str">
        <f>IF(ISNUMBER(A945),COUNTIF(Calculations!B:B, A945),"")</f>
        <v/>
      </c>
      <c r="E945" s="3" t="str">
        <f>IF(ISNUMBER(A945),COUNTIF(Calculations!A:A, A945),"")</f>
        <v/>
      </c>
      <c r="F945" s="3" t="str">
        <f t="shared" si="195"/>
        <v/>
      </c>
      <c r="G945" s="3" t="str">
        <f t="shared" si="196"/>
        <v/>
      </c>
      <c r="H945" s="3" t="str">
        <f t="shared" si="187"/>
        <v/>
      </c>
      <c r="I945" s="3" t="str">
        <f t="shared" si="188"/>
        <v/>
      </c>
      <c r="J945" s="3" t="str">
        <f t="shared" si="189"/>
        <v/>
      </c>
      <c r="K945" s="3" t="str">
        <f t="shared" si="190"/>
        <v/>
      </c>
      <c r="L945" s="3" t="str">
        <f t="shared" si="193"/>
        <v/>
      </c>
      <c r="M945" s="3" t="str">
        <f t="shared" si="194"/>
        <v/>
      </c>
    </row>
    <row r="946" spans="1:13" x14ac:dyDescent="0.2">
      <c r="A946" s="9" t="str">
        <f t="shared" si="191"/>
        <v/>
      </c>
      <c r="B946" s="3" t="str">
        <f t="shared" si="192"/>
        <v/>
      </c>
      <c r="C946" s="3" t="str">
        <f t="shared" si="186"/>
        <v/>
      </c>
      <c r="D946" s="3" t="str">
        <f>IF(ISNUMBER(A946),COUNTIF(Calculations!B:B, A946),"")</f>
        <v/>
      </c>
      <c r="E946" s="3" t="str">
        <f>IF(ISNUMBER(A946),COUNTIF(Calculations!A:A, A946),"")</f>
        <v/>
      </c>
      <c r="F946" s="3" t="str">
        <f t="shared" si="195"/>
        <v/>
      </c>
      <c r="G946" s="3" t="str">
        <f t="shared" si="196"/>
        <v/>
      </c>
      <c r="H946" s="3" t="str">
        <f t="shared" si="187"/>
        <v/>
      </c>
      <c r="I946" s="3" t="str">
        <f t="shared" si="188"/>
        <v/>
      </c>
      <c r="J946" s="3" t="str">
        <f t="shared" si="189"/>
        <v/>
      </c>
      <c r="K946" s="3" t="str">
        <f t="shared" si="190"/>
        <v/>
      </c>
      <c r="L946" s="3" t="str">
        <f t="shared" si="193"/>
        <v/>
      </c>
      <c r="M946" s="3" t="str">
        <f t="shared" si="194"/>
        <v/>
      </c>
    </row>
    <row r="947" spans="1:13" x14ac:dyDescent="0.2">
      <c r="A947" s="9" t="str">
        <f t="shared" si="191"/>
        <v/>
      </c>
      <c r="B947" s="3" t="str">
        <f t="shared" si="192"/>
        <v/>
      </c>
      <c r="C947" s="3" t="str">
        <f t="shared" si="186"/>
        <v/>
      </c>
      <c r="D947" s="3" t="str">
        <f>IF(ISNUMBER(A947),COUNTIF(Calculations!B:B, A947),"")</f>
        <v/>
      </c>
      <c r="E947" s="3" t="str">
        <f>IF(ISNUMBER(A947),COUNTIF(Calculations!A:A, A947),"")</f>
        <v/>
      </c>
      <c r="F947" s="3" t="str">
        <f t="shared" si="195"/>
        <v/>
      </c>
      <c r="G947" s="3" t="str">
        <f t="shared" si="196"/>
        <v/>
      </c>
      <c r="H947" s="3" t="str">
        <f t="shared" si="187"/>
        <v/>
      </c>
      <c r="I947" s="3" t="str">
        <f t="shared" si="188"/>
        <v/>
      </c>
      <c r="J947" s="3" t="str">
        <f t="shared" si="189"/>
        <v/>
      </c>
      <c r="K947" s="3" t="str">
        <f t="shared" si="190"/>
        <v/>
      </c>
      <c r="L947" s="3" t="str">
        <f t="shared" si="193"/>
        <v/>
      </c>
      <c r="M947" s="3" t="str">
        <f t="shared" si="194"/>
        <v/>
      </c>
    </row>
    <row r="948" spans="1:13" x14ac:dyDescent="0.2">
      <c r="A948" s="9" t="str">
        <f t="shared" si="191"/>
        <v/>
      </c>
      <c r="B948" s="3" t="str">
        <f t="shared" si="192"/>
        <v/>
      </c>
      <c r="C948" s="3" t="str">
        <f t="shared" si="186"/>
        <v/>
      </c>
      <c r="D948" s="3" t="str">
        <f>IF(ISNUMBER(A948),COUNTIF(Calculations!B:B, A948),"")</f>
        <v/>
      </c>
      <c r="E948" s="3" t="str">
        <f>IF(ISNUMBER(A948),COUNTIF(Calculations!A:A, A948),"")</f>
        <v/>
      </c>
      <c r="F948" s="3" t="str">
        <f t="shared" si="195"/>
        <v/>
      </c>
      <c r="G948" s="3" t="str">
        <f t="shared" si="196"/>
        <v/>
      </c>
      <c r="H948" s="3" t="str">
        <f t="shared" si="187"/>
        <v/>
      </c>
      <c r="I948" s="3" t="str">
        <f t="shared" si="188"/>
        <v/>
      </c>
      <c r="J948" s="3" t="str">
        <f t="shared" si="189"/>
        <v/>
      </c>
      <c r="K948" s="3" t="str">
        <f t="shared" si="190"/>
        <v/>
      </c>
      <c r="L948" s="3" t="str">
        <f t="shared" si="193"/>
        <v/>
      </c>
      <c r="M948" s="3" t="str">
        <f t="shared" si="194"/>
        <v/>
      </c>
    </row>
    <row r="949" spans="1:13" x14ac:dyDescent="0.2">
      <c r="A949" s="9" t="str">
        <f t="shared" si="191"/>
        <v/>
      </c>
      <c r="B949" s="3" t="str">
        <f t="shared" si="192"/>
        <v/>
      </c>
      <c r="C949" s="3" t="str">
        <f t="shared" si="186"/>
        <v/>
      </c>
      <c r="D949" s="3" t="str">
        <f>IF(ISNUMBER(A949),COUNTIF(Calculations!B:B, A949),"")</f>
        <v/>
      </c>
      <c r="E949" s="3" t="str">
        <f>IF(ISNUMBER(A949),COUNTIF(Calculations!A:A, A949),"")</f>
        <v/>
      </c>
      <c r="F949" s="3" t="str">
        <f t="shared" si="195"/>
        <v/>
      </c>
      <c r="G949" s="3" t="str">
        <f t="shared" si="196"/>
        <v/>
      </c>
      <c r="H949" s="3" t="str">
        <f t="shared" si="187"/>
        <v/>
      </c>
      <c r="I949" s="3" t="str">
        <f t="shared" si="188"/>
        <v/>
      </c>
      <c r="J949" s="3" t="str">
        <f t="shared" si="189"/>
        <v/>
      </c>
      <c r="K949" s="3" t="str">
        <f t="shared" si="190"/>
        <v/>
      </c>
      <c r="L949" s="3" t="str">
        <f t="shared" si="193"/>
        <v/>
      </c>
      <c r="M949" s="3" t="str">
        <f t="shared" si="194"/>
        <v/>
      </c>
    </row>
    <row r="950" spans="1:13" x14ac:dyDescent="0.2">
      <c r="A950" s="9" t="str">
        <f t="shared" si="191"/>
        <v/>
      </c>
      <c r="B950" s="3" t="str">
        <f t="shared" si="192"/>
        <v/>
      </c>
      <c r="C950" s="3" t="str">
        <f t="shared" si="186"/>
        <v/>
      </c>
      <c r="D950" s="3" t="str">
        <f>IF(ISNUMBER(A950),COUNTIF(Calculations!B:B, A950),"")</f>
        <v/>
      </c>
      <c r="E950" s="3" t="str">
        <f>IF(ISNUMBER(A950),COUNTIF(Calculations!A:A, A950),"")</f>
        <v/>
      </c>
      <c r="F950" s="3" t="str">
        <f t="shared" si="195"/>
        <v/>
      </c>
      <c r="G950" s="3" t="str">
        <f t="shared" si="196"/>
        <v/>
      </c>
      <c r="H950" s="3" t="str">
        <f t="shared" si="187"/>
        <v/>
      </c>
      <c r="I950" s="3" t="str">
        <f t="shared" si="188"/>
        <v/>
      </c>
      <c r="J950" s="3" t="str">
        <f t="shared" si="189"/>
        <v/>
      </c>
      <c r="K950" s="3" t="str">
        <f t="shared" si="190"/>
        <v/>
      </c>
      <c r="L950" s="3" t="str">
        <f t="shared" si="193"/>
        <v/>
      </c>
      <c r="M950" s="3" t="str">
        <f t="shared" si="194"/>
        <v/>
      </c>
    </row>
    <row r="951" spans="1:13" x14ac:dyDescent="0.2">
      <c r="A951" s="9" t="str">
        <f t="shared" si="191"/>
        <v/>
      </c>
      <c r="B951" s="3" t="str">
        <f t="shared" si="192"/>
        <v/>
      </c>
      <c r="C951" s="3" t="str">
        <f t="shared" si="186"/>
        <v/>
      </c>
      <c r="D951" s="3" t="str">
        <f>IF(ISNUMBER(A951),COUNTIF(Calculations!B:B, A951),"")</f>
        <v/>
      </c>
      <c r="E951" s="3" t="str">
        <f>IF(ISNUMBER(A951),COUNTIF(Calculations!A:A, A951),"")</f>
        <v/>
      </c>
      <c r="F951" s="3" t="str">
        <f t="shared" si="195"/>
        <v/>
      </c>
      <c r="G951" s="3" t="str">
        <f t="shared" si="196"/>
        <v/>
      </c>
      <c r="H951" s="3" t="str">
        <f t="shared" si="187"/>
        <v/>
      </c>
      <c r="I951" s="3" t="str">
        <f t="shared" si="188"/>
        <v/>
      </c>
      <c r="J951" s="3" t="str">
        <f t="shared" si="189"/>
        <v/>
      </c>
      <c r="K951" s="3" t="str">
        <f t="shared" si="190"/>
        <v/>
      </c>
      <c r="L951" s="3" t="str">
        <f t="shared" si="193"/>
        <v/>
      </c>
      <c r="M951" s="3" t="str">
        <f t="shared" si="194"/>
        <v/>
      </c>
    </row>
    <row r="952" spans="1:13" x14ac:dyDescent="0.2">
      <c r="A952" s="9" t="str">
        <f t="shared" si="191"/>
        <v/>
      </c>
      <c r="B952" s="3" t="str">
        <f t="shared" si="192"/>
        <v/>
      </c>
      <c r="C952" s="3" t="str">
        <f t="shared" si="186"/>
        <v/>
      </c>
      <c r="D952" s="3" t="str">
        <f>IF(ISNUMBER(A952),COUNTIF(Calculations!B:B, A952),"")</f>
        <v/>
      </c>
      <c r="E952" s="3" t="str">
        <f>IF(ISNUMBER(A952),COUNTIF(Calculations!A:A, A952),"")</f>
        <v/>
      </c>
      <c r="F952" s="3" t="str">
        <f t="shared" si="195"/>
        <v/>
      </c>
      <c r="G952" s="3" t="str">
        <f t="shared" si="196"/>
        <v/>
      </c>
      <c r="H952" s="3" t="str">
        <f t="shared" si="187"/>
        <v/>
      </c>
      <c r="I952" s="3" t="str">
        <f t="shared" si="188"/>
        <v/>
      </c>
      <c r="J952" s="3" t="str">
        <f t="shared" si="189"/>
        <v/>
      </c>
      <c r="K952" s="3" t="str">
        <f t="shared" si="190"/>
        <v/>
      </c>
      <c r="L952" s="3" t="str">
        <f t="shared" si="193"/>
        <v/>
      </c>
      <c r="M952" s="3" t="str">
        <f t="shared" si="194"/>
        <v/>
      </c>
    </row>
    <row r="953" spans="1:13" x14ac:dyDescent="0.2">
      <c r="A953" s="9" t="str">
        <f t="shared" si="191"/>
        <v/>
      </c>
      <c r="B953" s="3" t="str">
        <f t="shared" si="192"/>
        <v/>
      </c>
      <c r="C953" s="3" t="str">
        <f t="shared" si="186"/>
        <v/>
      </c>
      <c r="D953" s="3" t="str">
        <f>IF(ISNUMBER(A953),COUNTIF(Calculations!B:B, A953),"")</f>
        <v/>
      </c>
      <c r="E953" s="3" t="str">
        <f>IF(ISNUMBER(A953),COUNTIF(Calculations!A:A, A953),"")</f>
        <v/>
      </c>
      <c r="F953" s="3" t="str">
        <f t="shared" si="195"/>
        <v/>
      </c>
      <c r="G953" s="3" t="str">
        <f t="shared" si="196"/>
        <v/>
      </c>
      <c r="H953" s="3" t="str">
        <f t="shared" si="187"/>
        <v/>
      </c>
      <c r="I953" s="3" t="str">
        <f t="shared" si="188"/>
        <v/>
      </c>
      <c r="J953" s="3" t="str">
        <f t="shared" si="189"/>
        <v/>
      </c>
      <c r="K953" s="3" t="str">
        <f t="shared" si="190"/>
        <v/>
      </c>
      <c r="L953" s="3" t="str">
        <f t="shared" si="193"/>
        <v/>
      </c>
      <c r="M953" s="3" t="str">
        <f t="shared" si="194"/>
        <v/>
      </c>
    </row>
    <row r="954" spans="1:13" x14ac:dyDescent="0.2">
      <c r="A954" s="9" t="str">
        <f t="shared" si="191"/>
        <v/>
      </c>
      <c r="B954" s="3" t="str">
        <f t="shared" si="192"/>
        <v/>
      </c>
      <c r="C954" s="3" t="str">
        <f t="shared" si="186"/>
        <v/>
      </c>
      <c r="D954" s="3" t="str">
        <f>IF(ISNUMBER(A954),COUNTIF(Calculations!B:B, A954),"")</f>
        <v/>
      </c>
      <c r="E954" s="3" t="str">
        <f>IF(ISNUMBER(A954),COUNTIF(Calculations!A:A, A954),"")</f>
        <v/>
      </c>
      <c r="F954" s="3" t="str">
        <f t="shared" si="195"/>
        <v/>
      </c>
      <c r="G954" s="3" t="str">
        <f t="shared" si="196"/>
        <v/>
      </c>
      <c r="H954" s="3" t="str">
        <f t="shared" si="187"/>
        <v/>
      </c>
      <c r="I954" s="3" t="str">
        <f t="shared" si="188"/>
        <v/>
      </c>
      <c r="J954" s="3" t="str">
        <f t="shared" si="189"/>
        <v/>
      </c>
      <c r="K954" s="3" t="str">
        <f t="shared" si="190"/>
        <v/>
      </c>
      <c r="L954" s="3" t="str">
        <f t="shared" si="193"/>
        <v/>
      </c>
      <c r="M954" s="3" t="str">
        <f t="shared" si="194"/>
        <v/>
      </c>
    </row>
    <row r="955" spans="1:13" x14ac:dyDescent="0.2">
      <c r="A955" s="9" t="str">
        <f t="shared" si="191"/>
        <v/>
      </c>
      <c r="B955" s="3" t="str">
        <f t="shared" si="192"/>
        <v/>
      </c>
      <c r="C955" s="3" t="str">
        <f t="shared" si="186"/>
        <v/>
      </c>
      <c r="D955" s="3" t="str">
        <f>IF(ISNUMBER(A955),COUNTIF(Calculations!B:B, A955),"")</f>
        <v/>
      </c>
      <c r="E955" s="3" t="str">
        <f>IF(ISNUMBER(A955),COUNTIF(Calculations!A:A, A955),"")</f>
        <v/>
      </c>
      <c r="F955" s="3" t="str">
        <f t="shared" si="195"/>
        <v/>
      </c>
      <c r="G955" s="3" t="str">
        <f t="shared" si="196"/>
        <v/>
      </c>
      <c r="H955" s="3" t="str">
        <f t="shared" si="187"/>
        <v/>
      </c>
      <c r="I955" s="3" t="str">
        <f t="shared" si="188"/>
        <v/>
      </c>
      <c r="J955" s="3" t="str">
        <f t="shared" si="189"/>
        <v/>
      </c>
      <c r="K955" s="3" t="str">
        <f t="shared" si="190"/>
        <v/>
      </c>
      <c r="L955" s="3" t="str">
        <f t="shared" si="193"/>
        <v/>
      </c>
      <c r="M955" s="3" t="str">
        <f t="shared" si="194"/>
        <v/>
      </c>
    </row>
    <row r="956" spans="1:13" x14ac:dyDescent="0.2">
      <c r="A956" s="9" t="str">
        <f t="shared" si="191"/>
        <v/>
      </c>
      <c r="B956" s="3" t="str">
        <f t="shared" si="192"/>
        <v/>
      </c>
      <c r="C956" s="3" t="str">
        <f t="shared" si="186"/>
        <v/>
      </c>
      <c r="D956" s="3" t="str">
        <f>IF(ISNUMBER(A956),COUNTIF(Calculations!B:B, A956),"")</f>
        <v/>
      </c>
      <c r="E956" s="3" t="str">
        <f>IF(ISNUMBER(A956),COUNTIF(Calculations!A:A, A956),"")</f>
        <v/>
      </c>
      <c r="F956" s="3" t="str">
        <f t="shared" si="195"/>
        <v/>
      </c>
      <c r="G956" s="3" t="str">
        <f t="shared" si="196"/>
        <v/>
      </c>
      <c r="H956" s="3" t="str">
        <f t="shared" si="187"/>
        <v/>
      </c>
      <c r="I956" s="3" t="str">
        <f t="shared" si="188"/>
        <v/>
      </c>
      <c r="J956" s="3" t="str">
        <f t="shared" si="189"/>
        <v/>
      </c>
      <c r="K956" s="3" t="str">
        <f t="shared" si="190"/>
        <v/>
      </c>
      <c r="L956" s="3" t="str">
        <f t="shared" si="193"/>
        <v/>
      </c>
      <c r="M956" s="3" t="str">
        <f t="shared" si="194"/>
        <v/>
      </c>
    </row>
    <row r="957" spans="1:13" x14ac:dyDescent="0.2">
      <c r="A957" s="9" t="str">
        <f t="shared" si="191"/>
        <v/>
      </c>
      <c r="B957" s="3" t="str">
        <f t="shared" si="192"/>
        <v/>
      </c>
      <c r="C957" s="3" t="str">
        <f t="shared" si="186"/>
        <v/>
      </c>
      <c r="D957" s="3" t="str">
        <f>IF(ISNUMBER(A957),COUNTIF(Calculations!B:B, A957),"")</f>
        <v/>
      </c>
      <c r="E957" s="3" t="str">
        <f>IF(ISNUMBER(A957),COUNTIF(Calculations!A:A, A957),"")</f>
        <v/>
      </c>
      <c r="F957" s="3" t="str">
        <f t="shared" si="195"/>
        <v/>
      </c>
      <c r="G957" s="3" t="str">
        <f t="shared" si="196"/>
        <v/>
      </c>
      <c r="H957" s="3" t="str">
        <f t="shared" si="187"/>
        <v/>
      </c>
      <c r="I957" s="3" t="str">
        <f t="shared" si="188"/>
        <v/>
      </c>
      <c r="J957" s="3" t="str">
        <f t="shared" si="189"/>
        <v/>
      </c>
      <c r="K957" s="3" t="str">
        <f t="shared" si="190"/>
        <v/>
      </c>
      <c r="L957" s="3" t="str">
        <f t="shared" si="193"/>
        <v/>
      </c>
      <c r="M957" s="3" t="str">
        <f t="shared" si="194"/>
        <v/>
      </c>
    </row>
    <row r="958" spans="1:13" x14ac:dyDescent="0.2">
      <c r="A958" s="9" t="str">
        <f t="shared" si="191"/>
        <v/>
      </c>
      <c r="B958" s="3" t="str">
        <f t="shared" si="192"/>
        <v/>
      </c>
      <c r="C958" s="3" t="str">
        <f t="shared" si="186"/>
        <v/>
      </c>
      <c r="D958" s="3" t="str">
        <f>IF(ISNUMBER(A958),COUNTIF(Calculations!B:B, A958),"")</f>
        <v/>
      </c>
      <c r="E958" s="3" t="str">
        <f>IF(ISNUMBER(A958),COUNTIF(Calculations!A:A, A958),"")</f>
        <v/>
      </c>
      <c r="F958" s="3" t="str">
        <f t="shared" si="195"/>
        <v/>
      </c>
      <c r="G958" s="3" t="str">
        <f t="shared" si="196"/>
        <v/>
      </c>
      <c r="H958" s="3" t="str">
        <f t="shared" si="187"/>
        <v/>
      </c>
      <c r="I958" s="3" t="str">
        <f t="shared" si="188"/>
        <v/>
      </c>
      <c r="J958" s="3" t="str">
        <f t="shared" si="189"/>
        <v/>
      </c>
      <c r="K958" s="3" t="str">
        <f t="shared" si="190"/>
        <v/>
      </c>
      <c r="L958" s="3" t="str">
        <f t="shared" si="193"/>
        <v/>
      </c>
      <c r="M958" s="3" t="str">
        <f t="shared" si="194"/>
        <v/>
      </c>
    </row>
    <row r="959" spans="1:13" x14ac:dyDescent="0.2">
      <c r="A959" s="9" t="str">
        <f t="shared" si="191"/>
        <v/>
      </c>
      <c r="B959" s="3" t="str">
        <f t="shared" si="192"/>
        <v/>
      </c>
      <c r="C959" s="3" t="str">
        <f t="shared" si="186"/>
        <v/>
      </c>
      <c r="D959" s="3" t="str">
        <f>IF(ISNUMBER(A959),COUNTIF(Calculations!B:B, A959),"")</f>
        <v/>
      </c>
      <c r="E959" s="3" t="str">
        <f>IF(ISNUMBER(A959),COUNTIF(Calculations!A:A, A959),"")</f>
        <v/>
      </c>
      <c r="F959" s="3" t="str">
        <f t="shared" si="195"/>
        <v/>
      </c>
      <c r="G959" s="3" t="str">
        <f t="shared" si="196"/>
        <v/>
      </c>
      <c r="H959" s="3" t="str">
        <f t="shared" si="187"/>
        <v/>
      </c>
      <c r="I959" s="3" t="str">
        <f t="shared" si="188"/>
        <v/>
      </c>
      <c r="J959" s="3" t="str">
        <f t="shared" si="189"/>
        <v/>
      </c>
      <c r="K959" s="3" t="str">
        <f t="shared" si="190"/>
        <v/>
      </c>
      <c r="L959" s="3" t="str">
        <f t="shared" si="193"/>
        <v/>
      </c>
      <c r="M959" s="3" t="str">
        <f t="shared" si="194"/>
        <v/>
      </c>
    </row>
    <row r="960" spans="1:13" x14ac:dyDescent="0.2">
      <c r="A960" s="9" t="str">
        <f t="shared" si="191"/>
        <v/>
      </c>
      <c r="B960" s="3" t="str">
        <f t="shared" si="192"/>
        <v/>
      </c>
      <c r="C960" s="3" t="str">
        <f t="shared" si="186"/>
        <v/>
      </c>
      <c r="D960" s="3" t="str">
        <f>IF(ISNUMBER(A960),COUNTIF(Calculations!B:B, A960),"")</f>
        <v/>
      </c>
      <c r="E960" s="3" t="str">
        <f>IF(ISNUMBER(A960),COUNTIF(Calculations!A:A, A960),"")</f>
        <v/>
      </c>
      <c r="F960" s="3" t="str">
        <f t="shared" si="195"/>
        <v/>
      </c>
      <c r="G960" s="3" t="str">
        <f t="shared" si="196"/>
        <v/>
      </c>
      <c r="H960" s="3" t="str">
        <f t="shared" si="187"/>
        <v/>
      </c>
      <c r="I960" s="3" t="str">
        <f t="shared" si="188"/>
        <v/>
      </c>
      <c r="J960" s="3" t="str">
        <f t="shared" si="189"/>
        <v/>
      </c>
      <c r="K960" s="3" t="str">
        <f t="shared" si="190"/>
        <v/>
      </c>
      <c r="L960" s="3" t="str">
        <f t="shared" si="193"/>
        <v/>
      </c>
      <c r="M960" s="3" t="str">
        <f t="shared" si="194"/>
        <v/>
      </c>
    </row>
    <row r="961" spans="1:13" x14ac:dyDescent="0.2">
      <c r="A961" s="9" t="str">
        <f t="shared" si="191"/>
        <v/>
      </c>
      <c r="B961" s="3" t="str">
        <f t="shared" si="192"/>
        <v/>
      </c>
      <c r="C961" s="3" t="str">
        <f t="shared" si="186"/>
        <v/>
      </c>
      <c r="D961" s="3" t="str">
        <f>IF(ISNUMBER(A961),COUNTIF(Calculations!B:B, A961),"")</f>
        <v/>
      </c>
      <c r="E961" s="3" t="str">
        <f>IF(ISNUMBER(A961),COUNTIF(Calculations!A:A, A961),"")</f>
        <v/>
      </c>
      <c r="F961" s="3" t="str">
        <f t="shared" si="195"/>
        <v/>
      </c>
      <c r="G961" s="3" t="str">
        <f t="shared" si="196"/>
        <v/>
      </c>
      <c r="H961" s="3" t="str">
        <f t="shared" si="187"/>
        <v/>
      </c>
      <c r="I961" s="3" t="str">
        <f t="shared" si="188"/>
        <v/>
      </c>
      <c r="J961" s="3" t="str">
        <f t="shared" si="189"/>
        <v/>
      </c>
      <c r="K961" s="3" t="str">
        <f t="shared" si="190"/>
        <v/>
      </c>
      <c r="L961" s="3" t="str">
        <f t="shared" si="193"/>
        <v/>
      </c>
      <c r="M961" s="3" t="str">
        <f t="shared" si="194"/>
        <v/>
      </c>
    </row>
    <row r="962" spans="1:13" x14ac:dyDescent="0.2">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95"/>
        <v/>
      </c>
      <c r="G962" s="3" t="str">
        <f t="shared" si="196"/>
        <v/>
      </c>
      <c r="H962" s="3" t="str">
        <f t="shared" ref="H962:H1025" si="198">IF(ISNUMBER(A962),
  COUNTIFS(IndirectStartDates,"&lt;=" &amp; $A962, IndirectStartDates,"&gt;"&amp;$A962-AgeLowest,  IndirectCompletedDates,"&gt;=" &amp; $A962)
+ COUNTIFS(IndirectStartDates,"&lt;=" &amp; $A962,    IndirectStartDates,"&gt;"&amp;$A962-AgeLowest,  IndirectCompletedDates,""),"")</f>
        <v/>
      </c>
      <c r="I962" s="3"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201">IF(ISNUMBER(A962),
  COUNTIFS(IndirectStartDates,"&lt;=" &amp; $A962, IndirectStartDates,"&lt;="&amp;$A962-AgeLargest, IndirectCompletedDates,"&gt;=" &amp; $A962)
+ COUNTIFS(IndirectStartDates,"&lt;=" &amp; $A962,    IndirectStartDates,"&lt;="&amp;$A962-AgeLargest,  IndirectCompletedDates,""),"")</f>
        <v/>
      </c>
      <c r="L962" s="3" t="str">
        <f t="shared" si="193"/>
        <v/>
      </c>
      <c r="M962" s="3" t="str">
        <f t="shared" si="194"/>
        <v/>
      </c>
    </row>
    <row r="963" spans="1:13" x14ac:dyDescent="0.2">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3" t="str">
        <f t="shared" si="195"/>
        <v/>
      </c>
      <c r="G963" s="3" t="str">
        <f t="shared" si="196"/>
        <v/>
      </c>
      <c r="H963" s="3" t="str">
        <f t="shared" si="198"/>
        <v/>
      </c>
      <c r="I963" s="3" t="str">
        <f t="shared" si="199"/>
        <v/>
      </c>
      <c r="J963" s="3" t="str">
        <f t="shared" si="200"/>
        <v/>
      </c>
      <c r="K963" s="3" t="str">
        <f t="shared" si="201"/>
        <v/>
      </c>
      <c r="L963" s="3" t="str">
        <f t="shared" ref="L963:L1026" si="204">IF(A963&lt;&gt;"", IF(C962&gt;0, IF(((C963-C962)/C962)&gt;WIPWarningPercentage,C963,NA()),NA()),"")</f>
        <v/>
      </c>
      <c r="M963" s="3" t="str">
        <f t="shared" ref="M963:M1026" si="205">IF(A963&lt;&gt;"", IF(J962+K962&gt;0, IF(((J963+K963)-(J962+K962))/(J962+K962)&gt;AgeWarningPercentage,J963+K963,NA()),NA()),"")</f>
        <v/>
      </c>
    </row>
    <row r="964" spans="1:13" x14ac:dyDescent="0.2">
      <c r="A964" s="9" t="str">
        <f t="shared" si="202"/>
        <v/>
      </c>
      <c r="B964" s="3" t="str">
        <f t="shared" si="203"/>
        <v/>
      </c>
      <c r="C964" s="3" t="str">
        <f t="shared" si="197"/>
        <v/>
      </c>
      <c r="D964" s="3" t="str">
        <f>IF(ISNUMBER(A964),COUNTIF(Calculations!B:B, A964),"")</f>
        <v/>
      </c>
      <c r="E964" s="3" t="str">
        <f>IF(ISNUMBER(A964),COUNTIF(Calculations!A:A, A964),"")</f>
        <v/>
      </c>
      <c r="F964" s="3" t="str">
        <f t="shared" ref="F964:F1027" si="206">IF(ISNUMBER(A964),F963 + D964,"")</f>
        <v/>
      </c>
      <c r="G964" s="3" t="str">
        <f t="shared" ref="G964:G1027" si="207">IF(ISNUMBER(A964),G963 + E964,"")</f>
        <v/>
      </c>
      <c r="H964" s="3" t="str">
        <f t="shared" si="198"/>
        <v/>
      </c>
      <c r="I964" s="3" t="str">
        <f t="shared" si="199"/>
        <v/>
      </c>
      <c r="J964" s="3" t="str">
        <f t="shared" si="200"/>
        <v/>
      </c>
      <c r="K964" s="3" t="str">
        <f t="shared" si="201"/>
        <v/>
      </c>
      <c r="L964" s="3" t="str">
        <f t="shared" si="204"/>
        <v/>
      </c>
      <c r="M964" s="3" t="str">
        <f t="shared" si="205"/>
        <v/>
      </c>
    </row>
    <row r="965" spans="1:13" x14ac:dyDescent="0.2">
      <c r="A965" s="9" t="str">
        <f t="shared" si="202"/>
        <v/>
      </c>
      <c r="B965" s="3" t="str">
        <f t="shared" si="203"/>
        <v/>
      </c>
      <c r="C965" s="3" t="str">
        <f t="shared" si="197"/>
        <v/>
      </c>
      <c r="D965" s="3" t="str">
        <f>IF(ISNUMBER(A965),COUNTIF(Calculations!B:B, A965),"")</f>
        <v/>
      </c>
      <c r="E965" s="3" t="str">
        <f>IF(ISNUMBER(A965),COUNTIF(Calculations!A:A, A965),"")</f>
        <v/>
      </c>
      <c r="F965" s="3" t="str">
        <f t="shared" si="206"/>
        <v/>
      </c>
      <c r="G965" s="3" t="str">
        <f t="shared" si="207"/>
        <v/>
      </c>
      <c r="H965" s="3" t="str">
        <f t="shared" si="198"/>
        <v/>
      </c>
      <c r="I965" s="3" t="str">
        <f t="shared" si="199"/>
        <v/>
      </c>
      <c r="J965" s="3" t="str">
        <f t="shared" si="200"/>
        <v/>
      </c>
      <c r="K965" s="3" t="str">
        <f t="shared" si="201"/>
        <v/>
      </c>
      <c r="L965" s="3" t="str">
        <f t="shared" si="204"/>
        <v/>
      </c>
      <c r="M965" s="3" t="str">
        <f t="shared" si="205"/>
        <v/>
      </c>
    </row>
    <row r="966" spans="1:13" x14ac:dyDescent="0.2">
      <c r="A966" s="9" t="str">
        <f t="shared" si="202"/>
        <v/>
      </c>
      <c r="B966" s="3" t="str">
        <f t="shared" si="203"/>
        <v/>
      </c>
      <c r="C966" s="3" t="str">
        <f t="shared" si="197"/>
        <v/>
      </c>
      <c r="D966" s="3" t="str">
        <f>IF(ISNUMBER(A966),COUNTIF(Calculations!B:B, A966),"")</f>
        <v/>
      </c>
      <c r="E966" s="3" t="str">
        <f>IF(ISNUMBER(A966),COUNTIF(Calculations!A:A, A966),"")</f>
        <v/>
      </c>
      <c r="F966" s="3" t="str">
        <f t="shared" si="206"/>
        <v/>
      </c>
      <c r="G966" s="3" t="str">
        <f t="shared" si="207"/>
        <v/>
      </c>
      <c r="H966" s="3" t="str">
        <f t="shared" si="198"/>
        <v/>
      </c>
      <c r="I966" s="3" t="str">
        <f t="shared" si="199"/>
        <v/>
      </c>
      <c r="J966" s="3" t="str">
        <f t="shared" si="200"/>
        <v/>
      </c>
      <c r="K966" s="3" t="str">
        <f t="shared" si="201"/>
        <v/>
      </c>
      <c r="L966" s="3" t="str">
        <f t="shared" si="204"/>
        <v/>
      </c>
      <c r="M966" s="3" t="str">
        <f t="shared" si="205"/>
        <v/>
      </c>
    </row>
    <row r="967" spans="1:13" x14ac:dyDescent="0.2">
      <c r="A967" s="9" t="str">
        <f t="shared" si="202"/>
        <v/>
      </c>
      <c r="B967" s="3" t="str">
        <f t="shared" si="203"/>
        <v/>
      </c>
      <c r="C967" s="3" t="str">
        <f t="shared" si="197"/>
        <v/>
      </c>
      <c r="D967" s="3" t="str">
        <f>IF(ISNUMBER(A967),COUNTIF(Calculations!B:B, A967),"")</f>
        <v/>
      </c>
      <c r="E967" s="3" t="str">
        <f>IF(ISNUMBER(A967),COUNTIF(Calculations!A:A, A967),"")</f>
        <v/>
      </c>
      <c r="F967" s="3" t="str">
        <f t="shared" si="206"/>
        <v/>
      </c>
      <c r="G967" s="3" t="str">
        <f t="shared" si="207"/>
        <v/>
      </c>
      <c r="H967" s="3" t="str">
        <f t="shared" si="198"/>
        <v/>
      </c>
      <c r="I967" s="3" t="str">
        <f t="shared" si="199"/>
        <v/>
      </c>
      <c r="J967" s="3" t="str">
        <f t="shared" si="200"/>
        <v/>
      </c>
      <c r="K967" s="3" t="str">
        <f t="shared" si="201"/>
        <v/>
      </c>
      <c r="L967" s="3" t="str">
        <f t="shared" si="204"/>
        <v/>
      </c>
      <c r="M967" s="3" t="str">
        <f t="shared" si="205"/>
        <v/>
      </c>
    </row>
    <row r="968" spans="1:13" x14ac:dyDescent="0.2">
      <c r="A968" s="9" t="str">
        <f t="shared" si="202"/>
        <v/>
      </c>
      <c r="B968" s="3" t="str">
        <f t="shared" si="203"/>
        <v/>
      </c>
      <c r="C968" s="3" t="str">
        <f t="shared" si="197"/>
        <v/>
      </c>
      <c r="D968" s="3" t="str">
        <f>IF(ISNUMBER(A968),COUNTIF(Calculations!B:B, A968),"")</f>
        <v/>
      </c>
      <c r="E968" s="3" t="str">
        <f>IF(ISNUMBER(A968),COUNTIF(Calculations!A:A, A968),"")</f>
        <v/>
      </c>
      <c r="F968" s="3" t="str">
        <f t="shared" si="206"/>
        <v/>
      </c>
      <c r="G968" s="3" t="str">
        <f t="shared" si="207"/>
        <v/>
      </c>
      <c r="H968" s="3" t="str">
        <f t="shared" si="198"/>
        <v/>
      </c>
      <c r="I968" s="3" t="str">
        <f t="shared" si="199"/>
        <v/>
      </c>
      <c r="J968" s="3" t="str">
        <f t="shared" si="200"/>
        <v/>
      </c>
      <c r="K968" s="3" t="str">
        <f t="shared" si="201"/>
        <v/>
      </c>
      <c r="L968" s="3" t="str">
        <f t="shared" si="204"/>
        <v/>
      </c>
      <c r="M968" s="3" t="str">
        <f t="shared" si="205"/>
        <v/>
      </c>
    </row>
    <row r="969" spans="1:13" x14ac:dyDescent="0.2">
      <c r="A969" s="9" t="str">
        <f t="shared" si="202"/>
        <v/>
      </c>
      <c r="B969" s="3" t="str">
        <f t="shared" si="203"/>
        <v/>
      </c>
      <c r="C969" s="3" t="str">
        <f t="shared" si="197"/>
        <v/>
      </c>
      <c r="D969" s="3" t="str">
        <f>IF(ISNUMBER(A969),COUNTIF(Calculations!B:B, A969),"")</f>
        <v/>
      </c>
      <c r="E969" s="3" t="str">
        <f>IF(ISNUMBER(A969),COUNTIF(Calculations!A:A, A969),"")</f>
        <v/>
      </c>
      <c r="F969" s="3" t="str">
        <f t="shared" si="206"/>
        <v/>
      </c>
      <c r="G969" s="3" t="str">
        <f t="shared" si="207"/>
        <v/>
      </c>
      <c r="H969" s="3" t="str">
        <f t="shared" si="198"/>
        <v/>
      </c>
      <c r="I969" s="3" t="str">
        <f t="shared" si="199"/>
        <v/>
      </c>
      <c r="J969" s="3" t="str">
        <f t="shared" si="200"/>
        <v/>
      </c>
      <c r="K969" s="3" t="str">
        <f t="shared" si="201"/>
        <v/>
      </c>
      <c r="L969" s="3" t="str">
        <f t="shared" si="204"/>
        <v/>
      </c>
      <c r="M969" s="3" t="str">
        <f t="shared" si="205"/>
        <v/>
      </c>
    </row>
    <row r="970" spans="1:13" x14ac:dyDescent="0.2">
      <c r="A970" s="9" t="str">
        <f t="shared" si="202"/>
        <v/>
      </c>
      <c r="B970" s="3" t="str">
        <f t="shared" si="203"/>
        <v/>
      </c>
      <c r="C970" s="3" t="str">
        <f t="shared" si="197"/>
        <v/>
      </c>
      <c r="D970" s="3" t="str">
        <f>IF(ISNUMBER(A970),COUNTIF(Calculations!B:B, A970),"")</f>
        <v/>
      </c>
      <c r="E970" s="3" t="str">
        <f>IF(ISNUMBER(A970),COUNTIF(Calculations!A:A, A970),"")</f>
        <v/>
      </c>
      <c r="F970" s="3" t="str">
        <f t="shared" si="206"/>
        <v/>
      </c>
      <c r="G970" s="3" t="str">
        <f t="shared" si="207"/>
        <v/>
      </c>
      <c r="H970" s="3" t="str">
        <f t="shared" si="198"/>
        <v/>
      </c>
      <c r="I970" s="3" t="str">
        <f t="shared" si="199"/>
        <v/>
      </c>
      <c r="J970" s="3" t="str">
        <f t="shared" si="200"/>
        <v/>
      </c>
      <c r="K970" s="3" t="str">
        <f t="shared" si="201"/>
        <v/>
      </c>
      <c r="L970" s="3" t="str">
        <f t="shared" si="204"/>
        <v/>
      </c>
      <c r="M970" s="3" t="str">
        <f t="shared" si="205"/>
        <v/>
      </c>
    </row>
    <row r="971" spans="1:13" x14ac:dyDescent="0.2">
      <c r="A971" s="9" t="str">
        <f t="shared" si="202"/>
        <v/>
      </c>
      <c r="B971" s="3" t="str">
        <f t="shared" si="203"/>
        <v/>
      </c>
      <c r="C971" s="3" t="str">
        <f t="shared" si="197"/>
        <v/>
      </c>
      <c r="D971" s="3" t="str">
        <f>IF(ISNUMBER(A971),COUNTIF(Calculations!B:B, A971),"")</f>
        <v/>
      </c>
      <c r="E971" s="3" t="str">
        <f>IF(ISNUMBER(A971),COUNTIF(Calculations!A:A, A971),"")</f>
        <v/>
      </c>
      <c r="F971" s="3" t="str">
        <f t="shared" si="206"/>
        <v/>
      </c>
      <c r="G971" s="3" t="str">
        <f t="shared" si="207"/>
        <v/>
      </c>
      <c r="H971" s="3" t="str">
        <f t="shared" si="198"/>
        <v/>
      </c>
      <c r="I971" s="3" t="str">
        <f t="shared" si="199"/>
        <v/>
      </c>
      <c r="J971" s="3" t="str">
        <f t="shared" si="200"/>
        <v/>
      </c>
      <c r="K971" s="3" t="str">
        <f t="shared" si="201"/>
        <v/>
      </c>
      <c r="L971" s="3" t="str">
        <f t="shared" si="204"/>
        <v/>
      </c>
      <c r="M971" s="3" t="str">
        <f t="shared" si="205"/>
        <v/>
      </c>
    </row>
    <row r="972" spans="1:13" x14ac:dyDescent="0.2">
      <c r="A972" s="9" t="str">
        <f t="shared" si="202"/>
        <v/>
      </c>
      <c r="B972" s="3" t="str">
        <f t="shared" si="203"/>
        <v/>
      </c>
      <c r="C972" s="3" t="str">
        <f t="shared" si="197"/>
        <v/>
      </c>
      <c r="D972" s="3" t="str">
        <f>IF(ISNUMBER(A972),COUNTIF(Calculations!B:B, A972),"")</f>
        <v/>
      </c>
      <c r="E972" s="3" t="str">
        <f>IF(ISNUMBER(A972),COUNTIF(Calculations!A:A, A972),"")</f>
        <v/>
      </c>
      <c r="F972" s="3" t="str">
        <f t="shared" si="206"/>
        <v/>
      </c>
      <c r="G972" s="3" t="str">
        <f t="shared" si="207"/>
        <v/>
      </c>
      <c r="H972" s="3" t="str">
        <f t="shared" si="198"/>
        <v/>
      </c>
      <c r="I972" s="3" t="str">
        <f t="shared" si="199"/>
        <v/>
      </c>
      <c r="J972" s="3" t="str">
        <f t="shared" si="200"/>
        <v/>
      </c>
      <c r="K972" s="3" t="str">
        <f t="shared" si="201"/>
        <v/>
      </c>
      <c r="L972" s="3" t="str">
        <f t="shared" si="204"/>
        <v/>
      </c>
      <c r="M972" s="3" t="str">
        <f t="shared" si="205"/>
        <v/>
      </c>
    </row>
    <row r="973" spans="1:13" x14ac:dyDescent="0.2">
      <c r="A973" s="9" t="str">
        <f t="shared" si="202"/>
        <v/>
      </c>
      <c r="B973" s="3" t="str">
        <f t="shared" si="203"/>
        <v/>
      </c>
      <c r="C973" s="3" t="str">
        <f t="shared" si="197"/>
        <v/>
      </c>
      <c r="D973" s="3" t="str">
        <f>IF(ISNUMBER(A973),COUNTIF(Calculations!B:B, A973),"")</f>
        <v/>
      </c>
      <c r="E973" s="3" t="str">
        <f>IF(ISNUMBER(A973),COUNTIF(Calculations!A:A, A973),"")</f>
        <v/>
      </c>
      <c r="F973" s="3" t="str">
        <f t="shared" si="206"/>
        <v/>
      </c>
      <c r="G973" s="3" t="str">
        <f t="shared" si="207"/>
        <v/>
      </c>
      <c r="H973" s="3" t="str">
        <f t="shared" si="198"/>
        <v/>
      </c>
      <c r="I973" s="3" t="str">
        <f t="shared" si="199"/>
        <v/>
      </c>
      <c r="J973" s="3" t="str">
        <f t="shared" si="200"/>
        <v/>
      </c>
      <c r="K973" s="3" t="str">
        <f t="shared" si="201"/>
        <v/>
      </c>
      <c r="L973" s="3" t="str">
        <f t="shared" si="204"/>
        <v/>
      </c>
      <c r="M973" s="3" t="str">
        <f t="shared" si="205"/>
        <v/>
      </c>
    </row>
    <row r="974" spans="1:13" x14ac:dyDescent="0.2">
      <c r="A974" s="9" t="str">
        <f t="shared" si="202"/>
        <v/>
      </c>
      <c r="B974" s="3" t="str">
        <f t="shared" si="203"/>
        <v/>
      </c>
      <c r="C974" s="3" t="str">
        <f t="shared" si="197"/>
        <v/>
      </c>
      <c r="D974" s="3" t="str">
        <f>IF(ISNUMBER(A974),COUNTIF(Calculations!B:B, A974),"")</f>
        <v/>
      </c>
      <c r="E974" s="3" t="str">
        <f>IF(ISNUMBER(A974),COUNTIF(Calculations!A:A, A974),"")</f>
        <v/>
      </c>
      <c r="F974" s="3" t="str">
        <f t="shared" si="206"/>
        <v/>
      </c>
      <c r="G974" s="3" t="str">
        <f t="shared" si="207"/>
        <v/>
      </c>
      <c r="H974" s="3" t="str">
        <f t="shared" si="198"/>
        <v/>
      </c>
      <c r="I974" s="3" t="str">
        <f t="shared" si="199"/>
        <v/>
      </c>
      <c r="J974" s="3" t="str">
        <f t="shared" si="200"/>
        <v/>
      </c>
      <c r="K974" s="3" t="str">
        <f t="shared" si="201"/>
        <v/>
      </c>
      <c r="L974" s="3" t="str">
        <f t="shared" si="204"/>
        <v/>
      </c>
      <c r="M974" s="3" t="str">
        <f t="shared" si="205"/>
        <v/>
      </c>
    </row>
    <row r="975" spans="1:13" x14ac:dyDescent="0.2">
      <c r="A975" s="9" t="str">
        <f t="shared" si="202"/>
        <v/>
      </c>
      <c r="B975" s="3" t="str">
        <f t="shared" si="203"/>
        <v/>
      </c>
      <c r="C975" s="3" t="str">
        <f t="shared" si="197"/>
        <v/>
      </c>
      <c r="D975" s="3" t="str">
        <f>IF(ISNUMBER(A975),COUNTIF(Calculations!B:B, A975),"")</f>
        <v/>
      </c>
      <c r="E975" s="3" t="str">
        <f>IF(ISNUMBER(A975),COUNTIF(Calculations!A:A, A975),"")</f>
        <v/>
      </c>
      <c r="F975" s="3" t="str">
        <f t="shared" si="206"/>
        <v/>
      </c>
      <c r="G975" s="3" t="str">
        <f t="shared" si="207"/>
        <v/>
      </c>
      <c r="H975" s="3" t="str">
        <f t="shared" si="198"/>
        <v/>
      </c>
      <c r="I975" s="3" t="str">
        <f t="shared" si="199"/>
        <v/>
      </c>
      <c r="J975" s="3" t="str">
        <f t="shared" si="200"/>
        <v/>
      </c>
      <c r="K975" s="3" t="str">
        <f t="shared" si="201"/>
        <v/>
      </c>
      <c r="L975" s="3" t="str">
        <f t="shared" si="204"/>
        <v/>
      </c>
      <c r="M975" s="3" t="str">
        <f t="shared" si="205"/>
        <v/>
      </c>
    </row>
    <row r="976" spans="1:13" x14ac:dyDescent="0.2">
      <c r="A976" s="9" t="str">
        <f t="shared" si="202"/>
        <v/>
      </c>
      <c r="B976" s="3" t="str">
        <f t="shared" si="203"/>
        <v/>
      </c>
      <c r="C976" s="3" t="str">
        <f t="shared" si="197"/>
        <v/>
      </c>
      <c r="D976" s="3" t="str">
        <f>IF(ISNUMBER(A976),COUNTIF(Calculations!B:B, A976),"")</f>
        <v/>
      </c>
      <c r="E976" s="3" t="str">
        <f>IF(ISNUMBER(A976),COUNTIF(Calculations!A:A, A976),"")</f>
        <v/>
      </c>
      <c r="F976" s="3" t="str">
        <f t="shared" si="206"/>
        <v/>
      </c>
      <c r="G976" s="3" t="str">
        <f t="shared" si="207"/>
        <v/>
      </c>
      <c r="H976" s="3" t="str">
        <f t="shared" si="198"/>
        <v/>
      </c>
      <c r="I976" s="3" t="str">
        <f t="shared" si="199"/>
        <v/>
      </c>
      <c r="J976" s="3" t="str">
        <f t="shared" si="200"/>
        <v/>
      </c>
      <c r="K976" s="3" t="str">
        <f t="shared" si="201"/>
        <v/>
      </c>
      <c r="L976" s="3" t="str">
        <f t="shared" si="204"/>
        <v/>
      </c>
      <c r="M976" s="3" t="str">
        <f t="shared" si="205"/>
        <v/>
      </c>
    </row>
    <row r="977" spans="1:13" x14ac:dyDescent="0.2">
      <c r="A977" s="9" t="str">
        <f t="shared" si="202"/>
        <v/>
      </c>
      <c r="B977" s="3" t="str">
        <f t="shared" si="203"/>
        <v/>
      </c>
      <c r="C977" s="3" t="str">
        <f t="shared" si="197"/>
        <v/>
      </c>
      <c r="D977" s="3" t="str">
        <f>IF(ISNUMBER(A977),COUNTIF(Calculations!B:B, A977),"")</f>
        <v/>
      </c>
      <c r="E977" s="3" t="str">
        <f>IF(ISNUMBER(A977),COUNTIF(Calculations!A:A, A977),"")</f>
        <v/>
      </c>
      <c r="F977" s="3" t="str">
        <f t="shared" si="206"/>
        <v/>
      </c>
      <c r="G977" s="3" t="str">
        <f t="shared" si="207"/>
        <v/>
      </c>
      <c r="H977" s="3" t="str">
        <f t="shared" si="198"/>
        <v/>
      </c>
      <c r="I977" s="3" t="str">
        <f t="shared" si="199"/>
        <v/>
      </c>
      <c r="J977" s="3" t="str">
        <f t="shared" si="200"/>
        <v/>
      </c>
      <c r="K977" s="3" t="str">
        <f t="shared" si="201"/>
        <v/>
      </c>
      <c r="L977" s="3" t="str">
        <f t="shared" si="204"/>
        <v/>
      </c>
      <c r="M977" s="3" t="str">
        <f t="shared" si="205"/>
        <v/>
      </c>
    </row>
    <row r="978" spans="1:13" x14ac:dyDescent="0.2">
      <c r="A978" s="9" t="str">
        <f t="shared" si="202"/>
        <v/>
      </c>
      <c r="B978" s="3" t="str">
        <f t="shared" si="203"/>
        <v/>
      </c>
      <c r="C978" s="3" t="str">
        <f t="shared" si="197"/>
        <v/>
      </c>
      <c r="D978" s="3" t="str">
        <f>IF(ISNUMBER(A978),COUNTIF(Calculations!B:B, A978),"")</f>
        <v/>
      </c>
      <c r="E978" s="3" t="str">
        <f>IF(ISNUMBER(A978),COUNTIF(Calculations!A:A, A978),"")</f>
        <v/>
      </c>
      <c r="F978" s="3" t="str">
        <f t="shared" si="206"/>
        <v/>
      </c>
      <c r="G978" s="3" t="str">
        <f t="shared" si="207"/>
        <v/>
      </c>
      <c r="H978" s="3" t="str">
        <f t="shared" si="198"/>
        <v/>
      </c>
      <c r="I978" s="3" t="str">
        <f t="shared" si="199"/>
        <v/>
      </c>
      <c r="J978" s="3" t="str">
        <f t="shared" si="200"/>
        <v/>
      </c>
      <c r="K978" s="3" t="str">
        <f t="shared" si="201"/>
        <v/>
      </c>
      <c r="L978" s="3" t="str">
        <f t="shared" si="204"/>
        <v/>
      </c>
      <c r="M978" s="3" t="str">
        <f t="shared" si="205"/>
        <v/>
      </c>
    </row>
    <row r="979" spans="1:13" x14ac:dyDescent="0.2">
      <c r="A979" s="9" t="str">
        <f t="shared" si="202"/>
        <v/>
      </c>
      <c r="B979" s="3" t="str">
        <f t="shared" si="203"/>
        <v/>
      </c>
      <c r="C979" s="3" t="str">
        <f t="shared" si="197"/>
        <v/>
      </c>
      <c r="D979" s="3" t="str">
        <f>IF(ISNUMBER(A979),COUNTIF(Calculations!B:B, A979),"")</f>
        <v/>
      </c>
      <c r="E979" s="3" t="str">
        <f>IF(ISNUMBER(A979),COUNTIF(Calculations!A:A, A979),"")</f>
        <v/>
      </c>
      <c r="F979" s="3" t="str">
        <f t="shared" si="206"/>
        <v/>
      </c>
      <c r="G979" s="3" t="str">
        <f t="shared" si="207"/>
        <v/>
      </c>
      <c r="H979" s="3" t="str">
        <f t="shared" si="198"/>
        <v/>
      </c>
      <c r="I979" s="3" t="str">
        <f t="shared" si="199"/>
        <v/>
      </c>
      <c r="J979" s="3" t="str">
        <f t="shared" si="200"/>
        <v/>
      </c>
      <c r="K979" s="3" t="str">
        <f t="shared" si="201"/>
        <v/>
      </c>
      <c r="L979" s="3" t="str">
        <f t="shared" si="204"/>
        <v/>
      </c>
      <c r="M979" s="3" t="str">
        <f t="shared" si="205"/>
        <v/>
      </c>
    </row>
    <row r="980" spans="1:13" x14ac:dyDescent="0.2">
      <c r="A980" s="9" t="str">
        <f t="shared" si="202"/>
        <v/>
      </c>
      <c r="B980" s="3" t="str">
        <f t="shared" si="203"/>
        <v/>
      </c>
      <c r="C980" s="3" t="str">
        <f t="shared" si="197"/>
        <v/>
      </c>
      <c r="D980" s="3" t="str">
        <f>IF(ISNUMBER(A980),COUNTIF(Calculations!B:B, A980),"")</f>
        <v/>
      </c>
      <c r="E980" s="3" t="str">
        <f>IF(ISNUMBER(A980),COUNTIF(Calculations!A:A, A980),"")</f>
        <v/>
      </c>
      <c r="F980" s="3" t="str">
        <f t="shared" si="206"/>
        <v/>
      </c>
      <c r="G980" s="3" t="str">
        <f t="shared" si="207"/>
        <v/>
      </c>
      <c r="H980" s="3" t="str">
        <f t="shared" si="198"/>
        <v/>
      </c>
      <c r="I980" s="3" t="str">
        <f t="shared" si="199"/>
        <v/>
      </c>
      <c r="J980" s="3" t="str">
        <f t="shared" si="200"/>
        <v/>
      </c>
      <c r="K980" s="3" t="str">
        <f t="shared" si="201"/>
        <v/>
      </c>
      <c r="L980" s="3" t="str">
        <f t="shared" si="204"/>
        <v/>
      </c>
      <c r="M980" s="3" t="str">
        <f t="shared" si="205"/>
        <v/>
      </c>
    </row>
    <row r="981" spans="1:13" x14ac:dyDescent="0.2">
      <c r="A981" s="9" t="str">
        <f t="shared" si="202"/>
        <v/>
      </c>
      <c r="B981" s="3" t="str">
        <f t="shared" si="203"/>
        <v/>
      </c>
      <c r="C981" s="3" t="str">
        <f t="shared" si="197"/>
        <v/>
      </c>
      <c r="D981" s="3" t="str">
        <f>IF(ISNUMBER(A981),COUNTIF(Calculations!B:B, A981),"")</f>
        <v/>
      </c>
      <c r="E981" s="3" t="str">
        <f>IF(ISNUMBER(A981),COUNTIF(Calculations!A:A, A981),"")</f>
        <v/>
      </c>
      <c r="F981" s="3" t="str">
        <f t="shared" si="206"/>
        <v/>
      </c>
      <c r="G981" s="3" t="str">
        <f t="shared" si="207"/>
        <v/>
      </c>
      <c r="H981" s="3" t="str">
        <f t="shared" si="198"/>
        <v/>
      </c>
      <c r="I981" s="3" t="str">
        <f t="shared" si="199"/>
        <v/>
      </c>
      <c r="J981" s="3" t="str">
        <f t="shared" si="200"/>
        <v/>
      </c>
      <c r="K981" s="3" t="str">
        <f t="shared" si="201"/>
        <v/>
      </c>
      <c r="L981" s="3" t="str">
        <f t="shared" si="204"/>
        <v/>
      </c>
      <c r="M981" s="3" t="str">
        <f t="shared" si="205"/>
        <v/>
      </c>
    </row>
    <row r="982" spans="1:13" x14ac:dyDescent="0.2">
      <c r="A982" s="9" t="str">
        <f t="shared" si="202"/>
        <v/>
      </c>
      <c r="B982" s="3" t="str">
        <f t="shared" si="203"/>
        <v/>
      </c>
      <c r="C982" s="3" t="str">
        <f t="shared" si="197"/>
        <v/>
      </c>
      <c r="D982" s="3" t="str">
        <f>IF(ISNUMBER(A982),COUNTIF(Calculations!B:B, A982),"")</f>
        <v/>
      </c>
      <c r="E982" s="3" t="str">
        <f>IF(ISNUMBER(A982),COUNTIF(Calculations!A:A, A982),"")</f>
        <v/>
      </c>
      <c r="F982" s="3" t="str">
        <f t="shared" si="206"/>
        <v/>
      </c>
      <c r="G982" s="3" t="str">
        <f t="shared" si="207"/>
        <v/>
      </c>
      <c r="H982" s="3" t="str">
        <f t="shared" si="198"/>
        <v/>
      </c>
      <c r="I982" s="3" t="str">
        <f t="shared" si="199"/>
        <v/>
      </c>
      <c r="J982" s="3" t="str">
        <f t="shared" si="200"/>
        <v/>
      </c>
      <c r="K982" s="3" t="str">
        <f t="shared" si="201"/>
        <v/>
      </c>
      <c r="L982" s="3" t="str">
        <f t="shared" si="204"/>
        <v/>
      </c>
      <c r="M982" s="3" t="str">
        <f t="shared" si="205"/>
        <v/>
      </c>
    </row>
    <row r="983" spans="1:13" x14ac:dyDescent="0.2">
      <c r="A983" s="9" t="str">
        <f t="shared" si="202"/>
        <v/>
      </c>
      <c r="B983" s="3" t="str">
        <f t="shared" si="203"/>
        <v/>
      </c>
      <c r="C983" s="3" t="str">
        <f t="shared" si="197"/>
        <v/>
      </c>
      <c r="D983" s="3" t="str">
        <f>IF(ISNUMBER(A983),COUNTIF(Calculations!B:B, A983),"")</f>
        <v/>
      </c>
      <c r="E983" s="3" t="str">
        <f>IF(ISNUMBER(A983),COUNTIF(Calculations!A:A, A983),"")</f>
        <v/>
      </c>
      <c r="F983" s="3" t="str">
        <f t="shared" si="206"/>
        <v/>
      </c>
      <c r="G983" s="3" t="str">
        <f t="shared" si="207"/>
        <v/>
      </c>
      <c r="H983" s="3" t="str">
        <f t="shared" si="198"/>
        <v/>
      </c>
      <c r="I983" s="3" t="str">
        <f t="shared" si="199"/>
        <v/>
      </c>
      <c r="J983" s="3" t="str">
        <f t="shared" si="200"/>
        <v/>
      </c>
      <c r="K983" s="3" t="str">
        <f t="shared" si="201"/>
        <v/>
      </c>
      <c r="L983" s="3" t="str">
        <f t="shared" si="204"/>
        <v/>
      </c>
      <c r="M983" s="3" t="str">
        <f t="shared" si="205"/>
        <v/>
      </c>
    </row>
    <row r="984" spans="1:13" x14ac:dyDescent="0.2">
      <c r="A984" s="9" t="str">
        <f t="shared" si="202"/>
        <v/>
      </c>
      <c r="B984" s="3" t="str">
        <f t="shared" si="203"/>
        <v/>
      </c>
      <c r="C984" s="3" t="str">
        <f t="shared" si="197"/>
        <v/>
      </c>
      <c r="D984" s="3" t="str">
        <f>IF(ISNUMBER(A984),COUNTIF(Calculations!B:B, A984),"")</f>
        <v/>
      </c>
      <c r="E984" s="3" t="str">
        <f>IF(ISNUMBER(A984),COUNTIF(Calculations!A:A, A984),"")</f>
        <v/>
      </c>
      <c r="F984" s="3" t="str">
        <f t="shared" si="206"/>
        <v/>
      </c>
      <c r="G984" s="3" t="str">
        <f t="shared" si="207"/>
        <v/>
      </c>
      <c r="H984" s="3" t="str">
        <f t="shared" si="198"/>
        <v/>
      </c>
      <c r="I984" s="3" t="str">
        <f t="shared" si="199"/>
        <v/>
      </c>
      <c r="J984" s="3" t="str">
        <f t="shared" si="200"/>
        <v/>
      </c>
      <c r="K984" s="3" t="str">
        <f t="shared" si="201"/>
        <v/>
      </c>
      <c r="L984" s="3" t="str">
        <f t="shared" si="204"/>
        <v/>
      </c>
      <c r="M984" s="3" t="str">
        <f t="shared" si="205"/>
        <v/>
      </c>
    </row>
    <row r="985" spans="1:13" x14ac:dyDescent="0.2">
      <c r="A985" s="9" t="str">
        <f t="shared" si="202"/>
        <v/>
      </c>
      <c r="B985" s="3" t="str">
        <f t="shared" si="203"/>
        <v/>
      </c>
      <c r="C985" s="3" t="str">
        <f t="shared" si="197"/>
        <v/>
      </c>
      <c r="D985" s="3" t="str">
        <f>IF(ISNUMBER(A985),COUNTIF(Calculations!B:B, A985),"")</f>
        <v/>
      </c>
      <c r="E985" s="3" t="str">
        <f>IF(ISNUMBER(A985),COUNTIF(Calculations!A:A, A985),"")</f>
        <v/>
      </c>
      <c r="F985" s="3" t="str">
        <f t="shared" si="206"/>
        <v/>
      </c>
      <c r="G985" s="3" t="str">
        <f t="shared" si="207"/>
        <v/>
      </c>
      <c r="H985" s="3" t="str">
        <f t="shared" si="198"/>
        <v/>
      </c>
      <c r="I985" s="3" t="str">
        <f t="shared" si="199"/>
        <v/>
      </c>
      <c r="J985" s="3" t="str">
        <f t="shared" si="200"/>
        <v/>
      </c>
      <c r="K985" s="3" t="str">
        <f t="shared" si="201"/>
        <v/>
      </c>
      <c r="L985" s="3" t="str">
        <f t="shared" si="204"/>
        <v/>
      </c>
      <c r="M985" s="3" t="str">
        <f t="shared" si="205"/>
        <v/>
      </c>
    </row>
    <row r="986" spans="1:13" x14ac:dyDescent="0.2">
      <c r="A986" s="9" t="str">
        <f t="shared" si="202"/>
        <v/>
      </c>
      <c r="B986" s="3" t="str">
        <f t="shared" si="203"/>
        <v/>
      </c>
      <c r="C986" s="3" t="str">
        <f t="shared" si="197"/>
        <v/>
      </c>
      <c r="D986" s="3" t="str">
        <f>IF(ISNUMBER(A986),COUNTIF(Calculations!B:B, A986),"")</f>
        <v/>
      </c>
      <c r="E986" s="3" t="str">
        <f>IF(ISNUMBER(A986),COUNTIF(Calculations!A:A, A986),"")</f>
        <v/>
      </c>
      <c r="F986" s="3" t="str">
        <f t="shared" si="206"/>
        <v/>
      </c>
      <c r="G986" s="3" t="str">
        <f t="shared" si="207"/>
        <v/>
      </c>
      <c r="H986" s="3" t="str">
        <f t="shared" si="198"/>
        <v/>
      </c>
      <c r="I986" s="3" t="str">
        <f t="shared" si="199"/>
        <v/>
      </c>
      <c r="J986" s="3" t="str">
        <f t="shared" si="200"/>
        <v/>
      </c>
      <c r="K986" s="3" t="str">
        <f t="shared" si="201"/>
        <v/>
      </c>
      <c r="L986" s="3" t="str">
        <f t="shared" si="204"/>
        <v/>
      </c>
      <c r="M986" s="3" t="str">
        <f t="shared" si="205"/>
        <v/>
      </c>
    </row>
    <row r="987" spans="1:13" x14ac:dyDescent="0.2">
      <c r="A987" s="9" t="str">
        <f t="shared" si="202"/>
        <v/>
      </c>
      <c r="B987" s="3" t="str">
        <f t="shared" si="203"/>
        <v/>
      </c>
      <c r="C987" s="3" t="str">
        <f t="shared" si="197"/>
        <v/>
      </c>
      <c r="D987" s="3" t="str">
        <f>IF(ISNUMBER(A987),COUNTIF(Calculations!B:B, A987),"")</f>
        <v/>
      </c>
      <c r="E987" s="3" t="str">
        <f>IF(ISNUMBER(A987),COUNTIF(Calculations!A:A, A987),"")</f>
        <v/>
      </c>
      <c r="F987" s="3" t="str">
        <f t="shared" si="206"/>
        <v/>
      </c>
      <c r="G987" s="3" t="str">
        <f t="shared" si="207"/>
        <v/>
      </c>
      <c r="H987" s="3" t="str">
        <f t="shared" si="198"/>
        <v/>
      </c>
      <c r="I987" s="3" t="str">
        <f t="shared" si="199"/>
        <v/>
      </c>
      <c r="J987" s="3" t="str">
        <f t="shared" si="200"/>
        <v/>
      </c>
      <c r="K987" s="3" t="str">
        <f t="shared" si="201"/>
        <v/>
      </c>
      <c r="L987" s="3" t="str">
        <f t="shared" si="204"/>
        <v/>
      </c>
      <c r="M987" s="3" t="str">
        <f t="shared" si="205"/>
        <v/>
      </c>
    </row>
    <row r="988" spans="1:13" x14ac:dyDescent="0.2">
      <c r="A988" s="9" t="str">
        <f t="shared" si="202"/>
        <v/>
      </c>
      <c r="B988" s="3" t="str">
        <f t="shared" si="203"/>
        <v/>
      </c>
      <c r="C988" s="3" t="str">
        <f t="shared" si="197"/>
        <v/>
      </c>
      <c r="D988" s="3" t="str">
        <f>IF(ISNUMBER(A988),COUNTIF(Calculations!B:B, A988),"")</f>
        <v/>
      </c>
      <c r="E988" s="3" t="str">
        <f>IF(ISNUMBER(A988),COUNTIF(Calculations!A:A, A988),"")</f>
        <v/>
      </c>
      <c r="F988" s="3" t="str">
        <f t="shared" si="206"/>
        <v/>
      </c>
      <c r="G988" s="3" t="str">
        <f t="shared" si="207"/>
        <v/>
      </c>
      <c r="H988" s="3" t="str">
        <f t="shared" si="198"/>
        <v/>
      </c>
      <c r="I988" s="3" t="str">
        <f t="shared" si="199"/>
        <v/>
      </c>
      <c r="J988" s="3" t="str">
        <f t="shared" si="200"/>
        <v/>
      </c>
      <c r="K988" s="3" t="str">
        <f t="shared" si="201"/>
        <v/>
      </c>
      <c r="L988" s="3" t="str">
        <f t="shared" si="204"/>
        <v/>
      </c>
      <c r="M988" s="3" t="str">
        <f t="shared" si="205"/>
        <v/>
      </c>
    </row>
    <row r="989" spans="1:13" x14ac:dyDescent="0.2">
      <c r="A989" s="9" t="str">
        <f t="shared" si="202"/>
        <v/>
      </c>
      <c r="B989" s="3" t="str">
        <f t="shared" si="203"/>
        <v/>
      </c>
      <c r="C989" s="3" t="str">
        <f t="shared" si="197"/>
        <v/>
      </c>
      <c r="D989" s="3" t="str">
        <f>IF(ISNUMBER(A989),COUNTIF(Calculations!B:B, A989),"")</f>
        <v/>
      </c>
      <c r="E989" s="3" t="str">
        <f>IF(ISNUMBER(A989),COUNTIF(Calculations!A:A, A989),"")</f>
        <v/>
      </c>
      <c r="F989" s="3" t="str">
        <f t="shared" si="206"/>
        <v/>
      </c>
      <c r="G989" s="3" t="str">
        <f t="shared" si="207"/>
        <v/>
      </c>
      <c r="H989" s="3" t="str">
        <f t="shared" si="198"/>
        <v/>
      </c>
      <c r="I989" s="3" t="str">
        <f t="shared" si="199"/>
        <v/>
      </c>
      <c r="J989" s="3" t="str">
        <f t="shared" si="200"/>
        <v/>
      </c>
      <c r="K989" s="3" t="str">
        <f t="shared" si="201"/>
        <v/>
      </c>
      <c r="L989" s="3" t="str">
        <f t="shared" si="204"/>
        <v/>
      </c>
      <c r="M989" s="3" t="str">
        <f t="shared" si="205"/>
        <v/>
      </c>
    </row>
    <row r="990" spans="1:13" x14ac:dyDescent="0.2">
      <c r="A990" s="9" t="str">
        <f t="shared" si="202"/>
        <v/>
      </c>
      <c r="B990" s="3" t="str">
        <f t="shared" si="203"/>
        <v/>
      </c>
      <c r="C990" s="3" t="str">
        <f t="shared" si="197"/>
        <v/>
      </c>
      <c r="D990" s="3" t="str">
        <f>IF(ISNUMBER(A990),COUNTIF(Calculations!B:B, A990),"")</f>
        <v/>
      </c>
      <c r="E990" s="3" t="str">
        <f>IF(ISNUMBER(A990),COUNTIF(Calculations!A:A, A990),"")</f>
        <v/>
      </c>
      <c r="F990" s="3" t="str">
        <f t="shared" si="206"/>
        <v/>
      </c>
      <c r="G990" s="3" t="str">
        <f t="shared" si="207"/>
        <v/>
      </c>
      <c r="H990" s="3" t="str">
        <f t="shared" si="198"/>
        <v/>
      </c>
      <c r="I990" s="3" t="str">
        <f t="shared" si="199"/>
        <v/>
      </c>
      <c r="J990" s="3" t="str">
        <f t="shared" si="200"/>
        <v/>
      </c>
      <c r="K990" s="3" t="str">
        <f t="shared" si="201"/>
        <v/>
      </c>
      <c r="L990" s="3" t="str">
        <f t="shared" si="204"/>
        <v/>
      </c>
      <c r="M990" s="3" t="str">
        <f t="shared" si="205"/>
        <v/>
      </c>
    </row>
    <row r="991" spans="1:13" x14ac:dyDescent="0.2">
      <c r="A991" s="9" t="str">
        <f t="shared" si="202"/>
        <v/>
      </c>
      <c r="B991" s="3" t="str">
        <f t="shared" si="203"/>
        <v/>
      </c>
      <c r="C991" s="3" t="str">
        <f t="shared" si="197"/>
        <v/>
      </c>
      <c r="D991" s="3" t="str">
        <f>IF(ISNUMBER(A991),COUNTIF(Calculations!B:B, A991),"")</f>
        <v/>
      </c>
      <c r="E991" s="3" t="str">
        <f>IF(ISNUMBER(A991),COUNTIF(Calculations!A:A, A991),"")</f>
        <v/>
      </c>
      <c r="F991" s="3" t="str">
        <f t="shared" si="206"/>
        <v/>
      </c>
      <c r="G991" s="3" t="str">
        <f t="shared" si="207"/>
        <v/>
      </c>
      <c r="H991" s="3" t="str">
        <f t="shared" si="198"/>
        <v/>
      </c>
      <c r="I991" s="3" t="str">
        <f t="shared" si="199"/>
        <v/>
      </c>
      <c r="J991" s="3" t="str">
        <f t="shared" si="200"/>
        <v/>
      </c>
      <c r="K991" s="3" t="str">
        <f t="shared" si="201"/>
        <v/>
      </c>
      <c r="L991" s="3" t="str">
        <f t="shared" si="204"/>
        <v/>
      </c>
      <c r="M991" s="3" t="str">
        <f t="shared" si="205"/>
        <v/>
      </c>
    </row>
    <row r="992" spans="1:13" x14ac:dyDescent="0.2">
      <c r="A992" s="9" t="str">
        <f t="shared" si="202"/>
        <v/>
      </c>
      <c r="B992" s="3" t="str">
        <f t="shared" si="203"/>
        <v/>
      </c>
      <c r="C992" s="3" t="str">
        <f t="shared" si="197"/>
        <v/>
      </c>
      <c r="D992" s="3" t="str">
        <f>IF(ISNUMBER(A992),COUNTIF(Calculations!B:B, A992),"")</f>
        <v/>
      </c>
      <c r="E992" s="3" t="str">
        <f>IF(ISNUMBER(A992),COUNTIF(Calculations!A:A, A992),"")</f>
        <v/>
      </c>
      <c r="F992" s="3" t="str">
        <f t="shared" si="206"/>
        <v/>
      </c>
      <c r="G992" s="3" t="str">
        <f t="shared" si="207"/>
        <v/>
      </c>
      <c r="H992" s="3" t="str">
        <f t="shared" si="198"/>
        <v/>
      </c>
      <c r="I992" s="3" t="str">
        <f t="shared" si="199"/>
        <v/>
      </c>
      <c r="J992" s="3" t="str">
        <f t="shared" si="200"/>
        <v/>
      </c>
      <c r="K992" s="3" t="str">
        <f t="shared" si="201"/>
        <v/>
      </c>
      <c r="L992" s="3" t="str">
        <f t="shared" si="204"/>
        <v/>
      </c>
      <c r="M992" s="3" t="str">
        <f t="shared" si="205"/>
        <v/>
      </c>
    </row>
    <row r="993" spans="1:13" x14ac:dyDescent="0.2">
      <c r="A993" s="9" t="str">
        <f t="shared" si="202"/>
        <v/>
      </c>
      <c r="B993" s="3" t="str">
        <f t="shared" si="203"/>
        <v/>
      </c>
      <c r="C993" s="3" t="str">
        <f t="shared" si="197"/>
        <v/>
      </c>
      <c r="D993" s="3" t="str">
        <f>IF(ISNUMBER(A993),COUNTIF(Calculations!B:B, A993),"")</f>
        <v/>
      </c>
      <c r="E993" s="3" t="str">
        <f>IF(ISNUMBER(A993),COUNTIF(Calculations!A:A, A993),"")</f>
        <v/>
      </c>
      <c r="F993" s="3" t="str">
        <f t="shared" si="206"/>
        <v/>
      </c>
      <c r="G993" s="3" t="str">
        <f t="shared" si="207"/>
        <v/>
      </c>
      <c r="H993" s="3" t="str">
        <f t="shared" si="198"/>
        <v/>
      </c>
      <c r="I993" s="3" t="str">
        <f t="shared" si="199"/>
        <v/>
      </c>
      <c r="J993" s="3" t="str">
        <f t="shared" si="200"/>
        <v/>
      </c>
      <c r="K993" s="3" t="str">
        <f t="shared" si="201"/>
        <v/>
      </c>
      <c r="L993" s="3" t="str">
        <f t="shared" si="204"/>
        <v/>
      </c>
      <c r="M993" s="3" t="str">
        <f t="shared" si="205"/>
        <v/>
      </c>
    </row>
    <row r="994" spans="1:13" x14ac:dyDescent="0.2">
      <c r="A994" s="9" t="str">
        <f t="shared" si="202"/>
        <v/>
      </c>
      <c r="B994" s="3" t="str">
        <f t="shared" si="203"/>
        <v/>
      </c>
      <c r="C994" s="3" t="str">
        <f t="shared" si="197"/>
        <v/>
      </c>
      <c r="D994" s="3" t="str">
        <f>IF(ISNUMBER(A994),COUNTIF(Calculations!B:B, A994),"")</f>
        <v/>
      </c>
      <c r="E994" s="3" t="str">
        <f>IF(ISNUMBER(A994),COUNTIF(Calculations!A:A, A994),"")</f>
        <v/>
      </c>
      <c r="F994" s="3" t="str">
        <f t="shared" si="206"/>
        <v/>
      </c>
      <c r="G994" s="3" t="str">
        <f t="shared" si="207"/>
        <v/>
      </c>
      <c r="H994" s="3" t="str">
        <f t="shared" si="198"/>
        <v/>
      </c>
      <c r="I994" s="3" t="str">
        <f t="shared" si="199"/>
        <v/>
      </c>
      <c r="J994" s="3" t="str">
        <f t="shared" si="200"/>
        <v/>
      </c>
      <c r="K994" s="3" t="str">
        <f t="shared" si="201"/>
        <v/>
      </c>
      <c r="L994" s="3" t="str">
        <f t="shared" si="204"/>
        <v/>
      </c>
      <c r="M994" s="3" t="str">
        <f t="shared" si="205"/>
        <v/>
      </c>
    </row>
    <row r="995" spans="1:13" x14ac:dyDescent="0.2">
      <c r="A995" s="9" t="str">
        <f t="shared" si="202"/>
        <v/>
      </c>
      <c r="B995" s="3" t="str">
        <f t="shared" si="203"/>
        <v/>
      </c>
      <c r="C995" s="3" t="str">
        <f t="shared" si="197"/>
        <v/>
      </c>
      <c r="D995" s="3" t="str">
        <f>IF(ISNUMBER(A995),COUNTIF(Calculations!B:B, A995),"")</f>
        <v/>
      </c>
      <c r="E995" s="3" t="str">
        <f>IF(ISNUMBER(A995),COUNTIF(Calculations!A:A, A995),"")</f>
        <v/>
      </c>
      <c r="F995" s="3" t="str">
        <f t="shared" si="206"/>
        <v/>
      </c>
      <c r="G995" s="3" t="str">
        <f t="shared" si="207"/>
        <v/>
      </c>
      <c r="H995" s="3" t="str">
        <f t="shared" si="198"/>
        <v/>
      </c>
      <c r="I995" s="3" t="str">
        <f t="shared" si="199"/>
        <v/>
      </c>
      <c r="J995" s="3" t="str">
        <f t="shared" si="200"/>
        <v/>
      </c>
      <c r="K995" s="3" t="str">
        <f t="shared" si="201"/>
        <v/>
      </c>
      <c r="L995" s="3" t="str">
        <f t="shared" si="204"/>
        <v/>
      </c>
      <c r="M995" s="3" t="str">
        <f t="shared" si="205"/>
        <v/>
      </c>
    </row>
    <row r="996" spans="1:13" x14ac:dyDescent="0.2">
      <c r="A996" s="9" t="str">
        <f t="shared" si="202"/>
        <v/>
      </c>
      <c r="B996" s="3" t="str">
        <f t="shared" si="203"/>
        <v/>
      </c>
      <c r="C996" s="3" t="str">
        <f t="shared" si="197"/>
        <v/>
      </c>
      <c r="D996" s="3" t="str">
        <f>IF(ISNUMBER(A996),COUNTIF(Calculations!B:B, A996),"")</f>
        <v/>
      </c>
      <c r="E996" s="3" t="str">
        <f>IF(ISNUMBER(A996),COUNTIF(Calculations!A:A, A996),"")</f>
        <v/>
      </c>
      <c r="F996" s="3" t="str">
        <f t="shared" si="206"/>
        <v/>
      </c>
      <c r="G996" s="3" t="str">
        <f t="shared" si="207"/>
        <v/>
      </c>
      <c r="H996" s="3" t="str">
        <f t="shared" si="198"/>
        <v/>
      </c>
      <c r="I996" s="3" t="str">
        <f t="shared" si="199"/>
        <v/>
      </c>
      <c r="J996" s="3" t="str">
        <f t="shared" si="200"/>
        <v/>
      </c>
      <c r="K996" s="3" t="str">
        <f t="shared" si="201"/>
        <v/>
      </c>
      <c r="L996" s="3" t="str">
        <f t="shared" si="204"/>
        <v/>
      </c>
      <c r="M996" s="3" t="str">
        <f t="shared" si="205"/>
        <v/>
      </c>
    </row>
    <row r="997" spans="1:13" x14ac:dyDescent="0.2">
      <c r="A997" s="9" t="str">
        <f t="shared" si="202"/>
        <v/>
      </c>
      <c r="B997" s="3" t="str">
        <f t="shared" si="203"/>
        <v/>
      </c>
      <c r="C997" s="3" t="str">
        <f t="shared" si="197"/>
        <v/>
      </c>
      <c r="D997" s="3" t="str">
        <f>IF(ISNUMBER(A997),COUNTIF(Calculations!B:B, A997),"")</f>
        <v/>
      </c>
      <c r="E997" s="3" t="str">
        <f>IF(ISNUMBER(A997),COUNTIF(Calculations!A:A, A997),"")</f>
        <v/>
      </c>
      <c r="F997" s="3" t="str">
        <f t="shared" si="206"/>
        <v/>
      </c>
      <c r="G997" s="3" t="str">
        <f t="shared" si="207"/>
        <v/>
      </c>
      <c r="H997" s="3" t="str">
        <f t="shared" si="198"/>
        <v/>
      </c>
      <c r="I997" s="3" t="str">
        <f t="shared" si="199"/>
        <v/>
      </c>
      <c r="J997" s="3" t="str">
        <f t="shared" si="200"/>
        <v/>
      </c>
      <c r="K997" s="3" t="str">
        <f t="shared" si="201"/>
        <v/>
      </c>
      <c r="L997" s="3" t="str">
        <f t="shared" si="204"/>
        <v/>
      </c>
      <c r="M997" s="3" t="str">
        <f t="shared" si="205"/>
        <v/>
      </c>
    </row>
    <row r="998" spans="1:13" x14ac:dyDescent="0.2">
      <c r="A998" s="9" t="str">
        <f t="shared" si="202"/>
        <v/>
      </c>
      <c r="B998" s="3" t="str">
        <f t="shared" si="203"/>
        <v/>
      </c>
      <c r="C998" s="3" t="str">
        <f t="shared" si="197"/>
        <v/>
      </c>
      <c r="D998" s="3" t="str">
        <f>IF(ISNUMBER(A998),COUNTIF(Calculations!B:B, A998),"")</f>
        <v/>
      </c>
      <c r="E998" s="3" t="str">
        <f>IF(ISNUMBER(A998),COUNTIF(Calculations!A:A, A998),"")</f>
        <v/>
      </c>
      <c r="F998" s="3" t="str">
        <f t="shared" si="206"/>
        <v/>
      </c>
      <c r="G998" s="3" t="str">
        <f t="shared" si="207"/>
        <v/>
      </c>
      <c r="H998" s="3" t="str">
        <f t="shared" si="198"/>
        <v/>
      </c>
      <c r="I998" s="3" t="str">
        <f t="shared" si="199"/>
        <v/>
      </c>
      <c r="J998" s="3" t="str">
        <f t="shared" si="200"/>
        <v/>
      </c>
      <c r="K998" s="3" t="str">
        <f t="shared" si="201"/>
        <v/>
      </c>
      <c r="L998" s="3" t="str">
        <f t="shared" si="204"/>
        <v/>
      </c>
      <c r="M998" s="3" t="str">
        <f t="shared" si="205"/>
        <v/>
      </c>
    </row>
    <row r="999" spans="1:13" x14ac:dyDescent="0.2">
      <c r="A999" s="9" t="str">
        <f t="shared" si="202"/>
        <v/>
      </c>
      <c r="B999" s="3" t="str">
        <f t="shared" si="203"/>
        <v/>
      </c>
      <c r="C999" s="3" t="str">
        <f t="shared" si="197"/>
        <v/>
      </c>
      <c r="D999" s="3" t="str">
        <f>IF(ISNUMBER(A999),COUNTIF(Calculations!B:B, A999),"")</f>
        <v/>
      </c>
      <c r="E999" s="3" t="str">
        <f>IF(ISNUMBER(A999),COUNTIF(Calculations!A:A, A999),"")</f>
        <v/>
      </c>
      <c r="F999" s="3" t="str">
        <f t="shared" si="206"/>
        <v/>
      </c>
      <c r="G999" s="3" t="str">
        <f t="shared" si="207"/>
        <v/>
      </c>
      <c r="H999" s="3" t="str">
        <f t="shared" si="198"/>
        <v/>
      </c>
      <c r="I999" s="3" t="str">
        <f t="shared" si="199"/>
        <v/>
      </c>
      <c r="J999" s="3" t="str">
        <f t="shared" si="200"/>
        <v/>
      </c>
      <c r="K999" s="3" t="str">
        <f t="shared" si="201"/>
        <v/>
      </c>
      <c r="L999" s="3" t="str">
        <f t="shared" si="204"/>
        <v/>
      </c>
      <c r="M999" s="3" t="str">
        <f t="shared" si="205"/>
        <v/>
      </c>
    </row>
    <row r="1000" spans="1:13" x14ac:dyDescent="0.2">
      <c r="A1000" s="9" t="str">
        <f t="shared" si="202"/>
        <v/>
      </c>
      <c r="B1000" s="3" t="str">
        <f t="shared" si="203"/>
        <v/>
      </c>
      <c r="C1000" s="3" t="str">
        <f t="shared" si="197"/>
        <v/>
      </c>
      <c r="D1000" s="3" t="str">
        <f>IF(ISNUMBER(A1000),COUNTIF(Calculations!B:B, A1000),"")</f>
        <v/>
      </c>
      <c r="E1000" s="3" t="str">
        <f>IF(ISNUMBER(A1000),COUNTIF(Calculations!A:A, A1000),"")</f>
        <v/>
      </c>
      <c r="F1000" s="3" t="str">
        <f t="shared" si="206"/>
        <v/>
      </c>
      <c r="G1000" s="3" t="str">
        <f t="shared" si="207"/>
        <v/>
      </c>
      <c r="H1000" s="3" t="str">
        <f t="shared" si="198"/>
        <v/>
      </c>
      <c r="I1000" s="3" t="str">
        <f t="shared" si="199"/>
        <v/>
      </c>
      <c r="J1000" s="3" t="str">
        <f t="shared" si="200"/>
        <v/>
      </c>
      <c r="K1000" s="3" t="str">
        <f t="shared" si="201"/>
        <v/>
      </c>
      <c r="L1000" s="3" t="str">
        <f t="shared" si="204"/>
        <v/>
      </c>
      <c r="M1000" s="3" t="str">
        <f t="shared" si="205"/>
        <v/>
      </c>
    </row>
    <row r="1001" spans="1:13" x14ac:dyDescent="0.2">
      <c r="A1001" s="9" t="str">
        <f t="shared" si="202"/>
        <v/>
      </c>
      <c r="B1001" s="3" t="str">
        <f t="shared" si="203"/>
        <v/>
      </c>
      <c r="C1001" s="3" t="str">
        <f t="shared" si="197"/>
        <v/>
      </c>
      <c r="D1001" s="3" t="str">
        <f>IF(ISNUMBER(A1001),COUNTIF(Calculations!B:B, A1001),"")</f>
        <v/>
      </c>
      <c r="E1001" s="3" t="str">
        <f>IF(ISNUMBER(A1001),COUNTIF(Calculations!A:A, A1001),"")</f>
        <v/>
      </c>
      <c r="F1001" s="3" t="str">
        <f t="shared" si="206"/>
        <v/>
      </c>
      <c r="G1001" s="3" t="str">
        <f t="shared" si="207"/>
        <v/>
      </c>
      <c r="H1001" s="3" t="str">
        <f t="shared" si="198"/>
        <v/>
      </c>
      <c r="I1001" s="3" t="str">
        <f t="shared" si="199"/>
        <v/>
      </c>
      <c r="J1001" s="3" t="str">
        <f t="shared" si="200"/>
        <v/>
      </c>
      <c r="K1001" s="3" t="str">
        <f t="shared" si="201"/>
        <v/>
      </c>
      <c r="L1001" s="3" t="str">
        <f t="shared" si="204"/>
        <v/>
      </c>
      <c r="M1001" s="3" t="str">
        <f t="shared" si="205"/>
        <v/>
      </c>
    </row>
    <row r="1002" spans="1:13" x14ac:dyDescent="0.2">
      <c r="A1002" s="9" t="str">
        <f t="shared" si="202"/>
        <v/>
      </c>
      <c r="B1002" s="3" t="str">
        <f t="shared" si="203"/>
        <v/>
      </c>
      <c r="C1002" s="3" t="str">
        <f t="shared" si="197"/>
        <v/>
      </c>
      <c r="D1002" s="3" t="str">
        <f>IF(ISNUMBER(A1002),COUNTIF(Calculations!B:B, A1002),"")</f>
        <v/>
      </c>
      <c r="E1002" s="3" t="str">
        <f>IF(ISNUMBER(A1002),COUNTIF(Calculations!A:A, A1002),"")</f>
        <v/>
      </c>
      <c r="F1002" s="3" t="str">
        <f t="shared" si="206"/>
        <v/>
      </c>
      <c r="G1002" s="3" t="str">
        <f t="shared" si="207"/>
        <v/>
      </c>
      <c r="H1002" s="3" t="str">
        <f t="shared" si="198"/>
        <v/>
      </c>
      <c r="I1002" s="3" t="str">
        <f t="shared" si="199"/>
        <v/>
      </c>
      <c r="J1002" s="3" t="str">
        <f t="shared" si="200"/>
        <v/>
      </c>
      <c r="K1002" s="3" t="str">
        <f t="shared" si="201"/>
        <v/>
      </c>
      <c r="L1002" s="3" t="str">
        <f t="shared" si="204"/>
        <v/>
      </c>
      <c r="M1002" s="3" t="str">
        <f t="shared" si="205"/>
        <v/>
      </c>
    </row>
    <row r="1003" spans="1:13" x14ac:dyDescent="0.2">
      <c r="A1003" s="9" t="str">
        <f t="shared" si="202"/>
        <v/>
      </c>
      <c r="B1003" s="3" t="str">
        <f t="shared" si="203"/>
        <v/>
      </c>
      <c r="C1003" s="3" t="str">
        <f t="shared" si="197"/>
        <v/>
      </c>
      <c r="D1003" s="3" t="str">
        <f>IF(ISNUMBER(A1003),COUNTIF(Calculations!B:B, A1003),"")</f>
        <v/>
      </c>
      <c r="E1003" s="3" t="str">
        <f>IF(ISNUMBER(A1003),COUNTIF(Calculations!A:A, A1003),"")</f>
        <v/>
      </c>
      <c r="F1003" s="3" t="str">
        <f t="shared" si="206"/>
        <v/>
      </c>
      <c r="G1003" s="3" t="str">
        <f t="shared" si="207"/>
        <v/>
      </c>
      <c r="H1003" s="3" t="str">
        <f t="shared" si="198"/>
        <v/>
      </c>
      <c r="I1003" s="3" t="str">
        <f t="shared" si="199"/>
        <v/>
      </c>
      <c r="J1003" s="3" t="str">
        <f t="shared" si="200"/>
        <v/>
      </c>
      <c r="K1003" s="3" t="str">
        <f t="shared" si="201"/>
        <v/>
      </c>
      <c r="L1003" s="3" t="str">
        <f t="shared" si="204"/>
        <v/>
      </c>
      <c r="M1003" s="3" t="str">
        <f t="shared" si="205"/>
        <v/>
      </c>
    </row>
    <row r="1004" spans="1:13" x14ac:dyDescent="0.2">
      <c r="A1004" s="9" t="str">
        <f t="shared" si="202"/>
        <v/>
      </c>
      <c r="B1004" s="3" t="str">
        <f t="shared" si="203"/>
        <v/>
      </c>
      <c r="C1004" s="3" t="str">
        <f t="shared" si="197"/>
        <v/>
      </c>
      <c r="D1004" s="3" t="str">
        <f>IF(ISNUMBER(A1004),COUNTIF(Calculations!B:B, A1004),"")</f>
        <v/>
      </c>
      <c r="E1004" s="3" t="str">
        <f>IF(ISNUMBER(A1004),COUNTIF(Calculations!A:A, A1004),"")</f>
        <v/>
      </c>
      <c r="F1004" s="3" t="str">
        <f t="shared" si="206"/>
        <v/>
      </c>
      <c r="G1004" s="3" t="str">
        <f t="shared" si="207"/>
        <v/>
      </c>
      <c r="H1004" s="3" t="str">
        <f t="shared" si="198"/>
        <v/>
      </c>
      <c r="I1004" s="3" t="str">
        <f t="shared" si="199"/>
        <v/>
      </c>
      <c r="J1004" s="3" t="str">
        <f t="shared" si="200"/>
        <v/>
      </c>
      <c r="K1004" s="3" t="str">
        <f t="shared" si="201"/>
        <v/>
      </c>
      <c r="L1004" s="3" t="str">
        <f t="shared" si="204"/>
        <v/>
      </c>
      <c r="M1004" s="3" t="str">
        <f t="shared" si="205"/>
        <v/>
      </c>
    </row>
    <row r="1005" spans="1:13" x14ac:dyDescent="0.2">
      <c r="A1005" s="9" t="str">
        <f t="shared" si="202"/>
        <v/>
      </c>
      <c r="B1005" s="3" t="str">
        <f t="shared" si="203"/>
        <v/>
      </c>
      <c r="C1005" s="3" t="str">
        <f t="shared" si="197"/>
        <v/>
      </c>
      <c r="D1005" s="3" t="str">
        <f>IF(ISNUMBER(A1005),COUNTIF(Calculations!B:B, A1005),"")</f>
        <v/>
      </c>
      <c r="E1005" s="3" t="str">
        <f>IF(ISNUMBER(A1005),COUNTIF(Calculations!A:A, A1005),"")</f>
        <v/>
      </c>
      <c r="F1005" s="3" t="str">
        <f t="shared" si="206"/>
        <v/>
      </c>
      <c r="G1005" s="3" t="str">
        <f t="shared" si="207"/>
        <v/>
      </c>
      <c r="H1005" s="3" t="str">
        <f t="shared" si="198"/>
        <v/>
      </c>
      <c r="I1005" s="3" t="str">
        <f t="shared" si="199"/>
        <v/>
      </c>
      <c r="J1005" s="3" t="str">
        <f t="shared" si="200"/>
        <v/>
      </c>
      <c r="K1005" s="3" t="str">
        <f t="shared" si="201"/>
        <v/>
      </c>
      <c r="L1005" s="3" t="str">
        <f t="shared" si="204"/>
        <v/>
      </c>
      <c r="M1005" s="3" t="str">
        <f t="shared" si="205"/>
        <v/>
      </c>
    </row>
    <row r="1006" spans="1:13" x14ac:dyDescent="0.2">
      <c r="A1006" s="9" t="str">
        <f t="shared" si="202"/>
        <v/>
      </c>
      <c r="B1006" s="3" t="str">
        <f t="shared" si="203"/>
        <v/>
      </c>
      <c r="C1006" s="3" t="str">
        <f t="shared" si="197"/>
        <v/>
      </c>
      <c r="D1006" s="3" t="str">
        <f>IF(ISNUMBER(A1006),COUNTIF(Calculations!B:B, A1006),"")</f>
        <v/>
      </c>
      <c r="E1006" s="3" t="str">
        <f>IF(ISNUMBER(A1006),COUNTIF(Calculations!A:A, A1006),"")</f>
        <v/>
      </c>
      <c r="F1006" s="3" t="str">
        <f t="shared" si="206"/>
        <v/>
      </c>
      <c r="G1006" s="3" t="str">
        <f t="shared" si="207"/>
        <v/>
      </c>
      <c r="H1006" s="3" t="str">
        <f t="shared" si="198"/>
        <v/>
      </c>
      <c r="I1006" s="3" t="str">
        <f t="shared" si="199"/>
        <v/>
      </c>
      <c r="J1006" s="3" t="str">
        <f t="shared" si="200"/>
        <v/>
      </c>
      <c r="K1006" s="3" t="str">
        <f t="shared" si="201"/>
        <v/>
      </c>
      <c r="L1006" s="3" t="str">
        <f t="shared" si="204"/>
        <v/>
      </c>
      <c r="M1006" s="3" t="str">
        <f t="shared" si="205"/>
        <v/>
      </c>
    </row>
    <row r="1007" spans="1:13" x14ac:dyDescent="0.2">
      <c r="A1007" s="9" t="str">
        <f t="shared" si="202"/>
        <v/>
      </c>
      <c r="B1007" s="3" t="str">
        <f t="shared" si="203"/>
        <v/>
      </c>
      <c r="C1007" s="3" t="str">
        <f t="shared" si="197"/>
        <v/>
      </c>
      <c r="D1007" s="3" t="str">
        <f>IF(ISNUMBER(A1007),COUNTIF(Calculations!B:B, A1007),"")</f>
        <v/>
      </c>
      <c r="E1007" s="3" t="str">
        <f>IF(ISNUMBER(A1007),COUNTIF(Calculations!A:A, A1007),"")</f>
        <v/>
      </c>
      <c r="F1007" s="3" t="str">
        <f t="shared" si="206"/>
        <v/>
      </c>
      <c r="G1007" s="3" t="str">
        <f t="shared" si="207"/>
        <v/>
      </c>
      <c r="H1007" s="3" t="str">
        <f t="shared" si="198"/>
        <v/>
      </c>
      <c r="I1007" s="3" t="str">
        <f t="shared" si="199"/>
        <v/>
      </c>
      <c r="J1007" s="3" t="str">
        <f t="shared" si="200"/>
        <v/>
      </c>
      <c r="K1007" s="3" t="str">
        <f t="shared" si="201"/>
        <v/>
      </c>
      <c r="L1007" s="3" t="str">
        <f t="shared" si="204"/>
        <v/>
      </c>
      <c r="M1007" s="3" t="str">
        <f t="shared" si="205"/>
        <v/>
      </c>
    </row>
    <row r="1008" spans="1:13" x14ac:dyDescent="0.2">
      <c r="A1008" s="9" t="str">
        <f t="shared" si="202"/>
        <v/>
      </c>
      <c r="B1008" s="3" t="str">
        <f t="shared" si="203"/>
        <v/>
      </c>
      <c r="C1008" s="3" t="str">
        <f t="shared" si="197"/>
        <v/>
      </c>
      <c r="D1008" s="3" t="str">
        <f>IF(ISNUMBER(A1008),COUNTIF(Calculations!B:B, A1008),"")</f>
        <v/>
      </c>
      <c r="E1008" s="3" t="str">
        <f>IF(ISNUMBER(A1008),COUNTIF(Calculations!A:A, A1008),"")</f>
        <v/>
      </c>
      <c r="F1008" s="3" t="str">
        <f t="shared" si="206"/>
        <v/>
      </c>
      <c r="G1008" s="3" t="str">
        <f t="shared" si="207"/>
        <v/>
      </c>
      <c r="H1008" s="3" t="str">
        <f t="shared" si="198"/>
        <v/>
      </c>
      <c r="I1008" s="3" t="str">
        <f t="shared" si="199"/>
        <v/>
      </c>
      <c r="J1008" s="3" t="str">
        <f t="shared" si="200"/>
        <v/>
      </c>
      <c r="K1008" s="3" t="str">
        <f t="shared" si="201"/>
        <v/>
      </c>
      <c r="L1008" s="3" t="str">
        <f t="shared" si="204"/>
        <v/>
      </c>
      <c r="M1008" s="3" t="str">
        <f t="shared" si="205"/>
        <v/>
      </c>
    </row>
    <row r="1009" spans="1:13" x14ac:dyDescent="0.2">
      <c r="A1009" s="9" t="str">
        <f t="shared" si="202"/>
        <v/>
      </c>
      <c r="B1009" s="3" t="str">
        <f t="shared" si="203"/>
        <v/>
      </c>
      <c r="C1009" s="3" t="str">
        <f t="shared" si="197"/>
        <v/>
      </c>
      <c r="D1009" s="3" t="str">
        <f>IF(ISNUMBER(A1009),COUNTIF(Calculations!B:B, A1009),"")</f>
        <v/>
      </c>
      <c r="E1009" s="3" t="str">
        <f>IF(ISNUMBER(A1009),COUNTIF(Calculations!A:A, A1009),"")</f>
        <v/>
      </c>
      <c r="F1009" s="3" t="str">
        <f t="shared" si="206"/>
        <v/>
      </c>
      <c r="G1009" s="3" t="str">
        <f t="shared" si="207"/>
        <v/>
      </c>
      <c r="H1009" s="3" t="str">
        <f t="shared" si="198"/>
        <v/>
      </c>
      <c r="I1009" s="3" t="str">
        <f t="shared" si="199"/>
        <v/>
      </c>
      <c r="J1009" s="3" t="str">
        <f t="shared" si="200"/>
        <v/>
      </c>
      <c r="K1009" s="3" t="str">
        <f t="shared" si="201"/>
        <v/>
      </c>
      <c r="L1009" s="3" t="str">
        <f t="shared" si="204"/>
        <v/>
      </c>
      <c r="M1009" s="3" t="str">
        <f t="shared" si="205"/>
        <v/>
      </c>
    </row>
    <row r="1010" spans="1:13" x14ac:dyDescent="0.2">
      <c r="A1010" s="9" t="str">
        <f t="shared" si="202"/>
        <v/>
      </c>
      <c r="B1010" s="3" t="str">
        <f t="shared" si="203"/>
        <v/>
      </c>
      <c r="C1010" s="3" t="str">
        <f t="shared" si="197"/>
        <v/>
      </c>
      <c r="D1010" s="3" t="str">
        <f>IF(ISNUMBER(A1010),COUNTIF(Calculations!B:B, A1010),"")</f>
        <v/>
      </c>
      <c r="E1010" s="3" t="str">
        <f>IF(ISNUMBER(A1010),COUNTIF(Calculations!A:A, A1010),"")</f>
        <v/>
      </c>
      <c r="F1010" s="3" t="str">
        <f t="shared" si="206"/>
        <v/>
      </c>
      <c r="G1010" s="3" t="str">
        <f t="shared" si="207"/>
        <v/>
      </c>
      <c r="H1010" s="3" t="str">
        <f t="shared" si="198"/>
        <v/>
      </c>
      <c r="I1010" s="3" t="str">
        <f t="shared" si="199"/>
        <v/>
      </c>
      <c r="J1010" s="3" t="str">
        <f t="shared" si="200"/>
        <v/>
      </c>
      <c r="K1010" s="3" t="str">
        <f t="shared" si="201"/>
        <v/>
      </c>
      <c r="L1010" s="3" t="str">
        <f t="shared" si="204"/>
        <v/>
      </c>
      <c r="M1010" s="3" t="str">
        <f t="shared" si="205"/>
        <v/>
      </c>
    </row>
    <row r="1011" spans="1:13" x14ac:dyDescent="0.2">
      <c r="A1011" s="9" t="str">
        <f t="shared" si="202"/>
        <v/>
      </c>
      <c r="B1011" s="3" t="str">
        <f t="shared" si="203"/>
        <v/>
      </c>
      <c r="C1011" s="3" t="str">
        <f t="shared" si="197"/>
        <v/>
      </c>
      <c r="D1011" s="3" t="str">
        <f>IF(ISNUMBER(A1011),COUNTIF(Calculations!B:B, A1011),"")</f>
        <v/>
      </c>
      <c r="E1011" s="3" t="str">
        <f>IF(ISNUMBER(A1011),COUNTIF(Calculations!A:A, A1011),"")</f>
        <v/>
      </c>
      <c r="F1011" s="3" t="str">
        <f t="shared" si="206"/>
        <v/>
      </c>
      <c r="G1011" s="3" t="str">
        <f t="shared" si="207"/>
        <v/>
      </c>
      <c r="H1011" s="3" t="str">
        <f t="shared" si="198"/>
        <v/>
      </c>
      <c r="I1011" s="3" t="str">
        <f t="shared" si="199"/>
        <v/>
      </c>
      <c r="J1011" s="3" t="str">
        <f t="shared" si="200"/>
        <v/>
      </c>
      <c r="K1011" s="3" t="str">
        <f t="shared" si="201"/>
        <v/>
      </c>
      <c r="L1011" s="3" t="str">
        <f t="shared" si="204"/>
        <v/>
      </c>
      <c r="M1011" s="3" t="str">
        <f t="shared" si="205"/>
        <v/>
      </c>
    </row>
    <row r="1012" spans="1:13" x14ac:dyDescent="0.2">
      <c r="A1012" s="9" t="str">
        <f t="shared" si="202"/>
        <v/>
      </c>
      <c r="B1012" s="3" t="str">
        <f t="shared" si="203"/>
        <v/>
      </c>
      <c r="C1012" s="3" t="str">
        <f t="shared" si="197"/>
        <v/>
      </c>
      <c r="D1012" s="3" t="str">
        <f>IF(ISNUMBER(A1012),COUNTIF(Calculations!B:B, A1012),"")</f>
        <v/>
      </c>
      <c r="E1012" s="3" t="str">
        <f>IF(ISNUMBER(A1012),COUNTIF(Calculations!A:A, A1012),"")</f>
        <v/>
      </c>
      <c r="F1012" s="3" t="str">
        <f t="shared" si="206"/>
        <v/>
      </c>
      <c r="G1012" s="3" t="str">
        <f t="shared" si="207"/>
        <v/>
      </c>
      <c r="H1012" s="3" t="str">
        <f t="shared" si="198"/>
        <v/>
      </c>
      <c r="I1012" s="3" t="str">
        <f t="shared" si="199"/>
        <v/>
      </c>
      <c r="J1012" s="3" t="str">
        <f t="shared" si="200"/>
        <v/>
      </c>
      <c r="K1012" s="3" t="str">
        <f t="shared" si="201"/>
        <v/>
      </c>
      <c r="L1012" s="3" t="str">
        <f t="shared" si="204"/>
        <v/>
      </c>
      <c r="M1012" s="3" t="str">
        <f t="shared" si="205"/>
        <v/>
      </c>
    </row>
    <row r="1013" spans="1:13" x14ac:dyDescent="0.2">
      <c r="A1013" s="9" t="str">
        <f t="shared" si="202"/>
        <v/>
      </c>
      <c r="B1013" s="3" t="str">
        <f t="shared" si="203"/>
        <v/>
      </c>
      <c r="C1013" s="3" t="str">
        <f t="shared" si="197"/>
        <v/>
      </c>
      <c r="D1013" s="3" t="str">
        <f>IF(ISNUMBER(A1013),COUNTIF(Calculations!B:B, A1013),"")</f>
        <v/>
      </c>
      <c r="E1013" s="3" t="str">
        <f>IF(ISNUMBER(A1013),COUNTIF(Calculations!A:A, A1013),"")</f>
        <v/>
      </c>
      <c r="F1013" s="3" t="str">
        <f t="shared" si="206"/>
        <v/>
      </c>
      <c r="G1013" s="3" t="str">
        <f t="shared" si="207"/>
        <v/>
      </c>
      <c r="H1013" s="3" t="str">
        <f t="shared" si="198"/>
        <v/>
      </c>
      <c r="I1013" s="3" t="str">
        <f t="shared" si="199"/>
        <v/>
      </c>
      <c r="J1013" s="3" t="str">
        <f t="shared" si="200"/>
        <v/>
      </c>
      <c r="K1013" s="3" t="str">
        <f t="shared" si="201"/>
        <v/>
      </c>
      <c r="L1013" s="3" t="str">
        <f t="shared" si="204"/>
        <v/>
      </c>
      <c r="M1013" s="3" t="str">
        <f t="shared" si="205"/>
        <v/>
      </c>
    </row>
    <row r="1014" spans="1:13" x14ac:dyDescent="0.2">
      <c r="A1014" s="9" t="str">
        <f t="shared" si="202"/>
        <v/>
      </c>
      <c r="B1014" s="3" t="str">
        <f t="shared" si="203"/>
        <v/>
      </c>
      <c r="C1014" s="3" t="str">
        <f t="shared" si="197"/>
        <v/>
      </c>
      <c r="D1014" s="3" t="str">
        <f>IF(ISNUMBER(A1014),COUNTIF(Calculations!B:B, A1014),"")</f>
        <v/>
      </c>
      <c r="E1014" s="3" t="str">
        <f>IF(ISNUMBER(A1014),COUNTIF(Calculations!A:A, A1014),"")</f>
        <v/>
      </c>
      <c r="F1014" s="3" t="str">
        <f t="shared" si="206"/>
        <v/>
      </c>
      <c r="G1014" s="3" t="str">
        <f t="shared" si="207"/>
        <v/>
      </c>
      <c r="H1014" s="3" t="str">
        <f t="shared" si="198"/>
        <v/>
      </c>
      <c r="I1014" s="3" t="str">
        <f t="shared" si="199"/>
        <v/>
      </c>
      <c r="J1014" s="3" t="str">
        <f t="shared" si="200"/>
        <v/>
      </c>
      <c r="K1014" s="3" t="str">
        <f t="shared" si="201"/>
        <v/>
      </c>
      <c r="L1014" s="3" t="str">
        <f t="shared" si="204"/>
        <v/>
      </c>
      <c r="M1014" s="3" t="str">
        <f t="shared" si="205"/>
        <v/>
      </c>
    </row>
    <row r="1015" spans="1:13" x14ac:dyDescent="0.2">
      <c r="A1015" s="9" t="str">
        <f t="shared" si="202"/>
        <v/>
      </c>
      <c r="B1015" s="3" t="str">
        <f t="shared" si="203"/>
        <v/>
      </c>
      <c r="C1015" s="3" t="str">
        <f t="shared" si="197"/>
        <v/>
      </c>
      <c r="D1015" s="3" t="str">
        <f>IF(ISNUMBER(A1015),COUNTIF(Calculations!B:B, A1015),"")</f>
        <v/>
      </c>
      <c r="E1015" s="3" t="str">
        <f>IF(ISNUMBER(A1015),COUNTIF(Calculations!A:A, A1015),"")</f>
        <v/>
      </c>
      <c r="F1015" s="3" t="str">
        <f t="shared" si="206"/>
        <v/>
      </c>
      <c r="G1015" s="3" t="str">
        <f t="shared" si="207"/>
        <v/>
      </c>
      <c r="H1015" s="3" t="str">
        <f t="shared" si="198"/>
        <v/>
      </c>
      <c r="I1015" s="3" t="str">
        <f t="shared" si="199"/>
        <v/>
      </c>
      <c r="J1015" s="3" t="str">
        <f t="shared" si="200"/>
        <v/>
      </c>
      <c r="K1015" s="3" t="str">
        <f t="shared" si="201"/>
        <v/>
      </c>
      <c r="L1015" s="3" t="str">
        <f t="shared" si="204"/>
        <v/>
      </c>
      <c r="M1015" s="3" t="str">
        <f t="shared" si="205"/>
        <v/>
      </c>
    </row>
    <row r="1016" spans="1:13" x14ac:dyDescent="0.2">
      <c r="A1016" s="9" t="str">
        <f t="shared" si="202"/>
        <v/>
      </c>
      <c r="B1016" s="3" t="str">
        <f t="shared" si="203"/>
        <v/>
      </c>
      <c r="C1016" s="3" t="str">
        <f t="shared" si="197"/>
        <v/>
      </c>
      <c r="D1016" s="3" t="str">
        <f>IF(ISNUMBER(A1016),COUNTIF(Calculations!B:B, A1016),"")</f>
        <v/>
      </c>
      <c r="E1016" s="3" t="str">
        <f>IF(ISNUMBER(A1016),COUNTIF(Calculations!A:A, A1016),"")</f>
        <v/>
      </c>
      <c r="F1016" s="3" t="str">
        <f t="shared" si="206"/>
        <v/>
      </c>
      <c r="G1016" s="3" t="str">
        <f t="shared" si="207"/>
        <v/>
      </c>
      <c r="H1016" s="3" t="str">
        <f t="shared" si="198"/>
        <v/>
      </c>
      <c r="I1016" s="3" t="str">
        <f t="shared" si="199"/>
        <v/>
      </c>
      <c r="J1016" s="3" t="str">
        <f t="shared" si="200"/>
        <v/>
      </c>
      <c r="K1016" s="3" t="str">
        <f t="shared" si="201"/>
        <v/>
      </c>
      <c r="L1016" s="3" t="str">
        <f t="shared" si="204"/>
        <v/>
      </c>
      <c r="M1016" s="3" t="str">
        <f t="shared" si="205"/>
        <v/>
      </c>
    </row>
    <row r="1017" spans="1:13" x14ac:dyDescent="0.2">
      <c r="A1017" s="9" t="str">
        <f t="shared" si="202"/>
        <v/>
      </c>
      <c r="B1017" s="3" t="str">
        <f t="shared" si="203"/>
        <v/>
      </c>
      <c r="C1017" s="3" t="str">
        <f t="shared" si="197"/>
        <v/>
      </c>
      <c r="D1017" s="3" t="str">
        <f>IF(ISNUMBER(A1017),COUNTIF(Calculations!B:B, A1017),"")</f>
        <v/>
      </c>
      <c r="E1017" s="3" t="str">
        <f>IF(ISNUMBER(A1017),COUNTIF(Calculations!A:A, A1017),"")</f>
        <v/>
      </c>
      <c r="F1017" s="3" t="str">
        <f t="shared" si="206"/>
        <v/>
      </c>
      <c r="G1017" s="3" t="str">
        <f t="shared" si="207"/>
        <v/>
      </c>
      <c r="H1017" s="3" t="str">
        <f t="shared" si="198"/>
        <v/>
      </c>
      <c r="I1017" s="3" t="str">
        <f t="shared" si="199"/>
        <v/>
      </c>
      <c r="J1017" s="3" t="str">
        <f t="shared" si="200"/>
        <v/>
      </c>
      <c r="K1017" s="3" t="str">
        <f t="shared" si="201"/>
        <v/>
      </c>
      <c r="L1017" s="3" t="str">
        <f t="shared" si="204"/>
        <v/>
      </c>
      <c r="M1017" s="3" t="str">
        <f t="shared" si="205"/>
        <v/>
      </c>
    </row>
    <row r="1018" spans="1:13" x14ac:dyDescent="0.2">
      <c r="A1018" s="9" t="str">
        <f t="shared" si="202"/>
        <v/>
      </c>
      <c r="B1018" s="3" t="str">
        <f t="shared" si="203"/>
        <v/>
      </c>
      <c r="C1018" s="3" t="str">
        <f t="shared" si="197"/>
        <v/>
      </c>
      <c r="D1018" s="3" t="str">
        <f>IF(ISNUMBER(A1018),COUNTIF(Calculations!B:B, A1018),"")</f>
        <v/>
      </c>
      <c r="E1018" s="3" t="str">
        <f>IF(ISNUMBER(A1018),COUNTIF(Calculations!A:A, A1018),"")</f>
        <v/>
      </c>
      <c r="F1018" s="3" t="str">
        <f t="shared" si="206"/>
        <v/>
      </c>
      <c r="G1018" s="3" t="str">
        <f t="shared" si="207"/>
        <v/>
      </c>
      <c r="H1018" s="3" t="str">
        <f t="shared" si="198"/>
        <v/>
      </c>
      <c r="I1018" s="3" t="str">
        <f t="shared" si="199"/>
        <v/>
      </c>
      <c r="J1018" s="3" t="str">
        <f t="shared" si="200"/>
        <v/>
      </c>
      <c r="K1018" s="3" t="str">
        <f t="shared" si="201"/>
        <v/>
      </c>
      <c r="L1018" s="3" t="str">
        <f t="shared" si="204"/>
        <v/>
      </c>
      <c r="M1018" s="3" t="str">
        <f t="shared" si="205"/>
        <v/>
      </c>
    </row>
    <row r="1019" spans="1:13" x14ac:dyDescent="0.2">
      <c r="A1019" s="9" t="str">
        <f t="shared" si="202"/>
        <v/>
      </c>
      <c r="B1019" s="3" t="str">
        <f t="shared" si="203"/>
        <v/>
      </c>
      <c r="C1019" s="3" t="str">
        <f t="shared" si="197"/>
        <v/>
      </c>
      <c r="D1019" s="3" t="str">
        <f>IF(ISNUMBER(A1019),COUNTIF(Calculations!B:B, A1019),"")</f>
        <v/>
      </c>
      <c r="E1019" s="3" t="str">
        <f>IF(ISNUMBER(A1019),COUNTIF(Calculations!A:A, A1019),"")</f>
        <v/>
      </c>
      <c r="F1019" s="3" t="str">
        <f t="shared" si="206"/>
        <v/>
      </c>
      <c r="G1019" s="3" t="str">
        <f t="shared" si="207"/>
        <v/>
      </c>
      <c r="H1019" s="3" t="str">
        <f t="shared" si="198"/>
        <v/>
      </c>
      <c r="I1019" s="3" t="str">
        <f t="shared" si="199"/>
        <v/>
      </c>
      <c r="J1019" s="3" t="str">
        <f t="shared" si="200"/>
        <v/>
      </c>
      <c r="K1019" s="3" t="str">
        <f t="shared" si="201"/>
        <v/>
      </c>
      <c r="L1019" s="3" t="str">
        <f t="shared" si="204"/>
        <v/>
      </c>
      <c r="M1019" s="3" t="str">
        <f t="shared" si="205"/>
        <v/>
      </c>
    </row>
    <row r="1020" spans="1:13" x14ac:dyDescent="0.2">
      <c r="A1020" s="9" t="str">
        <f t="shared" si="202"/>
        <v/>
      </c>
      <c r="B1020" s="3" t="str">
        <f t="shared" si="203"/>
        <v/>
      </c>
      <c r="C1020" s="3" t="str">
        <f t="shared" si="197"/>
        <v/>
      </c>
      <c r="D1020" s="3" t="str">
        <f>IF(ISNUMBER(A1020),COUNTIF(Calculations!B:B, A1020),"")</f>
        <v/>
      </c>
      <c r="E1020" s="3" t="str">
        <f>IF(ISNUMBER(A1020),COUNTIF(Calculations!A:A, A1020),"")</f>
        <v/>
      </c>
      <c r="F1020" s="3" t="str">
        <f t="shared" si="206"/>
        <v/>
      </c>
      <c r="G1020" s="3" t="str">
        <f t="shared" si="207"/>
        <v/>
      </c>
      <c r="H1020" s="3" t="str">
        <f t="shared" si="198"/>
        <v/>
      </c>
      <c r="I1020" s="3" t="str">
        <f t="shared" si="199"/>
        <v/>
      </c>
      <c r="J1020" s="3" t="str">
        <f t="shared" si="200"/>
        <v/>
      </c>
      <c r="K1020" s="3" t="str">
        <f t="shared" si="201"/>
        <v/>
      </c>
      <c r="L1020" s="3" t="str">
        <f t="shared" si="204"/>
        <v/>
      </c>
      <c r="M1020" s="3" t="str">
        <f t="shared" si="205"/>
        <v/>
      </c>
    </row>
    <row r="1021" spans="1:13" x14ac:dyDescent="0.2">
      <c r="A1021" s="9" t="str">
        <f t="shared" si="202"/>
        <v/>
      </c>
      <c r="B1021" s="3" t="str">
        <f t="shared" si="203"/>
        <v/>
      </c>
      <c r="C1021" s="3" t="str">
        <f t="shared" si="197"/>
        <v/>
      </c>
      <c r="D1021" s="3" t="str">
        <f>IF(ISNUMBER(A1021),COUNTIF(Calculations!B:B, A1021),"")</f>
        <v/>
      </c>
      <c r="E1021" s="3" t="str">
        <f>IF(ISNUMBER(A1021),COUNTIF(Calculations!A:A, A1021),"")</f>
        <v/>
      </c>
      <c r="F1021" s="3" t="str">
        <f t="shared" si="206"/>
        <v/>
      </c>
      <c r="G1021" s="3" t="str">
        <f t="shared" si="207"/>
        <v/>
      </c>
      <c r="H1021" s="3" t="str">
        <f t="shared" si="198"/>
        <v/>
      </c>
      <c r="I1021" s="3" t="str">
        <f t="shared" si="199"/>
        <v/>
      </c>
      <c r="J1021" s="3" t="str">
        <f t="shared" si="200"/>
        <v/>
      </c>
      <c r="K1021" s="3" t="str">
        <f t="shared" si="201"/>
        <v/>
      </c>
      <c r="L1021" s="3" t="str">
        <f t="shared" si="204"/>
        <v/>
      </c>
      <c r="M1021" s="3" t="str">
        <f t="shared" si="205"/>
        <v/>
      </c>
    </row>
    <row r="1022" spans="1:13" x14ac:dyDescent="0.2">
      <c r="A1022" s="9" t="str">
        <f t="shared" si="202"/>
        <v/>
      </c>
      <c r="B1022" s="3" t="str">
        <f t="shared" si="203"/>
        <v/>
      </c>
      <c r="C1022" s="3" t="str">
        <f t="shared" si="197"/>
        <v/>
      </c>
      <c r="D1022" s="3" t="str">
        <f>IF(ISNUMBER(A1022),COUNTIF(Calculations!B:B, A1022),"")</f>
        <v/>
      </c>
      <c r="E1022" s="3" t="str">
        <f>IF(ISNUMBER(A1022),COUNTIF(Calculations!A:A, A1022),"")</f>
        <v/>
      </c>
      <c r="F1022" s="3" t="str">
        <f t="shared" si="206"/>
        <v/>
      </c>
      <c r="G1022" s="3" t="str">
        <f t="shared" si="207"/>
        <v/>
      </c>
      <c r="H1022" s="3" t="str">
        <f t="shared" si="198"/>
        <v/>
      </c>
      <c r="I1022" s="3" t="str">
        <f t="shared" si="199"/>
        <v/>
      </c>
      <c r="J1022" s="3" t="str">
        <f t="shared" si="200"/>
        <v/>
      </c>
      <c r="K1022" s="3" t="str">
        <f t="shared" si="201"/>
        <v/>
      </c>
      <c r="L1022" s="3" t="str">
        <f t="shared" si="204"/>
        <v/>
      </c>
      <c r="M1022" s="3" t="str">
        <f t="shared" si="205"/>
        <v/>
      </c>
    </row>
    <row r="1023" spans="1:13" x14ac:dyDescent="0.2">
      <c r="A1023" s="9" t="str">
        <f t="shared" si="202"/>
        <v/>
      </c>
      <c r="B1023" s="3" t="str">
        <f t="shared" si="203"/>
        <v/>
      </c>
      <c r="C1023" s="3" t="str">
        <f t="shared" si="197"/>
        <v/>
      </c>
      <c r="D1023" s="3" t="str">
        <f>IF(ISNUMBER(A1023),COUNTIF(Calculations!B:B, A1023),"")</f>
        <v/>
      </c>
      <c r="E1023" s="3" t="str">
        <f>IF(ISNUMBER(A1023),COUNTIF(Calculations!A:A, A1023),"")</f>
        <v/>
      </c>
      <c r="F1023" s="3" t="str">
        <f t="shared" si="206"/>
        <v/>
      </c>
      <c r="G1023" s="3" t="str">
        <f t="shared" si="207"/>
        <v/>
      </c>
      <c r="H1023" s="3" t="str">
        <f t="shared" si="198"/>
        <v/>
      </c>
      <c r="I1023" s="3" t="str">
        <f t="shared" si="199"/>
        <v/>
      </c>
      <c r="J1023" s="3" t="str">
        <f t="shared" si="200"/>
        <v/>
      </c>
      <c r="K1023" s="3" t="str">
        <f t="shared" si="201"/>
        <v/>
      </c>
      <c r="L1023" s="3" t="str">
        <f t="shared" si="204"/>
        <v/>
      </c>
      <c r="M1023" s="3" t="str">
        <f t="shared" si="205"/>
        <v/>
      </c>
    </row>
    <row r="1024" spans="1:13" x14ac:dyDescent="0.2">
      <c r="A1024" s="9" t="str">
        <f t="shared" si="202"/>
        <v/>
      </c>
      <c r="B1024" s="3" t="str">
        <f t="shared" si="203"/>
        <v/>
      </c>
      <c r="C1024" s="3" t="str">
        <f t="shared" si="197"/>
        <v/>
      </c>
      <c r="D1024" s="3" t="str">
        <f>IF(ISNUMBER(A1024),COUNTIF(Calculations!B:B, A1024),"")</f>
        <v/>
      </c>
      <c r="E1024" s="3" t="str">
        <f>IF(ISNUMBER(A1024),COUNTIF(Calculations!A:A, A1024),"")</f>
        <v/>
      </c>
      <c r="F1024" s="3" t="str">
        <f t="shared" si="206"/>
        <v/>
      </c>
      <c r="G1024" s="3" t="str">
        <f t="shared" si="207"/>
        <v/>
      </c>
      <c r="H1024" s="3" t="str">
        <f t="shared" si="198"/>
        <v/>
      </c>
      <c r="I1024" s="3" t="str">
        <f t="shared" si="199"/>
        <v/>
      </c>
      <c r="J1024" s="3" t="str">
        <f t="shared" si="200"/>
        <v/>
      </c>
      <c r="K1024" s="3" t="str">
        <f t="shared" si="201"/>
        <v/>
      </c>
      <c r="L1024" s="3" t="str">
        <f t="shared" si="204"/>
        <v/>
      </c>
      <c r="M1024" s="3" t="str">
        <f t="shared" si="205"/>
        <v/>
      </c>
    </row>
    <row r="1025" spans="1:13" x14ac:dyDescent="0.2">
      <c r="A1025" s="9" t="str">
        <f t="shared" si="202"/>
        <v/>
      </c>
      <c r="B1025" s="3" t="str">
        <f t="shared" si="203"/>
        <v/>
      </c>
      <c r="C1025" s="3" t="str">
        <f t="shared" si="197"/>
        <v/>
      </c>
      <c r="D1025" s="3" t="str">
        <f>IF(ISNUMBER(A1025),COUNTIF(Calculations!B:B, A1025),"")</f>
        <v/>
      </c>
      <c r="E1025" s="3" t="str">
        <f>IF(ISNUMBER(A1025),COUNTIF(Calculations!A:A, A1025),"")</f>
        <v/>
      </c>
      <c r="F1025" s="3" t="str">
        <f t="shared" si="206"/>
        <v/>
      </c>
      <c r="G1025" s="3" t="str">
        <f t="shared" si="207"/>
        <v/>
      </c>
      <c r="H1025" s="3" t="str">
        <f t="shared" si="198"/>
        <v/>
      </c>
      <c r="I1025" s="3" t="str">
        <f t="shared" si="199"/>
        <v/>
      </c>
      <c r="J1025" s="3" t="str">
        <f t="shared" si="200"/>
        <v/>
      </c>
      <c r="K1025" s="3" t="str">
        <f t="shared" si="201"/>
        <v/>
      </c>
      <c r="L1025" s="3" t="str">
        <f t="shared" si="204"/>
        <v/>
      </c>
      <c r="M1025" s="3" t="str">
        <f t="shared" si="205"/>
        <v/>
      </c>
    </row>
    <row r="1026" spans="1:13" x14ac:dyDescent="0.2">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206"/>
        <v/>
      </c>
      <c r="G1026" s="3" t="str">
        <f t="shared" si="207"/>
        <v/>
      </c>
      <c r="H1026" s="3" t="str">
        <f t="shared" ref="H1026:H1089" si="209">IF(ISNUMBER(A1026),
  COUNTIFS(IndirectStartDates,"&lt;=" &amp; $A1026, IndirectStartDates,"&gt;"&amp;$A1026-AgeLowest,  IndirectCompletedDates,"&gt;=" &amp; $A1026)
+ COUNTIFS(IndirectStartDates,"&lt;=" &amp; $A1026,    IndirectStartDates,"&gt;"&amp;$A1026-AgeLowest,  IndirectCompletedDates,""),"")</f>
        <v/>
      </c>
      <c r="I1026" s="3"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3" t="str">
        <f t="shared" si="204"/>
        <v/>
      </c>
      <c r="M1026" s="3" t="str">
        <f t="shared" si="205"/>
        <v/>
      </c>
    </row>
    <row r="1027" spans="1:13" x14ac:dyDescent="0.2">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3" t="str">
        <f t="shared" si="206"/>
        <v/>
      </c>
      <c r="G1027" s="3" t="str">
        <f t="shared" si="207"/>
        <v/>
      </c>
      <c r="H1027" s="3" t="str">
        <f t="shared" si="209"/>
        <v/>
      </c>
      <c r="I1027" s="3" t="str">
        <f t="shared" si="210"/>
        <v/>
      </c>
      <c r="J1027" s="3" t="str">
        <f t="shared" si="211"/>
        <v/>
      </c>
      <c r="K1027" s="3" t="str">
        <f t="shared" si="212"/>
        <v/>
      </c>
      <c r="L1027" s="3" t="str">
        <f t="shared" ref="L1027:L1090" si="215">IF(A1027&lt;&gt;"", IF(C1026&gt;0, IF(((C1027-C1026)/C1026)&gt;WIPWarningPercentage,C1027,NA()),NA()),"")</f>
        <v/>
      </c>
      <c r="M1027" s="3" t="str">
        <f t="shared" ref="M1027:M1090" si="216">IF(A1027&lt;&gt;"", IF(J1026+K1026&gt;0, IF(((J1027+K1027)-(J1026+K1026))/(J1026+K1026)&gt;AgeWarningPercentage,J1027+K1027,NA()),NA()),"")</f>
        <v/>
      </c>
    </row>
    <row r="1028" spans="1:13" x14ac:dyDescent="0.2">
      <c r="A1028" s="9" t="str">
        <f t="shared" si="213"/>
        <v/>
      </c>
      <c r="B1028" s="3" t="str">
        <f t="shared" si="214"/>
        <v/>
      </c>
      <c r="C1028" s="3" t="str">
        <f t="shared" si="208"/>
        <v/>
      </c>
      <c r="D1028" s="3" t="str">
        <f>IF(ISNUMBER(A1028),COUNTIF(Calculations!B:B, A1028),"")</f>
        <v/>
      </c>
      <c r="E1028" s="3" t="str">
        <f>IF(ISNUMBER(A1028),COUNTIF(Calculations!A:A, A1028),"")</f>
        <v/>
      </c>
      <c r="F1028" s="3" t="str">
        <f t="shared" ref="F1028:F1091" si="217">IF(ISNUMBER(A1028),F1027 + D1028,"")</f>
        <v/>
      </c>
      <c r="G1028" s="3" t="str">
        <f t="shared" ref="G1028:G1091" si="218">IF(ISNUMBER(A1028),G1027 + E1028,"")</f>
        <v/>
      </c>
      <c r="H1028" s="3" t="str">
        <f t="shared" si="209"/>
        <v/>
      </c>
      <c r="I1028" s="3" t="str">
        <f t="shared" si="210"/>
        <v/>
      </c>
      <c r="J1028" s="3" t="str">
        <f t="shared" si="211"/>
        <v/>
      </c>
      <c r="K1028" s="3" t="str">
        <f t="shared" si="212"/>
        <v/>
      </c>
      <c r="L1028" s="3" t="str">
        <f t="shared" si="215"/>
        <v/>
      </c>
      <c r="M1028" s="3" t="str">
        <f t="shared" si="216"/>
        <v/>
      </c>
    </row>
    <row r="1029" spans="1:13" x14ac:dyDescent="0.2">
      <c r="A1029" s="9" t="str">
        <f t="shared" si="213"/>
        <v/>
      </c>
      <c r="B1029" s="3" t="str">
        <f t="shared" si="214"/>
        <v/>
      </c>
      <c r="C1029" s="3" t="str">
        <f t="shared" si="208"/>
        <v/>
      </c>
      <c r="D1029" s="3" t="str">
        <f>IF(ISNUMBER(A1029),COUNTIF(Calculations!B:B, A1029),"")</f>
        <v/>
      </c>
      <c r="E1029" s="3" t="str">
        <f>IF(ISNUMBER(A1029),COUNTIF(Calculations!A:A, A1029),"")</f>
        <v/>
      </c>
      <c r="F1029" s="3" t="str">
        <f t="shared" si="217"/>
        <v/>
      </c>
      <c r="G1029" s="3" t="str">
        <f t="shared" si="218"/>
        <v/>
      </c>
      <c r="H1029" s="3" t="str">
        <f t="shared" si="209"/>
        <v/>
      </c>
      <c r="I1029" s="3" t="str">
        <f t="shared" si="210"/>
        <v/>
      </c>
      <c r="J1029" s="3" t="str">
        <f t="shared" si="211"/>
        <v/>
      </c>
      <c r="K1029" s="3" t="str">
        <f t="shared" si="212"/>
        <v/>
      </c>
      <c r="L1029" s="3" t="str">
        <f t="shared" si="215"/>
        <v/>
      </c>
      <c r="M1029" s="3" t="str">
        <f t="shared" si="216"/>
        <v/>
      </c>
    </row>
    <row r="1030" spans="1:13" x14ac:dyDescent="0.2">
      <c r="A1030" s="9" t="str">
        <f t="shared" si="213"/>
        <v/>
      </c>
      <c r="B1030" s="3" t="str">
        <f t="shared" si="214"/>
        <v/>
      </c>
      <c r="C1030" s="3" t="str">
        <f t="shared" si="208"/>
        <v/>
      </c>
      <c r="D1030" s="3" t="str">
        <f>IF(ISNUMBER(A1030),COUNTIF(Calculations!B:B, A1030),"")</f>
        <v/>
      </c>
      <c r="E1030" s="3" t="str">
        <f>IF(ISNUMBER(A1030),COUNTIF(Calculations!A:A, A1030),"")</f>
        <v/>
      </c>
      <c r="F1030" s="3" t="str">
        <f t="shared" si="217"/>
        <v/>
      </c>
      <c r="G1030" s="3" t="str">
        <f t="shared" si="218"/>
        <v/>
      </c>
      <c r="H1030" s="3" t="str">
        <f t="shared" si="209"/>
        <v/>
      </c>
      <c r="I1030" s="3" t="str">
        <f t="shared" si="210"/>
        <v/>
      </c>
      <c r="J1030" s="3" t="str">
        <f t="shared" si="211"/>
        <v/>
      </c>
      <c r="K1030" s="3" t="str">
        <f t="shared" si="212"/>
        <v/>
      </c>
      <c r="L1030" s="3" t="str">
        <f t="shared" si="215"/>
        <v/>
      </c>
      <c r="M1030" s="3" t="str">
        <f t="shared" si="216"/>
        <v/>
      </c>
    </row>
    <row r="1031" spans="1:13" x14ac:dyDescent="0.2">
      <c r="A1031" s="9" t="str">
        <f t="shared" si="213"/>
        <v/>
      </c>
      <c r="B1031" s="3" t="str">
        <f t="shared" si="214"/>
        <v/>
      </c>
      <c r="C1031" s="3" t="str">
        <f t="shared" si="208"/>
        <v/>
      </c>
      <c r="D1031" s="3" t="str">
        <f>IF(ISNUMBER(A1031),COUNTIF(Calculations!B:B, A1031),"")</f>
        <v/>
      </c>
      <c r="E1031" s="3" t="str">
        <f>IF(ISNUMBER(A1031),COUNTIF(Calculations!A:A, A1031),"")</f>
        <v/>
      </c>
      <c r="F1031" s="3" t="str">
        <f t="shared" si="217"/>
        <v/>
      </c>
      <c r="G1031" s="3" t="str">
        <f t="shared" si="218"/>
        <v/>
      </c>
      <c r="H1031" s="3" t="str">
        <f t="shared" si="209"/>
        <v/>
      </c>
      <c r="I1031" s="3" t="str">
        <f t="shared" si="210"/>
        <v/>
      </c>
      <c r="J1031" s="3" t="str">
        <f t="shared" si="211"/>
        <v/>
      </c>
      <c r="K1031" s="3" t="str">
        <f t="shared" si="212"/>
        <v/>
      </c>
      <c r="L1031" s="3" t="str">
        <f t="shared" si="215"/>
        <v/>
      </c>
      <c r="M1031" s="3" t="str">
        <f t="shared" si="216"/>
        <v/>
      </c>
    </row>
    <row r="1032" spans="1:13" x14ac:dyDescent="0.2">
      <c r="A1032" s="9" t="str">
        <f t="shared" si="213"/>
        <v/>
      </c>
      <c r="B1032" s="3" t="str">
        <f t="shared" si="214"/>
        <v/>
      </c>
      <c r="C1032" s="3" t="str">
        <f t="shared" si="208"/>
        <v/>
      </c>
      <c r="D1032" s="3" t="str">
        <f>IF(ISNUMBER(A1032),COUNTIF(Calculations!B:B, A1032),"")</f>
        <v/>
      </c>
      <c r="E1032" s="3" t="str">
        <f>IF(ISNUMBER(A1032),COUNTIF(Calculations!A:A, A1032),"")</f>
        <v/>
      </c>
      <c r="F1032" s="3" t="str">
        <f t="shared" si="217"/>
        <v/>
      </c>
      <c r="G1032" s="3" t="str">
        <f t="shared" si="218"/>
        <v/>
      </c>
      <c r="H1032" s="3" t="str">
        <f t="shared" si="209"/>
        <v/>
      </c>
      <c r="I1032" s="3" t="str">
        <f t="shared" si="210"/>
        <v/>
      </c>
      <c r="J1032" s="3" t="str">
        <f t="shared" si="211"/>
        <v/>
      </c>
      <c r="K1032" s="3" t="str">
        <f t="shared" si="212"/>
        <v/>
      </c>
      <c r="L1032" s="3" t="str">
        <f t="shared" si="215"/>
        <v/>
      </c>
      <c r="M1032" s="3" t="str">
        <f t="shared" si="216"/>
        <v/>
      </c>
    </row>
    <row r="1033" spans="1:13" x14ac:dyDescent="0.2">
      <c r="A1033" s="9" t="str">
        <f t="shared" si="213"/>
        <v/>
      </c>
      <c r="B1033" s="3" t="str">
        <f t="shared" si="214"/>
        <v/>
      </c>
      <c r="C1033" s="3" t="str">
        <f t="shared" si="208"/>
        <v/>
      </c>
      <c r="D1033" s="3" t="str">
        <f>IF(ISNUMBER(A1033),COUNTIF(Calculations!B:B, A1033),"")</f>
        <v/>
      </c>
      <c r="E1033" s="3" t="str">
        <f>IF(ISNUMBER(A1033),COUNTIF(Calculations!A:A, A1033),"")</f>
        <v/>
      </c>
      <c r="F1033" s="3" t="str">
        <f t="shared" si="217"/>
        <v/>
      </c>
      <c r="G1033" s="3" t="str">
        <f t="shared" si="218"/>
        <v/>
      </c>
      <c r="H1033" s="3" t="str">
        <f t="shared" si="209"/>
        <v/>
      </c>
      <c r="I1033" s="3" t="str">
        <f t="shared" si="210"/>
        <v/>
      </c>
      <c r="J1033" s="3" t="str">
        <f t="shared" si="211"/>
        <v/>
      </c>
      <c r="K1033" s="3" t="str">
        <f t="shared" si="212"/>
        <v/>
      </c>
      <c r="L1033" s="3" t="str">
        <f t="shared" si="215"/>
        <v/>
      </c>
      <c r="M1033" s="3" t="str">
        <f t="shared" si="216"/>
        <v/>
      </c>
    </row>
    <row r="1034" spans="1:13" x14ac:dyDescent="0.2">
      <c r="A1034" s="9" t="str">
        <f t="shared" si="213"/>
        <v/>
      </c>
      <c r="B1034" s="3" t="str">
        <f t="shared" si="214"/>
        <v/>
      </c>
      <c r="C1034" s="3" t="str">
        <f t="shared" si="208"/>
        <v/>
      </c>
      <c r="D1034" s="3" t="str">
        <f>IF(ISNUMBER(A1034),COUNTIF(Calculations!B:B, A1034),"")</f>
        <v/>
      </c>
      <c r="E1034" s="3" t="str">
        <f>IF(ISNUMBER(A1034),COUNTIF(Calculations!A:A, A1034),"")</f>
        <v/>
      </c>
      <c r="F1034" s="3" t="str">
        <f t="shared" si="217"/>
        <v/>
      </c>
      <c r="G1034" s="3" t="str">
        <f t="shared" si="218"/>
        <v/>
      </c>
      <c r="H1034" s="3" t="str">
        <f t="shared" si="209"/>
        <v/>
      </c>
      <c r="I1034" s="3" t="str">
        <f t="shared" si="210"/>
        <v/>
      </c>
      <c r="J1034" s="3" t="str">
        <f t="shared" si="211"/>
        <v/>
      </c>
      <c r="K1034" s="3" t="str">
        <f t="shared" si="212"/>
        <v/>
      </c>
      <c r="L1034" s="3" t="str">
        <f t="shared" si="215"/>
        <v/>
      </c>
      <c r="M1034" s="3" t="str">
        <f t="shared" si="216"/>
        <v/>
      </c>
    </row>
    <row r="1035" spans="1:13" x14ac:dyDescent="0.2">
      <c r="A1035" s="9" t="str">
        <f t="shared" si="213"/>
        <v/>
      </c>
      <c r="B1035" s="3" t="str">
        <f t="shared" si="214"/>
        <v/>
      </c>
      <c r="C1035" s="3" t="str">
        <f t="shared" si="208"/>
        <v/>
      </c>
      <c r="D1035" s="3" t="str">
        <f>IF(ISNUMBER(A1035),COUNTIF(Calculations!B:B, A1035),"")</f>
        <v/>
      </c>
      <c r="E1035" s="3" t="str">
        <f>IF(ISNUMBER(A1035),COUNTIF(Calculations!A:A, A1035),"")</f>
        <v/>
      </c>
      <c r="F1035" s="3" t="str">
        <f t="shared" si="217"/>
        <v/>
      </c>
      <c r="G1035" s="3" t="str">
        <f t="shared" si="218"/>
        <v/>
      </c>
      <c r="H1035" s="3" t="str">
        <f t="shared" si="209"/>
        <v/>
      </c>
      <c r="I1035" s="3" t="str">
        <f t="shared" si="210"/>
        <v/>
      </c>
      <c r="J1035" s="3" t="str">
        <f t="shared" si="211"/>
        <v/>
      </c>
      <c r="K1035" s="3" t="str">
        <f t="shared" si="212"/>
        <v/>
      </c>
      <c r="L1035" s="3" t="str">
        <f t="shared" si="215"/>
        <v/>
      </c>
      <c r="M1035" s="3" t="str">
        <f t="shared" si="216"/>
        <v/>
      </c>
    </row>
    <row r="1036" spans="1:13" x14ac:dyDescent="0.2">
      <c r="A1036" s="9" t="str">
        <f t="shared" si="213"/>
        <v/>
      </c>
      <c r="B1036" s="3" t="str">
        <f t="shared" si="214"/>
        <v/>
      </c>
      <c r="C1036" s="3" t="str">
        <f t="shared" si="208"/>
        <v/>
      </c>
      <c r="D1036" s="3" t="str">
        <f>IF(ISNUMBER(A1036),COUNTIF(Calculations!B:B, A1036),"")</f>
        <v/>
      </c>
      <c r="E1036" s="3" t="str">
        <f>IF(ISNUMBER(A1036),COUNTIF(Calculations!A:A, A1036),"")</f>
        <v/>
      </c>
      <c r="F1036" s="3" t="str">
        <f t="shared" si="217"/>
        <v/>
      </c>
      <c r="G1036" s="3" t="str">
        <f t="shared" si="218"/>
        <v/>
      </c>
      <c r="H1036" s="3" t="str">
        <f t="shared" si="209"/>
        <v/>
      </c>
      <c r="I1036" s="3" t="str">
        <f t="shared" si="210"/>
        <v/>
      </c>
      <c r="J1036" s="3" t="str">
        <f t="shared" si="211"/>
        <v/>
      </c>
      <c r="K1036" s="3" t="str">
        <f t="shared" si="212"/>
        <v/>
      </c>
      <c r="L1036" s="3" t="str">
        <f t="shared" si="215"/>
        <v/>
      </c>
      <c r="M1036" s="3" t="str">
        <f t="shared" si="216"/>
        <v/>
      </c>
    </row>
    <row r="1037" spans="1:13" x14ac:dyDescent="0.2">
      <c r="A1037" s="9" t="str">
        <f t="shared" si="213"/>
        <v/>
      </c>
      <c r="B1037" s="3" t="str">
        <f t="shared" si="214"/>
        <v/>
      </c>
      <c r="C1037" s="3" t="str">
        <f t="shared" si="208"/>
        <v/>
      </c>
      <c r="D1037" s="3" t="str">
        <f>IF(ISNUMBER(A1037),COUNTIF(Calculations!B:B, A1037),"")</f>
        <v/>
      </c>
      <c r="E1037" s="3" t="str">
        <f>IF(ISNUMBER(A1037),COUNTIF(Calculations!A:A, A1037),"")</f>
        <v/>
      </c>
      <c r="F1037" s="3" t="str">
        <f t="shared" si="217"/>
        <v/>
      </c>
      <c r="G1037" s="3" t="str">
        <f t="shared" si="218"/>
        <v/>
      </c>
      <c r="H1037" s="3" t="str">
        <f t="shared" si="209"/>
        <v/>
      </c>
      <c r="I1037" s="3" t="str">
        <f t="shared" si="210"/>
        <v/>
      </c>
      <c r="J1037" s="3" t="str">
        <f t="shared" si="211"/>
        <v/>
      </c>
      <c r="K1037" s="3" t="str">
        <f t="shared" si="212"/>
        <v/>
      </c>
      <c r="L1037" s="3" t="str">
        <f t="shared" si="215"/>
        <v/>
      </c>
      <c r="M1037" s="3" t="str">
        <f t="shared" si="216"/>
        <v/>
      </c>
    </row>
    <row r="1038" spans="1:13" x14ac:dyDescent="0.2">
      <c r="A1038" s="9" t="str">
        <f t="shared" si="213"/>
        <v/>
      </c>
      <c r="B1038" s="3" t="str">
        <f t="shared" si="214"/>
        <v/>
      </c>
      <c r="C1038" s="3" t="str">
        <f t="shared" si="208"/>
        <v/>
      </c>
      <c r="D1038" s="3" t="str">
        <f>IF(ISNUMBER(A1038),COUNTIF(Calculations!B:B, A1038),"")</f>
        <v/>
      </c>
      <c r="E1038" s="3" t="str">
        <f>IF(ISNUMBER(A1038),COUNTIF(Calculations!A:A, A1038),"")</f>
        <v/>
      </c>
      <c r="F1038" s="3" t="str">
        <f t="shared" si="217"/>
        <v/>
      </c>
      <c r="G1038" s="3" t="str">
        <f t="shared" si="218"/>
        <v/>
      </c>
      <c r="H1038" s="3" t="str">
        <f t="shared" si="209"/>
        <v/>
      </c>
      <c r="I1038" s="3" t="str">
        <f t="shared" si="210"/>
        <v/>
      </c>
      <c r="J1038" s="3" t="str">
        <f t="shared" si="211"/>
        <v/>
      </c>
      <c r="K1038" s="3" t="str">
        <f t="shared" si="212"/>
        <v/>
      </c>
      <c r="L1038" s="3" t="str">
        <f t="shared" si="215"/>
        <v/>
      </c>
      <c r="M1038" s="3" t="str">
        <f t="shared" si="216"/>
        <v/>
      </c>
    </row>
    <row r="1039" spans="1:13" x14ac:dyDescent="0.2">
      <c r="A1039" s="9" t="str">
        <f t="shared" si="213"/>
        <v/>
      </c>
      <c r="B1039" s="3" t="str">
        <f t="shared" si="214"/>
        <v/>
      </c>
      <c r="C1039" s="3" t="str">
        <f t="shared" si="208"/>
        <v/>
      </c>
      <c r="D1039" s="3" t="str">
        <f>IF(ISNUMBER(A1039),COUNTIF(Calculations!B:B, A1039),"")</f>
        <v/>
      </c>
      <c r="E1039" s="3" t="str">
        <f>IF(ISNUMBER(A1039),COUNTIF(Calculations!A:A, A1039),"")</f>
        <v/>
      </c>
      <c r="F1039" s="3" t="str">
        <f t="shared" si="217"/>
        <v/>
      </c>
      <c r="G1039" s="3" t="str">
        <f t="shared" si="218"/>
        <v/>
      </c>
      <c r="H1039" s="3" t="str">
        <f t="shared" si="209"/>
        <v/>
      </c>
      <c r="I1039" s="3" t="str">
        <f t="shared" si="210"/>
        <v/>
      </c>
      <c r="J1039" s="3" t="str">
        <f t="shared" si="211"/>
        <v/>
      </c>
      <c r="K1039" s="3" t="str">
        <f t="shared" si="212"/>
        <v/>
      </c>
      <c r="L1039" s="3" t="str">
        <f t="shared" si="215"/>
        <v/>
      </c>
      <c r="M1039" s="3" t="str">
        <f t="shared" si="216"/>
        <v/>
      </c>
    </row>
    <row r="1040" spans="1:13" x14ac:dyDescent="0.2">
      <c r="A1040" s="9" t="str">
        <f t="shared" si="213"/>
        <v/>
      </c>
      <c r="B1040" s="3" t="str">
        <f t="shared" si="214"/>
        <v/>
      </c>
      <c r="C1040" s="3" t="str">
        <f t="shared" si="208"/>
        <v/>
      </c>
      <c r="D1040" s="3" t="str">
        <f>IF(ISNUMBER(A1040),COUNTIF(Calculations!B:B, A1040),"")</f>
        <v/>
      </c>
      <c r="E1040" s="3" t="str">
        <f>IF(ISNUMBER(A1040),COUNTIF(Calculations!A:A, A1040),"")</f>
        <v/>
      </c>
      <c r="F1040" s="3" t="str">
        <f t="shared" si="217"/>
        <v/>
      </c>
      <c r="G1040" s="3" t="str">
        <f t="shared" si="218"/>
        <v/>
      </c>
      <c r="H1040" s="3" t="str">
        <f t="shared" si="209"/>
        <v/>
      </c>
      <c r="I1040" s="3" t="str">
        <f t="shared" si="210"/>
        <v/>
      </c>
      <c r="J1040" s="3" t="str">
        <f t="shared" si="211"/>
        <v/>
      </c>
      <c r="K1040" s="3" t="str">
        <f t="shared" si="212"/>
        <v/>
      </c>
      <c r="L1040" s="3" t="str">
        <f t="shared" si="215"/>
        <v/>
      </c>
      <c r="M1040" s="3" t="str">
        <f t="shared" si="216"/>
        <v/>
      </c>
    </row>
    <row r="1041" spans="1:13" x14ac:dyDescent="0.2">
      <c r="A1041" s="9" t="str">
        <f t="shared" si="213"/>
        <v/>
      </c>
      <c r="B1041" s="3" t="str">
        <f t="shared" si="214"/>
        <v/>
      </c>
      <c r="C1041" s="3" t="str">
        <f t="shared" si="208"/>
        <v/>
      </c>
      <c r="D1041" s="3" t="str">
        <f>IF(ISNUMBER(A1041),COUNTIF(Calculations!B:B, A1041),"")</f>
        <v/>
      </c>
      <c r="E1041" s="3" t="str">
        <f>IF(ISNUMBER(A1041),COUNTIF(Calculations!A:A, A1041),"")</f>
        <v/>
      </c>
      <c r="F1041" s="3" t="str">
        <f t="shared" si="217"/>
        <v/>
      </c>
      <c r="G1041" s="3" t="str">
        <f t="shared" si="218"/>
        <v/>
      </c>
      <c r="H1041" s="3" t="str">
        <f t="shared" si="209"/>
        <v/>
      </c>
      <c r="I1041" s="3" t="str">
        <f t="shared" si="210"/>
        <v/>
      </c>
      <c r="J1041" s="3" t="str">
        <f t="shared" si="211"/>
        <v/>
      </c>
      <c r="K1041" s="3" t="str">
        <f t="shared" si="212"/>
        <v/>
      </c>
      <c r="L1041" s="3" t="str">
        <f t="shared" si="215"/>
        <v/>
      </c>
      <c r="M1041" s="3" t="str">
        <f t="shared" si="216"/>
        <v/>
      </c>
    </row>
    <row r="1042" spans="1:13" x14ac:dyDescent="0.2">
      <c r="A1042" s="9" t="str">
        <f t="shared" si="213"/>
        <v/>
      </c>
      <c r="B1042" s="3" t="str">
        <f t="shared" si="214"/>
        <v/>
      </c>
      <c r="C1042" s="3" t="str">
        <f t="shared" si="208"/>
        <v/>
      </c>
      <c r="D1042" s="3" t="str">
        <f>IF(ISNUMBER(A1042),COUNTIF(Calculations!B:B, A1042),"")</f>
        <v/>
      </c>
      <c r="E1042" s="3" t="str">
        <f>IF(ISNUMBER(A1042),COUNTIF(Calculations!A:A, A1042),"")</f>
        <v/>
      </c>
      <c r="F1042" s="3" t="str">
        <f t="shared" si="217"/>
        <v/>
      </c>
      <c r="G1042" s="3" t="str">
        <f t="shared" si="218"/>
        <v/>
      </c>
      <c r="H1042" s="3" t="str">
        <f t="shared" si="209"/>
        <v/>
      </c>
      <c r="I1042" s="3" t="str">
        <f t="shared" si="210"/>
        <v/>
      </c>
      <c r="J1042" s="3" t="str">
        <f t="shared" si="211"/>
        <v/>
      </c>
      <c r="K1042" s="3" t="str">
        <f t="shared" si="212"/>
        <v/>
      </c>
      <c r="L1042" s="3" t="str">
        <f t="shared" si="215"/>
        <v/>
      </c>
      <c r="M1042" s="3" t="str">
        <f t="shared" si="216"/>
        <v/>
      </c>
    </row>
    <row r="1043" spans="1:13" x14ac:dyDescent="0.2">
      <c r="A1043" s="9" t="str">
        <f t="shared" si="213"/>
        <v/>
      </c>
      <c r="B1043" s="3" t="str">
        <f t="shared" si="214"/>
        <v/>
      </c>
      <c r="C1043" s="3" t="str">
        <f t="shared" si="208"/>
        <v/>
      </c>
      <c r="D1043" s="3" t="str">
        <f>IF(ISNUMBER(A1043),COUNTIF(Calculations!B:B, A1043),"")</f>
        <v/>
      </c>
      <c r="E1043" s="3" t="str">
        <f>IF(ISNUMBER(A1043),COUNTIF(Calculations!A:A, A1043),"")</f>
        <v/>
      </c>
      <c r="F1043" s="3" t="str">
        <f t="shared" si="217"/>
        <v/>
      </c>
      <c r="G1043" s="3" t="str">
        <f t="shared" si="218"/>
        <v/>
      </c>
      <c r="H1043" s="3" t="str">
        <f t="shared" si="209"/>
        <v/>
      </c>
      <c r="I1043" s="3" t="str">
        <f t="shared" si="210"/>
        <v/>
      </c>
      <c r="J1043" s="3" t="str">
        <f t="shared" si="211"/>
        <v/>
      </c>
      <c r="K1043" s="3" t="str">
        <f t="shared" si="212"/>
        <v/>
      </c>
      <c r="L1043" s="3" t="str">
        <f t="shared" si="215"/>
        <v/>
      </c>
      <c r="M1043" s="3" t="str">
        <f t="shared" si="216"/>
        <v/>
      </c>
    </row>
    <row r="1044" spans="1:13" x14ac:dyDescent="0.2">
      <c r="A1044" s="9" t="str">
        <f t="shared" si="213"/>
        <v/>
      </c>
      <c r="B1044" s="3" t="str">
        <f t="shared" si="214"/>
        <v/>
      </c>
      <c r="C1044" s="3" t="str">
        <f t="shared" si="208"/>
        <v/>
      </c>
      <c r="D1044" s="3" t="str">
        <f>IF(ISNUMBER(A1044),COUNTIF(Calculations!B:B, A1044),"")</f>
        <v/>
      </c>
      <c r="E1044" s="3" t="str">
        <f>IF(ISNUMBER(A1044),COUNTIF(Calculations!A:A, A1044),"")</f>
        <v/>
      </c>
      <c r="F1044" s="3" t="str">
        <f t="shared" si="217"/>
        <v/>
      </c>
      <c r="G1044" s="3" t="str">
        <f t="shared" si="218"/>
        <v/>
      </c>
      <c r="H1044" s="3" t="str">
        <f t="shared" si="209"/>
        <v/>
      </c>
      <c r="I1044" s="3" t="str">
        <f t="shared" si="210"/>
        <v/>
      </c>
      <c r="J1044" s="3" t="str">
        <f t="shared" si="211"/>
        <v/>
      </c>
      <c r="K1044" s="3" t="str">
        <f t="shared" si="212"/>
        <v/>
      </c>
      <c r="L1044" s="3" t="str">
        <f t="shared" si="215"/>
        <v/>
      </c>
      <c r="M1044" s="3" t="str">
        <f t="shared" si="216"/>
        <v/>
      </c>
    </row>
    <row r="1045" spans="1:13" x14ac:dyDescent="0.2">
      <c r="A1045" s="9" t="str">
        <f t="shared" si="213"/>
        <v/>
      </c>
      <c r="B1045" s="3" t="str">
        <f t="shared" si="214"/>
        <v/>
      </c>
      <c r="C1045" s="3" t="str">
        <f t="shared" si="208"/>
        <v/>
      </c>
      <c r="D1045" s="3" t="str">
        <f>IF(ISNUMBER(A1045),COUNTIF(Calculations!B:B, A1045),"")</f>
        <v/>
      </c>
      <c r="E1045" s="3" t="str">
        <f>IF(ISNUMBER(A1045),COUNTIF(Calculations!A:A, A1045),"")</f>
        <v/>
      </c>
      <c r="F1045" s="3" t="str">
        <f t="shared" si="217"/>
        <v/>
      </c>
      <c r="G1045" s="3" t="str">
        <f t="shared" si="218"/>
        <v/>
      </c>
      <c r="H1045" s="3" t="str">
        <f t="shared" si="209"/>
        <v/>
      </c>
      <c r="I1045" s="3" t="str">
        <f t="shared" si="210"/>
        <v/>
      </c>
      <c r="J1045" s="3" t="str">
        <f t="shared" si="211"/>
        <v/>
      </c>
      <c r="K1045" s="3" t="str">
        <f t="shared" si="212"/>
        <v/>
      </c>
      <c r="L1045" s="3" t="str">
        <f t="shared" si="215"/>
        <v/>
      </c>
      <c r="M1045" s="3" t="str">
        <f t="shared" si="216"/>
        <v/>
      </c>
    </row>
    <row r="1046" spans="1:13" x14ac:dyDescent="0.2">
      <c r="A1046" s="9" t="str">
        <f t="shared" si="213"/>
        <v/>
      </c>
      <c r="B1046" s="3" t="str">
        <f t="shared" si="214"/>
        <v/>
      </c>
      <c r="C1046" s="3" t="str">
        <f t="shared" si="208"/>
        <v/>
      </c>
      <c r="D1046" s="3" t="str">
        <f>IF(ISNUMBER(A1046),COUNTIF(Calculations!B:B, A1046),"")</f>
        <v/>
      </c>
      <c r="E1046" s="3" t="str">
        <f>IF(ISNUMBER(A1046),COUNTIF(Calculations!A:A, A1046),"")</f>
        <v/>
      </c>
      <c r="F1046" s="3" t="str">
        <f t="shared" si="217"/>
        <v/>
      </c>
      <c r="G1046" s="3" t="str">
        <f t="shared" si="218"/>
        <v/>
      </c>
      <c r="H1046" s="3" t="str">
        <f t="shared" si="209"/>
        <v/>
      </c>
      <c r="I1046" s="3" t="str">
        <f t="shared" si="210"/>
        <v/>
      </c>
      <c r="J1046" s="3" t="str">
        <f t="shared" si="211"/>
        <v/>
      </c>
      <c r="K1046" s="3" t="str">
        <f t="shared" si="212"/>
        <v/>
      </c>
      <c r="L1046" s="3" t="str">
        <f t="shared" si="215"/>
        <v/>
      </c>
      <c r="M1046" s="3" t="str">
        <f t="shared" si="216"/>
        <v/>
      </c>
    </row>
    <row r="1047" spans="1:13" x14ac:dyDescent="0.2">
      <c r="A1047" s="9" t="str">
        <f t="shared" si="213"/>
        <v/>
      </c>
      <c r="B1047" s="3" t="str">
        <f t="shared" si="214"/>
        <v/>
      </c>
      <c r="C1047" s="3" t="str">
        <f t="shared" si="208"/>
        <v/>
      </c>
      <c r="D1047" s="3" t="str">
        <f>IF(ISNUMBER(A1047),COUNTIF(Calculations!B:B, A1047),"")</f>
        <v/>
      </c>
      <c r="E1047" s="3" t="str">
        <f>IF(ISNUMBER(A1047),COUNTIF(Calculations!A:A, A1047),"")</f>
        <v/>
      </c>
      <c r="F1047" s="3" t="str">
        <f t="shared" si="217"/>
        <v/>
      </c>
      <c r="G1047" s="3" t="str">
        <f t="shared" si="218"/>
        <v/>
      </c>
      <c r="H1047" s="3" t="str">
        <f t="shared" si="209"/>
        <v/>
      </c>
      <c r="I1047" s="3" t="str">
        <f t="shared" si="210"/>
        <v/>
      </c>
      <c r="J1047" s="3" t="str">
        <f t="shared" si="211"/>
        <v/>
      </c>
      <c r="K1047" s="3" t="str">
        <f t="shared" si="212"/>
        <v/>
      </c>
      <c r="L1047" s="3" t="str">
        <f t="shared" si="215"/>
        <v/>
      </c>
      <c r="M1047" s="3" t="str">
        <f t="shared" si="216"/>
        <v/>
      </c>
    </row>
    <row r="1048" spans="1:13" x14ac:dyDescent="0.2">
      <c r="A1048" s="9" t="str">
        <f t="shared" si="213"/>
        <v/>
      </c>
      <c r="B1048" s="3" t="str">
        <f t="shared" si="214"/>
        <v/>
      </c>
      <c r="C1048" s="3" t="str">
        <f t="shared" si="208"/>
        <v/>
      </c>
      <c r="D1048" s="3" t="str">
        <f>IF(ISNUMBER(A1048),COUNTIF(Calculations!B:B, A1048),"")</f>
        <v/>
      </c>
      <c r="E1048" s="3" t="str">
        <f>IF(ISNUMBER(A1048),COUNTIF(Calculations!A:A, A1048),"")</f>
        <v/>
      </c>
      <c r="F1048" s="3" t="str">
        <f t="shared" si="217"/>
        <v/>
      </c>
      <c r="G1048" s="3" t="str">
        <f t="shared" si="218"/>
        <v/>
      </c>
      <c r="H1048" s="3" t="str">
        <f t="shared" si="209"/>
        <v/>
      </c>
      <c r="I1048" s="3" t="str">
        <f t="shared" si="210"/>
        <v/>
      </c>
      <c r="J1048" s="3" t="str">
        <f t="shared" si="211"/>
        <v/>
      </c>
      <c r="K1048" s="3" t="str">
        <f t="shared" si="212"/>
        <v/>
      </c>
      <c r="L1048" s="3" t="str">
        <f t="shared" si="215"/>
        <v/>
      </c>
      <c r="M1048" s="3" t="str">
        <f t="shared" si="216"/>
        <v/>
      </c>
    </row>
    <row r="1049" spans="1:13" x14ac:dyDescent="0.2">
      <c r="A1049" s="9" t="str">
        <f t="shared" si="213"/>
        <v/>
      </c>
      <c r="B1049" s="3" t="str">
        <f t="shared" si="214"/>
        <v/>
      </c>
      <c r="C1049" s="3" t="str">
        <f t="shared" si="208"/>
        <v/>
      </c>
      <c r="D1049" s="3" t="str">
        <f>IF(ISNUMBER(A1049),COUNTIF(Calculations!B:B, A1049),"")</f>
        <v/>
      </c>
      <c r="E1049" s="3" t="str">
        <f>IF(ISNUMBER(A1049),COUNTIF(Calculations!A:A, A1049),"")</f>
        <v/>
      </c>
      <c r="F1049" s="3" t="str">
        <f t="shared" si="217"/>
        <v/>
      </c>
      <c r="G1049" s="3" t="str">
        <f t="shared" si="218"/>
        <v/>
      </c>
      <c r="H1049" s="3" t="str">
        <f t="shared" si="209"/>
        <v/>
      </c>
      <c r="I1049" s="3" t="str">
        <f t="shared" si="210"/>
        <v/>
      </c>
      <c r="J1049" s="3" t="str">
        <f t="shared" si="211"/>
        <v/>
      </c>
      <c r="K1049" s="3" t="str">
        <f t="shared" si="212"/>
        <v/>
      </c>
      <c r="L1049" s="3" t="str">
        <f t="shared" si="215"/>
        <v/>
      </c>
      <c r="M1049" s="3" t="str">
        <f t="shared" si="216"/>
        <v/>
      </c>
    </row>
    <row r="1050" spans="1:13" x14ac:dyDescent="0.2">
      <c r="A1050" s="9" t="str">
        <f t="shared" si="213"/>
        <v/>
      </c>
      <c r="B1050" s="3" t="str">
        <f t="shared" si="214"/>
        <v/>
      </c>
      <c r="C1050" s="3" t="str">
        <f t="shared" si="208"/>
        <v/>
      </c>
      <c r="D1050" s="3" t="str">
        <f>IF(ISNUMBER(A1050),COUNTIF(Calculations!B:B, A1050),"")</f>
        <v/>
      </c>
      <c r="E1050" s="3" t="str">
        <f>IF(ISNUMBER(A1050),COUNTIF(Calculations!A:A, A1050),"")</f>
        <v/>
      </c>
      <c r="F1050" s="3" t="str">
        <f t="shared" si="217"/>
        <v/>
      </c>
      <c r="G1050" s="3" t="str">
        <f t="shared" si="218"/>
        <v/>
      </c>
      <c r="H1050" s="3" t="str">
        <f t="shared" si="209"/>
        <v/>
      </c>
      <c r="I1050" s="3" t="str">
        <f t="shared" si="210"/>
        <v/>
      </c>
      <c r="J1050" s="3" t="str">
        <f t="shared" si="211"/>
        <v/>
      </c>
      <c r="K1050" s="3" t="str">
        <f t="shared" si="212"/>
        <v/>
      </c>
      <c r="L1050" s="3" t="str">
        <f t="shared" si="215"/>
        <v/>
      </c>
      <c r="M1050" s="3" t="str">
        <f t="shared" si="216"/>
        <v/>
      </c>
    </row>
    <row r="1051" spans="1:13" x14ac:dyDescent="0.2">
      <c r="A1051" s="9" t="str">
        <f t="shared" si="213"/>
        <v/>
      </c>
      <c r="B1051" s="3" t="str">
        <f t="shared" si="214"/>
        <v/>
      </c>
      <c r="C1051" s="3" t="str">
        <f t="shared" si="208"/>
        <v/>
      </c>
      <c r="D1051" s="3" t="str">
        <f>IF(ISNUMBER(A1051),COUNTIF(Calculations!B:B, A1051),"")</f>
        <v/>
      </c>
      <c r="E1051" s="3" t="str">
        <f>IF(ISNUMBER(A1051),COUNTIF(Calculations!A:A, A1051),"")</f>
        <v/>
      </c>
      <c r="F1051" s="3" t="str">
        <f t="shared" si="217"/>
        <v/>
      </c>
      <c r="G1051" s="3" t="str">
        <f t="shared" si="218"/>
        <v/>
      </c>
      <c r="H1051" s="3" t="str">
        <f t="shared" si="209"/>
        <v/>
      </c>
      <c r="I1051" s="3" t="str">
        <f t="shared" si="210"/>
        <v/>
      </c>
      <c r="J1051" s="3" t="str">
        <f t="shared" si="211"/>
        <v/>
      </c>
      <c r="K1051" s="3" t="str">
        <f t="shared" si="212"/>
        <v/>
      </c>
      <c r="L1051" s="3" t="str">
        <f t="shared" si="215"/>
        <v/>
      </c>
      <c r="M1051" s="3" t="str">
        <f t="shared" si="216"/>
        <v/>
      </c>
    </row>
    <row r="1052" spans="1:13" x14ac:dyDescent="0.2">
      <c r="A1052" s="9" t="str">
        <f t="shared" si="213"/>
        <v/>
      </c>
      <c r="B1052" s="3" t="str">
        <f t="shared" si="214"/>
        <v/>
      </c>
      <c r="C1052" s="3" t="str">
        <f t="shared" si="208"/>
        <v/>
      </c>
      <c r="D1052" s="3" t="str">
        <f>IF(ISNUMBER(A1052),COUNTIF(Calculations!B:B, A1052),"")</f>
        <v/>
      </c>
      <c r="E1052" s="3" t="str">
        <f>IF(ISNUMBER(A1052),COUNTIF(Calculations!A:A, A1052),"")</f>
        <v/>
      </c>
      <c r="F1052" s="3" t="str">
        <f t="shared" si="217"/>
        <v/>
      </c>
      <c r="G1052" s="3" t="str">
        <f t="shared" si="218"/>
        <v/>
      </c>
      <c r="H1052" s="3" t="str">
        <f t="shared" si="209"/>
        <v/>
      </c>
      <c r="I1052" s="3" t="str">
        <f t="shared" si="210"/>
        <v/>
      </c>
      <c r="J1052" s="3" t="str">
        <f t="shared" si="211"/>
        <v/>
      </c>
      <c r="K1052" s="3" t="str">
        <f t="shared" si="212"/>
        <v/>
      </c>
      <c r="L1052" s="3" t="str">
        <f t="shared" si="215"/>
        <v/>
      </c>
      <c r="M1052" s="3" t="str">
        <f t="shared" si="216"/>
        <v/>
      </c>
    </row>
    <row r="1053" spans="1:13" x14ac:dyDescent="0.2">
      <c r="A1053" s="9" t="str">
        <f t="shared" si="213"/>
        <v/>
      </c>
      <c r="B1053" s="3" t="str">
        <f t="shared" si="214"/>
        <v/>
      </c>
      <c r="C1053" s="3" t="str">
        <f t="shared" si="208"/>
        <v/>
      </c>
      <c r="D1053" s="3" t="str">
        <f>IF(ISNUMBER(A1053),COUNTIF(Calculations!B:B, A1053),"")</f>
        <v/>
      </c>
      <c r="E1053" s="3" t="str">
        <f>IF(ISNUMBER(A1053),COUNTIF(Calculations!A:A, A1053),"")</f>
        <v/>
      </c>
      <c r="F1053" s="3" t="str">
        <f t="shared" si="217"/>
        <v/>
      </c>
      <c r="G1053" s="3" t="str">
        <f t="shared" si="218"/>
        <v/>
      </c>
      <c r="H1053" s="3" t="str">
        <f t="shared" si="209"/>
        <v/>
      </c>
      <c r="I1053" s="3" t="str">
        <f t="shared" si="210"/>
        <v/>
      </c>
      <c r="J1053" s="3" t="str">
        <f t="shared" si="211"/>
        <v/>
      </c>
      <c r="K1053" s="3" t="str">
        <f t="shared" si="212"/>
        <v/>
      </c>
      <c r="L1053" s="3" t="str">
        <f t="shared" si="215"/>
        <v/>
      </c>
      <c r="M1053" s="3" t="str">
        <f t="shared" si="216"/>
        <v/>
      </c>
    </row>
    <row r="1054" spans="1:13" x14ac:dyDescent="0.2">
      <c r="A1054" s="9" t="str">
        <f t="shared" si="213"/>
        <v/>
      </c>
      <c r="B1054" s="3" t="str">
        <f t="shared" si="214"/>
        <v/>
      </c>
      <c r="C1054" s="3" t="str">
        <f t="shared" si="208"/>
        <v/>
      </c>
      <c r="D1054" s="3" t="str">
        <f>IF(ISNUMBER(A1054),COUNTIF(Calculations!B:B, A1054),"")</f>
        <v/>
      </c>
      <c r="E1054" s="3" t="str">
        <f>IF(ISNUMBER(A1054),COUNTIF(Calculations!A:A, A1054),"")</f>
        <v/>
      </c>
      <c r="F1054" s="3" t="str">
        <f t="shared" si="217"/>
        <v/>
      </c>
      <c r="G1054" s="3" t="str">
        <f t="shared" si="218"/>
        <v/>
      </c>
      <c r="H1054" s="3" t="str">
        <f t="shared" si="209"/>
        <v/>
      </c>
      <c r="I1054" s="3" t="str">
        <f t="shared" si="210"/>
        <v/>
      </c>
      <c r="J1054" s="3" t="str">
        <f t="shared" si="211"/>
        <v/>
      </c>
      <c r="K1054" s="3" t="str">
        <f t="shared" si="212"/>
        <v/>
      </c>
      <c r="L1054" s="3" t="str">
        <f t="shared" si="215"/>
        <v/>
      </c>
      <c r="M1054" s="3" t="str">
        <f t="shared" si="216"/>
        <v/>
      </c>
    </row>
    <row r="1055" spans="1:13" x14ac:dyDescent="0.2">
      <c r="A1055" s="9" t="str">
        <f t="shared" si="213"/>
        <v/>
      </c>
      <c r="B1055" s="3" t="str">
        <f t="shared" si="214"/>
        <v/>
      </c>
      <c r="C1055" s="3" t="str">
        <f t="shared" si="208"/>
        <v/>
      </c>
      <c r="D1055" s="3" t="str">
        <f>IF(ISNUMBER(A1055),COUNTIF(Calculations!B:B, A1055),"")</f>
        <v/>
      </c>
      <c r="E1055" s="3" t="str">
        <f>IF(ISNUMBER(A1055),COUNTIF(Calculations!A:A, A1055),"")</f>
        <v/>
      </c>
      <c r="F1055" s="3" t="str">
        <f t="shared" si="217"/>
        <v/>
      </c>
      <c r="G1055" s="3" t="str">
        <f t="shared" si="218"/>
        <v/>
      </c>
      <c r="H1055" s="3" t="str">
        <f t="shared" si="209"/>
        <v/>
      </c>
      <c r="I1055" s="3" t="str">
        <f t="shared" si="210"/>
        <v/>
      </c>
      <c r="J1055" s="3" t="str">
        <f t="shared" si="211"/>
        <v/>
      </c>
      <c r="K1055" s="3" t="str">
        <f t="shared" si="212"/>
        <v/>
      </c>
      <c r="L1055" s="3" t="str">
        <f t="shared" si="215"/>
        <v/>
      </c>
      <c r="M1055" s="3" t="str">
        <f t="shared" si="216"/>
        <v/>
      </c>
    </row>
    <row r="1056" spans="1:13" x14ac:dyDescent="0.2">
      <c r="A1056" s="9" t="str">
        <f t="shared" si="213"/>
        <v/>
      </c>
      <c r="B1056" s="3" t="str">
        <f t="shared" si="214"/>
        <v/>
      </c>
      <c r="C1056" s="3" t="str">
        <f t="shared" si="208"/>
        <v/>
      </c>
      <c r="D1056" s="3" t="str">
        <f>IF(ISNUMBER(A1056),COUNTIF(Calculations!B:B, A1056),"")</f>
        <v/>
      </c>
      <c r="E1056" s="3" t="str">
        <f>IF(ISNUMBER(A1056),COUNTIF(Calculations!A:A, A1056),"")</f>
        <v/>
      </c>
      <c r="F1056" s="3" t="str">
        <f t="shared" si="217"/>
        <v/>
      </c>
      <c r="G1056" s="3" t="str">
        <f t="shared" si="218"/>
        <v/>
      </c>
      <c r="H1056" s="3" t="str">
        <f t="shared" si="209"/>
        <v/>
      </c>
      <c r="I1056" s="3" t="str">
        <f t="shared" si="210"/>
        <v/>
      </c>
      <c r="J1056" s="3" t="str">
        <f t="shared" si="211"/>
        <v/>
      </c>
      <c r="K1056" s="3" t="str">
        <f t="shared" si="212"/>
        <v/>
      </c>
      <c r="L1056" s="3" t="str">
        <f t="shared" si="215"/>
        <v/>
      </c>
      <c r="M1056" s="3" t="str">
        <f t="shared" si="216"/>
        <v/>
      </c>
    </row>
    <row r="1057" spans="1:13" x14ac:dyDescent="0.2">
      <c r="A1057" s="9" t="str">
        <f t="shared" si="213"/>
        <v/>
      </c>
      <c r="B1057" s="3" t="str">
        <f t="shared" si="214"/>
        <v/>
      </c>
      <c r="C1057" s="3" t="str">
        <f t="shared" si="208"/>
        <v/>
      </c>
      <c r="D1057" s="3" t="str">
        <f>IF(ISNUMBER(A1057),COUNTIF(Calculations!B:B, A1057),"")</f>
        <v/>
      </c>
      <c r="E1057" s="3" t="str">
        <f>IF(ISNUMBER(A1057),COUNTIF(Calculations!A:A, A1057),"")</f>
        <v/>
      </c>
      <c r="F1057" s="3" t="str">
        <f t="shared" si="217"/>
        <v/>
      </c>
      <c r="G1057" s="3" t="str">
        <f t="shared" si="218"/>
        <v/>
      </c>
      <c r="H1057" s="3" t="str">
        <f t="shared" si="209"/>
        <v/>
      </c>
      <c r="I1057" s="3" t="str">
        <f t="shared" si="210"/>
        <v/>
      </c>
      <c r="J1057" s="3" t="str">
        <f t="shared" si="211"/>
        <v/>
      </c>
      <c r="K1057" s="3" t="str">
        <f t="shared" si="212"/>
        <v/>
      </c>
      <c r="L1057" s="3" t="str">
        <f t="shared" si="215"/>
        <v/>
      </c>
      <c r="M1057" s="3" t="str">
        <f t="shared" si="216"/>
        <v/>
      </c>
    </row>
    <row r="1058" spans="1:13" x14ac:dyDescent="0.2">
      <c r="A1058" s="9" t="str">
        <f t="shared" si="213"/>
        <v/>
      </c>
      <c r="B1058" s="3" t="str">
        <f t="shared" si="214"/>
        <v/>
      </c>
      <c r="C1058" s="3" t="str">
        <f t="shared" si="208"/>
        <v/>
      </c>
      <c r="D1058" s="3" t="str">
        <f>IF(ISNUMBER(A1058),COUNTIF(Calculations!B:B, A1058),"")</f>
        <v/>
      </c>
      <c r="E1058" s="3" t="str">
        <f>IF(ISNUMBER(A1058),COUNTIF(Calculations!A:A, A1058),"")</f>
        <v/>
      </c>
      <c r="F1058" s="3" t="str">
        <f t="shared" si="217"/>
        <v/>
      </c>
      <c r="G1058" s="3" t="str">
        <f t="shared" si="218"/>
        <v/>
      </c>
      <c r="H1058" s="3" t="str">
        <f t="shared" si="209"/>
        <v/>
      </c>
      <c r="I1058" s="3" t="str">
        <f t="shared" si="210"/>
        <v/>
      </c>
      <c r="J1058" s="3" t="str">
        <f t="shared" si="211"/>
        <v/>
      </c>
      <c r="K1058" s="3" t="str">
        <f t="shared" si="212"/>
        <v/>
      </c>
      <c r="L1058" s="3" t="str">
        <f t="shared" si="215"/>
        <v/>
      </c>
      <c r="M1058" s="3" t="str">
        <f t="shared" si="216"/>
        <v/>
      </c>
    </row>
    <row r="1059" spans="1:13" x14ac:dyDescent="0.2">
      <c r="A1059" s="9" t="str">
        <f t="shared" si="213"/>
        <v/>
      </c>
      <c r="B1059" s="3" t="str">
        <f t="shared" si="214"/>
        <v/>
      </c>
      <c r="C1059" s="3" t="str">
        <f t="shared" si="208"/>
        <v/>
      </c>
      <c r="D1059" s="3" t="str">
        <f>IF(ISNUMBER(A1059),COUNTIF(Calculations!B:B, A1059),"")</f>
        <v/>
      </c>
      <c r="E1059" s="3" t="str">
        <f>IF(ISNUMBER(A1059),COUNTIF(Calculations!A:A, A1059),"")</f>
        <v/>
      </c>
      <c r="F1059" s="3" t="str">
        <f t="shared" si="217"/>
        <v/>
      </c>
      <c r="G1059" s="3" t="str">
        <f t="shared" si="218"/>
        <v/>
      </c>
      <c r="H1059" s="3" t="str">
        <f t="shared" si="209"/>
        <v/>
      </c>
      <c r="I1059" s="3" t="str">
        <f t="shared" si="210"/>
        <v/>
      </c>
      <c r="J1059" s="3" t="str">
        <f t="shared" si="211"/>
        <v/>
      </c>
      <c r="K1059" s="3" t="str">
        <f t="shared" si="212"/>
        <v/>
      </c>
      <c r="L1059" s="3" t="str">
        <f t="shared" si="215"/>
        <v/>
      </c>
      <c r="M1059" s="3" t="str">
        <f t="shared" si="216"/>
        <v/>
      </c>
    </row>
    <row r="1060" spans="1:13" x14ac:dyDescent="0.2">
      <c r="A1060" s="9" t="str">
        <f t="shared" si="213"/>
        <v/>
      </c>
      <c r="B1060" s="3" t="str">
        <f t="shared" si="214"/>
        <v/>
      </c>
      <c r="C1060" s="3" t="str">
        <f t="shared" si="208"/>
        <v/>
      </c>
      <c r="D1060" s="3" t="str">
        <f>IF(ISNUMBER(A1060),COUNTIF(Calculations!B:B, A1060),"")</f>
        <v/>
      </c>
      <c r="E1060" s="3" t="str">
        <f>IF(ISNUMBER(A1060),COUNTIF(Calculations!A:A, A1060),"")</f>
        <v/>
      </c>
      <c r="F1060" s="3" t="str">
        <f t="shared" si="217"/>
        <v/>
      </c>
      <c r="G1060" s="3" t="str">
        <f t="shared" si="218"/>
        <v/>
      </c>
      <c r="H1060" s="3" t="str">
        <f t="shared" si="209"/>
        <v/>
      </c>
      <c r="I1060" s="3" t="str">
        <f t="shared" si="210"/>
        <v/>
      </c>
      <c r="J1060" s="3" t="str">
        <f t="shared" si="211"/>
        <v/>
      </c>
      <c r="K1060" s="3" t="str">
        <f t="shared" si="212"/>
        <v/>
      </c>
      <c r="L1060" s="3" t="str">
        <f t="shared" si="215"/>
        <v/>
      </c>
      <c r="M1060" s="3" t="str">
        <f t="shared" si="216"/>
        <v/>
      </c>
    </row>
    <row r="1061" spans="1:13" x14ac:dyDescent="0.2">
      <c r="A1061" s="9" t="str">
        <f t="shared" si="213"/>
        <v/>
      </c>
      <c r="B1061" s="3" t="str">
        <f t="shared" si="214"/>
        <v/>
      </c>
      <c r="C1061" s="3" t="str">
        <f t="shared" si="208"/>
        <v/>
      </c>
      <c r="D1061" s="3" t="str">
        <f>IF(ISNUMBER(A1061),COUNTIF(Calculations!B:B, A1061),"")</f>
        <v/>
      </c>
      <c r="E1061" s="3" t="str">
        <f>IF(ISNUMBER(A1061),COUNTIF(Calculations!A:A, A1061),"")</f>
        <v/>
      </c>
      <c r="F1061" s="3" t="str">
        <f t="shared" si="217"/>
        <v/>
      </c>
      <c r="G1061" s="3" t="str">
        <f t="shared" si="218"/>
        <v/>
      </c>
      <c r="H1061" s="3" t="str">
        <f t="shared" si="209"/>
        <v/>
      </c>
      <c r="I1061" s="3" t="str">
        <f t="shared" si="210"/>
        <v/>
      </c>
      <c r="J1061" s="3" t="str">
        <f t="shared" si="211"/>
        <v/>
      </c>
      <c r="K1061" s="3" t="str">
        <f t="shared" si="212"/>
        <v/>
      </c>
      <c r="L1061" s="3" t="str">
        <f t="shared" si="215"/>
        <v/>
      </c>
      <c r="M1061" s="3" t="str">
        <f t="shared" si="216"/>
        <v/>
      </c>
    </row>
    <row r="1062" spans="1:13" x14ac:dyDescent="0.2">
      <c r="A1062" s="9" t="str">
        <f t="shared" si="213"/>
        <v/>
      </c>
      <c r="B1062" s="3" t="str">
        <f t="shared" si="214"/>
        <v/>
      </c>
      <c r="C1062" s="3" t="str">
        <f t="shared" si="208"/>
        <v/>
      </c>
      <c r="D1062" s="3" t="str">
        <f>IF(ISNUMBER(A1062),COUNTIF(Calculations!B:B, A1062),"")</f>
        <v/>
      </c>
      <c r="E1062" s="3" t="str">
        <f>IF(ISNUMBER(A1062),COUNTIF(Calculations!A:A, A1062),"")</f>
        <v/>
      </c>
      <c r="F1062" s="3" t="str">
        <f t="shared" si="217"/>
        <v/>
      </c>
      <c r="G1062" s="3" t="str">
        <f t="shared" si="218"/>
        <v/>
      </c>
      <c r="H1062" s="3" t="str">
        <f t="shared" si="209"/>
        <v/>
      </c>
      <c r="I1062" s="3" t="str">
        <f t="shared" si="210"/>
        <v/>
      </c>
      <c r="J1062" s="3" t="str">
        <f t="shared" si="211"/>
        <v/>
      </c>
      <c r="K1062" s="3" t="str">
        <f t="shared" si="212"/>
        <v/>
      </c>
      <c r="L1062" s="3" t="str">
        <f t="shared" si="215"/>
        <v/>
      </c>
      <c r="M1062" s="3" t="str">
        <f t="shared" si="216"/>
        <v/>
      </c>
    </row>
    <row r="1063" spans="1:13" x14ac:dyDescent="0.2">
      <c r="A1063" s="9" t="str">
        <f t="shared" si="213"/>
        <v/>
      </c>
      <c r="B1063" s="3" t="str">
        <f t="shared" si="214"/>
        <v/>
      </c>
      <c r="C1063" s="3" t="str">
        <f t="shared" si="208"/>
        <v/>
      </c>
      <c r="D1063" s="3" t="str">
        <f>IF(ISNUMBER(A1063),COUNTIF(Calculations!B:B, A1063),"")</f>
        <v/>
      </c>
      <c r="E1063" s="3" t="str">
        <f>IF(ISNUMBER(A1063),COUNTIF(Calculations!A:A, A1063),"")</f>
        <v/>
      </c>
      <c r="F1063" s="3" t="str">
        <f t="shared" si="217"/>
        <v/>
      </c>
      <c r="G1063" s="3" t="str">
        <f t="shared" si="218"/>
        <v/>
      </c>
      <c r="H1063" s="3" t="str">
        <f t="shared" si="209"/>
        <v/>
      </c>
      <c r="I1063" s="3" t="str">
        <f t="shared" si="210"/>
        <v/>
      </c>
      <c r="J1063" s="3" t="str">
        <f t="shared" si="211"/>
        <v/>
      </c>
      <c r="K1063" s="3" t="str">
        <f t="shared" si="212"/>
        <v/>
      </c>
      <c r="L1063" s="3" t="str">
        <f t="shared" si="215"/>
        <v/>
      </c>
      <c r="M1063" s="3" t="str">
        <f t="shared" si="216"/>
        <v/>
      </c>
    </row>
    <row r="1064" spans="1:13" x14ac:dyDescent="0.2">
      <c r="A1064" s="9" t="str">
        <f t="shared" si="213"/>
        <v/>
      </c>
      <c r="B1064" s="3" t="str">
        <f t="shared" si="214"/>
        <v/>
      </c>
      <c r="C1064" s="3" t="str">
        <f t="shared" si="208"/>
        <v/>
      </c>
      <c r="D1064" s="3" t="str">
        <f>IF(ISNUMBER(A1064),COUNTIF(Calculations!B:B, A1064),"")</f>
        <v/>
      </c>
      <c r="E1064" s="3" t="str">
        <f>IF(ISNUMBER(A1064),COUNTIF(Calculations!A:A, A1064),"")</f>
        <v/>
      </c>
      <c r="F1064" s="3" t="str">
        <f t="shared" si="217"/>
        <v/>
      </c>
      <c r="G1064" s="3" t="str">
        <f t="shared" si="218"/>
        <v/>
      </c>
      <c r="H1064" s="3" t="str">
        <f t="shared" si="209"/>
        <v/>
      </c>
      <c r="I1064" s="3" t="str">
        <f t="shared" si="210"/>
        <v/>
      </c>
      <c r="J1064" s="3" t="str">
        <f t="shared" si="211"/>
        <v/>
      </c>
      <c r="K1064" s="3" t="str">
        <f t="shared" si="212"/>
        <v/>
      </c>
      <c r="L1064" s="3" t="str">
        <f t="shared" si="215"/>
        <v/>
      </c>
      <c r="M1064" s="3" t="str">
        <f t="shared" si="216"/>
        <v/>
      </c>
    </row>
    <row r="1065" spans="1:13" x14ac:dyDescent="0.2">
      <c r="A1065" s="9" t="str">
        <f t="shared" si="213"/>
        <v/>
      </c>
      <c r="B1065" s="3" t="str">
        <f t="shared" si="214"/>
        <v/>
      </c>
      <c r="C1065" s="3" t="str">
        <f t="shared" si="208"/>
        <v/>
      </c>
      <c r="D1065" s="3" t="str">
        <f>IF(ISNUMBER(A1065),COUNTIF(Calculations!B:B, A1065),"")</f>
        <v/>
      </c>
      <c r="E1065" s="3" t="str">
        <f>IF(ISNUMBER(A1065),COUNTIF(Calculations!A:A, A1065),"")</f>
        <v/>
      </c>
      <c r="F1065" s="3" t="str">
        <f t="shared" si="217"/>
        <v/>
      </c>
      <c r="G1065" s="3" t="str">
        <f t="shared" si="218"/>
        <v/>
      </c>
      <c r="H1065" s="3" t="str">
        <f t="shared" si="209"/>
        <v/>
      </c>
      <c r="I1065" s="3" t="str">
        <f t="shared" si="210"/>
        <v/>
      </c>
      <c r="J1065" s="3" t="str">
        <f t="shared" si="211"/>
        <v/>
      </c>
      <c r="K1065" s="3" t="str">
        <f t="shared" si="212"/>
        <v/>
      </c>
      <c r="L1065" s="3" t="str">
        <f t="shared" si="215"/>
        <v/>
      </c>
      <c r="M1065" s="3" t="str">
        <f t="shared" si="216"/>
        <v/>
      </c>
    </row>
    <row r="1066" spans="1:13" x14ac:dyDescent="0.2">
      <c r="A1066" s="9" t="str">
        <f t="shared" si="213"/>
        <v/>
      </c>
      <c r="B1066" s="3" t="str">
        <f t="shared" si="214"/>
        <v/>
      </c>
      <c r="C1066" s="3" t="str">
        <f t="shared" si="208"/>
        <v/>
      </c>
      <c r="D1066" s="3" t="str">
        <f>IF(ISNUMBER(A1066),COUNTIF(Calculations!B:B, A1066),"")</f>
        <v/>
      </c>
      <c r="E1066" s="3" t="str">
        <f>IF(ISNUMBER(A1066),COUNTIF(Calculations!A:A, A1066),"")</f>
        <v/>
      </c>
      <c r="F1066" s="3" t="str">
        <f t="shared" si="217"/>
        <v/>
      </c>
      <c r="G1066" s="3" t="str">
        <f t="shared" si="218"/>
        <v/>
      </c>
      <c r="H1066" s="3" t="str">
        <f t="shared" si="209"/>
        <v/>
      </c>
      <c r="I1066" s="3" t="str">
        <f t="shared" si="210"/>
        <v/>
      </c>
      <c r="J1066" s="3" t="str">
        <f t="shared" si="211"/>
        <v/>
      </c>
      <c r="K1066" s="3" t="str">
        <f t="shared" si="212"/>
        <v/>
      </c>
      <c r="L1066" s="3" t="str">
        <f t="shared" si="215"/>
        <v/>
      </c>
      <c r="M1066" s="3" t="str">
        <f t="shared" si="216"/>
        <v/>
      </c>
    </row>
    <row r="1067" spans="1:13" x14ac:dyDescent="0.2">
      <c r="A1067" s="9" t="str">
        <f t="shared" si="213"/>
        <v/>
      </c>
      <c r="B1067" s="3" t="str">
        <f t="shared" si="214"/>
        <v/>
      </c>
      <c r="C1067" s="3" t="str">
        <f t="shared" si="208"/>
        <v/>
      </c>
      <c r="D1067" s="3" t="str">
        <f>IF(ISNUMBER(A1067),COUNTIF(Calculations!B:B, A1067),"")</f>
        <v/>
      </c>
      <c r="E1067" s="3" t="str">
        <f>IF(ISNUMBER(A1067),COUNTIF(Calculations!A:A, A1067),"")</f>
        <v/>
      </c>
      <c r="F1067" s="3" t="str">
        <f t="shared" si="217"/>
        <v/>
      </c>
      <c r="G1067" s="3" t="str">
        <f t="shared" si="218"/>
        <v/>
      </c>
      <c r="H1067" s="3" t="str">
        <f t="shared" si="209"/>
        <v/>
      </c>
      <c r="I1067" s="3" t="str">
        <f t="shared" si="210"/>
        <v/>
      </c>
      <c r="J1067" s="3" t="str">
        <f t="shared" si="211"/>
        <v/>
      </c>
      <c r="K1067" s="3" t="str">
        <f t="shared" si="212"/>
        <v/>
      </c>
      <c r="L1067" s="3" t="str">
        <f t="shared" si="215"/>
        <v/>
      </c>
      <c r="M1067" s="3" t="str">
        <f t="shared" si="216"/>
        <v/>
      </c>
    </row>
    <row r="1068" spans="1:13" x14ac:dyDescent="0.2">
      <c r="A1068" s="9" t="str">
        <f t="shared" si="213"/>
        <v/>
      </c>
      <c r="B1068" s="3" t="str">
        <f t="shared" si="214"/>
        <v/>
      </c>
      <c r="C1068" s="3" t="str">
        <f t="shared" si="208"/>
        <v/>
      </c>
      <c r="D1068" s="3" t="str">
        <f>IF(ISNUMBER(A1068),COUNTIF(Calculations!B:B, A1068),"")</f>
        <v/>
      </c>
      <c r="E1068" s="3" t="str">
        <f>IF(ISNUMBER(A1068),COUNTIF(Calculations!A:A, A1068),"")</f>
        <v/>
      </c>
      <c r="F1068" s="3" t="str">
        <f t="shared" si="217"/>
        <v/>
      </c>
      <c r="G1068" s="3" t="str">
        <f t="shared" si="218"/>
        <v/>
      </c>
      <c r="H1068" s="3" t="str">
        <f t="shared" si="209"/>
        <v/>
      </c>
      <c r="I1068" s="3" t="str">
        <f t="shared" si="210"/>
        <v/>
      </c>
      <c r="J1068" s="3" t="str">
        <f t="shared" si="211"/>
        <v/>
      </c>
      <c r="K1068" s="3" t="str">
        <f t="shared" si="212"/>
        <v/>
      </c>
      <c r="L1068" s="3" t="str">
        <f t="shared" si="215"/>
        <v/>
      </c>
      <c r="M1068" s="3" t="str">
        <f t="shared" si="216"/>
        <v/>
      </c>
    </row>
    <row r="1069" spans="1:13" x14ac:dyDescent="0.2">
      <c r="A1069" s="9" t="str">
        <f t="shared" si="213"/>
        <v/>
      </c>
      <c r="B1069" s="3" t="str">
        <f t="shared" si="214"/>
        <v/>
      </c>
      <c r="C1069" s="3" t="str">
        <f t="shared" si="208"/>
        <v/>
      </c>
      <c r="D1069" s="3" t="str">
        <f>IF(ISNUMBER(A1069),COUNTIF(Calculations!B:B, A1069),"")</f>
        <v/>
      </c>
      <c r="E1069" s="3" t="str">
        <f>IF(ISNUMBER(A1069),COUNTIF(Calculations!A:A, A1069),"")</f>
        <v/>
      </c>
      <c r="F1069" s="3" t="str">
        <f t="shared" si="217"/>
        <v/>
      </c>
      <c r="G1069" s="3" t="str">
        <f t="shared" si="218"/>
        <v/>
      </c>
      <c r="H1069" s="3" t="str">
        <f t="shared" si="209"/>
        <v/>
      </c>
      <c r="I1069" s="3" t="str">
        <f t="shared" si="210"/>
        <v/>
      </c>
      <c r="J1069" s="3" t="str">
        <f t="shared" si="211"/>
        <v/>
      </c>
      <c r="K1069" s="3" t="str">
        <f t="shared" si="212"/>
        <v/>
      </c>
      <c r="L1069" s="3" t="str">
        <f t="shared" si="215"/>
        <v/>
      </c>
      <c r="M1069" s="3" t="str">
        <f t="shared" si="216"/>
        <v/>
      </c>
    </row>
    <row r="1070" spans="1:13" x14ac:dyDescent="0.2">
      <c r="A1070" s="9" t="str">
        <f t="shared" si="213"/>
        <v/>
      </c>
      <c r="B1070" s="3" t="str">
        <f t="shared" si="214"/>
        <v/>
      </c>
      <c r="C1070" s="3" t="str">
        <f t="shared" si="208"/>
        <v/>
      </c>
      <c r="D1070" s="3" t="str">
        <f>IF(ISNUMBER(A1070),COUNTIF(Calculations!B:B, A1070),"")</f>
        <v/>
      </c>
      <c r="E1070" s="3" t="str">
        <f>IF(ISNUMBER(A1070),COUNTIF(Calculations!A:A, A1070),"")</f>
        <v/>
      </c>
      <c r="F1070" s="3" t="str">
        <f t="shared" si="217"/>
        <v/>
      </c>
      <c r="G1070" s="3" t="str">
        <f t="shared" si="218"/>
        <v/>
      </c>
      <c r="H1070" s="3" t="str">
        <f t="shared" si="209"/>
        <v/>
      </c>
      <c r="I1070" s="3" t="str">
        <f t="shared" si="210"/>
        <v/>
      </c>
      <c r="J1070" s="3" t="str">
        <f t="shared" si="211"/>
        <v/>
      </c>
      <c r="K1070" s="3" t="str">
        <f t="shared" si="212"/>
        <v/>
      </c>
      <c r="L1070" s="3" t="str">
        <f t="shared" si="215"/>
        <v/>
      </c>
      <c r="M1070" s="3" t="str">
        <f t="shared" si="216"/>
        <v/>
      </c>
    </row>
    <row r="1071" spans="1:13" x14ac:dyDescent="0.2">
      <c r="A1071" s="9" t="str">
        <f t="shared" si="213"/>
        <v/>
      </c>
      <c r="B1071" s="3" t="str">
        <f t="shared" si="214"/>
        <v/>
      </c>
      <c r="C1071" s="3" t="str">
        <f t="shared" si="208"/>
        <v/>
      </c>
      <c r="D1071" s="3" t="str">
        <f>IF(ISNUMBER(A1071),COUNTIF(Calculations!B:B, A1071),"")</f>
        <v/>
      </c>
      <c r="E1071" s="3" t="str">
        <f>IF(ISNUMBER(A1071),COUNTIF(Calculations!A:A, A1071),"")</f>
        <v/>
      </c>
      <c r="F1071" s="3" t="str">
        <f t="shared" si="217"/>
        <v/>
      </c>
      <c r="G1071" s="3" t="str">
        <f t="shared" si="218"/>
        <v/>
      </c>
      <c r="H1071" s="3" t="str">
        <f t="shared" si="209"/>
        <v/>
      </c>
      <c r="I1071" s="3" t="str">
        <f t="shared" si="210"/>
        <v/>
      </c>
      <c r="J1071" s="3" t="str">
        <f t="shared" si="211"/>
        <v/>
      </c>
      <c r="K1071" s="3" t="str">
        <f t="shared" si="212"/>
        <v/>
      </c>
      <c r="L1071" s="3" t="str">
        <f t="shared" si="215"/>
        <v/>
      </c>
      <c r="M1071" s="3" t="str">
        <f t="shared" si="216"/>
        <v/>
      </c>
    </row>
    <row r="1072" spans="1:13" x14ac:dyDescent="0.2">
      <c r="A1072" s="9" t="str">
        <f t="shared" si="213"/>
        <v/>
      </c>
      <c r="B1072" s="3" t="str">
        <f t="shared" si="214"/>
        <v/>
      </c>
      <c r="C1072" s="3" t="str">
        <f t="shared" si="208"/>
        <v/>
      </c>
      <c r="D1072" s="3" t="str">
        <f>IF(ISNUMBER(A1072),COUNTIF(Calculations!B:B, A1072),"")</f>
        <v/>
      </c>
      <c r="E1072" s="3" t="str">
        <f>IF(ISNUMBER(A1072),COUNTIF(Calculations!A:A, A1072),"")</f>
        <v/>
      </c>
      <c r="F1072" s="3" t="str">
        <f t="shared" si="217"/>
        <v/>
      </c>
      <c r="G1072" s="3" t="str">
        <f t="shared" si="218"/>
        <v/>
      </c>
      <c r="H1072" s="3" t="str">
        <f t="shared" si="209"/>
        <v/>
      </c>
      <c r="I1072" s="3" t="str">
        <f t="shared" si="210"/>
        <v/>
      </c>
      <c r="J1072" s="3" t="str">
        <f t="shared" si="211"/>
        <v/>
      </c>
      <c r="K1072" s="3" t="str">
        <f t="shared" si="212"/>
        <v/>
      </c>
      <c r="L1072" s="3" t="str">
        <f t="shared" si="215"/>
        <v/>
      </c>
      <c r="M1072" s="3" t="str">
        <f t="shared" si="216"/>
        <v/>
      </c>
    </row>
    <row r="1073" spans="1:13" x14ac:dyDescent="0.2">
      <c r="A1073" s="9" t="str">
        <f t="shared" si="213"/>
        <v/>
      </c>
      <c r="B1073" s="3" t="str">
        <f t="shared" si="214"/>
        <v/>
      </c>
      <c r="C1073" s="3" t="str">
        <f t="shared" si="208"/>
        <v/>
      </c>
      <c r="D1073" s="3" t="str">
        <f>IF(ISNUMBER(A1073),COUNTIF(Calculations!B:B, A1073),"")</f>
        <v/>
      </c>
      <c r="E1073" s="3" t="str">
        <f>IF(ISNUMBER(A1073),COUNTIF(Calculations!A:A, A1073),"")</f>
        <v/>
      </c>
      <c r="F1073" s="3" t="str">
        <f t="shared" si="217"/>
        <v/>
      </c>
      <c r="G1073" s="3" t="str">
        <f t="shared" si="218"/>
        <v/>
      </c>
      <c r="H1073" s="3" t="str">
        <f t="shared" si="209"/>
        <v/>
      </c>
      <c r="I1073" s="3" t="str">
        <f t="shared" si="210"/>
        <v/>
      </c>
      <c r="J1073" s="3" t="str">
        <f t="shared" si="211"/>
        <v/>
      </c>
      <c r="K1073" s="3" t="str">
        <f t="shared" si="212"/>
        <v/>
      </c>
      <c r="L1073" s="3" t="str">
        <f t="shared" si="215"/>
        <v/>
      </c>
      <c r="M1073" s="3" t="str">
        <f t="shared" si="216"/>
        <v/>
      </c>
    </row>
    <row r="1074" spans="1:13" x14ac:dyDescent="0.2">
      <c r="A1074" s="9" t="str">
        <f t="shared" si="213"/>
        <v/>
      </c>
      <c r="B1074" s="3" t="str">
        <f t="shared" si="214"/>
        <v/>
      </c>
      <c r="C1074" s="3" t="str">
        <f t="shared" si="208"/>
        <v/>
      </c>
      <c r="D1074" s="3" t="str">
        <f>IF(ISNUMBER(A1074),COUNTIF(Calculations!B:B, A1074),"")</f>
        <v/>
      </c>
      <c r="E1074" s="3" t="str">
        <f>IF(ISNUMBER(A1074),COUNTIF(Calculations!A:A, A1074),"")</f>
        <v/>
      </c>
      <c r="F1074" s="3" t="str">
        <f t="shared" si="217"/>
        <v/>
      </c>
      <c r="G1074" s="3" t="str">
        <f t="shared" si="218"/>
        <v/>
      </c>
      <c r="H1074" s="3" t="str">
        <f t="shared" si="209"/>
        <v/>
      </c>
      <c r="I1074" s="3" t="str">
        <f t="shared" si="210"/>
        <v/>
      </c>
      <c r="J1074" s="3" t="str">
        <f t="shared" si="211"/>
        <v/>
      </c>
      <c r="K1074" s="3" t="str">
        <f t="shared" si="212"/>
        <v/>
      </c>
      <c r="L1074" s="3" t="str">
        <f t="shared" si="215"/>
        <v/>
      </c>
      <c r="M1074" s="3" t="str">
        <f t="shared" si="216"/>
        <v/>
      </c>
    </row>
    <row r="1075" spans="1:13" x14ac:dyDescent="0.2">
      <c r="A1075" s="9" t="str">
        <f t="shared" si="213"/>
        <v/>
      </c>
      <c r="B1075" s="3" t="str">
        <f t="shared" si="214"/>
        <v/>
      </c>
      <c r="C1075" s="3" t="str">
        <f t="shared" si="208"/>
        <v/>
      </c>
      <c r="D1075" s="3" t="str">
        <f>IF(ISNUMBER(A1075),COUNTIF(Calculations!B:B, A1075),"")</f>
        <v/>
      </c>
      <c r="E1075" s="3" t="str">
        <f>IF(ISNUMBER(A1075),COUNTIF(Calculations!A:A, A1075),"")</f>
        <v/>
      </c>
      <c r="F1075" s="3" t="str">
        <f t="shared" si="217"/>
        <v/>
      </c>
      <c r="G1075" s="3" t="str">
        <f t="shared" si="218"/>
        <v/>
      </c>
      <c r="H1075" s="3" t="str">
        <f t="shared" si="209"/>
        <v/>
      </c>
      <c r="I1075" s="3" t="str">
        <f t="shared" si="210"/>
        <v/>
      </c>
      <c r="J1075" s="3" t="str">
        <f t="shared" si="211"/>
        <v/>
      </c>
      <c r="K1075" s="3" t="str">
        <f t="shared" si="212"/>
        <v/>
      </c>
      <c r="L1075" s="3" t="str">
        <f t="shared" si="215"/>
        <v/>
      </c>
      <c r="M1075" s="3" t="str">
        <f t="shared" si="216"/>
        <v/>
      </c>
    </row>
    <row r="1076" spans="1:13" x14ac:dyDescent="0.2">
      <c r="A1076" s="9" t="str">
        <f t="shared" si="213"/>
        <v/>
      </c>
      <c r="B1076" s="3" t="str">
        <f t="shared" si="214"/>
        <v/>
      </c>
      <c r="C1076" s="3" t="str">
        <f t="shared" si="208"/>
        <v/>
      </c>
      <c r="D1076" s="3" t="str">
        <f>IF(ISNUMBER(A1076),COUNTIF(Calculations!B:B, A1076),"")</f>
        <v/>
      </c>
      <c r="E1076" s="3" t="str">
        <f>IF(ISNUMBER(A1076),COUNTIF(Calculations!A:A, A1076),"")</f>
        <v/>
      </c>
      <c r="F1076" s="3" t="str">
        <f t="shared" si="217"/>
        <v/>
      </c>
      <c r="G1076" s="3" t="str">
        <f t="shared" si="218"/>
        <v/>
      </c>
      <c r="H1076" s="3" t="str">
        <f t="shared" si="209"/>
        <v/>
      </c>
      <c r="I1076" s="3" t="str">
        <f t="shared" si="210"/>
        <v/>
      </c>
      <c r="J1076" s="3" t="str">
        <f t="shared" si="211"/>
        <v/>
      </c>
      <c r="K1076" s="3" t="str">
        <f t="shared" si="212"/>
        <v/>
      </c>
      <c r="L1076" s="3" t="str">
        <f t="shared" si="215"/>
        <v/>
      </c>
      <c r="M1076" s="3" t="str">
        <f t="shared" si="216"/>
        <v/>
      </c>
    </row>
    <row r="1077" spans="1:13" x14ac:dyDescent="0.2">
      <c r="A1077" s="9" t="str">
        <f t="shared" si="213"/>
        <v/>
      </c>
      <c r="B1077" s="3" t="str">
        <f t="shared" si="214"/>
        <v/>
      </c>
      <c r="C1077" s="3" t="str">
        <f t="shared" si="208"/>
        <v/>
      </c>
      <c r="D1077" s="3" t="str">
        <f>IF(ISNUMBER(A1077),COUNTIF(Calculations!B:B, A1077),"")</f>
        <v/>
      </c>
      <c r="E1077" s="3" t="str">
        <f>IF(ISNUMBER(A1077),COUNTIF(Calculations!A:A, A1077),"")</f>
        <v/>
      </c>
      <c r="F1077" s="3" t="str">
        <f t="shared" si="217"/>
        <v/>
      </c>
      <c r="G1077" s="3" t="str">
        <f t="shared" si="218"/>
        <v/>
      </c>
      <c r="H1077" s="3" t="str">
        <f t="shared" si="209"/>
        <v/>
      </c>
      <c r="I1077" s="3" t="str">
        <f t="shared" si="210"/>
        <v/>
      </c>
      <c r="J1077" s="3" t="str">
        <f t="shared" si="211"/>
        <v/>
      </c>
      <c r="K1077" s="3" t="str">
        <f t="shared" si="212"/>
        <v/>
      </c>
      <c r="L1077" s="3" t="str">
        <f t="shared" si="215"/>
        <v/>
      </c>
      <c r="M1077" s="3" t="str">
        <f t="shared" si="216"/>
        <v/>
      </c>
    </row>
    <row r="1078" spans="1:13" x14ac:dyDescent="0.2">
      <c r="A1078" s="9" t="str">
        <f t="shared" si="213"/>
        <v/>
      </c>
      <c r="B1078" s="3" t="str">
        <f t="shared" si="214"/>
        <v/>
      </c>
      <c r="C1078" s="3" t="str">
        <f t="shared" si="208"/>
        <v/>
      </c>
      <c r="D1078" s="3" t="str">
        <f>IF(ISNUMBER(A1078),COUNTIF(Calculations!B:B, A1078),"")</f>
        <v/>
      </c>
      <c r="E1078" s="3" t="str">
        <f>IF(ISNUMBER(A1078),COUNTIF(Calculations!A:A, A1078),"")</f>
        <v/>
      </c>
      <c r="F1078" s="3" t="str">
        <f t="shared" si="217"/>
        <v/>
      </c>
      <c r="G1078" s="3" t="str">
        <f t="shared" si="218"/>
        <v/>
      </c>
      <c r="H1078" s="3" t="str">
        <f t="shared" si="209"/>
        <v/>
      </c>
      <c r="I1078" s="3" t="str">
        <f t="shared" si="210"/>
        <v/>
      </c>
      <c r="J1078" s="3" t="str">
        <f t="shared" si="211"/>
        <v/>
      </c>
      <c r="K1078" s="3" t="str">
        <f t="shared" si="212"/>
        <v/>
      </c>
      <c r="L1078" s="3" t="str">
        <f t="shared" si="215"/>
        <v/>
      </c>
      <c r="M1078" s="3" t="str">
        <f t="shared" si="216"/>
        <v/>
      </c>
    </row>
    <row r="1079" spans="1:13" x14ac:dyDescent="0.2">
      <c r="A1079" s="9" t="str">
        <f t="shared" si="213"/>
        <v/>
      </c>
      <c r="B1079" s="3" t="str">
        <f t="shared" si="214"/>
        <v/>
      </c>
      <c r="C1079" s="3" t="str">
        <f t="shared" si="208"/>
        <v/>
      </c>
      <c r="D1079" s="3" t="str">
        <f>IF(ISNUMBER(A1079),COUNTIF(Calculations!B:B, A1079),"")</f>
        <v/>
      </c>
      <c r="E1079" s="3" t="str">
        <f>IF(ISNUMBER(A1079),COUNTIF(Calculations!A:A, A1079),"")</f>
        <v/>
      </c>
      <c r="F1079" s="3" t="str">
        <f t="shared" si="217"/>
        <v/>
      </c>
      <c r="G1079" s="3" t="str">
        <f t="shared" si="218"/>
        <v/>
      </c>
      <c r="H1079" s="3" t="str">
        <f t="shared" si="209"/>
        <v/>
      </c>
      <c r="I1079" s="3" t="str">
        <f t="shared" si="210"/>
        <v/>
      </c>
      <c r="J1079" s="3" t="str">
        <f t="shared" si="211"/>
        <v/>
      </c>
      <c r="K1079" s="3" t="str">
        <f t="shared" si="212"/>
        <v/>
      </c>
      <c r="L1079" s="3" t="str">
        <f t="shared" si="215"/>
        <v/>
      </c>
      <c r="M1079" s="3" t="str">
        <f t="shared" si="216"/>
        <v/>
      </c>
    </row>
    <row r="1080" spans="1:13" x14ac:dyDescent="0.2">
      <c r="A1080" s="9" t="str">
        <f t="shared" si="213"/>
        <v/>
      </c>
      <c r="B1080" s="3" t="str">
        <f t="shared" si="214"/>
        <v/>
      </c>
      <c r="C1080" s="3" t="str">
        <f t="shared" si="208"/>
        <v/>
      </c>
      <c r="D1080" s="3" t="str">
        <f>IF(ISNUMBER(A1080),COUNTIF(Calculations!B:B, A1080),"")</f>
        <v/>
      </c>
      <c r="E1080" s="3" t="str">
        <f>IF(ISNUMBER(A1080),COUNTIF(Calculations!A:A, A1080),"")</f>
        <v/>
      </c>
      <c r="F1080" s="3" t="str">
        <f t="shared" si="217"/>
        <v/>
      </c>
      <c r="G1080" s="3" t="str">
        <f t="shared" si="218"/>
        <v/>
      </c>
      <c r="H1080" s="3" t="str">
        <f t="shared" si="209"/>
        <v/>
      </c>
      <c r="I1080" s="3" t="str">
        <f t="shared" si="210"/>
        <v/>
      </c>
      <c r="J1080" s="3" t="str">
        <f t="shared" si="211"/>
        <v/>
      </c>
      <c r="K1080" s="3" t="str">
        <f t="shared" si="212"/>
        <v/>
      </c>
      <c r="L1080" s="3" t="str">
        <f t="shared" si="215"/>
        <v/>
      </c>
      <c r="M1080" s="3" t="str">
        <f t="shared" si="216"/>
        <v/>
      </c>
    </row>
    <row r="1081" spans="1:13" x14ac:dyDescent="0.2">
      <c r="A1081" s="9" t="str">
        <f t="shared" si="213"/>
        <v/>
      </c>
      <c r="B1081" s="3" t="str">
        <f t="shared" si="214"/>
        <v/>
      </c>
      <c r="C1081" s="3" t="str">
        <f t="shared" si="208"/>
        <v/>
      </c>
      <c r="D1081" s="3" t="str">
        <f>IF(ISNUMBER(A1081),COUNTIF(Calculations!B:B, A1081),"")</f>
        <v/>
      </c>
      <c r="E1081" s="3" t="str">
        <f>IF(ISNUMBER(A1081),COUNTIF(Calculations!A:A, A1081),"")</f>
        <v/>
      </c>
      <c r="F1081" s="3" t="str">
        <f t="shared" si="217"/>
        <v/>
      </c>
      <c r="G1081" s="3" t="str">
        <f t="shared" si="218"/>
        <v/>
      </c>
      <c r="H1081" s="3" t="str">
        <f t="shared" si="209"/>
        <v/>
      </c>
      <c r="I1081" s="3" t="str">
        <f t="shared" si="210"/>
        <v/>
      </c>
      <c r="J1081" s="3" t="str">
        <f t="shared" si="211"/>
        <v/>
      </c>
      <c r="K1081" s="3" t="str">
        <f t="shared" si="212"/>
        <v/>
      </c>
      <c r="L1081" s="3" t="str">
        <f t="shared" si="215"/>
        <v/>
      </c>
      <c r="M1081" s="3" t="str">
        <f t="shared" si="216"/>
        <v/>
      </c>
    </row>
    <row r="1082" spans="1:13" x14ac:dyDescent="0.2">
      <c r="A1082" s="9" t="str">
        <f t="shared" si="213"/>
        <v/>
      </c>
      <c r="B1082" s="3" t="str">
        <f t="shared" si="214"/>
        <v/>
      </c>
      <c r="C1082" s="3" t="str">
        <f t="shared" si="208"/>
        <v/>
      </c>
      <c r="D1082" s="3" t="str">
        <f>IF(ISNUMBER(A1082),COUNTIF(Calculations!B:B, A1082),"")</f>
        <v/>
      </c>
      <c r="E1082" s="3" t="str">
        <f>IF(ISNUMBER(A1082),COUNTIF(Calculations!A:A, A1082),"")</f>
        <v/>
      </c>
      <c r="F1082" s="3" t="str">
        <f t="shared" si="217"/>
        <v/>
      </c>
      <c r="G1082" s="3" t="str">
        <f t="shared" si="218"/>
        <v/>
      </c>
      <c r="H1082" s="3" t="str">
        <f t="shared" si="209"/>
        <v/>
      </c>
      <c r="I1082" s="3" t="str">
        <f t="shared" si="210"/>
        <v/>
      </c>
      <c r="J1082" s="3" t="str">
        <f t="shared" si="211"/>
        <v/>
      </c>
      <c r="K1082" s="3" t="str">
        <f t="shared" si="212"/>
        <v/>
      </c>
      <c r="L1082" s="3" t="str">
        <f t="shared" si="215"/>
        <v/>
      </c>
      <c r="M1082" s="3" t="str">
        <f t="shared" si="216"/>
        <v/>
      </c>
    </row>
    <row r="1083" spans="1:13" x14ac:dyDescent="0.2">
      <c r="A1083" s="9" t="str">
        <f t="shared" si="213"/>
        <v/>
      </c>
      <c r="B1083" s="3" t="str">
        <f t="shared" si="214"/>
        <v/>
      </c>
      <c r="C1083" s="3" t="str">
        <f t="shared" si="208"/>
        <v/>
      </c>
      <c r="D1083" s="3" t="str">
        <f>IF(ISNUMBER(A1083),COUNTIF(Calculations!B:B, A1083),"")</f>
        <v/>
      </c>
      <c r="E1083" s="3" t="str">
        <f>IF(ISNUMBER(A1083),COUNTIF(Calculations!A:A, A1083),"")</f>
        <v/>
      </c>
      <c r="F1083" s="3" t="str">
        <f t="shared" si="217"/>
        <v/>
      </c>
      <c r="G1083" s="3" t="str">
        <f t="shared" si="218"/>
        <v/>
      </c>
      <c r="H1083" s="3" t="str">
        <f t="shared" si="209"/>
        <v/>
      </c>
      <c r="I1083" s="3" t="str">
        <f t="shared" si="210"/>
        <v/>
      </c>
      <c r="J1083" s="3" t="str">
        <f t="shared" si="211"/>
        <v/>
      </c>
      <c r="K1083" s="3" t="str">
        <f t="shared" si="212"/>
        <v/>
      </c>
      <c r="L1083" s="3" t="str">
        <f t="shared" si="215"/>
        <v/>
      </c>
      <c r="M1083" s="3" t="str">
        <f t="shared" si="216"/>
        <v/>
      </c>
    </row>
    <row r="1084" spans="1:13" x14ac:dyDescent="0.2">
      <c r="A1084" s="9" t="str">
        <f t="shared" si="213"/>
        <v/>
      </c>
      <c r="B1084" s="3" t="str">
        <f t="shared" si="214"/>
        <v/>
      </c>
      <c r="C1084" s="3" t="str">
        <f t="shared" si="208"/>
        <v/>
      </c>
      <c r="D1084" s="3" t="str">
        <f>IF(ISNUMBER(A1084),COUNTIF(Calculations!B:B, A1084),"")</f>
        <v/>
      </c>
      <c r="E1084" s="3" t="str">
        <f>IF(ISNUMBER(A1084),COUNTIF(Calculations!A:A, A1084),"")</f>
        <v/>
      </c>
      <c r="F1084" s="3" t="str">
        <f t="shared" si="217"/>
        <v/>
      </c>
      <c r="G1084" s="3" t="str">
        <f t="shared" si="218"/>
        <v/>
      </c>
      <c r="H1084" s="3" t="str">
        <f t="shared" si="209"/>
        <v/>
      </c>
      <c r="I1084" s="3" t="str">
        <f t="shared" si="210"/>
        <v/>
      </c>
      <c r="J1084" s="3" t="str">
        <f t="shared" si="211"/>
        <v/>
      </c>
      <c r="K1084" s="3" t="str">
        <f t="shared" si="212"/>
        <v/>
      </c>
      <c r="L1084" s="3" t="str">
        <f t="shared" si="215"/>
        <v/>
      </c>
      <c r="M1084" s="3" t="str">
        <f t="shared" si="216"/>
        <v/>
      </c>
    </row>
    <row r="1085" spans="1:13" x14ac:dyDescent="0.2">
      <c r="A1085" s="9" t="str">
        <f t="shared" si="213"/>
        <v/>
      </c>
      <c r="B1085" s="3" t="str">
        <f t="shared" si="214"/>
        <v/>
      </c>
      <c r="C1085" s="3" t="str">
        <f t="shared" si="208"/>
        <v/>
      </c>
      <c r="D1085" s="3" t="str">
        <f>IF(ISNUMBER(A1085),COUNTIF(Calculations!B:B, A1085),"")</f>
        <v/>
      </c>
      <c r="E1085" s="3" t="str">
        <f>IF(ISNUMBER(A1085),COUNTIF(Calculations!A:A, A1085),"")</f>
        <v/>
      </c>
      <c r="F1085" s="3" t="str">
        <f t="shared" si="217"/>
        <v/>
      </c>
      <c r="G1085" s="3" t="str">
        <f t="shared" si="218"/>
        <v/>
      </c>
      <c r="H1085" s="3" t="str">
        <f t="shared" si="209"/>
        <v/>
      </c>
      <c r="I1085" s="3" t="str">
        <f t="shared" si="210"/>
        <v/>
      </c>
      <c r="J1085" s="3" t="str">
        <f t="shared" si="211"/>
        <v/>
      </c>
      <c r="K1085" s="3" t="str">
        <f t="shared" si="212"/>
        <v/>
      </c>
      <c r="L1085" s="3" t="str">
        <f t="shared" si="215"/>
        <v/>
      </c>
      <c r="M1085" s="3" t="str">
        <f t="shared" si="216"/>
        <v/>
      </c>
    </row>
    <row r="1086" spans="1:13" x14ac:dyDescent="0.2">
      <c r="A1086" s="9" t="str">
        <f t="shared" si="213"/>
        <v/>
      </c>
      <c r="B1086" s="3" t="str">
        <f t="shared" si="214"/>
        <v/>
      </c>
      <c r="C1086" s="3" t="str">
        <f t="shared" si="208"/>
        <v/>
      </c>
      <c r="D1086" s="3" t="str">
        <f>IF(ISNUMBER(A1086),COUNTIF(Calculations!B:B, A1086),"")</f>
        <v/>
      </c>
      <c r="E1086" s="3" t="str">
        <f>IF(ISNUMBER(A1086),COUNTIF(Calculations!A:A, A1086),"")</f>
        <v/>
      </c>
      <c r="F1086" s="3" t="str">
        <f t="shared" si="217"/>
        <v/>
      </c>
      <c r="G1086" s="3" t="str">
        <f t="shared" si="218"/>
        <v/>
      </c>
      <c r="H1086" s="3" t="str">
        <f t="shared" si="209"/>
        <v/>
      </c>
      <c r="I1086" s="3" t="str">
        <f t="shared" si="210"/>
        <v/>
      </c>
      <c r="J1086" s="3" t="str">
        <f t="shared" si="211"/>
        <v/>
      </c>
      <c r="K1086" s="3" t="str">
        <f t="shared" si="212"/>
        <v/>
      </c>
      <c r="L1086" s="3" t="str">
        <f t="shared" si="215"/>
        <v/>
      </c>
      <c r="M1086" s="3" t="str">
        <f t="shared" si="216"/>
        <v/>
      </c>
    </row>
    <row r="1087" spans="1:13" x14ac:dyDescent="0.2">
      <c r="A1087" s="9" t="str">
        <f t="shared" si="213"/>
        <v/>
      </c>
      <c r="B1087" s="3" t="str">
        <f t="shared" si="214"/>
        <v/>
      </c>
      <c r="C1087" s="3" t="str">
        <f t="shared" si="208"/>
        <v/>
      </c>
      <c r="D1087" s="3" t="str">
        <f>IF(ISNUMBER(A1087),COUNTIF(Calculations!B:B, A1087),"")</f>
        <v/>
      </c>
      <c r="E1087" s="3" t="str">
        <f>IF(ISNUMBER(A1087),COUNTIF(Calculations!A:A, A1087),"")</f>
        <v/>
      </c>
      <c r="F1087" s="3" t="str">
        <f t="shared" si="217"/>
        <v/>
      </c>
      <c r="G1087" s="3" t="str">
        <f t="shared" si="218"/>
        <v/>
      </c>
      <c r="H1087" s="3" t="str">
        <f t="shared" si="209"/>
        <v/>
      </c>
      <c r="I1087" s="3" t="str">
        <f t="shared" si="210"/>
        <v/>
      </c>
      <c r="J1087" s="3" t="str">
        <f t="shared" si="211"/>
        <v/>
      </c>
      <c r="K1087" s="3" t="str">
        <f t="shared" si="212"/>
        <v/>
      </c>
      <c r="L1087" s="3" t="str">
        <f t="shared" si="215"/>
        <v/>
      </c>
      <c r="M1087" s="3" t="str">
        <f t="shared" si="216"/>
        <v/>
      </c>
    </row>
    <row r="1088" spans="1:13" x14ac:dyDescent="0.2">
      <c r="A1088" s="9" t="str">
        <f t="shared" si="213"/>
        <v/>
      </c>
      <c r="B1088" s="3" t="str">
        <f t="shared" si="214"/>
        <v/>
      </c>
      <c r="C1088" s="3" t="str">
        <f t="shared" si="208"/>
        <v/>
      </c>
      <c r="D1088" s="3" t="str">
        <f>IF(ISNUMBER(A1088),COUNTIF(Calculations!B:B, A1088),"")</f>
        <v/>
      </c>
      <c r="E1088" s="3" t="str">
        <f>IF(ISNUMBER(A1088),COUNTIF(Calculations!A:A, A1088),"")</f>
        <v/>
      </c>
      <c r="F1088" s="3" t="str">
        <f t="shared" si="217"/>
        <v/>
      </c>
      <c r="G1088" s="3" t="str">
        <f t="shared" si="218"/>
        <v/>
      </c>
      <c r="H1088" s="3" t="str">
        <f t="shared" si="209"/>
        <v/>
      </c>
      <c r="I1088" s="3" t="str">
        <f t="shared" si="210"/>
        <v/>
      </c>
      <c r="J1088" s="3" t="str">
        <f t="shared" si="211"/>
        <v/>
      </c>
      <c r="K1088" s="3" t="str">
        <f t="shared" si="212"/>
        <v/>
      </c>
      <c r="L1088" s="3" t="str">
        <f t="shared" si="215"/>
        <v/>
      </c>
      <c r="M1088" s="3" t="str">
        <f t="shared" si="216"/>
        <v/>
      </c>
    </row>
    <row r="1089" spans="1:13" x14ac:dyDescent="0.2">
      <c r="A1089" s="9" t="str">
        <f t="shared" si="213"/>
        <v/>
      </c>
      <c r="B1089" s="3" t="str">
        <f t="shared" si="214"/>
        <v/>
      </c>
      <c r="C1089" s="3" t="str">
        <f t="shared" si="208"/>
        <v/>
      </c>
      <c r="D1089" s="3" t="str">
        <f>IF(ISNUMBER(A1089),COUNTIF(Calculations!B:B, A1089),"")</f>
        <v/>
      </c>
      <c r="E1089" s="3" t="str">
        <f>IF(ISNUMBER(A1089),COUNTIF(Calculations!A:A, A1089),"")</f>
        <v/>
      </c>
      <c r="F1089" s="3" t="str">
        <f t="shared" si="217"/>
        <v/>
      </c>
      <c r="G1089" s="3" t="str">
        <f t="shared" si="218"/>
        <v/>
      </c>
      <c r="H1089" s="3" t="str">
        <f t="shared" si="209"/>
        <v/>
      </c>
      <c r="I1089" s="3" t="str">
        <f t="shared" si="210"/>
        <v/>
      </c>
      <c r="J1089" s="3" t="str">
        <f t="shared" si="211"/>
        <v/>
      </c>
      <c r="K1089" s="3" t="str">
        <f t="shared" si="212"/>
        <v/>
      </c>
      <c r="L1089" s="3" t="str">
        <f t="shared" si="215"/>
        <v/>
      </c>
      <c r="M1089" s="3" t="str">
        <f t="shared" si="216"/>
        <v/>
      </c>
    </row>
    <row r="1090" spans="1:13" x14ac:dyDescent="0.2">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17"/>
        <v/>
      </c>
      <c r="G1090" s="3" t="str">
        <f t="shared" si="218"/>
        <v/>
      </c>
      <c r="H1090" s="3" t="str">
        <f t="shared" ref="H1090:H1153" si="220">IF(ISNUMBER(A1090),
  COUNTIFS(IndirectStartDates,"&lt;=" &amp; $A1090, IndirectStartDates,"&gt;"&amp;$A1090-AgeLowest,  IndirectCompletedDates,"&gt;=" &amp; $A1090)
+ COUNTIFS(IndirectStartDates,"&lt;=" &amp; $A1090,    IndirectStartDates,"&gt;"&amp;$A1090-AgeLowest,  IndirectCompletedDates,""),"")</f>
        <v/>
      </c>
      <c r="I1090" s="3"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3" t="str">
        <f t="shared" si="215"/>
        <v/>
      </c>
      <c r="M1090" s="3" t="str">
        <f t="shared" si="216"/>
        <v/>
      </c>
    </row>
    <row r="1091" spans="1:13" x14ac:dyDescent="0.2">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3" t="str">
        <f t="shared" si="217"/>
        <v/>
      </c>
      <c r="G1091" s="3" t="str">
        <f t="shared" si="218"/>
        <v/>
      </c>
      <c r="H1091" s="3" t="str">
        <f t="shared" si="220"/>
        <v/>
      </c>
      <c r="I1091" s="3" t="str">
        <f t="shared" si="221"/>
        <v/>
      </c>
      <c r="J1091" s="3" t="str">
        <f t="shared" si="222"/>
        <v/>
      </c>
      <c r="K1091" s="3" t="str">
        <f t="shared" si="223"/>
        <v/>
      </c>
      <c r="L1091" s="3" t="str">
        <f t="shared" ref="L1091:L1154" si="226">IF(A1091&lt;&gt;"", IF(C1090&gt;0, IF(((C1091-C1090)/C1090)&gt;WIPWarningPercentage,C1091,NA()),NA()),"")</f>
        <v/>
      </c>
      <c r="M1091" s="3" t="str">
        <f t="shared" ref="M1091:M1154" si="227">IF(A1091&lt;&gt;"", IF(J1090+K1090&gt;0, IF(((J1091+K1091)-(J1090+K1090))/(J1090+K1090)&gt;AgeWarningPercentage,J1091+K1091,NA()),NA()),"")</f>
        <v/>
      </c>
    </row>
    <row r="1092" spans="1:13" x14ac:dyDescent="0.2">
      <c r="A1092" s="9" t="str">
        <f t="shared" si="224"/>
        <v/>
      </c>
      <c r="B1092" s="3" t="str">
        <f t="shared" si="225"/>
        <v/>
      </c>
      <c r="C1092" s="3" t="str">
        <f t="shared" si="219"/>
        <v/>
      </c>
      <c r="D1092" s="3" t="str">
        <f>IF(ISNUMBER(A1092),COUNTIF(Calculations!B:B, A1092),"")</f>
        <v/>
      </c>
      <c r="E1092" s="3" t="str">
        <f>IF(ISNUMBER(A1092),COUNTIF(Calculations!A:A, A1092),"")</f>
        <v/>
      </c>
      <c r="F1092" s="3" t="str">
        <f t="shared" ref="F1092:F1155" si="228">IF(ISNUMBER(A1092),F1091 + D1092,"")</f>
        <v/>
      </c>
      <c r="G1092" s="3" t="str">
        <f t="shared" ref="G1092:G1155" si="229">IF(ISNUMBER(A1092),G1091 + E1092,"")</f>
        <v/>
      </c>
      <c r="H1092" s="3" t="str">
        <f t="shared" si="220"/>
        <v/>
      </c>
      <c r="I1092" s="3" t="str">
        <f t="shared" si="221"/>
        <v/>
      </c>
      <c r="J1092" s="3" t="str">
        <f t="shared" si="222"/>
        <v/>
      </c>
      <c r="K1092" s="3" t="str">
        <f t="shared" si="223"/>
        <v/>
      </c>
      <c r="L1092" s="3" t="str">
        <f t="shared" si="226"/>
        <v/>
      </c>
      <c r="M1092" s="3" t="str">
        <f t="shared" si="227"/>
        <v/>
      </c>
    </row>
    <row r="1093" spans="1:13" x14ac:dyDescent="0.2">
      <c r="A1093" s="9" t="str">
        <f t="shared" si="224"/>
        <v/>
      </c>
      <c r="B1093" s="3" t="str">
        <f t="shared" si="225"/>
        <v/>
      </c>
      <c r="C1093" s="3" t="str">
        <f t="shared" si="219"/>
        <v/>
      </c>
      <c r="D1093" s="3" t="str">
        <f>IF(ISNUMBER(A1093),COUNTIF(Calculations!B:B, A1093),"")</f>
        <v/>
      </c>
      <c r="E1093" s="3" t="str">
        <f>IF(ISNUMBER(A1093),COUNTIF(Calculations!A:A, A1093),"")</f>
        <v/>
      </c>
      <c r="F1093" s="3" t="str">
        <f t="shared" si="228"/>
        <v/>
      </c>
      <c r="G1093" s="3" t="str">
        <f t="shared" si="229"/>
        <v/>
      </c>
      <c r="H1093" s="3" t="str">
        <f t="shared" si="220"/>
        <v/>
      </c>
      <c r="I1093" s="3" t="str">
        <f t="shared" si="221"/>
        <v/>
      </c>
      <c r="J1093" s="3" t="str">
        <f t="shared" si="222"/>
        <v/>
      </c>
      <c r="K1093" s="3" t="str">
        <f t="shared" si="223"/>
        <v/>
      </c>
      <c r="L1093" s="3" t="str">
        <f t="shared" si="226"/>
        <v/>
      </c>
      <c r="M1093" s="3" t="str">
        <f t="shared" si="227"/>
        <v/>
      </c>
    </row>
    <row r="1094" spans="1:13" x14ac:dyDescent="0.2">
      <c r="A1094" s="9" t="str">
        <f t="shared" si="224"/>
        <v/>
      </c>
      <c r="B1094" s="3" t="str">
        <f t="shared" si="225"/>
        <v/>
      </c>
      <c r="C1094" s="3" t="str">
        <f t="shared" si="219"/>
        <v/>
      </c>
      <c r="D1094" s="3" t="str">
        <f>IF(ISNUMBER(A1094),COUNTIF(Calculations!B:B, A1094),"")</f>
        <v/>
      </c>
      <c r="E1094" s="3" t="str">
        <f>IF(ISNUMBER(A1094),COUNTIF(Calculations!A:A, A1094),"")</f>
        <v/>
      </c>
      <c r="F1094" s="3" t="str">
        <f t="shared" si="228"/>
        <v/>
      </c>
      <c r="G1094" s="3" t="str">
        <f t="shared" si="229"/>
        <v/>
      </c>
      <c r="H1094" s="3" t="str">
        <f t="shared" si="220"/>
        <v/>
      </c>
      <c r="I1094" s="3" t="str">
        <f t="shared" si="221"/>
        <v/>
      </c>
      <c r="J1094" s="3" t="str">
        <f t="shared" si="222"/>
        <v/>
      </c>
      <c r="K1094" s="3" t="str">
        <f t="shared" si="223"/>
        <v/>
      </c>
      <c r="L1094" s="3" t="str">
        <f t="shared" si="226"/>
        <v/>
      </c>
      <c r="M1094" s="3" t="str">
        <f t="shared" si="227"/>
        <v/>
      </c>
    </row>
    <row r="1095" spans="1:13" x14ac:dyDescent="0.2">
      <c r="A1095" s="9" t="str">
        <f t="shared" si="224"/>
        <v/>
      </c>
      <c r="B1095" s="3" t="str">
        <f t="shared" si="225"/>
        <v/>
      </c>
      <c r="C1095" s="3" t="str">
        <f t="shared" si="219"/>
        <v/>
      </c>
      <c r="D1095" s="3" t="str">
        <f>IF(ISNUMBER(A1095),COUNTIF(Calculations!B:B, A1095),"")</f>
        <v/>
      </c>
      <c r="E1095" s="3" t="str">
        <f>IF(ISNUMBER(A1095),COUNTIF(Calculations!A:A, A1095),"")</f>
        <v/>
      </c>
      <c r="F1095" s="3" t="str">
        <f t="shared" si="228"/>
        <v/>
      </c>
      <c r="G1095" s="3" t="str">
        <f t="shared" si="229"/>
        <v/>
      </c>
      <c r="H1095" s="3" t="str">
        <f t="shared" si="220"/>
        <v/>
      </c>
      <c r="I1095" s="3" t="str">
        <f t="shared" si="221"/>
        <v/>
      </c>
      <c r="J1095" s="3" t="str">
        <f t="shared" si="222"/>
        <v/>
      </c>
      <c r="K1095" s="3" t="str">
        <f t="shared" si="223"/>
        <v/>
      </c>
      <c r="L1095" s="3" t="str">
        <f t="shared" si="226"/>
        <v/>
      </c>
      <c r="M1095" s="3" t="str">
        <f t="shared" si="227"/>
        <v/>
      </c>
    </row>
    <row r="1096" spans="1:13" x14ac:dyDescent="0.2">
      <c r="A1096" s="9" t="str">
        <f t="shared" si="224"/>
        <v/>
      </c>
      <c r="B1096" s="3" t="str">
        <f t="shared" si="225"/>
        <v/>
      </c>
      <c r="C1096" s="3" t="str">
        <f t="shared" si="219"/>
        <v/>
      </c>
      <c r="D1096" s="3" t="str">
        <f>IF(ISNUMBER(A1096),COUNTIF(Calculations!B:B, A1096),"")</f>
        <v/>
      </c>
      <c r="E1096" s="3" t="str">
        <f>IF(ISNUMBER(A1096),COUNTIF(Calculations!A:A, A1096),"")</f>
        <v/>
      </c>
      <c r="F1096" s="3" t="str">
        <f t="shared" si="228"/>
        <v/>
      </c>
      <c r="G1096" s="3" t="str">
        <f t="shared" si="229"/>
        <v/>
      </c>
      <c r="H1096" s="3" t="str">
        <f t="shared" si="220"/>
        <v/>
      </c>
      <c r="I1096" s="3" t="str">
        <f t="shared" si="221"/>
        <v/>
      </c>
      <c r="J1096" s="3" t="str">
        <f t="shared" si="222"/>
        <v/>
      </c>
      <c r="K1096" s="3" t="str">
        <f t="shared" si="223"/>
        <v/>
      </c>
      <c r="L1096" s="3" t="str">
        <f t="shared" si="226"/>
        <v/>
      </c>
      <c r="M1096" s="3" t="str">
        <f t="shared" si="227"/>
        <v/>
      </c>
    </row>
    <row r="1097" spans="1:13" x14ac:dyDescent="0.2">
      <c r="A1097" s="9" t="str">
        <f t="shared" si="224"/>
        <v/>
      </c>
      <c r="B1097" s="3" t="str">
        <f t="shared" si="225"/>
        <v/>
      </c>
      <c r="C1097" s="3" t="str">
        <f t="shared" si="219"/>
        <v/>
      </c>
      <c r="D1097" s="3" t="str">
        <f>IF(ISNUMBER(A1097),COUNTIF(Calculations!B:B, A1097),"")</f>
        <v/>
      </c>
      <c r="E1097" s="3" t="str">
        <f>IF(ISNUMBER(A1097),COUNTIF(Calculations!A:A, A1097),"")</f>
        <v/>
      </c>
      <c r="F1097" s="3" t="str">
        <f t="shared" si="228"/>
        <v/>
      </c>
      <c r="G1097" s="3" t="str">
        <f t="shared" si="229"/>
        <v/>
      </c>
      <c r="H1097" s="3" t="str">
        <f t="shared" si="220"/>
        <v/>
      </c>
      <c r="I1097" s="3" t="str">
        <f t="shared" si="221"/>
        <v/>
      </c>
      <c r="J1097" s="3" t="str">
        <f t="shared" si="222"/>
        <v/>
      </c>
      <c r="K1097" s="3" t="str">
        <f t="shared" si="223"/>
        <v/>
      </c>
      <c r="L1097" s="3" t="str">
        <f t="shared" si="226"/>
        <v/>
      </c>
      <c r="M1097" s="3" t="str">
        <f t="shared" si="227"/>
        <v/>
      </c>
    </row>
    <row r="1098" spans="1:13" x14ac:dyDescent="0.2">
      <c r="A1098" s="9" t="str">
        <f t="shared" si="224"/>
        <v/>
      </c>
      <c r="B1098" s="3" t="str">
        <f t="shared" si="225"/>
        <v/>
      </c>
      <c r="C1098" s="3" t="str">
        <f t="shared" si="219"/>
        <v/>
      </c>
      <c r="D1098" s="3" t="str">
        <f>IF(ISNUMBER(A1098),COUNTIF(Calculations!B:B, A1098),"")</f>
        <v/>
      </c>
      <c r="E1098" s="3" t="str">
        <f>IF(ISNUMBER(A1098),COUNTIF(Calculations!A:A, A1098),"")</f>
        <v/>
      </c>
      <c r="F1098" s="3" t="str">
        <f t="shared" si="228"/>
        <v/>
      </c>
      <c r="G1098" s="3" t="str">
        <f t="shared" si="229"/>
        <v/>
      </c>
      <c r="H1098" s="3" t="str">
        <f t="shared" si="220"/>
        <v/>
      </c>
      <c r="I1098" s="3" t="str">
        <f t="shared" si="221"/>
        <v/>
      </c>
      <c r="J1098" s="3" t="str">
        <f t="shared" si="222"/>
        <v/>
      </c>
      <c r="K1098" s="3" t="str">
        <f t="shared" si="223"/>
        <v/>
      </c>
      <c r="L1098" s="3" t="str">
        <f t="shared" si="226"/>
        <v/>
      </c>
      <c r="M1098" s="3" t="str">
        <f t="shared" si="227"/>
        <v/>
      </c>
    </row>
    <row r="1099" spans="1:13" x14ac:dyDescent="0.2">
      <c r="A1099" s="9" t="str">
        <f t="shared" si="224"/>
        <v/>
      </c>
      <c r="B1099" s="3" t="str">
        <f t="shared" si="225"/>
        <v/>
      </c>
      <c r="C1099" s="3" t="str">
        <f t="shared" si="219"/>
        <v/>
      </c>
      <c r="D1099" s="3" t="str">
        <f>IF(ISNUMBER(A1099),COUNTIF(Calculations!B:B, A1099),"")</f>
        <v/>
      </c>
      <c r="E1099" s="3" t="str">
        <f>IF(ISNUMBER(A1099),COUNTIF(Calculations!A:A, A1099),"")</f>
        <v/>
      </c>
      <c r="F1099" s="3" t="str">
        <f t="shared" si="228"/>
        <v/>
      </c>
      <c r="G1099" s="3" t="str">
        <f t="shared" si="229"/>
        <v/>
      </c>
      <c r="H1099" s="3" t="str">
        <f t="shared" si="220"/>
        <v/>
      </c>
      <c r="I1099" s="3" t="str">
        <f t="shared" si="221"/>
        <v/>
      </c>
      <c r="J1099" s="3" t="str">
        <f t="shared" si="222"/>
        <v/>
      </c>
      <c r="K1099" s="3" t="str">
        <f t="shared" si="223"/>
        <v/>
      </c>
      <c r="L1099" s="3" t="str">
        <f t="shared" si="226"/>
        <v/>
      </c>
      <c r="M1099" s="3" t="str">
        <f t="shared" si="227"/>
        <v/>
      </c>
    </row>
    <row r="1100" spans="1:13" x14ac:dyDescent="0.2">
      <c r="A1100" s="9" t="str">
        <f t="shared" si="224"/>
        <v/>
      </c>
      <c r="B1100" s="3" t="str">
        <f t="shared" si="225"/>
        <v/>
      </c>
      <c r="C1100" s="3" t="str">
        <f t="shared" si="219"/>
        <v/>
      </c>
      <c r="D1100" s="3" t="str">
        <f>IF(ISNUMBER(A1100),COUNTIF(Calculations!B:B, A1100),"")</f>
        <v/>
      </c>
      <c r="E1100" s="3" t="str">
        <f>IF(ISNUMBER(A1100),COUNTIF(Calculations!A:A, A1100),"")</f>
        <v/>
      </c>
      <c r="F1100" s="3" t="str">
        <f t="shared" si="228"/>
        <v/>
      </c>
      <c r="G1100" s="3" t="str">
        <f t="shared" si="229"/>
        <v/>
      </c>
      <c r="H1100" s="3" t="str">
        <f t="shared" si="220"/>
        <v/>
      </c>
      <c r="I1100" s="3" t="str">
        <f t="shared" si="221"/>
        <v/>
      </c>
      <c r="J1100" s="3" t="str">
        <f t="shared" si="222"/>
        <v/>
      </c>
      <c r="K1100" s="3" t="str">
        <f t="shared" si="223"/>
        <v/>
      </c>
      <c r="L1100" s="3" t="str">
        <f t="shared" si="226"/>
        <v/>
      </c>
      <c r="M1100" s="3" t="str">
        <f t="shared" si="227"/>
        <v/>
      </c>
    </row>
    <row r="1101" spans="1:13" x14ac:dyDescent="0.2">
      <c r="A1101" s="9" t="str">
        <f t="shared" si="224"/>
        <v/>
      </c>
      <c r="B1101" s="3" t="str">
        <f t="shared" si="225"/>
        <v/>
      </c>
      <c r="C1101" s="3" t="str">
        <f t="shared" si="219"/>
        <v/>
      </c>
      <c r="D1101" s="3" t="str">
        <f>IF(ISNUMBER(A1101),COUNTIF(Calculations!B:B, A1101),"")</f>
        <v/>
      </c>
      <c r="E1101" s="3" t="str">
        <f>IF(ISNUMBER(A1101),COUNTIF(Calculations!A:A, A1101),"")</f>
        <v/>
      </c>
      <c r="F1101" s="3" t="str">
        <f t="shared" si="228"/>
        <v/>
      </c>
      <c r="G1101" s="3" t="str">
        <f t="shared" si="229"/>
        <v/>
      </c>
      <c r="H1101" s="3" t="str">
        <f t="shared" si="220"/>
        <v/>
      </c>
      <c r="I1101" s="3" t="str">
        <f t="shared" si="221"/>
        <v/>
      </c>
      <c r="J1101" s="3" t="str">
        <f t="shared" si="222"/>
        <v/>
      </c>
      <c r="K1101" s="3" t="str">
        <f t="shared" si="223"/>
        <v/>
      </c>
      <c r="L1101" s="3" t="str">
        <f t="shared" si="226"/>
        <v/>
      </c>
      <c r="M1101" s="3" t="str">
        <f t="shared" si="227"/>
        <v/>
      </c>
    </row>
    <row r="1102" spans="1:13" x14ac:dyDescent="0.2">
      <c r="A1102" s="9" t="str">
        <f t="shared" si="224"/>
        <v/>
      </c>
      <c r="B1102" s="3" t="str">
        <f t="shared" si="225"/>
        <v/>
      </c>
      <c r="C1102" s="3" t="str">
        <f t="shared" si="219"/>
        <v/>
      </c>
      <c r="D1102" s="3" t="str">
        <f>IF(ISNUMBER(A1102),COUNTIF(Calculations!B:B, A1102),"")</f>
        <v/>
      </c>
      <c r="E1102" s="3" t="str">
        <f>IF(ISNUMBER(A1102),COUNTIF(Calculations!A:A, A1102),"")</f>
        <v/>
      </c>
      <c r="F1102" s="3" t="str">
        <f t="shared" si="228"/>
        <v/>
      </c>
      <c r="G1102" s="3" t="str">
        <f t="shared" si="229"/>
        <v/>
      </c>
      <c r="H1102" s="3" t="str">
        <f t="shared" si="220"/>
        <v/>
      </c>
      <c r="I1102" s="3" t="str">
        <f t="shared" si="221"/>
        <v/>
      </c>
      <c r="J1102" s="3" t="str">
        <f t="shared" si="222"/>
        <v/>
      </c>
      <c r="K1102" s="3" t="str">
        <f t="shared" si="223"/>
        <v/>
      </c>
      <c r="L1102" s="3" t="str">
        <f t="shared" si="226"/>
        <v/>
      </c>
      <c r="M1102" s="3" t="str">
        <f t="shared" si="227"/>
        <v/>
      </c>
    </row>
    <row r="1103" spans="1:13" x14ac:dyDescent="0.2">
      <c r="A1103" s="9" t="str">
        <f t="shared" si="224"/>
        <v/>
      </c>
      <c r="B1103" s="3" t="str">
        <f t="shared" si="225"/>
        <v/>
      </c>
      <c r="C1103" s="3" t="str">
        <f t="shared" si="219"/>
        <v/>
      </c>
      <c r="D1103" s="3" t="str">
        <f>IF(ISNUMBER(A1103),COUNTIF(Calculations!B:B, A1103),"")</f>
        <v/>
      </c>
      <c r="E1103" s="3" t="str">
        <f>IF(ISNUMBER(A1103),COUNTIF(Calculations!A:A, A1103),"")</f>
        <v/>
      </c>
      <c r="F1103" s="3" t="str">
        <f t="shared" si="228"/>
        <v/>
      </c>
      <c r="G1103" s="3" t="str">
        <f t="shared" si="229"/>
        <v/>
      </c>
      <c r="H1103" s="3" t="str">
        <f t="shared" si="220"/>
        <v/>
      </c>
      <c r="I1103" s="3" t="str">
        <f t="shared" si="221"/>
        <v/>
      </c>
      <c r="J1103" s="3" t="str">
        <f t="shared" si="222"/>
        <v/>
      </c>
      <c r="K1103" s="3" t="str">
        <f t="shared" si="223"/>
        <v/>
      </c>
      <c r="L1103" s="3" t="str">
        <f t="shared" si="226"/>
        <v/>
      </c>
      <c r="M1103" s="3" t="str">
        <f t="shared" si="227"/>
        <v/>
      </c>
    </row>
    <row r="1104" spans="1:13" x14ac:dyDescent="0.2">
      <c r="A1104" s="9" t="str">
        <f t="shared" si="224"/>
        <v/>
      </c>
      <c r="B1104" s="3" t="str">
        <f t="shared" si="225"/>
        <v/>
      </c>
      <c r="C1104" s="3" t="str">
        <f t="shared" si="219"/>
        <v/>
      </c>
      <c r="D1104" s="3" t="str">
        <f>IF(ISNUMBER(A1104),COUNTIF(Calculations!B:B, A1104),"")</f>
        <v/>
      </c>
      <c r="E1104" s="3" t="str">
        <f>IF(ISNUMBER(A1104),COUNTIF(Calculations!A:A, A1104),"")</f>
        <v/>
      </c>
      <c r="F1104" s="3" t="str">
        <f t="shared" si="228"/>
        <v/>
      </c>
      <c r="G1104" s="3" t="str">
        <f t="shared" si="229"/>
        <v/>
      </c>
      <c r="H1104" s="3" t="str">
        <f t="shared" si="220"/>
        <v/>
      </c>
      <c r="I1104" s="3" t="str">
        <f t="shared" si="221"/>
        <v/>
      </c>
      <c r="J1104" s="3" t="str">
        <f t="shared" si="222"/>
        <v/>
      </c>
      <c r="K1104" s="3" t="str">
        <f t="shared" si="223"/>
        <v/>
      </c>
      <c r="L1104" s="3" t="str">
        <f t="shared" si="226"/>
        <v/>
      </c>
      <c r="M1104" s="3" t="str">
        <f t="shared" si="227"/>
        <v/>
      </c>
    </row>
    <row r="1105" spans="1:13" x14ac:dyDescent="0.2">
      <c r="A1105" s="9" t="str">
        <f t="shared" si="224"/>
        <v/>
      </c>
      <c r="B1105" s="3" t="str">
        <f t="shared" si="225"/>
        <v/>
      </c>
      <c r="C1105" s="3" t="str">
        <f t="shared" si="219"/>
        <v/>
      </c>
      <c r="D1105" s="3" t="str">
        <f>IF(ISNUMBER(A1105),COUNTIF(Calculations!B:B, A1105),"")</f>
        <v/>
      </c>
      <c r="E1105" s="3" t="str">
        <f>IF(ISNUMBER(A1105),COUNTIF(Calculations!A:A, A1105),"")</f>
        <v/>
      </c>
      <c r="F1105" s="3" t="str">
        <f t="shared" si="228"/>
        <v/>
      </c>
      <c r="G1105" s="3" t="str">
        <f t="shared" si="229"/>
        <v/>
      </c>
      <c r="H1105" s="3" t="str">
        <f t="shared" si="220"/>
        <v/>
      </c>
      <c r="I1105" s="3" t="str">
        <f t="shared" si="221"/>
        <v/>
      </c>
      <c r="J1105" s="3" t="str">
        <f t="shared" si="222"/>
        <v/>
      </c>
      <c r="K1105" s="3" t="str">
        <f t="shared" si="223"/>
        <v/>
      </c>
      <c r="L1105" s="3" t="str">
        <f t="shared" si="226"/>
        <v/>
      </c>
      <c r="M1105" s="3" t="str">
        <f t="shared" si="227"/>
        <v/>
      </c>
    </row>
    <row r="1106" spans="1:13" x14ac:dyDescent="0.2">
      <c r="A1106" s="9" t="str">
        <f t="shared" si="224"/>
        <v/>
      </c>
      <c r="B1106" s="3" t="str">
        <f t="shared" si="225"/>
        <v/>
      </c>
      <c r="C1106" s="3" t="str">
        <f t="shared" si="219"/>
        <v/>
      </c>
      <c r="D1106" s="3" t="str">
        <f>IF(ISNUMBER(A1106),COUNTIF(Calculations!B:B, A1106),"")</f>
        <v/>
      </c>
      <c r="E1106" s="3" t="str">
        <f>IF(ISNUMBER(A1106),COUNTIF(Calculations!A:A, A1106),"")</f>
        <v/>
      </c>
      <c r="F1106" s="3" t="str">
        <f t="shared" si="228"/>
        <v/>
      </c>
      <c r="G1106" s="3" t="str">
        <f t="shared" si="229"/>
        <v/>
      </c>
      <c r="H1106" s="3" t="str">
        <f t="shared" si="220"/>
        <v/>
      </c>
      <c r="I1106" s="3" t="str">
        <f t="shared" si="221"/>
        <v/>
      </c>
      <c r="J1106" s="3" t="str">
        <f t="shared" si="222"/>
        <v/>
      </c>
      <c r="K1106" s="3" t="str">
        <f t="shared" si="223"/>
        <v/>
      </c>
      <c r="L1106" s="3" t="str">
        <f t="shared" si="226"/>
        <v/>
      </c>
      <c r="M1106" s="3" t="str">
        <f t="shared" si="227"/>
        <v/>
      </c>
    </row>
    <row r="1107" spans="1:13" x14ac:dyDescent="0.2">
      <c r="A1107" s="9" t="str">
        <f t="shared" si="224"/>
        <v/>
      </c>
      <c r="B1107" s="3" t="str">
        <f t="shared" si="225"/>
        <v/>
      </c>
      <c r="C1107" s="3" t="str">
        <f t="shared" si="219"/>
        <v/>
      </c>
      <c r="D1107" s="3" t="str">
        <f>IF(ISNUMBER(A1107),COUNTIF(Calculations!B:B, A1107),"")</f>
        <v/>
      </c>
      <c r="E1107" s="3" t="str">
        <f>IF(ISNUMBER(A1107),COUNTIF(Calculations!A:A, A1107),"")</f>
        <v/>
      </c>
      <c r="F1107" s="3" t="str">
        <f t="shared" si="228"/>
        <v/>
      </c>
      <c r="G1107" s="3" t="str">
        <f t="shared" si="229"/>
        <v/>
      </c>
      <c r="H1107" s="3" t="str">
        <f t="shared" si="220"/>
        <v/>
      </c>
      <c r="I1107" s="3" t="str">
        <f t="shared" si="221"/>
        <v/>
      </c>
      <c r="J1107" s="3" t="str">
        <f t="shared" si="222"/>
        <v/>
      </c>
      <c r="K1107" s="3" t="str">
        <f t="shared" si="223"/>
        <v/>
      </c>
      <c r="L1107" s="3" t="str">
        <f t="shared" si="226"/>
        <v/>
      </c>
      <c r="M1107" s="3" t="str">
        <f t="shared" si="227"/>
        <v/>
      </c>
    </row>
    <row r="1108" spans="1:13" x14ac:dyDescent="0.2">
      <c r="A1108" s="9" t="str">
        <f t="shared" si="224"/>
        <v/>
      </c>
      <c r="B1108" s="3" t="str">
        <f t="shared" si="225"/>
        <v/>
      </c>
      <c r="C1108" s="3" t="str">
        <f t="shared" si="219"/>
        <v/>
      </c>
      <c r="D1108" s="3" t="str">
        <f>IF(ISNUMBER(A1108),COUNTIF(Calculations!B:B, A1108),"")</f>
        <v/>
      </c>
      <c r="E1108" s="3" t="str">
        <f>IF(ISNUMBER(A1108),COUNTIF(Calculations!A:A, A1108),"")</f>
        <v/>
      </c>
      <c r="F1108" s="3" t="str">
        <f t="shared" si="228"/>
        <v/>
      </c>
      <c r="G1108" s="3" t="str">
        <f t="shared" si="229"/>
        <v/>
      </c>
      <c r="H1108" s="3" t="str">
        <f t="shared" si="220"/>
        <v/>
      </c>
      <c r="I1108" s="3" t="str">
        <f t="shared" si="221"/>
        <v/>
      </c>
      <c r="J1108" s="3" t="str">
        <f t="shared" si="222"/>
        <v/>
      </c>
      <c r="K1108" s="3" t="str">
        <f t="shared" si="223"/>
        <v/>
      </c>
      <c r="L1108" s="3" t="str">
        <f t="shared" si="226"/>
        <v/>
      </c>
      <c r="M1108" s="3" t="str">
        <f t="shared" si="227"/>
        <v/>
      </c>
    </row>
    <row r="1109" spans="1:13" x14ac:dyDescent="0.2">
      <c r="A1109" s="9" t="str">
        <f t="shared" si="224"/>
        <v/>
      </c>
      <c r="B1109" s="3" t="str">
        <f t="shared" si="225"/>
        <v/>
      </c>
      <c r="C1109" s="3" t="str">
        <f t="shared" si="219"/>
        <v/>
      </c>
      <c r="D1109" s="3" t="str">
        <f>IF(ISNUMBER(A1109),COUNTIF(Calculations!B:B, A1109),"")</f>
        <v/>
      </c>
      <c r="E1109" s="3" t="str">
        <f>IF(ISNUMBER(A1109),COUNTIF(Calculations!A:A, A1109),"")</f>
        <v/>
      </c>
      <c r="F1109" s="3" t="str">
        <f t="shared" si="228"/>
        <v/>
      </c>
      <c r="G1109" s="3" t="str">
        <f t="shared" si="229"/>
        <v/>
      </c>
      <c r="H1109" s="3" t="str">
        <f t="shared" si="220"/>
        <v/>
      </c>
      <c r="I1109" s="3" t="str">
        <f t="shared" si="221"/>
        <v/>
      </c>
      <c r="J1109" s="3" t="str">
        <f t="shared" si="222"/>
        <v/>
      </c>
      <c r="K1109" s="3" t="str">
        <f t="shared" si="223"/>
        <v/>
      </c>
      <c r="L1109" s="3" t="str">
        <f t="shared" si="226"/>
        <v/>
      </c>
      <c r="M1109" s="3" t="str">
        <f t="shared" si="227"/>
        <v/>
      </c>
    </row>
    <row r="1110" spans="1:13" x14ac:dyDescent="0.2">
      <c r="A1110" s="9" t="str">
        <f t="shared" si="224"/>
        <v/>
      </c>
      <c r="B1110" s="3" t="str">
        <f t="shared" si="225"/>
        <v/>
      </c>
      <c r="C1110" s="3" t="str">
        <f t="shared" si="219"/>
        <v/>
      </c>
      <c r="D1110" s="3" t="str">
        <f>IF(ISNUMBER(A1110),COUNTIF(Calculations!B:B, A1110),"")</f>
        <v/>
      </c>
      <c r="E1110" s="3" t="str">
        <f>IF(ISNUMBER(A1110),COUNTIF(Calculations!A:A, A1110),"")</f>
        <v/>
      </c>
      <c r="F1110" s="3" t="str">
        <f t="shared" si="228"/>
        <v/>
      </c>
      <c r="G1110" s="3" t="str">
        <f t="shared" si="229"/>
        <v/>
      </c>
      <c r="H1110" s="3" t="str">
        <f t="shared" si="220"/>
        <v/>
      </c>
      <c r="I1110" s="3" t="str">
        <f t="shared" si="221"/>
        <v/>
      </c>
      <c r="J1110" s="3" t="str">
        <f t="shared" si="222"/>
        <v/>
      </c>
      <c r="K1110" s="3" t="str">
        <f t="shared" si="223"/>
        <v/>
      </c>
      <c r="L1110" s="3" t="str">
        <f t="shared" si="226"/>
        <v/>
      </c>
      <c r="M1110" s="3" t="str">
        <f t="shared" si="227"/>
        <v/>
      </c>
    </row>
    <row r="1111" spans="1:13" x14ac:dyDescent="0.2">
      <c r="A1111" s="9" t="str">
        <f t="shared" si="224"/>
        <v/>
      </c>
      <c r="B1111" s="3" t="str">
        <f t="shared" si="225"/>
        <v/>
      </c>
      <c r="C1111" s="3" t="str">
        <f t="shared" si="219"/>
        <v/>
      </c>
      <c r="D1111" s="3" t="str">
        <f>IF(ISNUMBER(A1111),COUNTIF(Calculations!B:B, A1111),"")</f>
        <v/>
      </c>
      <c r="E1111" s="3" t="str">
        <f>IF(ISNUMBER(A1111),COUNTIF(Calculations!A:A, A1111),"")</f>
        <v/>
      </c>
      <c r="F1111" s="3" t="str">
        <f t="shared" si="228"/>
        <v/>
      </c>
      <c r="G1111" s="3" t="str">
        <f t="shared" si="229"/>
        <v/>
      </c>
      <c r="H1111" s="3" t="str">
        <f t="shared" si="220"/>
        <v/>
      </c>
      <c r="I1111" s="3" t="str">
        <f t="shared" si="221"/>
        <v/>
      </c>
      <c r="J1111" s="3" t="str">
        <f t="shared" si="222"/>
        <v/>
      </c>
      <c r="K1111" s="3" t="str">
        <f t="shared" si="223"/>
        <v/>
      </c>
      <c r="L1111" s="3" t="str">
        <f t="shared" si="226"/>
        <v/>
      </c>
      <c r="M1111" s="3" t="str">
        <f t="shared" si="227"/>
        <v/>
      </c>
    </row>
    <row r="1112" spans="1:13" x14ac:dyDescent="0.2">
      <c r="A1112" s="9" t="str">
        <f t="shared" si="224"/>
        <v/>
      </c>
      <c r="B1112" s="3" t="str">
        <f t="shared" si="225"/>
        <v/>
      </c>
      <c r="C1112" s="3" t="str">
        <f t="shared" si="219"/>
        <v/>
      </c>
      <c r="D1112" s="3" t="str">
        <f>IF(ISNUMBER(A1112),COUNTIF(Calculations!B:B, A1112),"")</f>
        <v/>
      </c>
      <c r="E1112" s="3" t="str">
        <f>IF(ISNUMBER(A1112),COUNTIF(Calculations!A:A, A1112),"")</f>
        <v/>
      </c>
      <c r="F1112" s="3" t="str">
        <f t="shared" si="228"/>
        <v/>
      </c>
      <c r="G1112" s="3" t="str">
        <f t="shared" si="229"/>
        <v/>
      </c>
      <c r="H1112" s="3" t="str">
        <f t="shared" si="220"/>
        <v/>
      </c>
      <c r="I1112" s="3" t="str">
        <f t="shared" si="221"/>
        <v/>
      </c>
      <c r="J1112" s="3" t="str">
        <f t="shared" si="222"/>
        <v/>
      </c>
      <c r="K1112" s="3" t="str">
        <f t="shared" si="223"/>
        <v/>
      </c>
      <c r="L1112" s="3" t="str">
        <f t="shared" si="226"/>
        <v/>
      </c>
      <c r="M1112" s="3" t="str">
        <f t="shared" si="227"/>
        <v/>
      </c>
    </row>
    <row r="1113" spans="1:13" x14ac:dyDescent="0.2">
      <c r="A1113" s="9" t="str">
        <f t="shared" si="224"/>
        <v/>
      </c>
      <c r="B1113" s="3" t="str">
        <f t="shared" si="225"/>
        <v/>
      </c>
      <c r="C1113" s="3" t="str">
        <f t="shared" si="219"/>
        <v/>
      </c>
      <c r="D1113" s="3" t="str">
        <f>IF(ISNUMBER(A1113),COUNTIF(Calculations!B:B, A1113),"")</f>
        <v/>
      </c>
      <c r="E1113" s="3" t="str">
        <f>IF(ISNUMBER(A1113),COUNTIF(Calculations!A:A, A1113),"")</f>
        <v/>
      </c>
      <c r="F1113" s="3" t="str">
        <f t="shared" si="228"/>
        <v/>
      </c>
      <c r="G1113" s="3" t="str">
        <f t="shared" si="229"/>
        <v/>
      </c>
      <c r="H1113" s="3" t="str">
        <f t="shared" si="220"/>
        <v/>
      </c>
      <c r="I1113" s="3" t="str">
        <f t="shared" si="221"/>
        <v/>
      </c>
      <c r="J1113" s="3" t="str">
        <f t="shared" si="222"/>
        <v/>
      </c>
      <c r="K1113" s="3" t="str">
        <f t="shared" si="223"/>
        <v/>
      </c>
      <c r="L1113" s="3" t="str">
        <f t="shared" si="226"/>
        <v/>
      </c>
      <c r="M1113" s="3" t="str">
        <f t="shared" si="227"/>
        <v/>
      </c>
    </row>
    <row r="1114" spans="1:13" x14ac:dyDescent="0.2">
      <c r="A1114" s="9" t="str">
        <f t="shared" si="224"/>
        <v/>
      </c>
      <c r="B1114" s="3" t="str">
        <f t="shared" si="225"/>
        <v/>
      </c>
      <c r="C1114" s="3" t="str">
        <f t="shared" si="219"/>
        <v/>
      </c>
      <c r="D1114" s="3" t="str">
        <f>IF(ISNUMBER(A1114),COUNTIF(Calculations!B:B, A1114),"")</f>
        <v/>
      </c>
      <c r="E1114" s="3" t="str">
        <f>IF(ISNUMBER(A1114),COUNTIF(Calculations!A:A, A1114),"")</f>
        <v/>
      </c>
      <c r="F1114" s="3" t="str">
        <f t="shared" si="228"/>
        <v/>
      </c>
      <c r="G1114" s="3" t="str">
        <f t="shared" si="229"/>
        <v/>
      </c>
      <c r="H1114" s="3" t="str">
        <f t="shared" si="220"/>
        <v/>
      </c>
      <c r="I1114" s="3" t="str">
        <f t="shared" si="221"/>
        <v/>
      </c>
      <c r="J1114" s="3" t="str">
        <f t="shared" si="222"/>
        <v/>
      </c>
      <c r="K1114" s="3" t="str">
        <f t="shared" si="223"/>
        <v/>
      </c>
      <c r="L1114" s="3" t="str">
        <f t="shared" si="226"/>
        <v/>
      </c>
      <c r="M1114" s="3" t="str">
        <f t="shared" si="227"/>
        <v/>
      </c>
    </row>
    <row r="1115" spans="1:13" x14ac:dyDescent="0.2">
      <c r="A1115" s="9" t="str">
        <f t="shared" si="224"/>
        <v/>
      </c>
      <c r="B1115" s="3" t="str">
        <f t="shared" si="225"/>
        <v/>
      </c>
      <c r="C1115" s="3" t="str">
        <f t="shared" si="219"/>
        <v/>
      </c>
      <c r="D1115" s="3" t="str">
        <f>IF(ISNUMBER(A1115),COUNTIF(Calculations!B:B, A1115),"")</f>
        <v/>
      </c>
      <c r="E1115" s="3" t="str">
        <f>IF(ISNUMBER(A1115),COUNTIF(Calculations!A:A, A1115),"")</f>
        <v/>
      </c>
      <c r="F1115" s="3" t="str">
        <f t="shared" si="228"/>
        <v/>
      </c>
      <c r="G1115" s="3" t="str">
        <f t="shared" si="229"/>
        <v/>
      </c>
      <c r="H1115" s="3" t="str">
        <f t="shared" si="220"/>
        <v/>
      </c>
      <c r="I1115" s="3" t="str">
        <f t="shared" si="221"/>
        <v/>
      </c>
      <c r="J1115" s="3" t="str">
        <f t="shared" si="222"/>
        <v/>
      </c>
      <c r="K1115" s="3" t="str">
        <f t="shared" si="223"/>
        <v/>
      </c>
      <c r="L1115" s="3" t="str">
        <f t="shared" si="226"/>
        <v/>
      </c>
      <c r="M1115" s="3" t="str">
        <f t="shared" si="227"/>
        <v/>
      </c>
    </row>
    <row r="1116" spans="1:13" x14ac:dyDescent="0.2">
      <c r="A1116" s="9" t="str">
        <f t="shared" si="224"/>
        <v/>
      </c>
      <c r="B1116" s="3" t="str">
        <f t="shared" si="225"/>
        <v/>
      </c>
      <c r="C1116" s="3" t="str">
        <f t="shared" si="219"/>
        <v/>
      </c>
      <c r="D1116" s="3" t="str">
        <f>IF(ISNUMBER(A1116),COUNTIF(Calculations!B:B, A1116),"")</f>
        <v/>
      </c>
      <c r="E1116" s="3" t="str">
        <f>IF(ISNUMBER(A1116),COUNTIF(Calculations!A:A, A1116),"")</f>
        <v/>
      </c>
      <c r="F1116" s="3" t="str">
        <f t="shared" si="228"/>
        <v/>
      </c>
      <c r="G1116" s="3" t="str">
        <f t="shared" si="229"/>
        <v/>
      </c>
      <c r="H1116" s="3" t="str">
        <f t="shared" si="220"/>
        <v/>
      </c>
      <c r="I1116" s="3" t="str">
        <f t="shared" si="221"/>
        <v/>
      </c>
      <c r="J1116" s="3" t="str">
        <f t="shared" si="222"/>
        <v/>
      </c>
      <c r="K1116" s="3" t="str">
        <f t="shared" si="223"/>
        <v/>
      </c>
      <c r="L1116" s="3" t="str">
        <f t="shared" si="226"/>
        <v/>
      </c>
      <c r="M1116" s="3" t="str">
        <f t="shared" si="227"/>
        <v/>
      </c>
    </row>
    <row r="1117" spans="1:13" x14ac:dyDescent="0.2">
      <c r="A1117" s="9" t="str">
        <f t="shared" si="224"/>
        <v/>
      </c>
      <c r="B1117" s="3" t="str">
        <f t="shared" si="225"/>
        <v/>
      </c>
      <c r="C1117" s="3" t="str">
        <f t="shared" si="219"/>
        <v/>
      </c>
      <c r="D1117" s="3" t="str">
        <f>IF(ISNUMBER(A1117),COUNTIF(Calculations!B:B, A1117),"")</f>
        <v/>
      </c>
      <c r="E1117" s="3" t="str">
        <f>IF(ISNUMBER(A1117),COUNTIF(Calculations!A:A, A1117),"")</f>
        <v/>
      </c>
      <c r="F1117" s="3" t="str">
        <f t="shared" si="228"/>
        <v/>
      </c>
      <c r="G1117" s="3" t="str">
        <f t="shared" si="229"/>
        <v/>
      </c>
      <c r="H1117" s="3" t="str">
        <f t="shared" si="220"/>
        <v/>
      </c>
      <c r="I1117" s="3" t="str">
        <f t="shared" si="221"/>
        <v/>
      </c>
      <c r="J1117" s="3" t="str">
        <f t="shared" si="222"/>
        <v/>
      </c>
      <c r="K1117" s="3" t="str">
        <f t="shared" si="223"/>
        <v/>
      </c>
      <c r="L1117" s="3" t="str">
        <f t="shared" si="226"/>
        <v/>
      </c>
      <c r="M1117" s="3" t="str">
        <f t="shared" si="227"/>
        <v/>
      </c>
    </row>
    <row r="1118" spans="1:13" x14ac:dyDescent="0.2">
      <c r="A1118" s="9" t="str">
        <f t="shared" si="224"/>
        <v/>
      </c>
      <c r="B1118" s="3" t="str">
        <f t="shared" si="225"/>
        <v/>
      </c>
      <c r="C1118" s="3" t="str">
        <f t="shared" si="219"/>
        <v/>
      </c>
      <c r="D1118" s="3" t="str">
        <f>IF(ISNUMBER(A1118),COUNTIF(Calculations!B:B, A1118),"")</f>
        <v/>
      </c>
      <c r="E1118" s="3" t="str">
        <f>IF(ISNUMBER(A1118),COUNTIF(Calculations!A:A, A1118),"")</f>
        <v/>
      </c>
      <c r="F1118" s="3" t="str">
        <f t="shared" si="228"/>
        <v/>
      </c>
      <c r="G1118" s="3" t="str">
        <f t="shared" si="229"/>
        <v/>
      </c>
      <c r="H1118" s="3" t="str">
        <f t="shared" si="220"/>
        <v/>
      </c>
      <c r="I1118" s="3" t="str">
        <f t="shared" si="221"/>
        <v/>
      </c>
      <c r="J1118" s="3" t="str">
        <f t="shared" si="222"/>
        <v/>
      </c>
      <c r="K1118" s="3" t="str">
        <f t="shared" si="223"/>
        <v/>
      </c>
      <c r="L1118" s="3" t="str">
        <f t="shared" si="226"/>
        <v/>
      </c>
      <c r="M1118" s="3" t="str">
        <f t="shared" si="227"/>
        <v/>
      </c>
    </row>
    <row r="1119" spans="1:13" x14ac:dyDescent="0.2">
      <c r="A1119" s="9" t="str">
        <f t="shared" si="224"/>
        <v/>
      </c>
      <c r="B1119" s="3" t="str">
        <f t="shared" si="225"/>
        <v/>
      </c>
      <c r="C1119" s="3" t="str">
        <f t="shared" si="219"/>
        <v/>
      </c>
      <c r="D1119" s="3" t="str">
        <f>IF(ISNUMBER(A1119),COUNTIF(Calculations!B:B, A1119),"")</f>
        <v/>
      </c>
      <c r="E1119" s="3" t="str">
        <f>IF(ISNUMBER(A1119),COUNTIF(Calculations!A:A, A1119),"")</f>
        <v/>
      </c>
      <c r="F1119" s="3" t="str">
        <f t="shared" si="228"/>
        <v/>
      </c>
      <c r="G1119" s="3" t="str">
        <f t="shared" si="229"/>
        <v/>
      </c>
      <c r="H1119" s="3" t="str">
        <f t="shared" si="220"/>
        <v/>
      </c>
      <c r="I1119" s="3" t="str">
        <f t="shared" si="221"/>
        <v/>
      </c>
      <c r="J1119" s="3" t="str">
        <f t="shared" si="222"/>
        <v/>
      </c>
      <c r="K1119" s="3" t="str">
        <f t="shared" si="223"/>
        <v/>
      </c>
      <c r="L1119" s="3" t="str">
        <f t="shared" si="226"/>
        <v/>
      </c>
      <c r="M1119" s="3" t="str">
        <f t="shared" si="227"/>
        <v/>
      </c>
    </row>
    <row r="1120" spans="1:13" x14ac:dyDescent="0.2">
      <c r="A1120" s="9" t="str">
        <f t="shared" si="224"/>
        <v/>
      </c>
      <c r="B1120" s="3" t="str">
        <f t="shared" si="225"/>
        <v/>
      </c>
      <c r="C1120" s="3" t="str">
        <f t="shared" si="219"/>
        <v/>
      </c>
      <c r="D1120" s="3" t="str">
        <f>IF(ISNUMBER(A1120),COUNTIF(Calculations!B:B, A1120),"")</f>
        <v/>
      </c>
      <c r="E1120" s="3" t="str">
        <f>IF(ISNUMBER(A1120),COUNTIF(Calculations!A:A, A1120),"")</f>
        <v/>
      </c>
      <c r="F1120" s="3" t="str">
        <f t="shared" si="228"/>
        <v/>
      </c>
      <c r="G1120" s="3" t="str">
        <f t="shared" si="229"/>
        <v/>
      </c>
      <c r="H1120" s="3" t="str">
        <f t="shared" si="220"/>
        <v/>
      </c>
      <c r="I1120" s="3" t="str">
        <f t="shared" si="221"/>
        <v/>
      </c>
      <c r="J1120" s="3" t="str">
        <f t="shared" si="222"/>
        <v/>
      </c>
      <c r="K1120" s="3" t="str">
        <f t="shared" si="223"/>
        <v/>
      </c>
      <c r="L1120" s="3" t="str">
        <f t="shared" si="226"/>
        <v/>
      </c>
      <c r="M1120" s="3" t="str">
        <f t="shared" si="227"/>
        <v/>
      </c>
    </row>
    <row r="1121" spans="1:13" x14ac:dyDescent="0.2">
      <c r="A1121" s="9" t="str">
        <f t="shared" si="224"/>
        <v/>
      </c>
      <c r="B1121" s="3" t="str">
        <f t="shared" si="225"/>
        <v/>
      </c>
      <c r="C1121" s="3" t="str">
        <f t="shared" si="219"/>
        <v/>
      </c>
      <c r="D1121" s="3" t="str">
        <f>IF(ISNUMBER(A1121),COUNTIF(Calculations!B:B, A1121),"")</f>
        <v/>
      </c>
      <c r="E1121" s="3" t="str">
        <f>IF(ISNUMBER(A1121),COUNTIF(Calculations!A:A, A1121),"")</f>
        <v/>
      </c>
      <c r="F1121" s="3" t="str">
        <f t="shared" si="228"/>
        <v/>
      </c>
      <c r="G1121" s="3" t="str">
        <f t="shared" si="229"/>
        <v/>
      </c>
      <c r="H1121" s="3" t="str">
        <f t="shared" si="220"/>
        <v/>
      </c>
      <c r="I1121" s="3" t="str">
        <f t="shared" si="221"/>
        <v/>
      </c>
      <c r="J1121" s="3" t="str">
        <f t="shared" si="222"/>
        <v/>
      </c>
      <c r="K1121" s="3" t="str">
        <f t="shared" si="223"/>
        <v/>
      </c>
      <c r="L1121" s="3" t="str">
        <f t="shared" si="226"/>
        <v/>
      </c>
      <c r="M1121" s="3" t="str">
        <f t="shared" si="227"/>
        <v/>
      </c>
    </row>
    <row r="1122" spans="1:13" x14ac:dyDescent="0.2">
      <c r="A1122" s="9" t="str">
        <f t="shared" si="224"/>
        <v/>
      </c>
      <c r="B1122" s="3" t="str">
        <f t="shared" si="225"/>
        <v/>
      </c>
      <c r="C1122" s="3" t="str">
        <f t="shared" si="219"/>
        <v/>
      </c>
      <c r="D1122" s="3" t="str">
        <f>IF(ISNUMBER(A1122),COUNTIF(Calculations!B:B, A1122),"")</f>
        <v/>
      </c>
      <c r="E1122" s="3" t="str">
        <f>IF(ISNUMBER(A1122),COUNTIF(Calculations!A:A, A1122),"")</f>
        <v/>
      </c>
      <c r="F1122" s="3" t="str">
        <f t="shared" si="228"/>
        <v/>
      </c>
      <c r="G1122" s="3" t="str">
        <f t="shared" si="229"/>
        <v/>
      </c>
      <c r="H1122" s="3" t="str">
        <f t="shared" si="220"/>
        <v/>
      </c>
      <c r="I1122" s="3" t="str">
        <f t="shared" si="221"/>
        <v/>
      </c>
      <c r="J1122" s="3" t="str">
        <f t="shared" si="222"/>
        <v/>
      </c>
      <c r="K1122" s="3" t="str">
        <f t="shared" si="223"/>
        <v/>
      </c>
      <c r="L1122" s="3" t="str">
        <f t="shared" si="226"/>
        <v/>
      </c>
      <c r="M1122" s="3" t="str">
        <f t="shared" si="227"/>
        <v/>
      </c>
    </row>
    <row r="1123" spans="1:13" x14ac:dyDescent="0.2">
      <c r="A1123" s="9" t="str">
        <f t="shared" si="224"/>
        <v/>
      </c>
      <c r="B1123" s="3" t="str">
        <f t="shared" si="225"/>
        <v/>
      </c>
      <c r="C1123" s="3" t="str">
        <f t="shared" si="219"/>
        <v/>
      </c>
      <c r="D1123" s="3" t="str">
        <f>IF(ISNUMBER(A1123),COUNTIF(Calculations!B:B, A1123),"")</f>
        <v/>
      </c>
      <c r="E1123" s="3" t="str">
        <f>IF(ISNUMBER(A1123),COUNTIF(Calculations!A:A, A1123),"")</f>
        <v/>
      </c>
      <c r="F1123" s="3" t="str">
        <f t="shared" si="228"/>
        <v/>
      </c>
      <c r="G1123" s="3" t="str">
        <f t="shared" si="229"/>
        <v/>
      </c>
      <c r="H1123" s="3" t="str">
        <f t="shared" si="220"/>
        <v/>
      </c>
      <c r="I1123" s="3" t="str">
        <f t="shared" si="221"/>
        <v/>
      </c>
      <c r="J1123" s="3" t="str">
        <f t="shared" si="222"/>
        <v/>
      </c>
      <c r="K1123" s="3" t="str">
        <f t="shared" si="223"/>
        <v/>
      </c>
      <c r="L1123" s="3" t="str">
        <f t="shared" si="226"/>
        <v/>
      </c>
      <c r="M1123" s="3" t="str">
        <f t="shared" si="227"/>
        <v/>
      </c>
    </row>
    <row r="1124" spans="1:13" x14ac:dyDescent="0.2">
      <c r="A1124" s="9" t="str">
        <f t="shared" si="224"/>
        <v/>
      </c>
      <c r="B1124" s="3" t="str">
        <f t="shared" si="225"/>
        <v/>
      </c>
      <c r="C1124" s="3" t="str">
        <f t="shared" si="219"/>
        <v/>
      </c>
      <c r="D1124" s="3" t="str">
        <f>IF(ISNUMBER(A1124),COUNTIF(Calculations!B:B, A1124),"")</f>
        <v/>
      </c>
      <c r="E1124" s="3" t="str">
        <f>IF(ISNUMBER(A1124),COUNTIF(Calculations!A:A, A1124),"")</f>
        <v/>
      </c>
      <c r="F1124" s="3" t="str">
        <f t="shared" si="228"/>
        <v/>
      </c>
      <c r="G1124" s="3" t="str">
        <f t="shared" si="229"/>
        <v/>
      </c>
      <c r="H1124" s="3" t="str">
        <f t="shared" si="220"/>
        <v/>
      </c>
      <c r="I1124" s="3" t="str">
        <f t="shared" si="221"/>
        <v/>
      </c>
      <c r="J1124" s="3" t="str">
        <f t="shared" si="222"/>
        <v/>
      </c>
      <c r="K1124" s="3" t="str">
        <f t="shared" si="223"/>
        <v/>
      </c>
      <c r="L1124" s="3" t="str">
        <f t="shared" si="226"/>
        <v/>
      </c>
      <c r="M1124" s="3" t="str">
        <f t="shared" si="227"/>
        <v/>
      </c>
    </row>
    <row r="1125" spans="1:13" x14ac:dyDescent="0.2">
      <c r="A1125" s="9" t="str">
        <f t="shared" si="224"/>
        <v/>
      </c>
      <c r="B1125" s="3" t="str">
        <f t="shared" si="225"/>
        <v/>
      </c>
      <c r="C1125" s="3" t="str">
        <f t="shared" si="219"/>
        <v/>
      </c>
      <c r="D1125" s="3" t="str">
        <f>IF(ISNUMBER(A1125),COUNTIF(Calculations!B:B, A1125),"")</f>
        <v/>
      </c>
      <c r="E1125" s="3" t="str">
        <f>IF(ISNUMBER(A1125),COUNTIF(Calculations!A:A, A1125),"")</f>
        <v/>
      </c>
      <c r="F1125" s="3" t="str">
        <f t="shared" si="228"/>
        <v/>
      </c>
      <c r="G1125" s="3" t="str">
        <f t="shared" si="229"/>
        <v/>
      </c>
      <c r="H1125" s="3" t="str">
        <f t="shared" si="220"/>
        <v/>
      </c>
      <c r="I1125" s="3" t="str">
        <f t="shared" si="221"/>
        <v/>
      </c>
      <c r="J1125" s="3" t="str">
        <f t="shared" si="222"/>
        <v/>
      </c>
      <c r="K1125" s="3" t="str">
        <f t="shared" si="223"/>
        <v/>
      </c>
      <c r="L1125" s="3" t="str">
        <f t="shared" si="226"/>
        <v/>
      </c>
      <c r="M1125" s="3" t="str">
        <f t="shared" si="227"/>
        <v/>
      </c>
    </row>
    <row r="1126" spans="1:13" x14ac:dyDescent="0.2">
      <c r="A1126" s="9" t="str">
        <f t="shared" si="224"/>
        <v/>
      </c>
      <c r="B1126" s="3" t="str">
        <f t="shared" si="225"/>
        <v/>
      </c>
      <c r="C1126" s="3" t="str">
        <f t="shared" si="219"/>
        <v/>
      </c>
      <c r="D1126" s="3" t="str">
        <f>IF(ISNUMBER(A1126),COUNTIF(Calculations!B:B, A1126),"")</f>
        <v/>
      </c>
      <c r="E1126" s="3" t="str">
        <f>IF(ISNUMBER(A1126),COUNTIF(Calculations!A:A, A1126),"")</f>
        <v/>
      </c>
      <c r="F1126" s="3" t="str">
        <f t="shared" si="228"/>
        <v/>
      </c>
      <c r="G1126" s="3" t="str">
        <f t="shared" si="229"/>
        <v/>
      </c>
      <c r="H1126" s="3" t="str">
        <f t="shared" si="220"/>
        <v/>
      </c>
      <c r="I1126" s="3" t="str">
        <f t="shared" si="221"/>
        <v/>
      </c>
      <c r="J1126" s="3" t="str">
        <f t="shared" si="222"/>
        <v/>
      </c>
      <c r="K1126" s="3" t="str">
        <f t="shared" si="223"/>
        <v/>
      </c>
      <c r="L1126" s="3" t="str">
        <f t="shared" si="226"/>
        <v/>
      </c>
      <c r="M1126" s="3" t="str">
        <f t="shared" si="227"/>
        <v/>
      </c>
    </row>
    <row r="1127" spans="1:13" x14ac:dyDescent="0.2">
      <c r="A1127" s="9" t="str">
        <f t="shared" si="224"/>
        <v/>
      </c>
      <c r="B1127" s="3" t="str">
        <f t="shared" si="225"/>
        <v/>
      </c>
      <c r="C1127" s="3" t="str">
        <f t="shared" si="219"/>
        <v/>
      </c>
      <c r="D1127" s="3" t="str">
        <f>IF(ISNUMBER(A1127),COUNTIF(Calculations!B:B, A1127),"")</f>
        <v/>
      </c>
      <c r="E1127" s="3" t="str">
        <f>IF(ISNUMBER(A1127),COUNTIF(Calculations!A:A, A1127),"")</f>
        <v/>
      </c>
      <c r="F1127" s="3" t="str">
        <f t="shared" si="228"/>
        <v/>
      </c>
      <c r="G1127" s="3" t="str">
        <f t="shared" si="229"/>
        <v/>
      </c>
      <c r="H1127" s="3" t="str">
        <f t="shared" si="220"/>
        <v/>
      </c>
      <c r="I1127" s="3" t="str">
        <f t="shared" si="221"/>
        <v/>
      </c>
      <c r="J1127" s="3" t="str">
        <f t="shared" si="222"/>
        <v/>
      </c>
      <c r="K1127" s="3" t="str">
        <f t="shared" si="223"/>
        <v/>
      </c>
      <c r="L1127" s="3" t="str">
        <f t="shared" si="226"/>
        <v/>
      </c>
      <c r="M1127" s="3" t="str">
        <f t="shared" si="227"/>
        <v/>
      </c>
    </row>
    <row r="1128" spans="1:13" x14ac:dyDescent="0.2">
      <c r="A1128" s="9" t="str">
        <f t="shared" si="224"/>
        <v/>
      </c>
      <c r="B1128" s="3" t="str">
        <f t="shared" si="225"/>
        <v/>
      </c>
      <c r="C1128" s="3" t="str">
        <f t="shared" si="219"/>
        <v/>
      </c>
      <c r="D1128" s="3" t="str">
        <f>IF(ISNUMBER(A1128),COUNTIF(Calculations!B:B, A1128),"")</f>
        <v/>
      </c>
      <c r="E1128" s="3" t="str">
        <f>IF(ISNUMBER(A1128),COUNTIF(Calculations!A:A, A1128),"")</f>
        <v/>
      </c>
      <c r="F1128" s="3" t="str">
        <f t="shared" si="228"/>
        <v/>
      </c>
      <c r="G1128" s="3" t="str">
        <f t="shared" si="229"/>
        <v/>
      </c>
      <c r="H1128" s="3" t="str">
        <f t="shared" si="220"/>
        <v/>
      </c>
      <c r="I1128" s="3" t="str">
        <f t="shared" si="221"/>
        <v/>
      </c>
      <c r="J1128" s="3" t="str">
        <f t="shared" si="222"/>
        <v/>
      </c>
      <c r="K1128" s="3" t="str">
        <f t="shared" si="223"/>
        <v/>
      </c>
      <c r="L1128" s="3" t="str">
        <f t="shared" si="226"/>
        <v/>
      </c>
      <c r="M1128" s="3" t="str">
        <f t="shared" si="227"/>
        <v/>
      </c>
    </row>
    <row r="1129" spans="1:13" x14ac:dyDescent="0.2">
      <c r="A1129" s="9" t="str">
        <f t="shared" si="224"/>
        <v/>
      </c>
      <c r="B1129" s="3" t="str">
        <f t="shared" si="225"/>
        <v/>
      </c>
      <c r="C1129" s="3" t="str">
        <f t="shared" si="219"/>
        <v/>
      </c>
      <c r="D1129" s="3" t="str">
        <f>IF(ISNUMBER(A1129),COUNTIF(Calculations!B:B, A1129),"")</f>
        <v/>
      </c>
      <c r="E1129" s="3" t="str">
        <f>IF(ISNUMBER(A1129),COUNTIF(Calculations!A:A, A1129),"")</f>
        <v/>
      </c>
      <c r="F1129" s="3" t="str">
        <f t="shared" si="228"/>
        <v/>
      </c>
      <c r="G1129" s="3" t="str">
        <f t="shared" si="229"/>
        <v/>
      </c>
      <c r="H1129" s="3" t="str">
        <f t="shared" si="220"/>
        <v/>
      </c>
      <c r="I1129" s="3" t="str">
        <f t="shared" si="221"/>
        <v/>
      </c>
      <c r="J1129" s="3" t="str">
        <f t="shared" si="222"/>
        <v/>
      </c>
      <c r="K1129" s="3" t="str">
        <f t="shared" si="223"/>
        <v/>
      </c>
      <c r="L1129" s="3" t="str">
        <f t="shared" si="226"/>
        <v/>
      </c>
      <c r="M1129" s="3" t="str">
        <f t="shared" si="227"/>
        <v/>
      </c>
    </row>
    <row r="1130" spans="1:13" x14ac:dyDescent="0.2">
      <c r="A1130" s="9" t="str">
        <f t="shared" si="224"/>
        <v/>
      </c>
      <c r="B1130" s="3" t="str">
        <f t="shared" si="225"/>
        <v/>
      </c>
      <c r="C1130" s="3" t="str">
        <f t="shared" si="219"/>
        <v/>
      </c>
      <c r="D1130" s="3" t="str">
        <f>IF(ISNUMBER(A1130),COUNTIF(Calculations!B:B, A1130),"")</f>
        <v/>
      </c>
      <c r="E1130" s="3" t="str">
        <f>IF(ISNUMBER(A1130),COUNTIF(Calculations!A:A, A1130),"")</f>
        <v/>
      </c>
      <c r="F1130" s="3" t="str">
        <f t="shared" si="228"/>
        <v/>
      </c>
      <c r="G1130" s="3" t="str">
        <f t="shared" si="229"/>
        <v/>
      </c>
      <c r="H1130" s="3" t="str">
        <f t="shared" si="220"/>
        <v/>
      </c>
      <c r="I1130" s="3" t="str">
        <f t="shared" si="221"/>
        <v/>
      </c>
      <c r="J1130" s="3" t="str">
        <f t="shared" si="222"/>
        <v/>
      </c>
      <c r="K1130" s="3" t="str">
        <f t="shared" si="223"/>
        <v/>
      </c>
      <c r="L1130" s="3" t="str">
        <f t="shared" si="226"/>
        <v/>
      </c>
      <c r="M1130" s="3" t="str">
        <f t="shared" si="227"/>
        <v/>
      </c>
    </row>
    <row r="1131" spans="1:13" x14ac:dyDescent="0.2">
      <c r="A1131" s="9" t="str">
        <f t="shared" si="224"/>
        <v/>
      </c>
      <c r="B1131" s="3" t="str">
        <f t="shared" si="225"/>
        <v/>
      </c>
      <c r="C1131" s="3" t="str">
        <f t="shared" si="219"/>
        <v/>
      </c>
      <c r="D1131" s="3" t="str">
        <f>IF(ISNUMBER(A1131),COUNTIF(Calculations!B:B, A1131),"")</f>
        <v/>
      </c>
      <c r="E1131" s="3" t="str">
        <f>IF(ISNUMBER(A1131),COUNTIF(Calculations!A:A, A1131),"")</f>
        <v/>
      </c>
      <c r="F1131" s="3" t="str">
        <f t="shared" si="228"/>
        <v/>
      </c>
      <c r="G1131" s="3" t="str">
        <f t="shared" si="229"/>
        <v/>
      </c>
      <c r="H1131" s="3" t="str">
        <f t="shared" si="220"/>
        <v/>
      </c>
      <c r="I1131" s="3" t="str">
        <f t="shared" si="221"/>
        <v/>
      </c>
      <c r="J1131" s="3" t="str">
        <f t="shared" si="222"/>
        <v/>
      </c>
      <c r="K1131" s="3" t="str">
        <f t="shared" si="223"/>
        <v/>
      </c>
      <c r="L1131" s="3" t="str">
        <f t="shared" si="226"/>
        <v/>
      </c>
      <c r="M1131" s="3" t="str">
        <f t="shared" si="227"/>
        <v/>
      </c>
    </row>
    <row r="1132" spans="1:13" x14ac:dyDescent="0.2">
      <c r="A1132" s="9" t="str">
        <f t="shared" si="224"/>
        <v/>
      </c>
      <c r="B1132" s="3" t="str">
        <f t="shared" si="225"/>
        <v/>
      </c>
      <c r="C1132" s="3" t="str">
        <f t="shared" si="219"/>
        <v/>
      </c>
      <c r="D1132" s="3" t="str">
        <f>IF(ISNUMBER(A1132),COUNTIF(Calculations!B:B, A1132),"")</f>
        <v/>
      </c>
      <c r="E1132" s="3" t="str">
        <f>IF(ISNUMBER(A1132),COUNTIF(Calculations!A:A, A1132),"")</f>
        <v/>
      </c>
      <c r="F1132" s="3" t="str">
        <f t="shared" si="228"/>
        <v/>
      </c>
      <c r="G1132" s="3" t="str">
        <f t="shared" si="229"/>
        <v/>
      </c>
      <c r="H1132" s="3" t="str">
        <f t="shared" si="220"/>
        <v/>
      </c>
      <c r="I1132" s="3" t="str">
        <f t="shared" si="221"/>
        <v/>
      </c>
      <c r="J1132" s="3" t="str">
        <f t="shared" si="222"/>
        <v/>
      </c>
      <c r="K1132" s="3" t="str">
        <f t="shared" si="223"/>
        <v/>
      </c>
      <c r="L1132" s="3" t="str">
        <f t="shared" si="226"/>
        <v/>
      </c>
      <c r="M1132" s="3" t="str">
        <f t="shared" si="227"/>
        <v/>
      </c>
    </row>
    <row r="1133" spans="1:13" x14ac:dyDescent="0.2">
      <c r="A1133" s="9" t="str">
        <f t="shared" si="224"/>
        <v/>
      </c>
      <c r="B1133" s="3" t="str">
        <f t="shared" si="225"/>
        <v/>
      </c>
      <c r="C1133" s="3" t="str">
        <f t="shared" si="219"/>
        <v/>
      </c>
      <c r="D1133" s="3" t="str">
        <f>IF(ISNUMBER(A1133),COUNTIF(Calculations!B:B, A1133),"")</f>
        <v/>
      </c>
      <c r="E1133" s="3" t="str">
        <f>IF(ISNUMBER(A1133),COUNTIF(Calculations!A:A, A1133),"")</f>
        <v/>
      </c>
      <c r="F1133" s="3" t="str">
        <f t="shared" si="228"/>
        <v/>
      </c>
      <c r="G1133" s="3" t="str">
        <f t="shared" si="229"/>
        <v/>
      </c>
      <c r="H1133" s="3" t="str">
        <f t="shared" si="220"/>
        <v/>
      </c>
      <c r="I1133" s="3" t="str">
        <f t="shared" si="221"/>
        <v/>
      </c>
      <c r="J1133" s="3" t="str">
        <f t="shared" si="222"/>
        <v/>
      </c>
      <c r="K1133" s="3" t="str">
        <f t="shared" si="223"/>
        <v/>
      </c>
      <c r="L1133" s="3" t="str">
        <f t="shared" si="226"/>
        <v/>
      </c>
      <c r="M1133" s="3" t="str">
        <f t="shared" si="227"/>
        <v/>
      </c>
    </row>
    <row r="1134" spans="1:13" x14ac:dyDescent="0.2">
      <c r="A1134" s="9" t="str">
        <f t="shared" si="224"/>
        <v/>
      </c>
      <c r="B1134" s="3" t="str">
        <f t="shared" si="225"/>
        <v/>
      </c>
      <c r="C1134" s="3" t="str">
        <f t="shared" si="219"/>
        <v/>
      </c>
      <c r="D1134" s="3" t="str">
        <f>IF(ISNUMBER(A1134),COUNTIF(Calculations!B:B, A1134),"")</f>
        <v/>
      </c>
      <c r="E1134" s="3" t="str">
        <f>IF(ISNUMBER(A1134),COUNTIF(Calculations!A:A, A1134),"")</f>
        <v/>
      </c>
      <c r="F1134" s="3" t="str">
        <f t="shared" si="228"/>
        <v/>
      </c>
      <c r="G1134" s="3" t="str">
        <f t="shared" si="229"/>
        <v/>
      </c>
      <c r="H1134" s="3" t="str">
        <f t="shared" si="220"/>
        <v/>
      </c>
      <c r="I1134" s="3" t="str">
        <f t="shared" si="221"/>
        <v/>
      </c>
      <c r="J1134" s="3" t="str">
        <f t="shared" si="222"/>
        <v/>
      </c>
      <c r="K1134" s="3" t="str">
        <f t="shared" si="223"/>
        <v/>
      </c>
      <c r="L1134" s="3" t="str">
        <f t="shared" si="226"/>
        <v/>
      </c>
      <c r="M1134" s="3" t="str">
        <f t="shared" si="227"/>
        <v/>
      </c>
    </row>
    <row r="1135" spans="1:13" x14ac:dyDescent="0.2">
      <c r="A1135" s="9" t="str">
        <f t="shared" si="224"/>
        <v/>
      </c>
      <c r="B1135" s="3" t="str">
        <f t="shared" si="225"/>
        <v/>
      </c>
      <c r="C1135" s="3" t="str">
        <f t="shared" si="219"/>
        <v/>
      </c>
      <c r="D1135" s="3" t="str">
        <f>IF(ISNUMBER(A1135),COUNTIF(Calculations!B:B, A1135),"")</f>
        <v/>
      </c>
      <c r="E1135" s="3" t="str">
        <f>IF(ISNUMBER(A1135),COUNTIF(Calculations!A:A, A1135),"")</f>
        <v/>
      </c>
      <c r="F1135" s="3" t="str">
        <f t="shared" si="228"/>
        <v/>
      </c>
      <c r="G1135" s="3" t="str">
        <f t="shared" si="229"/>
        <v/>
      </c>
      <c r="H1135" s="3" t="str">
        <f t="shared" si="220"/>
        <v/>
      </c>
      <c r="I1135" s="3" t="str">
        <f t="shared" si="221"/>
        <v/>
      </c>
      <c r="J1135" s="3" t="str">
        <f t="shared" si="222"/>
        <v/>
      </c>
      <c r="K1135" s="3" t="str">
        <f t="shared" si="223"/>
        <v/>
      </c>
      <c r="L1135" s="3" t="str">
        <f t="shared" si="226"/>
        <v/>
      </c>
      <c r="M1135" s="3" t="str">
        <f t="shared" si="227"/>
        <v/>
      </c>
    </row>
    <row r="1136" spans="1:13" x14ac:dyDescent="0.2">
      <c r="A1136" s="9" t="str">
        <f t="shared" si="224"/>
        <v/>
      </c>
      <c r="B1136" s="3" t="str">
        <f t="shared" si="225"/>
        <v/>
      </c>
      <c r="C1136" s="3" t="str">
        <f t="shared" si="219"/>
        <v/>
      </c>
      <c r="D1136" s="3" t="str">
        <f>IF(ISNUMBER(A1136),COUNTIF(Calculations!B:B, A1136),"")</f>
        <v/>
      </c>
      <c r="E1136" s="3" t="str">
        <f>IF(ISNUMBER(A1136),COUNTIF(Calculations!A:A, A1136),"")</f>
        <v/>
      </c>
      <c r="F1136" s="3" t="str">
        <f t="shared" si="228"/>
        <v/>
      </c>
      <c r="G1136" s="3" t="str">
        <f t="shared" si="229"/>
        <v/>
      </c>
      <c r="H1136" s="3" t="str">
        <f t="shared" si="220"/>
        <v/>
      </c>
      <c r="I1136" s="3" t="str">
        <f t="shared" si="221"/>
        <v/>
      </c>
      <c r="J1136" s="3" t="str">
        <f t="shared" si="222"/>
        <v/>
      </c>
      <c r="K1136" s="3" t="str">
        <f t="shared" si="223"/>
        <v/>
      </c>
      <c r="L1136" s="3" t="str">
        <f t="shared" si="226"/>
        <v/>
      </c>
      <c r="M1136" s="3" t="str">
        <f t="shared" si="227"/>
        <v/>
      </c>
    </row>
    <row r="1137" spans="1:13" x14ac:dyDescent="0.2">
      <c r="A1137" s="9" t="str">
        <f t="shared" si="224"/>
        <v/>
      </c>
      <c r="B1137" s="3" t="str">
        <f t="shared" si="225"/>
        <v/>
      </c>
      <c r="C1137" s="3" t="str">
        <f t="shared" si="219"/>
        <v/>
      </c>
      <c r="D1137" s="3" t="str">
        <f>IF(ISNUMBER(A1137),COUNTIF(Calculations!B:B, A1137),"")</f>
        <v/>
      </c>
      <c r="E1137" s="3" t="str">
        <f>IF(ISNUMBER(A1137),COUNTIF(Calculations!A:A, A1137),"")</f>
        <v/>
      </c>
      <c r="F1137" s="3" t="str">
        <f t="shared" si="228"/>
        <v/>
      </c>
      <c r="G1137" s="3" t="str">
        <f t="shared" si="229"/>
        <v/>
      </c>
      <c r="H1137" s="3" t="str">
        <f t="shared" si="220"/>
        <v/>
      </c>
      <c r="I1137" s="3" t="str">
        <f t="shared" si="221"/>
        <v/>
      </c>
      <c r="J1137" s="3" t="str">
        <f t="shared" si="222"/>
        <v/>
      </c>
      <c r="K1137" s="3" t="str">
        <f t="shared" si="223"/>
        <v/>
      </c>
      <c r="L1137" s="3" t="str">
        <f t="shared" si="226"/>
        <v/>
      </c>
      <c r="M1137" s="3" t="str">
        <f t="shared" si="227"/>
        <v/>
      </c>
    </row>
    <row r="1138" spans="1:13" x14ac:dyDescent="0.2">
      <c r="A1138" s="9" t="str">
        <f t="shared" si="224"/>
        <v/>
      </c>
      <c r="B1138" s="3" t="str">
        <f t="shared" si="225"/>
        <v/>
      </c>
      <c r="C1138" s="3" t="str">
        <f t="shared" si="219"/>
        <v/>
      </c>
      <c r="D1138" s="3" t="str">
        <f>IF(ISNUMBER(A1138),COUNTIF(Calculations!B:B, A1138),"")</f>
        <v/>
      </c>
      <c r="E1138" s="3" t="str">
        <f>IF(ISNUMBER(A1138),COUNTIF(Calculations!A:A, A1138),"")</f>
        <v/>
      </c>
      <c r="F1138" s="3" t="str">
        <f t="shared" si="228"/>
        <v/>
      </c>
      <c r="G1138" s="3" t="str">
        <f t="shared" si="229"/>
        <v/>
      </c>
      <c r="H1138" s="3" t="str">
        <f t="shared" si="220"/>
        <v/>
      </c>
      <c r="I1138" s="3" t="str">
        <f t="shared" si="221"/>
        <v/>
      </c>
      <c r="J1138" s="3" t="str">
        <f t="shared" si="222"/>
        <v/>
      </c>
      <c r="K1138" s="3" t="str">
        <f t="shared" si="223"/>
        <v/>
      </c>
      <c r="L1138" s="3" t="str">
        <f t="shared" si="226"/>
        <v/>
      </c>
      <c r="M1138" s="3" t="str">
        <f t="shared" si="227"/>
        <v/>
      </c>
    </row>
    <row r="1139" spans="1:13" x14ac:dyDescent="0.2">
      <c r="A1139" s="9" t="str">
        <f t="shared" si="224"/>
        <v/>
      </c>
      <c r="B1139" s="3" t="str">
        <f t="shared" si="225"/>
        <v/>
      </c>
      <c r="C1139" s="3" t="str">
        <f t="shared" si="219"/>
        <v/>
      </c>
      <c r="D1139" s="3" t="str">
        <f>IF(ISNUMBER(A1139),COUNTIF(Calculations!B:B, A1139),"")</f>
        <v/>
      </c>
      <c r="E1139" s="3" t="str">
        <f>IF(ISNUMBER(A1139),COUNTIF(Calculations!A:A, A1139),"")</f>
        <v/>
      </c>
      <c r="F1139" s="3" t="str">
        <f t="shared" si="228"/>
        <v/>
      </c>
      <c r="G1139" s="3" t="str">
        <f t="shared" si="229"/>
        <v/>
      </c>
      <c r="H1139" s="3" t="str">
        <f t="shared" si="220"/>
        <v/>
      </c>
      <c r="I1139" s="3" t="str">
        <f t="shared" si="221"/>
        <v/>
      </c>
      <c r="J1139" s="3" t="str">
        <f t="shared" si="222"/>
        <v/>
      </c>
      <c r="K1139" s="3" t="str">
        <f t="shared" si="223"/>
        <v/>
      </c>
      <c r="L1139" s="3" t="str">
        <f t="shared" si="226"/>
        <v/>
      </c>
      <c r="M1139" s="3" t="str">
        <f t="shared" si="227"/>
        <v/>
      </c>
    </row>
    <row r="1140" spans="1:13" x14ac:dyDescent="0.2">
      <c r="A1140" s="9" t="str">
        <f t="shared" si="224"/>
        <v/>
      </c>
      <c r="B1140" s="3" t="str">
        <f t="shared" si="225"/>
        <v/>
      </c>
      <c r="C1140" s="3" t="str">
        <f t="shared" si="219"/>
        <v/>
      </c>
      <c r="D1140" s="3" t="str">
        <f>IF(ISNUMBER(A1140),COUNTIF(Calculations!B:B, A1140),"")</f>
        <v/>
      </c>
      <c r="E1140" s="3" t="str">
        <f>IF(ISNUMBER(A1140),COUNTIF(Calculations!A:A, A1140),"")</f>
        <v/>
      </c>
      <c r="F1140" s="3" t="str">
        <f t="shared" si="228"/>
        <v/>
      </c>
      <c r="G1140" s="3" t="str">
        <f t="shared" si="229"/>
        <v/>
      </c>
      <c r="H1140" s="3" t="str">
        <f t="shared" si="220"/>
        <v/>
      </c>
      <c r="I1140" s="3" t="str">
        <f t="shared" si="221"/>
        <v/>
      </c>
      <c r="J1140" s="3" t="str">
        <f t="shared" si="222"/>
        <v/>
      </c>
      <c r="K1140" s="3" t="str">
        <f t="shared" si="223"/>
        <v/>
      </c>
      <c r="L1140" s="3" t="str">
        <f t="shared" si="226"/>
        <v/>
      </c>
      <c r="M1140" s="3" t="str">
        <f t="shared" si="227"/>
        <v/>
      </c>
    </row>
    <row r="1141" spans="1:13" x14ac:dyDescent="0.2">
      <c r="A1141" s="9" t="str">
        <f t="shared" si="224"/>
        <v/>
      </c>
      <c r="B1141" s="3" t="str">
        <f t="shared" si="225"/>
        <v/>
      </c>
      <c r="C1141" s="3" t="str">
        <f t="shared" si="219"/>
        <v/>
      </c>
      <c r="D1141" s="3" t="str">
        <f>IF(ISNUMBER(A1141),COUNTIF(Calculations!B:B, A1141),"")</f>
        <v/>
      </c>
      <c r="E1141" s="3" t="str">
        <f>IF(ISNUMBER(A1141),COUNTIF(Calculations!A:A, A1141),"")</f>
        <v/>
      </c>
      <c r="F1141" s="3" t="str">
        <f t="shared" si="228"/>
        <v/>
      </c>
      <c r="G1141" s="3" t="str">
        <f t="shared" si="229"/>
        <v/>
      </c>
      <c r="H1141" s="3" t="str">
        <f t="shared" si="220"/>
        <v/>
      </c>
      <c r="I1141" s="3" t="str">
        <f t="shared" si="221"/>
        <v/>
      </c>
      <c r="J1141" s="3" t="str">
        <f t="shared" si="222"/>
        <v/>
      </c>
      <c r="K1141" s="3" t="str">
        <f t="shared" si="223"/>
        <v/>
      </c>
      <c r="L1141" s="3" t="str">
        <f t="shared" si="226"/>
        <v/>
      </c>
      <c r="M1141" s="3" t="str">
        <f t="shared" si="227"/>
        <v/>
      </c>
    </row>
    <row r="1142" spans="1:13" x14ac:dyDescent="0.2">
      <c r="A1142" s="9" t="str">
        <f t="shared" si="224"/>
        <v/>
      </c>
      <c r="B1142" s="3" t="str">
        <f t="shared" si="225"/>
        <v/>
      </c>
      <c r="C1142" s="3" t="str">
        <f t="shared" si="219"/>
        <v/>
      </c>
      <c r="D1142" s="3" t="str">
        <f>IF(ISNUMBER(A1142),COUNTIF(Calculations!B:B, A1142),"")</f>
        <v/>
      </c>
      <c r="E1142" s="3" t="str">
        <f>IF(ISNUMBER(A1142),COUNTIF(Calculations!A:A, A1142),"")</f>
        <v/>
      </c>
      <c r="F1142" s="3" t="str">
        <f t="shared" si="228"/>
        <v/>
      </c>
      <c r="G1142" s="3" t="str">
        <f t="shared" si="229"/>
        <v/>
      </c>
      <c r="H1142" s="3" t="str">
        <f t="shared" si="220"/>
        <v/>
      </c>
      <c r="I1142" s="3" t="str">
        <f t="shared" si="221"/>
        <v/>
      </c>
      <c r="J1142" s="3" t="str">
        <f t="shared" si="222"/>
        <v/>
      </c>
      <c r="K1142" s="3" t="str">
        <f t="shared" si="223"/>
        <v/>
      </c>
      <c r="L1142" s="3" t="str">
        <f t="shared" si="226"/>
        <v/>
      </c>
      <c r="M1142" s="3" t="str">
        <f t="shared" si="227"/>
        <v/>
      </c>
    </row>
    <row r="1143" spans="1:13" x14ac:dyDescent="0.2">
      <c r="A1143" s="9" t="str">
        <f t="shared" si="224"/>
        <v/>
      </c>
      <c r="B1143" s="3" t="str">
        <f t="shared" si="225"/>
        <v/>
      </c>
      <c r="C1143" s="3" t="str">
        <f t="shared" si="219"/>
        <v/>
      </c>
      <c r="D1143" s="3" t="str">
        <f>IF(ISNUMBER(A1143),COUNTIF(Calculations!B:B, A1143),"")</f>
        <v/>
      </c>
      <c r="E1143" s="3" t="str">
        <f>IF(ISNUMBER(A1143),COUNTIF(Calculations!A:A, A1143),"")</f>
        <v/>
      </c>
      <c r="F1143" s="3" t="str">
        <f t="shared" si="228"/>
        <v/>
      </c>
      <c r="G1143" s="3" t="str">
        <f t="shared" si="229"/>
        <v/>
      </c>
      <c r="H1143" s="3" t="str">
        <f t="shared" si="220"/>
        <v/>
      </c>
      <c r="I1143" s="3" t="str">
        <f t="shared" si="221"/>
        <v/>
      </c>
      <c r="J1143" s="3" t="str">
        <f t="shared" si="222"/>
        <v/>
      </c>
      <c r="K1143" s="3" t="str">
        <f t="shared" si="223"/>
        <v/>
      </c>
      <c r="L1143" s="3" t="str">
        <f t="shared" si="226"/>
        <v/>
      </c>
      <c r="M1143" s="3" t="str">
        <f t="shared" si="227"/>
        <v/>
      </c>
    </row>
    <row r="1144" spans="1:13" x14ac:dyDescent="0.2">
      <c r="A1144" s="9" t="str">
        <f t="shared" si="224"/>
        <v/>
      </c>
      <c r="B1144" s="3" t="str">
        <f t="shared" si="225"/>
        <v/>
      </c>
      <c r="C1144" s="3" t="str">
        <f t="shared" si="219"/>
        <v/>
      </c>
      <c r="D1144" s="3" t="str">
        <f>IF(ISNUMBER(A1144),COUNTIF(Calculations!B:B, A1144),"")</f>
        <v/>
      </c>
      <c r="E1144" s="3" t="str">
        <f>IF(ISNUMBER(A1144),COUNTIF(Calculations!A:A, A1144),"")</f>
        <v/>
      </c>
      <c r="F1144" s="3" t="str">
        <f t="shared" si="228"/>
        <v/>
      </c>
      <c r="G1144" s="3" t="str">
        <f t="shared" si="229"/>
        <v/>
      </c>
      <c r="H1144" s="3" t="str">
        <f t="shared" si="220"/>
        <v/>
      </c>
      <c r="I1144" s="3" t="str">
        <f t="shared" si="221"/>
        <v/>
      </c>
      <c r="J1144" s="3" t="str">
        <f t="shared" si="222"/>
        <v/>
      </c>
      <c r="K1144" s="3" t="str">
        <f t="shared" si="223"/>
        <v/>
      </c>
      <c r="L1144" s="3" t="str">
        <f t="shared" si="226"/>
        <v/>
      </c>
      <c r="M1144" s="3" t="str">
        <f t="shared" si="227"/>
        <v/>
      </c>
    </row>
    <row r="1145" spans="1:13" x14ac:dyDescent="0.2">
      <c r="A1145" s="9" t="str">
        <f t="shared" si="224"/>
        <v/>
      </c>
      <c r="B1145" s="3" t="str">
        <f t="shared" si="225"/>
        <v/>
      </c>
      <c r="C1145" s="3" t="str">
        <f t="shared" si="219"/>
        <v/>
      </c>
      <c r="D1145" s="3" t="str">
        <f>IF(ISNUMBER(A1145),COUNTIF(Calculations!B:B, A1145),"")</f>
        <v/>
      </c>
      <c r="E1145" s="3" t="str">
        <f>IF(ISNUMBER(A1145),COUNTIF(Calculations!A:A, A1145),"")</f>
        <v/>
      </c>
      <c r="F1145" s="3" t="str">
        <f t="shared" si="228"/>
        <v/>
      </c>
      <c r="G1145" s="3" t="str">
        <f t="shared" si="229"/>
        <v/>
      </c>
      <c r="H1145" s="3" t="str">
        <f t="shared" si="220"/>
        <v/>
      </c>
      <c r="I1145" s="3" t="str">
        <f t="shared" si="221"/>
        <v/>
      </c>
      <c r="J1145" s="3" t="str">
        <f t="shared" si="222"/>
        <v/>
      </c>
      <c r="K1145" s="3" t="str">
        <f t="shared" si="223"/>
        <v/>
      </c>
      <c r="L1145" s="3" t="str">
        <f t="shared" si="226"/>
        <v/>
      </c>
      <c r="M1145" s="3" t="str">
        <f t="shared" si="227"/>
        <v/>
      </c>
    </row>
    <row r="1146" spans="1:13" x14ac:dyDescent="0.2">
      <c r="A1146" s="9" t="str">
        <f t="shared" si="224"/>
        <v/>
      </c>
      <c r="B1146" s="3" t="str">
        <f t="shared" si="225"/>
        <v/>
      </c>
      <c r="C1146" s="3" t="str">
        <f t="shared" si="219"/>
        <v/>
      </c>
      <c r="D1146" s="3" t="str">
        <f>IF(ISNUMBER(A1146),COUNTIF(Calculations!B:B, A1146),"")</f>
        <v/>
      </c>
      <c r="E1146" s="3" t="str">
        <f>IF(ISNUMBER(A1146),COUNTIF(Calculations!A:A, A1146),"")</f>
        <v/>
      </c>
      <c r="F1146" s="3" t="str">
        <f t="shared" si="228"/>
        <v/>
      </c>
      <c r="G1146" s="3" t="str">
        <f t="shared" si="229"/>
        <v/>
      </c>
      <c r="H1146" s="3" t="str">
        <f t="shared" si="220"/>
        <v/>
      </c>
      <c r="I1146" s="3" t="str">
        <f t="shared" si="221"/>
        <v/>
      </c>
      <c r="J1146" s="3" t="str">
        <f t="shared" si="222"/>
        <v/>
      </c>
      <c r="K1146" s="3" t="str">
        <f t="shared" si="223"/>
        <v/>
      </c>
      <c r="L1146" s="3" t="str">
        <f t="shared" si="226"/>
        <v/>
      </c>
      <c r="M1146" s="3" t="str">
        <f t="shared" si="227"/>
        <v/>
      </c>
    </row>
    <row r="1147" spans="1:13" x14ac:dyDescent="0.2">
      <c r="A1147" s="9" t="str">
        <f t="shared" si="224"/>
        <v/>
      </c>
      <c r="B1147" s="3" t="str">
        <f t="shared" si="225"/>
        <v/>
      </c>
      <c r="C1147" s="3" t="str">
        <f t="shared" si="219"/>
        <v/>
      </c>
      <c r="D1147" s="3" t="str">
        <f>IF(ISNUMBER(A1147),COUNTIF(Calculations!B:B, A1147),"")</f>
        <v/>
      </c>
      <c r="E1147" s="3" t="str">
        <f>IF(ISNUMBER(A1147),COUNTIF(Calculations!A:A, A1147),"")</f>
        <v/>
      </c>
      <c r="F1147" s="3" t="str">
        <f t="shared" si="228"/>
        <v/>
      </c>
      <c r="G1147" s="3" t="str">
        <f t="shared" si="229"/>
        <v/>
      </c>
      <c r="H1147" s="3" t="str">
        <f t="shared" si="220"/>
        <v/>
      </c>
      <c r="I1147" s="3" t="str">
        <f t="shared" si="221"/>
        <v/>
      </c>
      <c r="J1147" s="3" t="str">
        <f t="shared" si="222"/>
        <v/>
      </c>
      <c r="K1147" s="3" t="str">
        <f t="shared" si="223"/>
        <v/>
      </c>
      <c r="L1147" s="3" t="str">
        <f t="shared" si="226"/>
        <v/>
      </c>
      <c r="M1147" s="3" t="str">
        <f t="shared" si="227"/>
        <v/>
      </c>
    </row>
    <row r="1148" spans="1:13" x14ac:dyDescent="0.2">
      <c r="A1148" s="9" t="str">
        <f t="shared" si="224"/>
        <v/>
      </c>
      <c r="B1148" s="3" t="str">
        <f t="shared" si="225"/>
        <v/>
      </c>
      <c r="C1148" s="3" t="str">
        <f t="shared" si="219"/>
        <v/>
      </c>
      <c r="D1148" s="3" t="str">
        <f>IF(ISNUMBER(A1148),COUNTIF(Calculations!B:B, A1148),"")</f>
        <v/>
      </c>
      <c r="E1148" s="3" t="str">
        <f>IF(ISNUMBER(A1148),COUNTIF(Calculations!A:A, A1148),"")</f>
        <v/>
      </c>
      <c r="F1148" s="3" t="str">
        <f t="shared" si="228"/>
        <v/>
      </c>
      <c r="G1148" s="3" t="str">
        <f t="shared" si="229"/>
        <v/>
      </c>
      <c r="H1148" s="3" t="str">
        <f t="shared" si="220"/>
        <v/>
      </c>
      <c r="I1148" s="3" t="str">
        <f t="shared" si="221"/>
        <v/>
      </c>
      <c r="J1148" s="3" t="str">
        <f t="shared" si="222"/>
        <v/>
      </c>
      <c r="K1148" s="3" t="str">
        <f t="shared" si="223"/>
        <v/>
      </c>
      <c r="L1148" s="3" t="str">
        <f t="shared" si="226"/>
        <v/>
      </c>
      <c r="M1148" s="3" t="str">
        <f t="shared" si="227"/>
        <v/>
      </c>
    </row>
    <row r="1149" spans="1:13" x14ac:dyDescent="0.2">
      <c r="A1149" s="9" t="str">
        <f t="shared" si="224"/>
        <v/>
      </c>
      <c r="B1149" s="3" t="str">
        <f t="shared" si="225"/>
        <v/>
      </c>
      <c r="C1149" s="3" t="str">
        <f t="shared" si="219"/>
        <v/>
      </c>
      <c r="D1149" s="3" t="str">
        <f>IF(ISNUMBER(A1149),COUNTIF(Calculations!B:B, A1149),"")</f>
        <v/>
      </c>
      <c r="E1149" s="3" t="str">
        <f>IF(ISNUMBER(A1149),COUNTIF(Calculations!A:A, A1149),"")</f>
        <v/>
      </c>
      <c r="F1149" s="3" t="str">
        <f t="shared" si="228"/>
        <v/>
      </c>
      <c r="G1149" s="3" t="str">
        <f t="shared" si="229"/>
        <v/>
      </c>
      <c r="H1149" s="3" t="str">
        <f t="shared" si="220"/>
        <v/>
      </c>
      <c r="I1149" s="3" t="str">
        <f t="shared" si="221"/>
        <v/>
      </c>
      <c r="J1149" s="3" t="str">
        <f t="shared" si="222"/>
        <v/>
      </c>
      <c r="K1149" s="3" t="str">
        <f t="shared" si="223"/>
        <v/>
      </c>
      <c r="L1149" s="3" t="str">
        <f t="shared" si="226"/>
        <v/>
      </c>
      <c r="M1149" s="3" t="str">
        <f t="shared" si="227"/>
        <v/>
      </c>
    </row>
    <row r="1150" spans="1:13" x14ac:dyDescent="0.2">
      <c r="A1150" s="9" t="str">
        <f t="shared" si="224"/>
        <v/>
      </c>
      <c r="B1150" s="3" t="str">
        <f t="shared" si="225"/>
        <v/>
      </c>
      <c r="C1150" s="3" t="str">
        <f t="shared" si="219"/>
        <v/>
      </c>
      <c r="D1150" s="3" t="str">
        <f>IF(ISNUMBER(A1150),COUNTIF(Calculations!B:B, A1150),"")</f>
        <v/>
      </c>
      <c r="E1150" s="3" t="str">
        <f>IF(ISNUMBER(A1150),COUNTIF(Calculations!A:A, A1150),"")</f>
        <v/>
      </c>
      <c r="F1150" s="3" t="str">
        <f t="shared" si="228"/>
        <v/>
      </c>
      <c r="G1150" s="3" t="str">
        <f t="shared" si="229"/>
        <v/>
      </c>
      <c r="H1150" s="3" t="str">
        <f t="shared" si="220"/>
        <v/>
      </c>
      <c r="I1150" s="3" t="str">
        <f t="shared" si="221"/>
        <v/>
      </c>
      <c r="J1150" s="3" t="str">
        <f t="shared" si="222"/>
        <v/>
      </c>
      <c r="K1150" s="3" t="str">
        <f t="shared" si="223"/>
        <v/>
      </c>
      <c r="L1150" s="3" t="str">
        <f t="shared" si="226"/>
        <v/>
      </c>
      <c r="M1150" s="3" t="str">
        <f t="shared" si="227"/>
        <v/>
      </c>
    </row>
    <row r="1151" spans="1:13" x14ac:dyDescent="0.2">
      <c r="A1151" s="9" t="str">
        <f t="shared" si="224"/>
        <v/>
      </c>
      <c r="B1151" s="3" t="str">
        <f t="shared" si="225"/>
        <v/>
      </c>
      <c r="C1151" s="3" t="str">
        <f t="shared" si="219"/>
        <v/>
      </c>
      <c r="D1151" s="3" t="str">
        <f>IF(ISNUMBER(A1151),COUNTIF(Calculations!B:B, A1151),"")</f>
        <v/>
      </c>
      <c r="E1151" s="3" t="str">
        <f>IF(ISNUMBER(A1151),COUNTIF(Calculations!A:A, A1151),"")</f>
        <v/>
      </c>
      <c r="F1151" s="3" t="str">
        <f t="shared" si="228"/>
        <v/>
      </c>
      <c r="G1151" s="3" t="str">
        <f t="shared" si="229"/>
        <v/>
      </c>
      <c r="H1151" s="3" t="str">
        <f t="shared" si="220"/>
        <v/>
      </c>
      <c r="I1151" s="3" t="str">
        <f t="shared" si="221"/>
        <v/>
      </c>
      <c r="J1151" s="3" t="str">
        <f t="shared" si="222"/>
        <v/>
      </c>
      <c r="K1151" s="3" t="str">
        <f t="shared" si="223"/>
        <v/>
      </c>
      <c r="L1151" s="3" t="str">
        <f t="shared" si="226"/>
        <v/>
      </c>
      <c r="M1151" s="3" t="str">
        <f t="shared" si="227"/>
        <v/>
      </c>
    </row>
    <row r="1152" spans="1:13" x14ac:dyDescent="0.2">
      <c r="A1152" s="9" t="str">
        <f t="shared" si="224"/>
        <v/>
      </c>
      <c r="B1152" s="3" t="str">
        <f t="shared" si="225"/>
        <v/>
      </c>
      <c r="C1152" s="3" t="str">
        <f t="shared" si="219"/>
        <v/>
      </c>
      <c r="D1152" s="3" t="str">
        <f>IF(ISNUMBER(A1152),COUNTIF(Calculations!B:B, A1152),"")</f>
        <v/>
      </c>
      <c r="E1152" s="3" t="str">
        <f>IF(ISNUMBER(A1152),COUNTIF(Calculations!A:A, A1152),"")</f>
        <v/>
      </c>
      <c r="F1152" s="3" t="str">
        <f t="shared" si="228"/>
        <v/>
      </c>
      <c r="G1152" s="3" t="str">
        <f t="shared" si="229"/>
        <v/>
      </c>
      <c r="H1152" s="3" t="str">
        <f t="shared" si="220"/>
        <v/>
      </c>
      <c r="I1152" s="3" t="str">
        <f t="shared" si="221"/>
        <v/>
      </c>
      <c r="J1152" s="3" t="str">
        <f t="shared" si="222"/>
        <v/>
      </c>
      <c r="K1152" s="3" t="str">
        <f t="shared" si="223"/>
        <v/>
      </c>
      <c r="L1152" s="3" t="str">
        <f t="shared" si="226"/>
        <v/>
      </c>
      <c r="M1152" s="3" t="str">
        <f t="shared" si="227"/>
        <v/>
      </c>
    </row>
    <row r="1153" spans="1:13" x14ac:dyDescent="0.2">
      <c r="A1153" s="9" t="str">
        <f t="shared" si="224"/>
        <v/>
      </c>
      <c r="B1153" s="3" t="str">
        <f t="shared" si="225"/>
        <v/>
      </c>
      <c r="C1153" s="3" t="str">
        <f t="shared" si="219"/>
        <v/>
      </c>
      <c r="D1153" s="3" t="str">
        <f>IF(ISNUMBER(A1153),COUNTIF(Calculations!B:B, A1153),"")</f>
        <v/>
      </c>
      <c r="E1153" s="3" t="str">
        <f>IF(ISNUMBER(A1153),COUNTIF(Calculations!A:A, A1153),"")</f>
        <v/>
      </c>
      <c r="F1153" s="3" t="str">
        <f t="shared" si="228"/>
        <v/>
      </c>
      <c r="G1153" s="3" t="str">
        <f t="shared" si="229"/>
        <v/>
      </c>
      <c r="H1153" s="3" t="str">
        <f t="shared" si="220"/>
        <v/>
      </c>
      <c r="I1153" s="3" t="str">
        <f t="shared" si="221"/>
        <v/>
      </c>
      <c r="J1153" s="3" t="str">
        <f t="shared" si="222"/>
        <v/>
      </c>
      <c r="K1153" s="3" t="str">
        <f t="shared" si="223"/>
        <v/>
      </c>
      <c r="L1153" s="3" t="str">
        <f t="shared" si="226"/>
        <v/>
      </c>
      <c r="M1153" s="3" t="str">
        <f t="shared" si="227"/>
        <v/>
      </c>
    </row>
    <row r="1154" spans="1:13" x14ac:dyDescent="0.2">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28"/>
        <v/>
      </c>
      <c r="G1154" s="3" t="str">
        <f t="shared" si="229"/>
        <v/>
      </c>
      <c r="H1154" s="3" t="str">
        <f t="shared" ref="H1154:H1217" si="231">IF(ISNUMBER(A1154),
  COUNTIFS(IndirectStartDates,"&lt;=" &amp; $A1154, IndirectStartDates,"&gt;"&amp;$A1154-AgeLowest,  IndirectCompletedDates,"&gt;=" &amp; $A1154)
+ COUNTIFS(IndirectStartDates,"&lt;=" &amp; $A1154,    IndirectStartDates,"&gt;"&amp;$A1154-AgeLowest,  IndirectCompletedDates,""),"")</f>
        <v/>
      </c>
      <c r="I1154" s="3"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3" t="str">
        <f t="shared" si="226"/>
        <v/>
      </c>
      <c r="M1154" s="3" t="str">
        <f t="shared" si="227"/>
        <v/>
      </c>
    </row>
    <row r="1155" spans="1:13" x14ac:dyDescent="0.2">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3" t="str">
        <f t="shared" si="228"/>
        <v/>
      </c>
      <c r="G1155" s="3" t="str">
        <f t="shared" si="229"/>
        <v/>
      </c>
      <c r="H1155" s="3" t="str">
        <f t="shared" si="231"/>
        <v/>
      </c>
      <c r="I1155" s="3" t="str">
        <f t="shared" si="232"/>
        <v/>
      </c>
      <c r="J1155" s="3" t="str">
        <f t="shared" si="233"/>
        <v/>
      </c>
      <c r="K1155" s="3" t="str">
        <f t="shared" si="234"/>
        <v/>
      </c>
      <c r="L1155" s="3" t="str">
        <f t="shared" ref="L1155:L1218" si="237">IF(A1155&lt;&gt;"", IF(C1154&gt;0, IF(((C1155-C1154)/C1154)&gt;WIPWarningPercentage,C1155,NA()),NA()),"")</f>
        <v/>
      </c>
      <c r="M1155" s="3" t="str">
        <f t="shared" ref="M1155:M1218" si="238">IF(A1155&lt;&gt;"", IF(J1154+K1154&gt;0, IF(((J1155+K1155)-(J1154+K1154))/(J1154+K1154)&gt;AgeWarningPercentage,J1155+K1155,NA()),NA()),"")</f>
        <v/>
      </c>
    </row>
    <row r="1156" spans="1:13" x14ac:dyDescent="0.2">
      <c r="A1156" s="9" t="str">
        <f t="shared" si="235"/>
        <v/>
      </c>
      <c r="B1156" s="3" t="str">
        <f t="shared" si="236"/>
        <v/>
      </c>
      <c r="C1156" s="3" t="str">
        <f t="shared" si="230"/>
        <v/>
      </c>
      <c r="D1156" s="3" t="str">
        <f>IF(ISNUMBER(A1156),COUNTIF(Calculations!B:B, A1156),"")</f>
        <v/>
      </c>
      <c r="E1156" s="3" t="str">
        <f>IF(ISNUMBER(A1156),COUNTIF(Calculations!A:A, A1156),"")</f>
        <v/>
      </c>
      <c r="F1156" s="3" t="str">
        <f t="shared" ref="F1156:F1219" si="239">IF(ISNUMBER(A1156),F1155 + D1156,"")</f>
        <v/>
      </c>
      <c r="G1156" s="3" t="str">
        <f t="shared" ref="G1156:G1219" si="240">IF(ISNUMBER(A1156),G1155 + E1156,"")</f>
        <v/>
      </c>
      <c r="H1156" s="3" t="str">
        <f t="shared" si="231"/>
        <v/>
      </c>
      <c r="I1156" s="3" t="str">
        <f t="shared" si="232"/>
        <v/>
      </c>
      <c r="J1156" s="3" t="str">
        <f t="shared" si="233"/>
        <v/>
      </c>
      <c r="K1156" s="3" t="str">
        <f t="shared" si="234"/>
        <v/>
      </c>
      <c r="L1156" s="3" t="str">
        <f t="shared" si="237"/>
        <v/>
      </c>
      <c r="M1156" s="3" t="str">
        <f t="shared" si="238"/>
        <v/>
      </c>
    </row>
    <row r="1157" spans="1:13" x14ac:dyDescent="0.2">
      <c r="A1157" s="9" t="str">
        <f t="shared" si="235"/>
        <v/>
      </c>
      <c r="B1157" s="3" t="str">
        <f t="shared" si="236"/>
        <v/>
      </c>
      <c r="C1157" s="3" t="str">
        <f t="shared" si="230"/>
        <v/>
      </c>
      <c r="D1157" s="3" t="str">
        <f>IF(ISNUMBER(A1157),COUNTIF(Calculations!B:B, A1157),"")</f>
        <v/>
      </c>
      <c r="E1157" s="3" t="str">
        <f>IF(ISNUMBER(A1157),COUNTIF(Calculations!A:A, A1157),"")</f>
        <v/>
      </c>
      <c r="F1157" s="3" t="str">
        <f t="shared" si="239"/>
        <v/>
      </c>
      <c r="G1157" s="3" t="str">
        <f t="shared" si="240"/>
        <v/>
      </c>
      <c r="H1157" s="3" t="str">
        <f t="shared" si="231"/>
        <v/>
      </c>
      <c r="I1157" s="3" t="str">
        <f t="shared" si="232"/>
        <v/>
      </c>
      <c r="J1157" s="3" t="str">
        <f t="shared" si="233"/>
        <v/>
      </c>
      <c r="K1157" s="3" t="str">
        <f t="shared" si="234"/>
        <v/>
      </c>
      <c r="L1157" s="3" t="str">
        <f t="shared" si="237"/>
        <v/>
      </c>
      <c r="M1157" s="3" t="str">
        <f t="shared" si="238"/>
        <v/>
      </c>
    </row>
    <row r="1158" spans="1:13" x14ac:dyDescent="0.2">
      <c r="A1158" s="9" t="str">
        <f t="shared" si="235"/>
        <v/>
      </c>
      <c r="B1158" s="3" t="str">
        <f t="shared" si="236"/>
        <v/>
      </c>
      <c r="C1158" s="3" t="str">
        <f t="shared" si="230"/>
        <v/>
      </c>
      <c r="D1158" s="3" t="str">
        <f>IF(ISNUMBER(A1158),COUNTIF(Calculations!B:B, A1158),"")</f>
        <v/>
      </c>
      <c r="E1158" s="3" t="str">
        <f>IF(ISNUMBER(A1158),COUNTIF(Calculations!A:A, A1158),"")</f>
        <v/>
      </c>
      <c r="F1158" s="3" t="str">
        <f t="shared" si="239"/>
        <v/>
      </c>
      <c r="G1158" s="3" t="str">
        <f t="shared" si="240"/>
        <v/>
      </c>
      <c r="H1158" s="3" t="str">
        <f t="shared" si="231"/>
        <v/>
      </c>
      <c r="I1158" s="3" t="str">
        <f t="shared" si="232"/>
        <v/>
      </c>
      <c r="J1158" s="3" t="str">
        <f t="shared" si="233"/>
        <v/>
      </c>
      <c r="K1158" s="3" t="str">
        <f t="shared" si="234"/>
        <v/>
      </c>
      <c r="L1158" s="3" t="str">
        <f t="shared" si="237"/>
        <v/>
      </c>
      <c r="M1158" s="3" t="str">
        <f t="shared" si="238"/>
        <v/>
      </c>
    </row>
    <row r="1159" spans="1:13" x14ac:dyDescent="0.2">
      <c r="A1159" s="9" t="str">
        <f t="shared" si="235"/>
        <v/>
      </c>
      <c r="B1159" s="3" t="str">
        <f t="shared" si="236"/>
        <v/>
      </c>
      <c r="C1159" s="3" t="str">
        <f t="shared" si="230"/>
        <v/>
      </c>
      <c r="D1159" s="3" t="str">
        <f>IF(ISNUMBER(A1159),COUNTIF(Calculations!B:B, A1159),"")</f>
        <v/>
      </c>
      <c r="E1159" s="3" t="str">
        <f>IF(ISNUMBER(A1159),COUNTIF(Calculations!A:A, A1159),"")</f>
        <v/>
      </c>
      <c r="F1159" s="3" t="str">
        <f t="shared" si="239"/>
        <v/>
      </c>
      <c r="G1159" s="3" t="str">
        <f t="shared" si="240"/>
        <v/>
      </c>
      <c r="H1159" s="3" t="str">
        <f t="shared" si="231"/>
        <v/>
      </c>
      <c r="I1159" s="3" t="str">
        <f t="shared" si="232"/>
        <v/>
      </c>
      <c r="J1159" s="3" t="str">
        <f t="shared" si="233"/>
        <v/>
      </c>
      <c r="K1159" s="3" t="str">
        <f t="shared" si="234"/>
        <v/>
      </c>
      <c r="L1159" s="3" t="str">
        <f t="shared" si="237"/>
        <v/>
      </c>
      <c r="M1159" s="3" t="str">
        <f t="shared" si="238"/>
        <v/>
      </c>
    </row>
    <row r="1160" spans="1:13" x14ac:dyDescent="0.2">
      <c r="A1160" s="9" t="str">
        <f t="shared" si="235"/>
        <v/>
      </c>
      <c r="B1160" s="3" t="str">
        <f t="shared" si="236"/>
        <v/>
      </c>
      <c r="C1160" s="3" t="str">
        <f t="shared" si="230"/>
        <v/>
      </c>
      <c r="D1160" s="3" t="str">
        <f>IF(ISNUMBER(A1160),COUNTIF(Calculations!B:B, A1160),"")</f>
        <v/>
      </c>
      <c r="E1160" s="3" t="str">
        <f>IF(ISNUMBER(A1160),COUNTIF(Calculations!A:A, A1160),"")</f>
        <v/>
      </c>
      <c r="F1160" s="3" t="str">
        <f t="shared" si="239"/>
        <v/>
      </c>
      <c r="G1160" s="3" t="str">
        <f t="shared" si="240"/>
        <v/>
      </c>
      <c r="H1160" s="3" t="str">
        <f t="shared" si="231"/>
        <v/>
      </c>
      <c r="I1160" s="3" t="str">
        <f t="shared" si="232"/>
        <v/>
      </c>
      <c r="J1160" s="3" t="str">
        <f t="shared" si="233"/>
        <v/>
      </c>
      <c r="K1160" s="3" t="str">
        <f t="shared" si="234"/>
        <v/>
      </c>
      <c r="L1160" s="3" t="str">
        <f t="shared" si="237"/>
        <v/>
      </c>
      <c r="M1160" s="3" t="str">
        <f t="shared" si="238"/>
        <v/>
      </c>
    </row>
    <row r="1161" spans="1:13" x14ac:dyDescent="0.2">
      <c r="A1161" s="9" t="str">
        <f t="shared" si="235"/>
        <v/>
      </c>
      <c r="B1161" s="3" t="str">
        <f t="shared" si="236"/>
        <v/>
      </c>
      <c r="C1161" s="3" t="str">
        <f t="shared" si="230"/>
        <v/>
      </c>
      <c r="D1161" s="3" t="str">
        <f>IF(ISNUMBER(A1161),COUNTIF(Calculations!B:B, A1161),"")</f>
        <v/>
      </c>
      <c r="E1161" s="3" t="str">
        <f>IF(ISNUMBER(A1161),COUNTIF(Calculations!A:A, A1161),"")</f>
        <v/>
      </c>
      <c r="F1161" s="3" t="str">
        <f t="shared" si="239"/>
        <v/>
      </c>
      <c r="G1161" s="3" t="str">
        <f t="shared" si="240"/>
        <v/>
      </c>
      <c r="H1161" s="3" t="str">
        <f t="shared" si="231"/>
        <v/>
      </c>
      <c r="I1161" s="3" t="str">
        <f t="shared" si="232"/>
        <v/>
      </c>
      <c r="J1161" s="3" t="str">
        <f t="shared" si="233"/>
        <v/>
      </c>
      <c r="K1161" s="3" t="str">
        <f t="shared" si="234"/>
        <v/>
      </c>
      <c r="L1161" s="3" t="str">
        <f t="shared" si="237"/>
        <v/>
      </c>
      <c r="M1161" s="3" t="str">
        <f t="shared" si="238"/>
        <v/>
      </c>
    </row>
    <row r="1162" spans="1:13" x14ac:dyDescent="0.2">
      <c r="A1162" s="9" t="str">
        <f t="shared" si="235"/>
        <v/>
      </c>
      <c r="B1162" s="3" t="str">
        <f t="shared" si="236"/>
        <v/>
      </c>
      <c r="C1162" s="3" t="str">
        <f t="shared" si="230"/>
        <v/>
      </c>
      <c r="D1162" s="3" t="str">
        <f>IF(ISNUMBER(A1162),COUNTIF(Calculations!B:B, A1162),"")</f>
        <v/>
      </c>
      <c r="E1162" s="3" t="str">
        <f>IF(ISNUMBER(A1162),COUNTIF(Calculations!A:A, A1162),"")</f>
        <v/>
      </c>
      <c r="F1162" s="3" t="str">
        <f t="shared" si="239"/>
        <v/>
      </c>
      <c r="G1162" s="3" t="str">
        <f t="shared" si="240"/>
        <v/>
      </c>
      <c r="H1162" s="3" t="str">
        <f t="shared" si="231"/>
        <v/>
      </c>
      <c r="I1162" s="3" t="str">
        <f t="shared" si="232"/>
        <v/>
      </c>
      <c r="J1162" s="3" t="str">
        <f t="shared" si="233"/>
        <v/>
      </c>
      <c r="K1162" s="3" t="str">
        <f t="shared" si="234"/>
        <v/>
      </c>
      <c r="L1162" s="3" t="str">
        <f t="shared" si="237"/>
        <v/>
      </c>
      <c r="M1162" s="3" t="str">
        <f t="shared" si="238"/>
        <v/>
      </c>
    </row>
    <row r="1163" spans="1:13" x14ac:dyDescent="0.2">
      <c r="A1163" s="9" t="str">
        <f t="shared" si="235"/>
        <v/>
      </c>
      <c r="B1163" s="3" t="str">
        <f t="shared" si="236"/>
        <v/>
      </c>
      <c r="C1163" s="3" t="str">
        <f t="shared" si="230"/>
        <v/>
      </c>
      <c r="D1163" s="3" t="str">
        <f>IF(ISNUMBER(A1163),COUNTIF(Calculations!B:B, A1163),"")</f>
        <v/>
      </c>
      <c r="E1163" s="3" t="str">
        <f>IF(ISNUMBER(A1163),COUNTIF(Calculations!A:A, A1163),"")</f>
        <v/>
      </c>
      <c r="F1163" s="3" t="str">
        <f t="shared" si="239"/>
        <v/>
      </c>
      <c r="G1163" s="3" t="str">
        <f t="shared" si="240"/>
        <v/>
      </c>
      <c r="H1163" s="3" t="str">
        <f t="shared" si="231"/>
        <v/>
      </c>
      <c r="I1163" s="3" t="str">
        <f t="shared" si="232"/>
        <v/>
      </c>
      <c r="J1163" s="3" t="str">
        <f t="shared" si="233"/>
        <v/>
      </c>
      <c r="K1163" s="3" t="str">
        <f t="shared" si="234"/>
        <v/>
      </c>
      <c r="L1163" s="3" t="str">
        <f t="shared" si="237"/>
        <v/>
      </c>
      <c r="M1163" s="3" t="str">
        <f t="shared" si="238"/>
        <v/>
      </c>
    </row>
    <row r="1164" spans="1:13" x14ac:dyDescent="0.2">
      <c r="A1164" s="9" t="str">
        <f t="shared" si="235"/>
        <v/>
      </c>
      <c r="B1164" s="3" t="str">
        <f t="shared" si="236"/>
        <v/>
      </c>
      <c r="C1164" s="3" t="str">
        <f t="shared" si="230"/>
        <v/>
      </c>
      <c r="D1164" s="3" t="str">
        <f>IF(ISNUMBER(A1164),COUNTIF(Calculations!B:B, A1164),"")</f>
        <v/>
      </c>
      <c r="E1164" s="3" t="str">
        <f>IF(ISNUMBER(A1164),COUNTIF(Calculations!A:A, A1164),"")</f>
        <v/>
      </c>
      <c r="F1164" s="3" t="str">
        <f t="shared" si="239"/>
        <v/>
      </c>
      <c r="G1164" s="3" t="str">
        <f t="shared" si="240"/>
        <v/>
      </c>
      <c r="H1164" s="3" t="str">
        <f t="shared" si="231"/>
        <v/>
      </c>
      <c r="I1164" s="3" t="str">
        <f t="shared" si="232"/>
        <v/>
      </c>
      <c r="J1164" s="3" t="str">
        <f t="shared" si="233"/>
        <v/>
      </c>
      <c r="K1164" s="3" t="str">
        <f t="shared" si="234"/>
        <v/>
      </c>
      <c r="L1164" s="3" t="str">
        <f t="shared" si="237"/>
        <v/>
      </c>
      <c r="M1164" s="3" t="str">
        <f t="shared" si="238"/>
        <v/>
      </c>
    </row>
    <row r="1165" spans="1:13" x14ac:dyDescent="0.2">
      <c r="A1165" s="9" t="str">
        <f t="shared" si="235"/>
        <v/>
      </c>
      <c r="B1165" s="3" t="str">
        <f t="shared" si="236"/>
        <v/>
      </c>
      <c r="C1165" s="3" t="str">
        <f t="shared" si="230"/>
        <v/>
      </c>
      <c r="D1165" s="3" t="str">
        <f>IF(ISNUMBER(A1165),COUNTIF(Calculations!B:B, A1165),"")</f>
        <v/>
      </c>
      <c r="E1165" s="3" t="str">
        <f>IF(ISNUMBER(A1165),COUNTIF(Calculations!A:A, A1165),"")</f>
        <v/>
      </c>
      <c r="F1165" s="3" t="str">
        <f t="shared" si="239"/>
        <v/>
      </c>
      <c r="G1165" s="3" t="str">
        <f t="shared" si="240"/>
        <v/>
      </c>
      <c r="H1165" s="3" t="str">
        <f t="shared" si="231"/>
        <v/>
      </c>
      <c r="I1165" s="3" t="str">
        <f t="shared" si="232"/>
        <v/>
      </c>
      <c r="J1165" s="3" t="str">
        <f t="shared" si="233"/>
        <v/>
      </c>
      <c r="K1165" s="3" t="str">
        <f t="shared" si="234"/>
        <v/>
      </c>
      <c r="L1165" s="3" t="str">
        <f t="shared" si="237"/>
        <v/>
      </c>
      <c r="M1165" s="3" t="str">
        <f t="shared" si="238"/>
        <v/>
      </c>
    </row>
    <row r="1166" spans="1:13" x14ac:dyDescent="0.2">
      <c r="A1166" s="9" t="str">
        <f t="shared" si="235"/>
        <v/>
      </c>
      <c r="B1166" s="3" t="str">
        <f t="shared" si="236"/>
        <v/>
      </c>
      <c r="C1166" s="3" t="str">
        <f t="shared" si="230"/>
        <v/>
      </c>
      <c r="D1166" s="3" t="str">
        <f>IF(ISNUMBER(A1166),COUNTIF(Calculations!B:B, A1166),"")</f>
        <v/>
      </c>
      <c r="E1166" s="3" t="str">
        <f>IF(ISNUMBER(A1166),COUNTIF(Calculations!A:A, A1166),"")</f>
        <v/>
      </c>
      <c r="F1166" s="3" t="str">
        <f t="shared" si="239"/>
        <v/>
      </c>
      <c r="G1166" s="3" t="str">
        <f t="shared" si="240"/>
        <v/>
      </c>
      <c r="H1166" s="3" t="str">
        <f t="shared" si="231"/>
        <v/>
      </c>
      <c r="I1166" s="3" t="str">
        <f t="shared" si="232"/>
        <v/>
      </c>
      <c r="J1166" s="3" t="str">
        <f t="shared" si="233"/>
        <v/>
      </c>
      <c r="K1166" s="3" t="str">
        <f t="shared" si="234"/>
        <v/>
      </c>
      <c r="L1166" s="3" t="str">
        <f t="shared" si="237"/>
        <v/>
      </c>
      <c r="M1166" s="3" t="str">
        <f t="shared" si="238"/>
        <v/>
      </c>
    </row>
    <row r="1167" spans="1:13" x14ac:dyDescent="0.2">
      <c r="A1167" s="9" t="str">
        <f t="shared" si="235"/>
        <v/>
      </c>
      <c r="B1167" s="3" t="str">
        <f t="shared" si="236"/>
        <v/>
      </c>
      <c r="C1167" s="3" t="str">
        <f t="shared" si="230"/>
        <v/>
      </c>
      <c r="D1167" s="3" t="str">
        <f>IF(ISNUMBER(A1167),COUNTIF(Calculations!B:B, A1167),"")</f>
        <v/>
      </c>
      <c r="E1167" s="3" t="str">
        <f>IF(ISNUMBER(A1167),COUNTIF(Calculations!A:A, A1167),"")</f>
        <v/>
      </c>
      <c r="F1167" s="3" t="str">
        <f t="shared" si="239"/>
        <v/>
      </c>
      <c r="G1167" s="3" t="str">
        <f t="shared" si="240"/>
        <v/>
      </c>
      <c r="H1167" s="3" t="str">
        <f t="shared" si="231"/>
        <v/>
      </c>
      <c r="I1167" s="3" t="str">
        <f t="shared" si="232"/>
        <v/>
      </c>
      <c r="J1167" s="3" t="str">
        <f t="shared" si="233"/>
        <v/>
      </c>
      <c r="K1167" s="3" t="str">
        <f t="shared" si="234"/>
        <v/>
      </c>
      <c r="L1167" s="3" t="str">
        <f t="shared" si="237"/>
        <v/>
      </c>
      <c r="M1167" s="3" t="str">
        <f t="shared" si="238"/>
        <v/>
      </c>
    </row>
    <row r="1168" spans="1:13" x14ac:dyDescent="0.2">
      <c r="A1168" s="9" t="str">
        <f t="shared" si="235"/>
        <v/>
      </c>
      <c r="B1168" s="3" t="str">
        <f t="shared" si="236"/>
        <v/>
      </c>
      <c r="C1168" s="3" t="str">
        <f t="shared" si="230"/>
        <v/>
      </c>
      <c r="D1168" s="3" t="str">
        <f>IF(ISNUMBER(A1168),COUNTIF(Calculations!B:B, A1168),"")</f>
        <v/>
      </c>
      <c r="E1168" s="3" t="str">
        <f>IF(ISNUMBER(A1168),COUNTIF(Calculations!A:A, A1168),"")</f>
        <v/>
      </c>
      <c r="F1168" s="3" t="str">
        <f t="shared" si="239"/>
        <v/>
      </c>
      <c r="G1168" s="3" t="str">
        <f t="shared" si="240"/>
        <v/>
      </c>
      <c r="H1168" s="3" t="str">
        <f t="shared" si="231"/>
        <v/>
      </c>
      <c r="I1168" s="3" t="str">
        <f t="shared" si="232"/>
        <v/>
      </c>
      <c r="J1168" s="3" t="str">
        <f t="shared" si="233"/>
        <v/>
      </c>
      <c r="K1168" s="3" t="str">
        <f t="shared" si="234"/>
        <v/>
      </c>
      <c r="L1168" s="3" t="str">
        <f t="shared" si="237"/>
        <v/>
      </c>
      <c r="M1168" s="3" t="str">
        <f t="shared" si="238"/>
        <v/>
      </c>
    </row>
    <row r="1169" spans="1:13" x14ac:dyDescent="0.2">
      <c r="A1169" s="9" t="str">
        <f t="shared" si="235"/>
        <v/>
      </c>
      <c r="B1169" s="3" t="str">
        <f t="shared" si="236"/>
        <v/>
      </c>
      <c r="C1169" s="3" t="str">
        <f t="shared" si="230"/>
        <v/>
      </c>
      <c r="D1169" s="3" t="str">
        <f>IF(ISNUMBER(A1169),COUNTIF(Calculations!B:B, A1169),"")</f>
        <v/>
      </c>
      <c r="E1169" s="3" t="str">
        <f>IF(ISNUMBER(A1169),COUNTIF(Calculations!A:A, A1169),"")</f>
        <v/>
      </c>
      <c r="F1169" s="3" t="str">
        <f t="shared" si="239"/>
        <v/>
      </c>
      <c r="G1169" s="3" t="str">
        <f t="shared" si="240"/>
        <v/>
      </c>
      <c r="H1169" s="3" t="str">
        <f t="shared" si="231"/>
        <v/>
      </c>
      <c r="I1169" s="3" t="str">
        <f t="shared" si="232"/>
        <v/>
      </c>
      <c r="J1169" s="3" t="str">
        <f t="shared" si="233"/>
        <v/>
      </c>
      <c r="K1169" s="3" t="str">
        <f t="shared" si="234"/>
        <v/>
      </c>
      <c r="L1169" s="3" t="str">
        <f t="shared" si="237"/>
        <v/>
      </c>
      <c r="M1169" s="3" t="str">
        <f t="shared" si="238"/>
        <v/>
      </c>
    </row>
    <row r="1170" spans="1:13" x14ac:dyDescent="0.2">
      <c r="A1170" s="9" t="str">
        <f t="shared" si="235"/>
        <v/>
      </c>
      <c r="B1170" s="3" t="str">
        <f t="shared" si="236"/>
        <v/>
      </c>
      <c r="C1170" s="3" t="str">
        <f t="shared" si="230"/>
        <v/>
      </c>
      <c r="D1170" s="3" t="str">
        <f>IF(ISNUMBER(A1170),COUNTIF(Calculations!B:B, A1170),"")</f>
        <v/>
      </c>
      <c r="E1170" s="3" t="str">
        <f>IF(ISNUMBER(A1170),COUNTIF(Calculations!A:A, A1170),"")</f>
        <v/>
      </c>
      <c r="F1170" s="3" t="str">
        <f t="shared" si="239"/>
        <v/>
      </c>
      <c r="G1170" s="3" t="str">
        <f t="shared" si="240"/>
        <v/>
      </c>
      <c r="H1170" s="3" t="str">
        <f t="shared" si="231"/>
        <v/>
      </c>
      <c r="I1170" s="3" t="str">
        <f t="shared" si="232"/>
        <v/>
      </c>
      <c r="J1170" s="3" t="str">
        <f t="shared" si="233"/>
        <v/>
      </c>
      <c r="K1170" s="3" t="str">
        <f t="shared" si="234"/>
        <v/>
      </c>
      <c r="L1170" s="3" t="str">
        <f t="shared" si="237"/>
        <v/>
      </c>
      <c r="M1170" s="3" t="str">
        <f t="shared" si="238"/>
        <v/>
      </c>
    </row>
    <row r="1171" spans="1:13" x14ac:dyDescent="0.2">
      <c r="A1171" s="9" t="str">
        <f t="shared" si="235"/>
        <v/>
      </c>
      <c r="B1171" s="3" t="str">
        <f t="shared" si="236"/>
        <v/>
      </c>
      <c r="C1171" s="3" t="str">
        <f t="shared" si="230"/>
        <v/>
      </c>
      <c r="D1171" s="3" t="str">
        <f>IF(ISNUMBER(A1171),COUNTIF(Calculations!B:B, A1171),"")</f>
        <v/>
      </c>
      <c r="E1171" s="3" t="str">
        <f>IF(ISNUMBER(A1171),COUNTIF(Calculations!A:A, A1171),"")</f>
        <v/>
      </c>
      <c r="F1171" s="3" t="str">
        <f t="shared" si="239"/>
        <v/>
      </c>
      <c r="G1171" s="3" t="str">
        <f t="shared" si="240"/>
        <v/>
      </c>
      <c r="H1171" s="3" t="str">
        <f t="shared" si="231"/>
        <v/>
      </c>
      <c r="I1171" s="3" t="str">
        <f t="shared" si="232"/>
        <v/>
      </c>
      <c r="J1171" s="3" t="str">
        <f t="shared" si="233"/>
        <v/>
      </c>
      <c r="K1171" s="3" t="str">
        <f t="shared" si="234"/>
        <v/>
      </c>
      <c r="L1171" s="3" t="str">
        <f t="shared" si="237"/>
        <v/>
      </c>
      <c r="M1171" s="3" t="str">
        <f t="shared" si="238"/>
        <v/>
      </c>
    </row>
    <row r="1172" spans="1:13" x14ac:dyDescent="0.2">
      <c r="A1172" s="9" t="str">
        <f t="shared" si="235"/>
        <v/>
      </c>
      <c r="B1172" s="3" t="str">
        <f t="shared" si="236"/>
        <v/>
      </c>
      <c r="C1172" s="3" t="str">
        <f t="shared" si="230"/>
        <v/>
      </c>
      <c r="D1172" s="3" t="str">
        <f>IF(ISNUMBER(A1172),COUNTIF(Calculations!B:B, A1172),"")</f>
        <v/>
      </c>
      <c r="E1172" s="3" t="str">
        <f>IF(ISNUMBER(A1172),COUNTIF(Calculations!A:A, A1172),"")</f>
        <v/>
      </c>
      <c r="F1172" s="3" t="str">
        <f t="shared" si="239"/>
        <v/>
      </c>
      <c r="G1172" s="3" t="str">
        <f t="shared" si="240"/>
        <v/>
      </c>
      <c r="H1172" s="3" t="str">
        <f t="shared" si="231"/>
        <v/>
      </c>
      <c r="I1172" s="3" t="str">
        <f t="shared" si="232"/>
        <v/>
      </c>
      <c r="J1172" s="3" t="str">
        <f t="shared" si="233"/>
        <v/>
      </c>
      <c r="K1172" s="3" t="str">
        <f t="shared" si="234"/>
        <v/>
      </c>
      <c r="L1172" s="3" t="str">
        <f t="shared" si="237"/>
        <v/>
      </c>
      <c r="M1172" s="3" t="str">
        <f t="shared" si="238"/>
        <v/>
      </c>
    </row>
    <row r="1173" spans="1:13" x14ac:dyDescent="0.2">
      <c r="A1173" s="9" t="str">
        <f t="shared" si="235"/>
        <v/>
      </c>
      <c r="B1173" s="3" t="str">
        <f t="shared" si="236"/>
        <v/>
      </c>
      <c r="C1173" s="3" t="str">
        <f t="shared" si="230"/>
        <v/>
      </c>
      <c r="D1173" s="3" t="str">
        <f>IF(ISNUMBER(A1173),COUNTIF(Calculations!B:B, A1173),"")</f>
        <v/>
      </c>
      <c r="E1173" s="3" t="str">
        <f>IF(ISNUMBER(A1173),COUNTIF(Calculations!A:A, A1173),"")</f>
        <v/>
      </c>
      <c r="F1173" s="3" t="str">
        <f t="shared" si="239"/>
        <v/>
      </c>
      <c r="G1173" s="3" t="str">
        <f t="shared" si="240"/>
        <v/>
      </c>
      <c r="H1173" s="3" t="str">
        <f t="shared" si="231"/>
        <v/>
      </c>
      <c r="I1173" s="3" t="str">
        <f t="shared" si="232"/>
        <v/>
      </c>
      <c r="J1173" s="3" t="str">
        <f t="shared" si="233"/>
        <v/>
      </c>
      <c r="K1173" s="3" t="str">
        <f t="shared" si="234"/>
        <v/>
      </c>
      <c r="L1173" s="3" t="str">
        <f t="shared" si="237"/>
        <v/>
      </c>
      <c r="M1173" s="3" t="str">
        <f t="shared" si="238"/>
        <v/>
      </c>
    </row>
    <row r="1174" spans="1:13" x14ac:dyDescent="0.2">
      <c r="A1174" s="9" t="str">
        <f t="shared" si="235"/>
        <v/>
      </c>
      <c r="B1174" s="3" t="str">
        <f t="shared" si="236"/>
        <v/>
      </c>
      <c r="C1174" s="3" t="str">
        <f t="shared" si="230"/>
        <v/>
      </c>
      <c r="D1174" s="3" t="str">
        <f>IF(ISNUMBER(A1174),COUNTIF(Calculations!B:B, A1174),"")</f>
        <v/>
      </c>
      <c r="E1174" s="3" t="str">
        <f>IF(ISNUMBER(A1174),COUNTIF(Calculations!A:A, A1174),"")</f>
        <v/>
      </c>
      <c r="F1174" s="3" t="str">
        <f t="shared" si="239"/>
        <v/>
      </c>
      <c r="G1174" s="3" t="str">
        <f t="shared" si="240"/>
        <v/>
      </c>
      <c r="H1174" s="3" t="str">
        <f t="shared" si="231"/>
        <v/>
      </c>
      <c r="I1174" s="3" t="str">
        <f t="shared" si="232"/>
        <v/>
      </c>
      <c r="J1174" s="3" t="str">
        <f t="shared" si="233"/>
        <v/>
      </c>
      <c r="K1174" s="3" t="str">
        <f t="shared" si="234"/>
        <v/>
      </c>
      <c r="L1174" s="3" t="str">
        <f t="shared" si="237"/>
        <v/>
      </c>
      <c r="M1174" s="3" t="str">
        <f t="shared" si="238"/>
        <v/>
      </c>
    </row>
    <row r="1175" spans="1:13" x14ac:dyDescent="0.2">
      <c r="A1175" s="9" t="str">
        <f t="shared" si="235"/>
        <v/>
      </c>
      <c r="B1175" s="3" t="str">
        <f t="shared" si="236"/>
        <v/>
      </c>
      <c r="C1175" s="3" t="str">
        <f t="shared" si="230"/>
        <v/>
      </c>
      <c r="D1175" s="3" t="str">
        <f>IF(ISNUMBER(A1175),COUNTIF(Calculations!B:B, A1175),"")</f>
        <v/>
      </c>
      <c r="E1175" s="3" t="str">
        <f>IF(ISNUMBER(A1175),COUNTIF(Calculations!A:A, A1175),"")</f>
        <v/>
      </c>
      <c r="F1175" s="3" t="str">
        <f t="shared" si="239"/>
        <v/>
      </c>
      <c r="G1175" s="3" t="str">
        <f t="shared" si="240"/>
        <v/>
      </c>
      <c r="H1175" s="3" t="str">
        <f t="shared" si="231"/>
        <v/>
      </c>
      <c r="I1175" s="3" t="str">
        <f t="shared" si="232"/>
        <v/>
      </c>
      <c r="J1175" s="3" t="str">
        <f t="shared" si="233"/>
        <v/>
      </c>
      <c r="K1175" s="3" t="str">
        <f t="shared" si="234"/>
        <v/>
      </c>
      <c r="L1175" s="3" t="str">
        <f t="shared" si="237"/>
        <v/>
      </c>
      <c r="M1175" s="3" t="str">
        <f t="shared" si="238"/>
        <v/>
      </c>
    </row>
    <row r="1176" spans="1:13" x14ac:dyDescent="0.2">
      <c r="A1176" s="9" t="str">
        <f t="shared" si="235"/>
        <v/>
      </c>
      <c r="B1176" s="3" t="str">
        <f t="shared" si="236"/>
        <v/>
      </c>
      <c r="C1176" s="3" t="str">
        <f t="shared" si="230"/>
        <v/>
      </c>
      <c r="D1176" s="3" t="str">
        <f>IF(ISNUMBER(A1176),COUNTIF(Calculations!B:B, A1176),"")</f>
        <v/>
      </c>
      <c r="E1176" s="3" t="str">
        <f>IF(ISNUMBER(A1176),COUNTIF(Calculations!A:A, A1176),"")</f>
        <v/>
      </c>
      <c r="F1176" s="3" t="str">
        <f t="shared" si="239"/>
        <v/>
      </c>
      <c r="G1176" s="3" t="str">
        <f t="shared" si="240"/>
        <v/>
      </c>
      <c r="H1176" s="3" t="str">
        <f t="shared" si="231"/>
        <v/>
      </c>
      <c r="I1176" s="3" t="str">
        <f t="shared" si="232"/>
        <v/>
      </c>
      <c r="J1176" s="3" t="str">
        <f t="shared" si="233"/>
        <v/>
      </c>
      <c r="K1176" s="3" t="str">
        <f t="shared" si="234"/>
        <v/>
      </c>
      <c r="L1176" s="3" t="str">
        <f t="shared" si="237"/>
        <v/>
      </c>
      <c r="M1176" s="3" t="str">
        <f t="shared" si="238"/>
        <v/>
      </c>
    </row>
    <row r="1177" spans="1:13" x14ac:dyDescent="0.2">
      <c r="A1177" s="9" t="str">
        <f t="shared" si="235"/>
        <v/>
      </c>
      <c r="B1177" s="3" t="str">
        <f t="shared" si="236"/>
        <v/>
      </c>
      <c r="C1177" s="3" t="str">
        <f t="shared" si="230"/>
        <v/>
      </c>
      <c r="D1177" s="3" t="str">
        <f>IF(ISNUMBER(A1177),COUNTIF(Calculations!B:B, A1177),"")</f>
        <v/>
      </c>
      <c r="E1177" s="3" t="str">
        <f>IF(ISNUMBER(A1177),COUNTIF(Calculations!A:A, A1177),"")</f>
        <v/>
      </c>
      <c r="F1177" s="3" t="str">
        <f t="shared" si="239"/>
        <v/>
      </c>
      <c r="G1177" s="3" t="str">
        <f t="shared" si="240"/>
        <v/>
      </c>
      <c r="H1177" s="3" t="str">
        <f t="shared" si="231"/>
        <v/>
      </c>
      <c r="I1177" s="3" t="str">
        <f t="shared" si="232"/>
        <v/>
      </c>
      <c r="J1177" s="3" t="str">
        <f t="shared" si="233"/>
        <v/>
      </c>
      <c r="K1177" s="3" t="str">
        <f t="shared" si="234"/>
        <v/>
      </c>
      <c r="L1177" s="3" t="str">
        <f t="shared" si="237"/>
        <v/>
      </c>
      <c r="M1177" s="3" t="str">
        <f t="shared" si="238"/>
        <v/>
      </c>
    </row>
    <row r="1178" spans="1:13" x14ac:dyDescent="0.2">
      <c r="A1178" s="9" t="str">
        <f t="shared" si="235"/>
        <v/>
      </c>
      <c r="B1178" s="3" t="str">
        <f t="shared" si="236"/>
        <v/>
      </c>
      <c r="C1178" s="3" t="str">
        <f t="shared" si="230"/>
        <v/>
      </c>
      <c r="D1178" s="3" t="str">
        <f>IF(ISNUMBER(A1178),COUNTIF(Calculations!B:B, A1178),"")</f>
        <v/>
      </c>
      <c r="E1178" s="3" t="str">
        <f>IF(ISNUMBER(A1178),COUNTIF(Calculations!A:A, A1178),"")</f>
        <v/>
      </c>
      <c r="F1178" s="3" t="str">
        <f t="shared" si="239"/>
        <v/>
      </c>
      <c r="G1178" s="3" t="str">
        <f t="shared" si="240"/>
        <v/>
      </c>
      <c r="H1178" s="3" t="str">
        <f t="shared" si="231"/>
        <v/>
      </c>
      <c r="I1178" s="3" t="str">
        <f t="shared" si="232"/>
        <v/>
      </c>
      <c r="J1178" s="3" t="str">
        <f t="shared" si="233"/>
        <v/>
      </c>
      <c r="K1178" s="3" t="str">
        <f t="shared" si="234"/>
        <v/>
      </c>
      <c r="L1178" s="3" t="str">
        <f t="shared" si="237"/>
        <v/>
      </c>
      <c r="M1178" s="3" t="str">
        <f t="shared" si="238"/>
        <v/>
      </c>
    </row>
    <row r="1179" spans="1:13" x14ac:dyDescent="0.2">
      <c r="A1179" s="9" t="str">
        <f t="shared" si="235"/>
        <v/>
      </c>
      <c r="B1179" s="3" t="str">
        <f t="shared" si="236"/>
        <v/>
      </c>
      <c r="C1179" s="3" t="str">
        <f t="shared" si="230"/>
        <v/>
      </c>
      <c r="D1179" s="3" t="str">
        <f>IF(ISNUMBER(A1179),COUNTIF(Calculations!B:B, A1179),"")</f>
        <v/>
      </c>
      <c r="E1179" s="3" t="str">
        <f>IF(ISNUMBER(A1179),COUNTIF(Calculations!A:A, A1179),"")</f>
        <v/>
      </c>
      <c r="F1179" s="3" t="str">
        <f t="shared" si="239"/>
        <v/>
      </c>
      <c r="G1179" s="3" t="str">
        <f t="shared" si="240"/>
        <v/>
      </c>
      <c r="H1179" s="3" t="str">
        <f t="shared" si="231"/>
        <v/>
      </c>
      <c r="I1179" s="3" t="str">
        <f t="shared" si="232"/>
        <v/>
      </c>
      <c r="J1179" s="3" t="str">
        <f t="shared" si="233"/>
        <v/>
      </c>
      <c r="K1179" s="3" t="str">
        <f t="shared" si="234"/>
        <v/>
      </c>
      <c r="L1179" s="3" t="str">
        <f t="shared" si="237"/>
        <v/>
      </c>
      <c r="M1179" s="3" t="str">
        <f t="shared" si="238"/>
        <v/>
      </c>
    </row>
    <row r="1180" spans="1:13" x14ac:dyDescent="0.2">
      <c r="A1180" s="9" t="str">
        <f t="shared" si="235"/>
        <v/>
      </c>
      <c r="B1180" s="3" t="str">
        <f t="shared" si="236"/>
        <v/>
      </c>
      <c r="C1180" s="3" t="str">
        <f t="shared" si="230"/>
        <v/>
      </c>
      <c r="D1180" s="3" t="str">
        <f>IF(ISNUMBER(A1180),COUNTIF(Calculations!B:B, A1180),"")</f>
        <v/>
      </c>
      <c r="E1180" s="3" t="str">
        <f>IF(ISNUMBER(A1180),COUNTIF(Calculations!A:A, A1180),"")</f>
        <v/>
      </c>
      <c r="F1180" s="3" t="str">
        <f t="shared" si="239"/>
        <v/>
      </c>
      <c r="G1180" s="3" t="str">
        <f t="shared" si="240"/>
        <v/>
      </c>
      <c r="H1180" s="3" t="str">
        <f t="shared" si="231"/>
        <v/>
      </c>
      <c r="I1180" s="3" t="str">
        <f t="shared" si="232"/>
        <v/>
      </c>
      <c r="J1180" s="3" t="str">
        <f t="shared" si="233"/>
        <v/>
      </c>
      <c r="K1180" s="3" t="str">
        <f t="shared" si="234"/>
        <v/>
      </c>
      <c r="L1180" s="3" t="str">
        <f t="shared" si="237"/>
        <v/>
      </c>
      <c r="M1180" s="3" t="str">
        <f t="shared" si="238"/>
        <v/>
      </c>
    </row>
    <row r="1181" spans="1:13" x14ac:dyDescent="0.2">
      <c r="A1181" s="9" t="str">
        <f t="shared" si="235"/>
        <v/>
      </c>
      <c r="B1181" s="3" t="str">
        <f t="shared" si="236"/>
        <v/>
      </c>
      <c r="C1181" s="3" t="str">
        <f t="shared" si="230"/>
        <v/>
      </c>
      <c r="D1181" s="3" t="str">
        <f>IF(ISNUMBER(A1181),COUNTIF(Calculations!B:B, A1181),"")</f>
        <v/>
      </c>
      <c r="E1181" s="3" t="str">
        <f>IF(ISNUMBER(A1181),COUNTIF(Calculations!A:A, A1181),"")</f>
        <v/>
      </c>
      <c r="F1181" s="3" t="str">
        <f t="shared" si="239"/>
        <v/>
      </c>
      <c r="G1181" s="3" t="str">
        <f t="shared" si="240"/>
        <v/>
      </c>
      <c r="H1181" s="3" t="str">
        <f t="shared" si="231"/>
        <v/>
      </c>
      <c r="I1181" s="3" t="str">
        <f t="shared" si="232"/>
        <v/>
      </c>
      <c r="J1181" s="3" t="str">
        <f t="shared" si="233"/>
        <v/>
      </c>
      <c r="K1181" s="3" t="str">
        <f t="shared" si="234"/>
        <v/>
      </c>
      <c r="L1181" s="3" t="str">
        <f t="shared" si="237"/>
        <v/>
      </c>
      <c r="M1181" s="3" t="str">
        <f t="shared" si="238"/>
        <v/>
      </c>
    </row>
    <row r="1182" spans="1:13" x14ac:dyDescent="0.2">
      <c r="A1182" s="9" t="str">
        <f t="shared" si="235"/>
        <v/>
      </c>
      <c r="B1182" s="3" t="str">
        <f t="shared" si="236"/>
        <v/>
      </c>
      <c r="C1182" s="3" t="str">
        <f t="shared" si="230"/>
        <v/>
      </c>
      <c r="D1182" s="3" t="str">
        <f>IF(ISNUMBER(A1182),COUNTIF(Calculations!B:B, A1182),"")</f>
        <v/>
      </c>
      <c r="E1182" s="3" t="str">
        <f>IF(ISNUMBER(A1182),COUNTIF(Calculations!A:A, A1182),"")</f>
        <v/>
      </c>
      <c r="F1182" s="3" t="str">
        <f t="shared" si="239"/>
        <v/>
      </c>
      <c r="G1182" s="3" t="str">
        <f t="shared" si="240"/>
        <v/>
      </c>
      <c r="H1182" s="3" t="str">
        <f t="shared" si="231"/>
        <v/>
      </c>
      <c r="I1182" s="3" t="str">
        <f t="shared" si="232"/>
        <v/>
      </c>
      <c r="J1182" s="3" t="str">
        <f t="shared" si="233"/>
        <v/>
      </c>
      <c r="K1182" s="3" t="str">
        <f t="shared" si="234"/>
        <v/>
      </c>
      <c r="L1182" s="3" t="str">
        <f t="shared" si="237"/>
        <v/>
      </c>
      <c r="M1182" s="3" t="str">
        <f t="shared" si="238"/>
        <v/>
      </c>
    </row>
    <row r="1183" spans="1:13" x14ac:dyDescent="0.2">
      <c r="A1183" s="9" t="str">
        <f t="shared" si="235"/>
        <v/>
      </c>
      <c r="B1183" s="3" t="str">
        <f t="shared" si="236"/>
        <v/>
      </c>
      <c r="C1183" s="3" t="str">
        <f t="shared" si="230"/>
        <v/>
      </c>
      <c r="D1183" s="3" t="str">
        <f>IF(ISNUMBER(A1183),COUNTIF(Calculations!B:B, A1183),"")</f>
        <v/>
      </c>
      <c r="E1183" s="3" t="str">
        <f>IF(ISNUMBER(A1183),COUNTIF(Calculations!A:A, A1183),"")</f>
        <v/>
      </c>
      <c r="F1183" s="3" t="str">
        <f t="shared" si="239"/>
        <v/>
      </c>
      <c r="G1183" s="3" t="str">
        <f t="shared" si="240"/>
        <v/>
      </c>
      <c r="H1183" s="3" t="str">
        <f t="shared" si="231"/>
        <v/>
      </c>
      <c r="I1183" s="3" t="str">
        <f t="shared" si="232"/>
        <v/>
      </c>
      <c r="J1183" s="3" t="str">
        <f t="shared" si="233"/>
        <v/>
      </c>
      <c r="K1183" s="3" t="str">
        <f t="shared" si="234"/>
        <v/>
      </c>
      <c r="L1183" s="3" t="str">
        <f t="shared" si="237"/>
        <v/>
      </c>
      <c r="M1183" s="3" t="str">
        <f t="shared" si="238"/>
        <v/>
      </c>
    </row>
    <row r="1184" spans="1:13" x14ac:dyDescent="0.2">
      <c r="A1184" s="9" t="str">
        <f t="shared" si="235"/>
        <v/>
      </c>
      <c r="B1184" s="3" t="str">
        <f t="shared" si="236"/>
        <v/>
      </c>
      <c r="C1184" s="3" t="str">
        <f t="shared" si="230"/>
        <v/>
      </c>
      <c r="D1184" s="3" t="str">
        <f>IF(ISNUMBER(A1184),COUNTIF(Calculations!B:B, A1184),"")</f>
        <v/>
      </c>
      <c r="E1184" s="3" t="str">
        <f>IF(ISNUMBER(A1184),COUNTIF(Calculations!A:A, A1184),"")</f>
        <v/>
      </c>
      <c r="F1184" s="3" t="str">
        <f t="shared" si="239"/>
        <v/>
      </c>
      <c r="G1184" s="3" t="str">
        <f t="shared" si="240"/>
        <v/>
      </c>
      <c r="H1184" s="3" t="str">
        <f t="shared" si="231"/>
        <v/>
      </c>
      <c r="I1184" s="3" t="str">
        <f t="shared" si="232"/>
        <v/>
      </c>
      <c r="J1184" s="3" t="str">
        <f t="shared" si="233"/>
        <v/>
      </c>
      <c r="K1184" s="3" t="str">
        <f t="shared" si="234"/>
        <v/>
      </c>
      <c r="L1184" s="3" t="str">
        <f t="shared" si="237"/>
        <v/>
      </c>
      <c r="M1184" s="3" t="str">
        <f t="shared" si="238"/>
        <v/>
      </c>
    </row>
    <row r="1185" spans="1:13" x14ac:dyDescent="0.2">
      <c r="A1185" s="9" t="str">
        <f t="shared" si="235"/>
        <v/>
      </c>
      <c r="B1185" s="3" t="str">
        <f t="shared" si="236"/>
        <v/>
      </c>
      <c r="C1185" s="3" t="str">
        <f t="shared" si="230"/>
        <v/>
      </c>
      <c r="D1185" s="3" t="str">
        <f>IF(ISNUMBER(A1185),COUNTIF(Calculations!B:B, A1185),"")</f>
        <v/>
      </c>
      <c r="E1185" s="3" t="str">
        <f>IF(ISNUMBER(A1185),COUNTIF(Calculations!A:A, A1185),"")</f>
        <v/>
      </c>
      <c r="F1185" s="3" t="str">
        <f t="shared" si="239"/>
        <v/>
      </c>
      <c r="G1185" s="3" t="str">
        <f t="shared" si="240"/>
        <v/>
      </c>
      <c r="H1185" s="3" t="str">
        <f t="shared" si="231"/>
        <v/>
      </c>
      <c r="I1185" s="3" t="str">
        <f t="shared" si="232"/>
        <v/>
      </c>
      <c r="J1185" s="3" t="str">
        <f t="shared" si="233"/>
        <v/>
      </c>
      <c r="K1185" s="3" t="str">
        <f t="shared" si="234"/>
        <v/>
      </c>
      <c r="L1185" s="3" t="str">
        <f t="shared" si="237"/>
        <v/>
      </c>
      <c r="M1185" s="3" t="str">
        <f t="shared" si="238"/>
        <v/>
      </c>
    </row>
    <row r="1186" spans="1:13" x14ac:dyDescent="0.2">
      <c r="A1186" s="9" t="str">
        <f t="shared" si="235"/>
        <v/>
      </c>
      <c r="B1186" s="3" t="str">
        <f t="shared" si="236"/>
        <v/>
      </c>
      <c r="C1186" s="3" t="str">
        <f t="shared" si="230"/>
        <v/>
      </c>
      <c r="D1186" s="3" t="str">
        <f>IF(ISNUMBER(A1186),COUNTIF(Calculations!B:B, A1186),"")</f>
        <v/>
      </c>
      <c r="E1186" s="3" t="str">
        <f>IF(ISNUMBER(A1186),COUNTIF(Calculations!A:A, A1186),"")</f>
        <v/>
      </c>
      <c r="F1186" s="3" t="str">
        <f t="shared" si="239"/>
        <v/>
      </c>
      <c r="G1186" s="3" t="str">
        <f t="shared" si="240"/>
        <v/>
      </c>
      <c r="H1186" s="3" t="str">
        <f t="shared" si="231"/>
        <v/>
      </c>
      <c r="I1186" s="3" t="str">
        <f t="shared" si="232"/>
        <v/>
      </c>
      <c r="J1186" s="3" t="str">
        <f t="shared" si="233"/>
        <v/>
      </c>
      <c r="K1186" s="3" t="str">
        <f t="shared" si="234"/>
        <v/>
      </c>
      <c r="L1186" s="3" t="str">
        <f t="shared" si="237"/>
        <v/>
      </c>
      <c r="M1186" s="3" t="str">
        <f t="shared" si="238"/>
        <v/>
      </c>
    </row>
    <row r="1187" spans="1:13" x14ac:dyDescent="0.2">
      <c r="A1187" s="9" t="str">
        <f t="shared" si="235"/>
        <v/>
      </c>
      <c r="B1187" s="3" t="str">
        <f t="shared" si="236"/>
        <v/>
      </c>
      <c r="C1187" s="3" t="str">
        <f t="shared" si="230"/>
        <v/>
      </c>
      <c r="D1187" s="3" t="str">
        <f>IF(ISNUMBER(A1187),COUNTIF(Calculations!B:B, A1187),"")</f>
        <v/>
      </c>
      <c r="E1187" s="3" t="str">
        <f>IF(ISNUMBER(A1187),COUNTIF(Calculations!A:A, A1187),"")</f>
        <v/>
      </c>
      <c r="F1187" s="3" t="str">
        <f t="shared" si="239"/>
        <v/>
      </c>
      <c r="G1187" s="3" t="str">
        <f t="shared" si="240"/>
        <v/>
      </c>
      <c r="H1187" s="3" t="str">
        <f t="shared" si="231"/>
        <v/>
      </c>
      <c r="I1187" s="3" t="str">
        <f t="shared" si="232"/>
        <v/>
      </c>
      <c r="J1187" s="3" t="str">
        <f t="shared" si="233"/>
        <v/>
      </c>
      <c r="K1187" s="3" t="str">
        <f t="shared" si="234"/>
        <v/>
      </c>
      <c r="L1187" s="3" t="str">
        <f t="shared" si="237"/>
        <v/>
      </c>
      <c r="M1187" s="3" t="str">
        <f t="shared" si="238"/>
        <v/>
      </c>
    </row>
    <row r="1188" spans="1:13" x14ac:dyDescent="0.2">
      <c r="A1188" s="9" t="str">
        <f t="shared" si="235"/>
        <v/>
      </c>
      <c r="B1188" s="3" t="str">
        <f t="shared" si="236"/>
        <v/>
      </c>
      <c r="C1188" s="3" t="str">
        <f t="shared" si="230"/>
        <v/>
      </c>
      <c r="D1188" s="3" t="str">
        <f>IF(ISNUMBER(A1188),COUNTIF(Calculations!B:B, A1188),"")</f>
        <v/>
      </c>
      <c r="E1188" s="3" t="str">
        <f>IF(ISNUMBER(A1188),COUNTIF(Calculations!A:A, A1188),"")</f>
        <v/>
      </c>
      <c r="F1188" s="3" t="str">
        <f t="shared" si="239"/>
        <v/>
      </c>
      <c r="G1188" s="3" t="str">
        <f t="shared" si="240"/>
        <v/>
      </c>
      <c r="H1188" s="3" t="str">
        <f t="shared" si="231"/>
        <v/>
      </c>
      <c r="I1188" s="3" t="str">
        <f t="shared" si="232"/>
        <v/>
      </c>
      <c r="J1188" s="3" t="str">
        <f t="shared" si="233"/>
        <v/>
      </c>
      <c r="K1188" s="3" t="str">
        <f t="shared" si="234"/>
        <v/>
      </c>
      <c r="L1188" s="3" t="str">
        <f t="shared" si="237"/>
        <v/>
      </c>
      <c r="M1188" s="3" t="str">
        <f t="shared" si="238"/>
        <v/>
      </c>
    </row>
    <row r="1189" spans="1:13" x14ac:dyDescent="0.2">
      <c r="A1189" s="9" t="str">
        <f t="shared" si="235"/>
        <v/>
      </c>
      <c r="B1189" s="3" t="str">
        <f t="shared" si="236"/>
        <v/>
      </c>
      <c r="C1189" s="3" t="str">
        <f t="shared" si="230"/>
        <v/>
      </c>
      <c r="D1189" s="3" t="str">
        <f>IF(ISNUMBER(A1189),COUNTIF(Calculations!B:B, A1189),"")</f>
        <v/>
      </c>
      <c r="E1189" s="3" t="str">
        <f>IF(ISNUMBER(A1189),COUNTIF(Calculations!A:A, A1189),"")</f>
        <v/>
      </c>
      <c r="F1189" s="3" t="str">
        <f t="shared" si="239"/>
        <v/>
      </c>
      <c r="G1189" s="3" t="str">
        <f t="shared" si="240"/>
        <v/>
      </c>
      <c r="H1189" s="3" t="str">
        <f t="shared" si="231"/>
        <v/>
      </c>
      <c r="I1189" s="3" t="str">
        <f t="shared" si="232"/>
        <v/>
      </c>
      <c r="J1189" s="3" t="str">
        <f t="shared" si="233"/>
        <v/>
      </c>
      <c r="K1189" s="3" t="str">
        <f t="shared" si="234"/>
        <v/>
      </c>
      <c r="L1189" s="3" t="str">
        <f t="shared" si="237"/>
        <v/>
      </c>
      <c r="M1189" s="3" t="str">
        <f t="shared" si="238"/>
        <v/>
      </c>
    </row>
    <row r="1190" spans="1:13" x14ac:dyDescent="0.2">
      <c r="A1190" s="9" t="str">
        <f t="shared" si="235"/>
        <v/>
      </c>
      <c r="B1190" s="3" t="str">
        <f t="shared" si="236"/>
        <v/>
      </c>
      <c r="C1190" s="3" t="str">
        <f t="shared" si="230"/>
        <v/>
      </c>
      <c r="D1190" s="3" t="str">
        <f>IF(ISNUMBER(A1190),COUNTIF(Calculations!B:B, A1190),"")</f>
        <v/>
      </c>
      <c r="E1190" s="3" t="str">
        <f>IF(ISNUMBER(A1190),COUNTIF(Calculations!A:A, A1190),"")</f>
        <v/>
      </c>
      <c r="F1190" s="3" t="str">
        <f t="shared" si="239"/>
        <v/>
      </c>
      <c r="G1190" s="3" t="str">
        <f t="shared" si="240"/>
        <v/>
      </c>
      <c r="H1190" s="3" t="str">
        <f t="shared" si="231"/>
        <v/>
      </c>
      <c r="I1190" s="3" t="str">
        <f t="shared" si="232"/>
        <v/>
      </c>
      <c r="J1190" s="3" t="str">
        <f t="shared" si="233"/>
        <v/>
      </c>
      <c r="K1190" s="3" t="str">
        <f t="shared" si="234"/>
        <v/>
      </c>
      <c r="L1190" s="3" t="str">
        <f t="shared" si="237"/>
        <v/>
      </c>
      <c r="M1190" s="3" t="str">
        <f t="shared" si="238"/>
        <v/>
      </c>
    </row>
    <row r="1191" spans="1:13" x14ac:dyDescent="0.2">
      <c r="A1191" s="9" t="str">
        <f t="shared" si="235"/>
        <v/>
      </c>
      <c r="B1191" s="3" t="str">
        <f t="shared" si="236"/>
        <v/>
      </c>
      <c r="C1191" s="3" t="str">
        <f t="shared" si="230"/>
        <v/>
      </c>
      <c r="D1191" s="3" t="str">
        <f>IF(ISNUMBER(A1191),COUNTIF(Calculations!B:B, A1191),"")</f>
        <v/>
      </c>
      <c r="E1191" s="3" t="str">
        <f>IF(ISNUMBER(A1191),COUNTIF(Calculations!A:A, A1191),"")</f>
        <v/>
      </c>
      <c r="F1191" s="3" t="str">
        <f t="shared" si="239"/>
        <v/>
      </c>
      <c r="G1191" s="3" t="str">
        <f t="shared" si="240"/>
        <v/>
      </c>
      <c r="H1191" s="3" t="str">
        <f t="shared" si="231"/>
        <v/>
      </c>
      <c r="I1191" s="3" t="str">
        <f t="shared" si="232"/>
        <v/>
      </c>
      <c r="J1191" s="3" t="str">
        <f t="shared" si="233"/>
        <v/>
      </c>
      <c r="K1191" s="3" t="str">
        <f t="shared" si="234"/>
        <v/>
      </c>
      <c r="L1191" s="3" t="str">
        <f t="shared" si="237"/>
        <v/>
      </c>
      <c r="M1191" s="3" t="str">
        <f t="shared" si="238"/>
        <v/>
      </c>
    </row>
    <row r="1192" spans="1:13" x14ac:dyDescent="0.2">
      <c r="A1192" s="9" t="str">
        <f t="shared" si="235"/>
        <v/>
      </c>
      <c r="B1192" s="3" t="str">
        <f t="shared" si="236"/>
        <v/>
      </c>
      <c r="C1192" s="3" t="str">
        <f t="shared" si="230"/>
        <v/>
      </c>
      <c r="D1192" s="3" t="str">
        <f>IF(ISNUMBER(A1192),COUNTIF(Calculations!B:B, A1192),"")</f>
        <v/>
      </c>
      <c r="E1192" s="3" t="str">
        <f>IF(ISNUMBER(A1192),COUNTIF(Calculations!A:A, A1192),"")</f>
        <v/>
      </c>
      <c r="F1192" s="3" t="str">
        <f t="shared" si="239"/>
        <v/>
      </c>
      <c r="G1192" s="3" t="str">
        <f t="shared" si="240"/>
        <v/>
      </c>
      <c r="H1192" s="3" t="str">
        <f t="shared" si="231"/>
        <v/>
      </c>
      <c r="I1192" s="3" t="str">
        <f t="shared" si="232"/>
        <v/>
      </c>
      <c r="J1192" s="3" t="str">
        <f t="shared" si="233"/>
        <v/>
      </c>
      <c r="K1192" s="3" t="str">
        <f t="shared" si="234"/>
        <v/>
      </c>
      <c r="L1192" s="3" t="str">
        <f t="shared" si="237"/>
        <v/>
      </c>
      <c r="M1192" s="3" t="str">
        <f t="shared" si="238"/>
        <v/>
      </c>
    </row>
    <row r="1193" spans="1:13" x14ac:dyDescent="0.2">
      <c r="A1193" s="9" t="str">
        <f t="shared" si="235"/>
        <v/>
      </c>
      <c r="B1193" s="3" t="str">
        <f t="shared" si="236"/>
        <v/>
      </c>
      <c r="C1193" s="3" t="str">
        <f t="shared" si="230"/>
        <v/>
      </c>
      <c r="D1193" s="3" t="str">
        <f>IF(ISNUMBER(A1193),COUNTIF(Calculations!B:B, A1193),"")</f>
        <v/>
      </c>
      <c r="E1193" s="3" t="str">
        <f>IF(ISNUMBER(A1193),COUNTIF(Calculations!A:A, A1193),"")</f>
        <v/>
      </c>
      <c r="F1193" s="3" t="str">
        <f t="shared" si="239"/>
        <v/>
      </c>
      <c r="G1193" s="3" t="str">
        <f t="shared" si="240"/>
        <v/>
      </c>
      <c r="H1193" s="3" t="str">
        <f t="shared" si="231"/>
        <v/>
      </c>
      <c r="I1193" s="3" t="str">
        <f t="shared" si="232"/>
        <v/>
      </c>
      <c r="J1193" s="3" t="str">
        <f t="shared" si="233"/>
        <v/>
      </c>
      <c r="K1193" s="3" t="str">
        <f t="shared" si="234"/>
        <v/>
      </c>
      <c r="L1193" s="3" t="str">
        <f t="shared" si="237"/>
        <v/>
      </c>
      <c r="M1193" s="3" t="str">
        <f t="shared" si="238"/>
        <v/>
      </c>
    </row>
    <row r="1194" spans="1:13" x14ac:dyDescent="0.2">
      <c r="A1194" s="9" t="str">
        <f t="shared" si="235"/>
        <v/>
      </c>
      <c r="B1194" s="3" t="str">
        <f t="shared" si="236"/>
        <v/>
      </c>
      <c r="C1194" s="3" t="str">
        <f t="shared" si="230"/>
        <v/>
      </c>
      <c r="D1194" s="3" t="str">
        <f>IF(ISNUMBER(A1194),COUNTIF(Calculations!B:B, A1194),"")</f>
        <v/>
      </c>
      <c r="E1194" s="3" t="str">
        <f>IF(ISNUMBER(A1194),COUNTIF(Calculations!A:A, A1194),"")</f>
        <v/>
      </c>
      <c r="F1194" s="3" t="str">
        <f t="shared" si="239"/>
        <v/>
      </c>
      <c r="G1194" s="3" t="str">
        <f t="shared" si="240"/>
        <v/>
      </c>
      <c r="H1194" s="3" t="str">
        <f t="shared" si="231"/>
        <v/>
      </c>
      <c r="I1194" s="3" t="str">
        <f t="shared" si="232"/>
        <v/>
      </c>
      <c r="J1194" s="3" t="str">
        <f t="shared" si="233"/>
        <v/>
      </c>
      <c r="K1194" s="3" t="str">
        <f t="shared" si="234"/>
        <v/>
      </c>
      <c r="L1194" s="3" t="str">
        <f t="shared" si="237"/>
        <v/>
      </c>
      <c r="M1194" s="3" t="str">
        <f t="shared" si="238"/>
        <v/>
      </c>
    </row>
    <row r="1195" spans="1:13" x14ac:dyDescent="0.2">
      <c r="A1195" s="9" t="str">
        <f t="shared" si="235"/>
        <v/>
      </c>
      <c r="B1195" s="3" t="str">
        <f t="shared" si="236"/>
        <v/>
      </c>
      <c r="C1195" s="3" t="str">
        <f t="shared" si="230"/>
        <v/>
      </c>
      <c r="D1195" s="3" t="str">
        <f>IF(ISNUMBER(A1195),COUNTIF(Calculations!B:B, A1195),"")</f>
        <v/>
      </c>
      <c r="E1195" s="3" t="str">
        <f>IF(ISNUMBER(A1195),COUNTIF(Calculations!A:A, A1195),"")</f>
        <v/>
      </c>
      <c r="F1195" s="3" t="str">
        <f t="shared" si="239"/>
        <v/>
      </c>
      <c r="G1195" s="3" t="str">
        <f t="shared" si="240"/>
        <v/>
      </c>
      <c r="H1195" s="3" t="str">
        <f t="shared" si="231"/>
        <v/>
      </c>
      <c r="I1195" s="3" t="str">
        <f t="shared" si="232"/>
        <v/>
      </c>
      <c r="J1195" s="3" t="str">
        <f t="shared" si="233"/>
        <v/>
      </c>
      <c r="K1195" s="3" t="str">
        <f t="shared" si="234"/>
        <v/>
      </c>
      <c r="L1195" s="3" t="str">
        <f t="shared" si="237"/>
        <v/>
      </c>
      <c r="M1195" s="3" t="str">
        <f t="shared" si="238"/>
        <v/>
      </c>
    </row>
    <row r="1196" spans="1:13" x14ac:dyDescent="0.2">
      <c r="A1196" s="9" t="str">
        <f t="shared" si="235"/>
        <v/>
      </c>
      <c r="B1196" s="3" t="str">
        <f t="shared" si="236"/>
        <v/>
      </c>
      <c r="C1196" s="3" t="str">
        <f t="shared" si="230"/>
        <v/>
      </c>
      <c r="D1196" s="3" t="str">
        <f>IF(ISNUMBER(A1196),COUNTIF(Calculations!B:B, A1196),"")</f>
        <v/>
      </c>
      <c r="E1196" s="3" t="str">
        <f>IF(ISNUMBER(A1196),COUNTIF(Calculations!A:A, A1196),"")</f>
        <v/>
      </c>
      <c r="F1196" s="3" t="str">
        <f t="shared" si="239"/>
        <v/>
      </c>
      <c r="G1196" s="3" t="str">
        <f t="shared" si="240"/>
        <v/>
      </c>
      <c r="H1196" s="3" t="str">
        <f t="shared" si="231"/>
        <v/>
      </c>
      <c r="I1196" s="3" t="str">
        <f t="shared" si="232"/>
        <v/>
      </c>
      <c r="J1196" s="3" t="str">
        <f t="shared" si="233"/>
        <v/>
      </c>
      <c r="K1196" s="3" t="str">
        <f t="shared" si="234"/>
        <v/>
      </c>
      <c r="L1196" s="3" t="str">
        <f t="shared" si="237"/>
        <v/>
      </c>
      <c r="M1196" s="3" t="str">
        <f t="shared" si="238"/>
        <v/>
      </c>
    </row>
    <row r="1197" spans="1:13" x14ac:dyDescent="0.2">
      <c r="A1197" s="9" t="str">
        <f t="shared" si="235"/>
        <v/>
      </c>
      <c r="B1197" s="3" t="str">
        <f t="shared" si="236"/>
        <v/>
      </c>
      <c r="C1197" s="3" t="str">
        <f t="shared" si="230"/>
        <v/>
      </c>
      <c r="D1197" s="3" t="str">
        <f>IF(ISNUMBER(A1197),COUNTIF(Calculations!B:B, A1197),"")</f>
        <v/>
      </c>
      <c r="E1197" s="3" t="str">
        <f>IF(ISNUMBER(A1197),COUNTIF(Calculations!A:A, A1197),"")</f>
        <v/>
      </c>
      <c r="F1197" s="3" t="str">
        <f t="shared" si="239"/>
        <v/>
      </c>
      <c r="G1197" s="3" t="str">
        <f t="shared" si="240"/>
        <v/>
      </c>
      <c r="H1197" s="3" t="str">
        <f t="shared" si="231"/>
        <v/>
      </c>
      <c r="I1197" s="3" t="str">
        <f t="shared" si="232"/>
        <v/>
      </c>
      <c r="J1197" s="3" t="str">
        <f t="shared" si="233"/>
        <v/>
      </c>
      <c r="K1197" s="3" t="str">
        <f t="shared" si="234"/>
        <v/>
      </c>
      <c r="L1197" s="3" t="str">
        <f t="shared" si="237"/>
        <v/>
      </c>
      <c r="M1197" s="3" t="str">
        <f t="shared" si="238"/>
        <v/>
      </c>
    </row>
    <row r="1198" spans="1:13" x14ac:dyDescent="0.2">
      <c r="A1198" s="9" t="str">
        <f t="shared" si="235"/>
        <v/>
      </c>
      <c r="B1198" s="3" t="str">
        <f t="shared" si="236"/>
        <v/>
      </c>
      <c r="C1198" s="3" t="str">
        <f t="shared" si="230"/>
        <v/>
      </c>
      <c r="D1198" s="3" t="str">
        <f>IF(ISNUMBER(A1198),COUNTIF(Calculations!B:B, A1198),"")</f>
        <v/>
      </c>
      <c r="E1198" s="3" t="str">
        <f>IF(ISNUMBER(A1198),COUNTIF(Calculations!A:A, A1198),"")</f>
        <v/>
      </c>
      <c r="F1198" s="3" t="str">
        <f t="shared" si="239"/>
        <v/>
      </c>
      <c r="G1198" s="3" t="str">
        <f t="shared" si="240"/>
        <v/>
      </c>
      <c r="H1198" s="3" t="str">
        <f t="shared" si="231"/>
        <v/>
      </c>
      <c r="I1198" s="3" t="str">
        <f t="shared" si="232"/>
        <v/>
      </c>
      <c r="J1198" s="3" t="str">
        <f t="shared" si="233"/>
        <v/>
      </c>
      <c r="K1198" s="3" t="str">
        <f t="shared" si="234"/>
        <v/>
      </c>
      <c r="L1198" s="3" t="str">
        <f t="shared" si="237"/>
        <v/>
      </c>
      <c r="M1198" s="3" t="str">
        <f t="shared" si="238"/>
        <v/>
      </c>
    </row>
    <row r="1199" spans="1:13" x14ac:dyDescent="0.2">
      <c r="A1199" s="9" t="str">
        <f t="shared" si="235"/>
        <v/>
      </c>
      <c r="B1199" s="3" t="str">
        <f t="shared" si="236"/>
        <v/>
      </c>
      <c r="C1199" s="3" t="str">
        <f t="shared" si="230"/>
        <v/>
      </c>
      <c r="D1199" s="3" t="str">
        <f>IF(ISNUMBER(A1199),COUNTIF(Calculations!B:B, A1199),"")</f>
        <v/>
      </c>
      <c r="E1199" s="3" t="str">
        <f>IF(ISNUMBER(A1199),COUNTIF(Calculations!A:A, A1199),"")</f>
        <v/>
      </c>
      <c r="F1199" s="3" t="str">
        <f t="shared" si="239"/>
        <v/>
      </c>
      <c r="G1199" s="3" t="str">
        <f t="shared" si="240"/>
        <v/>
      </c>
      <c r="H1199" s="3" t="str">
        <f t="shared" si="231"/>
        <v/>
      </c>
      <c r="I1199" s="3" t="str">
        <f t="shared" si="232"/>
        <v/>
      </c>
      <c r="J1199" s="3" t="str">
        <f t="shared" si="233"/>
        <v/>
      </c>
      <c r="K1199" s="3" t="str">
        <f t="shared" si="234"/>
        <v/>
      </c>
      <c r="L1199" s="3" t="str">
        <f t="shared" si="237"/>
        <v/>
      </c>
      <c r="M1199" s="3" t="str">
        <f t="shared" si="238"/>
        <v/>
      </c>
    </row>
    <row r="1200" spans="1:13" x14ac:dyDescent="0.2">
      <c r="A1200" s="9" t="str">
        <f t="shared" si="235"/>
        <v/>
      </c>
      <c r="B1200" s="3" t="str">
        <f t="shared" si="236"/>
        <v/>
      </c>
      <c r="C1200" s="3" t="str">
        <f t="shared" si="230"/>
        <v/>
      </c>
      <c r="D1200" s="3" t="str">
        <f>IF(ISNUMBER(A1200),COUNTIF(Calculations!B:B, A1200),"")</f>
        <v/>
      </c>
      <c r="E1200" s="3" t="str">
        <f>IF(ISNUMBER(A1200),COUNTIF(Calculations!A:A, A1200),"")</f>
        <v/>
      </c>
      <c r="F1200" s="3" t="str">
        <f t="shared" si="239"/>
        <v/>
      </c>
      <c r="G1200" s="3" t="str">
        <f t="shared" si="240"/>
        <v/>
      </c>
      <c r="H1200" s="3" t="str">
        <f t="shared" si="231"/>
        <v/>
      </c>
      <c r="I1200" s="3" t="str">
        <f t="shared" si="232"/>
        <v/>
      </c>
      <c r="J1200" s="3" t="str">
        <f t="shared" si="233"/>
        <v/>
      </c>
      <c r="K1200" s="3" t="str">
        <f t="shared" si="234"/>
        <v/>
      </c>
      <c r="L1200" s="3" t="str">
        <f t="shared" si="237"/>
        <v/>
      </c>
      <c r="M1200" s="3" t="str">
        <f t="shared" si="238"/>
        <v/>
      </c>
    </row>
    <row r="1201" spans="1:13" x14ac:dyDescent="0.2">
      <c r="A1201" s="9" t="str">
        <f t="shared" si="235"/>
        <v/>
      </c>
      <c r="B1201" s="3" t="str">
        <f t="shared" si="236"/>
        <v/>
      </c>
      <c r="C1201" s="3" t="str">
        <f t="shared" si="230"/>
        <v/>
      </c>
      <c r="D1201" s="3" t="str">
        <f>IF(ISNUMBER(A1201),COUNTIF(Calculations!B:B, A1201),"")</f>
        <v/>
      </c>
      <c r="E1201" s="3" t="str">
        <f>IF(ISNUMBER(A1201),COUNTIF(Calculations!A:A, A1201),"")</f>
        <v/>
      </c>
      <c r="F1201" s="3" t="str">
        <f t="shared" si="239"/>
        <v/>
      </c>
      <c r="G1201" s="3" t="str">
        <f t="shared" si="240"/>
        <v/>
      </c>
      <c r="H1201" s="3" t="str">
        <f t="shared" si="231"/>
        <v/>
      </c>
      <c r="I1201" s="3" t="str">
        <f t="shared" si="232"/>
        <v/>
      </c>
      <c r="J1201" s="3" t="str">
        <f t="shared" si="233"/>
        <v/>
      </c>
      <c r="K1201" s="3" t="str">
        <f t="shared" si="234"/>
        <v/>
      </c>
      <c r="L1201" s="3" t="str">
        <f t="shared" si="237"/>
        <v/>
      </c>
      <c r="M1201" s="3" t="str">
        <f t="shared" si="238"/>
        <v/>
      </c>
    </row>
    <row r="1202" spans="1:13" x14ac:dyDescent="0.2">
      <c r="A1202" s="9" t="str">
        <f t="shared" si="235"/>
        <v/>
      </c>
      <c r="B1202" s="3" t="str">
        <f t="shared" si="236"/>
        <v/>
      </c>
      <c r="C1202" s="3" t="str">
        <f t="shared" si="230"/>
        <v/>
      </c>
      <c r="D1202" s="3" t="str">
        <f>IF(ISNUMBER(A1202),COUNTIF(Calculations!B:B, A1202),"")</f>
        <v/>
      </c>
      <c r="E1202" s="3" t="str">
        <f>IF(ISNUMBER(A1202),COUNTIF(Calculations!A:A, A1202),"")</f>
        <v/>
      </c>
      <c r="F1202" s="3" t="str">
        <f t="shared" si="239"/>
        <v/>
      </c>
      <c r="G1202" s="3" t="str">
        <f t="shared" si="240"/>
        <v/>
      </c>
      <c r="H1202" s="3" t="str">
        <f t="shared" si="231"/>
        <v/>
      </c>
      <c r="I1202" s="3" t="str">
        <f t="shared" si="232"/>
        <v/>
      </c>
      <c r="J1202" s="3" t="str">
        <f t="shared" si="233"/>
        <v/>
      </c>
      <c r="K1202" s="3" t="str">
        <f t="shared" si="234"/>
        <v/>
      </c>
      <c r="L1202" s="3" t="str">
        <f t="shared" si="237"/>
        <v/>
      </c>
      <c r="M1202" s="3" t="str">
        <f t="shared" si="238"/>
        <v/>
      </c>
    </row>
    <row r="1203" spans="1:13" x14ac:dyDescent="0.2">
      <c r="A1203" s="9" t="str">
        <f t="shared" si="235"/>
        <v/>
      </c>
      <c r="B1203" s="3" t="str">
        <f t="shared" si="236"/>
        <v/>
      </c>
      <c r="C1203" s="3" t="str">
        <f t="shared" si="230"/>
        <v/>
      </c>
      <c r="D1203" s="3" t="str">
        <f>IF(ISNUMBER(A1203),COUNTIF(Calculations!B:B, A1203),"")</f>
        <v/>
      </c>
      <c r="E1203" s="3" t="str">
        <f>IF(ISNUMBER(A1203),COUNTIF(Calculations!A:A, A1203),"")</f>
        <v/>
      </c>
      <c r="F1203" s="3" t="str">
        <f t="shared" si="239"/>
        <v/>
      </c>
      <c r="G1203" s="3" t="str">
        <f t="shared" si="240"/>
        <v/>
      </c>
      <c r="H1203" s="3" t="str">
        <f t="shared" si="231"/>
        <v/>
      </c>
      <c r="I1203" s="3" t="str">
        <f t="shared" si="232"/>
        <v/>
      </c>
      <c r="J1203" s="3" t="str">
        <f t="shared" si="233"/>
        <v/>
      </c>
      <c r="K1203" s="3" t="str">
        <f t="shared" si="234"/>
        <v/>
      </c>
      <c r="L1203" s="3" t="str">
        <f t="shared" si="237"/>
        <v/>
      </c>
      <c r="M1203" s="3" t="str">
        <f t="shared" si="238"/>
        <v/>
      </c>
    </row>
    <row r="1204" spans="1:13" x14ac:dyDescent="0.2">
      <c r="A1204" s="9" t="str">
        <f t="shared" si="235"/>
        <v/>
      </c>
      <c r="B1204" s="3" t="str">
        <f t="shared" si="236"/>
        <v/>
      </c>
      <c r="C1204" s="3" t="str">
        <f t="shared" si="230"/>
        <v/>
      </c>
      <c r="D1204" s="3" t="str">
        <f>IF(ISNUMBER(A1204),COUNTIF(Calculations!B:B, A1204),"")</f>
        <v/>
      </c>
      <c r="E1204" s="3" t="str">
        <f>IF(ISNUMBER(A1204),COUNTIF(Calculations!A:A, A1204),"")</f>
        <v/>
      </c>
      <c r="F1204" s="3" t="str">
        <f t="shared" si="239"/>
        <v/>
      </c>
      <c r="G1204" s="3" t="str">
        <f t="shared" si="240"/>
        <v/>
      </c>
      <c r="H1204" s="3" t="str">
        <f t="shared" si="231"/>
        <v/>
      </c>
      <c r="I1204" s="3" t="str">
        <f t="shared" si="232"/>
        <v/>
      </c>
      <c r="J1204" s="3" t="str">
        <f t="shared" si="233"/>
        <v/>
      </c>
      <c r="K1204" s="3" t="str">
        <f t="shared" si="234"/>
        <v/>
      </c>
      <c r="L1204" s="3" t="str">
        <f t="shared" si="237"/>
        <v/>
      </c>
      <c r="M1204" s="3" t="str">
        <f t="shared" si="238"/>
        <v/>
      </c>
    </row>
    <row r="1205" spans="1:13" x14ac:dyDescent="0.2">
      <c r="A1205" s="9" t="str">
        <f t="shared" si="235"/>
        <v/>
      </c>
      <c r="B1205" s="3" t="str">
        <f t="shared" si="236"/>
        <v/>
      </c>
      <c r="C1205" s="3" t="str">
        <f t="shared" si="230"/>
        <v/>
      </c>
      <c r="D1205" s="3" t="str">
        <f>IF(ISNUMBER(A1205),COUNTIF(Calculations!B:B, A1205),"")</f>
        <v/>
      </c>
      <c r="E1205" s="3" t="str">
        <f>IF(ISNUMBER(A1205),COUNTIF(Calculations!A:A, A1205),"")</f>
        <v/>
      </c>
      <c r="F1205" s="3" t="str">
        <f t="shared" si="239"/>
        <v/>
      </c>
      <c r="G1205" s="3" t="str">
        <f t="shared" si="240"/>
        <v/>
      </c>
      <c r="H1205" s="3" t="str">
        <f t="shared" si="231"/>
        <v/>
      </c>
      <c r="I1205" s="3" t="str">
        <f t="shared" si="232"/>
        <v/>
      </c>
      <c r="J1205" s="3" t="str">
        <f t="shared" si="233"/>
        <v/>
      </c>
      <c r="K1205" s="3" t="str">
        <f t="shared" si="234"/>
        <v/>
      </c>
      <c r="L1205" s="3" t="str">
        <f t="shared" si="237"/>
        <v/>
      </c>
      <c r="M1205" s="3" t="str">
        <f t="shared" si="238"/>
        <v/>
      </c>
    </row>
    <row r="1206" spans="1:13" x14ac:dyDescent="0.2">
      <c r="A1206" s="9" t="str">
        <f t="shared" si="235"/>
        <v/>
      </c>
      <c r="B1206" s="3" t="str">
        <f t="shared" si="236"/>
        <v/>
      </c>
      <c r="C1206" s="3" t="str">
        <f t="shared" si="230"/>
        <v/>
      </c>
      <c r="D1206" s="3" t="str">
        <f>IF(ISNUMBER(A1206),COUNTIF(Calculations!B:B, A1206),"")</f>
        <v/>
      </c>
      <c r="E1206" s="3" t="str">
        <f>IF(ISNUMBER(A1206),COUNTIF(Calculations!A:A, A1206),"")</f>
        <v/>
      </c>
      <c r="F1206" s="3" t="str">
        <f t="shared" si="239"/>
        <v/>
      </c>
      <c r="G1206" s="3" t="str">
        <f t="shared" si="240"/>
        <v/>
      </c>
      <c r="H1206" s="3" t="str">
        <f t="shared" si="231"/>
        <v/>
      </c>
      <c r="I1206" s="3" t="str">
        <f t="shared" si="232"/>
        <v/>
      </c>
      <c r="J1206" s="3" t="str">
        <f t="shared" si="233"/>
        <v/>
      </c>
      <c r="K1206" s="3" t="str">
        <f t="shared" si="234"/>
        <v/>
      </c>
      <c r="L1206" s="3" t="str">
        <f t="shared" si="237"/>
        <v/>
      </c>
      <c r="M1206" s="3" t="str">
        <f t="shared" si="238"/>
        <v/>
      </c>
    </row>
    <row r="1207" spans="1:13" x14ac:dyDescent="0.2">
      <c r="A1207" s="9" t="str">
        <f t="shared" si="235"/>
        <v/>
      </c>
      <c r="B1207" s="3" t="str">
        <f t="shared" si="236"/>
        <v/>
      </c>
      <c r="C1207" s="3" t="str">
        <f t="shared" si="230"/>
        <v/>
      </c>
      <c r="D1207" s="3" t="str">
        <f>IF(ISNUMBER(A1207),COUNTIF(Calculations!B:B, A1207),"")</f>
        <v/>
      </c>
      <c r="E1207" s="3" t="str">
        <f>IF(ISNUMBER(A1207),COUNTIF(Calculations!A:A, A1207),"")</f>
        <v/>
      </c>
      <c r="F1207" s="3" t="str">
        <f t="shared" si="239"/>
        <v/>
      </c>
      <c r="G1207" s="3" t="str">
        <f t="shared" si="240"/>
        <v/>
      </c>
      <c r="H1207" s="3" t="str">
        <f t="shared" si="231"/>
        <v/>
      </c>
      <c r="I1207" s="3" t="str">
        <f t="shared" si="232"/>
        <v/>
      </c>
      <c r="J1207" s="3" t="str">
        <f t="shared" si="233"/>
        <v/>
      </c>
      <c r="K1207" s="3" t="str">
        <f t="shared" si="234"/>
        <v/>
      </c>
      <c r="L1207" s="3" t="str">
        <f t="shared" si="237"/>
        <v/>
      </c>
      <c r="M1207" s="3" t="str">
        <f t="shared" si="238"/>
        <v/>
      </c>
    </row>
    <row r="1208" spans="1:13" x14ac:dyDescent="0.2">
      <c r="A1208" s="9" t="str">
        <f t="shared" si="235"/>
        <v/>
      </c>
      <c r="B1208" s="3" t="str">
        <f t="shared" si="236"/>
        <v/>
      </c>
      <c r="C1208" s="3" t="str">
        <f t="shared" si="230"/>
        <v/>
      </c>
      <c r="D1208" s="3" t="str">
        <f>IF(ISNUMBER(A1208),COUNTIF(Calculations!B:B, A1208),"")</f>
        <v/>
      </c>
      <c r="E1208" s="3" t="str">
        <f>IF(ISNUMBER(A1208),COUNTIF(Calculations!A:A, A1208),"")</f>
        <v/>
      </c>
      <c r="F1208" s="3" t="str">
        <f t="shared" si="239"/>
        <v/>
      </c>
      <c r="G1208" s="3" t="str">
        <f t="shared" si="240"/>
        <v/>
      </c>
      <c r="H1208" s="3" t="str">
        <f t="shared" si="231"/>
        <v/>
      </c>
      <c r="I1208" s="3" t="str">
        <f t="shared" si="232"/>
        <v/>
      </c>
      <c r="J1208" s="3" t="str">
        <f t="shared" si="233"/>
        <v/>
      </c>
      <c r="K1208" s="3" t="str">
        <f t="shared" si="234"/>
        <v/>
      </c>
      <c r="L1208" s="3" t="str">
        <f t="shared" si="237"/>
        <v/>
      </c>
      <c r="M1208" s="3" t="str">
        <f t="shared" si="238"/>
        <v/>
      </c>
    </row>
    <row r="1209" spans="1:13" x14ac:dyDescent="0.2">
      <c r="A1209" s="9" t="str">
        <f t="shared" si="235"/>
        <v/>
      </c>
      <c r="B1209" s="3" t="str">
        <f t="shared" si="236"/>
        <v/>
      </c>
      <c r="C1209" s="3" t="str">
        <f t="shared" si="230"/>
        <v/>
      </c>
      <c r="D1209" s="3" t="str">
        <f>IF(ISNUMBER(A1209),COUNTIF(Calculations!B:B, A1209),"")</f>
        <v/>
      </c>
      <c r="E1209" s="3" t="str">
        <f>IF(ISNUMBER(A1209),COUNTIF(Calculations!A:A, A1209),"")</f>
        <v/>
      </c>
      <c r="F1209" s="3" t="str">
        <f t="shared" si="239"/>
        <v/>
      </c>
      <c r="G1209" s="3" t="str">
        <f t="shared" si="240"/>
        <v/>
      </c>
      <c r="H1209" s="3" t="str">
        <f t="shared" si="231"/>
        <v/>
      </c>
      <c r="I1209" s="3" t="str">
        <f t="shared" si="232"/>
        <v/>
      </c>
      <c r="J1209" s="3" t="str">
        <f t="shared" si="233"/>
        <v/>
      </c>
      <c r="K1209" s="3" t="str">
        <f t="shared" si="234"/>
        <v/>
      </c>
      <c r="L1209" s="3" t="str">
        <f t="shared" si="237"/>
        <v/>
      </c>
      <c r="M1209" s="3" t="str">
        <f t="shared" si="238"/>
        <v/>
      </c>
    </row>
    <row r="1210" spans="1:13" x14ac:dyDescent="0.2">
      <c r="A1210" s="9" t="str">
        <f t="shared" si="235"/>
        <v/>
      </c>
      <c r="B1210" s="3" t="str">
        <f t="shared" si="236"/>
        <v/>
      </c>
      <c r="C1210" s="3" t="str">
        <f t="shared" si="230"/>
        <v/>
      </c>
      <c r="D1210" s="3" t="str">
        <f>IF(ISNUMBER(A1210),COUNTIF(Calculations!B:B, A1210),"")</f>
        <v/>
      </c>
      <c r="E1210" s="3" t="str">
        <f>IF(ISNUMBER(A1210),COUNTIF(Calculations!A:A, A1210),"")</f>
        <v/>
      </c>
      <c r="F1210" s="3" t="str">
        <f t="shared" si="239"/>
        <v/>
      </c>
      <c r="G1210" s="3" t="str">
        <f t="shared" si="240"/>
        <v/>
      </c>
      <c r="H1210" s="3" t="str">
        <f t="shared" si="231"/>
        <v/>
      </c>
      <c r="I1210" s="3" t="str">
        <f t="shared" si="232"/>
        <v/>
      </c>
      <c r="J1210" s="3" t="str">
        <f t="shared" si="233"/>
        <v/>
      </c>
      <c r="K1210" s="3" t="str">
        <f t="shared" si="234"/>
        <v/>
      </c>
      <c r="L1210" s="3" t="str">
        <f t="shared" si="237"/>
        <v/>
      </c>
      <c r="M1210" s="3" t="str">
        <f t="shared" si="238"/>
        <v/>
      </c>
    </row>
    <row r="1211" spans="1:13" x14ac:dyDescent="0.2">
      <c r="A1211" s="9" t="str">
        <f t="shared" si="235"/>
        <v/>
      </c>
      <c r="B1211" s="3" t="str">
        <f t="shared" si="236"/>
        <v/>
      </c>
      <c r="C1211" s="3" t="str">
        <f t="shared" si="230"/>
        <v/>
      </c>
      <c r="D1211" s="3" t="str">
        <f>IF(ISNUMBER(A1211),COUNTIF(Calculations!B:B, A1211),"")</f>
        <v/>
      </c>
      <c r="E1211" s="3" t="str">
        <f>IF(ISNUMBER(A1211),COUNTIF(Calculations!A:A, A1211),"")</f>
        <v/>
      </c>
      <c r="F1211" s="3" t="str">
        <f t="shared" si="239"/>
        <v/>
      </c>
      <c r="G1211" s="3" t="str">
        <f t="shared" si="240"/>
        <v/>
      </c>
      <c r="H1211" s="3" t="str">
        <f t="shared" si="231"/>
        <v/>
      </c>
      <c r="I1211" s="3" t="str">
        <f t="shared" si="232"/>
        <v/>
      </c>
      <c r="J1211" s="3" t="str">
        <f t="shared" si="233"/>
        <v/>
      </c>
      <c r="K1211" s="3" t="str">
        <f t="shared" si="234"/>
        <v/>
      </c>
      <c r="L1211" s="3" t="str">
        <f t="shared" si="237"/>
        <v/>
      </c>
      <c r="M1211" s="3" t="str">
        <f t="shared" si="238"/>
        <v/>
      </c>
    </row>
    <row r="1212" spans="1:13" x14ac:dyDescent="0.2">
      <c r="A1212" s="9" t="str">
        <f t="shared" si="235"/>
        <v/>
      </c>
      <c r="B1212" s="3" t="str">
        <f t="shared" si="236"/>
        <v/>
      </c>
      <c r="C1212" s="3" t="str">
        <f t="shared" si="230"/>
        <v/>
      </c>
      <c r="D1212" s="3" t="str">
        <f>IF(ISNUMBER(A1212),COUNTIF(Calculations!B:B, A1212),"")</f>
        <v/>
      </c>
      <c r="E1212" s="3" t="str">
        <f>IF(ISNUMBER(A1212),COUNTIF(Calculations!A:A, A1212),"")</f>
        <v/>
      </c>
      <c r="F1212" s="3" t="str">
        <f t="shared" si="239"/>
        <v/>
      </c>
      <c r="G1212" s="3" t="str">
        <f t="shared" si="240"/>
        <v/>
      </c>
      <c r="H1212" s="3" t="str">
        <f t="shared" si="231"/>
        <v/>
      </c>
      <c r="I1212" s="3" t="str">
        <f t="shared" si="232"/>
        <v/>
      </c>
      <c r="J1212" s="3" t="str">
        <f t="shared" si="233"/>
        <v/>
      </c>
      <c r="K1212" s="3" t="str">
        <f t="shared" si="234"/>
        <v/>
      </c>
      <c r="L1212" s="3" t="str">
        <f t="shared" si="237"/>
        <v/>
      </c>
      <c r="M1212" s="3" t="str">
        <f t="shared" si="238"/>
        <v/>
      </c>
    </row>
    <row r="1213" spans="1:13" x14ac:dyDescent="0.2">
      <c r="A1213" s="9" t="str">
        <f t="shared" si="235"/>
        <v/>
      </c>
      <c r="B1213" s="3" t="str">
        <f t="shared" si="236"/>
        <v/>
      </c>
      <c r="C1213" s="3" t="str">
        <f t="shared" si="230"/>
        <v/>
      </c>
      <c r="D1213" s="3" t="str">
        <f>IF(ISNUMBER(A1213),COUNTIF(Calculations!B:B, A1213),"")</f>
        <v/>
      </c>
      <c r="E1213" s="3" t="str">
        <f>IF(ISNUMBER(A1213),COUNTIF(Calculations!A:A, A1213),"")</f>
        <v/>
      </c>
      <c r="F1213" s="3" t="str">
        <f t="shared" si="239"/>
        <v/>
      </c>
      <c r="G1213" s="3" t="str">
        <f t="shared" si="240"/>
        <v/>
      </c>
      <c r="H1213" s="3" t="str">
        <f t="shared" si="231"/>
        <v/>
      </c>
      <c r="I1213" s="3" t="str">
        <f t="shared" si="232"/>
        <v/>
      </c>
      <c r="J1213" s="3" t="str">
        <f t="shared" si="233"/>
        <v/>
      </c>
      <c r="K1213" s="3" t="str">
        <f t="shared" si="234"/>
        <v/>
      </c>
      <c r="L1213" s="3" t="str">
        <f t="shared" si="237"/>
        <v/>
      </c>
      <c r="M1213" s="3" t="str">
        <f t="shared" si="238"/>
        <v/>
      </c>
    </row>
    <row r="1214" spans="1:13" x14ac:dyDescent="0.2">
      <c r="A1214" s="9" t="str">
        <f t="shared" si="235"/>
        <v/>
      </c>
      <c r="B1214" s="3" t="str">
        <f t="shared" si="236"/>
        <v/>
      </c>
      <c r="C1214" s="3" t="str">
        <f t="shared" si="230"/>
        <v/>
      </c>
      <c r="D1214" s="3" t="str">
        <f>IF(ISNUMBER(A1214),COUNTIF(Calculations!B:B, A1214),"")</f>
        <v/>
      </c>
      <c r="E1214" s="3" t="str">
        <f>IF(ISNUMBER(A1214),COUNTIF(Calculations!A:A, A1214),"")</f>
        <v/>
      </c>
      <c r="F1214" s="3" t="str">
        <f t="shared" si="239"/>
        <v/>
      </c>
      <c r="G1214" s="3" t="str">
        <f t="shared" si="240"/>
        <v/>
      </c>
      <c r="H1214" s="3" t="str">
        <f t="shared" si="231"/>
        <v/>
      </c>
      <c r="I1214" s="3" t="str">
        <f t="shared" si="232"/>
        <v/>
      </c>
      <c r="J1214" s="3" t="str">
        <f t="shared" si="233"/>
        <v/>
      </c>
      <c r="K1214" s="3" t="str">
        <f t="shared" si="234"/>
        <v/>
      </c>
      <c r="L1214" s="3" t="str">
        <f t="shared" si="237"/>
        <v/>
      </c>
      <c r="M1214" s="3" t="str">
        <f t="shared" si="238"/>
        <v/>
      </c>
    </row>
    <row r="1215" spans="1:13" x14ac:dyDescent="0.2">
      <c r="A1215" s="9" t="str">
        <f t="shared" si="235"/>
        <v/>
      </c>
      <c r="B1215" s="3" t="str">
        <f t="shared" si="236"/>
        <v/>
      </c>
      <c r="C1215" s="3" t="str">
        <f t="shared" si="230"/>
        <v/>
      </c>
      <c r="D1215" s="3" t="str">
        <f>IF(ISNUMBER(A1215),COUNTIF(Calculations!B:B, A1215),"")</f>
        <v/>
      </c>
      <c r="E1215" s="3" t="str">
        <f>IF(ISNUMBER(A1215),COUNTIF(Calculations!A:A, A1215),"")</f>
        <v/>
      </c>
      <c r="F1215" s="3" t="str">
        <f t="shared" si="239"/>
        <v/>
      </c>
      <c r="G1215" s="3" t="str">
        <f t="shared" si="240"/>
        <v/>
      </c>
      <c r="H1215" s="3" t="str">
        <f t="shared" si="231"/>
        <v/>
      </c>
      <c r="I1215" s="3" t="str">
        <f t="shared" si="232"/>
        <v/>
      </c>
      <c r="J1215" s="3" t="str">
        <f t="shared" si="233"/>
        <v/>
      </c>
      <c r="K1215" s="3" t="str">
        <f t="shared" si="234"/>
        <v/>
      </c>
      <c r="L1215" s="3" t="str">
        <f t="shared" si="237"/>
        <v/>
      </c>
      <c r="M1215" s="3" t="str">
        <f t="shared" si="238"/>
        <v/>
      </c>
    </row>
    <row r="1216" spans="1:13" x14ac:dyDescent="0.2">
      <c r="A1216" s="9" t="str">
        <f t="shared" si="235"/>
        <v/>
      </c>
      <c r="B1216" s="3" t="str">
        <f t="shared" si="236"/>
        <v/>
      </c>
      <c r="C1216" s="3" t="str">
        <f t="shared" si="230"/>
        <v/>
      </c>
      <c r="D1216" s="3" t="str">
        <f>IF(ISNUMBER(A1216),COUNTIF(Calculations!B:B, A1216),"")</f>
        <v/>
      </c>
      <c r="E1216" s="3" t="str">
        <f>IF(ISNUMBER(A1216),COUNTIF(Calculations!A:A, A1216),"")</f>
        <v/>
      </c>
      <c r="F1216" s="3" t="str">
        <f t="shared" si="239"/>
        <v/>
      </c>
      <c r="G1216" s="3" t="str">
        <f t="shared" si="240"/>
        <v/>
      </c>
      <c r="H1216" s="3" t="str">
        <f t="shared" si="231"/>
        <v/>
      </c>
      <c r="I1216" s="3" t="str">
        <f t="shared" si="232"/>
        <v/>
      </c>
      <c r="J1216" s="3" t="str">
        <f t="shared" si="233"/>
        <v/>
      </c>
      <c r="K1216" s="3" t="str">
        <f t="shared" si="234"/>
        <v/>
      </c>
      <c r="L1216" s="3" t="str">
        <f t="shared" si="237"/>
        <v/>
      </c>
      <c r="M1216" s="3" t="str">
        <f t="shared" si="238"/>
        <v/>
      </c>
    </row>
    <row r="1217" spans="1:13" x14ac:dyDescent="0.2">
      <c r="A1217" s="9" t="str">
        <f t="shared" si="235"/>
        <v/>
      </c>
      <c r="B1217" s="3" t="str">
        <f t="shared" si="236"/>
        <v/>
      </c>
      <c r="C1217" s="3" t="str">
        <f t="shared" si="230"/>
        <v/>
      </c>
      <c r="D1217" s="3" t="str">
        <f>IF(ISNUMBER(A1217),COUNTIF(Calculations!B:B, A1217),"")</f>
        <v/>
      </c>
      <c r="E1217" s="3" t="str">
        <f>IF(ISNUMBER(A1217),COUNTIF(Calculations!A:A, A1217),"")</f>
        <v/>
      </c>
      <c r="F1217" s="3" t="str">
        <f t="shared" si="239"/>
        <v/>
      </c>
      <c r="G1217" s="3" t="str">
        <f t="shared" si="240"/>
        <v/>
      </c>
      <c r="H1217" s="3" t="str">
        <f t="shared" si="231"/>
        <v/>
      </c>
      <c r="I1217" s="3" t="str">
        <f t="shared" si="232"/>
        <v/>
      </c>
      <c r="J1217" s="3" t="str">
        <f t="shared" si="233"/>
        <v/>
      </c>
      <c r="K1217" s="3" t="str">
        <f t="shared" si="234"/>
        <v/>
      </c>
      <c r="L1217" s="3" t="str">
        <f t="shared" si="237"/>
        <v/>
      </c>
      <c r="M1217" s="3" t="str">
        <f t="shared" si="238"/>
        <v/>
      </c>
    </row>
    <row r="1218" spans="1:13" x14ac:dyDescent="0.2">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39"/>
        <v/>
      </c>
      <c r="G1218" s="3" t="str">
        <f t="shared" si="240"/>
        <v/>
      </c>
      <c r="H1218" s="3" t="str">
        <f t="shared" ref="H1218:H1281" si="242">IF(ISNUMBER(A1218),
  COUNTIFS(IndirectStartDates,"&lt;=" &amp; $A1218, IndirectStartDates,"&gt;"&amp;$A1218-AgeLowest,  IndirectCompletedDates,"&gt;=" &amp; $A1218)
+ COUNTIFS(IndirectStartDates,"&lt;=" &amp; $A1218,    IndirectStartDates,"&gt;"&amp;$A1218-AgeLowest,  IndirectCompletedDates,""),"")</f>
        <v/>
      </c>
      <c r="I1218" s="3"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3" t="str">
        <f t="shared" si="237"/>
        <v/>
      </c>
      <c r="M1218" s="3" t="str">
        <f t="shared" si="238"/>
        <v/>
      </c>
    </row>
    <row r="1219" spans="1:13" x14ac:dyDescent="0.2">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3" t="str">
        <f t="shared" si="239"/>
        <v/>
      </c>
      <c r="G1219" s="3" t="str">
        <f t="shared" si="240"/>
        <v/>
      </c>
      <c r="H1219" s="3" t="str">
        <f t="shared" si="242"/>
        <v/>
      </c>
      <c r="I1219" s="3" t="str">
        <f t="shared" si="243"/>
        <v/>
      </c>
      <c r="J1219" s="3" t="str">
        <f t="shared" si="244"/>
        <v/>
      </c>
      <c r="K1219" s="3" t="str">
        <f t="shared" si="245"/>
        <v/>
      </c>
      <c r="L1219" s="3" t="str">
        <f t="shared" ref="L1219:L1282" si="248">IF(A1219&lt;&gt;"", IF(C1218&gt;0, IF(((C1219-C1218)/C1218)&gt;WIPWarningPercentage,C1219,NA()),NA()),"")</f>
        <v/>
      </c>
      <c r="M1219" s="3" t="str">
        <f t="shared" ref="M1219:M1282" si="249">IF(A1219&lt;&gt;"", IF(J1218+K1218&gt;0, IF(((J1219+K1219)-(J1218+K1218))/(J1218+K1218)&gt;AgeWarningPercentage,J1219+K1219,NA()),NA()),"")</f>
        <v/>
      </c>
    </row>
    <row r="1220" spans="1:13" x14ac:dyDescent="0.2">
      <c r="A1220" s="9" t="str">
        <f t="shared" si="246"/>
        <v/>
      </c>
      <c r="B1220" s="3" t="str">
        <f t="shared" si="247"/>
        <v/>
      </c>
      <c r="C1220" s="3" t="str">
        <f t="shared" si="241"/>
        <v/>
      </c>
      <c r="D1220" s="3" t="str">
        <f>IF(ISNUMBER(A1220),COUNTIF(Calculations!B:B, A1220),"")</f>
        <v/>
      </c>
      <c r="E1220" s="3" t="str">
        <f>IF(ISNUMBER(A1220),COUNTIF(Calculations!A:A, A1220),"")</f>
        <v/>
      </c>
      <c r="F1220" s="3" t="str">
        <f t="shared" ref="F1220:F1251" si="250">IF(ISNUMBER(A1220),F1219 + D1220,"")</f>
        <v/>
      </c>
      <c r="G1220" s="3" t="str">
        <f t="shared" ref="G1220:G1251" si="251">IF(ISNUMBER(A1220),G1219 + E1220,"")</f>
        <v/>
      </c>
      <c r="H1220" s="3" t="str">
        <f t="shared" si="242"/>
        <v/>
      </c>
      <c r="I1220" s="3" t="str">
        <f t="shared" si="243"/>
        <v/>
      </c>
      <c r="J1220" s="3" t="str">
        <f t="shared" si="244"/>
        <v/>
      </c>
      <c r="K1220" s="3" t="str">
        <f t="shared" si="245"/>
        <v/>
      </c>
      <c r="L1220" s="3" t="str">
        <f t="shared" si="248"/>
        <v/>
      </c>
      <c r="M1220" s="3" t="str">
        <f t="shared" si="249"/>
        <v/>
      </c>
    </row>
    <row r="1221" spans="1:13" x14ac:dyDescent="0.2">
      <c r="A1221" s="9" t="str">
        <f t="shared" si="246"/>
        <v/>
      </c>
      <c r="B1221" s="3" t="str">
        <f t="shared" si="247"/>
        <v/>
      </c>
      <c r="C1221" s="3" t="str">
        <f t="shared" si="241"/>
        <v/>
      </c>
      <c r="D1221" s="3" t="str">
        <f>IF(ISNUMBER(A1221),COUNTIF(Calculations!B:B, A1221),"")</f>
        <v/>
      </c>
      <c r="E1221" s="3" t="str">
        <f>IF(ISNUMBER(A1221),COUNTIF(Calculations!A:A, A1221),"")</f>
        <v/>
      </c>
      <c r="F1221" s="3" t="str">
        <f t="shared" si="250"/>
        <v/>
      </c>
      <c r="G1221" s="3" t="str">
        <f t="shared" si="251"/>
        <v/>
      </c>
      <c r="H1221" s="3" t="str">
        <f t="shared" si="242"/>
        <v/>
      </c>
      <c r="I1221" s="3" t="str">
        <f t="shared" si="243"/>
        <v/>
      </c>
      <c r="J1221" s="3" t="str">
        <f t="shared" si="244"/>
        <v/>
      </c>
      <c r="K1221" s="3" t="str">
        <f t="shared" si="245"/>
        <v/>
      </c>
      <c r="L1221" s="3" t="str">
        <f t="shared" si="248"/>
        <v/>
      </c>
      <c r="M1221" s="3" t="str">
        <f t="shared" si="249"/>
        <v/>
      </c>
    </row>
    <row r="1222" spans="1:13" x14ac:dyDescent="0.2">
      <c r="A1222" s="9" t="str">
        <f t="shared" si="246"/>
        <v/>
      </c>
      <c r="B1222" s="3" t="str">
        <f t="shared" si="247"/>
        <v/>
      </c>
      <c r="C1222" s="3" t="str">
        <f t="shared" si="241"/>
        <v/>
      </c>
      <c r="D1222" s="3" t="str">
        <f>IF(ISNUMBER(A1222),COUNTIF(Calculations!B:B, A1222),"")</f>
        <v/>
      </c>
      <c r="E1222" s="3" t="str">
        <f>IF(ISNUMBER(A1222),COUNTIF(Calculations!A:A, A1222),"")</f>
        <v/>
      </c>
      <c r="F1222" s="3" t="str">
        <f t="shared" si="250"/>
        <v/>
      </c>
      <c r="G1222" s="3" t="str">
        <f t="shared" si="251"/>
        <v/>
      </c>
      <c r="H1222" s="3" t="str">
        <f t="shared" si="242"/>
        <v/>
      </c>
      <c r="I1222" s="3" t="str">
        <f t="shared" si="243"/>
        <v/>
      </c>
      <c r="J1222" s="3" t="str">
        <f t="shared" si="244"/>
        <v/>
      </c>
      <c r="K1222" s="3" t="str">
        <f t="shared" si="245"/>
        <v/>
      </c>
      <c r="L1222" s="3" t="str">
        <f t="shared" si="248"/>
        <v/>
      </c>
      <c r="M1222" s="3" t="str">
        <f t="shared" si="249"/>
        <v/>
      </c>
    </row>
    <row r="1223" spans="1:13" x14ac:dyDescent="0.2">
      <c r="A1223" s="9" t="str">
        <f t="shared" si="246"/>
        <v/>
      </c>
      <c r="B1223" s="3" t="str">
        <f t="shared" si="247"/>
        <v/>
      </c>
      <c r="C1223" s="3" t="str">
        <f t="shared" si="241"/>
        <v/>
      </c>
      <c r="D1223" s="3" t="str">
        <f>IF(ISNUMBER(A1223),COUNTIF(Calculations!B:B, A1223),"")</f>
        <v/>
      </c>
      <c r="E1223" s="3" t="str">
        <f>IF(ISNUMBER(A1223),COUNTIF(Calculations!A:A, A1223),"")</f>
        <v/>
      </c>
      <c r="F1223" s="3" t="str">
        <f t="shared" si="250"/>
        <v/>
      </c>
      <c r="G1223" s="3" t="str">
        <f t="shared" si="251"/>
        <v/>
      </c>
      <c r="H1223" s="3" t="str">
        <f t="shared" si="242"/>
        <v/>
      </c>
      <c r="I1223" s="3" t="str">
        <f t="shared" si="243"/>
        <v/>
      </c>
      <c r="J1223" s="3" t="str">
        <f t="shared" si="244"/>
        <v/>
      </c>
      <c r="K1223" s="3" t="str">
        <f t="shared" si="245"/>
        <v/>
      </c>
      <c r="L1223" s="3" t="str">
        <f t="shared" si="248"/>
        <v/>
      </c>
      <c r="M1223" s="3" t="str">
        <f t="shared" si="249"/>
        <v/>
      </c>
    </row>
    <row r="1224" spans="1:13" x14ac:dyDescent="0.2">
      <c r="A1224" s="9" t="str">
        <f t="shared" si="246"/>
        <v/>
      </c>
      <c r="B1224" s="3" t="str">
        <f t="shared" si="247"/>
        <v/>
      </c>
      <c r="C1224" s="3" t="str">
        <f t="shared" si="241"/>
        <v/>
      </c>
      <c r="D1224" s="3" t="str">
        <f>IF(ISNUMBER(A1224),COUNTIF(Calculations!B:B, A1224),"")</f>
        <v/>
      </c>
      <c r="E1224" s="3" t="str">
        <f>IF(ISNUMBER(A1224),COUNTIF(Calculations!A:A, A1224),"")</f>
        <v/>
      </c>
      <c r="F1224" s="3" t="str">
        <f t="shared" si="250"/>
        <v/>
      </c>
      <c r="G1224" s="3" t="str">
        <f t="shared" si="251"/>
        <v/>
      </c>
      <c r="H1224" s="3" t="str">
        <f t="shared" si="242"/>
        <v/>
      </c>
      <c r="I1224" s="3" t="str">
        <f t="shared" si="243"/>
        <v/>
      </c>
      <c r="J1224" s="3" t="str">
        <f t="shared" si="244"/>
        <v/>
      </c>
      <c r="K1224" s="3" t="str">
        <f t="shared" si="245"/>
        <v/>
      </c>
      <c r="L1224" s="3" t="str">
        <f t="shared" si="248"/>
        <v/>
      </c>
      <c r="M1224" s="3" t="str">
        <f t="shared" si="249"/>
        <v/>
      </c>
    </row>
    <row r="1225" spans="1:13" x14ac:dyDescent="0.2">
      <c r="A1225" s="9" t="str">
        <f t="shared" si="246"/>
        <v/>
      </c>
      <c r="B1225" s="3" t="str">
        <f t="shared" si="247"/>
        <v/>
      </c>
      <c r="C1225" s="3" t="str">
        <f t="shared" si="241"/>
        <v/>
      </c>
      <c r="D1225" s="3" t="str">
        <f>IF(ISNUMBER(A1225),COUNTIF(Calculations!B:B, A1225),"")</f>
        <v/>
      </c>
      <c r="E1225" s="3" t="str">
        <f>IF(ISNUMBER(A1225),COUNTIF(Calculations!A:A, A1225),"")</f>
        <v/>
      </c>
      <c r="F1225" s="3" t="str">
        <f t="shared" si="250"/>
        <v/>
      </c>
      <c r="G1225" s="3" t="str">
        <f t="shared" si="251"/>
        <v/>
      </c>
      <c r="H1225" s="3" t="str">
        <f t="shared" si="242"/>
        <v/>
      </c>
      <c r="I1225" s="3" t="str">
        <f t="shared" si="243"/>
        <v/>
      </c>
      <c r="J1225" s="3" t="str">
        <f t="shared" si="244"/>
        <v/>
      </c>
      <c r="K1225" s="3" t="str">
        <f t="shared" si="245"/>
        <v/>
      </c>
      <c r="L1225" s="3" t="str">
        <f t="shared" si="248"/>
        <v/>
      </c>
      <c r="M1225" s="3" t="str">
        <f t="shared" si="249"/>
        <v/>
      </c>
    </row>
    <row r="1226" spans="1:13" x14ac:dyDescent="0.2">
      <c r="A1226" s="9" t="str">
        <f t="shared" si="246"/>
        <v/>
      </c>
      <c r="B1226" s="3" t="str">
        <f t="shared" si="247"/>
        <v/>
      </c>
      <c r="C1226" s="3" t="str">
        <f t="shared" si="241"/>
        <v/>
      </c>
      <c r="D1226" s="3" t="str">
        <f>IF(ISNUMBER(A1226),COUNTIF(Calculations!B:B, A1226),"")</f>
        <v/>
      </c>
      <c r="E1226" s="3" t="str">
        <f>IF(ISNUMBER(A1226),COUNTIF(Calculations!A:A, A1226),"")</f>
        <v/>
      </c>
      <c r="F1226" s="3" t="str">
        <f t="shared" si="250"/>
        <v/>
      </c>
      <c r="G1226" s="3" t="str">
        <f t="shared" si="251"/>
        <v/>
      </c>
      <c r="H1226" s="3" t="str">
        <f t="shared" si="242"/>
        <v/>
      </c>
      <c r="I1226" s="3" t="str">
        <f t="shared" si="243"/>
        <v/>
      </c>
      <c r="J1226" s="3" t="str">
        <f t="shared" si="244"/>
        <v/>
      </c>
      <c r="K1226" s="3" t="str">
        <f t="shared" si="245"/>
        <v/>
      </c>
      <c r="L1226" s="3" t="str">
        <f t="shared" si="248"/>
        <v/>
      </c>
      <c r="M1226" s="3" t="str">
        <f t="shared" si="249"/>
        <v/>
      </c>
    </row>
    <row r="1227" spans="1:13" x14ac:dyDescent="0.2">
      <c r="A1227" s="9" t="str">
        <f t="shared" si="246"/>
        <v/>
      </c>
      <c r="B1227" s="3" t="str">
        <f t="shared" si="247"/>
        <v/>
      </c>
      <c r="C1227" s="3" t="str">
        <f t="shared" si="241"/>
        <v/>
      </c>
      <c r="D1227" s="3" t="str">
        <f>IF(ISNUMBER(A1227),COUNTIF(Calculations!B:B, A1227),"")</f>
        <v/>
      </c>
      <c r="E1227" s="3" t="str">
        <f>IF(ISNUMBER(A1227),COUNTIF(Calculations!A:A, A1227),"")</f>
        <v/>
      </c>
      <c r="F1227" s="3" t="str">
        <f t="shared" si="250"/>
        <v/>
      </c>
      <c r="G1227" s="3" t="str">
        <f t="shared" si="251"/>
        <v/>
      </c>
      <c r="H1227" s="3" t="str">
        <f t="shared" si="242"/>
        <v/>
      </c>
      <c r="I1227" s="3" t="str">
        <f t="shared" si="243"/>
        <v/>
      </c>
      <c r="J1227" s="3" t="str">
        <f t="shared" si="244"/>
        <v/>
      </c>
      <c r="K1227" s="3" t="str">
        <f t="shared" si="245"/>
        <v/>
      </c>
      <c r="L1227" s="3" t="str">
        <f t="shared" si="248"/>
        <v/>
      </c>
      <c r="M1227" s="3" t="str">
        <f t="shared" si="249"/>
        <v/>
      </c>
    </row>
    <row r="1228" spans="1:13" x14ac:dyDescent="0.2">
      <c r="A1228" s="9" t="str">
        <f t="shared" si="246"/>
        <v/>
      </c>
      <c r="B1228" s="3" t="str">
        <f t="shared" si="247"/>
        <v/>
      </c>
      <c r="C1228" s="3" t="str">
        <f t="shared" si="241"/>
        <v/>
      </c>
      <c r="D1228" s="3" t="str">
        <f>IF(ISNUMBER(A1228),COUNTIF(Calculations!B:B, A1228),"")</f>
        <v/>
      </c>
      <c r="E1228" s="3" t="str">
        <f>IF(ISNUMBER(A1228),COUNTIF(Calculations!A:A, A1228),"")</f>
        <v/>
      </c>
      <c r="F1228" s="3" t="str">
        <f t="shared" si="250"/>
        <v/>
      </c>
      <c r="G1228" s="3" t="str">
        <f t="shared" si="251"/>
        <v/>
      </c>
      <c r="H1228" s="3" t="str">
        <f t="shared" si="242"/>
        <v/>
      </c>
      <c r="I1228" s="3" t="str">
        <f t="shared" si="243"/>
        <v/>
      </c>
      <c r="J1228" s="3" t="str">
        <f t="shared" si="244"/>
        <v/>
      </c>
      <c r="K1228" s="3" t="str">
        <f t="shared" si="245"/>
        <v/>
      </c>
      <c r="L1228" s="3" t="str">
        <f t="shared" si="248"/>
        <v/>
      </c>
      <c r="M1228" s="3" t="str">
        <f t="shared" si="249"/>
        <v/>
      </c>
    </row>
    <row r="1229" spans="1:13" x14ac:dyDescent="0.2">
      <c r="A1229" s="9" t="str">
        <f t="shared" si="246"/>
        <v/>
      </c>
      <c r="B1229" s="3" t="str">
        <f t="shared" si="247"/>
        <v/>
      </c>
      <c r="C1229" s="3" t="str">
        <f t="shared" si="241"/>
        <v/>
      </c>
      <c r="D1229" s="3" t="str">
        <f>IF(ISNUMBER(A1229),COUNTIF(Calculations!B:B, A1229),"")</f>
        <v/>
      </c>
      <c r="E1229" s="3" t="str">
        <f>IF(ISNUMBER(A1229),COUNTIF(Calculations!A:A, A1229),"")</f>
        <v/>
      </c>
      <c r="F1229" s="3" t="str">
        <f t="shared" si="250"/>
        <v/>
      </c>
      <c r="G1229" s="3" t="str">
        <f t="shared" si="251"/>
        <v/>
      </c>
      <c r="H1229" s="3" t="str">
        <f t="shared" si="242"/>
        <v/>
      </c>
      <c r="I1229" s="3" t="str">
        <f t="shared" si="243"/>
        <v/>
      </c>
      <c r="J1229" s="3" t="str">
        <f t="shared" si="244"/>
        <v/>
      </c>
      <c r="K1229" s="3" t="str">
        <f t="shared" si="245"/>
        <v/>
      </c>
      <c r="L1229" s="3" t="str">
        <f t="shared" si="248"/>
        <v/>
      </c>
      <c r="M1229" s="3" t="str">
        <f t="shared" si="249"/>
        <v/>
      </c>
    </row>
    <row r="1230" spans="1:13" x14ac:dyDescent="0.2">
      <c r="A1230" s="9" t="str">
        <f t="shared" si="246"/>
        <v/>
      </c>
      <c r="B1230" s="3" t="str">
        <f t="shared" si="247"/>
        <v/>
      </c>
      <c r="C1230" s="3" t="str">
        <f t="shared" si="241"/>
        <v/>
      </c>
      <c r="D1230" s="3" t="str">
        <f>IF(ISNUMBER(A1230),COUNTIF(Calculations!B:B, A1230),"")</f>
        <v/>
      </c>
      <c r="E1230" s="3" t="str">
        <f>IF(ISNUMBER(A1230),COUNTIF(Calculations!A:A, A1230),"")</f>
        <v/>
      </c>
      <c r="F1230" s="3" t="str">
        <f t="shared" si="250"/>
        <v/>
      </c>
      <c r="G1230" s="3" t="str">
        <f t="shared" si="251"/>
        <v/>
      </c>
      <c r="H1230" s="3" t="str">
        <f t="shared" si="242"/>
        <v/>
      </c>
      <c r="I1230" s="3" t="str">
        <f t="shared" si="243"/>
        <v/>
      </c>
      <c r="J1230" s="3" t="str">
        <f t="shared" si="244"/>
        <v/>
      </c>
      <c r="K1230" s="3" t="str">
        <f t="shared" si="245"/>
        <v/>
      </c>
      <c r="L1230" s="3" t="str">
        <f t="shared" si="248"/>
        <v/>
      </c>
      <c r="M1230" s="3" t="str">
        <f t="shared" si="249"/>
        <v/>
      </c>
    </row>
    <row r="1231" spans="1:13" x14ac:dyDescent="0.2">
      <c r="A1231" s="9" t="str">
        <f t="shared" si="246"/>
        <v/>
      </c>
      <c r="B1231" s="3" t="str">
        <f t="shared" si="247"/>
        <v/>
      </c>
      <c r="C1231" s="3" t="str">
        <f t="shared" si="241"/>
        <v/>
      </c>
      <c r="D1231" s="3" t="str">
        <f>IF(ISNUMBER(A1231),COUNTIF(Calculations!B:B, A1231),"")</f>
        <v/>
      </c>
      <c r="E1231" s="3" t="str">
        <f>IF(ISNUMBER(A1231),COUNTIF(Calculations!A:A, A1231),"")</f>
        <v/>
      </c>
      <c r="F1231" s="3" t="str">
        <f t="shared" si="250"/>
        <v/>
      </c>
      <c r="G1231" s="3" t="str">
        <f t="shared" si="251"/>
        <v/>
      </c>
      <c r="H1231" s="3" t="str">
        <f t="shared" si="242"/>
        <v/>
      </c>
      <c r="I1231" s="3" t="str">
        <f t="shared" si="243"/>
        <v/>
      </c>
      <c r="J1231" s="3" t="str">
        <f t="shared" si="244"/>
        <v/>
      </c>
      <c r="K1231" s="3" t="str">
        <f t="shared" si="245"/>
        <v/>
      </c>
      <c r="L1231" s="3" t="str">
        <f t="shared" si="248"/>
        <v/>
      </c>
      <c r="M1231" s="3" t="str">
        <f t="shared" si="249"/>
        <v/>
      </c>
    </row>
    <row r="1232" spans="1:13" x14ac:dyDescent="0.2">
      <c r="A1232" s="9" t="str">
        <f t="shared" si="246"/>
        <v/>
      </c>
      <c r="B1232" s="3" t="str">
        <f t="shared" si="247"/>
        <v/>
      </c>
      <c r="C1232" s="3" t="str">
        <f t="shared" si="241"/>
        <v/>
      </c>
      <c r="D1232" s="3" t="str">
        <f>IF(ISNUMBER(A1232),COUNTIF(Calculations!B:B, A1232),"")</f>
        <v/>
      </c>
      <c r="E1232" s="3" t="str">
        <f>IF(ISNUMBER(A1232),COUNTIF(Calculations!A:A, A1232),"")</f>
        <v/>
      </c>
      <c r="F1232" s="3" t="str">
        <f t="shared" si="250"/>
        <v/>
      </c>
      <c r="G1232" s="3" t="str">
        <f t="shared" si="251"/>
        <v/>
      </c>
      <c r="H1232" s="3" t="str">
        <f t="shared" si="242"/>
        <v/>
      </c>
      <c r="I1232" s="3" t="str">
        <f t="shared" si="243"/>
        <v/>
      </c>
      <c r="J1232" s="3" t="str">
        <f t="shared" si="244"/>
        <v/>
      </c>
      <c r="K1232" s="3" t="str">
        <f t="shared" si="245"/>
        <v/>
      </c>
      <c r="L1232" s="3" t="str">
        <f t="shared" si="248"/>
        <v/>
      </c>
      <c r="M1232" s="3" t="str">
        <f t="shared" si="249"/>
        <v/>
      </c>
    </row>
    <row r="1233" spans="1:13" x14ac:dyDescent="0.2">
      <c r="A1233" s="9" t="str">
        <f t="shared" si="246"/>
        <v/>
      </c>
      <c r="B1233" s="3" t="str">
        <f t="shared" si="247"/>
        <v/>
      </c>
      <c r="C1233" s="3" t="str">
        <f t="shared" si="241"/>
        <v/>
      </c>
      <c r="D1233" s="3" t="str">
        <f>IF(ISNUMBER(A1233),COUNTIF(Calculations!B:B, A1233),"")</f>
        <v/>
      </c>
      <c r="E1233" s="3" t="str">
        <f>IF(ISNUMBER(A1233),COUNTIF(Calculations!A:A, A1233),"")</f>
        <v/>
      </c>
      <c r="F1233" s="3" t="str">
        <f t="shared" si="250"/>
        <v/>
      </c>
      <c r="G1233" s="3" t="str">
        <f t="shared" si="251"/>
        <v/>
      </c>
      <c r="H1233" s="3" t="str">
        <f t="shared" si="242"/>
        <v/>
      </c>
      <c r="I1233" s="3" t="str">
        <f t="shared" si="243"/>
        <v/>
      </c>
      <c r="J1233" s="3" t="str">
        <f t="shared" si="244"/>
        <v/>
      </c>
      <c r="K1233" s="3" t="str">
        <f t="shared" si="245"/>
        <v/>
      </c>
      <c r="L1233" s="3" t="str">
        <f t="shared" si="248"/>
        <v/>
      </c>
      <c r="M1233" s="3" t="str">
        <f t="shared" si="249"/>
        <v/>
      </c>
    </row>
    <row r="1234" spans="1:13" x14ac:dyDescent="0.2">
      <c r="A1234" s="9" t="str">
        <f t="shared" si="246"/>
        <v/>
      </c>
      <c r="B1234" s="3" t="str">
        <f t="shared" si="247"/>
        <v/>
      </c>
      <c r="C1234" s="3" t="str">
        <f t="shared" si="241"/>
        <v/>
      </c>
      <c r="D1234" s="3" t="str">
        <f>IF(ISNUMBER(A1234),COUNTIF(Calculations!B:B, A1234),"")</f>
        <v/>
      </c>
      <c r="E1234" s="3" t="str">
        <f>IF(ISNUMBER(A1234),COUNTIF(Calculations!A:A, A1234),"")</f>
        <v/>
      </c>
      <c r="F1234" s="3" t="str">
        <f t="shared" si="250"/>
        <v/>
      </c>
      <c r="G1234" s="3" t="str">
        <f t="shared" si="251"/>
        <v/>
      </c>
      <c r="H1234" s="3" t="str">
        <f t="shared" si="242"/>
        <v/>
      </c>
      <c r="I1234" s="3" t="str">
        <f t="shared" si="243"/>
        <v/>
      </c>
      <c r="J1234" s="3" t="str">
        <f t="shared" si="244"/>
        <v/>
      </c>
      <c r="K1234" s="3" t="str">
        <f t="shared" si="245"/>
        <v/>
      </c>
      <c r="L1234" s="3" t="str">
        <f t="shared" si="248"/>
        <v/>
      </c>
      <c r="M1234" s="3" t="str">
        <f t="shared" si="249"/>
        <v/>
      </c>
    </row>
    <row r="1235" spans="1:13" x14ac:dyDescent="0.2">
      <c r="A1235" s="9" t="str">
        <f t="shared" si="246"/>
        <v/>
      </c>
      <c r="B1235" s="3" t="str">
        <f t="shared" si="247"/>
        <v/>
      </c>
      <c r="C1235" s="3" t="str">
        <f t="shared" si="241"/>
        <v/>
      </c>
      <c r="D1235" s="3" t="str">
        <f>IF(ISNUMBER(A1235),COUNTIF(Calculations!B:B, A1235),"")</f>
        <v/>
      </c>
      <c r="E1235" s="3" t="str">
        <f>IF(ISNUMBER(A1235),COUNTIF(Calculations!A:A, A1235),"")</f>
        <v/>
      </c>
      <c r="F1235" s="3" t="str">
        <f t="shared" si="250"/>
        <v/>
      </c>
      <c r="G1235" s="3" t="str">
        <f t="shared" si="251"/>
        <v/>
      </c>
      <c r="H1235" s="3" t="str">
        <f t="shared" si="242"/>
        <v/>
      </c>
      <c r="I1235" s="3" t="str">
        <f t="shared" si="243"/>
        <v/>
      </c>
      <c r="J1235" s="3" t="str">
        <f t="shared" si="244"/>
        <v/>
      </c>
      <c r="K1235" s="3" t="str">
        <f t="shared" si="245"/>
        <v/>
      </c>
      <c r="L1235" s="3" t="str">
        <f t="shared" si="248"/>
        <v/>
      </c>
      <c r="M1235" s="3" t="str">
        <f t="shared" si="249"/>
        <v/>
      </c>
    </row>
    <row r="1236" spans="1:13" x14ac:dyDescent="0.2">
      <c r="A1236" s="9" t="str">
        <f t="shared" si="246"/>
        <v/>
      </c>
      <c r="B1236" s="3" t="str">
        <f t="shared" si="247"/>
        <v/>
      </c>
      <c r="C1236" s="3" t="str">
        <f t="shared" si="241"/>
        <v/>
      </c>
      <c r="D1236" s="3" t="str">
        <f>IF(ISNUMBER(A1236),COUNTIF(Calculations!B:B, A1236),"")</f>
        <v/>
      </c>
      <c r="E1236" s="3" t="str">
        <f>IF(ISNUMBER(A1236),COUNTIF(Calculations!A:A, A1236),"")</f>
        <v/>
      </c>
      <c r="F1236" s="3" t="str">
        <f t="shared" si="250"/>
        <v/>
      </c>
      <c r="G1236" s="3" t="str">
        <f t="shared" si="251"/>
        <v/>
      </c>
      <c r="H1236" s="3" t="str">
        <f t="shared" si="242"/>
        <v/>
      </c>
      <c r="I1236" s="3" t="str">
        <f t="shared" si="243"/>
        <v/>
      </c>
      <c r="J1236" s="3" t="str">
        <f t="shared" si="244"/>
        <v/>
      </c>
      <c r="K1236" s="3" t="str">
        <f t="shared" si="245"/>
        <v/>
      </c>
      <c r="L1236" s="3" t="str">
        <f t="shared" si="248"/>
        <v/>
      </c>
      <c r="M1236" s="3" t="str">
        <f t="shared" si="249"/>
        <v/>
      </c>
    </row>
    <row r="1237" spans="1:13" x14ac:dyDescent="0.2">
      <c r="A1237" s="9" t="str">
        <f t="shared" si="246"/>
        <v/>
      </c>
      <c r="B1237" s="3" t="str">
        <f t="shared" si="247"/>
        <v/>
      </c>
      <c r="C1237" s="3" t="str">
        <f t="shared" si="241"/>
        <v/>
      </c>
      <c r="D1237" s="3" t="str">
        <f>IF(ISNUMBER(A1237),COUNTIF(Calculations!B:B, A1237),"")</f>
        <v/>
      </c>
      <c r="E1237" s="3" t="str">
        <f>IF(ISNUMBER(A1237),COUNTIF(Calculations!A:A, A1237),"")</f>
        <v/>
      </c>
      <c r="F1237" s="3" t="str">
        <f t="shared" si="250"/>
        <v/>
      </c>
      <c r="G1237" s="3" t="str">
        <f t="shared" si="251"/>
        <v/>
      </c>
      <c r="H1237" s="3" t="str">
        <f t="shared" si="242"/>
        <v/>
      </c>
      <c r="I1237" s="3" t="str">
        <f t="shared" si="243"/>
        <v/>
      </c>
      <c r="J1237" s="3" t="str">
        <f t="shared" si="244"/>
        <v/>
      </c>
      <c r="K1237" s="3" t="str">
        <f t="shared" si="245"/>
        <v/>
      </c>
      <c r="L1237" s="3" t="str">
        <f t="shared" si="248"/>
        <v/>
      </c>
      <c r="M1237" s="3" t="str">
        <f t="shared" si="249"/>
        <v/>
      </c>
    </row>
    <row r="1238" spans="1:13" x14ac:dyDescent="0.2">
      <c r="A1238" s="9" t="str">
        <f t="shared" si="246"/>
        <v/>
      </c>
      <c r="B1238" s="3" t="str">
        <f t="shared" si="247"/>
        <v/>
      </c>
      <c r="C1238" s="3" t="str">
        <f t="shared" si="241"/>
        <v/>
      </c>
      <c r="D1238" s="3" t="str">
        <f>IF(ISNUMBER(A1238),COUNTIF(Calculations!B:B, A1238),"")</f>
        <v/>
      </c>
      <c r="E1238" s="3" t="str">
        <f>IF(ISNUMBER(A1238),COUNTIF(Calculations!A:A, A1238),"")</f>
        <v/>
      </c>
      <c r="F1238" s="3" t="str">
        <f t="shared" si="250"/>
        <v/>
      </c>
      <c r="G1238" s="3" t="str">
        <f t="shared" si="251"/>
        <v/>
      </c>
      <c r="H1238" s="3" t="str">
        <f t="shared" si="242"/>
        <v/>
      </c>
      <c r="I1238" s="3" t="str">
        <f t="shared" si="243"/>
        <v/>
      </c>
      <c r="J1238" s="3" t="str">
        <f t="shared" si="244"/>
        <v/>
      </c>
      <c r="K1238" s="3" t="str">
        <f t="shared" si="245"/>
        <v/>
      </c>
      <c r="L1238" s="3" t="str">
        <f t="shared" si="248"/>
        <v/>
      </c>
      <c r="M1238" s="3" t="str">
        <f t="shared" si="249"/>
        <v/>
      </c>
    </row>
    <row r="1239" spans="1:13" x14ac:dyDescent="0.2">
      <c r="A1239" s="9" t="str">
        <f t="shared" si="246"/>
        <v/>
      </c>
      <c r="B1239" s="3" t="str">
        <f t="shared" si="247"/>
        <v/>
      </c>
      <c r="C1239" s="3" t="str">
        <f t="shared" si="241"/>
        <v/>
      </c>
      <c r="D1239" s="3" t="str">
        <f>IF(ISNUMBER(A1239),COUNTIF(Calculations!B:B, A1239),"")</f>
        <v/>
      </c>
      <c r="E1239" s="3" t="str">
        <f>IF(ISNUMBER(A1239),COUNTIF(Calculations!A:A, A1239),"")</f>
        <v/>
      </c>
      <c r="F1239" s="3" t="str">
        <f t="shared" si="250"/>
        <v/>
      </c>
      <c r="G1239" s="3" t="str">
        <f t="shared" si="251"/>
        <v/>
      </c>
      <c r="H1239" s="3" t="str">
        <f t="shared" si="242"/>
        <v/>
      </c>
      <c r="I1239" s="3" t="str">
        <f t="shared" si="243"/>
        <v/>
      </c>
      <c r="J1239" s="3" t="str">
        <f t="shared" si="244"/>
        <v/>
      </c>
      <c r="K1239" s="3" t="str">
        <f t="shared" si="245"/>
        <v/>
      </c>
      <c r="L1239" s="3" t="str">
        <f t="shared" si="248"/>
        <v/>
      </c>
      <c r="M1239" s="3" t="str">
        <f t="shared" si="249"/>
        <v/>
      </c>
    </row>
    <row r="1240" spans="1:13" x14ac:dyDescent="0.2">
      <c r="A1240" s="9" t="str">
        <f t="shared" si="246"/>
        <v/>
      </c>
      <c r="B1240" s="3" t="str">
        <f t="shared" si="247"/>
        <v/>
      </c>
      <c r="C1240" s="3" t="str">
        <f t="shared" si="241"/>
        <v/>
      </c>
      <c r="D1240" s="3" t="str">
        <f>IF(ISNUMBER(A1240),COUNTIF(Calculations!B:B, A1240),"")</f>
        <v/>
      </c>
      <c r="E1240" s="3" t="str">
        <f>IF(ISNUMBER(A1240),COUNTIF(Calculations!A:A, A1240),"")</f>
        <v/>
      </c>
      <c r="F1240" s="3" t="str">
        <f t="shared" si="250"/>
        <v/>
      </c>
      <c r="G1240" s="3" t="str">
        <f t="shared" si="251"/>
        <v/>
      </c>
      <c r="H1240" s="3" t="str">
        <f t="shared" si="242"/>
        <v/>
      </c>
      <c r="I1240" s="3" t="str">
        <f t="shared" si="243"/>
        <v/>
      </c>
      <c r="J1240" s="3" t="str">
        <f t="shared" si="244"/>
        <v/>
      </c>
      <c r="K1240" s="3" t="str">
        <f t="shared" si="245"/>
        <v/>
      </c>
      <c r="L1240" s="3" t="str">
        <f t="shared" si="248"/>
        <v/>
      </c>
      <c r="M1240" s="3" t="str">
        <f t="shared" si="249"/>
        <v/>
      </c>
    </row>
    <row r="1241" spans="1:13" x14ac:dyDescent="0.2">
      <c r="A1241" s="9" t="str">
        <f t="shared" si="246"/>
        <v/>
      </c>
      <c r="B1241" s="3" t="str">
        <f t="shared" si="247"/>
        <v/>
      </c>
      <c r="C1241" s="3" t="str">
        <f t="shared" si="241"/>
        <v/>
      </c>
      <c r="D1241" s="3" t="str">
        <f>IF(ISNUMBER(A1241),COUNTIF(Calculations!B:B, A1241),"")</f>
        <v/>
      </c>
      <c r="E1241" s="3" t="str">
        <f>IF(ISNUMBER(A1241),COUNTIF(Calculations!A:A, A1241),"")</f>
        <v/>
      </c>
      <c r="F1241" s="3" t="str">
        <f t="shared" si="250"/>
        <v/>
      </c>
      <c r="G1241" s="3" t="str">
        <f t="shared" si="251"/>
        <v/>
      </c>
      <c r="H1241" s="3" t="str">
        <f t="shared" si="242"/>
        <v/>
      </c>
      <c r="I1241" s="3" t="str">
        <f t="shared" si="243"/>
        <v/>
      </c>
      <c r="J1241" s="3" t="str">
        <f t="shared" si="244"/>
        <v/>
      </c>
      <c r="K1241" s="3" t="str">
        <f t="shared" si="245"/>
        <v/>
      </c>
      <c r="L1241" s="3" t="str">
        <f t="shared" si="248"/>
        <v/>
      </c>
      <c r="M1241" s="3" t="str">
        <f t="shared" si="249"/>
        <v/>
      </c>
    </row>
    <row r="1242" spans="1:13" x14ac:dyDescent="0.2">
      <c r="A1242" s="9" t="str">
        <f t="shared" si="246"/>
        <v/>
      </c>
      <c r="B1242" s="3" t="str">
        <f t="shared" si="247"/>
        <v/>
      </c>
      <c r="C1242" s="3" t="str">
        <f t="shared" si="241"/>
        <v/>
      </c>
      <c r="D1242" s="3" t="str">
        <f>IF(ISNUMBER(A1242),COUNTIF(Calculations!B:B, A1242),"")</f>
        <v/>
      </c>
      <c r="E1242" s="3" t="str">
        <f>IF(ISNUMBER(A1242),COUNTIF(Calculations!A:A, A1242),"")</f>
        <v/>
      </c>
      <c r="F1242" s="3" t="str">
        <f t="shared" si="250"/>
        <v/>
      </c>
      <c r="G1242" s="3" t="str">
        <f t="shared" si="251"/>
        <v/>
      </c>
      <c r="H1242" s="3" t="str">
        <f t="shared" si="242"/>
        <v/>
      </c>
      <c r="I1242" s="3" t="str">
        <f t="shared" si="243"/>
        <v/>
      </c>
      <c r="J1242" s="3" t="str">
        <f t="shared" si="244"/>
        <v/>
      </c>
      <c r="K1242" s="3" t="str">
        <f t="shared" si="245"/>
        <v/>
      </c>
      <c r="L1242" s="3" t="str">
        <f t="shared" si="248"/>
        <v/>
      </c>
      <c r="M1242" s="3" t="str">
        <f t="shared" si="249"/>
        <v/>
      </c>
    </row>
    <row r="1243" spans="1:13" x14ac:dyDescent="0.2">
      <c r="A1243" s="9" t="str">
        <f t="shared" si="246"/>
        <v/>
      </c>
      <c r="B1243" s="3" t="str">
        <f t="shared" si="247"/>
        <v/>
      </c>
      <c r="C1243" s="3" t="str">
        <f t="shared" si="241"/>
        <v/>
      </c>
      <c r="D1243" s="3" t="str">
        <f>IF(ISNUMBER(A1243),COUNTIF(Calculations!B:B, A1243),"")</f>
        <v/>
      </c>
      <c r="E1243" s="3" t="str">
        <f>IF(ISNUMBER(A1243),COUNTIF(Calculations!A:A, A1243),"")</f>
        <v/>
      </c>
      <c r="F1243" s="3" t="str">
        <f t="shared" si="250"/>
        <v/>
      </c>
      <c r="G1243" s="3" t="str">
        <f t="shared" si="251"/>
        <v/>
      </c>
      <c r="H1243" s="3" t="str">
        <f t="shared" si="242"/>
        <v/>
      </c>
      <c r="I1243" s="3" t="str">
        <f t="shared" si="243"/>
        <v/>
      </c>
      <c r="J1243" s="3" t="str">
        <f t="shared" si="244"/>
        <v/>
      </c>
      <c r="K1243" s="3" t="str">
        <f t="shared" si="245"/>
        <v/>
      </c>
      <c r="L1243" s="3" t="str">
        <f t="shared" si="248"/>
        <v/>
      </c>
      <c r="M1243" s="3" t="str">
        <f t="shared" si="249"/>
        <v/>
      </c>
    </row>
    <row r="1244" spans="1:13" x14ac:dyDescent="0.2">
      <c r="A1244" s="9" t="str">
        <f t="shared" si="246"/>
        <v/>
      </c>
      <c r="B1244" s="3" t="str">
        <f t="shared" si="247"/>
        <v/>
      </c>
      <c r="C1244" s="3" t="str">
        <f t="shared" si="241"/>
        <v/>
      </c>
      <c r="D1244" s="3" t="str">
        <f>IF(ISNUMBER(A1244),COUNTIF(Calculations!B:B, A1244),"")</f>
        <v/>
      </c>
      <c r="E1244" s="3" t="str">
        <f>IF(ISNUMBER(A1244),COUNTIF(Calculations!A:A, A1244),"")</f>
        <v/>
      </c>
      <c r="F1244" s="3" t="str">
        <f t="shared" si="250"/>
        <v/>
      </c>
      <c r="G1244" s="3" t="str">
        <f t="shared" si="251"/>
        <v/>
      </c>
      <c r="H1244" s="3" t="str">
        <f t="shared" si="242"/>
        <v/>
      </c>
      <c r="I1244" s="3" t="str">
        <f t="shared" si="243"/>
        <v/>
      </c>
      <c r="J1244" s="3" t="str">
        <f t="shared" si="244"/>
        <v/>
      </c>
      <c r="K1244" s="3" t="str">
        <f t="shared" si="245"/>
        <v/>
      </c>
      <c r="L1244" s="3" t="str">
        <f t="shared" si="248"/>
        <v/>
      </c>
      <c r="M1244" s="3" t="str">
        <f t="shared" si="249"/>
        <v/>
      </c>
    </row>
    <row r="1245" spans="1:13" x14ac:dyDescent="0.2">
      <c r="A1245" s="9" t="str">
        <f t="shared" si="246"/>
        <v/>
      </c>
      <c r="B1245" s="3" t="str">
        <f t="shared" si="247"/>
        <v/>
      </c>
      <c r="C1245" s="3" t="str">
        <f t="shared" si="241"/>
        <v/>
      </c>
      <c r="D1245" s="3" t="str">
        <f>IF(ISNUMBER(A1245),COUNTIF(Calculations!B:B, A1245),"")</f>
        <v/>
      </c>
      <c r="E1245" s="3" t="str">
        <f>IF(ISNUMBER(A1245),COUNTIF(Calculations!A:A, A1245),"")</f>
        <v/>
      </c>
      <c r="F1245" s="3" t="str">
        <f t="shared" si="250"/>
        <v/>
      </c>
      <c r="G1245" s="3" t="str">
        <f t="shared" si="251"/>
        <v/>
      </c>
      <c r="H1245" s="3" t="str">
        <f t="shared" si="242"/>
        <v/>
      </c>
      <c r="I1245" s="3" t="str">
        <f t="shared" si="243"/>
        <v/>
      </c>
      <c r="J1245" s="3" t="str">
        <f t="shared" si="244"/>
        <v/>
      </c>
      <c r="K1245" s="3" t="str">
        <f t="shared" si="245"/>
        <v/>
      </c>
      <c r="L1245" s="3" t="str">
        <f t="shared" si="248"/>
        <v/>
      </c>
      <c r="M1245" s="3" t="str">
        <f t="shared" si="249"/>
        <v/>
      </c>
    </row>
    <row r="1246" spans="1:13" x14ac:dyDescent="0.2">
      <c r="A1246" s="9" t="str">
        <f t="shared" si="246"/>
        <v/>
      </c>
      <c r="B1246" s="3" t="str">
        <f t="shared" si="247"/>
        <v/>
      </c>
      <c r="C1246" s="3" t="str">
        <f t="shared" si="241"/>
        <v/>
      </c>
      <c r="D1246" s="3" t="str">
        <f>IF(ISNUMBER(A1246),COUNTIF(Calculations!B:B, A1246),"")</f>
        <v/>
      </c>
      <c r="E1246" s="3" t="str">
        <f>IF(ISNUMBER(A1246),COUNTIF(Calculations!A:A, A1246),"")</f>
        <v/>
      </c>
      <c r="F1246" s="3" t="str">
        <f t="shared" si="250"/>
        <v/>
      </c>
      <c r="G1246" s="3" t="str">
        <f t="shared" si="251"/>
        <v/>
      </c>
      <c r="H1246" s="3" t="str">
        <f t="shared" si="242"/>
        <v/>
      </c>
      <c r="I1246" s="3" t="str">
        <f t="shared" si="243"/>
        <v/>
      </c>
      <c r="J1246" s="3" t="str">
        <f t="shared" si="244"/>
        <v/>
      </c>
      <c r="K1246" s="3" t="str">
        <f t="shared" si="245"/>
        <v/>
      </c>
      <c r="L1246" s="3" t="str">
        <f t="shared" si="248"/>
        <v/>
      </c>
      <c r="M1246" s="3" t="str">
        <f t="shared" si="249"/>
        <v/>
      </c>
    </row>
    <row r="1247" spans="1:13" x14ac:dyDescent="0.2">
      <c r="A1247" s="9" t="str">
        <f t="shared" si="246"/>
        <v/>
      </c>
      <c r="B1247" s="3" t="str">
        <f t="shared" si="247"/>
        <v/>
      </c>
      <c r="C1247" s="3" t="str">
        <f t="shared" si="241"/>
        <v/>
      </c>
      <c r="D1247" s="3" t="str">
        <f>IF(ISNUMBER(A1247),COUNTIF(Calculations!B:B, A1247),"")</f>
        <v/>
      </c>
      <c r="E1247" s="3" t="str">
        <f>IF(ISNUMBER(A1247),COUNTIF(Calculations!A:A, A1247),"")</f>
        <v/>
      </c>
      <c r="F1247" s="3" t="str">
        <f t="shared" si="250"/>
        <v/>
      </c>
      <c r="G1247" s="3" t="str">
        <f t="shared" si="251"/>
        <v/>
      </c>
      <c r="H1247" s="3" t="str">
        <f t="shared" si="242"/>
        <v/>
      </c>
      <c r="I1247" s="3" t="str">
        <f t="shared" si="243"/>
        <v/>
      </c>
      <c r="J1247" s="3" t="str">
        <f t="shared" si="244"/>
        <v/>
      </c>
      <c r="K1247" s="3" t="str">
        <f t="shared" si="245"/>
        <v/>
      </c>
      <c r="L1247" s="3" t="str">
        <f t="shared" si="248"/>
        <v/>
      </c>
      <c r="M1247" s="3" t="str">
        <f t="shared" si="249"/>
        <v/>
      </c>
    </row>
    <row r="1248" spans="1:13" x14ac:dyDescent="0.2">
      <c r="A1248" s="9" t="str">
        <f t="shared" si="246"/>
        <v/>
      </c>
      <c r="B1248" s="3" t="str">
        <f t="shared" si="247"/>
        <v/>
      </c>
      <c r="C1248" s="3" t="str">
        <f t="shared" si="241"/>
        <v/>
      </c>
      <c r="D1248" s="3" t="str">
        <f>IF(ISNUMBER(A1248),COUNTIF(Calculations!B:B, A1248),"")</f>
        <v/>
      </c>
      <c r="E1248" s="3" t="str">
        <f>IF(ISNUMBER(A1248),COUNTIF(Calculations!A:A, A1248),"")</f>
        <v/>
      </c>
      <c r="F1248" s="3" t="str">
        <f t="shared" si="250"/>
        <v/>
      </c>
      <c r="G1248" s="3" t="str">
        <f t="shared" si="251"/>
        <v/>
      </c>
      <c r="H1248" s="3" t="str">
        <f t="shared" si="242"/>
        <v/>
      </c>
      <c r="I1248" s="3" t="str">
        <f t="shared" si="243"/>
        <v/>
      </c>
      <c r="J1248" s="3" t="str">
        <f t="shared" si="244"/>
        <v/>
      </c>
      <c r="K1248" s="3" t="str">
        <f t="shared" si="245"/>
        <v/>
      </c>
      <c r="L1248" s="3" t="str">
        <f t="shared" si="248"/>
        <v/>
      </c>
      <c r="M1248" s="3" t="str">
        <f t="shared" si="249"/>
        <v/>
      </c>
    </row>
    <row r="1249" spans="1:13" x14ac:dyDescent="0.2">
      <c r="A1249" s="9" t="str">
        <f t="shared" si="246"/>
        <v/>
      </c>
      <c r="B1249" s="3" t="str">
        <f t="shared" si="247"/>
        <v/>
      </c>
      <c r="C1249" s="3" t="str">
        <f t="shared" si="241"/>
        <v/>
      </c>
      <c r="D1249" s="3" t="str">
        <f>IF(ISNUMBER(A1249),COUNTIF(Calculations!B:B, A1249),"")</f>
        <v/>
      </c>
      <c r="E1249" s="3" t="str">
        <f>IF(ISNUMBER(A1249),COUNTIF(Calculations!A:A, A1249),"")</f>
        <v/>
      </c>
      <c r="F1249" s="3" t="str">
        <f t="shared" si="250"/>
        <v/>
      </c>
      <c r="G1249" s="3" t="str">
        <f t="shared" si="251"/>
        <v/>
      </c>
      <c r="H1249" s="3" t="str">
        <f t="shared" si="242"/>
        <v/>
      </c>
      <c r="I1249" s="3" t="str">
        <f t="shared" si="243"/>
        <v/>
      </c>
      <c r="J1249" s="3" t="str">
        <f t="shared" si="244"/>
        <v/>
      </c>
      <c r="K1249" s="3" t="str">
        <f t="shared" si="245"/>
        <v/>
      </c>
      <c r="L1249" s="3" t="str">
        <f t="shared" si="248"/>
        <v/>
      </c>
      <c r="M1249" s="3" t="str">
        <f t="shared" si="249"/>
        <v/>
      </c>
    </row>
    <row r="1250" spans="1:13" x14ac:dyDescent="0.2">
      <c r="A1250" s="9" t="str">
        <f t="shared" si="246"/>
        <v/>
      </c>
      <c r="B1250" s="3" t="str">
        <f t="shared" si="247"/>
        <v/>
      </c>
      <c r="C1250" s="3" t="str">
        <f t="shared" si="241"/>
        <v/>
      </c>
      <c r="D1250" s="3" t="str">
        <f>IF(ISNUMBER(A1250),COUNTIF(Calculations!B:B, A1250),"")</f>
        <v/>
      </c>
      <c r="E1250" s="3" t="str">
        <f>IF(ISNUMBER(A1250),COUNTIF(Calculations!A:A, A1250),"")</f>
        <v/>
      </c>
      <c r="F1250" s="3" t="str">
        <f t="shared" si="250"/>
        <v/>
      </c>
      <c r="G1250" s="3" t="str">
        <f t="shared" si="251"/>
        <v/>
      </c>
      <c r="H1250" s="3" t="str">
        <f t="shared" si="242"/>
        <v/>
      </c>
      <c r="I1250" s="3" t="str">
        <f t="shared" si="243"/>
        <v/>
      </c>
      <c r="J1250" s="3" t="str">
        <f t="shared" si="244"/>
        <v/>
      </c>
      <c r="K1250" s="3" t="str">
        <f t="shared" si="245"/>
        <v/>
      </c>
      <c r="L1250" s="3" t="str">
        <f t="shared" si="248"/>
        <v/>
      </c>
      <c r="M1250" s="3" t="str">
        <f t="shared" si="249"/>
        <v/>
      </c>
    </row>
    <row r="1251" spans="1:13" x14ac:dyDescent="0.2">
      <c r="A1251" s="9" t="str">
        <f t="shared" si="246"/>
        <v/>
      </c>
      <c r="B1251" s="3" t="str">
        <f t="shared" si="247"/>
        <v/>
      </c>
      <c r="C1251" s="3" t="str">
        <f t="shared" si="241"/>
        <v/>
      </c>
      <c r="D1251" s="3" t="str">
        <f>IF(ISNUMBER(A1251),COUNTIF(Calculations!B:B, A1251),"")</f>
        <v/>
      </c>
      <c r="E1251" s="3" t="str">
        <f>IF(ISNUMBER(A1251),COUNTIF(Calculations!A:A, A1251),"")</f>
        <v/>
      </c>
      <c r="F1251" s="3" t="str">
        <f t="shared" si="250"/>
        <v/>
      </c>
      <c r="G1251" s="3" t="str">
        <f t="shared" si="251"/>
        <v/>
      </c>
      <c r="H1251" s="3" t="str">
        <f t="shared" si="242"/>
        <v/>
      </c>
      <c r="I1251" s="3" t="str">
        <f t="shared" si="243"/>
        <v/>
      </c>
      <c r="J1251" s="3" t="str">
        <f t="shared" si="244"/>
        <v/>
      </c>
      <c r="K1251" s="3" t="str">
        <f t="shared" si="245"/>
        <v/>
      </c>
      <c r="L1251" s="3" t="str">
        <f t="shared" si="248"/>
        <v/>
      </c>
      <c r="M1251" s="3" t="str">
        <f t="shared" si="249"/>
        <v/>
      </c>
    </row>
    <row r="1252" spans="1:13" x14ac:dyDescent="0.2">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3" t="str">
        <f t="shared" ref="F1252:F1315" si="253">IF(ISNUMBER(A1252),F1251 + D1252,"")</f>
        <v/>
      </c>
      <c r="G1252" s="3" t="str">
        <f t="shared" ref="G1252:G1315" si="254">IF(ISNUMBER(A1252),G1251 + E1252,"")</f>
        <v/>
      </c>
      <c r="H1252" s="3" t="str">
        <f t="shared" si="242"/>
        <v/>
      </c>
      <c r="I1252" s="3" t="str">
        <f t="shared" si="243"/>
        <v/>
      </c>
      <c r="J1252" s="3" t="str">
        <f t="shared" si="244"/>
        <v/>
      </c>
      <c r="K1252" s="3" t="str">
        <f t="shared" si="245"/>
        <v/>
      </c>
      <c r="L1252" s="3" t="str">
        <f t="shared" si="248"/>
        <v/>
      </c>
      <c r="M1252" s="3" t="str">
        <f t="shared" si="249"/>
        <v/>
      </c>
    </row>
    <row r="1253" spans="1:13" x14ac:dyDescent="0.2">
      <c r="A1253" s="9" t="str">
        <f t="shared" si="246"/>
        <v/>
      </c>
      <c r="B1253" s="3" t="str">
        <f t="shared" si="252"/>
        <v/>
      </c>
      <c r="C1253" s="3" t="str">
        <f t="shared" si="241"/>
        <v/>
      </c>
      <c r="D1253" s="3" t="str">
        <f>IF(ISNUMBER(A1253),COUNTIF(Calculations!B:B, A1253),"")</f>
        <v/>
      </c>
      <c r="E1253" s="3" t="str">
        <f>IF(ISNUMBER(A1253),COUNTIF(Calculations!A:A, A1253),"")</f>
        <v/>
      </c>
      <c r="F1253" s="3" t="str">
        <f t="shared" si="253"/>
        <v/>
      </c>
      <c r="G1253" s="3" t="str">
        <f t="shared" si="254"/>
        <v/>
      </c>
      <c r="H1253" s="3" t="str">
        <f t="shared" si="242"/>
        <v/>
      </c>
      <c r="I1253" s="3" t="str">
        <f t="shared" si="243"/>
        <v/>
      </c>
      <c r="J1253" s="3" t="str">
        <f t="shared" si="244"/>
        <v/>
      </c>
      <c r="K1253" s="3" t="str">
        <f t="shared" si="245"/>
        <v/>
      </c>
      <c r="L1253" s="3" t="str">
        <f t="shared" si="248"/>
        <v/>
      </c>
      <c r="M1253" s="3" t="str">
        <f t="shared" si="249"/>
        <v/>
      </c>
    </row>
    <row r="1254" spans="1:13" x14ac:dyDescent="0.2">
      <c r="A1254" s="9" t="str">
        <f t="shared" si="246"/>
        <v/>
      </c>
      <c r="B1254" s="3" t="str">
        <f t="shared" si="252"/>
        <v/>
      </c>
      <c r="C1254" s="3" t="str">
        <f t="shared" si="241"/>
        <v/>
      </c>
      <c r="D1254" s="3" t="str">
        <f>IF(ISNUMBER(A1254),COUNTIF(Calculations!B:B, A1254),"")</f>
        <v/>
      </c>
      <c r="E1254" s="3" t="str">
        <f>IF(ISNUMBER(A1254),COUNTIF(Calculations!A:A, A1254),"")</f>
        <v/>
      </c>
      <c r="F1254" s="3" t="str">
        <f t="shared" si="253"/>
        <v/>
      </c>
      <c r="G1254" s="3" t="str">
        <f t="shared" si="254"/>
        <v/>
      </c>
      <c r="H1254" s="3" t="str">
        <f t="shared" si="242"/>
        <v/>
      </c>
      <c r="I1254" s="3" t="str">
        <f t="shared" si="243"/>
        <v/>
      </c>
      <c r="J1254" s="3" t="str">
        <f t="shared" si="244"/>
        <v/>
      </c>
      <c r="K1254" s="3" t="str">
        <f t="shared" si="245"/>
        <v/>
      </c>
      <c r="L1254" s="3" t="str">
        <f t="shared" si="248"/>
        <v/>
      </c>
      <c r="M1254" s="3" t="str">
        <f t="shared" si="249"/>
        <v/>
      </c>
    </row>
    <row r="1255" spans="1:13" x14ac:dyDescent="0.2">
      <c r="A1255" s="9" t="str">
        <f t="shared" si="246"/>
        <v/>
      </c>
      <c r="B1255" s="3" t="str">
        <f t="shared" si="252"/>
        <v/>
      </c>
      <c r="C1255" s="3" t="str">
        <f t="shared" si="241"/>
        <v/>
      </c>
      <c r="D1255" s="3" t="str">
        <f>IF(ISNUMBER(A1255),COUNTIF(Calculations!B:B, A1255),"")</f>
        <v/>
      </c>
      <c r="E1255" s="3" t="str">
        <f>IF(ISNUMBER(A1255),COUNTIF(Calculations!A:A, A1255),"")</f>
        <v/>
      </c>
      <c r="F1255" s="3" t="str">
        <f t="shared" si="253"/>
        <v/>
      </c>
      <c r="G1255" s="3" t="str">
        <f t="shared" si="254"/>
        <v/>
      </c>
      <c r="H1255" s="3" t="str">
        <f t="shared" si="242"/>
        <v/>
      </c>
      <c r="I1255" s="3" t="str">
        <f t="shared" si="243"/>
        <v/>
      </c>
      <c r="J1255" s="3" t="str">
        <f t="shared" si="244"/>
        <v/>
      </c>
      <c r="K1255" s="3" t="str">
        <f t="shared" si="245"/>
        <v/>
      </c>
      <c r="L1255" s="3" t="str">
        <f t="shared" si="248"/>
        <v/>
      </c>
      <c r="M1255" s="3" t="str">
        <f t="shared" si="249"/>
        <v/>
      </c>
    </row>
    <row r="1256" spans="1:13" x14ac:dyDescent="0.2">
      <c r="A1256" s="9" t="str">
        <f t="shared" si="246"/>
        <v/>
      </c>
      <c r="B1256" s="3" t="str">
        <f t="shared" si="252"/>
        <v/>
      </c>
      <c r="C1256" s="3" t="str">
        <f t="shared" si="241"/>
        <v/>
      </c>
      <c r="D1256" s="3" t="str">
        <f>IF(ISNUMBER(A1256),COUNTIF(Calculations!B:B, A1256),"")</f>
        <v/>
      </c>
      <c r="E1256" s="3" t="str">
        <f>IF(ISNUMBER(A1256),COUNTIF(Calculations!A:A, A1256),"")</f>
        <v/>
      </c>
      <c r="F1256" s="3" t="str">
        <f t="shared" si="253"/>
        <v/>
      </c>
      <c r="G1256" s="3" t="str">
        <f t="shared" si="254"/>
        <v/>
      </c>
      <c r="H1256" s="3" t="str">
        <f t="shared" si="242"/>
        <v/>
      </c>
      <c r="I1256" s="3" t="str">
        <f t="shared" si="243"/>
        <v/>
      </c>
      <c r="J1256" s="3" t="str">
        <f t="shared" si="244"/>
        <v/>
      </c>
      <c r="K1256" s="3" t="str">
        <f t="shared" si="245"/>
        <v/>
      </c>
      <c r="L1256" s="3" t="str">
        <f t="shared" si="248"/>
        <v/>
      </c>
      <c r="M1256" s="3" t="str">
        <f t="shared" si="249"/>
        <v/>
      </c>
    </row>
    <row r="1257" spans="1:13" x14ac:dyDescent="0.2">
      <c r="A1257" s="9" t="str">
        <f t="shared" si="246"/>
        <v/>
      </c>
      <c r="B1257" s="3" t="str">
        <f t="shared" si="252"/>
        <v/>
      </c>
      <c r="C1257" s="3" t="str">
        <f t="shared" si="241"/>
        <v/>
      </c>
      <c r="D1257" s="3" t="str">
        <f>IF(ISNUMBER(A1257),COUNTIF(Calculations!B:B, A1257),"")</f>
        <v/>
      </c>
      <c r="E1257" s="3" t="str">
        <f>IF(ISNUMBER(A1257),COUNTIF(Calculations!A:A, A1257),"")</f>
        <v/>
      </c>
      <c r="F1257" s="3" t="str">
        <f t="shared" si="253"/>
        <v/>
      </c>
      <c r="G1257" s="3" t="str">
        <f t="shared" si="254"/>
        <v/>
      </c>
      <c r="H1257" s="3" t="str">
        <f t="shared" si="242"/>
        <v/>
      </c>
      <c r="I1257" s="3" t="str">
        <f t="shared" si="243"/>
        <v/>
      </c>
      <c r="J1257" s="3" t="str">
        <f t="shared" si="244"/>
        <v/>
      </c>
      <c r="K1257" s="3" t="str">
        <f t="shared" si="245"/>
        <v/>
      </c>
      <c r="L1257" s="3" t="str">
        <f t="shared" si="248"/>
        <v/>
      </c>
      <c r="M1257" s="3" t="str">
        <f t="shared" si="249"/>
        <v/>
      </c>
    </row>
    <row r="1258" spans="1:13" x14ac:dyDescent="0.2">
      <c r="A1258" s="9" t="str">
        <f t="shared" si="246"/>
        <v/>
      </c>
      <c r="B1258" s="3" t="str">
        <f t="shared" si="252"/>
        <v/>
      </c>
      <c r="C1258" s="3" t="str">
        <f t="shared" si="241"/>
        <v/>
      </c>
      <c r="D1258" s="3" t="str">
        <f>IF(ISNUMBER(A1258),COUNTIF(Calculations!B:B, A1258),"")</f>
        <v/>
      </c>
      <c r="E1258" s="3" t="str">
        <f>IF(ISNUMBER(A1258),COUNTIF(Calculations!A:A, A1258),"")</f>
        <v/>
      </c>
      <c r="F1258" s="3" t="str">
        <f t="shared" si="253"/>
        <v/>
      </c>
      <c r="G1258" s="3" t="str">
        <f t="shared" si="254"/>
        <v/>
      </c>
      <c r="H1258" s="3" t="str">
        <f t="shared" si="242"/>
        <v/>
      </c>
      <c r="I1258" s="3" t="str">
        <f t="shared" si="243"/>
        <v/>
      </c>
      <c r="J1258" s="3" t="str">
        <f t="shared" si="244"/>
        <v/>
      </c>
      <c r="K1258" s="3" t="str">
        <f t="shared" si="245"/>
        <v/>
      </c>
      <c r="L1258" s="3" t="str">
        <f t="shared" si="248"/>
        <v/>
      </c>
      <c r="M1258" s="3" t="str">
        <f t="shared" si="249"/>
        <v/>
      </c>
    </row>
    <row r="1259" spans="1:13" x14ac:dyDescent="0.2">
      <c r="A1259" s="9" t="str">
        <f t="shared" si="246"/>
        <v/>
      </c>
      <c r="B1259" s="3" t="str">
        <f t="shared" si="252"/>
        <v/>
      </c>
      <c r="C1259" s="3" t="str">
        <f t="shared" si="241"/>
        <v/>
      </c>
      <c r="D1259" s="3" t="str">
        <f>IF(ISNUMBER(A1259),COUNTIF(Calculations!B:B, A1259),"")</f>
        <v/>
      </c>
      <c r="E1259" s="3" t="str">
        <f>IF(ISNUMBER(A1259),COUNTIF(Calculations!A:A, A1259),"")</f>
        <v/>
      </c>
      <c r="F1259" s="3" t="str">
        <f t="shared" si="253"/>
        <v/>
      </c>
      <c r="G1259" s="3" t="str">
        <f t="shared" si="254"/>
        <v/>
      </c>
      <c r="H1259" s="3" t="str">
        <f t="shared" si="242"/>
        <v/>
      </c>
      <c r="I1259" s="3" t="str">
        <f t="shared" si="243"/>
        <v/>
      </c>
      <c r="J1259" s="3" t="str">
        <f t="shared" si="244"/>
        <v/>
      </c>
      <c r="K1259" s="3" t="str">
        <f t="shared" si="245"/>
        <v/>
      </c>
      <c r="L1259" s="3" t="str">
        <f t="shared" si="248"/>
        <v/>
      </c>
      <c r="M1259" s="3" t="str">
        <f t="shared" si="249"/>
        <v/>
      </c>
    </row>
    <row r="1260" spans="1:13" x14ac:dyDescent="0.2">
      <c r="A1260" s="9" t="str">
        <f t="shared" si="246"/>
        <v/>
      </c>
      <c r="B1260" s="3" t="str">
        <f t="shared" si="252"/>
        <v/>
      </c>
      <c r="C1260" s="3" t="str">
        <f t="shared" si="241"/>
        <v/>
      </c>
      <c r="D1260" s="3" t="str">
        <f>IF(ISNUMBER(A1260),COUNTIF(Calculations!B:B, A1260),"")</f>
        <v/>
      </c>
      <c r="E1260" s="3" t="str">
        <f>IF(ISNUMBER(A1260),COUNTIF(Calculations!A:A, A1260),"")</f>
        <v/>
      </c>
      <c r="F1260" s="3" t="str">
        <f t="shared" si="253"/>
        <v/>
      </c>
      <c r="G1260" s="3" t="str">
        <f t="shared" si="254"/>
        <v/>
      </c>
      <c r="H1260" s="3" t="str">
        <f t="shared" si="242"/>
        <v/>
      </c>
      <c r="I1260" s="3" t="str">
        <f t="shared" si="243"/>
        <v/>
      </c>
      <c r="J1260" s="3" t="str">
        <f t="shared" si="244"/>
        <v/>
      </c>
      <c r="K1260" s="3" t="str">
        <f t="shared" si="245"/>
        <v/>
      </c>
      <c r="L1260" s="3" t="str">
        <f t="shared" si="248"/>
        <v/>
      </c>
      <c r="M1260" s="3" t="str">
        <f t="shared" si="249"/>
        <v/>
      </c>
    </row>
    <row r="1261" spans="1:13" x14ac:dyDescent="0.2">
      <c r="A1261" s="9" t="str">
        <f t="shared" si="246"/>
        <v/>
      </c>
      <c r="B1261" s="3" t="str">
        <f t="shared" si="252"/>
        <v/>
      </c>
      <c r="C1261" s="3" t="str">
        <f t="shared" si="241"/>
        <v/>
      </c>
      <c r="D1261" s="3" t="str">
        <f>IF(ISNUMBER(A1261),COUNTIF(Calculations!B:B, A1261),"")</f>
        <v/>
      </c>
      <c r="E1261" s="3" t="str">
        <f>IF(ISNUMBER(A1261),COUNTIF(Calculations!A:A, A1261),"")</f>
        <v/>
      </c>
      <c r="F1261" s="3" t="str">
        <f t="shared" si="253"/>
        <v/>
      </c>
      <c r="G1261" s="3" t="str">
        <f t="shared" si="254"/>
        <v/>
      </c>
      <c r="H1261" s="3" t="str">
        <f t="shared" si="242"/>
        <v/>
      </c>
      <c r="I1261" s="3" t="str">
        <f t="shared" si="243"/>
        <v/>
      </c>
      <c r="J1261" s="3" t="str">
        <f t="shared" si="244"/>
        <v/>
      </c>
      <c r="K1261" s="3" t="str">
        <f t="shared" si="245"/>
        <v/>
      </c>
      <c r="L1261" s="3" t="str">
        <f t="shared" si="248"/>
        <v/>
      </c>
      <c r="M1261" s="3" t="str">
        <f t="shared" si="249"/>
        <v/>
      </c>
    </row>
    <row r="1262" spans="1:13" x14ac:dyDescent="0.2">
      <c r="A1262" s="9" t="str">
        <f t="shared" si="246"/>
        <v/>
      </c>
      <c r="B1262" s="3" t="str">
        <f t="shared" si="252"/>
        <v/>
      </c>
      <c r="C1262" s="3" t="str">
        <f t="shared" si="241"/>
        <v/>
      </c>
      <c r="D1262" s="3" t="str">
        <f>IF(ISNUMBER(A1262),COUNTIF(Calculations!B:B, A1262),"")</f>
        <v/>
      </c>
      <c r="E1262" s="3" t="str">
        <f>IF(ISNUMBER(A1262),COUNTIF(Calculations!A:A, A1262),"")</f>
        <v/>
      </c>
      <c r="F1262" s="3" t="str">
        <f t="shared" si="253"/>
        <v/>
      </c>
      <c r="G1262" s="3" t="str">
        <f t="shared" si="254"/>
        <v/>
      </c>
      <c r="H1262" s="3" t="str">
        <f t="shared" si="242"/>
        <v/>
      </c>
      <c r="I1262" s="3" t="str">
        <f t="shared" si="243"/>
        <v/>
      </c>
      <c r="J1262" s="3" t="str">
        <f t="shared" si="244"/>
        <v/>
      </c>
      <c r="K1262" s="3" t="str">
        <f t="shared" si="245"/>
        <v/>
      </c>
      <c r="L1262" s="3" t="str">
        <f t="shared" si="248"/>
        <v/>
      </c>
      <c r="M1262" s="3" t="str">
        <f t="shared" si="249"/>
        <v/>
      </c>
    </row>
    <row r="1263" spans="1:13" x14ac:dyDescent="0.2">
      <c r="A1263" s="9" t="str">
        <f t="shared" si="246"/>
        <v/>
      </c>
      <c r="B1263" s="3" t="str">
        <f t="shared" si="252"/>
        <v/>
      </c>
      <c r="C1263" s="3" t="str">
        <f t="shared" si="241"/>
        <v/>
      </c>
      <c r="D1263" s="3" t="str">
        <f>IF(ISNUMBER(A1263),COUNTIF(Calculations!B:B, A1263),"")</f>
        <v/>
      </c>
      <c r="E1263" s="3" t="str">
        <f>IF(ISNUMBER(A1263),COUNTIF(Calculations!A:A, A1263),"")</f>
        <v/>
      </c>
      <c r="F1263" s="3" t="str">
        <f t="shared" si="253"/>
        <v/>
      </c>
      <c r="G1263" s="3" t="str">
        <f t="shared" si="254"/>
        <v/>
      </c>
      <c r="H1263" s="3" t="str">
        <f t="shared" si="242"/>
        <v/>
      </c>
      <c r="I1263" s="3" t="str">
        <f t="shared" si="243"/>
        <v/>
      </c>
      <c r="J1263" s="3" t="str">
        <f t="shared" si="244"/>
        <v/>
      </c>
      <c r="K1263" s="3" t="str">
        <f t="shared" si="245"/>
        <v/>
      </c>
      <c r="L1263" s="3" t="str">
        <f t="shared" si="248"/>
        <v/>
      </c>
      <c r="M1263" s="3" t="str">
        <f t="shared" si="249"/>
        <v/>
      </c>
    </row>
    <row r="1264" spans="1:13" x14ac:dyDescent="0.2">
      <c r="A1264" s="9" t="str">
        <f t="shared" si="246"/>
        <v/>
      </c>
      <c r="B1264" s="3" t="str">
        <f t="shared" si="252"/>
        <v/>
      </c>
      <c r="C1264" s="3" t="str">
        <f t="shared" si="241"/>
        <v/>
      </c>
      <c r="D1264" s="3" t="str">
        <f>IF(ISNUMBER(A1264),COUNTIF(Calculations!B:B, A1264),"")</f>
        <v/>
      </c>
      <c r="E1264" s="3" t="str">
        <f>IF(ISNUMBER(A1264),COUNTIF(Calculations!A:A, A1264),"")</f>
        <v/>
      </c>
      <c r="F1264" s="3" t="str">
        <f t="shared" si="253"/>
        <v/>
      </c>
      <c r="G1264" s="3" t="str">
        <f t="shared" si="254"/>
        <v/>
      </c>
      <c r="H1264" s="3" t="str">
        <f t="shared" si="242"/>
        <v/>
      </c>
      <c r="I1264" s="3" t="str">
        <f t="shared" si="243"/>
        <v/>
      </c>
      <c r="J1264" s="3" t="str">
        <f t="shared" si="244"/>
        <v/>
      </c>
      <c r="K1264" s="3" t="str">
        <f t="shared" si="245"/>
        <v/>
      </c>
      <c r="L1264" s="3" t="str">
        <f t="shared" si="248"/>
        <v/>
      </c>
      <c r="M1264" s="3" t="str">
        <f t="shared" si="249"/>
        <v/>
      </c>
    </row>
    <row r="1265" spans="1:13" x14ac:dyDescent="0.2">
      <c r="A1265" s="9" t="str">
        <f t="shared" si="246"/>
        <v/>
      </c>
      <c r="B1265" s="3" t="str">
        <f t="shared" si="252"/>
        <v/>
      </c>
      <c r="C1265" s="3" t="str">
        <f t="shared" si="241"/>
        <v/>
      </c>
      <c r="D1265" s="3" t="str">
        <f>IF(ISNUMBER(A1265),COUNTIF(Calculations!B:B, A1265),"")</f>
        <v/>
      </c>
      <c r="E1265" s="3" t="str">
        <f>IF(ISNUMBER(A1265),COUNTIF(Calculations!A:A, A1265),"")</f>
        <v/>
      </c>
      <c r="F1265" s="3" t="str">
        <f t="shared" si="253"/>
        <v/>
      </c>
      <c r="G1265" s="3" t="str">
        <f t="shared" si="254"/>
        <v/>
      </c>
      <c r="H1265" s="3" t="str">
        <f t="shared" si="242"/>
        <v/>
      </c>
      <c r="I1265" s="3" t="str">
        <f t="shared" si="243"/>
        <v/>
      </c>
      <c r="J1265" s="3" t="str">
        <f t="shared" si="244"/>
        <v/>
      </c>
      <c r="K1265" s="3" t="str">
        <f t="shared" si="245"/>
        <v/>
      </c>
      <c r="L1265" s="3" t="str">
        <f t="shared" si="248"/>
        <v/>
      </c>
      <c r="M1265" s="3" t="str">
        <f t="shared" si="249"/>
        <v/>
      </c>
    </row>
    <row r="1266" spans="1:13" x14ac:dyDescent="0.2">
      <c r="A1266" s="9" t="str">
        <f t="shared" si="246"/>
        <v/>
      </c>
      <c r="B1266" s="3" t="str">
        <f t="shared" si="252"/>
        <v/>
      </c>
      <c r="C1266" s="3" t="str">
        <f t="shared" si="241"/>
        <v/>
      </c>
      <c r="D1266" s="3" t="str">
        <f>IF(ISNUMBER(A1266),COUNTIF(Calculations!B:B, A1266),"")</f>
        <v/>
      </c>
      <c r="E1266" s="3" t="str">
        <f>IF(ISNUMBER(A1266),COUNTIF(Calculations!A:A, A1266),"")</f>
        <v/>
      </c>
      <c r="F1266" s="3" t="str">
        <f t="shared" si="253"/>
        <v/>
      </c>
      <c r="G1266" s="3" t="str">
        <f t="shared" si="254"/>
        <v/>
      </c>
      <c r="H1266" s="3" t="str">
        <f t="shared" si="242"/>
        <v/>
      </c>
      <c r="I1266" s="3" t="str">
        <f t="shared" si="243"/>
        <v/>
      </c>
      <c r="J1266" s="3" t="str">
        <f t="shared" si="244"/>
        <v/>
      </c>
      <c r="K1266" s="3" t="str">
        <f t="shared" si="245"/>
        <v/>
      </c>
      <c r="L1266" s="3" t="str">
        <f t="shared" si="248"/>
        <v/>
      </c>
      <c r="M1266" s="3" t="str">
        <f t="shared" si="249"/>
        <v/>
      </c>
    </row>
    <row r="1267" spans="1:13" x14ac:dyDescent="0.2">
      <c r="A1267" s="9" t="str">
        <f t="shared" si="246"/>
        <v/>
      </c>
      <c r="B1267" s="3" t="str">
        <f t="shared" si="252"/>
        <v/>
      </c>
      <c r="C1267" s="3" t="str">
        <f t="shared" si="241"/>
        <v/>
      </c>
      <c r="D1267" s="3" t="str">
        <f>IF(ISNUMBER(A1267),COUNTIF(Calculations!B:B, A1267),"")</f>
        <v/>
      </c>
      <c r="E1267" s="3" t="str">
        <f>IF(ISNUMBER(A1267),COUNTIF(Calculations!A:A, A1267),"")</f>
        <v/>
      </c>
      <c r="F1267" s="3" t="str">
        <f t="shared" si="253"/>
        <v/>
      </c>
      <c r="G1267" s="3" t="str">
        <f t="shared" si="254"/>
        <v/>
      </c>
      <c r="H1267" s="3" t="str">
        <f t="shared" si="242"/>
        <v/>
      </c>
      <c r="I1267" s="3" t="str">
        <f t="shared" si="243"/>
        <v/>
      </c>
      <c r="J1267" s="3" t="str">
        <f t="shared" si="244"/>
        <v/>
      </c>
      <c r="K1267" s="3" t="str">
        <f t="shared" si="245"/>
        <v/>
      </c>
      <c r="L1267" s="3" t="str">
        <f t="shared" si="248"/>
        <v/>
      </c>
      <c r="M1267" s="3" t="str">
        <f t="shared" si="249"/>
        <v/>
      </c>
    </row>
    <row r="1268" spans="1:13" x14ac:dyDescent="0.2">
      <c r="A1268" s="9" t="str">
        <f t="shared" si="246"/>
        <v/>
      </c>
      <c r="B1268" s="3" t="str">
        <f t="shared" si="252"/>
        <v/>
      </c>
      <c r="C1268" s="3" t="str">
        <f t="shared" si="241"/>
        <v/>
      </c>
      <c r="D1268" s="3" t="str">
        <f>IF(ISNUMBER(A1268),COUNTIF(Calculations!B:B, A1268),"")</f>
        <v/>
      </c>
      <c r="E1268" s="3" t="str">
        <f>IF(ISNUMBER(A1268),COUNTIF(Calculations!A:A, A1268),"")</f>
        <v/>
      </c>
      <c r="F1268" s="3" t="str">
        <f t="shared" si="253"/>
        <v/>
      </c>
      <c r="G1268" s="3" t="str">
        <f t="shared" si="254"/>
        <v/>
      </c>
      <c r="H1268" s="3" t="str">
        <f t="shared" si="242"/>
        <v/>
      </c>
      <c r="I1268" s="3" t="str">
        <f t="shared" si="243"/>
        <v/>
      </c>
      <c r="J1268" s="3" t="str">
        <f t="shared" si="244"/>
        <v/>
      </c>
      <c r="K1268" s="3" t="str">
        <f t="shared" si="245"/>
        <v/>
      </c>
      <c r="L1268" s="3" t="str">
        <f t="shared" si="248"/>
        <v/>
      </c>
      <c r="M1268" s="3" t="str">
        <f t="shared" si="249"/>
        <v/>
      </c>
    </row>
    <row r="1269" spans="1:13" x14ac:dyDescent="0.2">
      <c r="A1269" s="9" t="str">
        <f t="shared" si="246"/>
        <v/>
      </c>
      <c r="B1269" s="3" t="str">
        <f t="shared" si="252"/>
        <v/>
      </c>
      <c r="C1269" s="3" t="str">
        <f t="shared" si="241"/>
        <v/>
      </c>
      <c r="D1269" s="3" t="str">
        <f>IF(ISNUMBER(A1269),COUNTIF(Calculations!B:B, A1269),"")</f>
        <v/>
      </c>
      <c r="E1269" s="3" t="str">
        <f>IF(ISNUMBER(A1269),COUNTIF(Calculations!A:A, A1269),"")</f>
        <v/>
      </c>
      <c r="F1269" s="3" t="str">
        <f t="shared" si="253"/>
        <v/>
      </c>
      <c r="G1269" s="3" t="str">
        <f t="shared" si="254"/>
        <v/>
      </c>
      <c r="H1269" s="3" t="str">
        <f t="shared" si="242"/>
        <v/>
      </c>
      <c r="I1269" s="3" t="str">
        <f t="shared" si="243"/>
        <v/>
      </c>
      <c r="J1269" s="3" t="str">
        <f t="shared" si="244"/>
        <v/>
      </c>
      <c r="K1269" s="3" t="str">
        <f t="shared" si="245"/>
        <v/>
      </c>
      <c r="L1269" s="3" t="str">
        <f t="shared" si="248"/>
        <v/>
      </c>
      <c r="M1269" s="3" t="str">
        <f t="shared" si="249"/>
        <v/>
      </c>
    </row>
    <row r="1270" spans="1:13" x14ac:dyDescent="0.2">
      <c r="A1270" s="9" t="str">
        <f t="shared" si="246"/>
        <v/>
      </c>
      <c r="B1270" s="3" t="str">
        <f t="shared" si="252"/>
        <v/>
      </c>
      <c r="C1270" s="3" t="str">
        <f t="shared" si="241"/>
        <v/>
      </c>
      <c r="D1270" s="3" t="str">
        <f>IF(ISNUMBER(A1270),COUNTIF(Calculations!B:B, A1270),"")</f>
        <v/>
      </c>
      <c r="E1270" s="3" t="str">
        <f>IF(ISNUMBER(A1270),COUNTIF(Calculations!A:A, A1270),"")</f>
        <v/>
      </c>
      <c r="F1270" s="3" t="str">
        <f t="shared" si="253"/>
        <v/>
      </c>
      <c r="G1270" s="3" t="str">
        <f t="shared" si="254"/>
        <v/>
      </c>
      <c r="H1270" s="3" t="str">
        <f t="shared" si="242"/>
        <v/>
      </c>
      <c r="I1270" s="3" t="str">
        <f t="shared" si="243"/>
        <v/>
      </c>
      <c r="J1270" s="3" t="str">
        <f t="shared" si="244"/>
        <v/>
      </c>
      <c r="K1270" s="3" t="str">
        <f t="shared" si="245"/>
        <v/>
      </c>
      <c r="L1270" s="3" t="str">
        <f t="shared" si="248"/>
        <v/>
      </c>
      <c r="M1270" s="3" t="str">
        <f t="shared" si="249"/>
        <v/>
      </c>
    </row>
    <row r="1271" spans="1:13" x14ac:dyDescent="0.2">
      <c r="A1271" s="9" t="str">
        <f t="shared" si="246"/>
        <v/>
      </c>
      <c r="B1271" s="3" t="str">
        <f t="shared" si="252"/>
        <v/>
      </c>
      <c r="C1271" s="3" t="str">
        <f t="shared" si="241"/>
        <v/>
      </c>
      <c r="D1271" s="3" t="str">
        <f>IF(ISNUMBER(A1271),COUNTIF(Calculations!B:B, A1271),"")</f>
        <v/>
      </c>
      <c r="E1271" s="3" t="str">
        <f>IF(ISNUMBER(A1271),COUNTIF(Calculations!A:A, A1271),"")</f>
        <v/>
      </c>
      <c r="F1271" s="3" t="str">
        <f t="shared" si="253"/>
        <v/>
      </c>
      <c r="G1271" s="3" t="str">
        <f t="shared" si="254"/>
        <v/>
      </c>
      <c r="H1271" s="3" t="str">
        <f t="shared" si="242"/>
        <v/>
      </c>
      <c r="I1271" s="3" t="str">
        <f t="shared" si="243"/>
        <v/>
      </c>
      <c r="J1271" s="3" t="str">
        <f t="shared" si="244"/>
        <v/>
      </c>
      <c r="K1271" s="3" t="str">
        <f t="shared" si="245"/>
        <v/>
      </c>
      <c r="L1271" s="3" t="str">
        <f t="shared" si="248"/>
        <v/>
      </c>
      <c r="M1271" s="3" t="str">
        <f t="shared" si="249"/>
        <v/>
      </c>
    </row>
    <row r="1272" spans="1:13" x14ac:dyDescent="0.2">
      <c r="A1272" s="9" t="str">
        <f t="shared" si="246"/>
        <v/>
      </c>
      <c r="B1272" s="3" t="str">
        <f t="shared" si="252"/>
        <v/>
      </c>
      <c r="C1272" s="3" t="str">
        <f t="shared" si="241"/>
        <v/>
      </c>
      <c r="D1272" s="3" t="str">
        <f>IF(ISNUMBER(A1272),COUNTIF(Calculations!B:B, A1272),"")</f>
        <v/>
      </c>
      <c r="E1272" s="3" t="str">
        <f>IF(ISNUMBER(A1272),COUNTIF(Calculations!A:A, A1272),"")</f>
        <v/>
      </c>
      <c r="F1272" s="3" t="str">
        <f t="shared" si="253"/>
        <v/>
      </c>
      <c r="G1272" s="3" t="str">
        <f t="shared" si="254"/>
        <v/>
      </c>
      <c r="H1272" s="3" t="str">
        <f t="shared" si="242"/>
        <v/>
      </c>
      <c r="I1272" s="3" t="str">
        <f t="shared" si="243"/>
        <v/>
      </c>
      <c r="J1272" s="3" t="str">
        <f t="shared" si="244"/>
        <v/>
      </c>
      <c r="K1272" s="3" t="str">
        <f t="shared" si="245"/>
        <v/>
      </c>
      <c r="L1272" s="3" t="str">
        <f t="shared" si="248"/>
        <v/>
      </c>
      <c r="M1272" s="3" t="str">
        <f t="shared" si="249"/>
        <v/>
      </c>
    </row>
    <row r="1273" spans="1:13" x14ac:dyDescent="0.2">
      <c r="A1273" s="9" t="str">
        <f t="shared" si="246"/>
        <v/>
      </c>
      <c r="B1273" s="3" t="str">
        <f t="shared" si="252"/>
        <v/>
      </c>
      <c r="C1273" s="3" t="str">
        <f t="shared" si="241"/>
        <v/>
      </c>
      <c r="D1273" s="3" t="str">
        <f>IF(ISNUMBER(A1273),COUNTIF(Calculations!B:B, A1273),"")</f>
        <v/>
      </c>
      <c r="E1273" s="3" t="str">
        <f>IF(ISNUMBER(A1273),COUNTIF(Calculations!A:A, A1273),"")</f>
        <v/>
      </c>
      <c r="F1273" s="3" t="str">
        <f t="shared" si="253"/>
        <v/>
      </c>
      <c r="G1273" s="3" t="str">
        <f t="shared" si="254"/>
        <v/>
      </c>
      <c r="H1273" s="3" t="str">
        <f t="shared" si="242"/>
        <v/>
      </c>
      <c r="I1273" s="3" t="str">
        <f t="shared" si="243"/>
        <v/>
      </c>
      <c r="J1273" s="3" t="str">
        <f t="shared" si="244"/>
        <v/>
      </c>
      <c r="K1273" s="3" t="str">
        <f t="shared" si="245"/>
        <v/>
      </c>
      <c r="L1273" s="3" t="str">
        <f t="shared" si="248"/>
        <v/>
      </c>
      <c r="M1273" s="3" t="str">
        <f t="shared" si="249"/>
        <v/>
      </c>
    </row>
    <row r="1274" spans="1:13" x14ac:dyDescent="0.2">
      <c r="A1274" s="9" t="str">
        <f t="shared" si="246"/>
        <v/>
      </c>
      <c r="B1274" s="3" t="str">
        <f t="shared" si="252"/>
        <v/>
      </c>
      <c r="C1274" s="3" t="str">
        <f t="shared" si="241"/>
        <v/>
      </c>
      <c r="D1274" s="3" t="str">
        <f>IF(ISNUMBER(A1274),COUNTIF(Calculations!B:B, A1274),"")</f>
        <v/>
      </c>
      <c r="E1274" s="3" t="str">
        <f>IF(ISNUMBER(A1274),COUNTIF(Calculations!A:A, A1274),"")</f>
        <v/>
      </c>
      <c r="F1274" s="3" t="str">
        <f t="shared" si="253"/>
        <v/>
      </c>
      <c r="G1274" s="3" t="str">
        <f t="shared" si="254"/>
        <v/>
      </c>
      <c r="H1274" s="3" t="str">
        <f t="shared" si="242"/>
        <v/>
      </c>
      <c r="I1274" s="3" t="str">
        <f t="shared" si="243"/>
        <v/>
      </c>
      <c r="J1274" s="3" t="str">
        <f t="shared" si="244"/>
        <v/>
      </c>
      <c r="K1274" s="3" t="str">
        <f t="shared" si="245"/>
        <v/>
      </c>
      <c r="L1274" s="3" t="str">
        <f t="shared" si="248"/>
        <v/>
      </c>
      <c r="M1274" s="3" t="str">
        <f t="shared" si="249"/>
        <v/>
      </c>
    </row>
    <row r="1275" spans="1:13" x14ac:dyDescent="0.2">
      <c r="A1275" s="9" t="str">
        <f t="shared" si="246"/>
        <v/>
      </c>
      <c r="B1275" s="3" t="str">
        <f t="shared" si="252"/>
        <v/>
      </c>
      <c r="C1275" s="3" t="str">
        <f t="shared" si="241"/>
        <v/>
      </c>
      <c r="D1275" s="3" t="str">
        <f>IF(ISNUMBER(A1275),COUNTIF(Calculations!B:B, A1275),"")</f>
        <v/>
      </c>
      <c r="E1275" s="3" t="str">
        <f>IF(ISNUMBER(A1275),COUNTIF(Calculations!A:A, A1275),"")</f>
        <v/>
      </c>
      <c r="F1275" s="3" t="str">
        <f t="shared" si="253"/>
        <v/>
      </c>
      <c r="G1275" s="3" t="str">
        <f t="shared" si="254"/>
        <v/>
      </c>
      <c r="H1275" s="3" t="str">
        <f t="shared" si="242"/>
        <v/>
      </c>
      <c r="I1275" s="3" t="str">
        <f t="shared" si="243"/>
        <v/>
      </c>
      <c r="J1275" s="3" t="str">
        <f t="shared" si="244"/>
        <v/>
      </c>
      <c r="K1275" s="3" t="str">
        <f t="shared" si="245"/>
        <v/>
      </c>
      <c r="L1275" s="3" t="str">
        <f t="shared" si="248"/>
        <v/>
      </c>
      <c r="M1275" s="3" t="str">
        <f t="shared" si="249"/>
        <v/>
      </c>
    </row>
    <row r="1276" spans="1:13" x14ac:dyDescent="0.2">
      <c r="A1276" s="9" t="str">
        <f t="shared" si="246"/>
        <v/>
      </c>
      <c r="B1276" s="3" t="str">
        <f t="shared" si="252"/>
        <v/>
      </c>
      <c r="C1276" s="3" t="str">
        <f t="shared" si="241"/>
        <v/>
      </c>
      <c r="D1276" s="3" t="str">
        <f>IF(ISNUMBER(A1276),COUNTIF(Calculations!B:B, A1276),"")</f>
        <v/>
      </c>
      <c r="E1276" s="3" t="str">
        <f>IF(ISNUMBER(A1276),COUNTIF(Calculations!A:A, A1276),"")</f>
        <v/>
      </c>
      <c r="F1276" s="3" t="str">
        <f t="shared" si="253"/>
        <v/>
      </c>
      <c r="G1276" s="3" t="str">
        <f t="shared" si="254"/>
        <v/>
      </c>
      <c r="H1276" s="3" t="str">
        <f t="shared" si="242"/>
        <v/>
      </c>
      <c r="I1276" s="3" t="str">
        <f t="shared" si="243"/>
        <v/>
      </c>
      <c r="J1276" s="3" t="str">
        <f t="shared" si="244"/>
        <v/>
      </c>
      <c r="K1276" s="3" t="str">
        <f t="shared" si="245"/>
        <v/>
      </c>
      <c r="L1276" s="3" t="str">
        <f t="shared" si="248"/>
        <v/>
      </c>
      <c r="M1276" s="3" t="str">
        <f t="shared" si="249"/>
        <v/>
      </c>
    </row>
    <row r="1277" spans="1:13" x14ac:dyDescent="0.2">
      <c r="A1277" s="9" t="str">
        <f t="shared" si="246"/>
        <v/>
      </c>
      <c r="B1277" s="3" t="str">
        <f t="shared" si="252"/>
        <v/>
      </c>
      <c r="C1277" s="3" t="str">
        <f t="shared" si="241"/>
        <v/>
      </c>
      <c r="D1277" s="3" t="str">
        <f>IF(ISNUMBER(A1277),COUNTIF(Calculations!B:B, A1277),"")</f>
        <v/>
      </c>
      <c r="E1277" s="3" t="str">
        <f>IF(ISNUMBER(A1277),COUNTIF(Calculations!A:A, A1277),"")</f>
        <v/>
      </c>
      <c r="F1277" s="3" t="str">
        <f t="shared" si="253"/>
        <v/>
      </c>
      <c r="G1277" s="3" t="str">
        <f t="shared" si="254"/>
        <v/>
      </c>
      <c r="H1277" s="3" t="str">
        <f t="shared" si="242"/>
        <v/>
      </c>
      <c r="I1277" s="3" t="str">
        <f t="shared" si="243"/>
        <v/>
      </c>
      <c r="J1277" s="3" t="str">
        <f t="shared" si="244"/>
        <v/>
      </c>
      <c r="K1277" s="3" t="str">
        <f t="shared" si="245"/>
        <v/>
      </c>
      <c r="L1277" s="3" t="str">
        <f t="shared" si="248"/>
        <v/>
      </c>
      <c r="M1277" s="3" t="str">
        <f t="shared" si="249"/>
        <v/>
      </c>
    </row>
    <row r="1278" spans="1:13" x14ac:dyDescent="0.2">
      <c r="A1278" s="9" t="str">
        <f t="shared" si="246"/>
        <v/>
      </c>
      <c r="B1278" s="3" t="str">
        <f t="shared" si="252"/>
        <v/>
      </c>
      <c r="C1278" s="3" t="str">
        <f t="shared" si="241"/>
        <v/>
      </c>
      <c r="D1278" s="3" t="str">
        <f>IF(ISNUMBER(A1278),COUNTIF(Calculations!B:B, A1278),"")</f>
        <v/>
      </c>
      <c r="E1278" s="3" t="str">
        <f>IF(ISNUMBER(A1278),COUNTIF(Calculations!A:A, A1278),"")</f>
        <v/>
      </c>
      <c r="F1278" s="3" t="str">
        <f t="shared" si="253"/>
        <v/>
      </c>
      <c r="G1278" s="3" t="str">
        <f t="shared" si="254"/>
        <v/>
      </c>
      <c r="H1278" s="3" t="str">
        <f t="shared" si="242"/>
        <v/>
      </c>
      <c r="I1278" s="3" t="str">
        <f t="shared" si="243"/>
        <v/>
      </c>
      <c r="J1278" s="3" t="str">
        <f t="shared" si="244"/>
        <v/>
      </c>
      <c r="K1278" s="3" t="str">
        <f t="shared" si="245"/>
        <v/>
      </c>
      <c r="L1278" s="3" t="str">
        <f t="shared" si="248"/>
        <v/>
      </c>
      <c r="M1278" s="3" t="str">
        <f t="shared" si="249"/>
        <v/>
      </c>
    </row>
    <row r="1279" spans="1:13" x14ac:dyDescent="0.2">
      <c r="A1279" s="9" t="str">
        <f t="shared" si="246"/>
        <v/>
      </c>
      <c r="B1279" s="3" t="str">
        <f t="shared" si="252"/>
        <v/>
      </c>
      <c r="C1279" s="3" t="str">
        <f t="shared" si="241"/>
        <v/>
      </c>
      <c r="D1279" s="3" t="str">
        <f>IF(ISNUMBER(A1279),COUNTIF(Calculations!B:B, A1279),"")</f>
        <v/>
      </c>
      <c r="E1279" s="3" t="str">
        <f>IF(ISNUMBER(A1279),COUNTIF(Calculations!A:A, A1279),"")</f>
        <v/>
      </c>
      <c r="F1279" s="3" t="str">
        <f t="shared" si="253"/>
        <v/>
      </c>
      <c r="G1279" s="3" t="str">
        <f t="shared" si="254"/>
        <v/>
      </c>
      <c r="H1279" s="3" t="str">
        <f t="shared" si="242"/>
        <v/>
      </c>
      <c r="I1279" s="3" t="str">
        <f t="shared" si="243"/>
        <v/>
      </c>
      <c r="J1279" s="3" t="str">
        <f t="shared" si="244"/>
        <v/>
      </c>
      <c r="K1279" s="3" t="str">
        <f t="shared" si="245"/>
        <v/>
      </c>
      <c r="L1279" s="3" t="str">
        <f t="shared" si="248"/>
        <v/>
      </c>
      <c r="M1279" s="3" t="str">
        <f t="shared" si="249"/>
        <v/>
      </c>
    </row>
    <row r="1280" spans="1:13" x14ac:dyDescent="0.2">
      <c r="A1280" s="9" t="str">
        <f t="shared" si="246"/>
        <v/>
      </c>
      <c r="B1280" s="3" t="str">
        <f t="shared" si="252"/>
        <v/>
      </c>
      <c r="C1280" s="3" t="str">
        <f t="shared" si="241"/>
        <v/>
      </c>
      <c r="D1280" s="3" t="str">
        <f>IF(ISNUMBER(A1280),COUNTIF(Calculations!B:B, A1280),"")</f>
        <v/>
      </c>
      <c r="E1280" s="3" t="str">
        <f>IF(ISNUMBER(A1280),COUNTIF(Calculations!A:A, A1280),"")</f>
        <v/>
      </c>
      <c r="F1280" s="3" t="str">
        <f t="shared" si="253"/>
        <v/>
      </c>
      <c r="G1280" s="3" t="str">
        <f t="shared" si="254"/>
        <v/>
      </c>
      <c r="H1280" s="3" t="str">
        <f t="shared" si="242"/>
        <v/>
      </c>
      <c r="I1280" s="3" t="str">
        <f t="shared" si="243"/>
        <v/>
      </c>
      <c r="J1280" s="3" t="str">
        <f t="shared" si="244"/>
        <v/>
      </c>
      <c r="K1280" s="3" t="str">
        <f t="shared" si="245"/>
        <v/>
      </c>
      <c r="L1280" s="3" t="str">
        <f t="shared" si="248"/>
        <v/>
      </c>
      <c r="M1280" s="3" t="str">
        <f t="shared" si="249"/>
        <v/>
      </c>
    </row>
    <row r="1281" spans="1:13" x14ac:dyDescent="0.2">
      <c r="A1281" s="9" t="str">
        <f t="shared" si="246"/>
        <v/>
      </c>
      <c r="B1281" s="3" t="str">
        <f t="shared" si="252"/>
        <v/>
      </c>
      <c r="C1281" s="3" t="str">
        <f t="shared" si="241"/>
        <v/>
      </c>
      <c r="D1281" s="3" t="str">
        <f>IF(ISNUMBER(A1281),COUNTIF(Calculations!B:B, A1281),"")</f>
        <v/>
      </c>
      <c r="E1281" s="3" t="str">
        <f>IF(ISNUMBER(A1281),COUNTIF(Calculations!A:A, A1281),"")</f>
        <v/>
      </c>
      <c r="F1281" s="3" t="str">
        <f t="shared" si="253"/>
        <v/>
      </c>
      <c r="G1281" s="3" t="str">
        <f t="shared" si="254"/>
        <v/>
      </c>
      <c r="H1281" s="3" t="str">
        <f t="shared" si="242"/>
        <v/>
      </c>
      <c r="I1281" s="3" t="str">
        <f t="shared" si="243"/>
        <v/>
      </c>
      <c r="J1281" s="3" t="str">
        <f t="shared" si="244"/>
        <v/>
      </c>
      <c r="K1281" s="3" t="str">
        <f t="shared" si="245"/>
        <v/>
      </c>
      <c r="L1281" s="3" t="str">
        <f t="shared" si="248"/>
        <v/>
      </c>
      <c r="M1281" s="3" t="str">
        <f t="shared" si="249"/>
        <v/>
      </c>
    </row>
    <row r="1282" spans="1:13" x14ac:dyDescent="0.2">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53"/>
        <v/>
      </c>
      <c r="G1282" s="3" t="str">
        <f t="shared" si="254"/>
        <v/>
      </c>
      <c r="H1282" s="3" t="str">
        <f t="shared" ref="H1282:H1345" si="256">IF(ISNUMBER(A1282),
  COUNTIFS(IndirectStartDates,"&lt;=" &amp; $A1282, IndirectStartDates,"&gt;"&amp;$A1282-AgeLowest,  IndirectCompletedDates,"&gt;=" &amp; $A1282)
+ COUNTIFS(IndirectStartDates,"&lt;=" &amp; $A1282,    IndirectStartDates,"&gt;"&amp;$A1282-AgeLowest,  IndirectCompletedDates,""),"")</f>
        <v/>
      </c>
      <c r="I1282" s="3"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3" t="str">
        <f t="shared" si="248"/>
        <v/>
      </c>
      <c r="M1282" s="3" t="str">
        <f t="shared" si="249"/>
        <v/>
      </c>
    </row>
    <row r="1283" spans="1:13" x14ac:dyDescent="0.2">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3" t="str">
        <f t="shared" si="253"/>
        <v/>
      </c>
      <c r="G1283" s="3" t="str">
        <f t="shared" si="254"/>
        <v/>
      </c>
      <c r="H1283" s="3" t="str">
        <f t="shared" si="256"/>
        <v/>
      </c>
      <c r="I1283" s="3" t="str">
        <f t="shared" si="257"/>
        <v/>
      </c>
      <c r="J1283" s="3" t="str">
        <f t="shared" si="258"/>
        <v/>
      </c>
      <c r="K1283" s="3" t="str">
        <f t="shared" si="259"/>
        <v/>
      </c>
      <c r="L1283" s="3" t="str">
        <f t="shared" ref="L1283:L1346" si="261">IF(A1283&lt;&gt;"", IF(C1282&gt;0, IF(((C1283-C1282)/C1282)&gt;WIPWarningPercentage,C1283,NA()),NA()),"")</f>
        <v/>
      </c>
      <c r="M1283" s="3" t="str">
        <f t="shared" ref="M1283:M1346" si="262">IF(A1283&lt;&gt;"", IF(J1282+K1282&gt;0, IF(((J1283+K1283)-(J1282+K1282))/(J1282+K1282)&gt;AgeWarningPercentage,J1283+K1283,NA()),NA()),"")</f>
        <v/>
      </c>
    </row>
    <row r="1284" spans="1:13" x14ac:dyDescent="0.2">
      <c r="A1284" s="9" t="str">
        <f t="shared" si="260"/>
        <v/>
      </c>
      <c r="B1284" s="3" t="str">
        <f t="shared" si="252"/>
        <v/>
      </c>
      <c r="C1284" s="3" t="str">
        <f t="shared" si="255"/>
        <v/>
      </c>
      <c r="D1284" s="3" t="str">
        <f>IF(ISNUMBER(A1284),COUNTIF(Calculations!B:B, A1284),"")</f>
        <v/>
      </c>
      <c r="E1284" s="3" t="str">
        <f>IF(ISNUMBER(A1284),COUNTIF(Calculations!A:A, A1284),"")</f>
        <v/>
      </c>
      <c r="F1284" s="3" t="str">
        <f t="shared" si="253"/>
        <v/>
      </c>
      <c r="G1284" s="3" t="str">
        <f t="shared" si="254"/>
        <v/>
      </c>
      <c r="H1284" s="3" t="str">
        <f t="shared" si="256"/>
        <v/>
      </c>
      <c r="I1284" s="3" t="str">
        <f t="shared" si="257"/>
        <v/>
      </c>
      <c r="J1284" s="3" t="str">
        <f t="shared" si="258"/>
        <v/>
      </c>
      <c r="K1284" s="3" t="str">
        <f t="shared" si="259"/>
        <v/>
      </c>
      <c r="L1284" s="3" t="str">
        <f t="shared" si="261"/>
        <v/>
      </c>
      <c r="M1284" s="3" t="str">
        <f t="shared" si="262"/>
        <v/>
      </c>
    </row>
    <row r="1285" spans="1:13" x14ac:dyDescent="0.2">
      <c r="A1285" s="9" t="str">
        <f t="shared" si="260"/>
        <v/>
      </c>
      <c r="B1285" s="3" t="str">
        <f t="shared" si="252"/>
        <v/>
      </c>
      <c r="C1285" s="3" t="str">
        <f t="shared" si="255"/>
        <v/>
      </c>
      <c r="D1285" s="3" t="str">
        <f>IF(ISNUMBER(A1285),COUNTIF(Calculations!B:B, A1285),"")</f>
        <v/>
      </c>
      <c r="E1285" s="3" t="str">
        <f>IF(ISNUMBER(A1285),COUNTIF(Calculations!A:A, A1285),"")</f>
        <v/>
      </c>
      <c r="F1285" s="3" t="str">
        <f t="shared" si="253"/>
        <v/>
      </c>
      <c r="G1285" s="3" t="str">
        <f t="shared" si="254"/>
        <v/>
      </c>
      <c r="H1285" s="3" t="str">
        <f t="shared" si="256"/>
        <v/>
      </c>
      <c r="I1285" s="3" t="str">
        <f t="shared" si="257"/>
        <v/>
      </c>
      <c r="J1285" s="3" t="str">
        <f t="shared" si="258"/>
        <v/>
      </c>
      <c r="K1285" s="3" t="str">
        <f t="shared" si="259"/>
        <v/>
      </c>
      <c r="L1285" s="3" t="str">
        <f t="shared" si="261"/>
        <v/>
      </c>
      <c r="M1285" s="3" t="str">
        <f t="shared" si="262"/>
        <v/>
      </c>
    </row>
    <row r="1286" spans="1:13" x14ac:dyDescent="0.2">
      <c r="A1286" s="9" t="str">
        <f t="shared" si="260"/>
        <v/>
      </c>
      <c r="B1286" s="3" t="str">
        <f t="shared" si="252"/>
        <v/>
      </c>
      <c r="C1286" s="3" t="str">
        <f t="shared" si="255"/>
        <v/>
      </c>
      <c r="D1286" s="3" t="str">
        <f>IF(ISNUMBER(A1286),COUNTIF(Calculations!B:B, A1286),"")</f>
        <v/>
      </c>
      <c r="E1286" s="3" t="str">
        <f>IF(ISNUMBER(A1286),COUNTIF(Calculations!A:A, A1286),"")</f>
        <v/>
      </c>
      <c r="F1286" s="3" t="str">
        <f t="shared" si="253"/>
        <v/>
      </c>
      <c r="G1286" s="3" t="str">
        <f t="shared" si="254"/>
        <v/>
      </c>
      <c r="H1286" s="3" t="str">
        <f t="shared" si="256"/>
        <v/>
      </c>
      <c r="I1286" s="3" t="str">
        <f t="shared" si="257"/>
        <v/>
      </c>
      <c r="J1286" s="3" t="str">
        <f t="shared" si="258"/>
        <v/>
      </c>
      <c r="K1286" s="3" t="str">
        <f t="shared" si="259"/>
        <v/>
      </c>
      <c r="L1286" s="3" t="str">
        <f t="shared" si="261"/>
        <v/>
      </c>
      <c r="M1286" s="3" t="str">
        <f t="shared" si="262"/>
        <v/>
      </c>
    </row>
    <row r="1287" spans="1:13" x14ac:dyDescent="0.2">
      <c r="A1287" s="9" t="str">
        <f t="shared" si="260"/>
        <v/>
      </c>
      <c r="B1287" s="3" t="str">
        <f t="shared" si="252"/>
        <v/>
      </c>
      <c r="C1287" s="3" t="str">
        <f t="shared" si="255"/>
        <v/>
      </c>
      <c r="D1287" s="3" t="str">
        <f>IF(ISNUMBER(A1287),COUNTIF(Calculations!B:B, A1287),"")</f>
        <v/>
      </c>
      <c r="E1287" s="3" t="str">
        <f>IF(ISNUMBER(A1287),COUNTIF(Calculations!A:A, A1287),"")</f>
        <v/>
      </c>
      <c r="F1287" s="3" t="str">
        <f t="shared" si="253"/>
        <v/>
      </c>
      <c r="G1287" s="3" t="str">
        <f t="shared" si="254"/>
        <v/>
      </c>
      <c r="H1287" s="3" t="str">
        <f t="shared" si="256"/>
        <v/>
      </c>
      <c r="I1287" s="3" t="str">
        <f t="shared" si="257"/>
        <v/>
      </c>
      <c r="J1287" s="3" t="str">
        <f t="shared" si="258"/>
        <v/>
      </c>
      <c r="K1287" s="3" t="str">
        <f t="shared" si="259"/>
        <v/>
      </c>
      <c r="L1287" s="3" t="str">
        <f t="shared" si="261"/>
        <v/>
      </c>
      <c r="M1287" s="3" t="str">
        <f t="shared" si="262"/>
        <v/>
      </c>
    </row>
    <row r="1288" spans="1:13" x14ac:dyDescent="0.2">
      <c r="A1288" s="9" t="str">
        <f t="shared" si="260"/>
        <v/>
      </c>
      <c r="B1288" s="3" t="str">
        <f t="shared" si="252"/>
        <v/>
      </c>
      <c r="C1288" s="3" t="str">
        <f t="shared" si="255"/>
        <v/>
      </c>
      <c r="D1288" s="3" t="str">
        <f>IF(ISNUMBER(A1288),COUNTIF(Calculations!B:B, A1288),"")</f>
        <v/>
      </c>
      <c r="E1288" s="3" t="str">
        <f>IF(ISNUMBER(A1288),COUNTIF(Calculations!A:A, A1288),"")</f>
        <v/>
      </c>
      <c r="F1288" s="3" t="str">
        <f t="shared" si="253"/>
        <v/>
      </c>
      <c r="G1288" s="3" t="str">
        <f t="shared" si="254"/>
        <v/>
      </c>
      <c r="H1288" s="3" t="str">
        <f t="shared" si="256"/>
        <v/>
      </c>
      <c r="I1288" s="3" t="str">
        <f t="shared" si="257"/>
        <v/>
      </c>
      <c r="J1288" s="3" t="str">
        <f t="shared" si="258"/>
        <v/>
      </c>
      <c r="K1288" s="3" t="str">
        <f t="shared" si="259"/>
        <v/>
      </c>
      <c r="L1288" s="3" t="str">
        <f t="shared" si="261"/>
        <v/>
      </c>
      <c r="M1288" s="3" t="str">
        <f t="shared" si="262"/>
        <v/>
      </c>
    </row>
    <row r="1289" spans="1:13" x14ac:dyDescent="0.2">
      <c r="A1289" s="9" t="str">
        <f t="shared" si="260"/>
        <v/>
      </c>
      <c r="B1289" s="3" t="str">
        <f t="shared" si="252"/>
        <v/>
      </c>
      <c r="C1289" s="3" t="str">
        <f t="shared" si="255"/>
        <v/>
      </c>
      <c r="D1289" s="3" t="str">
        <f>IF(ISNUMBER(A1289),COUNTIF(Calculations!B:B, A1289),"")</f>
        <v/>
      </c>
      <c r="E1289" s="3" t="str">
        <f>IF(ISNUMBER(A1289),COUNTIF(Calculations!A:A, A1289),"")</f>
        <v/>
      </c>
      <c r="F1289" s="3" t="str">
        <f t="shared" si="253"/>
        <v/>
      </c>
      <c r="G1289" s="3" t="str">
        <f t="shared" si="254"/>
        <v/>
      </c>
      <c r="H1289" s="3" t="str">
        <f t="shared" si="256"/>
        <v/>
      </c>
      <c r="I1289" s="3" t="str">
        <f t="shared" si="257"/>
        <v/>
      </c>
      <c r="J1289" s="3" t="str">
        <f t="shared" si="258"/>
        <v/>
      </c>
      <c r="K1289" s="3" t="str">
        <f t="shared" si="259"/>
        <v/>
      </c>
      <c r="L1289" s="3" t="str">
        <f t="shared" si="261"/>
        <v/>
      </c>
      <c r="M1289" s="3" t="str">
        <f t="shared" si="262"/>
        <v/>
      </c>
    </row>
    <row r="1290" spans="1:13" x14ac:dyDescent="0.2">
      <c r="A1290" s="9" t="str">
        <f t="shared" si="260"/>
        <v/>
      </c>
      <c r="B1290" s="3" t="str">
        <f t="shared" si="252"/>
        <v/>
      </c>
      <c r="C1290" s="3" t="str">
        <f t="shared" si="255"/>
        <v/>
      </c>
      <c r="D1290" s="3" t="str">
        <f>IF(ISNUMBER(A1290),COUNTIF(Calculations!B:B, A1290),"")</f>
        <v/>
      </c>
      <c r="E1290" s="3" t="str">
        <f>IF(ISNUMBER(A1290),COUNTIF(Calculations!A:A, A1290),"")</f>
        <v/>
      </c>
      <c r="F1290" s="3" t="str">
        <f t="shared" si="253"/>
        <v/>
      </c>
      <c r="G1290" s="3" t="str">
        <f t="shared" si="254"/>
        <v/>
      </c>
      <c r="H1290" s="3" t="str">
        <f t="shared" si="256"/>
        <v/>
      </c>
      <c r="I1290" s="3" t="str">
        <f t="shared" si="257"/>
        <v/>
      </c>
      <c r="J1290" s="3" t="str">
        <f t="shared" si="258"/>
        <v/>
      </c>
      <c r="K1290" s="3" t="str">
        <f t="shared" si="259"/>
        <v/>
      </c>
      <c r="L1290" s="3" t="str">
        <f t="shared" si="261"/>
        <v/>
      </c>
      <c r="M1290" s="3" t="str">
        <f t="shared" si="262"/>
        <v/>
      </c>
    </row>
    <row r="1291" spans="1:13" x14ac:dyDescent="0.2">
      <c r="A1291" s="9" t="str">
        <f t="shared" si="260"/>
        <v/>
      </c>
      <c r="B1291" s="3" t="str">
        <f t="shared" si="252"/>
        <v/>
      </c>
      <c r="C1291" s="3" t="str">
        <f t="shared" si="255"/>
        <v/>
      </c>
      <c r="D1291" s="3" t="str">
        <f>IF(ISNUMBER(A1291),COUNTIF(Calculations!B:B, A1291),"")</f>
        <v/>
      </c>
      <c r="E1291" s="3" t="str">
        <f>IF(ISNUMBER(A1291),COUNTIF(Calculations!A:A, A1291),"")</f>
        <v/>
      </c>
      <c r="F1291" s="3" t="str">
        <f t="shared" si="253"/>
        <v/>
      </c>
      <c r="G1291" s="3" t="str">
        <f t="shared" si="254"/>
        <v/>
      </c>
      <c r="H1291" s="3" t="str">
        <f t="shared" si="256"/>
        <v/>
      </c>
      <c r="I1291" s="3" t="str">
        <f t="shared" si="257"/>
        <v/>
      </c>
      <c r="J1291" s="3" t="str">
        <f t="shared" si="258"/>
        <v/>
      </c>
      <c r="K1291" s="3" t="str">
        <f t="shared" si="259"/>
        <v/>
      </c>
      <c r="L1291" s="3" t="str">
        <f t="shared" si="261"/>
        <v/>
      </c>
      <c r="M1291" s="3" t="str">
        <f t="shared" si="262"/>
        <v/>
      </c>
    </row>
    <row r="1292" spans="1:13" x14ac:dyDescent="0.2">
      <c r="A1292" s="9" t="str">
        <f t="shared" si="260"/>
        <v/>
      </c>
      <c r="B1292" s="3" t="str">
        <f t="shared" si="252"/>
        <v/>
      </c>
      <c r="C1292" s="3" t="str">
        <f t="shared" si="255"/>
        <v/>
      </c>
      <c r="D1292" s="3" t="str">
        <f>IF(ISNUMBER(A1292),COUNTIF(Calculations!B:B, A1292),"")</f>
        <v/>
      </c>
      <c r="E1292" s="3" t="str">
        <f>IF(ISNUMBER(A1292),COUNTIF(Calculations!A:A, A1292),"")</f>
        <v/>
      </c>
      <c r="F1292" s="3" t="str">
        <f t="shared" si="253"/>
        <v/>
      </c>
      <c r="G1292" s="3" t="str">
        <f t="shared" si="254"/>
        <v/>
      </c>
      <c r="H1292" s="3" t="str">
        <f t="shared" si="256"/>
        <v/>
      </c>
      <c r="I1292" s="3" t="str">
        <f t="shared" si="257"/>
        <v/>
      </c>
      <c r="J1292" s="3" t="str">
        <f t="shared" si="258"/>
        <v/>
      </c>
      <c r="K1292" s="3" t="str">
        <f t="shared" si="259"/>
        <v/>
      </c>
      <c r="L1292" s="3" t="str">
        <f t="shared" si="261"/>
        <v/>
      </c>
      <c r="M1292" s="3" t="str">
        <f t="shared" si="262"/>
        <v/>
      </c>
    </row>
    <row r="1293" spans="1:13" x14ac:dyDescent="0.2">
      <c r="A1293" s="9" t="str">
        <f t="shared" si="260"/>
        <v/>
      </c>
      <c r="B1293" s="3" t="str">
        <f t="shared" si="252"/>
        <v/>
      </c>
      <c r="C1293" s="3" t="str">
        <f t="shared" si="255"/>
        <v/>
      </c>
      <c r="D1293" s="3" t="str">
        <f>IF(ISNUMBER(A1293),COUNTIF(Calculations!B:B, A1293),"")</f>
        <v/>
      </c>
      <c r="E1293" s="3" t="str">
        <f>IF(ISNUMBER(A1293),COUNTIF(Calculations!A:A, A1293),"")</f>
        <v/>
      </c>
      <c r="F1293" s="3" t="str">
        <f t="shared" si="253"/>
        <v/>
      </c>
      <c r="G1293" s="3" t="str">
        <f t="shared" si="254"/>
        <v/>
      </c>
      <c r="H1293" s="3" t="str">
        <f t="shared" si="256"/>
        <v/>
      </c>
      <c r="I1293" s="3" t="str">
        <f t="shared" si="257"/>
        <v/>
      </c>
      <c r="J1293" s="3" t="str">
        <f t="shared" si="258"/>
        <v/>
      </c>
      <c r="K1293" s="3" t="str">
        <f t="shared" si="259"/>
        <v/>
      </c>
      <c r="L1293" s="3" t="str">
        <f t="shared" si="261"/>
        <v/>
      </c>
      <c r="M1293" s="3" t="str">
        <f t="shared" si="262"/>
        <v/>
      </c>
    </row>
    <row r="1294" spans="1:13" x14ac:dyDescent="0.2">
      <c r="A1294" s="9" t="str">
        <f t="shared" si="260"/>
        <v/>
      </c>
      <c r="B1294" s="3" t="str">
        <f t="shared" si="252"/>
        <v/>
      </c>
      <c r="C1294" s="3" t="str">
        <f t="shared" si="255"/>
        <v/>
      </c>
      <c r="D1294" s="3" t="str">
        <f>IF(ISNUMBER(A1294),COUNTIF(Calculations!B:B, A1294),"")</f>
        <v/>
      </c>
      <c r="E1294" s="3" t="str">
        <f>IF(ISNUMBER(A1294),COUNTIF(Calculations!A:A, A1294),"")</f>
        <v/>
      </c>
      <c r="F1294" s="3" t="str">
        <f t="shared" si="253"/>
        <v/>
      </c>
      <c r="G1294" s="3" t="str">
        <f t="shared" si="254"/>
        <v/>
      </c>
      <c r="H1294" s="3" t="str">
        <f t="shared" si="256"/>
        <v/>
      </c>
      <c r="I1294" s="3" t="str">
        <f t="shared" si="257"/>
        <v/>
      </c>
      <c r="J1294" s="3" t="str">
        <f t="shared" si="258"/>
        <v/>
      </c>
      <c r="K1294" s="3" t="str">
        <f t="shared" si="259"/>
        <v/>
      </c>
      <c r="L1294" s="3" t="str">
        <f t="shared" si="261"/>
        <v/>
      </c>
      <c r="M1294" s="3" t="str">
        <f t="shared" si="262"/>
        <v/>
      </c>
    </row>
    <row r="1295" spans="1:13" x14ac:dyDescent="0.2">
      <c r="A1295" s="9" t="str">
        <f t="shared" si="260"/>
        <v/>
      </c>
      <c r="B1295" s="3" t="str">
        <f t="shared" si="252"/>
        <v/>
      </c>
      <c r="C1295" s="3" t="str">
        <f t="shared" si="255"/>
        <v/>
      </c>
      <c r="D1295" s="3" t="str">
        <f>IF(ISNUMBER(A1295),COUNTIF(Calculations!B:B, A1295),"")</f>
        <v/>
      </c>
      <c r="E1295" s="3" t="str">
        <f>IF(ISNUMBER(A1295),COUNTIF(Calculations!A:A, A1295),"")</f>
        <v/>
      </c>
      <c r="F1295" s="3" t="str">
        <f t="shared" si="253"/>
        <v/>
      </c>
      <c r="G1295" s="3" t="str">
        <f t="shared" si="254"/>
        <v/>
      </c>
      <c r="H1295" s="3" t="str">
        <f t="shared" si="256"/>
        <v/>
      </c>
      <c r="I1295" s="3" t="str">
        <f t="shared" si="257"/>
        <v/>
      </c>
      <c r="J1295" s="3" t="str">
        <f t="shared" si="258"/>
        <v/>
      </c>
      <c r="K1295" s="3" t="str">
        <f t="shared" si="259"/>
        <v/>
      </c>
      <c r="L1295" s="3" t="str">
        <f t="shared" si="261"/>
        <v/>
      </c>
      <c r="M1295" s="3" t="str">
        <f t="shared" si="262"/>
        <v/>
      </c>
    </row>
    <row r="1296" spans="1:13" x14ac:dyDescent="0.2">
      <c r="A1296" s="9" t="str">
        <f t="shared" si="260"/>
        <v/>
      </c>
      <c r="B1296" s="3" t="str">
        <f t="shared" si="252"/>
        <v/>
      </c>
      <c r="C1296" s="3" t="str">
        <f t="shared" si="255"/>
        <v/>
      </c>
      <c r="D1296" s="3" t="str">
        <f>IF(ISNUMBER(A1296),COUNTIF(Calculations!B:B, A1296),"")</f>
        <v/>
      </c>
      <c r="E1296" s="3" t="str">
        <f>IF(ISNUMBER(A1296),COUNTIF(Calculations!A:A, A1296),"")</f>
        <v/>
      </c>
      <c r="F1296" s="3" t="str">
        <f t="shared" si="253"/>
        <v/>
      </c>
      <c r="G1296" s="3" t="str">
        <f t="shared" si="254"/>
        <v/>
      </c>
      <c r="H1296" s="3" t="str">
        <f t="shared" si="256"/>
        <v/>
      </c>
      <c r="I1296" s="3" t="str">
        <f t="shared" si="257"/>
        <v/>
      </c>
      <c r="J1296" s="3" t="str">
        <f t="shared" si="258"/>
        <v/>
      </c>
      <c r="K1296" s="3" t="str">
        <f t="shared" si="259"/>
        <v/>
      </c>
      <c r="L1296" s="3" t="str">
        <f t="shared" si="261"/>
        <v/>
      </c>
      <c r="M1296" s="3" t="str">
        <f t="shared" si="262"/>
        <v/>
      </c>
    </row>
    <row r="1297" spans="1:13" x14ac:dyDescent="0.2">
      <c r="A1297" s="9" t="str">
        <f t="shared" si="260"/>
        <v/>
      </c>
      <c r="B1297" s="3" t="str">
        <f t="shared" si="252"/>
        <v/>
      </c>
      <c r="C1297" s="3" t="str">
        <f t="shared" si="255"/>
        <v/>
      </c>
      <c r="D1297" s="3" t="str">
        <f>IF(ISNUMBER(A1297),COUNTIF(Calculations!B:B, A1297),"")</f>
        <v/>
      </c>
      <c r="E1297" s="3" t="str">
        <f>IF(ISNUMBER(A1297),COUNTIF(Calculations!A:A, A1297),"")</f>
        <v/>
      </c>
      <c r="F1297" s="3" t="str">
        <f t="shared" si="253"/>
        <v/>
      </c>
      <c r="G1297" s="3" t="str">
        <f t="shared" si="254"/>
        <v/>
      </c>
      <c r="H1297" s="3" t="str">
        <f t="shared" si="256"/>
        <v/>
      </c>
      <c r="I1297" s="3" t="str">
        <f t="shared" si="257"/>
        <v/>
      </c>
      <c r="J1297" s="3" t="str">
        <f t="shared" si="258"/>
        <v/>
      </c>
      <c r="K1297" s="3" t="str">
        <f t="shared" si="259"/>
        <v/>
      </c>
      <c r="L1297" s="3" t="str">
        <f t="shared" si="261"/>
        <v/>
      </c>
      <c r="M1297" s="3" t="str">
        <f t="shared" si="262"/>
        <v/>
      </c>
    </row>
    <row r="1298" spans="1:13" x14ac:dyDescent="0.2">
      <c r="A1298" s="9" t="str">
        <f t="shared" si="260"/>
        <v/>
      </c>
      <c r="B1298" s="3" t="str">
        <f t="shared" si="252"/>
        <v/>
      </c>
      <c r="C1298" s="3" t="str">
        <f t="shared" si="255"/>
        <v/>
      </c>
      <c r="D1298" s="3" t="str">
        <f>IF(ISNUMBER(A1298),COUNTIF(Calculations!B:B, A1298),"")</f>
        <v/>
      </c>
      <c r="E1298" s="3" t="str">
        <f>IF(ISNUMBER(A1298),COUNTIF(Calculations!A:A, A1298),"")</f>
        <v/>
      </c>
      <c r="F1298" s="3" t="str">
        <f t="shared" si="253"/>
        <v/>
      </c>
      <c r="G1298" s="3" t="str">
        <f t="shared" si="254"/>
        <v/>
      </c>
      <c r="H1298" s="3" t="str">
        <f t="shared" si="256"/>
        <v/>
      </c>
      <c r="I1298" s="3" t="str">
        <f t="shared" si="257"/>
        <v/>
      </c>
      <c r="J1298" s="3" t="str">
        <f t="shared" si="258"/>
        <v/>
      </c>
      <c r="K1298" s="3" t="str">
        <f t="shared" si="259"/>
        <v/>
      </c>
      <c r="L1298" s="3" t="str">
        <f t="shared" si="261"/>
        <v/>
      </c>
      <c r="M1298" s="3" t="str">
        <f t="shared" si="262"/>
        <v/>
      </c>
    </row>
    <row r="1299" spans="1:13" x14ac:dyDescent="0.2">
      <c r="A1299" s="9" t="str">
        <f t="shared" si="260"/>
        <v/>
      </c>
      <c r="B1299" s="3" t="str">
        <f t="shared" si="252"/>
        <v/>
      </c>
      <c r="C1299" s="3" t="str">
        <f t="shared" si="255"/>
        <v/>
      </c>
      <c r="D1299" s="3" t="str">
        <f>IF(ISNUMBER(A1299),COUNTIF(Calculations!B:B, A1299),"")</f>
        <v/>
      </c>
      <c r="E1299" s="3" t="str">
        <f>IF(ISNUMBER(A1299),COUNTIF(Calculations!A:A, A1299),"")</f>
        <v/>
      </c>
      <c r="F1299" s="3" t="str">
        <f t="shared" si="253"/>
        <v/>
      </c>
      <c r="G1299" s="3" t="str">
        <f t="shared" si="254"/>
        <v/>
      </c>
      <c r="H1299" s="3" t="str">
        <f t="shared" si="256"/>
        <v/>
      </c>
      <c r="I1299" s="3" t="str">
        <f t="shared" si="257"/>
        <v/>
      </c>
      <c r="J1299" s="3" t="str">
        <f t="shared" si="258"/>
        <v/>
      </c>
      <c r="K1299" s="3" t="str">
        <f t="shared" si="259"/>
        <v/>
      </c>
      <c r="L1299" s="3" t="str">
        <f t="shared" si="261"/>
        <v/>
      </c>
      <c r="M1299" s="3" t="str">
        <f t="shared" si="262"/>
        <v/>
      </c>
    </row>
    <row r="1300" spans="1:13" x14ac:dyDescent="0.2">
      <c r="A1300" s="9" t="str">
        <f t="shared" si="260"/>
        <v/>
      </c>
      <c r="B1300" s="3" t="str">
        <f t="shared" si="252"/>
        <v/>
      </c>
      <c r="C1300" s="3" t="str">
        <f t="shared" si="255"/>
        <v/>
      </c>
      <c r="D1300" s="3" t="str">
        <f>IF(ISNUMBER(A1300),COUNTIF(Calculations!B:B, A1300),"")</f>
        <v/>
      </c>
      <c r="E1300" s="3" t="str">
        <f>IF(ISNUMBER(A1300),COUNTIF(Calculations!A:A, A1300),"")</f>
        <v/>
      </c>
      <c r="F1300" s="3" t="str">
        <f t="shared" si="253"/>
        <v/>
      </c>
      <c r="G1300" s="3" t="str">
        <f t="shared" si="254"/>
        <v/>
      </c>
      <c r="H1300" s="3" t="str">
        <f t="shared" si="256"/>
        <v/>
      </c>
      <c r="I1300" s="3" t="str">
        <f t="shared" si="257"/>
        <v/>
      </c>
      <c r="J1300" s="3" t="str">
        <f t="shared" si="258"/>
        <v/>
      </c>
      <c r="K1300" s="3" t="str">
        <f t="shared" si="259"/>
        <v/>
      </c>
      <c r="L1300" s="3" t="str">
        <f t="shared" si="261"/>
        <v/>
      </c>
      <c r="M1300" s="3" t="str">
        <f t="shared" si="262"/>
        <v/>
      </c>
    </row>
    <row r="1301" spans="1:13" x14ac:dyDescent="0.2">
      <c r="A1301" s="9" t="str">
        <f t="shared" si="260"/>
        <v/>
      </c>
      <c r="B1301" s="3" t="str">
        <f t="shared" si="252"/>
        <v/>
      </c>
      <c r="C1301" s="3" t="str">
        <f t="shared" si="255"/>
        <v/>
      </c>
      <c r="D1301" s="3" t="str">
        <f>IF(ISNUMBER(A1301),COUNTIF(Calculations!B:B, A1301),"")</f>
        <v/>
      </c>
      <c r="E1301" s="3" t="str">
        <f>IF(ISNUMBER(A1301),COUNTIF(Calculations!A:A, A1301),"")</f>
        <v/>
      </c>
      <c r="F1301" s="3" t="str">
        <f t="shared" si="253"/>
        <v/>
      </c>
      <c r="G1301" s="3" t="str">
        <f t="shared" si="254"/>
        <v/>
      </c>
      <c r="H1301" s="3" t="str">
        <f t="shared" si="256"/>
        <v/>
      </c>
      <c r="I1301" s="3" t="str">
        <f t="shared" si="257"/>
        <v/>
      </c>
      <c r="J1301" s="3" t="str">
        <f t="shared" si="258"/>
        <v/>
      </c>
      <c r="K1301" s="3" t="str">
        <f t="shared" si="259"/>
        <v/>
      </c>
      <c r="L1301" s="3" t="str">
        <f t="shared" si="261"/>
        <v/>
      </c>
      <c r="M1301" s="3" t="str">
        <f t="shared" si="262"/>
        <v/>
      </c>
    </row>
    <row r="1302" spans="1:13" x14ac:dyDescent="0.2">
      <c r="A1302" s="9" t="str">
        <f t="shared" si="260"/>
        <v/>
      </c>
      <c r="B1302" s="3" t="str">
        <f t="shared" si="252"/>
        <v/>
      </c>
      <c r="C1302" s="3" t="str">
        <f t="shared" si="255"/>
        <v/>
      </c>
      <c r="D1302" s="3" t="str">
        <f>IF(ISNUMBER(A1302),COUNTIF(Calculations!B:B, A1302),"")</f>
        <v/>
      </c>
      <c r="E1302" s="3" t="str">
        <f>IF(ISNUMBER(A1302),COUNTIF(Calculations!A:A, A1302),"")</f>
        <v/>
      </c>
      <c r="F1302" s="3" t="str">
        <f t="shared" si="253"/>
        <v/>
      </c>
      <c r="G1302" s="3" t="str">
        <f t="shared" si="254"/>
        <v/>
      </c>
      <c r="H1302" s="3" t="str">
        <f t="shared" si="256"/>
        <v/>
      </c>
      <c r="I1302" s="3" t="str">
        <f t="shared" si="257"/>
        <v/>
      </c>
      <c r="J1302" s="3" t="str">
        <f t="shared" si="258"/>
        <v/>
      </c>
      <c r="K1302" s="3" t="str">
        <f t="shared" si="259"/>
        <v/>
      </c>
      <c r="L1302" s="3" t="str">
        <f t="shared" si="261"/>
        <v/>
      </c>
      <c r="M1302" s="3" t="str">
        <f t="shared" si="262"/>
        <v/>
      </c>
    </row>
    <row r="1303" spans="1:13" x14ac:dyDescent="0.2">
      <c r="A1303" s="9" t="str">
        <f t="shared" si="260"/>
        <v/>
      </c>
      <c r="B1303" s="3" t="str">
        <f t="shared" si="252"/>
        <v/>
      </c>
      <c r="C1303" s="3" t="str">
        <f t="shared" si="255"/>
        <v/>
      </c>
      <c r="D1303" s="3" t="str">
        <f>IF(ISNUMBER(A1303),COUNTIF(Calculations!B:B, A1303),"")</f>
        <v/>
      </c>
      <c r="E1303" s="3" t="str">
        <f>IF(ISNUMBER(A1303),COUNTIF(Calculations!A:A, A1303),"")</f>
        <v/>
      </c>
      <c r="F1303" s="3" t="str">
        <f t="shared" si="253"/>
        <v/>
      </c>
      <c r="G1303" s="3" t="str">
        <f t="shared" si="254"/>
        <v/>
      </c>
      <c r="H1303" s="3" t="str">
        <f t="shared" si="256"/>
        <v/>
      </c>
      <c r="I1303" s="3" t="str">
        <f t="shared" si="257"/>
        <v/>
      </c>
      <c r="J1303" s="3" t="str">
        <f t="shared" si="258"/>
        <v/>
      </c>
      <c r="K1303" s="3" t="str">
        <f t="shared" si="259"/>
        <v/>
      </c>
      <c r="L1303" s="3" t="str">
        <f t="shared" si="261"/>
        <v/>
      </c>
      <c r="M1303" s="3" t="str">
        <f t="shared" si="262"/>
        <v/>
      </c>
    </row>
    <row r="1304" spans="1:13" x14ac:dyDescent="0.2">
      <c r="A1304" s="9" t="str">
        <f t="shared" si="260"/>
        <v/>
      </c>
      <c r="B1304" s="3" t="str">
        <f t="shared" si="252"/>
        <v/>
      </c>
      <c r="C1304" s="3" t="str">
        <f t="shared" si="255"/>
        <v/>
      </c>
      <c r="D1304" s="3" t="str">
        <f>IF(ISNUMBER(A1304),COUNTIF(Calculations!B:B, A1304),"")</f>
        <v/>
      </c>
      <c r="E1304" s="3" t="str">
        <f>IF(ISNUMBER(A1304),COUNTIF(Calculations!A:A, A1304),"")</f>
        <v/>
      </c>
      <c r="F1304" s="3" t="str">
        <f t="shared" si="253"/>
        <v/>
      </c>
      <c r="G1304" s="3" t="str">
        <f t="shared" si="254"/>
        <v/>
      </c>
      <c r="H1304" s="3" t="str">
        <f t="shared" si="256"/>
        <v/>
      </c>
      <c r="I1304" s="3" t="str">
        <f t="shared" si="257"/>
        <v/>
      </c>
      <c r="J1304" s="3" t="str">
        <f t="shared" si="258"/>
        <v/>
      </c>
      <c r="K1304" s="3" t="str">
        <f t="shared" si="259"/>
        <v/>
      </c>
      <c r="L1304" s="3" t="str">
        <f t="shared" si="261"/>
        <v/>
      </c>
      <c r="M1304" s="3" t="str">
        <f t="shared" si="262"/>
        <v/>
      </c>
    </row>
    <row r="1305" spans="1:13" x14ac:dyDescent="0.2">
      <c r="A1305" s="9" t="str">
        <f t="shared" si="260"/>
        <v/>
      </c>
      <c r="B1305" s="3" t="str">
        <f t="shared" si="252"/>
        <v/>
      </c>
      <c r="C1305" s="3" t="str">
        <f t="shared" si="255"/>
        <v/>
      </c>
      <c r="D1305" s="3" t="str">
        <f>IF(ISNUMBER(A1305),COUNTIF(Calculations!B:B, A1305),"")</f>
        <v/>
      </c>
      <c r="E1305" s="3" t="str">
        <f>IF(ISNUMBER(A1305),COUNTIF(Calculations!A:A, A1305),"")</f>
        <v/>
      </c>
      <c r="F1305" s="3" t="str">
        <f t="shared" si="253"/>
        <v/>
      </c>
      <c r="G1305" s="3" t="str">
        <f t="shared" si="254"/>
        <v/>
      </c>
      <c r="H1305" s="3" t="str">
        <f t="shared" si="256"/>
        <v/>
      </c>
      <c r="I1305" s="3" t="str">
        <f t="shared" si="257"/>
        <v/>
      </c>
      <c r="J1305" s="3" t="str">
        <f t="shared" si="258"/>
        <v/>
      </c>
      <c r="K1305" s="3" t="str">
        <f t="shared" si="259"/>
        <v/>
      </c>
      <c r="L1305" s="3" t="str">
        <f t="shared" si="261"/>
        <v/>
      </c>
      <c r="M1305" s="3" t="str">
        <f t="shared" si="262"/>
        <v/>
      </c>
    </row>
    <row r="1306" spans="1:13" x14ac:dyDescent="0.2">
      <c r="A1306" s="9" t="str">
        <f t="shared" si="260"/>
        <v/>
      </c>
      <c r="B1306" s="3" t="str">
        <f t="shared" si="252"/>
        <v/>
      </c>
      <c r="C1306" s="3" t="str">
        <f t="shared" si="255"/>
        <v/>
      </c>
      <c r="D1306" s="3" t="str">
        <f>IF(ISNUMBER(A1306),COUNTIF(Calculations!B:B, A1306),"")</f>
        <v/>
      </c>
      <c r="E1306" s="3" t="str">
        <f>IF(ISNUMBER(A1306),COUNTIF(Calculations!A:A, A1306),"")</f>
        <v/>
      </c>
      <c r="F1306" s="3" t="str">
        <f t="shared" si="253"/>
        <v/>
      </c>
      <c r="G1306" s="3" t="str">
        <f t="shared" si="254"/>
        <v/>
      </c>
      <c r="H1306" s="3" t="str">
        <f t="shared" si="256"/>
        <v/>
      </c>
      <c r="I1306" s="3" t="str">
        <f t="shared" si="257"/>
        <v/>
      </c>
      <c r="J1306" s="3" t="str">
        <f t="shared" si="258"/>
        <v/>
      </c>
      <c r="K1306" s="3" t="str">
        <f t="shared" si="259"/>
        <v/>
      </c>
      <c r="L1306" s="3" t="str">
        <f t="shared" si="261"/>
        <v/>
      </c>
      <c r="M1306" s="3" t="str">
        <f t="shared" si="262"/>
        <v/>
      </c>
    </row>
    <row r="1307" spans="1:13" x14ac:dyDescent="0.2">
      <c r="A1307" s="9" t="str">
        <f t="shared" si="260"/>
        <v/>
      </c>
      <c r="B1307" s="3" t="str">
        <f t="shared" si="252"/>
        <v/>
      </c>
      <c r="C1307" s="3" t="str">
        <f t="shared" si="255"/>
        <v/>
      </c>
      <c r="D1307" s="3" t="str">
        <f>IF(ISNUMBER(A1307),COUNTIF(Calculations!B:B, A1307),"")</f>
        <v/>
      </c>
      <c r="E1307" s="3" t="str">
        <f>IF(ISNUMBER(A1307),COUNTIF(Calculations!A:A, A1307),"")</f>
        <v/>
      </c>
      <c r="F1307" s="3" t="str">
        <f t="shared" si="253"/>
        <v/>
      </c>
      <c r="G1307" s="3" t="str">
        <f t="shared" si="254"/>
        <v/>
      </c>
      <c r="H1307" s="3" t="str">
        <f t="shared" si="256"/>
        <v/>
      </c>
      <c r="I1307" s="3" t="str">
        <f t="shared" si="257"/>
        <v/>
      </c>
      <c r="J1307" s="3" t="str">
        <f t="shared" si="258"/>
        <v/>
      </c>
      <c r="K1307" s="3" t="str">
        <f t="shared" si="259"/>
        <v/>
      </c>
      <c r="L1307" s="3" t="str">
        <f t="shared" si="261"/>
        <v/>
      </c>
      <c r="M1307" s="3" t="str">
        <f t="shared" si="262"/>
        <v/>
      </c>
    </row>
    <row r="1308" spans="1:13" x14ac:dyDescent="0.2">
      <c r="A1308" s="9" t="str">
        <f t="shared" si="260"/>
        <v/>
      </c>
      <c r="B1308" s="3" t="str">
        <f t="shared" si="252"/>
        <v/>
      </c>
      <c r="C1308" s="3" t="str">
        <f t="shared" si="255"/>
        <v/>
      </c>
      <c r="D1308" s="3" t="str">
        <f>IF(ISNUMBER(A1308),COUNTIF(Calculations!B:B, A1308),"")</f>
        <v/>
      </c>
      <c r="E1308" s="3" t="str">
        <f>IF(ISNUMBER(A1308),COUNTIF(Calculations!A:A, A1308),"")</f>
        <v/>
      </c>
      <c r="F1308" s="3" t="str">
        <f t="shared" si="253"/>
        <v/>
      </c>
      <c r="G1308" s="3" t="str">
        <f t="shared" si="254"/>
        <v/>
      </c>
      <c r="H1308" s="3" t="str">
        <f t="shared" si="256"/>
        <v/>
      </c>
      <c r="I1308" s="3" t="str">
        <f t="shared" si="257"/>
        <v/>
      </c>
      <c r="J1308" s="3" t="str">
        <f t="shared" si="258"/>
        <v/>
      </c>
      <c r="K1308" s="3" t="str">
        <f t="shared" si="259"/>
        <v/>
      </c>
      <c r="L1308" s="3" t="str">
        <f t="shared" si="261"/>
        <v/>
      </c>
      <c r="M1308" s="3" t="str">
        <f t="shared" si="262"/>
        <v/>
      </c>
    </row>
    <row r="1309" spans="1:13" x14ac:dyDescent="0.2">
      <c r="A1309" s="9" t="str">
        <f t="shared" si="260"/>
        <v/>
      </c>
      <c r="B1309" s="3" t="str">
        <f t="shared" si="252"/>
        <v/>
      </c>
      <c r="C1309" s="3" t="str">
        <f t="shared" si="255"/>
        <v/>
      </c>
      <c r="D1309" s="3" t="str">
        <f>IF(ISNUMBER(A1309),COUNTIF(Calculations!B:B, A1309),"")</f>
        <v/>
      </c>
      <c r="E1309" s="3" t="str">
        <f>IF(ISNUMBER(A1309),COUNTIF(Calculations!A:A, A1309),"")</f>
        <v/>
      </c>
      <c r="F1309" s="3" t="str">
        <f t="shared" si="253"/>
        <v/>
      </c>
      <c r="G1309" s="3" t="str">
        <f t="shared" si="254"/>
        <v/>
      </c>
      <c r="H1309" s="3" t="str">
        <f t="shared" si="256"/>
        <v/>
      </c>
      <c r="I1309" s="3" t="str">
        <f t="shared" si="257"/>
        <v/>
      </c>
      <c r="J1309" s="3" t="str">
        <f t="shared" si="258"/>
        <v/>
      </c>
      <c r="K1309" s="3" t="str">
        <f t="shared" si="259"/>
        <v/>
      </c>
      <c r="L1309" s="3" t="str">
        <f t="shared" si="261"/>
        <v/>
      </c>
      <c r="M1309" s="3" t="str">
        <f t="shared" si="262"/>
        <v/>
      </c>
    </row>
    <row r="1310" spans="1:13" x14ac:dyDescent="0.2">
      <c r="A1310" s="9" t="str">
        <f t="shared" si="260"/>
        <v/>
      </c>
      <c r="B1310" s="3" t="str">
        <f t="shared" si="252"/>
        <v/>
      </c>
      <c r="C1310" s="3" t="str">
        <f t="shared" si="255"/>
        <v/>
      </c>
      <c r="D1310" s="3" t="str">
        <f>IF(ISNUMBER(A1310),COUNTIF(Calculations!B:B, A1310),"")</f>
        <v/>
      </c>
      <c r="E1310" s="3" t="str">
        <f>IF(ISNUMBER(A1310),COUNTIF(Calculations!A:A, A1310),"")</f>
        <v/>
      </c>
      <c r="F1310" s="3" t="str">
        <f t="shared" si="253"/>
        <v/>
      </c>
      <c r="G1310" s="3" t="str">
        <f t="shared" si="254"/>
        <v/>
      </c>
      <c r="H1310" s="3" t="str">
        <f t="shared" si="256"/>
        <v/>
      </c>
      <c r="I1310" s="3" t="str">
        <f t="shared" si="257"/>
        <v/>
      </c>
      <c r="J1310" s="3" t="str">
        <f t="shared" si="258"/>
        <v/>
      </c>
      <c r="K1310" s="3" t="str">
        <f t="shared" si="259"/>
        <v/>
      </c>
      <c r="L1310" s="3" t="str">
        <f t="shared" si="261"/>
        <v/>
      </c>
      <c r="M1310" s="3" t="str">
        <f t="shared" si="262"/>
        <v/>
      </c>
    </row>
    <row r="1311" spans="1:13" x14ac:dyDescent="0.2">
      <c r="A1311" s="9" t="str">
        <f t="shared" si="260"/>
        <v/>
      </c>
      <c r="B1311" s="3" t="str">
        <f t="shared" si="252"/>
        <v/>
      </c>
      <c r="C1311" s="3" t="str">
        <f t="shared" si="255"/>
        <v/>
      </c>
      <c r="D1311" s="3" t="str">
        <f>IF(ISNUMBER(A1311),COUNTIF(Calculations!B:B, A1311),"")</f>
        <v/>
      </c>
      <c r="E1311" s="3" t="str">
        <f>IF(ISNUMBER(A1311),COUNTIF(Calculations!A:A, A1311),"")</f>
        <v/>
      </c>
      <c r="F1311" s="3" t="str">
        <f t="shared" si="253"/>
        <v/>
      </c>
      <c r="G1311" s="3" t="str">
        <f t="shared" si="254"/>
        <v/>
      </c>
      <c r="H1311" s="3" t="str">
        <f t="shared" si="256"/>
        <v/>
      </c>
      <c r="I1311" s="3" t="str">
        <f t="shared" si="257"/>
        <v/>
      </c>
      <c r="J1311" s="3" t="str">
        <f t="shared" si="258"/>
        <v/>
      </c>
      <c r="K1311" s="3" t="str">
        <f t="shared" si="259"/>
        <v/>
      </c>
      <c r="L1311" s="3" t="str">
        <f t="shared" si="261"/>
        <v/>
      </c>
      <c r="M1311" s="3" t="str">
        <f t="shared" si="262"/>
        <v/>
      </c>
    </row>
    <row r="1312" spans="1:13" x14ac:dyDescent="0.2">
      <c r="A1312" s="9" t="str">
        <f t="shared" si="260"/>
        <v/>
      </c>
      <c r="B1312" s="3" t="str">
        <f t="shared" si="252"/>
        <v/>
      </c>
      <c r="C1312" s="3" t="str">
        <f t="shared" si="255"/>
        <v/>
      </c>
      <c r="D1312" s="3" t="str">
        <f>IF(ISNUMBER(A1312),COUNTIF(Calculations!B:B, A1312),"")</f>
        <v/>
      </c>
      <c r="E1312" s="3" t="str">
        <f>IF(ISNUMBER(A1312),COUNTIF(Calculations!A:A, A1312),"")</f>
        <v/>
      </c>
      <c r="F1312" s="3" t="str">
        <f t="shared" si="253"/>
        <v/>
      </c>
      <c r="G1312" s="3" t="str">
        <f t="shared" si="254"/>
        <v/>
      </c>
      <c r="H1312" s="3" t="str">
        <f t="shared" si="256"/>
        <v/>
      </c>
      <c r="I1312" s="3" t="str">
        <f t="shared" si="257"/>
        <v/>
      </c>
      <c r="J1312" s="3" t="str">
        <f t="shared" si="258"/>
        <v/>
      </c>
      <c r="K1312" s="3" t="str">
        <f t="shared" si="259"/>
        <v/>
      </c>
      <c r="L1312" s="3" t="str">
        <f t="shared" si="261"/>
        <v/>
      </c>
      <c r="M1312" s="3" t="str">
        <f t="shared" si="262"/>
        <v/>
      </c>
    </row>
    <row r="1313" spans="1:13" x14ac:dyDescent="0.2">
      <c r="A1313" s="9" t="str">
        <f t="shared" si="260"/>
        <v/>
      </c>
      <c r="B1313" s="3" t="str">
        <f t="shared" si="252"/>
        <v/>
      </c>
      <c r="C1313" s="3" t="str">
        <f t="shared" si="255"/>
        <v/>
      </c>
      <c r="D1313" s="3" t="str">
        <f>IF(ISNUMBER(A1313),COUNTIF(Calculations!B:B, A1313),"")</f>
        <v/>
      </c>
      <c r="E1313" s="3" t="str">
        <f>IF(ISNUMBER(A1313),COUNTIF(Calculations!A:A, A1313),"")</f>
        <v/>
      </c>
      <c r="F1313" s="3" t="str">
        <f t="shared" si="253"/>
        <v/>
      </c>
      <c r="G1313" s="3" t="str">
        <f t="shared" si="254"/>
        <v/>
      </c>
      <c r="H1313" s="3" t="str">
        <f t="shared" si="256"/>
        <v/>
      </c>
      <c r="I1313" s="3" t="str">
        <f t="shared" si="257"/>
        <v/>
      </c>
      <c r="J1313" s="3" t="str">
        <f t="shared" si="258"/>
        <v/>
      </c>
      <c r="K1313" s="3" t="str">
        <f t="shared" si="259"/>
        <v/>
      </c>
      <c r="L1313" s="3" t="str">
        <f t="shared" si="261"/>
        <v/>
      </c>
      <c r="M1313" s="3" t="str">
        <f t="shared" si="262"/>
        <v/>
      </c>
    </row>
    <row r="1314" spans="1:13" x14ac:dyDescent="0.2">
      <c r="A1314" s="9" t="str">
        <f t="shared" si="260"/>
        <v/>
      </c>
      <c r="B1314" s="3" t="str">
        <f t="shared" si="252"/>
        <v/>
      </c>
      <c r="C1314" s="3" t="str">
        <f t="shared" si="255"/>
        <v/>
      </c>
      <c r="D1314" s="3" t="str">
        <f>IF(ISNUMBER(A1314),COUNTIF(Calculations!B:B, A1314),"")</f>
        <v/>
      </c>
      <c r="E1314" s="3" t="str">
        <f>IF(ISNUMBER(A1314),COUNTIF(Calculations!A:A, A1314),"")</f>
        <v/>
      </c>
      <c r="F1314" s="3" t="str">
        <f t="shared" si="253"/>
        <v/>
      </c>
      <c r="G1314" s="3" t="str">
        <f t="shared" si="254"/>
        <v/>
      </c>
      <c r="H1314" s="3" t="str">
        <f t="shared" si="256"/>
        <v/>
      </c>
      <c r="I1314" s="3" t="str">
        <f t="shared" si="257"/>
        <v/>
      </c>
      <c r="J1314" s="3" t="str">
        <f t="shared" si="258"/>
        <v/>
      </c>
      <c r="K1314" s="3" t="str">
        <f t="shared" si="259"/>
        <v/>
      </c>
      <c r="L1314" s="3" t="str">
        <f t="shared" si="261"/>
        <v/>
      </c>
      <c r="M1314" s="3" t="str">
        <f t="shared" si="262"/>
        <v/>
      </c>
    </row>
    <row r="1315" spans="1:13" x14ac:dyDescent="0.2">
      <c r="A1315" s="9" t="str">
        <f t="shared" si="260"/>
        <v/>
      </c>
      <c r="B1315" s="3" t="str">
        <f t="shared" si="252"/>
        <v/>
      </c>
      <c r="C1315" s="3" t="str">
        <f t="shared" si="255"/>
        <v/>
      </c>
      <c r="D1315" s="3" t="str">
        <f>IF(ISNUMBER(A1315),COUNTIF(Calculations!B:B, A1315),"")</f>
        <v/>
      </c>
      <c r="E1315" s="3" t="str">
        <f>IF(ISNUMBER(A1315),COUNTIF(Calculations!A:A, A1315),"")</f>
        <v/>
      </c>
      <c r="F1315" s="3" t="str">
        <f t="shared" si="253"/>
        <v/>
      </c>
      <c r="G1315" s="3" t="str">
        <f t="shared" si="254"/>
        <v/>
      </c>
      <c r="H1315" s="3" t="str">
        <f t="shared" si="256"/>
        <v/>
      </c>
      <c r="I1315" s="3" t="str">
        <f t="shared" si="257"/>
        <v/>
      </c>
      <c r="J1315" s="3" t="str">
        <f t="shared" si="258"/>
        <v/>
      </c>
      <c r="K1315" s="3" t="str">
        <f t="shared" si="259"/>
        <v/>
      </c>
      <c r="L1315" s="3" t="str">
        <f t="shared" si="261"/>
        <v/>
      </c>
      <c r="M1315" s="3" t="str">
        <f t="shared" si="262"/>
        <v/>
      </c>
    </row>
    <row r="1316" spans="1:13" x14ac:dyDescent="0.2">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3" t="str">
        <f t="shared" ref="F1316:F1379" si="264">IF(ISNUMBER(A1316),F1315 + D1316,"")</f>
        <v/>
      </c>
      <c r="G1316" s="3" t="str">
        <f t="shared" ref="G1316:G1379" si="265">IF(ISNUMBER(A1316),G1315 + E1316,"")</f>
        <v/>
      </c>
      <c r="H1316" s="3" t="str">
        <f t="shared" si="256"/>
        <v/>
      </c>
      <c r="I1316" s="3" t="str">
        <f t="shared" si="257"/>
        <v/>
      </c>
      <c r="J1316" s="3" t="str">
        <f t="shared" si="258"/>
        <v/>
      </c>
      <c r="K1316" s="3" t="str">
        <f t="shared" si="259"/>
        <v/>
      </c>
      <c r="L1316" s="3" t="str">
        <f t="shared" si="261"/>
        <v/>
      </c>
      <c r="M1316" s="3" t="str">
        <f t="shared" si="262"/>
        <v/>
      </c>
    </row>
    <row r="1317" spans="1:13" x14ac:dyDescent="0.2">
      <c r="A1317" s="9" t="str">
        <f t="shared" si="260"/>
        <v/>
      </c>
      <c r="B1317" s="3" t="str">
        <f t="shared" si="263"/>
        <v/>
      </c>
      <c r="C1317" s="3" t="str">
        <f t="shared" si="255"/>
        <v/>
      </c>
      <c r="D1317" s="3" t="str">
        <f>IF(ISNUMBER(A1317),COUNTIF(Calculations!B:B, A1317),"")</f>
        <v/>
      </c>
      <c r="E1317" s="3" t="str">
        <f>IF(ISNUMBER(A1317),COUNTIF(Calculations!A:A, A1317),"")</f>
        <v/>
      </c>
      <c r="F1317" s="3" t="str">
        <f t="shared" si="264"/>
        <v/>
      </c>
      <c r="G1317" s="3" t="str">
        <f t="shared" si="265"/>
        <v/>
      </c>
      <c r="H1317" s="3" t="str">
        <f t="shared" si="256"/>
        <v/>
      </c>
      <c r="I1317" s="3" t="str">
        <f t="shared" si="257"/>
        <v/>
      </c>
      <c r="J1317" s="3" t="str">
        <f t="shared" si="258"/>
        <v/>
      </c>
      <c r="K1317" s="3" t="str">
        <f t="shared" si="259"/>
        <v/>
      </c>
      <c r="L1317" s="3" t="str">
        <f t="shared" si="261"/>
        <v/>
      </c>
      <c r="M1317" s="3" t="str">
        <f t="shared" si="262"/>
        <v/>
      </c>
    </row>
    <row r="1318" spans="1:13" x14ac:dyDescent="0.2">
      <c r="A1318" s="9" t="str">
        <f t="shared" si="260"/>
        <v/>
      </c>
      <c r="B1318" s="3" t="str">
        <f t="shared" si="263"/>
        <v/>
      </c>
      <c r="C1318" s="3" t="str">
        <f t="shared" si="255"/>
        <v/>
      </c>
      <c r="D1318" s="3" t="str">
        <f>IF(ISNUMBER(A1318),COUNTIF(Calculations!B:B, A1318),"")</f>
        <v/>
      </c>
      <c r="E1318" s="3" t="str">
        <f>IF(ISNUMBER(A1318),COUNTIF(Calculations!A:A, A1318),"")</f>
        <v/>
      </c>
      <c r="F1318" s="3" t="str">
        <f t="shared" si="264"/>
        <v/>
      </c>
      <c r="G1318" s="3" t="str">
        <f t="shared" si="265"/>
        <v/>
      </c>
      <c r="H1318" s="3" t="str">
        <f t="shared" si="256"/>
        <v/>
      </c>
      <c r="I1318" s="3" t="str">
        <f t="shared" si="257"/>
        <v/>
      </c>
      <c r="J1318" s="3" t="str">
        <f t="shared" si="258"/>
        <v/>
      </c>
      <c r="K1318" s="3" t="str">
        <f t="shared" si="259"/>
        <v/>
      </c>
      <c r="L1318" s="3" t="str">
        <f t="shared" si="261"/>
        <v/>
      </c>
      <c r="M1318" s="3" t="str">
        <f t="shared" si="262"/>
        <v/>
      </c>
    </row>
    <row r="1319" spans="1:13" x14ac:dyDescent="0.2">
      <c r="A1319" s="9" t="str">
        <f t="shared" si="260"/>
        <v/>
      </c>
      <c r="B1319" s="3" t="str">
        <f t="shared" si="263"/>
        <v/>
      </c>
      <c r="C1319" s="3" t="str">
        <f t="shared" si="255"/>
        <v/>
      </c>
      <c r="D1319" s="3" t="str">
        <f>IF(ISNUMBER(A1319),COUNTIF(Calculations!B:B, A1319),"")</f>
        <v/>
      </c>
      <c r="E1319" s="3" t="str">
        <f>IF(ISNUMBER(A1319),COUNTIF(Calculations!A:A, A1319),"")</f>
        <v/>
      </c>
      <c r="F1319" s="3" t="str">
        <f t="shared" si="264"/>
        <v/>
      </c>
      <c r="G1319" s="3" t="str">
        <f t="shared" si="265"/>
        <v/>
      </c>
      <c r="H1319" s="3" t="str">
        <f t="shared" si="256"/>
        <v/>
      </c>
      <c r="I1319" s="3" t="str">
        <f t="shared" si="257"/>
        <v/>
      </c>
      <c r="J1319" s="3" t="str">
        <f t="shared" si="258"/>
        <v/>
      </c>
      <c r="K1319" s="3" t="str">
        <f t="shared" si="259"/>
        <v/>
      </c>
      <c r="L1319" s="3" t="str">
        <f t="shared" si="261"/>
        <v/>
      </c>
      <c r="M1319" s="3" t="str">
        <f t="shared" si="262"/>
        <v/>
      </c>
    </row>
    <row r="1320" spans="1:13" x14ac:dyDescent="0.2">
      <c r="A1320" s="9" t="str">
        <f t="shared" si="260"/>
        <v/>
      </c>
      <c r="B1320" s="3" t="str">
        <f t="shared" si="263"/>
        <v/>
      </c>
      <c r="C1320" s="3" t="str">
        <f t="shared" si="255"/>
        <v/>
      </c>
      <c r="D1320" s="3" t="str">
        <f>IF(ISNUMBER(A1320),COUNTIF(Calculations!B:B, A1320),"")</f>
        <v/>
      </c>
      <c r="E1320" s="3" t="str">
        <f>IF(ISNUMBER(A1320),COUNTIF(Calculations!A:A, A1320),"")</f>
        <v/>
      </c>
      <c r="F1320" s="3" t="str">
        <f t="shared" si="264"/>
        <v/>
      </c>
      <c r="G1320" s="3" t="str">
        <f t="shared" si="265"/>
        <v/>
      </c>
      <c r="H1320" s="3" t="str">
        <f t="shared" si="256"/>
        <v/>
      </c>
      <c r="I1320" s="3" t="str">
        <f t="shared" si="257"/>
        <v/>
      </c>
      <c r="J1320" s="3" t="str">
        <f t="shared" si="258"/>
        <v/>
      </c>
      <c r="K1320" s="3" t="str">
        <f t="shared" si="259"/>
        <v/>
      </c>
      <c r="L1320" s="3" t="str">
        <f t="shared" si="261"/>
        <v/>
      </c>
      <c r="M1320" s="3" t="str">
        <f t="shared" si="262"/>
        <v/>
      </c>
    </row>
    <row r="1321" spans="1:13" x14ac:dyDescent="0.2">
      <c r="A1321" s="9" t="str">
        <f t="shared" si="260"/>
        <v/>
      </c>
      <c r="B1321" s="3" t="str">
        <f t="shared" si="263"/>
        <v/>
      </c>
      <c r="C1321" s="3" t="str">
        <f t="shared" si="255"/>
        <v/>
      </c>
      <c r="D1321" s="3" t="str">
        <f>IF(ISNUMBER(A1321),COUNTIF(Calculations!B:B, A1321),"")</f>
        <v/>
      </c>
      <c r="E1321" s="3" t="str">
        <f>IF(ISNUMBER(A1321),COUNTIF(Calculations!A:A, A1321),"")</f>
        <v/>
      </c>
      <c r="F1321" s="3" t="str">
        <f t="shared" si="264"/>
        <v/>
      </c>
      <c r="G1321" s="3" t="str">
        <f t="shared" si="265"/>
        <v/>
      </c>
      <c r="H1321" s="3" t="str">
        <f t="shared" si="256"/>
        <v/>
      </c>
      <c r="I1321" s="3" t="str">
        <f t="shared" si="257"/>
        <v/>
      </c>
      <c r="J1321" s="3" t="str">
        <f t="shared" si="258"/>
        <v/>
      </c>
      <c r="K1321" s="3" t="str">
        <f t="shared" si="259"/>
        <v/>
      </c>
      <c r="L1321" s="3" t="str">
        <f t="shared" si="261"/>
        <v/>
      </c>
      <c r="M1321" s="3" t="str">
        <f t="shared" si="262"/>
        <v/>
      </c>
    </row>
    <row r="1322" spans="1:13" x14ac:dyDescent="0.2">
      <c r="A1322" s="9" t="str">
        <f t="shared" si="260"/>
        <v/>
      </c>
      <c r="B1322" s="3" t="str">
        <f t="shared" si="263"/>
        <v/>
      </c>
      <c r="C1322" s="3" t="str">
        <f t="shared" si="255"/>
        <v/>
      </c>
      <c r="D1322" s="3" t="str">
        <f>IF(ISNUMBER(A1322),COUNTIF(Calculations!B:B, A1322),"")</f>
        <v/>
      </c>
      <c r="E1322" s="3" t="str">
        <f>IF(ISNUMBER(A1322),COUNTIF(Calculations!A:A, A1322),"")</f>
        <v/>
      </c>
      <c r="F1322" s="3" t="str">
        <f t="shared" si="264"/>
        <v/>
      </c>
      <c r="G1322" s="3" t="str">
        <f t="shared" si="265"/>
        <v/>
      </c>
      <c r="H1322" s="3" t="str">
        <f t="shared" si="256"/>
        <v/>
      </c>
      <c r="I1322" s="3" t="str">
        <f t="shared" si="257"/>
        <v/>
      </c>
      <c r="J1322" s="3" t="str">
        <f t="shared" si="258"/>
        <v/>
      </c>
      <c r="K1322" s="3" t="str">
        <f t="shared" si="259"/>
        <v/>
      </c>
      <c r="L1322" s="3" t="str">
        <f t="shared" si="261"/>
        <v/>
      </c>
      <c r="M1322" s="3" t="str">
        <f t="shared" si="262"/>
        <v/>
      </c>
    </row>
    <row r="1323" spans="1:13" x14ac:dyDescent="0.2">
      <c r="A1323" s="9" t="str">
        <f t="shared" si="260"/>
        <v/>
      </c>
      <c r="B1323" s="3" t="str">
        <f t="shared" si="263"/>
        <v/>
      </c>
      <c r="C1323" s="3" t="str">
        <f t="shared" si="255"/>
        <v/>
      </c>
      <c r="D1323" s="3" t="str">
        <f>IF(ISNUMBER(A1323),COUNTIF(Calculations!B:B, A1323),"")</f>
        <v/>
      </c>
      <c r="E1323" s="3" t="str">
        <f>IF(ISNUMBER(A1323),COUNTIF(Calculations!A:A, A1323),"")</f>
        <v/>
      </c>
      <c r="F1323" s="3" t="str">
        <f t="shared" si="264"/>
        <v/>
      </c>
      <c r="G1323" s="3" t="str">
        <f t="shared" si="265"/>
        <v/>
      </c>
      <c r="H1323" s="3" t="str">
        <f t="shared" si="256"/>
        <v/>
      </c>
      <c r="I1323" s="3" t="str">
        <f t="shared" si="257"/>
        <v/>
      </c>
      <c r="J1323" s="3" t="str">
        <f t="shared" si="258"/>
        <v/>
      </c>
      <c r="K1323" s="3" t="str">
        <f t="shared" si="259"/>
        <v/>
      </c>
      <c r="L1323" s="3" t="str">
        <f t="shared" si="261"/>
        <v/>
      </c>
      <c r="M1323" s="3" t="str">
        <f t="shared" si="262"/>
        <v/>
      </c>
    </row>
    <row r="1324" spans="1:13" x14ac:dyDescent="0.2">
      <c r="A1324" s="9" t="str">
        <f t="shared" si="260"/>
        <v/>
      </c>
      <c r="B1324" s="3" t="str">
        <f t="shared" si="263"/>
        <v/>
      </c>
      <c r="C1324" s="3" t="str">
        <f t="shared" si="255"/>
        <v/>
      </c>
      <c r="D1324" s="3" t="str">
        <f>IF(ISNUMBER(A1324),COUNTIF(Calculations!B:B, A1324),"")</f>
        <v/>
      </c>
      <c r="E1324" s="3" t="str">
        <f>IF(ISNUMBER(A1324),COUNTIF(Calculations!A:A, A1324),"")</f>
        <v/>
      </c>
      <c r="F1324" s="3" t="str">
        <f t="shared" si="264"/>
        <v/>
      </c>
      <c r="G1324" s="3" t="str">
        <f t="shared" si="265"/>
        <v/>
      </c>
      <c r="H1324" s="3" t="str">
        <f t="shared" si="256"/>
        <v/>
      </c>
      <c r="I1324" s="3" t="str">
        <f t="shared" si="257"/>
        <v/>
      </c>
      <c r="J1324" s="3" t="str">
        <f t="shared" si="258"/>
        <v/>
      </c>
      <c r="K1324" s="3" t="str">
        <f t="shared" si="259"/>
        <v/>
      </c>
      <c r="L1324" s="3" t="str">
        <f t="shared" si="261"/>
        <v/>
      </c>
      <c r="M1324" s="3" t="str">
        <f t="shared" si="262"/>
        <v/>
      </c>
    </row>
    <row r="1325" spans="1:13" x14ac:dyDescent="0.2">
      <c r="A1325" s="9" t="str">
        <f t="shared" si="260"/>
        <v/>
      </c>
      <c r="B1325" s="3" t="str">
        <f t="shared" si="263"/>
        <v/>
      </c>
      <c r="C1325" s="3" t="str">
        <f t="shared" si="255"/>
        <v/>
      </c>
      <c r="D1325" s="3" t="str">
        <f>IF(ISNUMBER(A1325),COUNTIF(Calculations!B:B, A1325),"")</f>
        <v/>
      </c>
      <c r="E1325" s="3" t="str">
        <f>IF(ISNUMBER(A1325),COUNTIF(Calculations!A:A, A1325),"")</f>
        <v/>
      </c>
      <c r="F1325" s="3" t="str">
        <f t="shared" si="264"/>
        <v/>
      </c>
      <c r="G1325" s="3" t="str">
        <f t="shared" si="265"/>
        <v/>
      </c>
      <c r="H1325" s="3" t="str">
        <f t="shared" si="256"/>
        <v/>
      </c>
      <c r="I1325" s="3" t="str">
        <f t="shared" si="257"/>
        <v/>
      </c>
      <c r="J1325" s="3" t="str">
        <f t="shared" si="258"/>
        <v/>
      </c>
      <c r="K1325" s="3" t="str">
        <f t="shared" si="259"/>
        <v/>
      </c>
      <c r="L1325" s="3" t="str">
        <f t="shared" si="261"/>
        <v/>
      </c>
      <c r="M1325" s="3" t="str">
        <f t="shared" si="262"/>
        <v/>
      </c>
    </row>
    <row r="1326" spans="1:13" x14ac:dyDescent="0.2">
      <c r="A1326" s="9" t="str">
        <f t="shared" si="260"/>
        <v/>
      </c>
      <c r="B1326" s="3" t="str">
        <f t="shared" si="263"/>
        <v/>
      </c>
      <c r="C1326" s="3" t="str">
        <f t="shared" si="255"/>
        <v/>
      </c>
      <c r="D1326" s="3" t="str">
        <f>IF(ISNUMBER(A1326),COUNTIF(Calculations!B:B, A1326),"")</f>
        <v/>
      </c>
      <c r="E1326" s="3" t="str">
        <f>IF(ISNUMBER(A1326),COUNTIF(Calculations!A:A, A1326),"")</f>
        <v/>
      </c>
      <c r="F1326" s="3" t="str">
        <f t="shared" si="264"/>
        <v/>
      </c>
      <c r="G1326" s="3" t="str">
        <f t="shared" si="265"/>
        <v/>
      </c>
      <c r="H1326" s="3" t="str">
        <f t="shared" si="256"/>
        <v/>
      </c>
      <c r="I1326" s="3" t="str">
        <f t="shared" si="257"/>
        <v/>
      </c>
      <c r="J1326" s="3" t="str">
        <f t="shared" si="258"/>
        <v/>
      </c>
      <c r="K1326" s="3" t="str">
        <f t="shared" si="259"/>
        <v/>
      </c>
      <c r="L1326" s="3" t="str">
        <f t="shared" si="261"/>
        <v/>
      </c>
      <c r="M1326" s="3" t="str">
        <f t="shared" si="262"/>
        <v/>
      </c>
    </row>
    <row r="1327" spans="1:13" x14ac:dyDescent="0.2">
      <c r="A1327" s="9" t="str">
        <f t="shared" si="260"/>
        <v/>
      </c>
      <c r="B1327" s="3" t="str">
        <f t="shared" si="263"/>
        <v/>
      </c>
      <c r="C1327" s="3" t="str">
        <f t="shared" si="255"/>
        <v/>
      </c>
      <c r="D1327" s="3" t="str">
        <f>IF(ISNUMBER(A1327),COUNTIF(Calculations!B:B, A1327),"")</f>
        <v/>
      </c>
      <c r="E1327" s="3" t="str">
        <f>IF(ISNUMBER(A1327),COUNTIF(Calculations!A:A, A1327),"")</f>
        <v/>
      </c>
      <c r="F1327" s="3" t="str">
        <f t="shared" si="264"/>
        <v/>
      </c>
      <c r="G1327" s="3" t="str">
        <f t="shared" si="265"/>
        <v/>
      </c>
      <c r="H1327" s="3" t="str">
        <f t="shared" si="256"/>
        <v/>
      </c>
      <c r="I1327" s="3" t="str">
        <f t="shared" si="257"/>
        <v/>
      </c>
      <c r="J1327" s="3" t="str">
        <f t="shared" si="258"/>
        <v/>
      </c>
      <c r="K1327" s="3" t="str">
        <f t="shared" si="259"/>
        <v/>
      </c>
      <c r="L1327" s="3" t="str">
        <f t="shared" si="261"/>
        <v/>
      </c>
      <c r="M1327" s="3" t="str">
        <f t="shared" si="262"/>
        <v/>
      </c>
    </row>
    <row r="1328" spans="1:13" x14ac:dyDescent="0.2">
      <c r="A1328" s="9" t="str">
        <f t="shared" si="260"/>
        <v/>
      </c>
      <c r="B1328" s="3" t="str">
        <f t="shared" si="263"/>
        <v/>
      </c>
      <c r="C1328" s="3" t="str">
        <f t="shared" si="255"/>
        <v/>
      </c>
      <c r="D1328" s="3" t="str">
        <f>IF(ISNUMBER(A1328),COUNTIF(Calculations!B:B, A1328),"")</f>
        <v/>
      </c>
      <c r="E1328" s="3" t="str">
        <f>IF(ISNUMBER(A1328),COUNTIF(Calculations!A:A, A1328),"")</f>
        <v/>
      </c>
      <c r="F1328" s="3" t="str">
        <f t="shared" si="264"/>
        <v/>
      </c>
      <c r="G1328" s="3" t="str">
        <f t="shared" si="265"/>
        <v/>
      </c>
      <c r="H1328" s="3" t="str">
        <f t="shared" si="256"/>
        <v/>
      </c>
      <c r="I1328" s="3" t="str">
        <f t="shared" si="257"/>
        <v/>
      </c>
      <c r="J1328" s="3" t="str">
        <f t="shared" si="258"/>
        <v/>
      </c>
      <c r="K1328" s="3" t="str">
        <f t="shared" si="259"/>
        <v/>
      </c>
      <c r="L1328" s="3" t="str">
        <f t="shared" si="261"/>
        <v/>
      </c>
      <c r="M1328" s="3" t="str">
        <f t="shared" si="262"/>
        <v/>
      </c>
    </row>
    <row r="1329" spans="1:13" x14ac:dyDescent="0.2">
      <c r="A1329" s="9" t="str">
        <f t="shared" si="260"/>
        <v/>
      </c>
      <c r="B1329" s="3" t="str">
        <f t="shared" si="263"/>
        <v/>
      </c>
      <c r="C1329" s="3" t="str">
        <f t="shared" si="255"/>
        <v/>
      </c>
      <c r="D1329" s="3" t="str">
        <f>IF(ISNUMBER(A1329),COUNTIF(Calculations!B:B, A1329),"")</f>
        <v/>
      </c>
      <c r="E1329" s="3" t="str">
        <f>IF(ISNUMBER(A1329),COUNTIF(Calculations!A:A, A1329),"")</f>
        <v/>
      </c>
      <c r="F1329" s="3" t="str">
        <f t="shared" si="264"/>
        <v/>
      </c>
      <c r="G1329" s="3" t="str">
        <f t="shared" si="265"/>
        <v/>
      </c>
      <c r="H1329" s="3" t="str">
        <f t="shared" si="256"/>
        <v/>
      </c>
      <c r="I1329" s="3" t="str">
        <f t="shared" si="257"/>
        <v/>
      </c>
      <c r="J1329" s="3" t="str">
        <f t="shared" si="258"/>
        <v/>
      </c>
      <c r="K1329" s="3" t="str">
        <f t="shared" si="259"/>
        <v/>
      </c>
      <c r="L1329" s="3" t="str">
        <f t="shared" si="261"/>
        <v/>
      </c>
      <c r="M1329" s="3" t="str">
        <f t="shared" si="262"/>
        <v/>
      </c>
    </row>
    <row r="1330" spans="1:13" x14ac:dyDescent="0.2">
      <c r="A1330" s="9" t="str">
        <f t="shared" si="260"/>
        <v/>
      </c>
      <c r="B1330" s="3" t="str">
        <f t="shared" si="263"/>
        <v/>
      </c>
      <c r="C1330" s="3" t="str">
        <f t="shared" si="255"/>
        <v/>
      </c>
      <c r="D1330" s="3" t="str">
        <f>IF(ISNUMBER(A1330),COUNTIF(Calculations!B:B, A1330),"")</f>
        <v/>
      </c>
      <c r="E1330" s="3" t="str">
        <f>IF(ISNUMBER(A1330),COUNTIF(Calculations!A:A, A1330),"")</f>
        <v/>
      </c>
      <c r="F1330" s="3" t="str">
        <f t="shared" si="264"/>
        <v/>
      </c>
      <c r="G1330" s="3" t="str">
        <f t="shared" si="265"/>
        <v/>
      </c>
      <c r="H1330" s="3" t="str">
        <f t="shared" si="256"/>
        <v/>
      </c>
      <c r="I1330" s="3" t="str">
        <f t="shared" si="257"/>
        <v/>
      </c>
      <c r="J1330" s="3" t="str">
        <f t="shared" si="258"/>
        <v/>
      </c>
      <c r="K1330" s="3" t="str">
        <f t="shared" si="259"/>
        <v/>
      </c>
      <c r="L1330" s="3" t="str">
        <f t="shared" si="261"/>
        <v/>
      </c>
      <c r="M1330" s="3" t="str">
        <f t="shared" si="262"/>
        <v/>
      </c>
    </row>
    <row r="1331" spans="1:13" x14ac:dyDescent="0.2">
      <c r="A1331" s="9" t="str">
        <f t="shared" si="260"/>
        <v/>
      </c>
      <c r="B1331" s="3" t="str">
        <f t="shared" si="263"/>
        <v/>
      </c>
      <c r="C1331" s="3" t="str">
        <f t="shared" si="255"/>
        <v/>
      </c>
      <c r="D1331" s="3" t="str">
        <f>IF(ISNUMBER(A1331),COUNTIF(Calculations!B:B, A1331),"")</f>
        <v/>
      </c>
      <c r="E1331" s="3" t="str">
        <f>IF(ISNUMBER(A1331),COUNTIF(Calculations!A:A, A1331),"")</f>
        <v/>
      </c>
      <c r="F1331" s="3" t="str">
        <f t="shared" si="264"/>
        <v/>
      </c>
      <c r="G1331" s="3" t="str">
        <f t="shared" si="265"/>
        <v/>
      </c>
      <c r="H1331" s="3" t="str">
        <f t="shared" si="256"/>
        <v/>
      </c>
      <c r="I1331" s="3" t="str">
        <f t="shared" si="257"/>
        <v/>
      </c>
      <c r="J1331" s="3" t="str">
        <f t="shared" si="258"/>
        <v/>
      </c>
      <c r="K1331" s="3" t="str">
        <f t="shared" si="259"/>
        <v/>
      </c>
      <c r="L1331" s="3" t="str">
        <f t="shared" si="261"/>
        <v/>
      </c>
      <c r="M1331" s="3" t="str">
        <f t="shared" si="262"/>
        <v/>
      </c>
    </row>
    <row r="1332" spans="1:13" x14ac:dyDescent="0.2">
      <c r="A1332" s="9" t="str">
        <f t="shared" si="260"/>
        <v/>
      </c>
      <c r="B1332" s="3" t="str">
        <f t="shared" si="263"/>
        <v/>
      </c>
      <c r="C1332" s="3" t="str">
        <f t="shared" si="255"/>
        <v/>
      </c>
      <c r="D1332" s="3" t="str">
        <f>IF(ISNUMBER(A1332),COUNTIF(Calculations!B:B, A1332),"")</f>
        <v/>
      </c>
      <c r="E1332" s="3" t="str">
        <f>IF(ISNUMBER(A1332),COUNTIF(Calculations!A:A, A1332),"")</f>
        <v/>
      </c>
      <c r="F1332" s="3" t="str">
        <f t="shared" si="264"/>
        <v/>
      </c>
      <c r="G1332" s="3" t="str">
        <f t="shared" si="265"/>
        <v/>
      </c>
      <c r="H1332" s="3" t="str">
        <f t="shared" si="256"/>
        <v/>
      </c>
      <c r="I1332" s="3" t="str">
        <f t="shared" si="257"/>
        <v/>
      </c>
      <c r="J1332" s="3" t="str">
        <f t="shared" si="258"/>
        <v/>
      </c>
      <c r="K1332" s="3" t="str">
        <f t="shared" si="259"/>
        <v/>
      </c>
      <c r="L1332" s="3" t="str">
        <f t="shared" si="261"/>
        <v/>
      </c>
      <c r="M1332" s="3" t="str">
        <f t="shared" si="262"/>
        <v/>
      </c>
    </row>
    <row r="1333" spans="1:13" x14ac:dyDescent="0.2">
      <c r="A1333" s="9" t="str">
        <f t="shared" si="260"/>
        <v/>
      </c>
      <c r="B1333" s="3" t="str">
        <f t="shared" si="263"/>
        <v/>
      </c>
      <c r="C1333" s="3" t="str">
        <f t="shared" si="255"/>
        <v/>
      </c>
      <c r="D1333" s="3" t="str">
        <f>IF(ISNUMBER(A1333),COUNTIF(Calculations!B:B, A1333),"")</f>
        <v/>
      </c>
      <c r="E1333" s="3" t="str">
        <f>IF(ISNUMBER(A1333),COUNTIF(Calculations!A:A, A1333),"")</f>
        <v/>
      </c>
      <c r="F1333" s="3" t="str">
        <f t="shared" si="264"/>
        <v/>
      </c>
      <c r="G1333" s="3" t="str">
        <f t="shared" si="265"/>
        <v/>
      </c>
      <c r="H1333" s="3" t="str">
        <f t="shared" si="256"/>
        <v/>
      </c>
      <c r="I1333" s="3" t="str">
        <f t="shared" si="257"/>
        <v/>
      </c>
      <c r="J1333" s="3" t="str">
        <f t="shared" si="258"/>
        <v/>
      </c>
      <c r="K1333" s="3" t="str">
        <f t="shared" si="259"/>
        <v/>
      </c>
      <c r="L1333" s="3" t="str">
        <f t="shared" si="261"/>
        <v/>
      </c>
      <c r="M1333" s="3" t="str">
        <f t="shared" si="262"/>
        <v/>
      </c>
    </row>
    <row r="1334" spans="1:13" x14ac:dyDescent="0.2">
      <c r="A1334" s="9" t="str">
        <f t="shared" si="260"/>
        <v/>
      </c>
      <c r="B1334" s="3" t="str">
        <f t="shared" si="263"/>
        <v/>
      </c>
      <c r="C1334" s="3" t="str">
        <f t="shared" si="255"/>
        <v/>
      </c>
      <c r="D1334" s="3" t="str">
        <f>IF(ISNUMBER(A1334),COUNTIF(Calculations!B:B, A1334),"")</f>
        <v/>
      </c>
      <c r="E1334" s="3" t="str">
        <f>IF(ISNUMBER(A1334),COUNTIF(Calculations!A:A, A1334),"")</f>
        <v/>
      </c>
      <c r="F1334" s="3" t="str">
        <f t="shared" si="264"/>
        <v/>
      </c>
      <c r="G1334" s="3" t="str">
        <f t="shared" si="265"/>
        <v/>
      </c>
      <c r="H1334" s="3" t="str">
        <f t="shared" si="256"/>
        <v/>
      </c>
      <c r="I1334" s="3" t="str">
        <f t="shared" si="257"/>
        <v/>
      </c>
      <c r="J1334" s="3" t="str">
        <f t="shared" si="258"/>
        <v/>
      </c>
      <c r="K1334" s="3" t="str">
        <f t="shared" si="259"/>
        <v/>
      </c>
      <c r="L1334" s="3" t="str">
        <f t="shared" si="261"/>
        <v/>
      </c>
      <c r="M1334" s="3" t="str">
        <f t="shared" si="262"/>
        <v/>
      </c>
    </row>
    <row r="1335" spans="1:13" x14ac:dyDescent="0.2">
      <c r="A1335" s="9" t="str">
        <f t="shared" si="260"/>
        <v/>
      </c>
      <c r="B1335" s="3" t="str">
        <f t="shared" si="263"/>
        <v/>
      </c>
      <c r="C1335" s="3" t="str">
        <f t="shared" si="255"/>
        <v/>
      </c>
      <c r="D1335" s="3" t="str">
        <f>IF(ISNUMBER(A1335),COUNTIF(Calculations!B:B, A1335),"")</f>
        <v/>
      </c>
      <c r="E1335" s="3" t="str">
        <f>IF(ISNUMBER(A1335),COUNTIF(Calculations!A:A, A1335),"")</f>
        <v/>
      </c>
      <c r="F1335" s="3" t="str">
        <f t="shared" si="264"/>
        <v/>
      </c>
      <c r="G1335" s="3" t="str">
        <f t="shared" si="265"/>
        <v/>
      </c>
      <c r="H1335" s="3" t="str">
        <f t="shared" si="256"/>
        <v/>
      </c>
      <c r="I1335" s="3" t="str">
        <f t="shared" si="257"/>
        <v/>
      </c>
      <c r="J1335" s="3" t="str">
        <f t="shared" si="258"/>
        <v/>
      </c>
      <c r="K1335" s="3" t="str">
        <f t="shared" si="259"/>
        <v/>
      </c>
      <c r="L1335" s="3" t="str">
        <f t="shared" si="261"/>
        <v/>
      </c>
      <c r="M1335" s="3" t="str">
        <f t="shared" si="262"/>
        <v/>
      </c>
    </row>
    <row r="1336" spans="1:13" x14ac:dyDescent="0.2">
      <c r="A1336" s="9" t="str">
        <f t="shared" si="260"/>
        <v/>
      </c>
      <c r="B1336" s="3" t="str">
        <f t="shared" si="263"/>
        <v/>
      </c>
      <c r="C1336" s="3" t="str">
        <f t="shared" si="255"/>
        <v/>
      </c>
      <c r="D1336" s="3" t="str">
        <f>IF(ISNUMBER(A1336),COUNTIF(Calculations!B:B, A1336),"")</f>
        <v/>
      </c>
      <c r="E1336" s="3" t="str">
        <f>IF(ISNUMBER(A1336),COUNTIF(Calculations!A:A, A1336),"")</f>
        <v/>
      </c>
      <c r="F1336" s="3" t="str">
        <f t="shared" si="264"/>
        <v/>
      </c>
      <c r="G1336" s="3" t="str">
        <f t="shared" si="265"/>
        <v/>
      </c>
      <c r="H1336" s="3" t="str">
        <f t="shared" si="256"/>
        <v/>
      </c>
      <c r="I1336" s="3" t="str">
        <f t="shared" si="257"/>
        <v/>
      </c>
      <c r="J1336" s="3" t="str">
        <f t="shared" si="258"/>
        <v/>
      </c>
      <c r="K1336" s="3" t="str">
        <f t="shared" si="259"/>
        <v/>
      </c>
      <c r="L1336" s="3" t="str">
        <f t="shared" si="261"/>
        <v/>
      </c>
      <c r="M1336" s="3" t="str">
        <f t="shared" si="262"/>
        <v/>
      </c>
    </row>
    <row r="1337" spans="1:13" x14ac:dyDescent="0.2">
      <c r="A1337" s="9" t="str">
        <f t="shared" si="260"/>
        <v/>
      </c>
      <c r="B1337" s="3" t="str">
        <f t="shared" si="263"/>
        <v/>
      </c>
      <c r="C1337" s="3" t="str">
        <f t="shared" si="255"/>
        <v/>
      </c>
      <c r="D1337" s="3" t="str">
        <f>IF(ISNUMBER(A1337),COUNTIF(Calculations!B:B, A1337),"")</f>
        <v/>
      </c>
      <c r="E1337" s="3" t="str">
        <f>IF(ISNUMBER(A1337),COUNTIF(Calculations!A:A, A1337),"")</f>
        <v/>
      </c>
      <c r="F1337" s="3" t="str">
        <f t="shared" si="264"/>
        <v/>
      </c>
      <c r="G1337" s="3" t="str">
        <f t="shared" si="265"/>
        <v/>
      </c>
      <c r="H1337" s="3" t="str">
        <f t="shared" si="256"/>
        <v/>
      </c>
      <c r="I1337" s="3" t="str">
        <f t="shared" si="257"/>
        <v/>
      </c>
      <c r="J1337" s="3" t="str">
        <f t="shared" si="258"/>
        <v/>
      </c>
      <c r="K1337" s="3" t="str">
        <f t="shared" si="259"/>
        <v/>
      </c>
      <c r="L1337" s="3" t="str">
        <f t="shared" si="261"/>
        <v/>
      </c>
      <c r="M1337" s="3" t="str">
        <f t="shared" si="262"/>
        <v/>
      </c>
    </row>
    <row r="1338" spans="1:13" x14ac:dyDescent="0.2">
      <c r="A1338" s="9" t="str">
        <f t="shared" si="260"/>
        <v/>
      </c>
      <c r="B1338" s="3" t="str">
        <f t="shared" si="263"/>
        <v/>
      </c>
      <c r="C1338" s="3" t="str">
        <f t="shared" si="255"/>
        <v/>
      </c>
      <c r="D1338" s="3" t="str">
        <f>IF(ISNUMBER(A1338),COUNTIF(Calculations!B:B, A1338),"")</f>
        <v/>
      </c>
      <c r="E1338" s="3" t="str">
        <f>IF(ISNUMBER(A1338),COUNTIF(Calculations!A:A, A1338),"")</f>
        <v/>
      </c>
      <c r="F1338" s="3" t="str">
        <f t="shared" si="264"/>
        <v/>
      </c>
      <c r="G1338" s="3" t="str">
        <f t="shared" si="265"/>
        <v/>
      </c>
      <c r="H1338" s="3" t="str">
        <f t="shared" si="256"/>
        <v/>
      </c>
      <c r="I1338" s="3" t="str">
        <f t="shared" si="257"/>
        <v/>
      </c>
      <c r="J1338" s="3" t="str">
        <f t="shared" si="258"/>
        <v/>
      </c>
      <c r="K1338" s="3" t="str">
        <f t="shared" si="259"/>
        <v/>
      </c>
      <c r="L1338" s="3" t="str">
        <f t="shared" si="261"/>
        <v/>
      </c>
      <c r="M1338" s="3" t="str">
        <f t="shared" si="262"/>
        <v/>
      </c>
    </row>
    <row r="1339" spans="1:13" x14ac:dyDescent="0.2">
      <c r="A1339" s="9" t="str">
        <f t="shared" si="260"/>
        <v/>
      </c>
      <c r="B1339" s="3" t="str">
        <f t="shared" si="263"/>
        <v/>
      </c>
      <c r="C1339" s="3" t="str">
        <f t="shared" si="255"/>
        <v/>
      </c>
      <c r="D1339" s="3" t="str">
        <f>IF(ISNUMBER(A1339),COUNTIF(Calculations!B:B, A1339),"")</f>
        <v/>
      </c>
      <c r="E1339" s="3" t="str">
        <f>IF(ISNUMBER(A1339),COUNTIF(Calculations!A:A, A1339),"")</f>
        <v/>
      </c>
      <c r="F1339" s="3" t="str">
        <f t="shared" si="264"/>
        <v/>
      </c>
      <c r="G1339" s="3" t="str">
        <f t="shared" si="265"/>
        <v/>
      </c>
      <c r="H1339" s="3" t="str">
        <f t="shared" si="256"/>
        <v/>
      </c>
      <c r="I1339" s="3" t="str">
        <f t="shared" si="257"/>
        <v/>
      </c>
      <c r="J1339" s="3" t="str">
        <f t="shared" si="258"/>
        <v/>
      </c>
      <c r="K1339" s="3" t="str">
        <f t="shared" si="259"/>
        <v/>
      </c>
      <c r="L1339" s="3" t="str">
        <f t="shared" si="261"/>
        <v/>
      </c>
      <c r="M1339" s="3" t="str">
        <f t="shared" si="262"/>
        <v/>
      </c>
    </row>
    <row r="1340" spans="1:13" x14ac:dyDescent="0.2">
      <c r="A1340" s="9" t="str">
        <f t="shared" si="260"/>
        <v/>
      </c>
      <c r="B1340" s="3" t="str">
        <f t="shared" si="263"/>
        <v/>
      </c>
      <c r="C1340" s="3" t="str">
        <f t="shared" si="255"/>
        <v/>
      </c>
      <c r="D1340" s="3" t="str">
        <f>IF(ISNUMBER(A1340),COUNTIF(Calculations!B:B, A1340),"")</f>
        <v/>
      </c>
      <c r="E1340" s="3" t="str">
        <f>IF(ISNUMBER(A1340),COUNTIF(Calculations!A:A, A1340),"")</f>
        <v/>
      </c>
      <c r="F1340" s="3" t="str">
        <f t="shared" si="264"/>
        <v/>
      </c>
      <c r="G1340" s="3" t="str">
        <f t="shared" si="265"/>
        <v/>
      </c>
      <c r="H1340" s="3" t="str">
        <f t="shared" si="256"/>
        <v/>
      </c>
      <c r="I1340" s="3" t="str">
        <f t="shared" si="257"/>
        <v/>
      </c>
      <c r="J1340" s="3" t="str">
        <f t="shared" si="258"/>
        <v/>
      </c>
      <c r="K1340" s="3" t="str">
        <f t="shared" si="259"/>
        <v/>
      </c>
      <c r="L1340" s="3" t="str">
        <f t="shared" si="261"/>
        <v/>
      </c>
      <c r="M1340" s="3" t="str">
        <f t="shared" si="262"/>
        <v/>
      </c>
    </row>
    <row r="1341" spans="1:13" x14ac:dyDescent="0.2">
      <c r="A1341" s="9" t="str">
        <f t="shared" si="260"/>
        <v/>
      </c>
      <c r="B1341" s="3" t="str">
        <f t="shared" si="263"/>
        <v/>
      </c>
      <c r="C1341" s="3" t="str">
        <f t="shared" si="255"/>
        <v/>
      </c>
      <c r="D1341" s="3" t="str">
        <f>IF(ISNUMBER(A1341),COUNTIF(Calculations!B:B, A1341),"")</f>
        <v/>
      </c>
      <c r="E1341" s="3" t="str">
        <f>IF(ISNUMBER(A1341),COUNTIF(Calculations!A:A, A1341),"")</f>
        <v/>
      </c>
      <c r="F1341" s="3" t="str">
        <f t="shared" si="264"/>
        <v/>
      </c>
      <c r="G1341" s="3" t="str">
        <f t="shared" si="265"/>
        <v/>
      </c>
      <c r="H1341" s="3" t="str">
        <f t="shared" si="256"/>
        <v/>
      </c>
      <c r="I1341" s="3" t="str">
        <f t="shared" si="257"/>
        <v/>
      </c>
      <c r="J1341" s="3" t="str">
        <f t="shared" si="258"/>
        <v/>
      </c>
      <c r="K1341" s="3" t="str">
        <f t="shared" si="259"/>
        <v/>
      </c>
      <c r="L1341" s="3" t="str">
        <f t="shared" si="261"/>
        <v/>
      </c>
      <c r="M1341" s="3" t="str">
        <f t="shared" si="262"/>
        <v/>
      </c>
    </row>
    <row r="1342" spans="1:13" x14ac:dyDescent="0.2">
      <c r="A1342" s="9" t="str">
        <f t="shared" si="260"/>
        <v/>
      </c>
      <c r="B1342" s="3" t="str">
        <f t="shared" si="263"/>
        <v/>
      </c>
      <c r="C1342" s="3" t="str">
        <f t="shared" si="255"/>
        <v/>
      </c>
      <c r="D1342" s="3" t="str">
        <f>IF(ISNUMBER(A1342),COUNTIF(Calculations!B:B, A1342),"")</f>
        <v/>
      </c>
      <c r="E1342" s="3" t="str">
        <f>IF(ISNUMBER(A1342),COUNTIF(Calculations!A:A, A1342),"")</f>
        <v/>
      </c>
      <c r="F1342" s="3" t="str">
        <f t="shared" si="264"/>
        <v/>
      </c>
      <c r="G1342" s="3" t="str">
        <f t="shared" si="265"/>
        <v/>
      </c>
      <c r="H1342" s="3" t="str">
        <f t="shared" si="256"/>
        <v/>
      </c>
      <c r="I1342" s="3" t="str">
        <f t="shared" si="257"/>
        <v/>
      </c>
      <c r="J1342" s="3" t="str">
        <f t="shared" si="258"/>
        <v/>
      </c>
      <c r="K1342" s="3" t="str">
        <f t="shared" si="259"/>
        <v/>
      </c>
      <c r="L1342" s="3" t="str">
        <f t="shared" si="261"/>
        <v/>
      </c>
      <c r="M1342" s="3" t="str">
        <f t="shared" si="262"/>
        <v/>
      </c>
    </row>
    <row r="1343" spans="1:13" x14ac:dyDescent="0.2">
      <c r="A1343" s="9" t="str">
        <f t="shared" si="260"/>
        <v/>
      </c>
      <c r="B1343" s="3" t="str">
        <f t="shared" si="263"/>
        <v/>
      </c>
      <c r="C1343" s="3" t="str">
        <f t="shared" si="255"/>
        <v/>
      </c>
      <c r="D1343" s="3" t="str">
        <f>IF(ISNUMBER(A1343),COUNTIF(Calculations!B:B, A1343),"")</f>
        <v/>
      </c>
      <c r="E1343" s="3" t="str">
        <f>IF(ISNUMBER(A1343),COUNTIF(Calculations!A:A, A1343),"")</f>
        <v/>
      </c>
      <c r="F1343" s="3" t="str">
        <f t="shared" si="264"/>
        <v/>
      </c>
      <c r="G1343" s="3" t="str">
        <f t="shared" si="265"/>
        <v/>
      </c>
      <c r="H1343" s="3" t="str">
        <f t="shared" si="256"/>
        <v/>
      </c>
      <c r="I1343" s="3" t="str">
        <f t="shared" si="257"/>
        <v/>
      </c>
      <c r="J1343" s="3" t="str">
        <f t="shared" si="258"/>
        <v/>
      </c>
      <c r="K1343" s="3" t="str">
        <f t="shared" si="259"/>
        <v/>
      </c>
      <c r="L1343" s="3" t="str">
        <f t="shared" si="261"/>
        <v/>
      </c>
      <c r="M1343" s="3" t="str">
        <f t="shared" si="262"/>
        <v/>
      </c>
    </row>
    <row r="1344" spans="1:13" x14ac:dyDescent="0.2">
      <c r="A1344" s="9" t="str">
        <f t="shared" si="260"/>
        <v/>
      </c>
      <c r="B1344" s="3" t="str">
        <f t="shared" si="263"/>
        <v/>
      </c>
      <c r="C1344" s="3" t="str">
        <f t="shared" si="255"/>
        <v/>
      </c>
      <c r="D1344" s="3" t="str">
        <f>IF(ISNUMBER(A1344),COUNTIF(Calculations!B:B, A1344),"")</f>
        <v/>
      </c>
      <c r="E1344" s="3" t="str">
        <f>IF(ISNUMBER(A1344),COUNTIF(Calculations!A:A, A1344),"")</f>
        <v/>
      </c>
      <c r="F1344" s="3" t="str">
        <f t="shared" si="264"/>
        <v/>
      </c>
      <c r="G1344" s="3" t="str">
        <f t="shared" si="265"/>
        <v/>
      </c>
      <c r="H1344" s="3" t="str">
        <f t="shared" si="256"/>
        <v/>
      </c>
      <c r="I1344" s="3" t="str">
        <f t="shared" si="257"/>
        <v/>
      </c>
      <c r="J1344" s="3" t="str">
        <f t="shared" si="258"/>
        <v/>
      </c>
      <c r="K1344" s="3" t="str">
        <f t="shared" si="259"/>
        <v/>
      </c>
      <c r="L1344" s="3" t="str">
        <f t="shared" si="261"/>
        <v/>
      </c>
      <c r="M1344" s="3" t="str">
        <f t="shared" si="262"/>
        <v/>
      </c>
    </row>
    <row r="1345" spans="1:13" x14ac:dyDescent="0.2">
      <c r="A1345" s="9" t="str">
        <f t="shared" si="260"/>
        <v/>
      </c>
      <c r="B1345" s="3" t="str">
        <f t="shared" si="263"/>
        <v/>
      </c>
      <c r="C1345" s="3" t="str">
        <f t="shared" si="255"/>
        <v/>
      </c>
      <c r="D1345" s="3" t="str">
        <f>IF(ISNUMBER(A1345),COUNTIF(Calculations!B:B, A1345),"")</f>
        <v/>
      </c>
      <c r="E1345" s="3" t="str">
        <f>IF(ISNUMBER(A1345),COUNTIF(Calculations!A:A, A1345),"")</f>
        <v/>
      </c>
      <c r="F1345" s="3" t="str">
        <f t="shared" si="264"/>
        <v/>
      </c>
      <c r="G1345" s="3" t="str">
        <f t="shared" si="265"/>
        <v/>
      </c>
      <c r="H1345" s="3" t="str">
        <f t="shared" si="256"/>
        <v/>
      </c>
      <c r="I1345" s="3" t="str">
        <f t="shared" si="257"/>
        <v/>
      </c>
      <c r="J1345" s="3" t="str">
        <f t="shared" si="258"/>
        <v/>
      </c>
      <c r="K1345" s="3" t="str">
        <f t="shared" si="259"/>
        <v/>
      </c>
      <c r="L1345" s="3" t="str">
        <f t="shared" si="261"/>
        <v/>
      </c>
      <c r="M1345" s="3" t="str">
        <f t="shared" si="262"/>
        <v/>
      </c>
    </row>
    <row r="1346" spans="1:13" x14ac:dyDescent="0.2">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64"/>
        <v/>
      </c>
      <c r="G1346" s="3" t="str">
        <f t="shared" si="265"/>
        <v/>
      </c>
      <c r="H1346" s="3" t="str">
        <f t="shared" ref="H1346:H1409" si="267">IF(ISNUMBER(A1346),
  COUNTIFS(IndirectStartDates,"&lt;=" &amp; $A1346, IndirectStartDates,"&gt;"&amp;$A1346-AgeLowest,  IndirectCompletedDates,"&gt;=" &amp; $A1346)
+ COUNTIFS(IndirectStartDates,"&lt;=" &amp; $A1346,    IndirectStartDates,"&gt;"&amp;$A1346-AgeLowest,  IndirectCompletedDates,""),"")</f>
        <v/>
      </c>
      <c r="I1346" s="3"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3" t="str">
        <f t="shared" si="261"/>
        <v/>
      </c>
      <c r="M1346" s="3" t="str">
        <f t="shared" si="262"/>
        <v/>
      </c>
    </row>
    <row r="1347" spans="1:13" x14ac:dyDescent="0.2">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3" t="str">
        <f t="shared" si="264"/>
        <v/>
      </c>
      <c r="G1347" s="3" t="str">
        <f t="shared" si="265"/>
        <v/>
      </c>
      <c r="H1347" s="3" t="str">
        <f t="shared" si="267"/>
        <v/>
      </c>
      <c r="I1347" s="3" t="str">
        <f t="shared" si="268"/>
        <v/>
      </c>
      <c r="J1347" s="3" t="str">
        <f t="shared" si="269"/>
        <v/>
      </c>
      <c r="K1347" s="3" t="str">
        <f t="shared" si="270"/>
        <v/>
      </c>
      <c r="L1347" s="3" t="str">
        <f t="shared" ref="L1347:L1410" si="272">IF(A1347&lt;&gt;"", IF(C1346&gt;0, IF(((C1347-C1346)/C1346)&gt;WIPWarningPercentage,C1347,NA()),NA()),"")</f>
        <v/>
      </c>
      <c r="M1347" s="3" t="str">
        <f t="shared" ref="M1347:M1410" si="273">IF(A1347&lt;&gt;"", IF(J1346+K1346&gt;0, IF(((J1347+K1347)-(J1346+K1346))/(J1346+K1346)&gt;AgeWarningPercentage,J1347+K1347,NA()),NA()),"")</f>
        <v/>
      </c>
    </row>
    <row r="1348" spans="1:13" x14ac:dyDescent="0.2">
      <c r="A1348" s="9" t="str">
        <f t="shared" si="271"/>
        <v/>
      </c>
      <c r="B1348" s="3" t="str">
        <f t="shared" si="263"/>
        <v/>
      </c>
      <c r="C1348" s="3" t="str">
        <f t="shared" si="266"/>
        <v/>
      </c>
      <c r="D1348" s="3" t="str">
        <f>IF(ISNUMBER(A1348),COUNTIF(Calculations!B:B, A1348),"")</f>
        <v/>
      </c>
      <c r="E1348" s="3" t="str">
        <f>IF(ISNUMBER(A1348),COUNTIF(Calculations!A:A, A1348),"")</f>
        <v/>
      </c>
      <c r="F1348" s="3" t="str">
        <f t="shared" si="264"/>
        <v/>
      </c>
      <c r="G1348" s="3" t="str">
        <f t="shared" si="265"/>
        <v/>
      </c>
      <c r="H1348" s="3" t="str">
        <f t="shared" si="267"/>
        <v/>
      </c>
      <c r="I1348" s="3" t="str">
        <f t="shared" si="268"/>
        <v/>
      </c>
      <c r="J1348" s="3" t="str">
        <f t="shared" si="269"/>
        <v/>
      </c>
      <c r="K1348" s="3" t="str">
        <f t="shared" si="270"/>
        <v/>
      </c>
      <c r="L1348" s="3" t="str">
        <f t="shared" si="272"/>
        <v/>
      </c>
      <c r="M1348" s="3" t="str">
        <f t="shared" si="273"/>
        <v/>
      </c>
    </row>
    <row r="1349" spans="1:13" x14ac:dyDescent="0.2">
      <c r="A1349" s="9" t="str">
        <f t="shared" si="271"/>
        <v/>
      </c>
      <c r="B1349" s="3" t="str">
        <f t="shared" si="263"/>
        <v/>
      </c>
      <c r="C1349" s="3" t="str">
        <f t="shared" si="266"/>
        <v/>
      </c>
      <c r="D1349" s="3" t="str">
        <f>IF(ISNUMBER(A1349),COUNTIF(Calculations!B:B, A1349),"")</f>
        <v/>
      </c>
      <c r="E1349" s="3" t="str">
        <f>IF(ISNUMBER(A1349),COUNTIF(Calculations!A:A, A1349),"")</f>
        <v/>
      </c>
      <c r="F1349" s="3" t="str">
        <f t="shared" si="264"/>
        <v/>
      </c>
      <c r="G1349" s="3" t="str">
        <f t="shared" si="265"/>
        <v/>
      </c>
      <c r="H1349" s="3" t="str">
        <f t="shared" si="267"/>
        <v/>
      </c>
      <c r="I1349" s="3" t="str">
        <f t="shared" si="268"/>
        <v/>
      </c>
      <c r="J1349" s="3" t="str">
        <f t="shared" si="269"/>
        <v/>
      </c>
      <c r="K1349" s="3" t="str">
        <f t="shared" si="270"/>
        <v/>
      </c>
      <c r="L1349" s="3" t="str">
        <f t="shared" si="272"/>
        <v/>
      </c>
      <c r="M1349" s="3" t="str">
        <f t="shared" si="273"/>
        <v/>
      </c>
    </row>
    <row r="1350" spans="1:13" x14ac:dyDescent="0.2">
      <c r="A1350" s="9" t="str">
        <f t="shared" si="271"/>
        <v/>
      </c>
      <c r="B1350" s="3" t="str">
        <f t="shared" si="263"/>
        <v/>
      </c>
      <c r="C1350" s="3" t="str">
        <f t="shared" si="266"/>
        <v/>
      </c>
      <c r="D1350" s="3" t="str">
        <f>IF(ISNUMBER(A1350),COUNTIF(Calculations!B:B, A1350),"")</f>
        <v/>
      </c>
      <c r="E1350" s="3" t="str">
        <f>IF(ISNUMBER(A1350),COUNTIF(Calculations!A:A, A1350),"")</f>
        <v/>
      </c>
      <c r="F1350" s="3" t="str">
        <f t="shared" si="264"/>
        <v/>
      </c>
      <c r="G1350" s="3" t="str">
        <f t="shared" si="265"/>
        <v/>
      </c>
      <c r="H1350" s="3" t="str">
        <f t="shared" si="267"/>
        <v/>
      </c>
      <c r="I1350" s="3" t="str">
        <f t="shared" si="268"/>
        <v/>
      </c>
      <c r="J1350" s="3" t="str">
        <f t="shared" si="269"/>
        <v/>
      </c>
      <c r="K1350" s="3" t="str">
        <f t="shared" si="270"/>
        <v/>
      </c>
      <c r="L1350" s="3" t="str">
        <f t="shared" si="272"/>
        <v/>
      </c>
      <c r="M1350" s="3" t="str">
        <f t="shared" si="273"/>
        <v/>
      </c>
    </row>
    <row r="1351" spans="1:13" x14ac:dyDescent="0.2">
      <c r="A1351" s="9" t="str">
        <f t="shared" si="271"/>
        <v/>
      </c>
      <c r="B1351" s="3" t="str">
        <f t="shared" si="263"/>
        <v/>
      </c>
      <c r="C1351" s="3" t="str">
        <f t="shared" si="266"/>
        <v/>
      </c>
      <c r="D1351" s="3" t="str">
        <f>IF(ISNUMBER(A1351),COUNTIF(Calculations!B:B, A1351),"")</f>
        <v/>
      </c>
      <c r="E1351" s="3" t="str">
        <f>IF(ISNUMBER(A1351),COUNTIF(Calculations!A:A, A1351),"")</f>
        <v/>
      </c>
      <c r="F1351" s="3" t="str">
        <f t="shared" si="264"/>
        <v/>
      </c>
      <c r="G1351" s="3" t="str">
        <f t="shared" si="265"/>
        <v/>
      </c>
      <c r="H1351" s="3" t="str">
        <f t="shared" si="267"/>
        <v/>
      </c>
      <c r="I1351" s="3" t="str">
        <f t="shared" si="268"/>
        <v/>
      </c>
      <c r="J1351" s="3" t="str">
        <f t="shared" si="269"/>
        <v/>
      </c>
      <c r="K1351" s="3" t="str">
        <f t="shared" si="270"/>
        <v/>
      </c>
      <c r="L1351" s="3" t="str">
        <f t="shared" si="272"/>
        <v/>
      </c>
      <c r="M1351" s="3" t="str">
        <f t="shared" si="273"/>
        <v/>
      </c>
    </row>
    <row r="1352" spans="1:13" x14ac:dyDescent="0.2">
      <c r="A1352" s="9" t="str">
        <f t="shared" si="271"/>
        <v/>
      </c>
      <c r="B1352" s="3" t="str">
        <f t="shared" si="263"/>
        <v/>
      </c>
      <c r="C1352" s="3" t="str">
        <f t="shared" si="266"/>
        <v/>
      </c>
      <c r="D1352" s="3" t="str">
        <f>IF(ISNUMBER(A1352),COUNTIF(Calculations!B:B, A1352),"")</f>
        <v/>
      </c>
      <c r="E1352" s="3" t="str">
        <f>IF(ISNUMBER(A1352),COUNTIF(Calculations!A:A, A1352),"")</f>
        <v/>
      </c>
      <c r="F1352" s="3" t="str">
        <f t="shared" si="264"/>
        <v/>
      </c>
      <c r="G1352" s="3" t="str">
        <f t="shared" si="265"/>
        <v/>
      </c>
      <c r="H1352" s="3" t="str">
        <f t="shared" si="267"/>
        <v/>
      </c>
      <c r="I1352" s="3" t="str">
        <f t="shared" si="268"/>
        <v/>
      </c>
      <c r="J1352" s="3" t="str">
        <f t="shared" si="269"/>
        <v/>
      </c>
      <c r="K1352" s="3" t="str">
        <f t="shared" si="270"/>
        <v/>
      </c>
      <c r="L1352" s="3" t="str">
        <f t="shared" si="272"/>
        <v/>
      </c>
      <c r="M1352" s="3" t="str">
        <f t="shared" si="273"/>
        <v/>
      </c>
    </row>
    <row r="1353" spans="1:13" x14ac:dyDescent="0.2">
      <c r="A1353" s="9" t="str">
        <f t="shared" si="271"/>
        <v/>
      </c>
      <c r="B1353" s="3" t="str">
        <f t="shared" si="263"/>
        <v/>
      </c>
      <c r="C1353" s="3" t="str">
        <f t="shared" si="266"/>
        <v/>
      </c>
      <c r="D1353" s="3" t="str">
        <f>IF(ISNUMBER(A1353),COUNTIF(Calculations!B:B, A1353),"")</f>
        <v/>
      </c>
      <c r="E1353" s="3" t="str">
        <f>IF(ISNUMBER(A1353),COUNTIF(Calculations!A:A, A1353),"")</f>
        <v/>
      </c>
      <c r="F1353" s="3" t="str">
        <f t="shared" si="264"/>
        <v/>
      </c>
      <c r="G1353" s="3" t="str">
        <f t="shared" si="265"/>
        <v/>
      </c>
      <c r="H1353" s="3" t="str">
        <f t="shared" si="267"/>
        <v/>
      </c>
      <c r="I1353" s="3" t="str">
        <f t="shared" si="268"/>
        <v/>
      </c>
      <c r="J1353" s="3" t="str">
        <f t="shared" si="269"/>
        <v/>
      </c>
      <c r="K1353" s="3" t="str">
        <f t="shared" si="270"/>
        <v/>
      </c>
      <c r="L1353" s="3" t="str">
        <f t="shared" si="272"/>
        <v/>
      </c>
      <c r="M1353" s="3" t="str">
        <f t="shared" si="273"/>
        <v/>
      </c>
    </row>
    <row r="1354" spans="1:13" x14ac:dyDescent="0.2">
      <c r="A1354" s="9" t="str">
        <f t="shared" si="271"/>
        <v/>
      </c>
      <c r="B1354" s="3" t="str">
        <f t="shared" si="263"/>
        <v/>
      </c>
      <c r="C1354" s="3" t="str">
        <f t="shared" si="266"/>
        <v/>
      </c>
      <c r="D1354" s="3" t="str">
        <f>IF(ISNUMBER(A1354),COUNTIF(Calculations!B:B, A1354),"")</f>
        <v/>
      </c>
      <c r="E1354" s="3" t="str">
        <f>IF(ISNUMBER(A1354),COUNTIF(Calculations!A:A, A1354),"")</f>
        <v/>
      </c>
      <c r="F1354" s="3" t="str">
        <f t="shared" si="264"/>
        <v/>
      </c>
      <c r="G1354" s="3" t="str">
        <f t="shared" si="265"/>
        <v/>
      </c>
      <c r="H1354" s="3" t="str">
        <f t="shared" si="267"/>
        <v/>
      </c>
      <c r="I1354" s="3" t="str">
        <f t="shared" si="268"/>
        <v/>
      </c>
      <c r="J1354" s="3" t="str">
        <f t="shared" si="269"/>
        <v/>
      </c>
      <c r="K1354" s="3" t="str">
        <f t="shared" si="270"/>
        <v/>
      </c>
      <c r="L1354" s="3" t="str">
        <f t="shared" si="272"/>
        <v/>
      </c>
      <c r="M1354" s="3" t="str">
        <f t="shared" si="273"/>
        <v/>
      </c>
    </row>
    <row r="1355" spans="1:13" x14ac:dyDescent="0.2">
      <c r="A1355" s="9" t="str">
        <f t="shared" si="271"/>
        <v/>
      </c>
      <c r="B1355" s="3" t="str">
        <f t="shared" si="263"/>
        <v/>
      </c>
      <c r="C1355" s="3" t="str">
        <f t="shared" si="266"/>
        <v/>
      </c>
      <c r="D1355" s="3" t="str">
        <f>IF(ISNUMBER(A1355),COUNTIF(Calculations!B:B, A1355),"")</f>
        <v/>
      </c>
      <c r="E1355" s="3" t="str">
        <f>IF(ISNUMBER(A1355),COUNTIF(Calculations!A:A, A1355),"")</f>
        <v/>
      </c>
      <c r="F1355" s="3" t="str">
        <f t="shared" si="264"/>
        <v/>
      </c>
      <c r="G1355" s="3" t="str">
        <f t="shared" si="265"/>
        <v/>
      </c>
      <c r="H1355" s="3" t="str">
        <f t="shared" si="267"/>
        <v/>
      </c>
      <c r="I1355" s="3" t="str">
        <f t="shared" si="268"/>
        <v/>
      </c>
      <c r="J1355" s="3" t="str">
        <f t="shared" si="269"/>
        <v/>
      </c>
      <c r="K1355" s="3" t="str">
        <f t="shared" si="270"/>
        <v/>
      </c>
      <c r="L1355" s="3" t="str">
        <f t="shared" si="272"/>
        <v/>
      </c>
      <c r="M1355" s="3" t="str">
        <f t="shared" si="273"/>
        <v/>
      </c>
    </row>
    <row r="1356" spans="1:13" x14ac:dyDescent="0.2">
      <c r="A1356" s="9" t="str">
        <f t="shared" si="271"/>
        <v/>
      </c>
      <c r="B1356" s="3" t="str">
        <f t="shared" si="263"/>
        <v/>
      </c>
      <c r="C1356" s="3" t="str">
        <f t="shared" si="266"/>
        <v/>
      </c>
      <c r="D1356" s="3" t="str">
        <f>IF(ISNUMBER(A1356),COUNTIF(Calculations!B:B, A1356),"")</f>
        <v/>
      </c>
      <c r="E1356" s="3" t="str">
        <f>IF(ISNUMBER(A1356),COUNTIF(Calculations!A:A, A1356),"")</f>
        <v/>
      </c>
      <c r="F1356" s="3" t="str">
        <f t="shared" si="264"/>
        <v/>
      </c>
      <c r="G1356" s="3" t="str">
        <f t="shared" si="265"/>
        <v/>
      </c>
      <c r="H1356" s="3" t="str">
        <f t="shared" si="267"/>
        <v/>
      </c>
      <c r="I1356" s="3" t="str">
        <f t="shared" si="268"/>
        <v/>
      </c>
      <c r="J1356" s="3" t="str">
        <f t="shared" si="269"/>
        <v/>
      </c>
      <c r="K1356" s="3" t="str">
        <f t="shared" si="270"/>
        <v/>
      </c>
      <c r="L1356" s="3" t="str">
        <f t="shared" si="272"/>
        <v/>
      </c>
      <c r="M1356" s="3" t="str">
        <f t="shared" si="273"/>
        <v/>
      </c>
    </row>
    <row r="1357" spans="1:13" x14ac:dyDescent="0.2">
      <c r="A1357" s="9" t="str">
        <f t="shared" si="271"/>
        <v/>
      </c>
      <c r="B1357" s="3" t="str">
        <f t="shared" si="263"/>
        <v/>
      </c>
      <c r="C1357" s="3" t="str">
        <f t="shared" si="266"/>
        <v/>
      </c>
      <c r="D1357" s="3" t="str">
        <f>IF(ISNUMBER(A1357),COUNTIF(Calculations!B:B, A1357),"")</f>
        <v/>
      </c>
      <c r="E1357" s="3" t="str">
        <f>IF(ISNUMBER(A1357),COUNTIF(Calculations!A:A, A1357),"")</f>
        <v/>
      </c>
      <c r="F1357" s="3" t="str">
        <f t="shared" si="264"/>
        <v/>
      </c>
      <c r="G1357" s="3" t="str">
        <f t="shared" si="265"/>
        <v/>
      </c>
      <c r="H1357" s="3" t="str">
        <f t="shared" si="267"/>
        <v/>
      </c>
      <c r="I1357" s="3" t="str">
        <f t="shared" si="268"/>
        <v/>
      </c>
      <c r="J1357" s="3" t="str">
        <f t="shared" si="269"/>
        <v/>
      </c>
      <c r="K1357" s="3" t="str">
        <f t="shared" si="270"/>
        <v/>
      </c>
      <c r="L1357" s="3" t="str">
        <f t="shared" si="272"/>
        <v/>
      </c>
      <c r="M1357" s="3" t="str">
        <f t="shared" si="273"/>
        <v/>
      </c>
    </row>
    <row r="1358" spans="1:13" x14ac:dyDescent="0.2">
      <c r="A1358" s="9" t="str">
        <f t="shared" si="271"/>
        <v/>
      </c>
      <c r="B1358" s="3" t="str">
        <f t="shared" si="263"/>
        <v/>
      </c>
      <c r="C1358" s="3" t="str">
        <f t="shared" si="266"/>
        <v/>
      </c>
      <c r="D1358" s="3" t="str">
        <f>IF(ISNUMBER(A1358),COUNTIF(Calculations!B:B, A1358),"")</f>
        <v/>
      </c>
      <c r="E1358" s="3" t="str">
        <f>IF(ISNUMBER(A1358),COUNTIF(Calculations!A:A, A1358),"")</f>
        <v/>
      </c>
      <c r="F1358" s="3" t="str">
        <f t="shared" si="264"/>
        <v/>
      </c>
      <c r="G1358" s="3" t="str">
        <f t="shared" si="265"/>
        <v/>
      </c>
      <c r="H1358" s="3" t="str">
        <f t="shared" si="267"/>
        <v/>
      </c>
      <c r="I1358" s="3" t="str">
        <f t="shared" si="268"/>
        <v/>
      </c>
      <c r="J1358" s="3" t="str">
        <f t="shared" si="269"/>
        <v/>
      </c>
      <c r="K1358" s="3" t="str">
        <f t="shared" si="270"/>
        <v/>
      </c>
      <c r="L1358" s="3" t="str">
        <f t="shared" si="272"/>
        <v/>
      </c>
      <c r="M1358" s="3" t="str">
        <f t="shared" si="273"/>
        <v/>
      </c>
    </row>
    <row r="1359" spans="1:13" x14ac:dyDescent="0.2">
      <c r="A1359" s="9" t="str">
        <f t="shared" si="271"/>
        <v/>
      </c>
      <c r="B1359" s="3" t="str">
        <f t="shared" si="263"/>
        <v/>
      </c>
      <c r="C1359" s="3" t="str">
        <f t="shared" si="266"/>
        <v/>
      </c>
      <c r="D1359" s="3" t="str">
        <f>IF(ISNUMBER(A1359),COUNTIF(Calculations!B:B, A1359),"")</f>
        <v/>
      </c>
      <c r="E1359" s="3" t="str">
        <f>IF(ISNUMBER(A1359),COUNTIF(Calculations!A:A, A1359),"")</f>
        <v/>
      </c>
      <c r="F1359" s="3" t="str">
        <f t="shared" si="264"/>
        <v/>
      </c>
      <c r="G1359" s="3" t="str">
        <f t="shared" si="265"/>
        <v/>
      </c>
      <c r="H1359" s="3" t="str">
        <f t="shared" si="267"/>
        <v/>
      </c>
      <c r="I1359" s="3" t="str">
        <f t="shared" si="268"/>
        <v/>
      </c>
      <c r="J1359" s="3" t="str">
        <f t="shared" si="269"/>
        <v/>
      </c>
      <c r="K1359" s="3" t="str">
        <f t="shared" si="270"/>
        <v/>
      </c>
      <c r="L1359" s="3" t="str">
        <f t="shared" si="272"/>
        <v/>
      </c>
      <c r="M1359" s="3" t="str">
        <f t="shared" si="273"/>
        <v/>
      </c>
    </row>
    <row r="1360" spans="1:13" x14ac:dyDescent="0.2">
      <c r="A1360" s="9" t="str">
        <f t="shared" si="271"/>
        <v/>
      </c>
      <c r="B1360" s="3" t="str">
        <f t="shared" si="263"/>
        <v/>
      </c>
      <c r="C1360" s="3" t="str">
        <f t="shared" si="266"/>
        <v/>
      </c>
      <c r="D1360" s="3" t="str">
        <f>IF(ISNUMBER(A1360),COUNTIF(Calculations!B:B, A1360),"")</f>
        <v/>
      </c>
      <c r="E1360" s="3" t="str">
        <f>IF(ISNUMBER(A1360),COUNTIF(Calculations!A:A, A1360),"")</f>
        <v/>
      </c>
      <c r="F1360" s="3" t="str">
        <f t="shared" si="264"/>
        <v/>
      </c>
      <c r="G1360" s="3" t="str">
        <f t="shared" si="265"/>
        <v/>
      </c>
      <c r="H1360" s="3" t="str">
        <f t="shared" si="267"/>
        <v/>
      </c>
      <c r="I1360" s="3" t="str">
        <f t="shared" si="268"/>
        <v/>
      </c>
      <c r="J1360" s="3" t="str">
        <f t="shared" si="269"/>
        <v/>
      </c>
      <c r="K1360" s="3" t="str">
        <f t="shared" si="270"/>
        <v/>
      </c>
      <c r="L1360" s="3" t="str">
        <f t="shared" si="272"/>
        <v/>
      </c>
      <c r="M1360" s="3" t="str">
        <f t="shared" si="273"/>
        <v/>
      </c>
    </row>
    <row r="1361" spans="1:13" x14ac:dyDescent="0.2">
      <c r="A1361" s="9" t="str">
        <f t="shared" si="271"/>
        <v/>
      </c>
      <c r="B1361" s="3" t="str">
        <f t="shared" si="263"/>
        <v/>
      </c>
      <c r="C1361" s="3" t="str">
        <f t="shared" si="266"/>
        <v/>
      </c>
      <c r="D1361" s="3" t="str">
        <f>IF(ISNUMBER(A1361),COUNTIF(Calculations!B:B, A1361),"")</f>
        <v/>
      </c>
      <c r="E1361" s="3" t="str">
        <f>IF(ISNUMBER(A1361),COUNTIF(Calculations!A:A, A1361),"")</f>
        <v/>
      </c>
      <c r="F1361" s="3" t="str">
        <f t="shared" si="264"/>
        <v/>
      </c>
      <c r="G1361" s="3" t="str">
        <f t="shared" si="265"/>
        <v/>
      </c>
      <c r="H1361" s="3" t="str">
        <f t="shared" si="267"/>
        <v/>
      </c>
      <c r="I1361" s="3" t="str">
        <f t="shared" si="268"/>
        <v/>
      </c>
      <c r="J1361" s="3" t="str">
        <f t="shared" si="269"/>
        <v/>
      </c>
      <c r="K1361" s="3" t="str">
        <f t="shared" si="270"/>
        <v/>
      </c>
      <c r="L1361" s="3" t="str">
        <f t="shared" si="272"/>
        <v/>
      </c>
      <c r="M1361" s="3" t="str">
        <f t="shared" si="273"/>
        <v/>
      </c>
    </row>
    <row r="1362" spans="1:13" x14ac:dyDescent="0.2">
      <c r="A1362" s="9" t="str">
        <f t="shared" si="271"/>
        <v/>
      </c>
      <c r="B1362" s="3" t="str">
        <f t="shared" si="263"/>
        <v/>
      </c>
      <c r="C1362" s="3" t="str">
        <f t="shared" si="266"/>
        <v/>
      </c>
      <c r="D1362" s="3" t="str">
        <f>IF(ISNUMBER(A1362),COUNTIF(Calculations!B:B, A1362),"")</f>
        <v/>
      </c>
      <c r="E1362" s="3" t="str">
        <f>IF(ISNUMBER(A1362),COUNTIF(Calculations!A:A, A1362),"")</f>
        <v/>
      </c>
      <c r="F1362" s="3" t="str">
        <f t="shared" si="264"/>
        <v/>
      </c>
      <c r="G1362" s="3" t="str">
        <f t="shared" si="265"/>
        <v/>
      </c>
      <c r="H1362" s="3" t="str">
        <f t="shared" si="267"/>
        <v/>
      </c>
      <c r="I1362" s="3" t="str">
        <f t="shared" si="268"/>
        <v/>
      </c>
      <c r="J1362" s="3" t="str">
        <f t="shared" si="269"/>
        <v/>
      </c>
      <c r="K1362" s="3" t="str">
        <f t="shared" si="270"/>
        <v/>
      </c>
      <c r="L1362" s="3" t="str">
        <f t="shared" si="272"/>
        <v/>
      </c>
      <c r="M1362" s="3" t="str">
        <f t="shared" si="273"/>
        <v/>
      </c>
    </row>
    <row r="1363" spans="1:13" x14ac:dyDescent="0.2">
      <c r="A1363" s="9" t="str">
        <f t="shared" si="271"/>
        <v/>
      </c>
      <c r="B1363" s="3" t="str">
        <f t="shared" si="263"/>
        <v/>
      </c>
      <c r="C1363" s="3" t="str">
        <f t="shared" si="266"/>
        <v/>
      </c>
      <c r="D1363" s="3" t="str">
        <f>IF(ISNUMBER(A1363),COUNTIF(Calculations!B:B, A1363),"")</f>
        <v/>
      </c>
      <c r="E1363" s="3" t="str">
        <f>IF(ISNUMBER(A1363),COUNTIF(Calculations!A:A, A1363),"")</f>
        <v/>
      </c>
      <c r="F1363" s="3" t="str">
        <f t="shared" si="264"/>
        <v/>
      </c>
      <c r="G1363" s="3" t="str">
        <f t="shared" si="265"/>
        <v/>
      </c>
      <c r="H1363" s="3" t="str">
        <f t="shared" si="267"/>
        <v/>
      </c>
      <c r="I1363" s="3" t="str">
        <f t="shared" si="268"/>
        <v/>
      </c>
      <c r="J1363" s="3" t="str">
        <f t="shared" si="269"/>
        <v/>
      </c>
      <c r="K1363" s="3" t="str">
        <f t="shared" si="270"/>
        <v/>
      </c>
      <c r="L1363" s="3" t="str">
        <f t="shared" si="272"/>
        <v/>
      </c>
      <c r="M1363" s="3" t="str">
        <f t="shared" si="273"/>
        <v/>
      </c>
    </row>
    <row r="1364" spans="1:13" x14ac:dyDescent="0.2">
      <c r="A1364" s="9" t="str">
        <f t="shared" si="271"/>
        <v/>
      </c>
      <c r="B1364" s="3" t="str">
        <f t="shared" si="263"/>
        <v/>
      </c>
      <c r="C1364" s="3" t="str">
        <f t="shared" si="266"/>
        <v/>
      </c>
      <c r="D1364" s="3" t="str">
        <f>IF(ISNUMBER(A1364),COUNTIF(Calculations!B:B, A1364),"")</f>
        <v/>
      </c>
      <c r="E1364" s="3" t="str">
        <f>IF(ISNUMBER(A1364),COUNTIF(Calculations!A:A, A1364),"")</f>
        <v/>
      </c>
      <c r="F1364" s="3" t="str">
        <f t="shared" si="264"/>
        <v/>
      </c>
      <c r="G1364" s="3" t="str">
        <f t="shared" si="265"/>
        <v/>
      </c>
      <c r="H1364" s="3" t="str">
        <f t="shared" si="267"/>
        <v/>
      </c>
      <c r="I1364" s="3" t="str">
        <f t="shared" si="268"/>
        <v/>
      </c>
      <c r="J1364" s="3" t="str">
        <f t="shared" si="269"/>
        <v/>
      </c>
      <c r="K1364" s="3" t="str">
        <f t="shared" si="270"/>
        <v/>
      </c>
      <c r="L1364" s="3" t="str">
        <f t="shared" si="272"/>
        <v/>
      </c>
      <c r="M1364" s="3" t="str">
        <f t="shared" si="273"/>
        <v/>
      </c>
    </row>
    <row r="1365" spans="1:13" x14ac:dyDescent="0.2">
      <c r="A1365" s="9" t="str">
        <f t="shared" si="271"/>
        <v/>
      </c>
      <c r="B1365" s="3" t="str">
        <f t="shared" si="263"/>
        <v/>
      </c>
      <c r="C1365" s="3" t="str">
        <f t="shared" si="266"/>
        <v/>
      </c>
      <c r="D1365" s="3" t="str">
        <f>IF(ISNUMBER(A1365),COUNTIF(Calculations!B:B, A1365),"")</f>
        <v/>
      </c>
      <c r="E1365" s="3" t="str">
        <f>IF(ISNUMBER(A1365),COUNTIF(Calculations!A:A, A1365),"")</f>
        <v/>
      </c>
      <c r="F1365" s="3" t="str">
        <f t="shared" si="264"/>
        <v/>
      </c>
      <c r="G1365" s="3" t="str">
        <f t="shared" si="265"/>
        <v/>
      </c>
      <c r="H1365" s="3" t="str">
        <f t="shared" si="267"/>
        <v/>
      </c>
      <c r="I1365" s="3" t="str">
        <f t="shared" si="268"/>
        <v/>
      </c>
      <c r="J1365" s="3" t="str">
        <f t="shared" si="269"/>
        <v/>
      </c>
      <c r="K1365" s="3" t="str">
        <f t="shared" si="270"/>
        <v/>
      </c>
      <c r="L1365" s="3" t="str">
        <f t="shared" si="272"/>
        <v/>
      </c>
      <c r="M1365" s="3" t="str">
        <f t="shared" si="273"/>
        <v/>
      </c>
    </row>
    <row r="1366" spans="1:13" x14ac:dyDescent="0.2">
      <c r="A1366" s="9" t="str">
        <f t="shared" si="271"/>
        <v/>
      </c>
      <c r="B1366" s="3" t="str">
        <f t="shared" si="263"/>
        <v/>
      </c>
      <c r="C1366" s="3" t="str">
        <f t="shared" si="266"/>
        <v/>
      </c>
      <c r="D1366" s="3" t="str">
        <f>IF(ISNUMBER(A1366),COUNTIF(Calculations!B:B, A1366),"")</f>
        <v/>
      </c>
      <c r="E1366" s="3" t="str">
        <f>IF(ISNUMBER(A1366),COUNTIF(Calculations!A:A, A1366),"")</f>
        <v/>
      </c>
      <c r="F1366" s="3" t="str">
        <f t="shared" si="264"/>
        <v/>
      </c>
      <c r="G1366" s="3" t="str">
        <f t="shared" si="265"/>
        <v/>
      </c>
      <c r="H1366" s="3" t="str">
        <f t="shared" si="267"/>
        <v/>
      </c>
      <c r="I1366" s="3" t="str">
        <f t="shared" si="268"/>
        <v/>
      </c>
      <c r="J1366" s="3" t="str">
        <f t="shared" si="269"/>
        <v/>
      </c>
      <c r="K1366" s="3" t="str">
        <f t="shared" si="270"/>
        <v/>
      </c>
      <c r="L1366" s="3" t="str">
        <f t="shared" si="272"/>
        <v/>
      </c>
      <c r="M1366" s="3" t="str">
        <f t="shared" si="273"/>
        <v/>
      </c>
    </row>
    <row r="1367" spans="1:13" x14ac:dyDescent="0.2">
      <c r="A1367" s="9" t="str">
        <f t="shared" si="271"/>
        <v/>
      </c>
      <c r="B1367" s="3" t="str">
        <f t="shared" si="263"/>
        <v/>
      </c>
      <c r="C1367" s="3" t="str">
        <f t="shared" si="266"/>
        <v/>
      </c>
      <c r="D1367" s="3" t="str">
        <f>IF(ISNUMBER(A1367),COUNTIF(Calculations!B:B, A1367),"")</f>
        <v/>
      </c>
      <c r="E1367" s="3" t="str">
        <f>IF(ISNUMBER(A1367),COUNTIF(Calculations!A:A, A1367),"")</f>
        <v/>
      </c>
      <c r="F1367" s="3" t="str">
        <f t="shared" si="264"/>
        <v/>
      </c>
      <c r="G1367" s="3" t="str">
        <f t="shared" si="265"/>
        <v/>
      </c>
      <c r="H1367" s="3" t="str">
        <f t="shared" si="267"/>
        <v/>
      </c>
      <c r="I1367" s="3" t="str">
        <f t="shared" si="268"/>
        <v/>
      </c>
      <c r="J1367" s="3" t="str">
        <f t="shared" si="269"/>
        <v/>
      </c>
      <c r="K1367" s="3" t="str">
        <f t="shared" si="270"/>
        <v/>
      </c>
      <c r="L1367" s="3" t="str">
        <f t="shared" si="272"/>
        <v/>
      </c>
      <c r="M1367" s="3" t="str">
        <f t="shared" si="273"/>
        <v/>
      </c>
    </row>
    <row r="1368" spans="1:13" x14ac:dyDescent="0.2">
      <c r="A1368" s="9" t="str">
        <f t="shared" si="271"/>
        <v/>
      </c>
      <c r="B1368" s="3" t="str">
        <f t="shared" si="263"/>
        <v/>
      </c>
      <c r="C1368" s="3" t="str">
        <f t="shared" si="266"/>
        <v/>
      </c>
      <c r="D1368" s="3" t="str">
        <f>IF(ISNUMBER(A1368),COUNTIF(Calculations!B:B, A1368),"")</f>
        <v/>
      </c>
      <c r="E1368" s="3" t="str">
        <f>IF(ISNUMBER(A1368),COUNTIF(Calculations!A:A, A1368),"")</f>
        <v/>
      </c>
      <c r="F1368" s="3" t="str">
        <f t="shared" si="264"/>
        <v/>
      </c>
      <c r="G1368" s="3" t="str">
        <f t="shared" si="265"/>
        <v/>
      </c>
      <c r="H1368" s="3" t="str">
        <f t="shared" si="267"/>
        <v/>
      </c>
      <c r="I1368" s="3" t="str">
        <f t="shared" si="268"/>
        <v/>
      </c>
      <c r="J1368" s="3" t="str">
        <f t="shared" si="269"/>
        <v/>
      </c>
      <c r="K1368" s="3" t="str">
        <f t="shared" si="270"/>
        <v/>
      </c>
      <c r="L1368" s="3" t="str">
        <f t="shared" si="272"/>
        <v/>
      </c>
      <c r="M1368" s="3" t="str">
        <f t="shared" si="273"/>
        <v/>
      </c>
    </row>
    <row r="1369" spans="1:13" x14ac:dyDescent="0.2">
      <c r="A1369" s="9" t="str">
        <f t="shared" si="271"/>
        <v/>
      </c>
      <c r="B1369" s="3" t="str">
        <f t="shared" si="263"/>
        <v/>
      </c>
      <c r="C1369" s="3" t="str">
        <f t="shared" si="266"/>
        <v/>
      </c>
      <c r="D1369" s="3" t="str">
        <f>IF(ISNUMBER(A1369),COUNTIF(Calculations!B:B, A1369),"")</f>
        <v/>
      </c>
      <c r="E1369" s="3" t="str">
        <f>IF(ISNUMBER(A1369),COUNTIF(Calculations!A:A, A1369),"")</f>
        <v/>
      </c>
      <c r="F1369" s="3" t="str">
        <f t="shared" si="264"/>
        <v/>
      </c>
      <c r="G1369" s="3" t="str">
        <f t="shared" si="265"/>
        <v/>
      </c>
      <c r="H1369" s="3" t="str">
        <f t="shared" si="267"/>
        <v/>
      </c>
      <c r="I1369" s="3" t="str">
        <f t="shared" si="268"/>
        <v/>
      </c>
      <c r="J1369" s="3" t="str">
        <f t="shared" si="269"/>
        <v/>
      </c>
      <c r="K1369" s="3" t="str">
        <f t="shared" si="270"/>
        <v/>
      </c>
      <c r="L1369" s="3" t="str">
        <f t="shared" si="272"/>
        <v/>
      </c>
      <c r="M1369" s="3" t="str">
        <f t="shared" si="273"/>
        <v/>
      </c>
    </row>
    <row r="1370" spans="1:13" x14ac:dyDescent="0.2">
      <c r="A1370" s="9" t="str">
        <f t="shared" si="271"/>
        <v/>
      </c>
      <c r="B1370" s="3" t="str">
        <f t="shared" si="263"/>
        <v/>
      </c>
      <c r="C1370" s="3" t="str">
        <f t="shared" si="266"/>
        <v/>
      </c>
      <c r="D1370" s="3" t="str">
        <f>IF(ISNUMBER(A1370),COUNTIF(Calculations!B:B, A1370),"")</f>
        <v/>
      </c>
      <c r="E1370" s="3" t="str">
        <f>IF(ISNUMBER(A1370),COUNTIF(Calculations!A:A, A1370),"")</f>
        <v/>
      </c>
      <c r="F1370" s="3" t="str">
        <f t="shared" si="264"/>
        <v/>
      </c>
      <c r="G1370" s="3" t="str">
        <f t="shared" si="265"/>
        <v/>
      </c>
      <c r="H1370" s="3" t="str">
        <f t="shared" si="267"/>
        <v/>
      </c>
      <c r="I1370" s="3" t="str">
        <f t="shared" si="268"/>
        <v/>
      </c>
      <c r="J1370" s="3" t="str">
        <f t="shared" si="269"/>
        <v/>
      </c>
      <c r="K1370" s="3" t="str">
        <f t="shared" si="270"/>
        <v/>
      </c>
      <c r="L1370" s="3" t="str">
        <f t="shared" si="272"/>
        <v/>
      </c>
      <c r="M1370" s="3" t="str">
        <f t="shared" si="273"/>
        <v/>
      </c>
    </row>
    <row r="1371" spans="1:13" x14ac:dyDescent="0.2">
      <c r="A1371" s="9" t="str">
        <f t="shared" si="271"/>
        <v/>
      </c>
      <c r="B1371" s="3" t="str">
        <f t="shared" si="263"/>
        <v/>
      </c>
      <c r="C1371" s="3" t="str">
        <f t="shared" si="266"/>
        <v/>
      </c>
      <c r="D1371" s="3" t="str">
        <f>IF(ISNUMBER(A1371),COUNTIF(Calculations!B:B, A1371),"")</f>
        <v/>
      </c>
      <c r="E1371" s="3" t="str">
        <f>IF(ISNUMBER(A1371),COUNTIF(Calculations!A:A, A1371),"")</f>
        <v/>
      </c>
      <c r="F1371" s="3" t="str">
        <f t="shared" si="264"/>
        <v/>
      </c>
      <c r="G1371" s="3" t="str">
        <f t="shared" si="265"/>
        <v/>
      </c>
      <c r="H1371" s="3" t="str">
        <f t="shared" si="267"/>
        <v/>
      </c>
      <c r="I1371" s="3" t="str">
        <f t="shared" si="268"/>
        <v/>
      </c>
      <c r="J1371" s="3" t="str">
        <f t="shared" si="269"/>
        <v/>
      </c>
      <c r="K1371" s="3" t="str">
        <f t="shared" si="270"/>
        <v/>
      </c>
      <c r="L1371" s="3" t="str">
        <f t="shared" si="272"/>
        <v/>
      </c>
      <c r="M1371" s="3" t="str">
        <f t="shared" si="273"/>
        <v/>
      </c>
    </row>
    <row r="1372" spans="1:13" x14ac:dyDescent="0.2">
      <c r="A1372" s="9" t="str">
        <f t="shared" si="271"/>
        <v/>
      </c>
      <c r="B1372" s="3" t="str">
        <f t="shared" si="263"/>
        <v/>
      </c>
      <c r="C1372" s="3" t="str">
        <f t="shared" si="266"/>
        <v/>
      </c>
      <c r="D1372" s="3" t="str">
        <f>IF(ISNUMBER(A1372),COUNTIF(Calculations!B:B, A1372),"")</f>
        <v/>
      </c>
      <c r="E1372" s="3" t="str">
        <f>IF(ISNUMBER(A1372),COUNTIF(Calculations!A:A, A1372),"")</f>
        <v/>
      </c>
      <c r="F1372" s="3" t="str">
        <f t="shared" si="264"/>
        <v/>
      </c>
      <c r="G1372" s="3" t="str">
        <f t="shared" si="265"/>
        <v/>
      </c>
      <c r="H1372" s="3" t="str">
        <f t="shared" si="267"/>
        <v/>
      </c>
      <c r="I1372" s="3" t="str">
        <f t="shared" si="268"/>
        <v/>
      </c>
      <c r="J1372" s="3" t="str">
        <f t="shared" si="269"/>
        <v/>
      </c>
      <c r="K1372" s="3" t="str">
        <f t="shared" si="270"/>
        <v/>
      </c>
      <c r="L1372" s="3" t="str">
        <f t="shared" si="272"/>
        <v/>
      </c>
      <c r="M1372" s="3" t="str">
        <f t="shared" si="273"/>
        <v/>
      </c>
    </row>
    <row r="1373" spans="1:13" x14ac:dyDescent="0.2">
      <c r="A1373" s="9" t="str">
        <f t="shared" si="271"/>
        <v/>
      </c>
      <c r="B1373" s="3" t="str">
        <f t="shared" si="263"/>
        <v/>
      </c>
      <c r="C1373" s="3" t="str">
        <f t="shared" si="266"/>
        <v/>
      </c>
      <c r="D1373" s="3" t="str">
        <f>IF(ISNUMBER(A1373),COUNTIF(Calculations!B:B, A1373),"")</f>
        <v/>
      </c>
      <c r="E1373" s="3" t="str">
        <f>IF(ISNUMBER(A1373),COUNTIF(Calculations!A:A, A1373),"")</f>
        <v/>
      </c>
      <c r="F1373" s="3" t="str">
        <f t="shared" si="264"/>
        <v/>
      </c>
      <c r="G1373" s="3" t="str">
        <f t="shared" si="265"/>
        <v/>
      </c>
      <c r="H1373" s="3" t="str">
        <f t="shared" si="267"/>
        <v/>
      </c>
      <c r="I1373" s="3" t="str">
        <f t="shared" si="268"/>
        <v/>
      </c>
      <c r="J1373" s="3" t="str">
        <f t="shared" si="269"/>
        <v/>
      </c>
      <c r="K1373" s="3" t="str">
        <f t="shared" si="270"/>
        <v/>
      </c>
      <c r="L1373" s="3" t="str">
        <f t="shared" si="272"/>
        <v/>
      </c>
      <c r="M1373" s="3" t="str">
        <f t="shared" si="273"/>
        <v/>
      </c>
    </row>
    <row r="1374" spans="1:13" x14ac:dyDescent="0.2">
      <c r="A1374" s="9" t="str">
        <f t="shared" si="271"/>
        <v/>
      </c>
      <c r="B1374" s="3" t="str">
        <f t="shared" si="263"/>
        <v/>
      </c>
      <c r="C1374" s="3" t="str">
        <f t="shared" si="266"/>
        <v/>
      </c>
      <c r="D1374" s="3" t="str">
        <f>IF(ISNUMBER(A1374),COUNTIF(Calculations!B:B, A1374),"")</f>
        <v/>
      </c>
      <c r="E1374" s="3" t="str">
        <f>IF(ISNUMBER(A1374),COUNTIF(Calculations!A:A, A1374),"")</f>
        <v/>
      </c>
      <c r="F1374" s="3" t="str">
        <f t="shared" si="264"/>
        <v/>
      </c>
      <c r="G1374" s="3" t="str">
        <f t="shared" si="265"/>
        <v/>
      </c>
      <c r="H1374" s="3" t="str">
        <f t="shared" si="267"/>
        <v/>
      </c>
      <c r="I1374" s="3" t="str">
        <f t="shared" si="268"/>
        <v/>
      </c>
      <c r="J1374" s="3" t="str">
        <f t="shared" si="269"/>
        <v/>
      </c>
      <c r="K1374" s="3" t="str">
        <f t="shared" si="270"/>
        <v/>
      </c>
      <c r="L1374" s="3" t="str">
        <f t="shared" si="272"/>
        <v/>
      </c>
      <c r="M1374" s="3" t="str">
        <f t="shared" si="273"/>
        <v/>
      </c>
    </row>
    <row r="1375" spans="1:13" x14ac:dyDescent="0.2">
      <c r="A1375" s="9" t="str">
        <f t="shared" si="271"/>
        <v/>
      </c>
      <c r="B1375" s="3" t="str">
        <f t="shared" si="263"/>
        <v/>
      </c>
      <c r="C1375" s="3" t="str">
        <f t="shared" si="266"/>
        <v/>
      </c>
      <c r="D1375" s="3" t="str">
        <f>IF(ISNUMBER(A1375),COUNTIF(Calculations!B:B, A1375),"")</f>
        <v/>
      </c>
      <c r="E1375" s="3" t="str">
        <f>IF(ISNUMBER(A1375),COUNTIF(Calculations!A:A, A1375),"")</f>
        <v/>
      </c>
      <c r="F1375" s="3" t="str">
        <f t="shared" si="264"/>
        <v/>
      </c>
      <c r="G1375" s="3" t="str">
        <f t="shared" si="265"/>
        <v/>
      </c>
      <c r="H1375" s="3" t="str">
        <f t="shared" si="267"/>
        <v/>
      </c>
      <c r="I1375" s="3" t="str">
        <f t="shared" si="268"/>
        <v/>
      </c>
      <c r="J1375" s="3" t="str">
        <f t="shared" si="269"/>
        <v/>
      </c>
      <c r="K1375" s="3" t="str">
        <f t="shared" si="270"/>
        <v/>
      </c>
      <c r="L1375" s="3" t="str">
        <f t="shared" si="272"/>
        <v/>
      </c>
      <c r="M1375" s="3" t="str">
        <f t="shared" si="273"/>
        <v/>
      </c>
    </row>
    <row r="1376" spans="1:13" x14ac:dyDescent="0.2">
      <c r="A1376" s="9" t="str">
        <f t="shared" si="271"/>
        <v/>
      </c>
      <c r="B1376" s="3" t="str">
        <f t="shared" si="263"/>
        <v/>
      </c>
      <c r="C1376" s="3" t="str">
        <f t="shared" si="266"/>
        <v/>
      </c>
      <c r="D1376" s="3" t="str">
        <f>IF(ISNUMBER(A1376),COUNTIF(Calculations!B:B, A1376),"")</f>
        <v/>
      </c>
      <c r="E1376" s="3" t="str">
        <f>IF(ISNUMBER(A1376),COUNTIF(Calculations!A:A, A1376),"")</f>
        <v/>
      </c>
      <c r="F1376" s="3" t="str">
        <f t="shared" si="264"/>
        <v/>
      </c>
      <c r="G1376" s="3" t="str">
        <f t="shared" si="265"/>
        <v/>
      </c>
      <c r="H1376" s="3" t="str">
        <f t="shared" si="267"/>
        <v/>
      </c>
      <c r="I1376" s="3" t="str">
        <f t="shared" si="268"/>
        <v/>
      </c>
      <c r="J1376" s="3" t="str">
        <f t="shared" si="269"/>
        <v/>
      </c>
      <c r="K1376" s="3" t="str">
        <f t="shared" si="270"/>
        <v/>
      </c>
      <c r="L1376" s="3" t="str">
        <f t="shared" si="272"/>
        <v/>
      </c>
      <c r="M1376" s="3" t="str">
        <f t="shared" si="273"/>
        <v/>
      </c>
    </row>
    <row r="1377" spans="1:13" x14ac:dyDescent="0.2">
      <c r="A1377" s="9" t="str">
        <f t="shared" si="271"/>
        <v/>
      </c>
      <c r="B1377" s="3" t="str">
        <f t="shared" si="263"/>
        <v/>
      </c>
      <c r="C1377" s="3" t="str">
        <f t="shared" si="266"/>
        <v/>
      </c>
      <c r="D1377" s="3" t="str">
        <f>IF(ISNUMBER(A1377),COUNTIF(Calculations!B:B, A1377),"")</f>
        <v/>
      </c>
      <c r="E1377" s="3" t="str">
        <f>IF(ISNUMBER(A1377),COUNTIF(Calculations!A:A, A1377),"")</f>
        <v/>
      </c>
      <c r="F1377" s="3" t="str">
        <f t="shared" si="264"/>
        <v/>
      </c>
      <c r="G1377" s="3" t="str">
        <f t="shared" si="265"/>
        <v/>
      </c>
      <c r="H1377" s="3" t="str">
        <f t="shared" si="267"/>
        <v/>
      </c>
      <c r="I1377" s="3" t="str">
        <f t="shared" si="268"/>
        <v/>
      </c>
      <c r="J1377" s="3" t="str">
        <f t="shared" si="269"/>
        <v/>
      </c>
      <c r="K1377" s="3" t="str">
        <f t="shared" si="270"/>
        <v/>
      </c>
      <c r="L1377" s="3" t="str">
        <f t="shared" si="272"/>
        <v/>
      </c>
      <c r="M1377" s="3" t="str">
        <f t="shared" si="273"/>
        <v/>
      </c>
    </row>
    <row r="1378" spans="1:13" x14ac:dyDescent="0.2">
      <c r="A1378" s="9" t="str">
        <f t="shared" si="271"/>
        <v/>
      </c>
      <c r="B1378" s="3" t="str">
        <f t="shared" si="263"/>
        <v/>
      </c>
      <c r="C1378" s="3" t="str">
        <f t="shared" si="266"/>
        <v/>
      </c>
      <c r="D1378" s="3" t="str">
        <f>IF(ISNUMBER(A1378),COUNTIF(Calculations!B:B, A1378),"")</f>
        <v/>
      </c>
      <c r="E1378" s="3" t="str">
        <f>IF(ISNUMBER(A1378),COUNTIF(Calculations!A:A, A1378),"")</f>
        <v/>
      </c>
      <c r="F1378" s="3" t="str">
        <f t="shared" si="264"/>
        <v/>
      </c>
      <c r="G1378" s="3" t="str">
        <f t="shared" si="265"/>
        <v/>
      </c>
      <c r="H1378" s="3" t="str">
        <f t="shared" si="267"/>
        <v/>
      </c>
      <c r="I1378" s="3" t="str">
        <f t="shared" si="268"/>
        <v/>
      </c>
      <c r="J1378" s="3" t="str">
        <f t="shared" si="269"/>
        <v/>
      </c>
      <c r="K1378" s="3" t="str">
        <f t="shared" si="270"/>
        <v/>
      </c>
      <c r="L1378" s="3" t="str">
        <f t="shared" si="272"/>
        <v/>
      </c>
      <c r="M1378" s="3" t="str">
        <f t="shared" si="273"/>
        <v/>
      </c>
    </row>
    <row r="1379" spans="1:13" x14ac:dyDescent="0.2">
      <c r="A1379" s="9" t="str">
        <f t="shared" si="271"/>
        <v/>
      </c>
      <c r="B1379" s="3" t="str">
        <f t="shared" si="263"/>
        <v/>
      </c>
      <c r="C1379" s="3" t="str">
        <f t="shared" si="266"/>
        <v/>
      </c>
      <c r="D1379" s="3" t="str">
        <f>IF(ISNUMBER(A1379),COUNTIF(Calculations!B:B, A1379),"")</f>
        <v/>
      </c>
      <c r="E1379" s="3" t="str">
        <f>IF(ISNUMBER(A1379),COUNTIF(Calculations!A:A, A1379),"")</f>
        <v/>
      </c>
      <c r="F1379" s="3" t="str">
        <f t="shared" si="264"/>
        <v/>
      </c>
      <c r="G1379" s="3" t="str">
        <f t="shared" si="265"/>
        <v/>
      </c>
      <c r="H1379" s="3" t="str">
        <f t="shared" si="267"/>
        <v/>
      </c>
      <c r="I1379" s="3" t="str">
        <f t="shared" si="268"/>
        <v/>
      </c>
      <c r="J1379" s="3" t="str">
        <f t="shared" si="269"/>
        <v/>
      </c>
      <c r="K1379" s="3" t="str">
        <f t="shared" si="270"/>
        <v/>
      </c>
      <c r="L1379" s="3" t="str">
        <f t="shared" si="272"/>
        <v/>
      </c>
      <c r="M1379" s="3" t="str">
        <f t="shared" si="273"/>
        <v/>
      </c>
    </row>
    <row r="1380" spans="1:13" x14ac:dyDescent="0.2">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3" t="str">
        <f t="shared" ref="F1380:F1443" si="275">IF(ISNUMBER(A1380),F1379 + D1380,"")</f>
        <v/>
      </c>
      <c r="G1380" s="3" t="str">
        <f t="shared" ref="G1380:G1443" si="276">IF(ISNUMBER(A1380),G1379 + E1380,"")</f>
        <v/>
      </c>
      <c r="H1380" s="3" t="str">
        <f t="shared" si="267"/>
        <v/>
      </c>
      <c r="I1380" s="3" t="str">
        <f t="shared" si="268"/>
        <v/>
      </c>
      <c r="J1380" s="3" t="str">
        <f t="shared" si="269"/>
        <v/>
      </c>
      <c r="K1380" s="3" t="str">
        <f t="shared" si="270"/>
        <v/>
      </c>
      <c r="L1380" s="3" t="str">
        <f t="shared" si="272"/>
        <v/>
      </c>
      <c r="M1380" s="3" t="str">
        <f t="shared" si="273"/>
        <v/>
      </c>
    </row>
    <row r="1381" spans="1:13" x14ac:dyDescent="0.2">
      <c r="A1381" s="9" t="str">
        <f t="shared" si="271"/>
        <v/>
      </c>
      <c r="B1381" s="3" t="str">
        <f t="shared" si="274"/>
        <v/>
      </c>
      <c r="C1381" s="3" t="str">
        <f t="shared" si="266"/>
        <v/>
      </c>
      <c r="D1381" s="3" t="str">
        <f>IF(ISNUMBER(A1381),COUNTIF(Calculations!B:B, A1381),"")</f>
        <v/>
      </c>
      <c r="E1381" s="3" t="str">
        <f>IF(ISNUMBER(A1381),COUNTIF(Calculations!A:A, A1381),"")</f>
        <v/>
      </c>
      <c r="F1381" s="3" t="str">
        <f t="shared" si="275"/>
        <v/>
      </c>
      <c r="G1381" s="3" t="str">
        <f t="shared" si="276"/>
        <v/>
      </c>
      <c r="H1381" s="3" t="str">
        <f t="shared" si="267"/>
        <v/>
      </c>
      <c r="I1381" s="3" t="str">
        <f t="shared" si="268"/>
        <v/>
      </c>
      <c r="J1381" s="3" t="str">
        <f t="shared" si="269"/>
        <v/>
      </c>
      <c r="K1381" s="3" t="str">
        <f t="shared" si="270"/>
        <v/>
      </c>
      <c r="L1381" s="3" t="str">
        <f t="shared" si="272"/>
        <v/>
      </c>
      <c r="M1381" s="3" t="str">
        <f t="shared" si="273"/>
        <v/>
      </c>
    </row>
    <row r="1382" spans="1:13" x14ac:dyDescent="0.2">
      <c r="A1382" s="9" t="str">
        <f t="shared" si="271"/>
        <v/>
      </c>
      <c r="B1382" s="3" t="str">
        <f t="shared" si="274"/>
        <v/>
      </c>
      <c r="C1382" s="3" t="str">
        <f t="shared" si="266"/>
        <v/>
      </c>
      <c r="D1382" s="3" t="str">
        <f>IF(ISNUMBER(A1382),COUNTIF(Calculations!B:B, A1382),"")</f>
        <v/>
      </c>
      <c r="E1382" s="3" t="str">
        <f>IF(ISNUMBER(A1382),COUNTIF(Calculations!A:A, A1382),"")</f>
        <v/>
      </c>
      <c r="F1382" s="3" t="str">
        <f t="shared" si="275"/>
        <v/>
      </c>
      <c r="G1382" s="3" t="str">
        <f t="shared" si="276"/>
        <v/>
      </c>
      <c r="H1382" s="3" t="str">
        <f t="shared" si="267"/>
        <v/>
      </c>
      <c r="I1382" s="3" t="str">
        <f t="shared" si="268"/>
        <v/>
      </c>
      <c r="J1382" s="3" t="str">
        <f t="shared" si="269"/>
        <v/>
      </c>
      <c r="K1382" s="3" t="str">
        <f t="shared" si="270"/>
        <v/>
      </c>
      <c r="L1382" s="3" t="str">
        <f t="shared" si="272"/>
        <v/>
      </c>
      <c r="M1382" s="3" t="str">
        <f t="shared" si="273"/>
        <v/>
      </c>
    </row>
    <row r="1383" spans="1:13" x14ac:dyDescent="0.2">
      <c r="A1383" s="9" t="str">
        <f t="shared" si="271"/>
        <v/>
      </c>
      <c r="B1383" s="3" t="str">
        <f t="shared" si="274"/>
        <v/>
      </c>
      <c r="C1383" s="3" t="str">
        <f t="shared" si="266"/>
        <v/>
      </c>
      <c r="D1383" s="3" t="str">
        <f>IF(ISNUMBER(A1383),COUNTIF(Calculations!B:B, A1383),"")</f>
        <v/>
      </c>
      <c r="E1383" s="3" t="str">
        <f>IF(ISNUMBER(A1383),COUNTIF(Calculations!A:A, A1383),"")</f>
        <v/>
      </c>
      <c r="F1383" s="3" t="str">
        <f t="shared" si="275"/>
        <v/>
      </c>
      <c r="G1383" s="3" t="str">
        <f t="shared" si="276"/>
        <v/>
      </c>
      <c r="H1383" s="3" t="str">
        <f t="shared" si="267"/>
        <v/>
      </c>
      <c r="I1383" s="3" t="str">
        <f t="shared" si="268"/>
        <v/>
      </c>
      <c r="J1383" s="3" t="str">
        <f t="shared" si="269"/>
        <v/>
      </c>
      <c r="K1383" s="3" t="str">
        <f t="shared" si="270"/>
        <v/>
      </c>
      <c r="L1383" s="3" t="str">
        <f t="shared" si="272"/>
        <v/>
      </c>
      <c r="M1383" s="3" t="str">
        <f t="shared" si="273"/>
        <v/>
      </c>
    </row>
    <row r="1384" spans="1:13" x14ac:dyDescent="0.2">
      <c r="A1384" s="9" t="str">
        <f t="shared" si="271"/>
        <v/>
      </c>
      <c r="B1384" s="3" t="str">
        <f t="shared" si="274"/>
        <v/>
      </c>
      <c r="C1384" s="3" t="str">
        <f t="shared" si="266"/>
        <v/>
      </c>
      <c r="D1384" s="3" t="str">
        <f>IF(ISNUMBER(A1384),COUNTIF(Calculations!B:B, A1384),"")</f>
        <v/>
      </c>
      <c r="E1384" s="3" t="str">
        <f>IF(ISNUMBER(A1384),COUNTIF(Calculations!A:A, A1384),"")</f>
        <v/>
      </c>
      <c r="F1384" s="3" t="str">
        <f t="shared" si="275"/>
        <v/>
      </c>
      <c r="G1384" s="3" t="str">
        <f t="shared" si="276"/>
        <v/>
      </c>
      <c r="H1384" s="3" t="str">
        <f t="shared" si="267"/>
        <v/>
      </c>
      <c r="I1384" s="3" t="str">
        <f t="shared" si="268"/>
        <v/>
      </c>
      <c r="J1384" s="3" t="str">
        <f t="shared" si="269"/>
        <v/>
      </c>
      <c r="K1384" s="3" t="str">
        <f t="shared" si="270"/>
        <v/>
      </c>
      <c r="L1384" s="3" t="str">
        <f t="shared" si="272"/>
        <v/>
      </c>
      <c r="M1384" s="3" t="str">
        <f t="shared" si="273"/>
        <v/>
      </c>
    </row>
    <row r="1385" spans="1:13" x14ac:dyDescent="0.2">
      <c r="A1385" s="9" t="str">
        <f t="shared" si="271"/>
        <v/>
      </c>
      <c r="B1385" s="3" t="str">
        <f t="shared" si="274"/>
        <v/>
      </c>
      <c r="C1385" s="3" t="str">
        <f t="shared" si="266"/>
        <v/>
      </c>
      <c r="D1385" s="3" t="str">
        <f>IF(ISNUMBER(A1385),COUNTIF(Calculations!B:B, A1385),"")</f>
        <v/>
      </c>
      <c r="E1385" s="3" t="str">
        <f>IF(ISNUMBER(A1385),COUNTIF(Calculations!A:A, A1385),"")</f>
        <v/>
      </c>
      <c r="F1385" s="3" t="str">
        <f t="shared" si="275"/>
        <v/>
      </c>
      <c r="G1385" s="3" t="str">
        <f t="shared" si="276"/>
        <v/>
      </c>
      <c r="H1385" s="3" t="str">
        <f t="shared" si="267"/>
        <v/>
      </c>
      <c r="I1385" s="3" t="str">
        <f t="shared" si="268"/>
        <v/>
      </c>
      <c r="J1385" s="3" t="str">
        <f t="shared" si="269"/>
        <v/>
      </c>
      <c r="K1385" s="3" t="str">
        <f t="shared" si="270"/>
        <v/>
      </c>
      <c r="L1385" s="3" t="str">
        <f t="shared" si="272"/>
        <v/>
      </c>
      <c r="M1385" s="3" t="str">
        <f t="shared" si="273"/>
        <v/>
      </c>
    </row>
    <row r="1386" spans="1:13" x14ac:dyDescent="0.2">
      <c r="A1386" s="9" t="str">
        <f t="shared" si="271"/>
        <v/>
      </c>
      <c r="B1386" s="3" t="str">
        <f t="shared" si="274"/>
        <v/>
      </c>
      <c r="C1386" s="3" t="str">
        <f t="shared" si="266"/>
        <v/>
      </c>
      <c r="D1386" s="3" t="str">
        <f>IF(ISNUMBER(A1386),COUNTIF(Calculations!B:B, A1386),"")</f>
        <v/>
      </c>
      <c r="E1386" s="3" t="str">
        <f>IF(ISNUMBER(A1386),COUNTIF(Calculations!A:A, A1386),"")</f>
        <v/>
      </c>
      <c r="F1386" s="3" t="str">
        <f t="shared" si="275"/>
        <v/>
      </c>
      <c r="G1386" s="3" t="str">
        <f t="shared" si="276"/>
        <v/>
      </c>
      <c r="H1386" s="3" t="str">
        <f t="shared" si="267"/>
        <v/>
      </c>
      <c r="I1386" s="3" t="str">
        <f t="shared" si="268"/>
        <v/>
      </c>
      <c r="J1386" s="3" t="str">
        <f t="shared" si="269"/>
        <v/>
      </c>
      <c r="K1386" s="3" t="str">
        <f t="shared" si="270"/>
        <v/>
      </c>
      <c r="L1386" s="3" t="str">
        <f t="shared" si="272"/>
        <v/>
      </c>
      <c r="M1386" s="3" t="str">
        <f t="shared" si="273"/>
        <v/>
      </c>
    </row>
    <row r="1387" spans="1:13" x14ac:dyDescent="0.2">
      <c r="A1387" s="9" t="str">
        <f t="shared" si="271"/>
        <v/>
      </c>
      <c r="B1387" s="3" t="str">
        <f t="shared" si="274"/>
        <v/>
      </c>
      <c r="C1387" s="3" t="str">
        <f t="shared" si="266"/>
        <v/>
      </c>
      <c r="D1387" s="3" t="str">
        <f>IF(ISNUMBER(A1387),COUNTIF(Calculations!B:B, A1387),"")</f>
        <v/>
      </c>
      <c r="E1387" s="3" t="str">
        <f>IF(ISNUMBER(A1387),COUNTIF(Calculations!A:A, A1387),"")</f>
        <v/>
      </c>
      <c r="F1387" s="3" t="str">
        <f t="shared" si="275"/>
        <v/>
      </c>
      <c r="G1387" s="3" t="str">
        <f t="shared" si="276"/>
        <v/>
      </c>
      <c r="H1387" s="3" t="str">
        <f t="shared" si="267"/>
        <v/>
      </c>
      <c r="I1387" s="3" t="str">
        <f t="shared" si="268"/>
        <v/>
      </c>
      <c r="J1387" s="3" t="str">
        <f t="shared" si="269"/>
        <v/>
      </c>
      <c r="K1387" s="3" t="str">
        <f t="shared" si="270"/>
        <v/>
      </c>
      <c r="L1387" s="3" t="str">
        <f t="shared" si="272"/>
        <v/>
      </c>
      <c r="M1387" s="3" t="str">
        <f t="shared" si="273"/>
        <v/>
      </c>
    </row>
    <row r="1388" spans="1:13" x14ac:dyDescent="0.2">
      <c r="A1388" s="9" t="str">
        <f t="shared" si="271"/>
        <v/>
      </c>
      <c r="B1388" s="3" t="str">
        <f t="shared" si="274"/>
        <v/>
      </c>
      <c r="C1388" s="3" t="str">
        <f t="shared" si="266"/>
        <v/>
      </c>
      <c r="D1388" s="3" t="str">
        <f>IF(ISNUMBER(A1388),COUNTIF(Calculations!B:B, A1388),"")</f>
        <v/>
      </c>
      <c r="E1388" s="3" t="str">
        <f>IF(ISNUMBER(A1388),COUNTIF(Calculations!A:A, A1388),"")</f>
        <v/>
      </c>
      <c r="F1388" s="3" t="str">
        <f t="shared" si="275"/>
        <v/>
      </c>
      <c r="G1388" s="3" t="str">
        <f t="shared" si="276"/>
        <v/>
      </c>
      <c r="H1388" s="3" t="str">
        <f t="shared" si="267"/>
        <v/>
      </c>
      <c r="I1388" s="3" t="str">
        <f t="shared" si="268"/>
        <v/>
      </c>
      <c r="J1388" s="3" t="str">
        <f t="shared" si="269"/>
        <v/>
      </c>
      <c r="K1388" s="3" t="str">
        <f t="shared" si="270"/>
        <v/>
      </c>
      <c r="L1388" s="3" t="str">
        <f t="shared" si="272"/>
        <v/>
      </c>
      <c r="M1388" s="3" t="str">
        <f t="shared" si="273"/>
        <v/>
      </c>
    </row>
    <row r="1389" spans="1:13" x14ac:dyDescent="0.2">
      <c r="A1389" s="9" t="str">
        <f t="shared" si="271"/>
        <v/>
      </c>
      <c r="B1389" s="3" t="str">
        <f t="shared" si="274"/>
        <v/>
      </c>
      <c r="C1389" s="3" t="str">
        <f t="shared" si="266"/>
        <v/>
      </c>
      <c r="D1389" s="3" t="str">
        <f>IF(ISNUMBER(A1389),COUNTIF(Calculations!B:B, A1389),"")</f>
        <v/>
      </c>
      <c r="E1389" s="3" t="str">
        <f>IF(ISNUMBER(A1389),COUNTIF(Calculations!A:A, A1389),"")</f>
        <v/>
      </c>
      <c r="F1389" s="3" t="str">
        <f t="shared" si="275"/>
        <v/>
      </c>
      <c r="G1389" s="3" t="str">
        <f t="shared" si="276"/>
        <v/>
      </c>
      <c r="H1389" s="3" t="str">
        <f t="shared" si="267"/>
        <v/>
      </c>
      <c r="I1389" s="3" t="str">
        <f t="shared" si="268"/>
        <v/>
      </c>
      <c r="J1389" s="3" t="str">
        <f t="shared" si="269"/>
        <v/>
      </c>
      <c r="K1389" s="3" t="str">
        <f t="shared" si="270"/>
        <v/>
      </c>
      <c r="L1389" s="3" t="str">
        <f t="shared" si="272"/>
        <v/>
      </c>
      <c r="M1389" s="3" t="str">
        <f t="shared" si="273"/>
        <v/>
      </c>
    </row>
    <row r="1390" spans="1:13" x14ac:dyDescent="0.2">
      <c r="A1390" s="9" t="str">
        <f t="shared" si="271"/>
        <v/>
      </c>
      <c r="B1390" s="3" t="str">
        <f t="shared" si="274"/>
        <v/>
      </c>
      <c r="C1390" s="3" t="str">
        <f t="shared" si="266"/>
        <v/>
      </c>
      <c r="D1390" s="3" t="str">
        <f>IF(ISNUMBER(A1390),COUNTIF(Calculations!B:B, A1390),"")</f>
        <v/>
      </c>
      <c r="E1390" s="3" t="str">
        <f>IF(ISNUMBER(A1390),COUNTIF(Calculations!A:A, A1390),"")</f>
        <v/>
      </c>
      <c r="F1390" s="3" t="str">
        <f t="shared" si="275"/>
        <v/>
      </c>
      <c r="G1390" s="3" t="str">
        <f t="shared" si="276"/>
        <v/>
      </c>
      <c r="H1390" s="3" t="str">
        <f t="shared" si="267"/>
        <v/>
      </c>
      <c r="I1390" s="3" t="str">
        <f t="shared" si="268"/>
        <v/>
      </c>
      <c r="J1390" s="3" t="str">
        <f t="shared" si="269"/>
        <v/>
      </c>
      <c r="K1390" s="3" t="str">
        <f t="shared" si="270"/>
        <v/>
      </c>
      <c r="L1390" s="3" t="str">
        <f t="shared" si="272"/>
        <v/>
      </c>
      <c r="M1390" s="3" t="str">
        <f t="shared" si="273"/>
        <v/>
      </c>
    </row>
    <row r="1391" spans="1:13" x14ac:dyDescent="0.2">
      <c r="A1391" s="9" t="str">
        <f t="shared" si="271"/>
        <v/>
      </c>
      <c r="B1391" s="3" t="str">
        <f t="shared" si="274"/>
        <v/>
      </c>
      <c r="C1391" s="3" t="str">
        <f t="shared" si="266"/>
        <v/>
      </c>
      <c r="D1391" s="3" t="str">
        <f>IF(ISNUMBER(A1391),COUNTIF(Calculations!B:B, A1391),"")</f>
        <v/>
      </c>
      <c r="E1391" s="3" t="str">
        <f>IF(ISNUMBER(A1391),COUNTIF(Calculations!A:A, A1391),"")</f>
        <v/>
      </c>
      <c r="F1391" s="3" t="str">
        <f t="shared" si="275"/>
        <v/>
      </c>
      <c r="G1391" s="3" t="str">
        <f t="shared" si="276"/>
        <v/>
      </c>
      <c r="H1391" s="3" t="str">
        <f t="shared" si="267"/>
        <v/>
      </c>
      <c r="I1391" s="3" t="str">
        <f t="shared" si="268"/>
        <v/>
      </c>
      <c r="J1391" s="3" t="str">
        <f t="shared" si="269"/>
        <v/>
      </c>
      <c r="K1391" s="3" t="str">
        <f t="shared" si="270"/>
        <v/>
      </c>
      <c r="L1391" s="3" t="str">
        <f t="shared" si="272"/>
        <v/>
      </c>
      <c r="M1391" s="3" t="str">
        <f t="shared" si="273"/>
        <v/>
      </c>
    </row>
    <row r="1392" spans="1:13" x14ac:dyDescent="0.2">
      <c r="A1392" s="9" t="str">
        <f t="shared" si="271"/>
        <v/>
      </c>
      <c r="B1392" s="3" t="str">
        <f t="shared" si="274"/>
        <v/>
      </c>
      <c r="C1392" s="3" t="str">
        <f t="shared" si="266"/>
        <v/>
      </c>
      <c r="D1392" s="3" t="str">
        <f>IF(ISNUMBER(A1392),COUNTIF(Calculations!B:B, A1392),"")</f>
        <v/>
      </c>
      <c r="E1392" s="3" t="str">
        <f>IF(ISNUMBER(A1392),COUNTIF(Calculations!A:A, A1392),"")</f>
        <v/>
      </c>
      <c r="F1392" s="3" t="str">
        <f t="shared" si="275"/>
        <v/>
      </c>
      <c r="G1392" s="3" t="str">
        <f t="shared" si="276"/>
        <v/>
      </c>
      <c r="H1392" s="3" t="str">
        <f t="shared" si="267"/>
        <v/>
      </c>
      <c r="I1392" s="3" t="str">
        <f t="shared" si="268"/>
        <v/>
      </c>
      <c r="J1392" s="3" t="str">
        <f t="shared" si="269"/>
        <v/>
      </c>
      <c r="K1392" s="3" t="str">
        <f t="shared" si="270"/>
        <v/>
      </c>
      <c r="L1392" s="3" t="str">
        <f t="shared" si="272"/>
        <v/>
      </c>
      <c r="M1392" s="3" t="str">
        <f t="shared" si="273"/>
        <v/>
      </c>
    </row>
    <row r="1393" spans="1:13" x14ac:dyDescent="0.2">
      <c r="A1393" s="9" t="str">
        <f t="shared" si="271"/>
        <v/>
      </c>
      <c r="B1393" s="3" t="str">
        <f t="shared" si="274"/>
        <v/>
      </c>
      <c r="C1393" s="3" t="str">
        <f t="shared" si="266"/>
        <v/>
      </c>
      <c r="D1393" s="3" t="str">
        <f>IF(ISNUMBER(A1393),COUNTIF(Calculations!B:B, A1393),"")</f>
        <v/>
      </c>
      <c r="E1393" s="3" t="str">
        <f>IF(ISNUMBER(A1393),COUNTIF(Calculations!A:A, A1393),"")</f>
        <v/>
      </c>
      <c r="F1393" s="3" t="str">
        <f t="shared" si="275"/>
        <v/>
      </c>
      <c r="G1393" s="3" t="str">
        <f t="shared" si="276"/>
        <v/>
      </c>
      <c r="H1393" s="3" t="str">
        <f t="shared" si="267"/>
        <v/>
      </c>
      <c r="I1393" s="3" t="str">
        <f t="shared" si="268"/>
        <v/>
      </c>
      <c r="J1393" s="3" t="str">
        <f t="shared" si="269"/>
        <v/>
      </c>
      <c r="K1393" s="3" t="str">
        <f t="shared" si="270"/>
        <v/>
      </c>
      <c r="L1393" s="3" t="str">
        <f t="shared" si="272"/>
        <v/>
      </c>
      <c r="M1393" s="3" t="str">
        <f t="shared" si="273"/>
        <v/>
      </c>
    </row>
    <row r="1394" spans="1:13" x14ac:dyDescent="0.2">
      <c r="A1394" s="9" t="str">
        <f t="shared" si="271"/>
        <v/>
      </c>
      <c r="B1394" s="3" t="str">
        <f t="shared" si="274"/>
        <v/>
      </c>
      <c r="C1394" s="3" t="str">
        <f t="shared" si="266"/>
        <v/>
      </c>
      <c r="D1394" s="3" t="str">
        <f>IF(ISNUMBER(A1394),COUNTIF(Calculations!B:B, A1394),"")</f>
        <v/>
      </c>
      <c r="E1394" s="3" t="str">
        <f>IF(ISNUMBER(A1394),COUNTIF(Calculations!A:A, A1394),"")</f>
        <v/>
      </c>
      <c r="F1394" s="3" t="str">
        <f t="shared" si="275"/>
        <v/>
      </c>
      <c r="G1394" s="3" t="str">
        <f t="shared" si="276"/>
        <v/>
      </c>
      <c r="H1394" s="3" t="str">
        <f t="shared" si="267"/>
        <v/>
      </c>
      <c r="I1394" s="3" t="str">
        <f t="shared" si="268"/>
        <v/>
      </c>
      <c r="J1394" s="3" t="str">
        <f t="shared" si="269"/>
        <v/>
      </c>
      <c r="K1394" s="3" t="str">
        <f t="shared" si="270"/>
        <v/>
      </c>
      <c r="L1394" s="3" t="str">
        <f t="shared" si="272"/>
        <v/>
      </c>
      <c r="M1394" s="3" t="str">
        <f t="shared" si="273"/>
        <v/>
      </c>
    </row>
    <row r="1395" spans="1:13" x14ac:dyDescent="0.2">
      <c r="A1395" s="9" t="str">
        <f t="shared" si="271"/>
        <v/>
      </c>
      <c r="B1395" s="3" t="str">
        <f t="shared" si="274"/>
        <v/>
      </c>
      <c r="C1395" s="3" t="str">
        <f t="shared" si="266"/>
        <v/>
      </c>
      <c r="D1395" s="3" t="str">
        <f>IF(ISNUMBER(A1395),COUNTIF(Calculations!B:B, A1395),"")</f>
        <v/>
      </c>
      <c r="E1395" s="3" t="str">
        <f>IF(ISNUMBER(A1395),COUNTIF(Calculations!A:A, A1395),"")</f>
        <v/>
      </c>
      <c r="F1395" s="3" t="str">
        <f t="shared" si="275"/>
        <v/>
      </c>
      <c r="G1395" s="3" t="str">
        <f t="shared" si="276"/>
        <v/>
      </c>
      <c r="H1395" s="3" t="str">
        <f t="shared" si="267"/>
        <v/>
      </c>
      <c r="I1395" s="3" t="str">
        <f t="shared" si="268"/>
        <v/>
      </c>
      <c r="J1395" s="3" t="str">
        <f t="shared" si="269"/>
        <v/>
      </c>
      <c r="K1395" s="3" t="str">
        <f t="shared" si="270"/>
        <v/>
      </c>
      <c r="L1395" s="3" t="str">
        <f t="shared" si="272"/>
        <v/>
      </c>
      <c r="M1395" s="3" t="str">
        <f t="shared" si="273"/>
        <v/>
      </c>
    </row>
    <row r="1396" spans="1:13" x14ac:dyDescent="0.2">
      <c r="A1396" s="9" t="str">
        <f t="shared" si="271"/>
        <v/>
      </c>
      <c r="B1396" s="3" t="str">
        <f t="shared" si="274"/>
        <v/>
      </c>
      <c r="C1396" s="3" t="str">
        <f t="shared" si="266"/>
        <v/>
      </c>
      <c r="D1396" s="3" t="str">
        <f>IF(ISNUMBER(A1396),COUNTIF(Calculations!B:B, A1396),"")</f>
        <v/>
      </c>
      <c r="E1396" s="3" t="str">
        <f>IF(ISNUMBER(A1396),COUNTIF(Calculations!A:A, A1396),"")</f>
        <v/>
      </c>
      <c r="F1396" s="3" t="str">
        <f t="shared" si="275"/>
        <v/>
      </c>
      <c r="G1396" s="3" t="str">
        <f t="shared" si="276"/>
        <v/>
      </c>
      <c r="H1396" s="3" t="str">
        <f t="shared" si="267"/>
        <v/>
      </c>
      <c r="I1396" s="3" t="str">
        <f t="shared" si="268"/>
        <v/>
      </c>
      <c r="J1396" s="3" t="str">
        <f t="shared" si="269"/>
        <v/>
      </c>
      <c r="K1396" s="3" t="str">
        <f t="shared" si="270"/>
        <v/>
      </c>
      <c r="L1396" s="3" t="str">
        <f t="shared" si="272"/>
        <v/>
      </c>
      <c r="M1396" s="3" t="str">
        <f t="shared" si="273"/>
        <v/>
      </c>
    </row>
    <row r="1397" spans="1:13" x14ac:dyDescent="0.2">
      <c r="A1397" s="9" t="str">
        <f t="shared" si="271"/>
        <v/>
      </c>
      <c r="B1397" s="3" t="str">
        <f t="shared" si="274"/>
        <v/>
      </c>
      <c r="C1397" s="3" t="str">
        <f t="shared" si="266"/>
        <v/>
      </c>
      <c r="D1397" s="3" t="str">
        <f>IF(ISNUMBER(A1397),COUNTIF(Calculations!B:B, A1397),"")</f>
        <v/>
      </c>
      <c r="E1397" s="3" t="str">
        <f>IF(ISNUMBER(A1397),COUNTIF(Calculations!A:A, A1397),"")</f>
        <v/>
      </c>
      <c r="F1397" s="3" t="str">
        <f t="shared" si="275"/>
        <v/>
      </c>
      <c r="G1397" s="3" t="str">
        <f t="shared" si="276"/>
        <v/>
      </c>
      <c r="H1397" s="3" t="str">
        <f t="shared" si="267"/>
        <v/>
      </c>
      <c r="I1397" s="3" t="str">
        <f t="shared" si="268"/>
        <v/>
      </c>
      <c r="J1397" s="3" t="str">
        <f t="shared" si="269"/>
        <v/>
      </c>
      <c r="K1397" s="3" t="str">
        <f t="shared" si="270"/>
        <v/>
      </c>
      <c r="L1397" s="3" t="str">
        <f t="shared" si="272"/>
        <v/>
      </c>
      <c r="M1397" s="3" t="str">
        <f t="shared" si="273"/>
        <v/>
      </c>
    </row>
    <row r="1398" spans="1:13" x14ac:dyDescent="0.2">
      <c r="A1398" s="9" t="str">
        <f t="shared" si="271"/>
        <v/>
      </c>
      <c r="B1398" s="3" t="str">
        <f t="shared" si="274"/>
        <v/>
      </c>
      <c r="C1398" s="3" t="str">
        <f t="shared" si="266"/>
        <v/>
      </c>
      <c r="D1398" s="3" t="str">
        <f>IF(ISNUMBER(A1398),COUNTIF(Calculations!B:B, A1398),"")</f>
        <v/>
      </c>
      <c r="E1398" s="3" t="str">
        <f>IF(ISNUMBER(A1398),COUNTIF(Calculations!A:A, A1398),"")</f>
        <v/>
      </c>
      <c r="F1398" s="3" t="str">
        <f t="shared" si="275"/>
        <v/>
      </c>
      <c r="G1398" s="3" t="str">
        <f t="shared" si="276"/>
        <v/>
      </c>
      <c r="H1398" s="3" t="str">
        <f t="shared" si="267"/>
        <v/>
      </c>
      <c r="I1398" s="3" t="str">
        <f t="shared" si="268"/>
        <v/>
      </c>
      <c r="J1398" s="3" t="str">
        <f t="shared" si="269"/>
        <v/>
      </c>
      <c r="K1398" s="3" t="str">
        <f t="shared" si="270"/>
        <v/>
      </c>
      <c r="L1398" s="3" t="str">
        <f t="shared" si="272"/>
        <v/>
      </c>
      <c r="M1398" s="3" t="str">
        <f t="shared" si="273"/>
        <v/>
      </c>
    </row>
    <row r="1399" spans="1:13" x14ac:dyDescent="0.2">
      <c r="A1399" s="9" t="str">
        <f t="shared" si="271"/>
        <v/>
      </c>
      <c r="B1399" s="3" t="str">
        <f t="shared" si="274"/>
        <v/>
      </c>
      <c r="C1399" s="3" t="str">
        <f t="shared" si="266"/>
        <v/>
      </c>
      <c r="D1399" s="3" t="str">
        <f>IF(ISNUMBER(A1399),COUNTIF(Calculations!B:B, A1399),"")</f>
        <v/>
      </c>
      <c r="E1399" s="3" t="str">
        <f>IF(ISNUMBER(A1399),COUNTIF(Calculations!A:A, A1399),"")</f>
        <v/>
      </c>
      <c r="F1399" s="3" t="str">
        <f t="shared" si="275"/>
        <v/>
      </c>
      <c r="G1399" s="3" t="str">
        <f t="shared" si="276"/>
        <v/>
      </c>
      <c r="H1399" s="3" t="str">
        <f t="shared" si="267"/>
        <v/>
      </c>
      <c r="I1399" s="3" t="str">
        <f t="shared" si="268"/>
        <v/>
      </c>
      <c r="J1399" s="3" t="str">
        <f t="shared" si="269"/>
        <v/>
      </c>
      <c r="K1399" s="3" t="str">
        <f t="shared" si="270"/>
        <v/>
      </c>
      <c r="L1399" s="3" t="str">
        <f t="shared" si="272"/>
        <v/>
      </c>
      <c r="M1399" s="3" t="str">
        <f t="shared" si="273"/>
        <v/>
      </c>
    </row>
    <row r="1400" spans="1:13" x14ac:dyDescent="0.2">
      <c r="A1400" s="9" t="str">
        <f t="shared" si="271"/>
        <v/>
      </c>
      <c r="B1400" s="3" t="str">
        <f t="shared" si="274"/>
        <v/>
      </c>
      <c r="C1400" s="3" t="str">
        <f t="shared" si="266"/>
        <v/>
      </c>
      <c r="D1400" s="3" t="str">
        <f>IF(ISNUMBER(A1400),COUNTIF(Calculations!B:B, A1400),"")</f>
        <v/>
      </c>
      <c r="E1400" s="3" t="str">
        <f>IF(ISNUMBER(A1400),COUNTIF(Calculations!A:A, A1400),"")</f>
        <v/>
      </c>
      <c r="F1400" s="3" t="str">
        <f t="shared" si="275"/>
        <v/>
      </c>
      <c r="G1400" s="3" t="str">
        <f t="shared" si="276"/>
        <v/>
      </c>
      <c r="H1400" s="3" t="str">
        <f t="shared" si="267"/>
        <v/>
      </c>
      <c r="I1400" s="3" t="str">
        <f t="shared" si="268"/>
        <v/>
      </c>
      <c r="J1400" s="3" t="str">
        <f t="shared" si="269"/>
        <v/>
      </c>
      <c r="K1400" s="3" t="str">
        <f t="shared" si="270"/>
        <v/>
      </c>
      <c r="L1400" s="3" t="str">
        <f t="shared" si="272"/>
        <v/>
      </c>
      <c r="M1400" s="3" t="str">
        <f t="shared" si="273"/>
        <v/>
      </c>
    </row>
    <row r="1401" spans="1:13" x14ac:dyDescent="0.2">
      <c r="A1401" s="9" t="str">
        <f t="shared" si="271"/>
        <v/>
      </c>
      <c r="B1401" s="3" t="str">
        <f t="shared" si="274"/>
        <v/>
      </c>
      <c r="C1401" s="3" t="str">
        <f t="shared" si="266"/>
        <v/>
      </c>
      <c r="D1401" s="3" t="str">
        <f>IF(ISNUMBER(A1401),COUNTIF(Calculations!B:B, A1401),"")</f>
        <v/>
      </c>
      <c r="E1401" s="3" t="str">
        <f>IF(ISNUMBER(A1401),COUNTIF(Calculations!A:A, A1401),"")</f>
        <v/>
      </c>
      <c r="F1401" s="3" t="str">
        <f t="shared" si="275"/>
        <v/>
      </c>
      <c r="G1401" s="3" t="str">
        <f t="shared" si="276"/>
        <v/>
      </c>
      <c r="H1401" s="3" t="str">
        <f t="shared" si="267"/>
        <v/>
      </c>
      <c r="I1401" s="3" t="str">
        <f t="shared" si="268"/>
        <v/>
      </c>
      <c r="J1401" s="3" t="str">
        <f t="shared" si="269"/>
        <v/>
      </c>
      <c r="K1401" s="3" t="str">
        <f t="shared" si="270"/>
        <v/>
      </c>
      <c r="L1401" s="3" t="str">
        <f t="shared" si="272"/>
        <v/>
      </c>
      <c r="M1401" s="3" t="str">
        <f t="shared" si="273"/>
        <v/>
      </c>
    </row>
    <row r="1402" spans="1:13" x14ac:dyDescent="0.2">
      <c r="A1402" s="9" t="str">
        <f t="shared" si="271"/>
        <v/>
      </c>
      <c r="B1402" s="3" t="str">
        <f t="shared" si="274"/>
        <v/>
      </c>
      <c r="C1402" s="3" t="str">
        <f t="shared" si="266"/>
        <v/>
      </c>
      <c r="D1402" s="3" t="str">
        <f>IF(ISNUMBER(A1402),COUNTIF(Calculations!B:B, A1402),"")</f>
        <v/>
      </c>
      <c r="E1402" s="3" t="str">
        <f>IF(ISNUMBER(A1402),COUNTIF(Calculations!A:A, A1402),"")</f>
        <v/>
      </c>
      <c r="F1402" s="3" t="str">
        <f t="shared" si="275"/>
        <v/>
      </c>
      <c r="G1402" s="3" t="str">
        <f t="shared" si="276"/>
        <v/>
      </c>
      <c r="H1402" s="3" t="str">
        <f t="shared" si="267"/>
        <v/>
      </c>
      <c r="I1402" s="3" t="str">
        <f t="shared" si="268"/>
        <v/>
      </c>
      <c r="J1402" s="3" t="str">
        <f t="shared" si="269"/>
        <v/>
      </c>
      <c r="K1402" s="3" t="str">
        <f t="shared" si="270"/>
        <v/>
      </c>
      <c r="L1402" s="3" t="str">
        <f t="shared" si="272"/>
        <v/>
      </c>
      <c r="M1402" s="3" t="str">
        <f t="shared" si="273"/>
        <v/>
      </c>
    </row>
    <row r="1403" spans="1:13" x14ac:dyDescent="0.2">
      <c r="A1403" s="9" t="str">
        <f t="shared" si="271"/>
        <v/>
      </c>
      <c r="B1403" s="3" t="str">
        <f t="shared" si="274"/>
        <v/>
      </c>
      <c r="C1403" s="3" t="str">
        <f t="shared" si="266"/>
        <v/>
      </c>
      <c r="D1403" s="3" t="str">
        <f>IF(ISNUMBER(A1403),COUNTIF(Calculations!B:B, A1403),"")</f>
        <v/>
      </c>
      <c r="E1403" s="3" t="str">
        <f>IF(ISNUMBER(A1403),COUNTIF(Calculations!A:A, A1403),"")</f>
        <v/>
      </c>
      <c r="F1403" s="3" t="str">
        <f t="shared" si="275"/>
        <v/>
      </c>
      <c r="G1403" s="3" t="str">
        <f t="shared" si="276"/>
        <v/>
      </c>
      <c r="H1403" s="3" t="str">
        <f t="shared" si="267"/>
        <v/>
      </c>
      <c r="I1403" s="3" t="str">
        <f t="shared" si="268"/>
        <v/>
      </c>
      <c r="J1403" s="3" t="str">
        <f t="shared" si="269"/>
        <v/>
      </c>
      <c r="K1403" s="3" t="str">
        <f t="shared" si="270"/>
        <v/>
      </c>
      <c r="L1403" s="3" t="str">
        <f t="shared" si="272"/>
        <v/>
      </c>
      <c r="M1403" s="3" t="str">
        <f t="shared" si="273"/>
        <v/>
      </c>
    </row>
    <row r="1404" spans="1:13" x14ac:dyDescent="0.2">
      <c r="A1404" s="9" t="str">
        <f t="shared" si="271"/>
        <v/>
      </c>
      <c r="B1404" s="3" t="str">
        <f t="shared" si="274"/>
        <v/>
      </c>
      <c r="C1404" s="3" t="str">
        <f t="shared" si="266"/>
        <v/>
      </c>
      <c r="D1404" s="3" t="str">
        <f>IF(ISNUMBER(A1404),COUNTIF(Calculations!B:B, A1404),"")</f>
        <v/>
      </c>
      <c r="E1404" s="3" t="str">
        <f>IF(ISNUMBER(A1404),COUNTIF(Calculations!A:A, A1404),"")</f>
        <v/>
      </c>
      <c r="F1404" s="3" t="str">
        <f t="shared" si="275"/>
        <v/>
      </c>
      <c r="G1404" s="3" t="str">
        <f t="shared" si="276"/>
        <v/>
      </c>
      <c r="H1404" s="3" t="str">
        <f t="shared" si="267"/>
        <v/>
      </c>
      <c r="I1404" s="3" t="str">
        <f t="shared" si="268"/>
        <v/>
      </c>
      <c r="J1404" s="3" t="str">
        <f t="shared" si="269"/>
        <v/>
      </c>
      <c r="K1404" s="3" t="str">
        <f t="shared" si="270"/>
        <v/>
      </c>
      <c r="L1404" s="3" t="str">
        <f t="shared" si="272"/>
        <v/>
      </c>
      <c r="M1404" s="3" t="str">
        <f t="shared" si="273"/>
        <v/>
      </c>
    </row>
    <row r="1405" spans="1:13" x14ac:dyDescent="0.2">
      <c r="A1405" s="9" t="str">
        <f t="shared" si="271"/>
        <v/>
      </c>
      <c r="B1405" s="3" t="str">
        <f t="shared" si="274"/>
        <v/>
      </c>
      <c r="C1405" s="3" t="str">
        <f t="shared" si="266"/>
        <v/>
      </c>
      <c r="D1405" s="3" t="str">
        <f>IF(ISNUMBER(A1405),COUNTIF(Calculations!B:B, A1405),"")</f>
        <v/>
      </c>
      <c r="E1405" s="3" t="str">
        <f>IF(ISNUMBER(A1405),COUNTIF(Calculations!A:A, A1405),"")</f>
        <v/>
      </c>
      <c r="F1405" s="3" t="str">
        <f t="shared" si="275"/>
        <v/>
      </c>
      <c r="G1405" s="3" t="str">
        <f t="shared" si="276"/>
        <v/>
      </c>
      <c r="H1405" s="3" t="str">
        <f t="shared" si="267"/>
        <v/>
      </c>
      <c r="I1405" s="3" t="str">
        <f t="shared" si="268"/>
        <v/>
      </c>
      <c r="J1405" s="3" t="str">
        <f t="shared" si="269"/>
        <v/>
      </c>
      <c r="K1405" s="3" t="str">
        <f t="shared" si="270"/>
        <v/>
      </c>
      <c r="L1405" s="3" t="str">
        <f t="shared" si="272"/>
        <v/>
      </c>
      <c r="M1405" s="3" t="str">
        <f t="shared" si="273"/>
        <v/>
      </c>
    </row>
    <row r="1406" spans="1:13" x14ac:dyDescent="0.2">
      <c r="A1406" s="9" t="str">
        <f t="shared" si="271"/>
        <v/>
      </c>
      <c r="B1406" s="3" t="str">
        <f t="shared" si="274"/>
        <v/>
      </c>
      <c r="C1406" s="3" t="str">
        <f t="shared" si="266"/>
        <v/>
      </c>
      <c r="D1406" s="3" t="str">
        <f>IF(ISNUMBER(A1406),COUNTIF(Calculations!B:B, A1406),"")</f>
        <v/>
      </c>
      <c r="E1406" s="3" t="str">
        <f>IF(ISNUMBER(A1406),COUNTIF(Calculations!A:A, A1406),"")</f>
        <v/>
      </c>
      <c r="F1406" s="3" t="str">
        <f t="shared" si="275"/>
        <v/>
      </c>
      <c r="G1406" s="3" t="str">
        <f t="shared" si="276"/>
        <v/>
      </c>
      <c r="H1406" s="3" t="str">
        <f t="shared" si="267"/>
        <v/>
      </c>
      <c r="I1406" s="3" t="str">
        <f t="shared" si="268"/>
        <v/>
      </c>
      <c r="J1406" s="3" t="str">
        <f t="shared" si="269"/>
        <v/>
      </c>
      <c r="K1406" s="3" t="str">
        <f t="shared" si="270"/>
        <v/>
      </c>
      <c r="L1406" s="3" t="str">
        <f t="shared" si="272"/>
        <v/>
      </c>
      <c r="M1406" s="3" t="str">
        <f t="shared" si="273"/>
        <v/>
      </c>
    </row>
    <row r="1407" spans="1:13" x14ac:dyDescent="0.2">
      <c r="A1407" s="9" t="str">
        <f t="shared" si="271"/>
        <v/>
      </c>
      <c r="B1407" s="3" t="str">
        <f t="shared" si="274"/>
        <v/>
      </c>
      <c r="C1407" s="3" t="str">
        <f t="shared" si="266"/>
        <v/>
      </c>
      <c r="D1407" s="3" t="str">
        <f>IF(ISNUMBER(A1407),COUNTIF(Calculations!B:B, A1407),"")</f>
        <v/>
      </c>
      <c r="E1407" s="3" t="str">
        <f>IF(ISNUMBER(A1407),COUNTIF(Calculations!A:A, A1407),"")</f>
        <v/>
      </c>
      <c r="F1407" s="3" t="str">
        <f t="shared" si="275"/>
        <v/>
      </c>
      <c r="G1407" s="3" t="str">
        <f t="shared" si="276"/>
        <v/>
      </c>
      <c r="H1407" s="3" t="str">
        <f t="shared" si="267"/>
        <v/>
      </c>
      <c r="I1407" s="3" t="str">
        <f t="shared" si="268"/>
        <v/>
      </c>
      <c r="J1407" s="3" t="str">
        <f t="shared" si="269"/>
        <v/>
      </c>
      <c r="K1407" s="3" t="str">
        <f t="shared" si="270"/>
        <v/>
      </c>
      <c r="L1407" s="3" t="str">
        <f t="shared" si="272"/>
        <v/>
      </c>
      <c r="M1407" s="3" t="str">
        <f t="shared" si="273"/>
        <v/>
      </c>
    </row>
    <row r="1408" spans="1:13" x14ac:dyDescent="0.2">
      <c r="A1408" s="9" t="str">
        <f t="shared" si="271"/>
        <v/>
      </c>
      <c r="B1408" s="3" t="str">
        <f t="shared" si="274"/>
        <v/>
      </c>
      <c r="C1408" s="3" t="str">
        <f t="shared" si="266"/>
        <v/>
      </c>
      <c r="D1408" s="3" t="str">
        <f>IF(ISNUMBER(A1408),COUNTIF(Calculations!B:B, A1408),"")</f>
        <v/>
      </c>
      <c r="E1408" s="3" t="str">
        <f>IF(ISNUMBER(A1408),COUNTIF(Calculations!A:A, A1408),"")</f>
        <v/>
      </c>
      <c r="F1408" s="3" t="str">
        <f t="shared" si="275"/>
        <v/>
      </c>
      <c r="G1408" s="3" t="str">
        <f t="shared" si="276"/>
        <v/>
      </c>
      <c r="H1408" s="3" t="str">
        <f t="shared" si="267"/>
        <v/>
      </c>
      <c r="I1408" s="3" t="str">
        <f t="shared" si="268"/>
        <v/>
      </c>
      <c r="J1408" s="3" t="str">
        <f t="shared" si="269"/>
        <v/>
      </c>
      <c r="K1408" s="3" t="str">
        <f t="shared" si="270"/>
        <v/>
      </c>
      <c r="L1408" s="3" t="str">
        <f t="shared" si="272"/>
        <v/>
      </c>
      <c r="M1408" s="3" t="str">
        <f t="shared" si="273"/>
        <v/>
      </c>
    </row>
    <row r="1409" spans="1:13" x14ac:dyDescent="0.2">
      <c r="A1409" s="9" t="str">
        <f t="shared" si="271"/>
        <v/>
      </c>
      <c r="B1409" s="3" t="str">
        <f t="shared" si="274"/>
        <v/>
      </c>
      <c r="C1409" s="3" t="str">
        <f t="shared" si="266"/>
        <v/>
      </c>
      <c r="D1409" s="3" t="str">
        <f>IF(ISNUMBER(A1409),COUNTIF(Calculations!B:B, A1409),"")</f>
        <v/>
      </c>
      <c r="E1409" s="3" t="str">
        <f>IF(ISNUMBER(A1409),COUNTIF(Calculations!A:A, A1409),"")</f>
        <v/>
      </c>
      <c r="F1409" s="3" t="str">
        <f t="shared" si="275"/>
        <v/>
      </c>
      <c r="G1409" s="3" t="str">
        <f t="shared" si="276"/>
        <v/>
      </c>
      <c r="H1409" s="3" t="str">
        <f t="shared" si="267"/>
        <v/>
      </c>
      <c r="I1409" s="3" t="str">
        <f t="shared" si="268"/>
        <v/>
      </c>
      <c r="J1409" s="3" t="str">
        <f t="shared" si="269"/>
        <v/>
      </c>
      <c r="K1409" s="3" t="str">
        <f t="shared" si="270"/>
        <v/>
      </c>
      <c r="L1409" s="3" t="str">
        <f t="shared" si="272"/>
        <v/>
      </c>
      <c r="M1409" s="3" t="str">
        <f t="shared" si="273"/>
        <v/>
      </c>
    </row>
    <row r="1410" spans="1:13" x14ac:dyDescent="0.2">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75"/>
        <v/>
      </c>
      <c r="G1410" s="3" t="str">
        <f t="shared" si="276"/>
        <v/>
      </c>
      <c r="H1410" s="3" t="str">
        <f t="shared" ref="H1410:H1473" si="278">IF(ISNUMBER(A1410),
  COUNTIFS(IndirectStartDates,"&lt;=" &amp; $A1410, IndirectStartDates,"&gt;"&amp;$A1410-AgeLowest,  IndirectCompletedDates,"&gt;=" &amp; $A1410)
+ COUNTIFS(IndirectStartDates,"&lt;=" &amp; $A1410,    IndirectStartDates,"&gt;"&amp;$A1410-AgeLowest,  IndirectCompletedDates,""),"")</f>
        <v/>
      </c>
      <c r="I1410" s="3"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3" t="str">
        <f t="shared" si="272"/>
        <v/>
      </c>
      <c r="M1410" s="3" t="str">
        <f t="shared" si="273"/>
        <v/>
      </c>
    </row>
    <row r="1411" spans="1:13" x14ac:dyDescent="0.2">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3" t="str">
        <f t="shared" si="275"/>
        <v/>
      </c>
      <c r="G1411" s="3" t="str">
        <f t="shared" si="276"/>
        <v/>
      </c>
      <c r="H1411" s="3" t="str">
        <f t="shared" si="278"/>
        <v/>
      </c>
      <c r="I1411" s="3" t="str">
        <f t="shared" si="279"/>
        <v/>
      </c>
      <c r="J1411" s="3" t="str">
        <f t="shared" si="280"/>
        <v/>
      </c>
      <c r="K1411" s="3" t="str">
        <f t="shared" si="281"/>
        <v/>
      </c>
      <c r="L1411" s="3" t="str">
        <f t="shared" ref="L1411:L1474" si="283">IF(A1411&lt;&gt;"", IF(C1410&gt;0, IF(((C1411-C1410)/C1410)&gt;WIPWarningPercentage,C1411,NA()),NA()),"")</f>
        <v/>
      </c>
      <c r="M1411" s="3" t="str">
        <f t="shared" ref="M1411:M1474" si="284">IF(A1411&lt;&gt;"", IF(J1410+K1410&gt;0, IF(((J1411+K1411)-(J1410+K1410))/(J1410+K1410)&gt;AgeWarningPercentage,J1411+K1411,NA()),NA()),"")</f>
        <v/>
      </c>
    </row>
    <row r="1412" spans="1:13" x14ac:dyDescent="0.2">
      <c r="A1412" s="9" t="str">
        <f t="shared" si="282"/>
        <v/>
      </c>
      <c r="B1412" s="3" t="str">
        <f t="shared" si="274"/>
        <v/>
      </c>
      <c r="C1412" s="3" t="str">
        <f t="shared" si="277"/>
        <v/>
      </c>
      <c r="D1412" s="3" t="str">
        <f>IF(ISNUMBER(A1412),COUNTIF(Calculations!B:B, A1412),"")</f>
        <v/>
      </c>
      <c r="E1412" s="3" t="str">
        <f>IF(ISNUMBER(A1412),COUNTIF(Calculations!A:A, A1412),"")</f>
        <v/>
      </c>
      <c r="F1412" s="3" t="str">
        <f t="shared" si="275"/>
        <v/>
      </c>
      <c r="G1412" s="3" t="str">
        <f t="shared" si="276"/>
        <v/>
      </c>
      <c r="H1412" s="3" t="str">
        <f t="shared" si="278"/>
        <v/>
      </c>
      <c r="I1412" s="3" t="str">
        <f t="shared" si="279"/>
        <v/>
      </c>
      <c r="J1412" s="3" t="str">
        <f t="shared" si="280"/>
        <v/>
      </c>
      <c r="K1412" s="3" t="str">
        <f t="shared" si="281"/>
        <v/>
      </c>
      <c r="L1412" s="3" t="str">
        <f t="shared" si="283"/>
        <v/>
      </c>
      <c r="M1412" s="3" t="str">
        <f t="shared" si="284"/>
        <v/>
      </c>
    </row>
    <row r="1413" spans="1:13" x14ac:dyDescent="0.2">
      <c r="A1413" s="9" t="str">
        <f t="shared" si="282"/>
        <v/>
      </c>
      <c r="B1413" s="3" t="str">
        <f t="shared" si="274"/>
        <v/>
      </c>
      <c r="C1413" s="3" t="str">
        <f t="shared" si="277"/>
        <v/>
      </c>
      <c r="D1413" s="3" t="str">
        <f>IF(ISNUMBER(A1413),COUNTIF(Calculations!B:B, A1413),"")</f>
        <v/>
      </c>
      <c r="E1413" s="3" t="str">
        <f>IF(ISNUMBER(A1413),COUNTIF(Calculations!A:A, A1413),"")</f>
        <v/>
      </c>
      <c r="F1413" s="3" t="str">
        <f t="shared" si="275"/>
        <v/>
      </c>
      <c r="G1413" s="3" t="str">
        <f t="shared" si="276"/>
        <v/>
      </c>
      <c r="H1413" s="3" t="str">
        <f t="shared" si="278"/>
        <v/>
      </c>
      <c r="I1413" s="3" t="str">
        <f t="shared" si="279"/>
        <v/>
      </c>
      <c r="J1413" s="3" t="str">
        <f t="shared" si="280"/>
        <v/>
      </c>
      <c r="K1413" s="3" t="str">
        <f t="shared" si="281"/>
        <v/>
      </c>
      <c r="L1413" s="3" t="str">
        <f t="shared" si="283"/>
        <v/>
      </c>
      <c r="M1413" s="3" t="str">
        <f t="shared" si="284"/>
        <v/>
      </c>
    </row>
    <row r="1414" spans="1:13" x14ac:dyDescent="0.2">
      <c r="A1414" s="9" t="str">
        <f t="shared" si="282"/>
        <v/>
      </c>
      <c r="B1414" s="3" t="str">
        <f t="shared" si="274"/>
        <v/>
      </c>
      <c r="C1414" s="3" t="str">
        <f t="shared" si="277"/>
        <v/>
      </c>
      <c r="D1414" s="3" t="str">
        <f>IF(ISNUMBER(A1414),COUNTIF(Calculations!B:B, A1414),"")</f>
        <v/>
      </c>
      <c r="E1414" s="3" t="str">
        <f>IF(ISNUMBER(A1414),COUNTIF(Calculations!A:A, A1414),"")</f>
        <v/>
      </c>
      <c r="F1414" s="3" t="str">
        <f t="shared" si="275"/>
        <v/>
      </c>
      <c r="G1414" s="3" t="str">
        <f t="shared" si="276"/>
        <v/>
      </c>
      <c r="H1414" s="3" t="str">
        <f t="shared" si="278"/>
        <v/>
      </c>
      <c r="I1414" s="3" t="str">
        <f t="shared" si="279"/>
        <v/>
      </c>
      <c r="J1414" s="3" t="str">
        <f t="shared" si="280"/>
        <v/>
      </c>
      <c r="K1414" s="3" t="str">
        <f t="shared" si="281"/>
        <v/>
      </c>
      <c r="L1414" s="3" t="str">
        <f t="shared" si="283"/>
        <v/>
      </c>
      <c r="M1414" s="3" t="str">
        <f t="shared" si="284"/>
        <v/>
      </c>
    </row>
    <row r="1415" spans="1:13" x14ac:dyDescent="0.2">
      <c r="A1415" s="9" t="str">
        <f t="shared" si="282"/>
        <v/>
      </c>
      <c r="B1415" s="3" t="str">
        <f t="shared" si="274"/>
        <v/>
      </c>
      <c r="C1415" s="3" t="str">
        <f t="shared" si="277"/>
        <v/>
      </c>
      <c r="D1415" s="3" t="str">
        <f>IF(ISNUMBER(A1415),COUNTIF(Calculations!B:B, A1415),"")</f>
        <v/>
      </c>
      <c r="E1415" s="3" t="str">
        <f>IF(ISNUMBER(A1415),COUNTIF(Calculations!A:A, A1415),"")</f>
        <v/>
      </c>
      <c r="F1415" s="3" t="str">
        <f t="shared" si="275"/>
        <v/>
      </c>
      <c r="G1415" s="3" t="str">
        <f t="shared" si="276"/>
        <v/>
      </c>
      <c r="H1415" s="3" t="str">
        <f t="shared" si="278"/>
        <v/>
      </c>
      <c r="I1415" s="3" t="str">
        <f t="shared" si="279"/>
        <v/>
      </c>
      <c r="J1415" s="3" t="str">
        <f t="shared" si="280"/>
        <v/>
      </c>
      <c r="K1415" s="3" t="str">
        <f t="shared" si="281"/>
        <v/>
      </c>
      <c r="L1415" s="3" t="str">
        <f t="shared" si="283"/>
        <v/>
      </c>
      <c r="M1415" s="3" t="str">
        <f t="shared" si="284"/>
        <v/>
      </c>
    </row>
    <row r="1416" spans="1:13" x14ac:dyDescent="0.2">
      <c r="A1416" s="9" t="str">
        <f t="shared" si="282"/>
        <v/>
      </c>
      <c r="B1416" s="3" t="str">
        <f t="shared" si="274"/>
        <v/>
      </c>
      <c r="C1416" s="3" t="str">
        <f t="shared" si="277"/>
        <v/>
      </c>
      <c r="D1416" s="3" t="str">
        <f>IF(ISNUMBER(A1416),COUNTIF(Calculations!B:B, A1416),"")</f>
        <v/>
      </c>
      <c r="E1416" s="3" t="str">
        <f>IF(ISNUMBER(A1416),COUNTIF(Calculations!A:A, A1416),"")</f>
        <v/>
      </c>
      <c r="F1416" s="3" t="str">
        <f t="shared" si="275"/>
        <v/>
      </c>
      <c r="G1416" s="3" t="str">
        <f t="shared" si="276"/>
        <v/>
      </c>
      <c r="H1416" s="3" t="str">
        <f t="shared" si="278"/>
        <v/>
      </c>
      <c r="I1416" s="3" t="str">
        <f t="shared" si="279"/>
        <v/>
      </c>
      <c r="J1416" s="3" t="str">
        <f t="shared" si="280"/>
        <v/>
      </c>
      <c r="K1416" s="3" t="str">
        <f t="shared" si="281"/>
        <v/>
      </c>
      <c r="L1416" s="3" t="str">
        <f t="shared" si="283"/>
        <v/>
      </c>
      <c r="M1416" s="3" t="str">
        <f t="shared" si="284"/>
        <v/>
      </c>
    </row>
    <row r="1417" spans="1:13" x14ac:dyDescent="0.2">
      <c r="A1417" s="9" t="str">
        <f t="shared" si="282"/>
        <v/>
      </c>
      <c r="B1417" s="3" t="str">
        <f t="shared" si="274"/>
        <v/>
      </c>
      <c r="C1417" s="3" t="str">
        <f t="shared" si="277"/>
        <v/>
      </c>
      <c r="D1417" s="3" t="str">
        <f>IF(ISNUMBER(A1417),COUNTIF(Calculations!B:B, A1417),"")</f>
        <v/>
      </c>
      <c r="E1417" s="3" t="str">
        <f>IF(ISNUMBER(A1417),COUNTIF(Calculations!A:A, A1417),"")</f>
        <v/>
      </c>
      <c r="F1417" s="3" t="str">
        <f t="shared" si="275"/>
        <v/>
      </c>
      <c r="G1417" s="3" t="str">
        <f t="shared" si="276"/>
        <v/>
      </c>
      <c r="H1417" s="3" t="str">
        <f t="shared" si="278"/>
        <v/>
      </c>
      <c r="I1417" s="3" t="str">
        <f t="shared" si="279"/>
        <v/>
      </c>
      <c r="J1417" s="3" t="str">
        <f t="shared" si="280"/>
        <v/>
      </c>
      <c r="K1417" s="3" t="str">
        <f t="shared" si="281"/>
        <v/>
      </c>
      <c r="L1417" s="3" t="str">
        <f t="shared" si="283"/>
        <v/>
      </c>
      <c r="M1417" s="3" t="str">
        <f t="shared" si="284"/>
        <v/>
      </c>
    </row>
    <row r="1418" spans="1:13" x14ac:dyDescent="0.2">
      <c r="A1418" s="9" t="str">
        <f t="shared" si="282"/>
        <v/>
      </c>
      <c r="B1418" s="3" t="str">
        <f t="shared" si="274"/>
        <v/>
      </c>
      <c r="C1418" s="3" t="str">
        <f t="shared" si="277"/>
        <v/>
      </c>
      <c r="D1418" s="3" t="str">
        <f>IF(ISNUMBER(A1418),COUNTIF(Calculations!B:B, A1418),"")</f>
        <v/>
      </c>
      <c r="E1418" s="3" t="str">
        <f>IF(ISNUMBER(A1418),COUNTIF(Calculations!A:A, A1418),"")</f>
        <v/>
      </c>
      <c r="F1418" s="3" t="str">
        <f t="shared" si="275"/>
        <v/>
      </c>
      <c r="G1418" s="3" t="str">
        <f t="shared" si="276"/>
        <v/>
      </c>
      <c r="H1418" s="3" t="str">
        <f t="shared" si="278"/>
        <v/>
      </c>
      <c r="I1418" s="3" t="str">
        <f t="shared" si="279"/>
        <v/>
      </c>
      <c r="J1418" s="3" t="str">
        <f t="shared" si="280"/>
        <v/>
      </c>
      <c r="K1418" s="3" t="str">
        <f t="shared" si="281"/>
        <v/>
      </c>
      <c r="L1418" s="3" t="str">
        <f t="shared" si="283"/>
        <v/>
      </c>
      <c r="M1418" s="3" t="str">
        <f t="shared" si="284"/>
        <v/>
      </c>
    </row>
    <row r="1419" spans="1:13" x14ac:dyDescent="0.2">
      <c r="A1419" s="9" t="str">
        <f t="shared" si="282"/>
        <v/>
      </c>
      <c r="B1419" s="3" t="str">
        <f t="shared" si="274"/>
        <v/>
      </c>
      <c r="C1419" s="3" t="str">
        <f t="shared" si="277"/>
        <v/>
      </c>
      <c r="D1419" s="3" t="str">
        <f>IF(ISNUMBER(A1419),COUNTIF(Calculations!B:B, A1419),"")</f>
        <v/>
      </c>
      <c r="E1419" s="3" t="str">
        <f>IF(ISNUMBER(A1419),COUNTIF(Calculations!A:A, A1419),"")</f>
        <v/>
      </c>
      <c r="F1419" s="3" t="str">
        <f t="shared" si="275"/>
        <v/>
      </c>
      <c r="G1419" s="3" t="str">
        <f t="shared" si="276"/>
        <v/>
      </c>
      <c r="H1419" s="3" t="str">
        <f t="shared" si="278"/>
        <v/>
      </c>
      <c r="I1419" s="3" t="str">
        <f t="shared" si="279"/>
        <v/>
      </c>
      <c r="J1419" s="3" t="str">
        <f t="shared" si="280"/>
        <v/>
      </c>
      <c r="K1419" s="3" t="str">
        <f t="shared" si="281"/>
        <v/>
      </c>
      <c r="L1419" s="3" t="str">
        <f t="shared" si="283"/>
        <v/>
      </c>
      <c r="M1419" s="3" t="str">
        <f t="shared" si="284"/>
        <v/>
      </c>
    </row>
    <row r="1420" spans="1:13" x14ac:dyDescent="0.2">
      <c r="A1420" s="9" t="str">
        <f t="shared" si="282"/>
        <v/>
      </c>
      <c r="B1420" s="3" t="str">
        <f t="shared" si="274"/>
        <v/>
      </c>
      <c r="C1420" s="3" t="str">
        <f t="shared" si="277"/>
        <v/>
      </c>
      <c r="D1420" s="3" t="str">
        <f>IF(ISNUMBER(A1420),COUNTIF(Calculations!B:B, A1420),"")</f>
        <v/>
      </c>
      <c r="E1420" s="3" t="str">
        <f>IF(ISNUMBER(A1420),COUNTIF(Calculations!A:A, A1420),"")</f>
        <v/>
      </c>
      <c r="F1420" s="3" t="str">
        <f t="shared" si="275"/>
        <v/>
      </c>
      <c r="G1420" s="3" t="str">
        <f t="shared" si="276"/>
        <v/>
      </c>
      <c r="H1420" s="3" t="str">
        <f t="shared" si="278"/>
        <v/>
      </c>
      <c r="I1420" s="3" t="str">
        <f t="shared" si="279"/>
        <v/>
      </c>
      <c r="J1420" s="3" t="str">
        <f t="shared" si="280"/>
        <v/>
      </c>
      <c r="K1420" s="3" t="str">
        <f t="shared" si="281"/>
        <v/>
      </c>
      <c r="L1420" s="3" t="str">
        <f t="shared" si="283"/>
        <v/>
      </c>
      <c r="M1420" s="3" t="str">
        <f t="shared" si="284"/>
        <v/>
      </c>
    </row>
    <row r="1421" spans="1:13" x14ac:dyDescent="0.2">
      <c r="A1421" s="9" t="str">
        <f t="shared" si="282"/>
        <v/>
      </c>
      <c r="B1421" s="3" t="str">
        <f t="shared" si="274"/>
        <v/>
      </c>
      <c r="C1421" s="3" t="str">
        <f t="shared" si="277"/>
        <v/>
      </c>
      <c r="D1421" s="3" t="str">
        <f>IF(ISNUMBER(A1421),COUNTIF(Calculations!B:B, A1421),"")</f>
        <v/>
      </c>
      <c r="E1421" s="3" t="str">
        <f>IF(ISNUMBER(A1421),COUNTIF(Calculations!A:A, A1421),"")</f>
        <v/>
      </c>
      <c r="F1421" s="3" t="str">
        <f t="shared" si="275"/>
        <v/>
      </c>
      <c r="G1421" s="3" t="str">
        <f t="shared" si="276"/>
        <v/>
      </c>
      <c r="H1421" s="3" t="str">
        <f t="shared" si="278"/>
        <v/>
      </c>
      <c r="I1421" s="3" t="str">
        <f t="shared" si="279"/>
        <v/>
      </c>
      <c r="J1421" s="3" t="str">
        <f t="shared" si="280"/>
        <v/>
      </c>
      <c r="K1421" s="3" t="str">
        <f t="shared" si="281"/>
        <v/>
      </c>
      <c r="L1421" s="3" t="str">
        <f t="shared" si="283"/>
        <v/>
      </c>
      <c r="M1421" s="3" t="str">
        <f t="shared" si="284"/>
        <v/>
      </c>
    </row>
    <row r="1422" spans="1:13" x14ac:dyDescent="0.2">
      <c r="A1422" s="9" t="str">
        <f t="shared" si="282"/>
        <v/>
      </c>
      <c r="B1422" s="3" t="str">
        <f t="shared" si="274"/>
        <v/>
      </c>
      <c r="C1422" s="3" t="str">
        <f t="shared" si="277"/>
        <v/>
      </c>
      <c r="D1422" s="3" t="str">
        <f>IF(ISNUMBER(A1422),COUNTIF(Calculations!B:B, A1422),"")</f>
        <v/>
      </c>
      <c r="E1422" s="3" t="str">
        <f>IF(ISNUMBER(A1422),COUNTIF(Calculations!A:A, A1422),"")</f>
        <v/>
      </c>
      <c r="F1422" s="3" t="str">
        <f t="shared" si="275"/>
        <v/>
      </c>
      <c r="G1422" s="3" t="str">
        <f t="shared" si="276"/>
        <v/>
      </c>
      <c r="H1422" s="3" t="str">
        <f t="shared" si="278"/>
        <v/>
      </c>
      <c r="I1422" s="3" t="str">
        <f t="shared" si="279"/>
        <v/>
      </c>
      <c r="J1422" s="3" t="str">
        <f t="shared" si="280"/>
        <v/>
      </c>
      <c r="K1422" s="3" t="str">
        <f t="shared" si="281"/>
        <v/>
      </c>
      <c r="L1422" s="3" t="str">
        <f t="shared" si="283"/>
        <v/>
      </c>
      <c r="M1422" s="3" t="str">
        <f t="shared" si="284"/>
        <v/>
      </c>
    </row>
    <row r="1423" spans="1:13" x14ac:dyDescent="0.2">
      <c r="A1423" s="9" t="str">
        <f t="shared" si="282"/>
        <v/>
      </c>
      <c r="B1423" s="3" t="str">
        <f t="shared" si="274"/>
        <v/>
      </c>
      <c r="C1423" s="3" t="str">
        <f t="shared" si="277"/>
        <v/>
      </c>
      <c r="D1423" s="3" t="str">
        <f>IF(ISNUMBER(A1423),COUNTIF(Calculations!B:B, A1423),"")</f>
        <v/>
      </c>
      <c r="E1423" s="3" t="str">
        <f>IF(ISNUMBER(A1423),COUNTIF(Calculations!A:A, A1423),"")</f>
        <v/>
      </c>
      <c r="F1423" s="3" t="str">
        <f t="shared" si="275"/>
        <v/>
      </c>
      <c r="G1423" s="3" t="str">
        <f t="shared" si="276"/>
        <v/>
      </c>
      <c r="H1423" s="3" t="str">
        <f t="shared" si="278"/>
        <v/>
      </c>
      <c r="I1423" s="3" t="str">
        <f t="shared" si="279"/>
        <v/>
      </c>
      <c r="J1423" s="3" t="str">
        <f t="shared" si="280"/>
        <v/>
      </c>
      <c r="K1423" s="3" t="str">
        <f t="shared" si="281"/>
        <v/>
      </c>
      <c r="L1423" s="3" t="str">
        <f t="shared" si="283"/>
        <v/>
      </c>
      <c r="M1423" s="3" t="str">
        <f t="shared" si="284"/>
        <v/>
      </c>
    </row>
    <row r="1424" spans="1:13" x14ac:dyDescent="0.2">
      <c r="A1424" s="9" t="str">
        <f t="shared" si="282"/>
        <v/>
      </c>
      <c r="B1424" s="3" t="str">
        <f t="shared" si="274"/>
        <v/>
      </c>
      <c r="C1424" s="3" t="str">
        <f t="shared" si="277"/>
        <v/>
      </c>
      <c r="D1424" s="3" t="str">
        <f>IF(ISNUMBER(A1424),COUNTIF(Calculations!B:B, A1424),"")</f>
        <v/>
      </c>
      <c r="E1424" s="3" t="str">
        <f>IF(ISNUMBER(A1424),COUNTIF(Calculations!A:A, A1424),"")</f>
        <v/>
      </c>
      <c r="F1424" s="3" t="str">
        <f t="shared" si="275"/>
        <v/>
      </c>
      <c r="G1424" s="3" t="str">
        <f t="shared" si="276"/>
        <v/>
      </c>
      <c r="H1424" s="3" t="str">
        <f t="shared" si="278"/>
        <v/>
      </c>
      <c r="I1424" s="3" t="str">
        <f t="shared" si="279"/>
        <v/>
      </c>
      <c r="J1424" s="3" t="str">
        <f t="shared" si="280"/>
        <v/>
      </c>
      <c r="K1424" s="3" t="str">
        <f t="shared" si="281"/>
        <v/>
      </c>
      <c r="L1424" s="3" t="str">
        <f t="shared" si="283"/>
        <v/>
      </c>
      <c r="M1424" s="3" t="str">
        <f t="shared" si="284"/>
        <v/>
      </c>
    </row>
    <row r="1425" spans="1:13" x14ac:dyDescent="0.2">
      <c r="A1425" s="9" t="str">
        <f t="shared" si="282"/>
        <v/>
      </c>
      <c r="B1425" s="3" t="str">
        <f t="shared" si="274"/>
        <v/>
      </c>
      <c r="C1425" s="3" t="str">
        <f t="shared" si="277"/>
        <v/>
      </c>
      <c r="D1425" s="3" t="str">
        <f>IF(ISNUMBER(A1425),COUNTIF(Calculations!B:B, A1425),"")</f>
        <v/>
      </c>
      <c r="E1425" s="3" t="str">
        <f>IF(ISNUMBER(A1425),COUNTIF(Calculations!A:A, A1425),"")</f>
        <v/>
      </c>
      <c r="F1425" s="3" t="str">
        <f t="shared" si="275"/>
        <v/>
      </c>
      <c r="G1425" s="3" t="str">
        <f t="shared" si="276"/>
        <v/>
      </c>
      <c r="H1425" s="3" t="str">
        <f t="shared" si="278"/>
        <v/>
      </c>
      <c r="I1425" s="3" t="str">
        <f t="shared" si="279"/>
        <v/>
      </c>
      <c r="J1425" s="3" t="str">
        <f t="shared" si="280"/>
        <v/>
      </c>
      <c r="K1425" s="3" t="str">
        <f t="shared" si="281"/>
        <v/>
      </c>
      <c r="L1425" s="3" t="str">
        <f t="shared" si="283"/>
        <v/>
      </c>
      <c r="M1425" s="3" t="str">
        <f t="shared" si="284"/>
        <v/>
      </c>
    </row>
    <row r="1426" spans="1:13" x14ac:dyDescent="0.2">
      <c r="A1426" s="9" t="str">
        <f t="shared" si="282"/>
        <v/>
      </c>
      <c r="B1426" s="3" t="str">
        <f t="shared" si="274"/>
        <v/>
      </c>
      <c r="C1426" s="3" t="str">
        <f t="shared" si="277"/>
        <v/>
      </c>
      <c r="D1426" s="3" t="str">
        <f>IF(ISNUMBER(A1426),COUNTIF(Calculations!B:B, A1426),"")</f>
        <v/>
      </c>
      <c r="E1426" s="3" t="str">
        <f>IF(ISNUMBER(A1426),COUNTIF(Calculations!A:A, A1426),"")</f>
        <v/>
      </c>
      <c r="F1426" s="3" t="str">
        <f t="shared" si="275"/>
        <v/>
      </c>
      <c r="G1426" s="3" t="str">
        <f t="shared" si="276"/>
        <v/>
      </c>
      <c r="H1426" s="3" t="str">
        <f t="shared" si="278"/>
        <v/>
      </c>
      <c r="I1426" s="3" t="str">
        <f t="shared" si="279"/>
        <v/>
      </c>
      <c r="J1426" s="3" t="str">
        <f t="shared" si="280"/>
        <v/>
      </c>
      <c r="K1426" s="3" t="str">
        <f t="shared" si="281"/>
        <v/>
      </c>
      <c r="L1426" s="3" t="str">
        <f t="shared" si="283"/>
        <v/>
      </c>
      <c r="M1426" s="3" t="str">
        <f t="shared" si="284"/>
        <v/>
      </c>
    </row>
    <row r="1427" spans="1:13" x14ac:dyDescent="0.2">
      <c r="A1427" s="9" t="str">
        <f t="shared" si="282"/>
        <v/>
      </c>
      <c r="B1427" s="3" t="str">
        <f t="shared" si="274"/>
        <v/>
      </c>
      <c r="C1427" s="3" t="str">
        <f t="shared" si="277"/>
        <v/>
      </c>
      <c r="D1427" s="3" t="str">
        <f>IF(ISNUMBER(A1427),COUNTIF(Calculations!B:B, A1427),"")</f>
        <v/>
      </c>
      <c r="E1427" s="3" t="str">
        <f>IF(ISNUMBER(A1427),COUNTIF(Calculations!A:A, A1427),"")</f>
        <v/>
      </c>
      <c r="F1427" s="3" t="str">
        <f t="shared" si="275"/>
        <v/>
      </c>
      <c r="G1427" s="3" t="str">
        <f t="shared" si="276"/>
        <v/>
      </c>
      <c r="H1427" s="3" t="str">
        <f t="shared" si="278"/>
        <v/>
      </c>
      <c r="I1427" s="3" t="str">
        <f t="shared" si="279"/>
        <v/>
      </c>
      <c r="J1427" s="3" t="str">
        <f t="shared" si="280"/>
        <v/>
      </c>
      <c r="K1427" s="3" t="str">
        <f t="shared" si="281"/>
        <v/>
      </c>
      <c r="L1427" s="3" t="str">
        <f t="shared" si="283"/>
        <v/>
      </c>
      <c r="M1427" s="3" t="str">
        <f t="shared" si="284"/>
        <v/>
      </c>
    </row>
    <row r="1428" spans="1:13" x14ac:dyDescent="0.2">
      <c r="A1428" s="9" t="str">
        <f t="shared" si="282"/>
        <v/>
      </c>
      <c r="B1428" s="3" t="str">
        <f t="shared" si="274"/>
        <v/>
      </c>
      <c r="C1428" s="3" t="str">
        <f t="shared" si="277"/>
        <v/>
      </c>
      <c r="D1428" s="3" t="str">
        <f>IF(ISNUMBER(A1428),COUNTIF(Calculations!B:B, A1428),"")</f>
        <v/>
      </c>
      <c r="E1428" s="3" t="str">
        <f>IF(ISNUMBER(A1428),COUNTIF(Calculations!A:A, A1428),"")</f>
        <v/>
      </c>
      <c r="F1428" s="3" t="str">
        <f t="shared" si="275"/>
        <v/>
      </c>
      <c r="G1428" s="3" t="str">
        <f t="shared" si="276"/>
        <v/>
      </c>
      <c r="H1428" s="3" t="str">
        <f t="shared" si="278"/>
        <v/>
      </c>
      <c r="I1428" s="3" t="str">
        <f t="shared" si="279"/>
        <v/>
      </c>
      <c r="J1428" s="3" t="str">
        <f t="shared" si="280"/>
        <v/>
      </c>
      <c r="K1428" s="3" t="str">
        <f t="shared" si="281"/>
        <v/>
      </c>
      <c r="L1428" s="3" t="str">
        <f t="shared" si="283"/>
        <v/>
      </c>
      <c r="M1428" s="3" t="str">
        <f t="shared" si="284"/>
        <v/>
      </c>
    </row>
    <row r="1429" spans="1:13" x14ac:dyDescent="0.2">
      <c r="A1429" s="9" t="str">
        <f t="shared" si="282"/>
        <v/>
      </c>
      <c r="B1429" s="3" t="str">
        <f t="shared" si="274"/>
        <v/>
      </c>
      <c r="C1429" s="3" t="str">
        <f t="shared" si="277"/>
        <v/>
      </c>
      <c r="D1429" s="3" t="str">
        <f>IF(ISNUMBER(A1429),COUNTIF(Calculations!B:B, A1429),"")</f>
        <v/>
      </c>
      <c r="E1429" s="3" t="str">
        <f>IF(ISNUMBER(A1429),COUNTIF(Calculations!A:A, A1429),"")</f>
        <v/>
      </c>
      <c r="F1429" s="3" t="str">
        <f t="shared" si="275"/>
        <v/>
      </c>
      <c r="G1429" s="3" t="str">
        <f t="shared" si="276"/>
        <v/>
      </c>
      <c r="H1429" s="3" t="str">
        <f t="shared" si="278"/>
        <v/>
      </c>
      <c r="I1429" s="3" t="str">
        <f t="shared" si="279"/>
        <v/>
      </c>
      <c r="J1429" s="3" t="str">
        <f t="shared" si="280"/>
        <v/>
      </c>
      <c r="K1429" s="3" t="str">
        <f t="shared" si="281"/>
        <v/>
      </c>
      <c r="L1429" s="3" t="str">
        <f t="shared" si="283"/>
        <v/>
      </c>
      <c r="M1429" s="3" t="str">
        <f t="shared" si="284"/>
        <v/>
      </c>
    </row>
    <row r="1430" spans="1:13" x14ac:dyDescent="0.2">
      <c r="A1430" s="9" t="str">
        <f t="shared" si="282"/>
        <v/>
      </c>
      <c r="B1430" s="3" t="str">
        <f t="shared" si="274"/>
        <v/>
      </c>
      <c r="C1430" s="3" t="str">
        <f t="shared" si="277"/>
        <v/>
      </c>
      <c r="D1430" s="3" t="str">
        <f>IF(ISNUMBER(A1430),COUNTIF(Calculations!B:B, A1430),"")</f>
        <v/>
      </c>
      <c r="E1430" s="3" t="str">
        <f>IF(ISNUMBER(A1430),COUNTIF(Calculations!A:A, A1430),"")</f>
        <v/>
      </c>
      <c r="F1430" s="3" t="str">
        <f t="shared" si="275"/>
        <v/>
      </c>
      <c r="G1430" s="3" t="str">
        <f t="shared" si="276"/>
        <v/>
      </c>
      <c r="H1430" s="3" t="str">
        <f t="shared" si="278"/>
        <v/>
      </c>
      <c r="I1430" s="3" t="str">
        <f t="shared" si="279"/>
        <v/>
      </c>
      <c r="J1430" s="3" t="str">
        <f t="shared" si="280"/>
        <v/>
      </c>
      <c r="K1430" s="3" t="str">
        <f t="shared" si="281"/>
        <v/>
      </c>
      <c r="L1430" s="3" t="str">
        <f t="shared" si="283"/>
        <v/>
      </c>
      <c r="M1430" s="3" t="str">
        <f t="shared" si="284"/>
        <v/>
      </c>
    </row>
    <row r="1431" spans="1:13" x14ac:dyDescent="0.2">
      <c r="A1431" s="9" t="str">
        <f t="shared" si="282"/>
        <v/>
      </c>
      <c r="B1431" s="3" t="str">
        <f t="shared" si="274"/>
        <v/>
      </c>
      <c r="C1431" s="3" t="str">
        <f t="shared" si="277"/>
        <v/>
      </c>
      <c r="D1431" s="3" t="str">
        <f>IF(ISNUMBER(A1431),COUNTIF(Calculations!B:B, A1431),"")</f>
        <v/>
      </c>
      <c r="E1431" s="3" t="str">
        <f>IF(ISNUMBER(A1431),COUNTIF(Calculations!A:A, A1431),"")</f>
        <v/>
      </c>
      <c r="F1431" s="3" t="str">
        <f t="shared" si="275"/>
        <v/>
      </c>
      <c r="G1431" s="3" t="str">
        <f t="shared" si="276"/>
        <v/>
      </c>
      <c r="H1431" s="3" t="str">
        <f t="shared" si="278"/>
        <v/>
      </c>
      <c r="I1431" s="3" t="str">
        <f t="shared" si="279"/>
        <v/>
      </c>
      <c r="J1431" s="3" t="str">
        <f t="shared" si="280"/>
        <v/>
      </c>
      <c r="K1431" s="3" t="str">
        <f t="shared" si="281"/>
        <v/>
      </c>
      <c r="L1431" s="3" t="str">
        <f t="shared" si="283"/>
        <v/>
      </c>
      <c r="M1431" s="3" t="str">
        <f t="shared" si="284"/>
        <v/>
      </c>
    </row>
    <row r="1432" spans="1:13" x14ac:dyDescent="0.2">
      <c r="A1432" s="9" t="str">
        <f t="shared" si="282"/>
        <v/>
      </c>
      <c r="B1432" s="3" t="str">
        <f t="shared" si="274"/>
        <v/>
      </c>
      <c r="C1432" s="3" t="str">
        <f t="shared" si="277"/>
        <v/>
      </c>
      <c r="D1432" s="3" t="str">
        <f>IF(ISNUMBER(A1432),COUNTIF(Calculations!B:B, A1432),"")</f>
        <v/>
      </c>
      <c r="E1432" s="3" t="str">
        <f>IF(ISNUMBER(A1432),COUNTIF(Calculations!A:A, A1432),"")</f>
        <v/>
      </c>
      <c r="F1432" s="3" t="str">
        <f t="shared" si="275"/>
        <v/>
      </c>
      <c r="G1432" s="3" t="str">
        <f t="shared" si="276"/>
        <v/>
      </c>
      <c r="H1432" s="3" t="str">
        <f t="shared" si="278"/>
        <v/>
      </c>
      <c r="I1432" s="3" t="str">
        <f t="shared" si="279"/>
        <v/>
      </c>
      <c r="J1432" s="3" t="str">
        <f t="shared" si="280"/>
        <v/>
      </c>
      <c r="K1432" s="3" t="str">
        <f t="shared" si="281"/>
        <v/>
      </c>
      <c r="L1432" s="3" t="str">
        <f t="shared" si="283"/>
        <v/>
      </c>
      <c r="M1432" s="3" t="str">
        <f t="shared" si="284"/>
        <v/>
      </c>
    </row>
    <row r="1433" spans="1:13" x14ac:dyDescent="0.2">
      <c r="A1433" s="9" t="str">
        <f t="shared" si="282"/>
        <v/>
      </c>
      <c r="B1433" s="3" t="str">
        <f t="shared" si="274"/>
        <v/>
      </c>
      <c r="C1433" s="3" t="str">
        <f t="shared" si="277"/>
        <v/>
      </c>
      <c r="D1433" s="3" t="str">
        <f>IF(ISNUMBER(A1433),COUNTIF(Calculations!B:B, A1433),"")</f>
        <v/>
      </c>
      <c r="E1433" s="3" t="str">
        <f>IF(ISNUMBER(A1433),COUNTIF(Calculations!A:A, A1433),"")</f>
        <v/>
      </c>
      <c r="F1433" s="3" t="str">
        <f t="shared" si="275"/>
        <v/>
      </c>
      <c r="G1433" s="3" t="str">
        <f t="shared" si="276"/>
        <v/>
      </c>
      <c r="H1433" s="3" t="str">
        <f t="shared" si="278"/>
        <v/>
      </c>
      <c r="I1433" s="3" t="str">
        <f t="shared" si="279"/>
        <v/>
      </c>
      <c r="J1433" s="3" t="str">
        <f t="shared" si="280"/>
        <v/>
      </c>
      <c r="K1433" s="3" t="str">
        <f t="shared" si="281"/>
        <v/>
      </c>
      <c r="L1433" s="3" t="str">
        <f t="shared" si="283"/>
        <v/>
      </c>
      <c r="M1433" s="3" t="str">
        <f t="shared" si="284"/>
        <v/>
      </c>
    </row>
    <row r="1434" spans="1:13" x14ac:dyDescent="0.2">
      <c r="A1434" s="9" t="str">
        <f t="shared" si="282"/>
        <v/>
      </c>
      <c r="B1434" s="3" t="str">
        <f t="shared" si="274"/>
        <v/>
      </c>
      <c r="C1434" s="3" t="str">
        <f t="shared" si="277"/>
        <v/>
      </c>
      <c r="D1434" s="3" t="str">
        <f>IF(ISNUMBER(A1434),COUNTIF(Calculations!B:B, A1434),"")</f>
        <v/>
      </c>
      <c r="E1434" s="3" t="str">
        <f>IF(ISNUMBER(A1434),COUNTIF(Calculations!A:A, A1434),"")</f>
        <v/>
      </c>
      <c r="F1434" s="3" t="str">
        <f t="shared" si="275"/>
        <v/>
      </c>
      <c r="G1434" s="3" t="str">
        <f t="shared" si="276"/>
        <v/>
      </c>
      <c r="H1434" s="3" t="str">
        <f t="shared" si="278"/>
        <v/>
      </c>
      <c r="I1434" s="3" t="str">
        <f t="shared" si="279"/>
        <v/>
      </c>
      <c r="J1434" s="3" t="str">
        <f t="shared" si="280"/>
        <v/>
      </c>
      <c r="K1434" s="3" t="str">
        <f t="shared" si="281"/>
        <v/>
      </c>
      <c r="L1434" s="3" t="str">
        <f t="shared" si="283"/>
        <v/>
      </c>
      <c r="M1434" s="3" t="str">
        <f t="shared" si="284"/>
        <v/>
      </c>
    </row>
    <row r="1435" spans="1:13" x14ac:dyDescent="0.2">
      <c r="A1435" s="9" t="str">
        <f t="shared" si="282"/>
        <v/>
      </c>
      <c r="B1435" s="3" t="str">
        <f t="shared" si="274"/>
        <v/>
      </c>
      <c r="C1435" s="3" t="str">
        <f t="shared" si="277"/>
        <v/>
      </c>
      <c r="D1435" s="3" t="str">
        <f>IF(ISNUMBER(A1435),COUNTIF(Calculations!B:B, A1435),"")</f>
        <v/>
      </c>
      <c r="E1435" s="3" t="str">
        <f>IF(ISNUMBER(A1435),COUNTIF(Calculations!A:A, A1435),"")</f>
        <v/>
      </c>
      <c r="F1435" s="3" t="str">
        <f t="shared" si="275"/>
        <v/>
      </c>
      <c r="G1435" s="3" t="str">
        <f t="shared" si="276"/>
        <v/>
      </c>
      <c r="H1435" s="3" t="str">
        <f t="shared" si="278"/>
        <v/>
      </c>
      <c r="I1435" s="3" t="str">
        <f t="shared" si="279"/>
        <v/>
      </c>
      <c r="J1435" s="3" t="str">
        <f t="shared" si="280"/>
        <v/>
      </c>
      <c r="K1435" s="3" t="str">
        <f t="shared" si="281"/>
        <v/>
      </c>
      <c r="L1435" s="3" t="str">
        <f t="shared" si="283"/>
        <v/>
      </c>
      <c r="M1435" s="3" t="str">
        <f t="shared" si="284"/>
        <v/>
      </c>
    </row>
    <row r="1436" spans="1:13" x14ac:dyDescent="0.2">
      <c r="A1436" s="9" t="str">
        <f t="shared" si="282"/>
        <v/>
      </c>
      <c r="B1436" s="3" t="str">
        <f t="shared" si="274"/>
        <v/>
      </c>
      <c r="C1436" s="3" t="str">
        <f t="shared" si="277"/>
        <v/>
      </c>
      <c r="D1436" s="3" t="str">
        <f>IF(ISNUMBER(A1436),COUNTIF(Calculations!B:B, A1436),"")</f>
        <v/>
      </c>
      <c r="E1436" s="3" t="str">
        <f>IF(ISNUMBER(A1436),COUNTIF(Calculations!A:A, A1436),"")</f>
        <v/>
      </c>
      <c r="F1436" s="3" t="str">
        <f t="shared" si="275"/>
        <v/>
      </c>
      <c r="G1436" s="3" t="str">
        <f t="shared" si="276"/>
        <v/>
      </c>
      <c r="H1436" s="3" t="str">
        <f t="shared" si="278"/>
        <v/>
      </c>
      <c r="I1436" s="3" t="str">
        <f t="shared" si="279"/>
        <v/>
      </c>
      <c r="J1436" s="3" t="str">
        <f t="shared" si="280"/>
        <v/>
      </c>
      <c r="K1436" s="3" t="str">
        <f t="shared" si="281"/>
        <v/>
      </c>
      <c r="L1436" s="3" t="str">
        <f t="shared" si="283"/>
        <v/>
      </c>
      <c r="M1436" s="3" t="str">
        <f t="shared" si="284"/>
        <v/>
      </c>
    </row>
    <row r="1437" spans="1:13" x14ac:dyDescent="0.2">
      <c r="A1437" s="9" t="str">
        <f t="shared" si="282"/>
        <v/>
      </c>
      <c r="B1437" s="3" t="str">
        <f t="shared" si="274"/>
        <v/>
      </c>
      <c r="C1437" s="3" t="str">
        <f t="shared" si="277"/>
        <v/>
      </c>
      <c r="D1437" s="3" t="str">
        <f>IF(ISNUMBER(A1437),COUNTIF(Calculations!B:B, A1437),"")</f>
        <v/>
      </c>
      <c r="E1437" s="3" t="str">
        <f>IF(ISNUMBER(A1437),COUNTIF(Calculations!A:A, A1437),"")</f>
        <v/>
      </c>
      <c r="F1437" s="3" t="str">
        <f t="shared" si="275"/>
        <v/>
      </c>
      <c r="G1437" s="3" t="str">
        <f t="shared" si="276"/>
        <v/>
      </c>
      <c r="H1437" s="3" t="str">
        <f t="shared" si="278"/>
        <v/>
      </c>
      <c r="I1437" s="3" t="str">
        <f t="shared" si="279"/>
        <v/>
      </c>
      <c r="J1437" s="3" t="str">
        <f t="shared" si="280"/>
        <v/>
      </c>
      <c r="K1437" s="3" t="str">
        <f t="shared" si="281"/>
        <v/>
      </c>
      <c r="L1437" s="3" t="str">
        <f t="shared" si="283"/>
        <v/>
      </c>
      <c r="M1437" s="3" t="str">
        <f t="shared" si="284"/>
        <v/>
      </c>
    </row>
    <row r="1438" spans="1:13" x14ac:dyDescent="0.2">
      <c r="A1438" s="9" t="str">
        <f t="shared" si="282"/>
        <v/>
      </c>
      <c r="B1438" s="3" t="str">
        <f t="shared" si="274"/>
        <v/>
      </c>
      <c r="C1438" s="3" t="str">
        <f t="shared" si="277"/>
        <v/>
      </c>
      <c r="D1438" s="3" t="str">
        <f>IF(ISNUMBER(A1438),COUNTIF(Calculations!B:B, A1438),"")</f>
        <v/>
      </c>
      <c r="E1438" s="3" t="str">
        <f>IF(ISNUMBER(A1438),COUNTIF(Calculations!A:A, A1438),"")</f>
        <v/>
      </c>
      <c r="F1438" s="3" t="str">
        <f t="shared" si="275"/>
        <v/>
      </c>
      <c r="G1438" s="3" t="str">
        <f t="shared" si="276"/>
        <v/>
      </c>
      <c r="H1438" s="3" t="str">
        <f t="shared" si="278"/>
        <v/>
      </c>
      <c r="I1438" s="3" t="str">
        <f t="shared" si="279"/>
        <v/>
      </c>
      <c r="J1438" s="3" t="str">
        <f t="shared" si="280"/>
        <v/>
      </c>
      <c r="K1438" s="3" t="str">
        <f t="shared" si="281"/>
        <v/>
      </c>
      <c r="L1438" s="3" t="str">
        <f t="shared" si="283"/>
        <v/>
      </c>
      <c r="M1438" s="3" t="str">
        <f t="shared" si="284"/>
        <v/>
      </c>
    </row>
    <row r="1439" spans="1:13" x14ac:dyDescent="0.2">
      <c r="A1439" s="9" t="str">
        <f t="shared" si="282"/>
        <v/>
      </c>
      <c r="B1439" s="3" t="str">
        <f t="shared" si="274"/>
        <v/>
      </c>
      <c r="C1439" s="3" t="str">
        <f t="shared" si="277"/>
        <v/>
      </c>
      <c r="D1439" s="3" t="str">
        <f>IF(ISNUMBER(A1439),COUNTIF(Calculations!B:B, A1439),"")</f>
        <v/>
      </c>
      <c r="E1439" s="3" t="str">
        <f>IF(ISNUMBER(A1439),COUNTIF(Calculations!A:A, A1439),"")</f>
        <v/>
      </c>
      <c r="F1439" s="3" t="str">
        <f t="shared" si="275"/>
        <v/>
      </c>
      <c r="G1439" s="3" t="str">
        <f t="shared" si="276"/>
        <v/>
      </c>
      <c r="H1439" s="3" t="str">
        <f t="shared" si="278"/>
        <v/>
      </c>
      <c r="I1439" s="3" t="str">
        <f t="shared" si="279"/>
        <v/>
      </c>
      <c r="J1439" s="3" t="str">
        <f t="shared" si="280"/>
        <v/>
      </c>
      <c r="K1439" s="3" t="str">
        <f t="shared" si="281"/>
        <v/>
      </c>
      <c r="L1439" s="3" t="str">
        <f t="shared" si="283"/>
        <v/>
      </c>
      <c r="M1439" s="3" t="str">
        <f t="shared" si="284"/>
        <v/>
      </c>
    </row>
    <row r="1440" spans="1:13" x14ac:dyDescent="0.2">
      <c r="A1440" s="9" t="str">
        <f t="shared" si="282"/>
        <v/>
      </c>
      <c r="B1440" s="3" t="str">
        <f t="shared" si="274"/>
        <v/>
      </c>
      <c r="C1440" s="3" t="str">
        <f t="shared" si="277"/>
        <v/>
      </c>
      <c r="D1440" s="3" t="str">
        <f>IF(ISNUMBER(A1440),COUNTIF(Calculations!B:B, A1440),"")</f>
        <v/>
      </c>
      <c r="E1440" s="3" t="str">
        <f>IF(ISNUMBER(A1440),COUNTIF(Calculations!A:A, A1440),"")</f>
        <v/>
      </c>
      <c r="F1440" s="3" t="str">
        <f t="shared" si="275"/>
        <v/>
      </c>
      <c r="G1440" s="3" t="str">
        <f t="shared" si="276"/>
        <v/>
      </c>
      <c r="H1440" s="3" t="str">
        <f t="shared" si="278"/>
        <v/>
      </c>
      <c r="I1440" s="3" t="str">
        <f t="shared" si="279"/>
        <v/>
      </c>
      <c r="J1440" s="3" t="str">
        <f t="shared" si="280"/>
        <v/>
      </c>
      <c r="K1440" s="3" t="str">
        <f t="shared" si="281"/>
        <v/>
      </c>
      <c r="L1440" s="3" t="str">
        <f t="shared" si="283"/>
        <v/>
      </c>
      <c r="M1440" s="3" t="str">
        <f t="shared" si="284"/>
        <v/>
      </c>
    </row>
    <row r="1441" spans="1:13" x14ac:dyDescent="0.2">
      <c r="A1441" s="9" t="str">
        <f t="shared" si="282"/>
        <v/>
      </c>
      <c r="B1441" s="3" t="str">
        <f t="shared" si="274"/>
        <v/>
      </c>
      <c r="C1441" s="3" t="str">
        <f t="shared" si="277"/>
        <v/>
      </c>
      <c r="D1441" s="3" t="str">
        <f>IF(ISNUMBER(A1441),COUNTIF(Calculations!B:B, A1441),"")</f>
        <v/>
      </c>
      <c r="E1441" s="3" t="str">
        <f>IF(ISNUMBER(A1441),COUNTIF(Calculations!A:A, A1441),"")</f>
        <v/>
      </c>
      <c r="F1441" s="3" t="str">
        <f t="shared" si="275"/>
        <v/>
      </c>
      <c r="G1441" s="3" t="str">
        <f t="shared" si="276"/>
        <v/>
      </c>
      <c r="H1441" s="3" t="str">
        <f t="shared" si="278"/>
        <v/>
      </c>
      <c r="I1441" s="3" t="str">
        <f t="shared" si="279"/>
        <v/>
      </c>
      <c r="J1441" s="3" t="str">
        <f t="shared" si="280"/>
        <v/>
      </c>
      <c r="K1441" s="3" t="str">
        <f t="shared" si="281"/>
        <v/>
      </c>
      <c r="L1441" s="3" t="str">
        <f t="shared" si="283"/>
        <v/>
      </c>
      <c r="M1441" s="3" t="str">
        <f t="shared" si="284"/>
        <v/>
      </c>
    </row>
    <row r="1442" spans="1:13" x14ac:dyDescent="0.2">
      <c r="A1442" s="9" t="str">
        <f t="shared" si="282"/>
        <v/>
      </c>
      <c r="B1442" s="3" t="str">
        <f t="shared" si="274"/>
        <v/>
      </c>
      <c r="C1442" s="3" t="str">
        <f t="shared" si="277"/>
        <v/>
      </c>
      <c r="D1442" s="3" t="str">
        <f>IF(ISNUMBER(A1442),COUNTIF(Calculations!B:B, A1442),"")</f>
        <v/>
      </c>
      <c r="E1442" s="3" t="str">
        <f>IF(ISNUMBER(A1442),COUNTIF(Calculations!A:A, A1442),"")</f>
        <v/>
      </c>
      <c r="F1442" s="3" t="str">
        <f t="shared" si="275"/>
        <v/>
      </c>
      <c r="G1442" s="3" t="str">
        <f t="shared" si="276"/>
        <v/>
      </c>
      <c r="H1442" s="3" t="str">
        <f t="shared" si="278"/>
        <v/>
      </c>
      <c r="I1442" s="3" t="str">
        <f t="shared" si="279"/>
        <v/>
      </c>
      <c r="J1442" s="3" t="str">
        <f t="shared" si="280"/>
        <v/>
      </c>
      <c r="K1442" s="3" t="str">
        <f t="shared" si="281"/>
        <v/>
      </c>
      <c r="L1442" s="3" t="str">
        <f t="shared" si="283"/>
        <v/>
      </c>
      <c r="M1442" s="3" t="str">
        <f t="shared" si="284"/>
        <v/>
      </c>
    </row>
    <row r="1443" spans="1:13" x14ac:dyDescent="0.2">
      <c r="A1443" s="9" t="str">
        <f t="shared" si="282"/>
        <v/>
      </c>
      <c r="B1443" s="3" t="str">
        <f t="shared" si="274"/>
        <v/>
      </c>
      <c r="C1443" s="3" t="str">
        <f t="shared" si="277"/>
        <v/>
      </c>
      <c r="D1443" s="3" t="str">
        <f>IF(ISNUMBER(A1443),COUNTIF(Calculations!B:B, A1443),"")</f>
        <v/>
      </c>
      <c r="E1443" s="3" t="str">
        <f>IF(ISNUMBER(A1443),COUNTIF(Calculations!A:A, A1443),"")</f>
        <v/>
      </c>
      <c r="F1443" s="3" t="str">
        <f t="shared" si="275"/>
        <v/>
      </c>
      <c r="G1443" s="3" t="str">
        <f t="shared" si="276"/>
        <v/>
      </c>
      <c r="H1443" s="3" t="str">
        <f t="shared" si="278"/>
        <v/>
      </c>
      <c r="I1443" s="3" t="str">
        <f t="shared" si="279"/>
        <v/>
      </c>
      <c r="J1443" s="3" t="str">
        <f t="shared" si="280"/>
        <v/>
      </c>
      <c r="K1443" s="3" t="str">
        <f t="shared" si="281"/>
        <v/>
      </c>
      <c r="L1443" s="3" t="str">
        <f t="shared" si="283"/>
        <v/>
      </c>
      <c r="M1443" s="3" t="str">
        <f t="shared" si="284"/>
        <v/>
      </c>
    </row>
    <row r="1444" spans="1:13" x14ac:dyDescent="0.2">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3" t="str">
        <f t="shared" ref="F1444:F1507" si="286">IF(ISNUMBER(A1444),F1443 + D1444,"")</f>
        <v/>
      </c>
      <c r="G1444" s="3" t="str">
        <f t="shared" ref="G1444:G1507" si="287">IF(ISNUMBER(A1444),G1443 + E1444,"")</f>
        <v/>
      </c>
      <c r="H1444" s="3" t="str">
        <f t="shared" si="278"/>
        <v/>
      </c>
      <c r="I1444" s="3" t="str">
        <f t="shared" si="279"/>
        <v/>
      </c>
      <c r="J1444" s="3" t="str">
        <f t="shared" si="280"/>
        <v/>
      </c>
      <c r="K1444" s="3" t="str">
        <f t="shared" si="281"/>
        <v/>
      </c>
      <c r="L1444" s="3" t="str">
        <f t="shared" si="283"/>
        <v/>
      </c>
      <c r="M1444" s="3" t="str">
        <f t="shared" si="284"/>
        <v/>
      </c>
    </row>
    <row r="1445" spans="1:13" x14ac:dyDescent="0.2">
      <c r="A1445" s="9" t="str">
        <f t="shared" si="282"/>
        <v/>
      </c>
      <c r="B1445" s="3" t="str">
        <f t="shared" si="285"/>
        <v/>
      </c>
      <c r="C1445" s="3" t="str">
        <f t="shared" si="277"/>
        <v/>
      </c>
      <c r="D1445" s="3" t="str">
        <f>IF(ISNUMBER(A1445),COUNTIF(Calculations!B:B, A1445),"")</f>
        <v/>
      </c>
      <c r="E1445" s="3" t="str">
        <f>IF(ISNUMBER(A1445),COUNTIF(Calculations!A:A, A1445),"")</f>
        <v/>
      </c>
      <c r="F1445" s="3" t="str">
        <f t="shared" si="286"/>
        <v/>
      </c>
      <c r="G1445" s="3" t="str">
        <f t="shared" si="287"/>
        <v/>
      </c>
      <c r="H1445" s="3" t="str">
        <f t="shared" si="278"/>
        <v/>
      </c>
      <c r="I1445" s="3" t="str">
        <f t="shared" si="279"/>
        <v/>
      </c>
      <c r="J1445" s="3" t="str">
        <f t="shared" si="280"/>
        <v/>
      </c>
      <c r="K1445" s="3" t="str">
        <f t="shared" si="281"/>
        <v/>
      </c>
      <c r="L1445" s="3" t="str">
        <f t="shared" si="283"/>
        <v/>
      </c>
      <c r="M1445" s="3" t="str">
        <f t="shared" si="284"/>
        <v/>
      </c>
    </row>
    <row r="1446" spans="1:13" x14ac:dyDescent="0.2">
      <c r="A1446" s="9" t="str">
        <f t="shared" si="282"/>
        <v/>
      </c>
      <c r="B1446" s="3" t="str">
        <f t="shared" si="285"/>
        <v/>
      </c>
      <c r="C1446" s="3" t="str">
        <f t="shared" si="277"/>
        <v/>
      </c>
      <c r="D1446" s="3" t="str">
        <f>IF(ISNUMBER(A1446),COUNTIF(Calculations!B:B, A1446),"")</f>
        <v/>
      </c>
      <c r="E1446" s="3" t="str">
        <f>IF(ISNUMBER(A1446),COUNTIF(Calculations!A:A, A1446),"")</f>
        <v/>
      </c>
      <c r="F1446" s="3" t="str">
        <f t="shared" si="286"/>
        <v/>
      </c>
      <c r="G1446" s="3" t="str">
        <f t="shared" si="287"/>
        <v/>
      </c>
      <c r="H1446" s="3" t="str">
        <f t="shared" si="278"/>
        <v/>
      </c>
      <c r="I1446" s="3" t="str">
        <f t="shared" si="279"/>
        <v/>
      </c>
      <c r="J1446" s="3" t="str">
        <f t="shared" si="280"/>
        <v/>
      </c>
      <c r="K1446" s="3" t="str">
        <f t="shared" si="281"/>
        <v/>
      </c>
      <c r="L1446" s="3" t="str">
        <f t="shared" si="283"/>
        <v/>
      </c>
      <c r="M1446" s="3" t="str">
        <f t="shared" si="284"/>
        <v/>
      </c>
    </row>
    <row r="1447" spans="1:13" x14ac:dyDescent="0.2">
      <c r="A1447" s="9" t="str">
        <f t="shared" si="282"/>
        <v/>
      </c>
      <c r="B1447" s="3" t="str">
        <f t="shared" si="285"/>
        <v/>
      </c>
      <c r="C1447" s="3" t="str">
        <f t="shared" si="277"/>
        <v/>
      </c>
      <c r="D1447" s="3" t="str">
        <f>IF(ISNUMBER(A1447),COUNTIF(Calculations!B:B, A1447),"")</f>
        <v/>
      </c>
      <c r="E1447" s="3" t="str">
        <f>IF(ISNUMBER(A1447),COUNTIF(Calculations!A:A, A1447),"")</f>
        <v/>
      </c>
      <c r="F1447" s="3" t="str">
        <f t="shared" si="286"/>
        <v/>
      </c>
      <c r="G1447" s="3" t="str">
        <f t="shared" si="287"/>
        <v/>
      </c>
      <c r="H1447" s="3" t="str">
        <f t="shared" si="278"/>
        <v/>
      </c>
      <c r="I1447" s="3" t="str">
        <f t="shared" si="279"/>
        <v/>
      </c>
      <c r="J1447" s="3" t="str">
        <f t="shared" si="280"/>
        <v/>
      </c>
      <c r="K1447" s="3" t="str">
        <f t="shared" si="281"/>
        <v/>
      </c>
      <c r="L1447" s="3" t="str">
        <f t="shared" si="283"/>
        <v/>
      </c>
      <c r="M1447" s="3" t="str">
        <f t="shared" si="284"/>
        <v/>
      </c>
    </row>
    <row r="1448" spans="1:13" x14ac:dyDescent="0.2">
      <c r="A1448" s="9" t="str">
        <f t="shared" si="282"/>
        <v/>
      </c>
      <c r="B1448" s="3" t="str">
        <f t="shared" si="285"/>
        <v/>
      </c>
      <c r="C1448" s="3" t="str">
        <f t="shared" si="277"/>
        <v/>
      </c>
      <c r="D1448" s="3" t="str">
        <f>IF(ISNUMBER(A1448),COUNTIF(Calculations!B:B, A1448),"")</f>
        <v/>
      </c>
      <c r="E1448" s="3" t="str">
        <f>IF(ISNUMBER(A1448),COUNTIF(Calculations!A:A, A1448),"")</f>
        <v/>
      </c>
      <c r="F1448" s="3" t="str">
        <f t="shared" si="286"/>
        <v/>
      </c>
      <c r="G1448" s="3" t="str">
        <f t="shared" si="287"/>
        <v/>
      </c>
      <c r="H1448" s="3" t="str">
        <f t="shared" si="278"/>
        <v/>
      </c>
      <c r="I1448" s="3" t="str">
        <f t="shared" si="279"/>
        <v/>
      </c>
      <c r="J1448" s="3" t="str">
        <f t="shared" si="280"/>
        <v/>
      </c>
      <c r="K1448" s="3" t="str">
        <f t="shared" si="281"/>
        <v/>
      </c>
      <c r="L1448" s="3" t="str">
        <f t="shared" si="283"/>
        <v/>
      </c>
      <c r="M1448" s="3" t="str">
        <f t="shared" si="284"/>
        <v/>
      </c>
    </row>
    <row r="1449" spans="1:13" x14ac:dyDescent="0.2">
      <c r="A1449" s="9" t="str">
        <f t="shared" si="282"/>
        <v/>
      </c>
      <c r="B1449" s="3" t="str">
        <f t="shared" si="285"/>
        <v/>
      </c>
      <c r="C1449" s="3" t="str">
        <f t="shared" si="277"/>
        <v/>
      </c>
      <c r="D1449" s="3" t="str">
        <f>IF(ISNUMBER(A1449),COUNTIF(Calculations!B:B, A1449),"")</f>
        <v/>
      </c>
      <c r="E1449" s="3" t="str">
        <f>IF(ISNUMBER(A1449),COUNTIF(Calculations!A:A, A1449),"")</f>
        <v/>
      </c>
      <c r="F1449" s="3" t="str">
        <f t="shared" si="286"/>
        <v/>
      </c>
      <c r="G1449" s="3" t="str">
        <f t="shared" si="287"/>
        <v/>
      </c>
      <c r="H1449" s="3" t="str">
        <f t="shared" si="278"/>
        <v/>
      </c>
      <c r="I1449" s="3" t="str">
        <f t="shared" si="279"/>
        <v/>
      </c>
      <c r="J1449" s="3" t="str">
        <f t="shared" si="280"/>
        <v/>
      </c>
      <c r="K1449" s="3" t="str">
        <f t="shared" si="281"/>
        <v/>
      </c>
      <c r="L1449" s="3" t="str">
        <f t="shared" si="283"/>
        <v/>
      </c>
      <c r="M1449" s="3" t="str">
        <f t="shared" si="284"/>
        <v/>
      </c>
    </row>
    <row r="1450" spans="1:13" x14ac:dyDescent="0.2">
      <c r="A1450" s="9" t="str">
        <f t="shared" si="282"/>
        <v/>
      </c>
      <c r="B1450" s="3" t="str">
        <f t="shared" si="285"/>
        <v/>
      </c>
      <c r="C1450" s="3" t="str">
        <f t="shared" si="277"/>
        <v/>
      </c>
      <c r="D1450" s="3" t="str">
        <f>IF(ISNUMBER(A1450),COUNTIF(Calculations!B:B, A1450),"")</f>
        <v/>
      </c>
      <c r="E1450" s="3" t="str">
        <f>IF(ISNUMBER(A1450),COUNTIF(Calculations!A:A, A1450),"")</f>
        <v/>
      </c>
      <c r="F1450" s="3" t="str">
        <f t="shared" si="286"/>
        <v/>
      </c>
      <c r="G1450" s="3" t="str">
        <f t="shared" si="287"/>
        <v/>
      </c>
      <c r="H1450" s="3" t="str">
        <f t="shared" si="278"/>
        <v/>
      </c>
      <c r="I1450" s="3" t="str">
        <f t="shared" si="279"/>
        <v/>
      </c>
      <c r="J1450" s="3" t="str">
        <f t="shared" si="280"/>
        <v/>
      </c>
      <c r="K1450" s="3" t="str">
        <f t="shared" si="281"/>
        <v/>
      </c>
      <c r="L1450" s="3" t="str">
        <f t="shared" si="283"/>
        <v/>
      </c>
      <c r="M1450" s="3" t="str">
        <f t="shared" si="284"/>
        <v/>
      </c>
    </row>
    <row r="1451" spans="1:13" x14ac:dyDescent="0.2">
      <c r="A1451" s="9" t="str">
        <f t="shared" si="282"/>
        <v/>
      </c>
      <c r="B1451" s="3" t="str">
        <f t="shared" si="285"/>
        <v/>
      </c>
      <c r="C1451" s="3" t="str">
        <f t="shared" si="277"/>
        <v/>
      </c>
      <c r="D1451" s="3" t="str">
        <f>IF(ISNUMBER(A1451),COUNTIF(Calculations!B:B, A1451),"")</f>
        <v/>
      </c>
      <c r="E1451" s="3" t="str">
        <f>IF(ISNUMBER(A1451),COUNTIF(Calculations!A:A, A1451),"")</f>
        <v/>
      </c>
      <c r="F1451" s="3" t="str">
        <f t="shared" si="286"/>
        <v/>
      </c>
      <c r="G1451" s="3" t="str">
        <f t="shared" si="287"/>
        <v/>
      </c>
      <c r="H1451" s="3" t="str">
        <f t="shared" si="278"/>
        <v/>
      </c>
      <c r="I1451" s="3" t="str">
        <f t="shared" si="279"/>
        <v/>
      </c>
      <c r="J1451" s="3" t="str">
        <f t="shared" si="280"/>
        <v/>
      </c>
      <c r="K1451" s="3" t="str">
        <f t="shared" si="281"/>
        <v/>
      </c>
      <c r="L1451" s="3" t="str">
        <f t="shared" si="283"/>
        <v/>
      </c>
      <c r="M1451" s="3" t="str">
        <f t="shared" si="284"/>
        <v/>
      </c>
    </row>
    <row r="1452" spans="1:13" x14ac:dyDescent="0.2">
      <c r="A1452" s="9" t="str">
        <f t="shared" si="282"/>
        <v/>
      </c>
      <c r="B1452" s="3" t="str">
        <f t="shared" si="285"/>
        <v/>
      </c>
      <c r="C1452" s="3" t="str">
        <f t="shared" si="277"/>
        <v/>
      </c>
      <c r="D1452" s="3" t="str">
        <f>IF(ISNUMBER(A1452),COUNTIF(Calculations!B:B, A1452),"")</f>
        <v/>
      </c>
      <c r="E1452" s="3" t="str">
        <f>IF(ISNUMBER(A1452),COUNTIF(Calculations!A:A, A1452),"")</f>
        <v/>
      </c>
      <c r="F1452" s="3" t="str">
        <f t="shared" si="286"/>
        <v/>
      </c>
      <c r="G1452" s="3" t="str">
        <f t="shared" si="287"/>
        <v/>
      </c>
      <c r="H1452" s="3" t="str">
        <f t="shared" si="278"/>
        <v/>
      </c>
      <c r="I1452" s="3" t="str">
        <f t="shared" si="279"/>
        <v/>
      </c>
      <c r="J1452" s="3" t="str">
        <f t="shared" si="280"/>
        <v/>
      </c>
      <c r="K1452" s="3" t="str">
        <f t="shared" si="281"/>
        <v/>
      </c>
      <c r="L1452" s="3" t="str">
        <f t="shared" si="283"/>
        <v/>
      </c>
      <c r="M1452" s="3" t="str">
        <f t="shared" si="284"/>
        <v/>
      </c>
    </row>
    <row r="1453" spans="1:13" x14ac:dyDescent="0.2">
      <c r="A1453" s="9" t="str">
        <f t="shared" si="282"/>
        <v/>
      </c>
      <c r="B1453" s="3" t="str">
        <f t="shared" si="285"/>
        <v/>
      </c>
      <c r="C1453" s="3" t="str">
        <f t="shared" si="277"/>
        <v/>
      </c>
      <c r="D1453" s="3" t="str">
        <f>IF(ISNUMBER(A1453),COUNTIF(Calculations!B:B, A1453),"")</f>
        <v/>
      </c>
      <c r="E1453" s="3" t="str">
        <f>IF(ISNUMBER(A1453),COUNTIF(Calculations!A:A, A1453),"")</f>
        <v/>
      </c>
      <c r="F1453" s="3" t="str">
        <f t="shared" si="286"/>
        <v/>
      </c>
      <c r="G1453" s="3" t="str">
        <f t="shared" si="287"/>
        <v/>
      </c>
      <c r="H1453" s="3" t="str">
        <f t="shared" si="278"/>
        <v/>
      </c>
      <c r="I1453" s="3" t="str">
        <f t="shared" si="279"/>
        <v/>
      </c>
      <c r="J1453" s="3" t="str">
        <f t="shared" si="280"/>
        <v/>
      </c>
      <c r="K1453" s="3" t="str">
        <f t="shared" si="281"/>
        <v/>
      </c>
      <c r="L1453" s="3" t="str">
        <f t="shared" si="283"/>
        <v/>
      </c>
      <c r="M1453" s="3" t="str">
        <f t="shared" si="284"/>
        <v/>
      </c>
    </row>
    <row r="1454" spans="1:13" x14ac:dyDescent="0.2">
      <c r="A1454" s="9" t="str">
        <f t="shared" si="282"/>
        <v/>
      </c>
      <c r="B1454" s="3" t="str">
        <f t="shared" si="285"/>
        <v/>
      </c>
      <c r="C1454" s="3" t="str">
        <f t="shared" si="277"/>
        <v/>
      </c>
      <c r="D1454" s="3" t="str">
        <f>IF(ISNUMBER(A1454),COUNTIF(Calculations!B:B, A1454),"")</f>
        <v/>
      </c>
      <c r="E1454" s="3" t="str">
        <f>IF(ISNUMBER(A1454),COUNTIF(Calculations!A:A, A1454),"")</f>
        <v/>
      </c>
      <c r="F1454" s="3" t="str">
        <f t="shared" si="286"/>
        <v/>
      </c>
      <c r="G1454" s="3" t="str">
        <f t="shared" si="287"/>
        <v/>
      </c>
      <c r="H1454" s="3" t="str">
        <f t="shared" si="278"/>
        <v/>
      </c>
      <c r="I1454" s="3" t="str">
        <f t="shared" si="279"/>
        <v/>
      </c>
      <c r="J1454" s="3" t="str">
        <f t="shared" si="280"/>
        <v/>
      </c>
      <c r="K1454" s="3" t="str">
        <f t="shared" si="281"/>
        <v/>
      </c>
      <c r="L1454" s="3" t="str">
        <f t="shared" si="283"/>
        <v/>
      </c>
      <c r="M1454" s="3" t="str">
        <f t="shared" si="284"/>
        <v/>
      </c>
    </row>
    <row r="1455" spans="1:13" x14ac:dyDescent="0.2">
      <c r="A1455" s="9" t="str">
        <f t="shared" si="282"/>
        <v/>
      </c>
      <c r="B1455" s="3" t="str">
        <f t="shared" si="285"/>
        <v/>
      </c>
      <c r="C1455" s="3" t="str">
        <f t="shared" si="277"/>
        <v/>
      </c>
      <c r="D1455" s="3" t="str">
        <f>IF(ISNUMBER(A1455),COUNTIF(Calculations!B:B, A1455),"")</f>
        <v/>
      </c>
      <c r="E1455" s="3" t="str">
        <f>IF(ISNUMBER(A1455),COUNTIF(Calculations!A:A, A1455),"")</f>
        <v/>
      </c>
      <c r="F1455" s="3" t="str">
        <f t="shared" si="286"/>
        <v/>
      </c>
      <c r="G1455" s="3" t="str">
        <f t="shared" si="287"/>
        <v/>
      </c>
      <c r="H1455" s="3" t="str">
        <f t="shared" si="278"/>
        <v/>
      </c>
      <c r="I1455" s="3" t="str">
        <f t="shared" si="279"/>
        <v/>
      </c>
      <c r="J1455" s="3" t="str">
        <f t="shared" si="280"/>
        <v/>
      </c>
      <c r="K1455" s="3" t="str">
        <f t="shared" si="281"/>
        <v/>
      </c>
      <c r="L1455" s="3" t="str">
        <f t="shared" si="283"/>
        <v/>
      </c>
      <c r="M1455" s="3" t="str">
        <f t="shared" si="284"/>
        <v/>
      </c>
    </row>
    <row r="1456" spans="1:13" x14ac:dyDescent="0.2">
      <c r="A1456" s="9" t="str">
        <f t="shared" si="282"/>
        <v/>
      </c>
      <c r="B1456" s="3" t="str">
        <f t="shared" si="285"/>
        <v/>
      </c>
      <c r="C1456" s="3" t="str">
        <f t="shared" si="277"/>
        <v/>
      </c>
      <c r="D1456" s="3" t="str">
        <f>IF(ISNUMBER(A1456),COUNTIF(Calculations!B:B, A1456),"")</f>
        <v/>
      </c>
      <c r="E1456" s="3" t="str">
        <f>IF(ISNUMBER(A1456),COUNTIF(Calculations!A:A, A1456),"")</f>
        <v/>
      </c>
      <c r="F1456" s="3" t="str">
        <f t="shared" si="286"/>
        <v/>
      </c>
      <c r="G1456" s="3" t="str">
        <f t="shared" si="287"/>
        <v/>
      </c>
      <c r="H1456" s="3" t="str">
        <f t="shared" si="278"/>
        <v/>
      </c>
      <c r="I1456" s="3" t="str">
        <f t="shared" si="279"/>
        <v/>
      </c>
      <c r="J1456" s="3" t="str">
        <f t="shared" si="280"/>
        <v/>
      </c>
      <c r="K1456" s="3" t="str">
        <f t="shared" si="281"/>
        <v/>
      </c>
      <c r="L1456" s="3" t="str">
        <f t="shared" si="283"/>
        <v/>
      </c>
      <c r="M1456" s="3" t="str">
        <f t="shared" si="284"/>
        <v/>
      </c>
    </row>
    <row r="1457" spans="1:13" x14ac:dyDescent="0.2">
      <c r="A1457" s="9" t="str">
        <f t="shared" si="282"/>
        <v/>
      </c>
      <c r="B1457" s="3" t="str">
        <f t="shared" si="285"/>
        <v/>
      </c>
      <c r="C1457" s="3" t="str">
        <f t="shared" si="277"/>
        <v/>
      </c>
      <c r="D1457" s="3" t="str">
        <f>IF(ISNUMBER(A1457),COUNTIF(Calculations!B:B, A1457),"")</f>
        <v/>
      </c>
      <c r="E1457" s="3" t="str">
        <f>IF(ISNUMBER(A1457),COUNTIF(Calculations!A:A, A1457),"")</f>
        <v/>
      </c>
      <c r="F1457" s="3" t="str">
        <f t="shared" si="286"/>
        <v/>
      </c>
      <c r="G1457" s="3" t="str">
        <f t="shared" si="287"/>
        <v/>
      </c>
      <c r="H1457" s="3" t="str">
        <f t="shared" si="278"/>
        <v/>
      </c>
      <c r="I1457" s="3" t="str">
        <f t="shared" si="279"/>
        <v/>
      </c>
      <c r="J1457" s="3" t="str">
        <f t="shared" si="280"/>
        <v/>
      </c>
      <c r="K1457" s="3" t="str">
        <f t="shared" si="281"/>
        <v/>
      </c>
      <c r="L1457" s="3" t="str">
        <f t="shared" si="283"/>
        <v/>
      </c>
      <c r="M1457" s="3" t="str">
        <f t="shared" si="284"/>
        <v/>
      </c>
    </row>
    <row r="1458" spans="1:13" x14ac:dyDescent="0.2">
      <c r="A1458" s="9" t="str">
        <f t="shared" si="282"/>
        <v/>
      </c>
      <c r="B1458" s="3" t="str">
        <f t="shared" si="285"/>
        <v/>
      </c>
      <c r="C1458" s="3" t="str">
        <f t="shared" si="277"/>
        <v/>
      </c>
      <c r="D1458" s="3" t="str">
        <f>IF(ISNUMBER(A1458),COUNTIF(Calculations!B:B, A1458),"")</f>
        <v/>
      </c>
      <c r="E1458" s="3" t="str">
        <f>IF(ISNUMBER(A1458),COUNTIF(Calculations!A:A, A1458),"")</f>
        <v/>
      </c>
      <c r="F1458" s="3" t="str">
        <f t="shared" si="286"/>
        <v/>
      </c>
      <c r="G1458" s="3" t="str">
        <f t="shared" si="287"/>
        <v/>
      </c>
      <c r="H1458" s="3" t="str">
        <f t="shared" si="278"/>
        <v/>
      </c>
      <c r="I1458" s="3" t="str">
        <f t="shared" si="279"/>
        <v/>
      </c>
      <c r="J1458" s="3" t="str">
        <f t="shared" si="280"/>
        <v/>
      </c>
      <c r="K1458" s="3" t="str">
        <f t="shared" si="281"/>
        <v/>
      </c>
      <c r="L1458" s="3" t="str">
        <f t="shared" si="283"/>
        <v/>
      </c>
      <c r="M1458" s="3" t="str">
        <f t="shared" si="284"/>
        <v/>
      </c>
    </row>
    <row r="1459" spans="1:13" x14ac:dyDescent="0.2">
      <c r="A1459" s="9" t="str">
        <f t="shared" si="282"/>
        <v/>
      </c>
      <c r="B1459" s="3" t="str">
        <f t="shared" si="285"/>
        <v/>
      </c>
      <c r="C1459" s="3" t="str">
        <f t="shared" si="277"/>
        <v/>
      </c>
      <c r="D1459" s="3" t="str">
        <f>IF(ISNUMBER(A1459),COUNTIF(Calculations!B:B, A1459),"")</f>
        <v/>
      </c>
      <c r="E1459" s="3" t="str">
        <f>IF(ISNUMBER(A1459),COUNTIF(Calculations!A:A, A1459),"")</f>
        <v/>
      </c>
      <c r="F1459" s="3" t="str">
        <f t="shared" si="286"/>
        <v/>
      </c>
      <c r="G1459" s="3" t="str">
        <f t="shared" si="287"/>
        <v/>
      </c>
      <c r="H1459" s="3" t="str">
        <f t="shared" si="278"/>
        <v/>
      </c>
      <c r="I1459" s="3" t="str">
        <f t="shared" si="279"/>
        <v/>
      </c>
      <c r="J1459" s="3" t="str">
        <f t="shared" si="280"/>
        <v/>
      </c>
      <c r="K1459" s="3" t="str">
        <f t="shared" si="281"/>
        <v/>
      </c>
      <c r="L1459" s="3" t="str">
        <f t="shared" si="283"/>
        <v/>
      </c>
      <c r="M1459" s="3" t="str">
        <f t="shared" si="284"/>
        <v/>
      </c>
    </row>
    <row r="1460" spans="1:13" x14ac:dyDescent="0.2">
      <c r="A1460" s="9" t="str">
        <f t="shared" si="282"/>
        <v/>
      </c>
      <c r="B1460" s="3" t="str">
        <f t="shared" si="285"/>
        <v/>
      </c>
      <c r="C1460" s="3" t="str">
        <f t="shared" si="277"/>
        <v/>
      </c>
      <c r="D1460" s="3" t="str">
        <f>IF(ISNUMBER(A1460),COUNTIF(Calculations!B:B, A1460),"")</f>
        <v/>
      </c>
      <c r="E1460" s="3" t="str">
        <f>IF(ISNUMBER(A1460),COUNTIF(Calculations!A:A, A1460),"")</f>
        <v/>
      </c>
      <c r="F1460" s="3" t="str">
        <f t="shared" si="286"/>
        <v/>
      </c>
      <c r="G1460" s="3" t="str">
        <f t="shared" si="287"/>
        <v/>
      </c>
      <c r="H1460" s="3" t="str">
        <f t="shared" si="278"/>
        <v/>
      </c>
      <c r="I1460" s="3" t="str">
        <f t="shared" si="279"/>
        <v/>
      </c>
      <c r="J1460" s="3" t="str">
        <f t="shared" si="280"/>
        <v/>
      </c>
      <c r="K1460" s="3" t="str">
        <f t="shared" si="281"/>
        <v/>
      </c>
      <c r="L1460" s="3" t="str">
        <f t="shared" si="283"/>
        <v/>
      </c>
      <c r="M1460" s="3" t="str">
        <f t="shared" si="284"/>
        <v/>
      </c>
    </row>
    <row r="1461" spans="1:13" x14ac:dyDescent="0.2">
      <c r="A1461" s="9" t="str">
        <f t="shared" si="282"/>
        <v/>
      </c>
      <c r="B1461" s="3" t="str">
        <f t="shared" si="285"/>
        <v/>
      </c>
      <c r="C1461" s="3" t="str">
        <f t="shared" si="277"/>
        <v/>
      </c>
      <c r="D1461" s="3" t="str">
        <f>IF(ISNUMBER(A1461),COUNTIF(Calculations!B:B, A1461),"")</f>
        <v/>
      </c>
      <c r="E1461" s="3" t="str">
        <f>IF(ISNUMBER(A1461),COUNTIF(Calculations!A:A, A1461),"")</f>
        <v/>
      </c>
      <c r="F1461" s="3" t="str">
        <f t="shared" si="286"/>
        <v/>
      </c>
      <c r="G1461" s="3" t="str">
        <f t="shared" si="287"/>
        <v/>
      </c>
      <c r="H1461" s="3" t="str">
        <f t="shared" si="278"/>
        <v/>
      </c>
      <c r="I1461" s="3" t="str">
        <f t="shared" si="279"/>
        <v/>
      </c>
      <c r="J1461" s="3" t="str">
        <f t="shared" si="280"/>
        <v/>
      </c>
      <c r="K1461" s="3" t="str">
        <f t="shared" si="281"/>
        <v/>
      </c>
      <c r="L1461" s="3" t="str">
        <f t="shared" si="283"/>
        <v/>
      </c>
      <c r="M1461" s="3" t="str">
        <f t="shared" si="284"/>
        <v/>
      </c>
    </row>
    <row r="1462" spans="1:13" x14ac:dyDescent="0.2">
      <c r="A1462" s="9" t="str">
        <f t="shared" si="282"/>
        <v/>
      </c>
      <c r="B1462" s="3" t="str">
        <f t="shared" si="285"/>
        <v/>
      </c>
      <c r="C1462" s="3" t="str">
        <f t="shared" si="277"/>
        <v/>
      </c>
      <c r="D1462" s="3" t="str">
        <f>IF(ISNUMBER(A1462),COUNTIF(Calculations!B:B, A1462),"")</f>
        <v/>
      </c>
      <c r="E1462" s="3" t="str">
        <f>IF(ISNUMBER(A1462),COUNTIF(Calculations!A:A, A1462),"")</f>
        <v/>
      </c>
      <c r="F1462" s="3" t="str">
        <f t="shared" si="286"/>
        <v/>
      </c>
      <c r="G1462" s="3" t="str">
        <f t="shared" si="287"/>
        <v/>
      </c>
      <c r="H1462" s="3" t="str">
        <f t="shared" si="278"/>
        <v/>
      </c>
      <c r="I1462" s="3" t="str">
        <f t="shared" si="279"/>
        <v/>
      </c>
      <c r="J1462" s="3" t="str">
        <f t="shared" si="280"/>
        <v/>
      </c>
      <c r="K1462" s="3" t="str">
        <f t="shared" si="281"/>
        <v/>
      </c>
      <c r="L1462" s="3" t="str">
        <f t="shared" si="283"/>
        <v/>
      </c>
      <c r="M1462" s="3" t="str">
        <f t="shared" si="284"/>
        <v/>
      </c>
    </row>
    <row r="1463" spans="1:13" x14ac:dyDescent="0.2">
      <c r="A1463" s="9" t="str">
        <f t="shared" si="282"/>
        <v/>
      </c>
      <c r="B1463" s="3" t="str">
        <f t="shared" si="285"/>
        <v/>
      </c>
      <c r="C1463" s="3" t="str">
        <f t="shared" si="277"/>
        <v/>
      </c>
      <c r="D1463" s="3" t="str">
        <f>IF(ISNUMBER(A1463),COUNTIF(Calculations!B:B, A1463),"")</f>
        <v/>
      </c>
      <c r="E1463" s="3" t="str">
        <f>IF(ISNUMBER(A1463),COUNTIF(Calculations!A:A, A1463),"")</f>
        <v/>
      </c>
      <c r="F1463" s="3" t="str">
        <f t="shared" si="286"/>
        <v/>
      </c>
      <c r="G1463" s="3" t="str">
        <f t="shared" si="287"/>
        <v/>
      </c>
      <c r="H1463" s="3" t="str">
        <f t="shared" si="278"/>
        <v/>
      </c>
      <c r="I1463" s="3" t="str">
        <f t="shared" si="279"/>
        <v/>
      </c>
      <c r="J1463" s="3" t="str">
        <f t="shared" si="280"/>
        <v/>
      </c>
      <c r="K1463" s="3" t="str">
        <f t="shared" si="281"/>
        <v/>
      </c>
      <c r="L1463" s="3" t="str">
        <f t="shared" si="283"/>
        <v/>
      </c>
      <c r="M1463" s="3" t="str">
        <f t="shared" si="284"/>
        <v/>
      </c>
    </row>
    <row r="1464" spans="1:13" x14ac:dyDescent="0.2">
      <c r="A1464" s="9" t="str">
        <f t="shared" si="282"/>
        <v/>
      </c>
      <c r="B1464" s="3" t="str">
        <f t="shared" si="285"/>
        <v/>
      </c>
      <c r="C1464" s="3" t="str">
        <f t="shared" si="277"/>
        <v/>
      </c>
      <c r="D1464" s="3" t="str">
        <f>IF(ISNUMBER(A1464),COUNTIF(Calculations!B:B, A1464),"")</f>
        <v/>
      </c>
      <c r="E1464" s="3" t="str">
        <f>IF(ISNUMBER(A1464),COUNTIF(Calculations!A:A, A1464),"")</f>
        <v/>
      </c>
      <c r="F1464" s="3" t="str">
        <f t="shared" si="286"/>
        <v/>
      </c>
      <c r="G1464" s="3" t="str">
        <f t="shared" si="287"/>
        <v/>
      </c>
      <c r="H1464" s="3" t="str">
        <f t="shared" si="278"/>
        <v/>
      </c>
      <c r="I1464" s="3" t="str">
        <f t="shared" si="279"/>
        <v/>
      </c>
      <c r="J1464" s="3" t="str">
        <f t="shared" si="280"/>
        <v/>
      </c>
      <c r="K1464" s="3" t="str">
        <f t="shared" si="281"/>
        <v/>
      </c>
      <c r="L1464" s="3" t="str">
        <f t="shared" si="283"/>
        <v/>
      </c>
      <c r="M1464" s="3" t="str">
        <f t="shared" si="284"/>
        <v/>
      </c>
    </row>
    <row r="1465" spans="1:13" x14ac:dyDescent="0.2">
      <c r="A1465" s="9" t="str">
        <f t="shared" si="282"/>
        <v/>
      </c>
      <c r="B1465" s="3" t="str">
        <f t="shared" si="285"/>
        <v/>
      </c>
      <c r="C1465" s="3" t="str">
        <f t="shared" si="277"/>
        <v/>
      </c>
      <c r="D1465" s="3" t="str">
        <f>IF(ISNUMBER(A1465),COUNTIF(Calculations!B:B, A1465),"")</f>
        <v/>
      </c>
      <c r="E1465" s="3" t="str">
        <f>IF(ISNUMBER(A1465),COUNTIF(Calculations!A:A, A1465),"")</f>
        <v/>
      </c>
      <c r="F1465" s="3" t="str">
        <f t="shared" si="286"/>
        <v/>
      </c>
      <c r="G1465" s="3" t="str">
        <f t="shared" si="287"/>
        <v/>
      </c>
      <c r="H1465" s="3" t="str">
        <f t="shared" si="278"/>
        <v/>
      </c>
      <c r="I1465" s="3" t="str">
        <f t="shared" si="279"/>
        <v/>
      </c>
      <c r="J1465" s="3" t="str">
        <f t="shared" si="280"/>
        <v/>
      </c>
      <c r="K1465" s="3" t="str">
        <f t="shared" si="281"/>
        <v/>
      </c>
      <c r="L1465" s="3" t="str">
        <f t="shared" si="283"/>
        <v/>
      </c>
      <c r="M1465" s="3" t="str">
        <f t="shared" si="284"/>
        <v/>
      </c>
    </row>
    <row r="1466" spans="1:13" x14ac:dyDescent="0.2">
      <c r="A1466" s="9" t="str">
        <f t="shared" si="282"/>
        <v/>
      </c>
      <c r="B1466" s="3" t="str">
        <f t="shared" si="285"/>
        <v/>
      </c>
      <c r="C1466" s="3" t="str">
        <f t="shared" si="277"/>
        <v/>
      </c>
      <c r="D1466" s="3" t="str">
        <f>IF(ISNUMBER(A1466),COUNTIF(Calculations!B:B, A1466),"")</f>
        <v/>
      </c>
      <c r="E1466" s="3" t="str">
        <f>IF(ISNUMBER(A1466),COUNTIF(Calculations!A:A, A1466),"")</f>
        <v/>
      </c>
      <c r="F1466" s="3" t="str">
        <f t="shared" si="286"/>
        <v/>
      </c>
      <c r="G1466" s="3" t="str">
        <f t="shared" si="287"/>
        <v/>
      </c>
      <c r="H1466" s="3" t="str">
        <f t="shared" si="278"/>
        <v/>
      </c>
      <c r="I1466" s="3" t="str">
        <f t="shared" si="279"/>
        <v/>
      </c>
      <c r="J1466" s="3" t="str">
        <f t="shared" si="280"/>
        <v/>
      </c>
      <c r="K1466" s="3" t="str">
        <f t="shared" si="281"/>
        <v/>
      </c>
      <c r="L1466" s="3" t="str">
        <f t="shared" si="283"/>
        <v/>
      </c>
      <c r="M1466" s="3" t="str">
        <f t="shared" si="284"/>
        <v/>
      </c>
    </row>
    <row r="1467" spans="1:13" x14ac:dyDescent="0.2">
      <c r="A1467" s="9" t="str">
        <f t="shared" si="282"/>
        <v/>
      </c>
      <c r="B1467" s="3" t="str">
        <f t="shared" si="285"/>
        <v/>
      </c>
      <c r="C1467" s="3" t="str">
        <f t="shared" si="277"/>
        <v/>
      </c>
      <c r="D1467" s="3" t="str">
        <f>IF(ISNUMBER(A1467),COUNTIF(Calculations!B:B, A1467),"")</f>
        <v/>
      </c>
      <c r="E1467" s="3" t="str">
        <f>IF(ISNUMBER(A1467),COUNTIF(Calculations!A:A, A1467),"")</f>
        <v/>
      </c>
      <c r="F1467" s="3" t="str">
        <f t="shared" si="286"/>
        <v/>
      </c>
      <c r="G1467" s="3" t="str">
        <f t="shared" si="287"/>
        <v/>
      </c>
      <c r="H1467" s="3" t="str">
        <f t="shared" si="278"/>
        <v/>
      </c>
      <c r="I1467" s="3" t="str">
        <f t="shared" si="279"/>
        <v/>
      </c>
      <c r="J1467" s="3" t="str">
        <f t="shared" si="280"/>
        <v/>
      </c>
      <c r="K1467" s="3" t="str">
        <f t="shared" si="281"/>
        <v/>
      </c>
      <c r="L1467" s="3" t="str">
        <f t="shared" si="283"/>
        <v/>
      </c>
      <c r="M1467" s="3" t="str">
        <f t="shared" si="284"/>
        <v/>
      </c>
    </row>
    <row r="1468" spans="1:13" x14ac:dyDescent="0.2">
      <c r="A1468" s="9" t="str">
        <f t="shared" si="282"/>
        <v/>
      </c>
      <c r="B1468" s="3" t="str">
        <f t="shared" si="285"/>
        <v/>
      </c>
      <c r="C1468" s="3" t="str">
        <f t="shared" si="277"/>
        <v/>
      </c>
      <c r="D1468" s="3" t="str">
        <f>IF(ISNUMBER(A1468),COUNTIF(Calculations!B:B, A1468),"")</f>
        <v/>
      </c>
      <c r="E1468" s="3" t="str">
        <f>IF(ISNUMBER(A1468),COUNTIF(Calculations!A:A, A1468),"")</f>
        <v/>
      </c>
      <c r="F1468" s="3" t="str">
        <f t="shared" si="286"/>
        <v/>
      </c>
      <c r="G1468" s="3" t="str">
        <f t="shared" si="287"/>
        <v/>
      </c>
      <c r="H1468" s="3" t="str">
        <f t="shared" si="278"/>
        <v/>
      </c>
      <c r="I1468" s="3" t="str">
        <f t="shared" si="279"/>
        <v/>
      </c>
      <c r="J1468" s="3" t="str">
        <f t="shared" si="280"/>
        <v/>
      </c>
      <c r="K1468" s="3" t="str">
        <f t="shared" si="281"/>
        <v/>
      </c>
      <c r="L1468" s="3" t="str">
        <f t="shared" si="283"/>
        <v/>
      </c>
      <c r="M1468" s="3" t="str">
        <f t="shared" si="284"/>
        <v/>
      </c>
    </row>
    <row r="1469" spans="1:13" x14ac:dyDescent="0.2">
      <c r="A1469" s="9" t="str">
        <f t="shared" si="282"/>
        <v/>
      </c>
      <c r="B1469" s="3" t="str">
        <f t="shared" si="285"/>
        <v/>
      </c>
      <c r="C1469" s="3" t="str">
        <f t="shared" si="277"/>
        <v/>
      </c>
      <c r="D1469" s="3" t="str">
        <f>IF(ISNUMBER(A1469),COUNTIF(Calculations!B:B, A1469),"")</f>
        <v/>
      </c>
      <c r="E1469" s="3" t="str">
        <f>IF(ISNUMBER(A1469),COUNTIF(Calculations!A:A, A1469),"")</f>
        <v/>
      </c>
      <c r="F1469" s="3" t="str">
        <f t="shared" si="286"/>
        <v/>
      </c>
      <c r="G1469" s="3" t="str">
        <f t="shared" si="287"/>
        <v/>
      </c>
      <c r="H1469" s="3" t="str">
        <f t="shared" si="278"/>
        <v/>
      </c>
      <c r="I1469" s="3" t="str">
        <f t="shared" si="279"/>
        <v/>
      </c>
      <c r="J1469" s="3" t="str">
        <f t="shared" si="280"/>
        <v/>
      </c>
      <c r="K1469" s="3" t="str">
        <f t="shared" si="281"/>
        <v/>
      </c>
      <c r="L1469" s="3" t="str">
        <f t="shared" si="283"/>
        <v/>
      </c>
      <c r="M1469" s="3" t="str">
        <f t="shared" si="284"/>
        <v/>
      </c>
    </row>
    <row r="1470" spans="1:13" x14ac:dyDescent="0.2">
      <c r="A1470" s="9" t="str">
        <f t="shared" si="282"/>
        <v/>
      </c>
      <c r="B1470" s="3" t="str">
        <f t="shared" si="285"/>
        <v/>
      </c>
      <c r="C1470" s="3" t="str">
        <f t="shared" si="277"/>
        <v/>
      </c>
      <c r="D1470" s="3" t="str">
        <f>IF(ISNUMBER(A1470),COUNTIF(Calculations!B:B, A1470),"")</f>
        <v/>
      </c>
      <c r="E1470" s="3" t="str">
        <f>IF(ISNUMBER(A1470),COUNTIF(Calculations!A:A, A1470),"")</f>
        <v/>
      </c>
      <c r="F1470" s="3" t="str">
        <f t="shared" si="286"/>
        <v/>
      </c>
      <c r="G1470" s="3" t="str">
        <f t="shared" si="287"/>
        <v/>
      </c>
      <c r="H1470" s="3" t="str">
        <f t="shared" si="278"/>
        <v/>
      </c>
      <c r="I1470" s="3" t="str">
        <f t="shared" si="279"/>
        <v/>
      </c>
      <c r="J1470" s="3" t="str">
        <f t="shared" si="280"/>
        <v/>
      </c>
      <c r="K1470" s="3" t="str">
        <f t="shared" si="281"/>
        <v/>
      </c>
      <c r="L1470" s="3" t="str">
        <f t="shared" si="283"/>
        <v/>
      </c>
      <c r="M1470" s="3" t="str">
        <f t="shared" si="284"/>
        <v/>
      </c>
    </row>
    <row r="1471" spans="1:13" x14ac:dyDescent="0.2">
      <c r="A1471" s="9" t="str">
        <f t="shared" si="282"/>
        <v/>
      </c>
      <c r="B1471" s="3" t="str">
        <f t="shared" si="285"/>
        <v/>
      </c>
      <c r="C1471" s="3" t="str">
        <f t="shared" si="277"/>
        <v/>
      </c>
      <c r="D1471" s="3" t="str">
        <f>IF(ISNUMBER(A1471),COUNTIF(Calculations!B:B, A1471),"")</f>
        <v/>
      </c>
      <c r="E1471" s="3" t="str">
        <f>IF(ISNUMBER(A1471),COUNTIF(Calculations!A:A, A1471),"")</f>
        <v/>
      </c>
      <c r="F1471" s="3" t="str">
        <f t="shared" si="286"/>
        <v/>
      </c>
      <c r="G1471" s="3" t="str">
        <f t="shared" si="287"/>
        <v/>
      </c>
      <c r="H1471" s="3" t="str">
        <f t="shared" si="278"/>
        <v/>
      </c>
      <c r="I1471" s="3" t="str">
        <f t="shared" si="279"/>
        <v/>
      </c>
      <c r="J1471" s="3" t="str">
        <f t="shared" si="280"/>
        <v/>
      </c>
      <c r="K1471" s="3" t="str">
        <f t="shared" si="281"/>
        <v/>
      </c>
      <c r="L1471" s="3" t="str">
        <f t="shared" si="283"/>
        <v/>
      </c>
      <c r="M1471" s="3" t="str">
        <f t="shared" si="284"/>
        <v/>
      </c>
    </row>
    <row r="1472" spans="1:13" x14ac:dyDescent="0.2">
      <c r="A1472" s="9" t="str">
        <f t="shared" si="282"/>
        <v/>
      </c>
      <c r="B1472" s="3" t="str">
        <f t="shared" si="285"/>
        <v/>
      </c>
      <c r="C1472" s="3" t="str">
        <f t="shared" si="277"/>
        <v/>
      </c>
      <c r="D1472" s="3" t="str">
        <f>IF(ISNUMBER(A1472),COUNTIF(Calculations!B:B, A1472),"")</f>
        <v/>
      </c>
      <c r="E1472" s="3" t="str">
        <f>IF(ISNUMBER(A1472),COUNTIF(Calculations!A:A, A1472),"")</f>
        <v/>
      </c>
      <c r="F1472" s="3" t="str">
        <f t="shared" si="286"/>
        <v/>
      </c>
      <c r="G1472" s="3" t="str">
        <f t="shared" si="287"/>
        <v/>
      </c>
      <c r="H1472" s="3" t="str">
        <f t="shared" si="278"/>
        <v/>
      </c>
      <c r="I1472" s="3" t="str">
        <f t="shared" si="279"/>
        <v/>
      </c>
      <c r="J1472" s="3" t="str">
        <f t="shared" si="280"/>
        <v/>
      </c>
      <c r="K1472" s="3" t="str">
        <f t="shared" si="281"/>
        <v/>
      </c>
      <c r="L1472" s="3" t="str">
        <f t="shared" si="283"/>
        <v/>
      </c>
      <c r="M1472" s="3" t="str">
        <f t="shared" si="284"/>
        <v/>
      </c>
    </row>
    <row r="1473" spans="1:13" x14ac:dyDescent="0.2">
      <c r="A1473" s="9" t="str">
        <f t="shared" si="282"/>
        <v/>
      </c>
      <c r="B1473" s="3" t="str">
        <f t="shared" si="285"/>
        <v/>
      </c>
      <c r="C1473" s="3" t="str">
        <f t="shared" si="277"/>
        <v/>
      </c>
      <c r="D1473" s="3" t="str">
        <f>IF(ISNUMBER(A1473),COUNTIF(Calculations!B:B, A1473),"")</f>
        <v/>
      </c>
      <c r="E1473" s="3" t="str">
        <f>IF(ISNUMBER(A1473),COUNTIF(Calculations!A:A, A1473),"")</f>
        <v/>
      </c>
      <c r="F1473" s="3" t="str">
        <f t="shared" si="286"/>
        <v/>
      </c>
      <c r="G1473" s="3" t="str">
        <f t="shared" si="287"/>
        <v/>
      </c>
      <c r="H1473" s="3" t="str">
        <f t="shared" si="278"/>
        <v/>
      </c>
      <c r="I1473" s="3" t="str">
        <f t="shared" si="279"/>
        <v/>
      </c>
      <c r="J1473" s="3" t="str">
        <f t="shared" si="280"/>
        <v/>
      </c>
      <c r="K1473" s="3" t="str">
        <f t="shared" si="281"/>
        <v/>
      </c>
      <c r="L1473" s="3" t="str">
        <f t="shared" si="283"/>
        <v/>
      </c>
      <c r="M1473" s="3" t="str">
        <f t="shared" si="284"/>
        <v/>
      </c>
    </row>
    <row r="1474" spans="1:13" x14ac:dyDescent="0.2">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86"/>
        <v/>
      </c>
      <c r="G1474" s="3" t="str">
        <f t="shared" si="287"/>
        <v/>
      </c>
      <c r="H1474" s="3" t="str">
        <f t="shared" ref="H1474:H1537" si="289">IF(ISNUMBER(A1474),
  COUNTIFS(IndirectStartDates,"&lt;=" &amp; $A1474, IndirectStartDates,"&gt;"&amp;$A1474-AgeLowest,  IndirectCompletedDates,"&gt;=" &amp; $A1474)
+ COUNTIFS(IndirectStartDates,"&lt;=" &amp; $A1474,    IndirectStartDates,"&gt;"&amp;$A1474-AgeLowest,  IndirectCompletedDates,""),"")</f>
        <v/>
      </c>
      <c r="I1474" s="3"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3" t="str">
        <f t="shared" si="283"/>
        <v/>
      </c>
      <c r="M1474" s="3" t="str">
        <f t="shared" si="284"/>
        <v/>
      </c>
    </row>
    <row r="1475" spans="1:13" x14ac:dyDescent="0.2">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3" t="str">
        <f t="shared" si="286"/>
        <v/>
      </c>
      <c r="G1475" s="3" t="str">
        <f t="shared" si="287"/>
        <v/>
      </c>
      <c r="H1475" s="3" t="str">
        <f t="shared" si="289"/>
        <v/>
      </c>
      <c r="I1475" s="3" t="str">
        <f t="shared" si="290"/>
        <v/>
      </c>
      <c r="J1475" s="3" t="str">
        <f t="shared" si="291"/>
        <v/>
      </c>
      <c r="K1475" s="3" t="str">
        <f t="shared" si="292"/>
        <v/>
      </c>
      <c r="L1475" s="3" t="str">
        <f t="shared" ref="L1475:L1538" si="294">IF(A1475&lt;&gt;"", IF(C1474&gt;0, IF(((C1475-C1474)/C1474)&gt;WIPWarningPercentage,C1475,NA()),NA()),"")</f>
        <v/>
      </c>
      <c r="M1475" s="3" t="str">
        <f t="shared" ref="M1475:M1538" si="295">IF(A1475&lt;&gt;"", IF(J1474+K1474&gt;0, IF(((J1475+K1475)-(J1474+K1474))/(J1474+K1474)&gt;AgeWarningPercentage,J1475+K1475,NA()),NA()),"")</f>
        <v/>
      </c>
    </row>
    <row r="1476" spans="1:13" x14ac:dyDescent="0.2">
      <c r="A1476" s="9" t="str">
        <f t="shared" si="293"/>
        <v/>
      </c>
      <c r="B1476" s="3" t="str">
        <f t="shared" si="285"/>
        <v/>
      </c>
      <c r="C1476" s="3" t="str">
        <f t="shared" si="288"/>
        <v/>
      </c>
      <c r="D1476" s="3" t="str">
        <f>IF(ISNUMBER(A1476),COUNTIF(Calculations!B:B, A1476),"")</f>
        <v/>
      </c>
      <c r="E1476" s="3" t="str">
        <f>IF(ISNUMBER(A1476),COUNTIF(Calculations!A:A, A1476),"")</f>
        <v/>
      </c>
      <c r="F1476" s="3" t="str">
        <f t="shared" si="286"/>
        <v/>
      </c>
      <c r="G1476" s="3" t="str">
        <f t="shared" si="287"/>
        <v/>
      </c>
      <c r="H1476" s="3" t="str">
        <f t="shared" si="289"/>
        <v/>
      </c>
      <c r="I1476" s="3" t="str">
        <f t="shared" si="290"/>
        <v/>
      </c>
      <c r="J1476" s="3" t="str">
        <f t="shared" si="291"/>
        <v/>
      </c>
      <c r="K1476" s="3" t="str">
        <f t="shared" si="292"/>
        <v/>
      </c>
      <c r="L1476" s="3" t="str">
        <f t="shared" si="294"/>
        <v/>
      </c>
      <c r="M1476" s="3" t="str">
        <f t="shared" si="295"/>
        <v/>
      </c>
    </row>
    <row r="1477" spans="1:13" x14ac:dyDescent="0.2">
      <c r="A1477" s="9" t="str">
        <f t="shared" si="293"/>
        <v/>
      </c>
      <c r="B1477" s="3" t="str">
        <f t="shared" si="285"/>
        <v/>
      </c>
      <c r="C1477" s="3" t="str">
        <f t="shared" si="288"/>
        <v/>
      </c>
      <c r="D1477" s="3" t="str">
        <f>IF(ISNUMBER(A1477),COUNTIF(Calculations!B:B, A1477),"")</f>
        <v/>
      </c>
      <c r="E1477" s="3" t="str">
        <f>IF(ISNUMBER(A1477),COUNTIF(Calculations!A:A, A1477),"")</f>
        <v/>
      </c>
      <c r="F1477" s="3" t="str">
        <f t="shared" si="286"/>
        <v/>
      </c>
      <c r="G1477" s="3" t="str">
        <f t="shared" si="287"/>
        <v/>
      </c>
      <c r="H1477" s="3" t="str">
        <f t="shared" si="289"/>
        <v/>
      </c>
      <c r="I1477" s="3" t="str">
        <f t="shared" si="290"/>
        <v/>
      </c>
      <c r="J1477" s="3" t="str">
        <f t="shared" si="291"/>
        <v/>
      </c>
      <c r="K1477" s="3" t="str">
        <f t="shared" si="292"/>
        <v/>
      </c>
      <c r="L1477" s="3" t="str">
        <f t="shared" si="294"/>
        <v/>
      </c>
      <c r="M1477" s="3" t="str">
        <f t="shared" si="295"/>
        <v/>
      </c>
    </row>
    <row r="1478" spans="1:13" x14ac:dyDescent="0.2">
      <c r="A1478" s="9" t="str">
        <f t="shared" si="293"/>
        <v/>
      </c>
      <c r="B1478" s="3" t="str">
        <f t="shared" si="285"/>
        <v/>
      </c>
      <c r="C1478" s="3" t="str">
        <f t="shared" si="288"/>
        <v/>
      </c>
      <c r="D1478" s="3" t="str">
        <f>IF(ISNUMBER(A1478),COUNTIF(Calculations!B:B, A1478),"")</f>
        <v/>
      </c>
      <c r="E1478" s="3" t="str">
        <f>IF(ISNUMBER(A1478),COUNTIF(Calculations!A:A, A1478),"")</f>
        <v/>
      </c>
      <c r="F1478" s="3" t="str">
        <f t="shared" si="286"/>
        <v/>
      </c>
      <c r="G1478" s="3" t="str">
        <f t="shared" si="287"/>
        <v/>
      </c>
      <c r="H1478" s="3" t="str">
        <f t="shared" si="289"/>
        <v/>
      </c>
      <c r="I1478" s="3" t="str">
        <f t="shared" si="290"/>
        <v/>
      </c>
      <c r="J1478" s="3" t="str">
        <f t="shared" si="291"/>
        <v/>
      </c>
      <c r="K1478" s="3" t="str">
        <f t="shared" si="292"/>
        <v/>
      </c>
      <c r="L1478" s="3" t="str">
        <f t="shared" si="294"/>
        <v/>
      </c>
      <c r="M1478" s="3" t="str">
        <f t="shared" si="295"/>
        <v/>
      </c>
    </row>
    <row r="1479" spans="1:13" x14ac:dyDescent="0.2">
      <c r="A1479" s="9" t="str">
        <f t="shared" si="293"/>
        <v/>
      </c>
      <c r="B1479" s="3" t="str">
        <f t="shared" si="285"/>
        <v/>
      </c>
      <c r="C1479" s="3" t="str">
        <f t="shared" si="288"/>
        <v/>
      </c>
      <c r="D1479" s="3" t="str">
        <f>IF(ISNUMBER(A1479),COUNTIF(Calculations!B:B, A1479),"")</f>
        <v/>
      </c>
      <c r="E1479" s="3" t="str">
        <f>IF(ISNUMBER(A1479),COUNTIF(Calculations!A:A, A1479),"")</f>
        <v/>
      </c>
      <c r="F1479" s="3" t="str">
        <f t="shared" si="286"/>
        <v/>
      </c>
      <c r="G1479" s="3" t="str">
        <f t="shared" si="287"/>
        <v/>
      </c>
      <c r="H1479" s="3" t="str">
        <f t="shared" si="289"/>
        <v/>
      </c>
      <c r="I1479" s="3" t="str">
        <f t="shared" si="290"/>
        <v/>
      </c>
      <c r="J1479" s="3" t="str">
        <f t="shared" si="291"/>
        <v/>
      </c>
      <c r="K1479" s="3" t="str">
        <f t="shared" si="292"/>
        <v/>
      </c>
      <c r="L1479" s="3" t="str">
        <f t="shared" si="294"/>
        <v/>
      </c>
      <c r="M1479" s="3" t="str">
        <f t="shared" si="295"/>
        <v/>
      </c>
    </row>
    <row r="1480" spans="1:13" x14ac:dyDescent="0.2">
      <c r="A1480" s="9" t="str">
        <f t="shared" si="293"/>
        <v/>
      </c>
      <c r="B1480" s="3" t="str">
        <f t="shared" si="285"/>
        <v/>
      </c>
      <c r="C1480" s="3" t="str">
        <f t="shared" si="288"/>
        <v/>
      </c>
      <c r="D1480" s="3" t="str">
        <f>IF(ISNUMBER(A1480),COUNTIF(Calculations!B:B, A1480),"")</f>
        <v/>
      </c>
      <c r="E1480" s="3" t="str">
        <f>IF(ISNUMBER(A1480),COUNTIF(Calculations!A:A, A1480),"")</f>
        <v/>
      </c>
      <c r="F1480" s="3" t="str">
        <f t="shared" si="286"/>
        <v/>
      </c>
      <c r="G1480" s="3" t="str">
        <f t="shared" si="287"/>
        <v/>
      </c>
      <c r="H1480" s="3" t="str">
        <f t="shared" si="289"/>
        <v/>
      </c>
      <c r="I1480" s="3" t="str">
        <f t="shared" si="290"/>
        <v/>
      </c>
      <c r="J1480" s="3" t="str">
        <f t="shared" si="291"/>
        <v/>
      </c>
      <c r="K1480" s="3" t="str">
        <f t="shared" si="292"/>
        <v/>
      </c>
      <c r="L1480" s="3" t="str">
        <f t="shared" si="294"/>
        <v/>
      </c>
      <c r="M1480" s="3" t="str">
        <f t="shared" si="295"/>
        <v/>
      </c>
    </row>
    <row r="1481" spans="1:13" x14ac:dyDescent="0.2">
      <c r="A1481" s="9" t="str">
        <f t="shared" si="293"/>
        <v/>
      </c>
      <c r="B1481" s="3" t="str">
        <f t="shared" si="285"/>
        <v/>
      </c>
      <c r="C1481" s="3" t="str">
        <f t="shared" si="288"/>
        <v/>
      </c>
      <c r="D1481" s="3" t="str">
        <f>IF(ISNUMBER(A1481),COUNTIF(Calculations!B:B, A1481),"")</f>
        <v/>
      </c>
      <c r="E1481" s="3" t="str">
        <f>IF(ISNUMBER(A1481),COUNTIF(Calculations!A:A, A1481),"")</f>
        <v/>
      </c>
      <c r="F1481" s="3" t="str">
        <f t="shared" si="286"/>
        <v/>
      </c>
      <c r="G1481" s="3" t="str">
        <f t="shared" si="287"/>
        <v/>
      </c>
      <c r="H1481" s="3" t="str">
        <f t="shared" si="289"/>
        <v/>
      </c>
      <c r="I1481" s="3" t="str">
        <f t="shared" si="290"/>
        <v/>
      </c>
      <c r="J1481" s="3" t="str">
        <f t="shared" si="291"/>
        <v/>
      </c>
      <c r="K1481" s="3" t="str">
        <f t="shared" si="292"/>
        <v/>
      </c>
      <c r="L1481" s="3" t="str">
        <f t="shared" si="294"/>
        <v/>
      </c>
      <c r="M1481" s="3" t="str">
        <f t="shared" si="295"/>
        <v/>
      </c>
    </row>
    <row r="1482" spans="1:13" x14ac:dyDescent="0.2">
      <c r="A1482" s="9" t="str">
        <f t="shared" si="293"/>
        <v/>
      </c>
      <c r="B1482" s="3" t="str">
        <f t="shared" si="285"/>
        <v/>
      </c>
      <c r="C1482" s="3" t="str">
        <f t="shared" si="288"/>
        <v/>
      </c>
      <c r="D1482" s="3" t="str">
        <f>IF(ISNUMBER(A1482),COUNTIF(Calculations!B:B, A1482),"")</f>
        <v/>
      </c>
      <c r="E1482" s="3" t="str">
        <f>IF(ISNUMBER(A1482),COUNTIF(Calculations!A:A, A1482),"")</f>
        <v/>
      </c>
      <c r="F1482" s="3" t="str">
        <f t="shared" si="286"/>
        <v/>
      </c>
      <c r="G1482" s="3" t="str">
        <f t="shared" si="287"/>
        <v/>
      </c>
      <c r="H1482" s="3" t="str">
        <f t="shared" si="289"/>
        <v/>
      </c>
      <c r="I1482" s="3" t="str">
        <f t="shared" si="290"/>
        <v/>
      </c>
      <c r="J1482" s="3" t="str">
        <f t="shared" si="291"/>
        <v/>
      </c>
      <c r="K1482" s="3" t="str">
        <f t="shared" si="292"/>
        <v/>
      </c>
      <c r="L1482" s="3" t="str">
        <f t="shared" si="294"/>
        <v/>
      </c>
      <c r="M1482" s="3" t="str">
        <f t="shared" si="295"/>
        <v/>
      </c>
    </row>
    <row r="1483" spans="1:13" x14ac:dyDescent="0.2">
      <c r="A1483" s="9" t="str">
        <f t="shared" si="293"/>
        <v/>
      </c>
      <c r="B1483" s="3" t="str">
        <f t="shared" si="285"/>
        <v/>
      </c>
      <c r="C1483" s="3" t="str">
        <f t="shared" si="288"/>
        <v/>
      </c>
      <c r="D1483" s="3" t="str">
        <f>IF(ISNUMBER(A1483),COUNTIF(Calculations!B:B, A1483),"")</f>
        <v/>
      </c>
      <c r="E1483" s="3" t="str">
        <f>IF(ISNUMBER(A1483),COUNTIF(Calculations!A:A, A1483),"")</f>
        <v/>
      </c>
      <c r="F1483" s="3" t="str">
        <f t="shared" si="286"/>
        <v/>
      </c>
      <c r="G1483" s="3" t="str">
        <f t="shared" si="287"/>
        <v/>
      </c>
      <c r="H1483" s="3" t="str">
        <f t="shared" si="289"/>
        <v/>
      </c>
      <c r="I1483" s="3" t="str">
        <f t="shared" si="290"/>
        <v/>
      </c>
      <c r="J1483" s="3" t="str">
        <f t="shared" si="291"/>
        <v/>
      </c>
      <c r="K1483" s="3" t="str">
        <f t="shared" si="292"/>
        <v/>
      </c>
      <c r="L1483" s="3" t="str">
        <f t="shared" si="294"/>
        <v/>
      </c>
      <c r="M1483" s="3" t="str">
        <f t="shared" si="295"/>
        <v/>
      </c>
    </row>
    <row r="1484" spans="1:13" x14ac:dyDescent="0.2">
      <c r="A1484" s="9" t="str">
        <f t="shared" si="293"/>
        <v/>
      </c>
      <c r="B1484" s="3" t="str">
        <f t="shared" si="285"/>
        <v/>
      </c>
      <c r="C1484" s="3" t="str">
        <f t="shared" si="288"/>
        <v/>
      </c>
      <c r="D1484" s="3" t="str">
        <f>IF(ISNUMBER(A1484),COUNTIF(Calculations!B:B, A1484),"")</f>
        <v/>
      </c>
      <c r="E1484" s="3" t="str">
        <f>IF(ISNUMBER(A1484),COUNTIF(Calculations!A:A, A1484),"")</f>
        <v/>
      </c>
      <c r="F1484" s="3" t="str">
        <f t="shared" si="286"/>
        <v/>
      </c>
      <c r="G1484" s="3" t="str">
        <f t="shared" si="287"/>
        <v/>
      </c>
      <c r="H1484" s="3" t="str">
        <f t="shared" si="289"/>
        <v/>
      </c>
      <c r="I1484" s="3" t="str">
        <f t="shared" si="290"/>
        <v/>
      </c>
      <c r="J1484" s="3" t="str">
        <f t="shared" si="291"/>
        <v/>
      </c>
      <c r="K1484" s="3" t="str">
        <f t="shared" si="292"/>
        <v/>
      </c>
      <c r="L1484" s="3" t="str">
        <f t="shared" si="294"/>
        <v/>
      </c>
      <c r="M1484" s="3" t="str">
        <f t="shared" si="295"/>
        <v/>
      </c>
    </row>
    <row r="1485" spans="1:13" x14ac:dyDescent="0.2">
      <c r="A1485" s="9" t="str">
        <f t="shared" si="293"/>
        <v/>
      </c>
      <c r="B1485" s="3" t="str">
        <f t="shared" si="285"/>
        <v/>
      </c>
      <c r="C1485" s="3" t="str">
        <f t="shared" si="288"/>
        <v/>
      </c>
      <c r="D1485" s="3" t="str">
        <f>IF(ISNUMBER(A1485),COUNTIF(Calculations!B:B, A1485),"")</f>
        <v/>
      </c>
      <c r="E1485" s="3" t="str">
        <f>IF(ISNUMBER(A1485),COUNTIF(Calculations!A:A, A1485),"")</f>
        <v/>
      </c>
      <c r="F1485" s="3" t="str">
        <f t="shared" si="286"/>
        <v/>
      </c>
      <c r="G1485" s="3" t="str">
        <f t="shared" si="287"/>
        <v/>
      </c>
      <c r="H1485" s="3" t="str">
        <f t="shared" si="289"/>
        <v/>
      </c>
      <c r="I1485" s="3" t="str">
        <f t="shared" si="290"/>
        <v/>
      </c>
      <c r="J1485" s="3" t="str">
        <f t="shared" si="291"/>
        <v/>
      </c>
      <c r="K1485" s="3" t="str">
        <f t="shared" si="292"/>
        <v/>
      </c>
      <c r="L1485" s="3" t="str">
        <f t="shared" si="294"/>
        <v/>
      </c>
      <c r="M1485" s="3" t="str">
        <f t="shared" si="295"/>
        <v/>
      </c>
    </row>
    <row r="1486" spans="1:13" x14ac:dyDescent="0.2">
      <c r="A1486" s="9" t="str">
        <f t="shared" si="293"/>
        <v/>
      </c>
      <c r="B1486" s="3" t="str">
        <f t="shared" si="285"/>
        <v/>
      </c>
      <c r="C1486" s="3" t="str">
        <f t="shared" si="288"/>
        <v/>
      </c>
      <c r="D1486" s="3" t="str">
        <f>IF(ISNUMBER(A1486),COUNTIF(Calculations!B:B, A1486),"")</f>
        <v/>
      </c>
      <c r="E1486" s="3" t="str">
        <f>IF(ISNUMBER(A1486),COUNTIF(Calculations!A:A, A1486),"")</f>
        <v/>
      </c>
      <c r="F1486" s="3" t="str">
        <f t="shared" si="286"/>
        <v/>
      </c>
      <c r="G1486" s="3" t="str">
        <f t="shared" si="287"/>
        <v/>
      </c>
      <c r="H1486" s="3" t="str">
        <f t="shared" si="289"/>
        <v/>
      </c>
      <c r="I1486" s="3" t="str">
        <f t="shared" si="290"/>
        <v/>
      </c>
      <c r="J1486" s="3" t="str">
        <f t="shared" si="291"/>
        <v/>
      </c>
      <c r="K1486" s="3" t="str">
        <f t="shared" si="292"/>
        <v/>
      </c>
      <c r="L1486" s="3" t="str">
        <f t="shared" si="294"/>
        <v/>
      </c>
      <c r="M1486" s="3" t="str">
        <f t="shared" si="295"/>
        <v/>
      </c>
    </row>
    <row r="1487" spans="1:13" x14ac:dyDescent="0.2">
      <c r="A1487" s="9" t="str">
        <f t="shared" si="293"/>
        <v/>
      </c>
      <c r="B1487" s="3" t="str">
        <f t="shared" si="285"/>
        <v/>
      </c>
      <c r="C1487" s="3" t="str">
        <f t="shared" si="288"/>
        <v/>
      </c>
      <c r="D1487" s="3" t="str">
        <f>IF(ISNUMBER(A1487),COUNTIF(Calculations!B:B, A1487),"")</f>
        <v/>
      </c>
      <c r="E1487" s="3" t="str">
        <f>IF(ISNUMBER(A1487),COUNTIF(Calculations!A:A, A1487),"")</f>
        <v/>
      </c>
      <c r="F1487" s="3" t="str">
        <f t="shared" si="286"/>
        <v/>
      </c>
      <c r="G1487" s="3" t="str">
        <f t="shared" si="287"/>
        <v/>
      </c>
      <c r="H1487" s="3" t="str">
        <f t="shared" si="289"/>
        <v/>
      </c>
      <c r="I1487" s="3" t="str">
        <f t="shared" si="290"/>
        <v/>
      </c>
      <c r="J1487" s="3" t="str">
        <f t="shared" si="291"/>
        <v/>
      </c>
      <c r="K1487" s="3" t="str">
        <f t="shared" si="292"/>
        <v/>
      </c>
      <c r="L1487" s="3" t="str">
        <f t="shared" si="294"/>
        <v/>
      </c>
      <c r="M1487" s="3" t="str">
        <f t="shared" si="295"/>
        <v/>
      </c>
    </row>
    <row r="1488" spans="1:13" x14ac:dyDescent="0.2">
      <c r="A1488" s="9" t="str">
        <f t="shared" si="293"/>
        <v/>
      </c>
      <c r="B1488" s="3" t="str">
        <f t="shared" si="285"/>
        <v/>
      </c>
      <c r="C1488" s="3" t="str">
        <f t="shared" si="288"/>
        <v/>
      </c>
      <c r="D1488" s="3" t="str">
        <f>IF(ISNUMBER(A1488),COUNTIF(Calculations!B:B, A1488),"")</f>
        <v/>
      </c>
      <c r="E1488" s="3" t="str">
        <f>IF(ISNUMBER(A1488),COUNTIF(Calculations!A:A, A1488),"")</f>
        <v/>
      </c>
      <c r="F1488" s="3" t="str">
        <f t="shared" si="286"/>
        <v/>
      </c>
      <c r="G1488" s="3" t="str">
        <f t="shared" si="287"/>
        <v/>
      </c>
      <c r="H1488" s="3" t="str">
        <f t="shared" si="289"/>
        <v/>
      </c>
      <c r="I1488" s="3" t="str">
        <f t="shared" si="290"/>
        <v/>
      </c>
      <c r="J1488" s="3" t="str">
        <f t="shared" si="291"/>
        <v/>
      </c>
      <c r="K1488" s="3" t="str">
        <f t="shared" si="292"/>
        <v/>
      </c>
      <c r="L1488" s="3" t="str">
        <f t="shared" si="294"/>
        <v/>
      </c>
      <c r="M1488" s="3" t="str">
        <f t="shared" si="295"/>
        <v/>
      </c>
    </row>
    <row r="1489" spans="1:13" x14ac:dyDescent="0.2">
      <c r="A1489" s="9" t="str">
        <f t="shared" si="293"/>
        <v/>
      </c>
      <c r="B1489" s="3" t="str">
        <f t="shared" si="285"/>
        <v/>
      </c>
      <c r="C1489" s="3" t="str">
        <f t="shared" si="288"/>
        <v/>
      </c>
      <c r="D1489" s="3" t="str">
        <f>IF(ISNUMBER(A1489),COUNTIF(Calculations!B:B, A1489),"")</f>
        <v/>
      </c>
      <c r="E1489" s="3" t="str">
        <f>IF(ISNUMBER(A1489),COUNTIF(Calculations!A:A, A1489),"")</f>
        <v/>
      </c>
      <c r="F1489" s="3" t="str">
        <f t="shared" si="286"/>
        <v/>
      </c>
      <c r="G1489" s="3" t="str">
        <f t="shared" si="287"/>
        <v/>
      </c>
      <c r="H1489" s="3" t="str">
        <f t="shared" si="289"/>
        <v/>
      </c>
      <c r="I1489" s="3" t="str">
        <f t="shared" si="290"/>
        <v/>
      </c>
      <c r="J1489" s="3" t="str">
        <f t="shared" si="291"/>
        <v/>
      </c>
      <c r="K1489" s="3" t="str">
        <f t="shared" si="292"/>
        <v/>
      </c>
      <c r="L1489" s="3" t="str">
        <f t="shared" si="294"/>
        <v/>
      </c>
      <c r="M1489" s="3" t="str">
        <f t="shared" si="295"/>
        <v/>
      </c>
    </row>
    <row r="1490" spans="1:13" x14ac:dyDescent="0.2">
      <c r="A1490" s="9" t="str">
        <f t="shared" si="293"/>
        <v/>
      </c>
      <c r="B1490" s="3" t="str">
        <f t="shared" si="285"/>
        <v/>
      </c>
      <c r="C1490" s="3" t="str">
        <f t="shared" si="288"/>
        <v/>
      </c>
      <c r="D1490" s="3" t="str">
        <f>IF(ISNUMBER(A1490),COUNTIF(Calculations!B:B, A1490),"")</f>
        <v/>
      </c>
      <c r="E1490" s="3" t="str">
        <f>IF(ISNUMBER(A1490),COUNTIF(Calculations!A:A, A1490),"")</f>
        <v/>
      </c>
      <c r="F1490" s="3" t="str">
        <f t="shared" si="286"/>
        <v/>
      </c>
      <c r="G1490" s="3" t="str">
        <f t="shared" si="287"/>
        <v/>
      </c>
      <c r="H1490" s="3" t="str">
        <f t="shared" si="289"/>
        <v/>
      </c>
      <c r="I1490" s="3" t="str">
        <f t="shared" si="290"/>
        <v/>
      </c>
      <c r="J1490" s="3" t="str">
        <f t="shared" si="291"/>
        <v/>
      </c>
      <c r="K1490" s="3" t="str">
        <f t="shared" si="292"/>
        <v/>
      </c>
      <c r="L1490" s="3" t="str">
        <f t="shared" si="294"/>
        <v/>
      </c>
      <c r="M1490" s="3" t="str">
        <f t="shared" si="295"/>
        <v/>
      </c>
    </row>
    <row r="1491" spans="1:13" x14ac:dyDescent="0.2">
      <c r="A1491" s="9" t="str">
        <f t="shared" si="293"/>
        <v/>
      </c>
      <c r="B1491" s="3" t="str">
        <f t="shared" si="285"/>
        <v/>
      </c>
      <c r="C1491" s="3" t="str">
        <f t="shared" si="288"/>
        <v/>
      </c>
      <c r="D1491" s="3" t="str">
        <f>IF(ISNUMBER(A1491),COUNTIF(Calculations!B:B, A1491),"")</f>
        <v/>
      </c>
      <c r="E1491" s="3" t="str">
        <f>IF(ISNUMBER(A1491),COUNTIF(Calculations!A:A, A1491),"")</f>
        <v/>
      </c>
      <c r="F1491" s="3" t="str">
        <f t="shared" si="286"/>
        <v/>
      </c>
      <c r="G1491" s="3" t="str">
        <f t="shared" si="287"/>
        <v/>
      </c>
      <c r="H1491" s="3" t="str">
        <f t="shared" si="289"/>
        <v/>
      </c>
      <c r="I1491" s="3" t="str">
        <f t="shared" si="290"/>
        <v/>
      </c>
      <c r="J1491" s="3" t="str">
        <f t="shared" si="291"/>
        <v/>
      </c>
      <c r="K1491" s="3" t="str">
        <f t="shared" si="292"/>
        <v/>
      </c>
      <c r="L1491" s="3" t="str">
        <f t="shared" si="294"/>
        <v/>
      </c>
      <c r="M1491" s="3" t="str">
        <f t="shared" si="295"/>
        <v/>
      </c>
    </row>
    <row r="1492" spans="1:13" x14ac:dyDescent="0.2">
      <c r="A1492" s="9" t="str">
        <f t="shared" si="293"/>
        <v/>
      </c>
      <c r="B1492" s="3" t="str">
        <f t="shared" si="285"/>
        <v/>
      </c>
      <c r="C1492" s="3" t="str">
        <f t="shared" si="288"/>
        <v/>
      </c>
      <c r="D1492" s="3" t="str">
        <f>IF(ISNUMBER(A1492),COUNTIF(Calculations!B:B, A1492),"")</f>
        <v/>
      </c>
      <c r="E1492" s="3" t="str">
        <f>IF(ISNUMBER(A1492),COUNTIF(Calculations!A:A, A1492),"")</f>
        <v/>
      </c>
      <c r="F1492" s="3" t="str">
        <f t="shared" si="286"/>
        <v/>
      </c>
      <c r="G1492" s="3" t="str">
        <f t="shared" si="287"/>
        <v/>
      </c>
      <c r="H1492" s="3" t="str">
        <f t="shared" si="289"/>
        <v/>
      </c>
      <c r="I1492" s="3" t="str">
        <f t="shared" si="290"/>
        <v/>
      </c>
      <c r="J1492" s="3" t="str">
        <f t="shared" si="291"/>
        <v/>
      </c>
      <c r="K1492" s="3" t="str">
        <f t="shared" si="292"/>
        <v/>
      </c>
      <c r="L1492" s="3" t="str">
        <f t="shared" si="294"/>
        <v/>
      </c>
      <c r="M1492" s="3" t="str">
        <f t="shared" si="295"/>
        <v/>
      </c>
    </row>
    <row r="1493" spans="1:13" x14ac:dyDescent="0.2">
      <c r="A1493" s="9" t="str">
        <f t="shared" si="293"/>
        <v/>
      </c>
      <c r="B1493" s="3" t="str">
        <f t="shared" si="285"/>
        <v/>
      </c>
      <c r="C1493" s="3" t="str">
        <f t="shared" si="288"/>
        <v/>
      </c>
      <c r="D1493" s="3" t="str">
        <f>IF(ISNUMBER(A1493),COUNTIF(Calculations!B:B, A1493),"")</f>
        <v/>
      </c>
      <c r="E1493" s="3" t="str">
        <f>IF(ISNUMBER(A1493),COUNTIF(Calculations!A:A, A1493),"")</f>
        <v/>
      </c>
      <c r="F1493" s="3" t="str">
        <f t="shared" si="286"/>
        <v/>
      </c>
      <c r="G1493" s="3" t="str">
        <f t="shared" si="287"/>
        <v/>
      </c>
      <c r="H1493" s="3" t="str">
        <f t="shared" si="289"/>
        <v/>
      </c>
      <c r="I1493" s="3" t="str">
        <f t="shared" si="290"/>
        <v/>
      </c>
      <c r="J1493" s="3" t="str">
        <f t="shared" si="291"/>
        <v/>
      </c>
      <c r="K1493" s="3" t="str">
        <f t="shared" si="292"/>
        <v/>
      </c>
      <c r="L1493" s="3" t="str">
        <f t="shared" si="294"/>
        <v/>
      </c>
      <c r="M1493" s="3" t="str">
        <f t="shared" si="295"/>
        <v/>
      </c>
    </row>
    <row r="1494" spans="1:13" x14ac:dyDescent="0.2">
      <c r="A1494" s="9" t="str">
        <f t="shared" si="293"/>
        <v/>
      </c>
      <c r="B1494" s="3" t="str">
        <f t="shared" si="285"/>
        <v/>
      </c>
      <c r="C1494" s="3" t="str">
        <f t="shared" si="288"/>
        <v/>
      </c>
      <c r="D1494" s="3" t="str">
        <f>IF(ISNUMBER(A1494),COUNTIF(Calculations!B:B, A1494),"")</f>
        <v/>
      </c>
      <c r="E1494" s="3" t="str">
        <f>IF(ISNUMBER(A1494),COUNTIF(Calculations!A:A, A1494),"")</f>
        <v/>
      </c>
      <c r="F1494" s="3" t="str">
        <f t="shared" si="286"/>
        <v/>
      </c>
      <c r="G1494" s="3" t="str">
        <f t="shared" si="287"/>
        <v/>
      </c>
      <c r="H1494" s="3" t="str">
        <f t="shared" si="289"/>
        <v/>
      </c>
      <c r="I1494" s="3" t="str">
        <f t="shared" si="290"/>
        <v/>
      </c>
      <c r="J1494" s="3" t="str">
        <f t="shared" si="291"/>
        <v/>
      </c>
      <c r="K1494" s="3" t="str">
        <f t="shared" si="292"/>
        <v/>
      </c>
      <c r="L1494" s="3" t="str">
        <f t="shared" si="294"/>
        <v/>
      </c>
      <c r="M1494" s="3" t="str">
        <f t="shared" si="295"/>
        <v/>
      </c>
    </row>
    <row r="1495" spans="1:13" x14ac:dyDescent="0.2">
      <c r="A1495" s="9" t="str">
        <f t="shared" si="293"/>
        <v/>
      </c>
      <c r="B1495" s="3" t="str">
        <f t="shared" si="285"/>
        <v/>
      </c>
      <c r="C1495" s="3" t="str">
        <f t="shared" si="288"/>
        <v/>
      </c>
      <c r="D1495" s="3" t="str">
        <f>IF(ISNUMBER(A1495),COUNTIF(Calculations!B:B, A1495),"")</f>
        <v/>
      </c>
      <c r="E1495" s="3" t="str">
        <f>IF(ISNUMBER(A1495),COUNTIF(Calculations!A:A, A1495),"")</f>
        <v/>
      </c>
      <c r="F1495" s="3" t="str">
        <f t="shared" si="286"/>
        <v/>
      </c>
      <c r="G1495" s="3" t="str">
        <f t="shared" si="287"/>
        <v/>
      </c>
      <c r="H1495" s="3" t="str">
        <f t="shared" si="289"/>
        <v/>
      </c>
      <c r="I1495" s="3" t="str">
        <f t="shared" si="290"/>
        <v/>
      </c>
      <c r="J1495" s="3" t="str">
        <f t="shared" si="291"/>
        <v/>
      </c>
      <c r="K1495" s="3" t="str">
        <f t="shared" si="292"/>
        <v/>
      </c>
      <c r="L1495" s="3" t="str">
        <f t="shared" si="294"/>
        <v/>
      </c>
      <c r="M1495" s="3" t="str">
        <f t="shared" si="295"/>
        <v/>
      </c>
    </row>
    <row r="1496" spans="1:13" x14ac:dyDescent="0.2">
      <c r="A1496" s="9" t="str">
        <f t="shared" si="293"/>
        <v/>
      </c>
      <c r="B1496" s="3" t="str">
        <f t="shared" si="285"/>
        <v/>
      </c>
      <c r="C1496" s="3" t="str">
        <f t="shared" si="288"/>
        <v/>
      </c>
      <c r="D1496" s="3" t="str">
        <f>IF(ISNUMBER(A1496),COUNTIF(Calculations!B:B, A1496),"")</f>
        <v/>
      </c>
      <c r="E1496" s="3" t="str">
        <f>IF(ISNUMBER(A1496),COUNTIF(Calculations!A:A, A1496),"")</f>
        <v/>
      </c>
      <c r="F1496" s="3" t="str">
        <f t="shared" si="286"/>
        <v/>
      </c>
      <c r="G1496" s="3" t="str">
        <f t="shared" si="287"/>
        <v/>
      </c>
      <c r="H1496" s="3" t="str">
        <f t="shared" si="289"/>
        <v/>
      </c>
      <c r="I1496" s="3" t="str">
        <f t="shared" si="290"/>
        <v/>
      </c>
      <c r="J1496" s="3" t="str">
        <f t="shared" si="291"/>
        <v/>
      </c>
      <c r="K1496" s="3" t="str">
        <f t="shared" si="292"/>
        <v/>
      </c>
      <c r="L1496" s="3" t="str">
        <f t="shared" si="294"/>
        <v/>
      </c>
      <c r="M1496" s="3" t="str">
        <f t="shared" si="295"/>
        <v/>
      </c>
    </row>
    <row r="1497" spans="1:13" x14ac:dyDescent="0.2">
      <c r="A1497" s="9" t="str">
        <f t="shared" si="293"/>
        <v/>
      </c>
      <c r="B1497" s="3" t="str">
        <f t="shared" si="285"/>
        <v/>
      </c>
      <c r="C1497" s="3" t="str">
        <f t="shared" si="288"/>
        <v/>
      </c>
      <c r="D1497" s="3" t="str">
        <f>IF(ISNUMBER(A1497),COUNTIF(Calculations!B:B, A1497),"")</f>
        <v/>
      </c>
      <c r="E1497" s="3" t="str">
        <f>IF(ISNUMBER(A1497),COUNTIF(Calculations!A:A, A1497),"")</f>
        <v/>
      </c>
      <c r="F1497" s="3" t="str">
        <f t="shared" si="286"/>
        <v/>
      </c>
      <c r="G1497" s="3" t="str">
        <f t="shared" si="287"/>
        <v/>
      </c>
      <c r="H1497" s="3" t="str">
        <f t="shared" si="289"/>
        <v/>
      </c>
      <c r="I1497" s="3" t="str">
        <f t="shared" si="290"/>
        <v/>
      </c>
      <c r="J1497" s="3" t="str">
        <f t="shared" si="291"/>
        <v/>
      </c>
      <c r="K1497" s="3" t="str">
        <f t="shared" si="292"/>
        <v/>
      </c>
      <c r="L1497" s="3" t="str">
        <f t="shared" si="294"/>
        <v/>
      </c>
      <c r="M1497" s="3" t="str">
        <f t="shared" si="295"/>
        <v/>
      </c>
    </row>
    <row r="1498" spans="1:13" x14ac:dyDescent="0.2">
      <c r="A1498" s="9" t="str">
        <f t="shared" si="293"/>
        <v/>
      </c>
      <c r="B1498" s="3" t="str">
        <f t="shared" si="285"/>
        <v/>
      </c>
      <c r="C1498" s="3" t="str">
        <f t="shared" si="288"/>
        <v/>
      </c>
      <c r="D1498" s="3" t="str">
        <f>IF(ISNUMBER(A1498),COUNTIF(Calculations!B:B, A1498),"")</f>
        <v/>
      </c>
      <c r="E1498" s="3" t="str">
        <f>IF(ISNUMBER(A1498),COUNTIF(Calculations!A:A, A1498),"")</f>
        <v/>
      </c>
      <c r="F1498" s="3" t="str">
        <f t="shared" si="286"/>
        <v/>
      </c>
      <c r="G1498" s="3" t="str">
        <f t="shared" si="287"/>
        <v/>
      </c>
      <c r="H1498" s="3" t="str">
        <f t="shared" si="289"/>
        <v/>
      </c>
      <c r="I1498" s="3" t="str">
        <f t="shared" si="290"/>
        <v/>
      </c>
      <c r="J1498" s="3" t="str">
        <f t="shared" si="291"/>
        <v/>
      </c>
      <c r="K1498" s="3" t="str">
        <f t="shared" si="292"/>
        <v/>
      </c>
      <c r="L1498" s="3" t="str">
        <f t="shared" si="294"/>
        <v/>
      </c>
      <c r="M1498" s="3" t="str">
        <f t="shared" si="295"/>
        <v/>
      </c>
    </row>
    <row r="1499" spans="1:13" x14ac:dyDescent="0.2">
      <c r="A1499" s="9" t="str">
        <f t="shared" si="293"/>
        <v/>
      </c>
      <c r="B1499" s="3" t="str">
        <f t="shared" si="285"/>
        <v/>
      </c>
      <c r="C1499" s="3" t="str">
        <f t="shared" si="288"/>
        <v/>
      </c>
      <c r="D1499" s="3" t="str">
        <f>IF(ISNUMBER(A1499),COUNTIF(Calculations!B:B, A1499),"")</f>
        <v/>
      </c>
      <c r="E1499" s="3" t="str">
        <f>IF(ISNUMBER(A1499),COUNTIF(Calculations!A:A, A1499),"")</f>
        <v/>
      </c>
      <c r="F1499" s="3" t="str">
        <f t="shared" si="286"/>
        <v/>
      </c>
      <c r="G1499" s="3" t="str">
        <f t="shared" si="287"/>
        <v/>
      </c>
      <c r="H1499" s="3" t="str">
        <f t="shared" si="289"/>
        <v/>
      </c>
      <c r="I1499" s="3" t="str">
        <f t="shared" si="290"/>
        <v/>
      </c>
      <c r="J1499" s="3" t="str">
        <f t="shared" si="291"/>
        <v/>
      </c>
      <c r="K1499" s="3" t="str">
        <f t="shared" si="292"/>
        <v/>
      </c>
      <c r="L1499" s="3" t="str">
        <f t="shared" si="294"/>
        <v/>
      </c>
      <c r="M1499" s="3" t="str">
        <f t="shared" si="295"/>
        <v/>
      </c>
    </row>
    <row r="1500" spans="1:13" x14ac:dyDescent="0.2">
      <c r="A1500" s="9" t="str">
        <f t="shared" si="293"/>
        <v/>
      </c>
      <c r="B1500" s="3" t="str">
        <f t="shared" si="285"/>
        <v/>
      </c>
      <c r="C1500" s="3" t="str">
        <f t="shared" si="288"/>
        <v/>
      </c>
      <c r="D1500" s="3" t="str">
        <f>IF(ISNUMBER(A1500),COUNTIF(Calculations!B:B, A1500),"")</f>
        <v/>
      </c>
      <c r="E1500" s="3" t="str">
        <f>IF(ISNUMBER(A1500),COUNTIF(Calculations!A:A, A1500),"")</f>
        <v/>
      </c>
      <c r="F1500" s="3" t="str">
        <f t="shared" si="286"/>
        <v/>
      </c>
      <c r="G1500" s="3" t="str">
        <f t="shared" si="287"/>
        <v/>
      </c>
      <c r="H1500" s="3" t="str">
        <f t="shared" si="289"/>
        <v/>
      </c>
      <c r="I1500" s="3" t="str">
        <f t="shared" si="290"/>
        <v/>
      </c>
      <c r="J1500" s="3" t="str">
        <f t="shared" si="291"/>
        <v/>
      </c>
      <c r="K1500" s="3" t="str">
        <f t="shared" si="292"/>
        <v/>
      </c>
      <c r="L1500" s="3" t="str">
        <f t="shared" si="294"/>
        <v/>
      </c>
      <c r="M1500" s="3" t="str">
        <f t="shared" si="295"/>
        <v/>
      </c>
    </row>
    <row r="1501" spans="1:13" x14ac:dyDescent="0.2">
      <c r="A1501" s="9" t="str">
        <f t="shared" si="293"/>
        <v/>
      </c>
      <c r="B1501" s="3" t="str">
        <f t="shared" si="285"/>
        <v/>
      </c>
      <c r="C1501" s="3" t="str">
        <f t="shared" si="288"/>
        <v/>
      </c>
      <c r="D1501" s="3" t="str">
        <f>IF(ISNUMBER(A1501),COUNTIF(Calculations!B:B, A1501),"")</f>
        <v/>
      </c>
      <c r="E1501" s="3" t="str">
        <f>IF(ISNUMBER(A1501),COUNTIF(Calculations!A:A, A1501),"")</f>
        <v/>
      </c>
      <c r="F1501" s="3" t="str">
        <f t="shared" si="286"/>
        <v/>
      </c>
      <c r="G1501" s="3" t="str">
        <f t="shared" si="287"/>
        <v/>
      </c>
      <c r="H1501" s="3" t="str">
        <f t="shared" si="289"/>
        <v/>
      </c>
      <c r="I1501" s="3" t="str">
        <f t="shared" si="290"/>
        <v/>
      </c>
      <c r="J1501" s="3" t="str">
        <f t="shared" si="291"/>
        <v/>
      </c>
      <c r="K1501" s="3" t="str">
        <f t="shared" si="292"/>
        <v/>
      </c>
      <c r="L1501" s="3" t="str">
        <f t="shared" si="294"/>
        <v/>
      </c>
      <c r="M1501" s="3" t="str">
        <f t="shared" si="295"/>
        <v/>
      </c>
    </row>
    <row r="1502" spans="1:13" x14ac:dyDescent="0.2">
      <c r="A1502" s="9" t="str">
        <f t="shared" si="293"/>
        <v/>
      </c>
      <c r="B1502" s="3" t="str">
        <f t="shared" si="285"/>
        <v/>
      </c>
      <c r="C1502" s="3" t="str">
        <f t="shared" si="288"/>
        <v/>
      </c>
      <c r="D1502" s="3" t="str">
        <f>IF(ISNUMBER(A1502),COUNTIF(Calculations!B:B, A1502),"")</f>
        <v/>
      </c>
      <c r="E1502" s="3" t="str">
        <f>IF(ISNUMBER(A1502),COUNTIF(Calculations!A:A, A1502),"")</f>
        <v/>
      </c>
      <c r="F1502" s="3" t="str">
        <f t="shared" si="286"/>
        <v/>
      </c>
      <c r="G1502" s="3" t="str">
        <f t="shared" si="287"/>
        <v/>
      </c>
      <c r="H1502" s="3" t="str">
        <f t="shared" si="289"/>
        <v/>
      </c>
      <c r="I1502" s="3" t="str">
        <f t="shared" si="290"/>
        <v/>
      </c>
      <c r="J1502" s="3" t="str">
        <f t="shared" si="291"/>
        <v/>
      </c>
      <c r="K1502" s="3" t="str">
        <f t="shared" si="292"/>
        <v/>
      </c>
      <c r="L1502" s="3" t="str">
        <f t="shared" si="294"/>
        <v/>
      </c>
      <c r="M1502" s="3" t="str">
        <f t="shared" si="295"/>
        <v/>
      </c>
    </row>
    <row r="1503" spans="1:13" x14ac:dyDescent="0.2">
      <c r="A1503" s="9" t="str">
        <f t="shared" si="293"/>
        <v/>
      </c>
      <c r="B1503" s="3" t="str">
        <f t="shared" si="285"/>
        <v/>
      </c>
      <c r="C1503" s="3" t="str">
        <f t="shared" si="288"/>
        <v/>
      </c>
      <c r="D1503" s="3" t="str">
        <f>IF(ISNUMBER(A1503),COUNTIF(Calculations!B:B, A1503),"")</f>
        <v/>
      </c>
      <c r="E1503" s="3" t="str">
        <f>IF(ISNUMBER(A1503),COUNTIF(Calculations!A:A, A1503),"")</f>
        <v/>
      </c>
      <c r="F1503" s="3" t="str">
        <f t="shared" si="286"/>
        <v/>
      </c>
      <c r="G1503" s="3" t="str">
        <f t="shared" si="287"/>
        <v/>
      </c>
      <c r="H1503" s="3" t="str">
        <f t="shared" si="289"/>
        <v/>
      </c>
      <c r="I1503" s="3" t="str">
        <f t="shared" si="290"/>
        <v/>
      </c>
      <c r="J1503" s="3" t="str">
        <f t="shared" si="291"/>
        <v/>
      </c>
      <c r="K1503" s="3" t="str">
        <f t="shared" si="292"/>
        <v/>
      </c>
      <c r="L1503" s="3" t="str">
        <f t="shared" si="294"/>
        <v/>
      </c>
      <c r="M1503" s="3" t="str">
        <f t="shared" si="295"/>
        <v/>
      </c>
    </row>
    <row r="1504" spans="1:13" x14ac:dyDescent="0.2">
      <c r="A1504" s="9" t="str">
        <f t="shared" si="293"/>
        <v/>
      </c>
      <c r="B1504" s="3" t="str">
        <f t="shared" si="285"/>
        <v/>
      </c>
      <c r="C1504" s="3" t="str">
        <f t="shared" si="288"/>
        <v/>
      </c>
      <c r="D1504" s="3" t="str">
        <f>IF(ISNUMBER(A1504),COUNTIF(Calculations!B:B, A1504),"")</f>
        <v/>
      </c>
      <c r="E1504" s="3" t="str">
        <f>IF(ISNUMBER(A1504),COUNTIF(Calculations!A:A, A1504),"")</f>
        <v/>
      </c>
      <c r="F1504" s="3" t="str">
        <f t="shared" si="286"/>
        <v/>
      </c>
      <c r="G1504" s="3" t="str">
        <f t="shared" si="287"/>
        <v/>
      </c>
      <c r="H1504" s="3" t="str">
        <f t="shared" si="289"/>
        <v/>
      </c>
      <c r="I1504" s="3" t="str">
        <f t="shared" si="290"/>
        <v/>
      </c>
      <c r="J1504" s="3" t="str">
        <f t="shared" si="291"/>
        <v/>
      </c>
      <c r="K1504" s="3" t="str">
        <f t="shared" si="292"/>
        <v/>
      </c>
      <c r="L1504" s="3" t="str">
        <f t="shared" si="294"/>
        <v/>
      </c>
      <c r="M1504" s="3" t="str">
        <f t="shared" si="295"/>
        <v/>
      </c>
    </row>
    <row r="1505" spans="1:13" x14ac:dyDescent="0.2">
      <c r="A1505" s="9" t="str">
        <f t="shared" si="293"/>
        <v/>
      </c>
      <c r="B1505" s="3" t="str">
        <f t="shared" si="285"/>
        <v/>
      </c>
      <c r="C1505" s="3" t="str">
        <f t="shared" si="288"/>
        <v/>
      </c>
      <c r="D1505" s="3" t="str">
        <f>IF(ISNUMBER(A1505),COUNTIF(Calculations!B:B, A1505),"")</f>
        <v/>
      </c>
      <c r="E1505" s="3" t="str">
        <f>IF(ISNUMBER(A1505),COUNTIF(Calculations!A:A, A1505),"")</f>
        <v/>
      </c>
      <c r="F1505" s="3" t="str">
        <f t="shared" si="286"/>
        <v/>
      </c>
      <c r="G1505" s="3" t="str">
        <f t="shared" si="287"/>
        <v/>
      </c>
      <c r="H1505" s="3" t="str">
        <f t="shared" si="289"/>
        <v/>
      </c>
      <c r="I1505" s="3" t="str">
        <f t="shared" si="290"/>
        <v/>
      </c>
      <c r="J1505" s="3" t="str">
        <f t="shared" si="291"/>
        <v/>
      </c>
      <c r="K1505" s="3" t="str">
        <f t="shared" si="292"/>
        <v/>
      </c>
      <c r="L1505" s="3" t="str">
        <f t="shared" si="294"/>
        <v/>
      </c>
      <c r="M1505" s="3" t="str">
        <f t="shared" si="295"/>
        <v/>
      </c>
    </row>
    <row r="1506" spans="1:13" x14ac:dyDescent="0.2">
      <c r="A1506" s="9" t="str">
        <f t="shared" si="293"/>
        <v/>
      </c>
      <c r="B1506" s="3" t="str">
        <f t="shared" si="285"/>
        <v/>
      </c>
      <c r="C1506" s="3" t="str">
        <f t="shared" si="288"/>
        <v/>
      </c>
      <c r="D1506" s="3" t="str">
        <f>IF(ISNUMBER(A1506),COUNTIF(Calculations!B:B, A1506),"")</f>
        <v/>
      </c>
      <c r="E1506" s="3" t="str">
        <f>IF(ISNUMBER(A1506),COUNTIF(Calculations!A:A, A1506),"")</f>
        <v/>
      </c>
      <c r="F1506" s="3" t="str">
        <f t="shared" si="286"/>
        <v/>
      </c>
      <c r="G1506" s="3" t="str">
        <f t="shared" si="287"/>
        <v/>
      </c>
      <c r="H1506" s="3" t="str">
        <f t="shared" si="289"/>
        <v/>
      </c>
      <c r="I1506" s="3" t="str">
        <f t="shared" si="290"/>
        <v/>
      </c>
      <c r="J1506" s="3" t="str">
        <f t="shared" si="291"/>
        <v/>
      </c>
      <c r="K1506" s="3" t="str">
        <f t="shared" si="292"/>
        <v/>
      </c>
      <c r="L1506" s="3" t="str">
        <f t="shared" si="294"/>
        <v/>
      </c>
      <c r="M1506" s="3" t="str">
        <f t="shared" si="295"/>
        <v/>
      </c>
    </row>
    <row r="1507" spans="1:13" x14ac:dyDescent="0.2">
      <c r="A1507" s="9" t="str">
        <f t="shared" si="293"/>
        <v/>
      </c>
      <c r="B1507" s="3" t="str">
        <f t="shared" si="285"/>
        <v/>
      </c>
      <c r="C1507" s="3" t="str">
        <f t="shared" si="288"/>
        <v/>
      </c>
      <c r="D1507" s="3" t="str">
        <f>IF(ISNUMBER(A1507),COUNTIF(Calculations!B:B, A1507),"")</f>
        <v/>
      </c>
      <c r="E1507" s="3" t="str">
        <f>IF(ISNUMBER(A1507),COUNTIF(Calculations!A:A, A1507),"")</f>
        <v/>
      </c>
      <c r="F1507" s="3" t="str">
        <f t="shared" si="286"/>
        <v/>
      </c>
      <c r="G1507" s="3" t="str">
        <f t="shared" si="287"/>
        <v/>
      </c>
      <c r="H1507" s="3" t="str">
        <f t="shared" si="289"/>
        <v/>
      </c>
      <c r="I1507" s="3" t="str">
        <f t="shared" si="290"/>
        <v/>
      </c>
      <c r="J1507" s="3" t="str">
        <f t="shared" si="291"/>
        <v/>
      </c>
      <c r="K1507" s="3" t="str">
        <f t="shared" si="292"/>
        <v/>
      </c>
      <c r="L1507" s="3" t="str">
        <f t="shared" si="294"/>
        <v/>
      </c>
      <c r="M1507" s="3" t="str">
        <f t="shared" si="295"/>
        <v/>
      </c>
    </row>
    <row r="1508" spans="1:13" x14ac:dyDescent="0.2">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3" t="str">
        <f t="shared" ref="F1508:F1571" si="297">IF(ISNUMBER(A1508),F1507 + D1508,"")</f>
        <v/>
      </c>
      <c r="G1508" s="3" t="str">
        <f t="shared" ref="G1508:G1571" si="298">IF(ISNUMBER(A1508),G1507 + E1508,"")</f>
        <v/>
      </c>
      <c r="H1508" s="3" t="str">
        <f t="shared" si="289"/>
        <v/>
      </c>
      <c r="I1508" s="3" t="str">
        <f t="shared" si="290"/>
        <v/>
      </c>
      <c r="J1508" s="3" t="str">
        <f t="shared" si="291"/>
        <v/>
      </c>
      <c r="K1508" s="3" t="str">
        <f t="shared" si="292"/>
        <v/>
      </c>
      <c r="L1508" s="3" t="str">
        <f t="shared" si="294"/>
        <v/>
      </c>
      <c r="M1508" s="3" t="str">
        <f t="shared" si="295"/>
        <v/>
      </c>
    </row>
    <row r="1509" spans="1:13" x14ac:dyDescent="0.2">
      <c r="A1509" s="9" t="str">
        <f t="shared" si="293"/>
        <v/>
      </c>
      <c r="B1509" s="3" t="str">
        <f t="shared" si="296"/>
        <v/>
      </c>
      <c r="C1509" s="3" t="str">
        <f t="shared" si="288"/>
        <v/>
      </c>
      <c r="D1509" s="3" t="str">
        <f>IF(ISNUMBER(A1509),COUNTIF(Calculations!B:B, A1509),"")</f>
        <v/>
      </c>
      <c r="E1509" s="3" t="str">
        <f>IF(ISNUMBER(A1509),COUNTIF(Calculations!A:A, A1509),"")</f>
        <v/>
      </c>
      <c r="F1509" s="3" t="str">
        <f t="shared" si="297"/>
        <v/>
      </c>
      <c r="G1509" s="3" t="str">
        <f t="shared" si="298"/>
        <v/>
      </c>
      <c r="H1509" s="3" t="str">
        <f t="shared" si="289"/>
        <v/>
      </c>
      <c r="I1509" s="3" t="str">
        <f t="shared" si="290"/>
        <v/>
      </c>
      <c r="J1509" s="3" t="str">
        <f t="shared" si="291"/>
        <v/>
      </c>
      <c r="K1509" s="3" t="str">
        <f t="shared" si="292"/>
        <v/>
      </c>
      <c r="L1509" s="3" t="str">
        <f t="shared" si="294"/>
        <v/>
      </c>
      <c r="M1509" s="3" t="str">
        <f t="shared" si="295"/>
        <v/>
      </c>
    </row>
    <row r="1510" spans="1:13" x14ac:dyDescent="0.2">
      <c r="A1510" s="9" t="str">
        <f t="shared" si="293"/>
        <v/>
      </c>
      <c r="B1510" s="3" t="str">
        <f t="shared" si="296"/>
        <v/>
      </c>
      <c r="C1510" s="3" t="str">
        <f t="shared" si="288"/>
        <v/>
      </c>
      <c r="D1510" s="3" t="str">
        <f>IF(ISNUMBER(A1510),COUNTIF(Calculations!B:B, A1510),"")</f>
        <v/>
      </c>
      <c r="E1510" s="3" t="str">
        <f>IF(ISNUMBER(A1510),COUNTIF(Calculations!A:A, A1510),"")</f>
        <v/>
      </c>
      <c r="F1510" s="3" t="str">
        <f t="shared" si="297"/>
        <v/>
      </c>
      <c r="G1510" s="3" t="str">
        <f t="shared" si="298"/>
        <v/>
      </c>
      <c r="H1510" s="3" t="str">
        <f t="shared" si="289"/>
        <v/>
      </c>
      <c r="I1510" s="3" t="str">
        <f t="shared" si="290"/>
        <v/>
      </c>
      <c r="J1510" s="3" t="str">
        <f t="shared" si="291"/>
        <v/>
      </c>
      <c r="K1510" s="3" t="str">
        <f t="shared" si="292"/>
        <v/>
      </c>
      <c r="L1510" s="3" t="str">
        <f t="shared" si="294"/>
        <v/>
      </c>
      <c r="M1510" s="3" t="str">
        <f t="shared" si="295"/>
        <v/>
      </c>
    </row>
    <row r="1511" spans="1:13" x14ac:dyDescent="0.2">
      <c r="A1511" s="9" t="str">
        <f t="shared" si="293"/>
        <v/>
      </c>
      <c r="B1511" s="3" t="str">
        <f t="shared" si="296"/>
        <v/>
      </c>
      <c r="C1511" s="3" t="str">
        <f t="shared" si="288"/>
        <v/>
      </c>
      <c r="D1511" s="3" t="str">
        <f>IF(ISNUMBER(A1511),COUNTIF(Calculations!B:B, A1511),"")</f>
        <v/>
      </c>
      <c r="E1511" s="3" t="str">
        <f>IF(ISNUMBER(A1511),COUNTIF(Calculations!A:A, A1511),"")</f>
        <v/>
      </c>
      <c r="F1511" s="3" t="str">
        <f t="shared" si="297"/>
        <v/>
      </c>
      <c r="G1511" s="3" t="str">
        <f t="shared" si="298"/>
        <v/>
      </c>
      <c r="H1511" s="3" t="str">
        <f t="shared" si="289"/>
        <v/>
      </c>
      <c r="I1511" s="3" t="str">
        <f t="shared" si="290"/>
        <v/>
      </c>
      <c r="J1511" s="3" t="str">
        <f t="shared" si="291"/>
        <v/>
      </c>
      <c r="K1511" s="3" t="str">
        <f t="shared" si="292"/>
        <v/>
      </c>
      <c r="L1511" s="3" t="str">
        <f t="shared" si="294"/>
        <v/>
      </c>
      <c r="M1511" s="3" t="str">
        <f t="shared" si="295"/>
        <v/>
      </c>
    </row>
    <row r="1512" spans="1:13" x14ac:dyDescent="0.2">
      <c r="A1512" s="9" t="str">
        <f t="shared" si="293"/>
        <v/>
      </c>
      <c r="B1512" s="3" t="str">
        <f t="shared" si="296"/>
        <v/>
      </c>
      <c r="C1512" s="3" t="str">
        <f t="shared" si="288"/>
        <v/>
      </c>
      <c r="D1512" s="3" t="str">
        <f>IF(ISNUMBER(A1512),COUNTIF(Calculations!B:B, A1512),"")</f>
        <v/>
      </c>
      <c r="E1512" s="3" t="str">
        <f>IF(ISNUMBER(A1512),COUNTIF(Calculations!A:A, A1512),"")</f>
        <v/>
      </c>
      <c r="F1512" s="3" t="str">
        <f t="shared" si="297"/>
        <v/>
      </c>
      <c r="G1512" s="3" t="str">
        <f t="shared" si="298"/>
        <v/>
      </c>
      <c r="H1512" s="3" t="str">
        <f t="shared" si="289"/>
        <v/>
      </c>
      <c r="I1512" s="3" t="str">
        <f t="shared" si="290"/>
        <v/>
      </c>
      <c r="J1512" s="3" t="str">
        <f t="shared" si="291"/>
        <v/>
      </c>
      <c r="K1512" s="3" t="str">
        <f t="shared" si="292"/>
        <v/>
      </c>
      <c r="L1512" s="3" t="str">
        <f t="shared" si="294"/>
        <v/>
      </c>
      <c r="M1512" s="3" t="str">
        <f t="shared" si="295"/>
        <v/>
      </c>
    </row>
    <row r="1513" spans="1:13" x14ac:dyDescent="0.2">
      <c r="A1513" s="9" t="str">
        <f t="shared" si="293"/>
        <v/>
      </c>
      <c r="B1513" s="3" t="str">
        <f t="shared" si="296"/>
        <v/>
      </c>
      <c r="C1513" s="3" t="str">
        <f t="shared" si="288"/>
        <v/>
      </c>
      <c r="D1513" s="3" t="str">
        <f>IF(ISNUMBER(A1513),COUNTIF(Calculations!B:B, A1513),"")</f>
        <v/>
      </c>
      <c r="E1513" s="3" t="str">
        <f>IF(ISNUMBER(A1513),COUNTIF(Calculations!A:A, A1513),"")</f>
        <v/>
      </c>
      <c r="F1513" s="3" t="str">
        <f t="shared" si="297"/>
        <v/>
      </c>
      <c r="G1513" s="3" t="str">
        <f t="shared" si="298"/>
        <v/>
      </c>
      <c r="H1513" s="3" t="str">
        <f t="shared" si="289"/>
        <v/>
      </c>
      <c r="I1513" s="3" t="str">
        <f t="shared" si="290"/>
        <v/>
      </c>
      <c r="J1513" s="3" t="str">
        <f t="shared" si="291"/>
        <v/>
      </c>
      <c r="K1513" s="3" t="str">
        <f t="shared" si="292"/>
        <v/>
      </c>
      <c r="L1513" s="3" t="str">
        <f t="shared" si="294"/>
        <v/>
      </c>
      <c r="M1513" s="3" t="str">
        <f t="shared" si="295"/>
        <v/>
      </c>
    </row>
    <row r="1514" spans="1:13" x14ac:dyDescent="0.2">
      <c r="A1514" s="9" t="str">
        <f t="shared" si="293"/>
        <v/>
      </c>
      <c r="B1514" s="3" t="str">
        <f t="shared" si="296"/>
        <v/>
      </c>
      <c r="C1514" s="3" t="str">
        <f t="shared" si="288"/>
        <v/>
      </c>
      <c r="D1514" s="3" t="str">
        <f>IF(ISNUMBER(A1514),COUNTIF(Calculations!B:B, A1514),"")</f>
        <v/>
      </c>
      <c r="E1514" s="3" t="str">
        <f>IF(ISNUMBER(A1514),COUNTIF(Calculations!A:A, A1514),"")</f>
        <v/>
      </c>
      <c r="F1514" s="3" t="str">
        <f t="shared" si="297"/>
        <v/>
      </c>
      <c r="G1514" s="3" t="str">
        <f t="shared" si="298"/>
        <v/>
      </c>
      <c r="H1514" s="3" t="str">
        <f t="shared" si="289"/>
        <v/>
      </c>
      <c r="I1514" s="3" t="str">
        <f t="shared" si="290"/>
        <v/>
      </c>
      <c r="J1514" s="3" t="str">
        <f t="shared" si="291"/>
        <v/>
      </c>
      <c r="K1514" s="3" t="str">
        <f t="shared" si="292"/>
        <v/>
      </c>
      <c r="L1514" s="3" t="str">
        <f t="shared" si="294"/>
        <v/>
      </c>
      <c r="M1514" s="3" t="str">
        <f t="shared" si="295"/>
        <v/>
      </c>
    </row>
    <row r="1515" spans="1:13" x14ac:dyDescent="0.2">
      <c r="A1515" s="9" t="str">
        <f t="shared" si="293"/>
        <v/>
      </c>
      <c r="B1515" s="3" t="str">
        <f t="shared" si="296"/>
        <v/>
      </c>
      <c r="C1515" s="3" t="str">
        <f t="shared" si="288"/>
        <v/>
      </c>
      <c r="D1515" s="3" t="str">
        <f>IF(ISNUMBER(A1515),COUNTIF(Calculations!B:B, A1515),"")</f>
        <v/>
      </c>
      <c r="E1515" s="3" t="str">
        <f>IF(ISNUMBER(A1515),COUNTIF(Calculations!A:A, A1515),"")</f>
        <v/>
      </c>
      <c r="F1515" s="3" t="str">
        <f t="shared" si="297"/>
        <v/>
      </c>
      <c r="G1515" s="3" t="str">
        <f t="shared" si="298"/>
        <v/>
      </c>
      <c r="H1515" s="3" t="str">
        <f t="shared" si="289"/>
        <v/>
      </c>
      <c r="I1515" s="3" t="str">
        <f t="shared" si="290"/>
        <v/>
      </c>
      <c r="J1515" s="3" t="str">
        <f t="shared" si="291"/>
        <v/>
      </c>
      <c r="K1515" s="3" t="str">
        <f t="shared" si="292"/>
        <v/>
      </c>
      <c r="L1515" s="3" t="str">
        <f t="shared" si="294"/>
        <v/>
      </c>
      <c r="M1515" s="3" t="str">
        <f t="shared" si="295"/>
        <v/>
      </c>
    </row>
    <row r="1516" spans="1:13" x14ac:dyDescent="0.2">
      <c r="A1516" s="9" t="str">
        <f t="shared" si="293"/>
        <v/>
      </c>
      <c r="B1516" s="3" t="str">
        <f t="shared" si="296"/>
        <v/>
      </c>
      <c r="C1516" s="3" t="str">
        <f t="shared" si="288"/>
        <v/>
      </c>
      <c r="D1516" s="3" t="str">
        <f>IF(ISNUMBER(A1516),COUNTIF(Calculations!B:B, A1516),"")</f>
        <v/>
      </c>
      <c r="E1516" s="3" t="str">
        <f>IF(ISNUMBER(A1516),COUNTIF(Calculations!A:A, A1516),"")</f>
        <v/>
      </c>
      <c r="F1516" s="3" t="str">
        <f t="shared" si="297"/>
        <v/>
      </c>
      <c r="G1516" s="3" t="str">
        <f t="shared" si="298"/>
        <v/>
      </c>
      <c r="H1516" s="3" t="str">
        <f t="shared" si="289"/>
        <v/>
      </c>
      <c r="I1516" s="3" t="str">
        <f t="shared" si="290"/>
        <v/>
      </c>
      <c r="J1516" s="3" t="str">
        <f t="shared" si="291"/>
        <v/>
      </c>
      <c r="K1516" s="3" t="str">
        <f t="shared" si="292"/>
        <v/>
      </c>
      <c r="L1516" s="3" t="str">
        <f t="shared" si="294"/>
        <v/>
      </c>
      <c r="M1516" s="3" t="str">
        <f t="shared" si="295"/>
        <v/>
      </c>
    </row>
    <row r="1517" spans="1:13" x14ac:dyDescent="0.2">
      <c r="A1517" s="9" t="str">
        <f t="shared" si="293"/>
        <v/>
      </c>
      <c r="B1517" s="3" t="str">
        <f t="shared" si="296"/>
        <v/>
      </c>
      <c r="C1517" s="3" t="str">
        <f t="shared" si="288"/>
        <v/>
      </c>
      <c r="D1517" s="3" t="str">
        <f>IF(ISNUMBER(A1517),COUNTIF(Calculations!B:B, A1517),"")</f>
        <v/>
      </c>
      <c r="E1517" s="3" t="str">
        <f>IF(ISNUMBER(A1517),COUNTIF(Calculations!A:A, A1517),"")</f>
        <v/>
      </c>
      <c r="F1517" s="3" t="str">
        <f t="shared" si="297"/>
        <v/>
      </c>
      <c r="G1517" s="3" t="str">
        <f t="shared" si="298"/>
        <v/>
      </c>
      <c r="H1517" s="3" t="str">
        <f t="shared" si="289"/>
        <v/>
      </c>
      <c r="I1517" s="3" t="str">
        <f t="shared" si="290"/>
        <v/>
      </c>
      <c r="J1517" s="3" t="str">
        <f t="shared" si="291"/>
        <v/>
      </c>
      <c r="K1517" s="3" t="str">
        <f t="shared" si="292"/>
        <v/>
      </c>
      <c r="L1517" s="3" t="str">
        <f t="shared" si="294"/>
        <v/>
      </c>
      <c r="M1517" s="3" t="str">
        <f t="shared" si="295"/>
        <v/>
      </c>
    </row>
    <row r="1518" spans="1:13" x14ac:dyDescent="0.2">
      <c r="A1518" s="9" t="str">
        <f t="shared" si="293"/>
        <v/>
      </c>
      <c r="B1518" s="3" t="str">
        <f t="shared" si="296"/>
        <v/>
      </c>
      <c r="C1518" s="3" t="str">
        <f t="shared" si="288"/>
        <v/>
      </c>
      <c r="D1518" s="3" t="str">
        <f>IF(ISNUMBER(A1518),COUNTIF(Calculations!B:B, A1518),"")</f>
        <v/>
      </c>
      <c r="E1518" s="3" t="str">
        <f>IF(ISNUMBER(A1518),COUNTIF(Calculations!A:A, A1518),"")</f>
        <v/>
      </c>
      <c r="F1518" s="3" t="str">
        <f t="shared" si="297"/>
        <v/>
      </c>
      <c r="G1518" s="3" t="str">
        <f t="shared" si="298"/>
        <v/>
      </c>
      <c r="H1518" s="3" t="str">
        <f t="shared" si="289"/>
        <v/>
      </c>
      <c r="I1518" s="3" t="str">
        <f t="shared" si="290"/>
        <v/>
      </c>
      <c r="J1518" s="3" t="str">
        <f t="shared" si="291"/>
        <v/>
      </c>
      <c r="K1518" s="3" t="str">
        <f t="shared" si="292"/>
        <v/>
      </c>
      <c r="L1518" s="3" t="str">
        <f t="shared" si="294"/>
        <v/>
      </c>
      <c r="M1518" s="3" t="str">
        <f t="shared" si="295"/>
        <v/>
      </c>
    </row>
    <row r="1519" spans="1:13" x14ac:dyDescent="0.2">
      <c r="A1519" s="9" t="str">
        <f t="shared" si="293"/>
        <v/>
      </c>
      <c r="B1519" s="3" t="str">
        <f t="shared" si="296"/>
        <v/>
      </c>
      <c r="C1519" s="3" t="str">
        <f t="shared" si="288"/>
        <v/>
      </c>
      <c r="D1519" s="3" t="str">
        <f>IF(ISNUMBER(A1519),COUNTIF(Calculations!B:B, A1519),"")</f>
        <v/>
      </c>
      <c r="E1519" s="3" t="str">
        <f>IF(ISNUMBER(A1519),COUNTIF(Calculations!A:A, A1519),"")</f>
        <v/>
      </c>
      <c r="F1519" s="3" t="str">
        <f t="shared" si="297"/>
        <v/>
      </c>
      <c r="G1519" s="3" t="str">
        <f t="shared" si="298"/>
        <v/>
      </c>
      <c r="H1519" s="3" t="str">
        <f t="shared" si="289"/>
        <v/>
      </c>
      <c r="I1519" s="3" t="str">
        <f t="shared" si="290"/>
        <v/>
      </c>
      <c r="J1519" s="3" t="str">
        <f t="shared" si="291"/>
        <v/>
      </c>
      <c r="K1519" s="3" t="str">
        <f t="shared" si="292"/>
        <v/>
      </c>
      <c r="L1519" s="3" t="str">
        <f t="shared" si="294"/>
        <v/>
      </c>
      <c r="M1519" s="3" t="str">
        <f t="shared" si="295"/>
        <v/>
      </c>
    </row>
    <row r="1520" spans="1:13" x14ac:dyDescent="0.2">
      <c r="A1520" s="9" t="str">
        <f t="shared" si="293"/>
        <v/>
      </c>
      <c r="B1520" s="3" t="str">
        <f t="shared" si="296"/>
        <v/>
      </c>
      <c r="C1520" s="3" t="str">
        <f t="shared" si="288"/>
        <v/>
      </c>
      <c r="D1520" s="3" t="str">
        <f>IF(ISNUMBER(A1520),COUNTIF(Calculations!B:B, A1520),"")</f>
        <v/>
      </c>
      <c r="E1520" s="3" t="str">
        <f>IF(ISNUMBER(A1520),COUNTIF(Calculations!A:A, A1520),"")</f>
        <v/>
      </c>
      <c r="F1520" s="3" t="str">
        <f t="shared" si="297"/>
        <v/>
      </c>
      <c r="G1520" s="3" t="str">
        <f t="shared" si="298"/>
        <v/>
      </c>
      <c r="H1520" s="3" t="str">
        <f t="shared" si="289"/>
        <v/>
      </c>
      <c r="I1520" s="3" t="str">
        <f t="shared" si="290"/>
        <v/>
      </c>
      <c r="J1520" s="3" t="str">
        <f t="shared" si="291"/>
        <v/>
      </c>
      <c r="K1520" s="3" t="str">
        <f t="shared" si="292"/>
        <v/>
      </c>
      <c r="L1520" s="3" t="str">
        <f t="shared" si="294"/>
        <v/>
      </c>
      <c r="M1520" s="3" t="str">
        <f t="shared" si="295"/>
        <v/>
      </c>
    </row>
    <row r="1521" spans="1:13" x14ac:dyDescent="0.2">
      <c r="A1521" s="9" t="str">
        <f t="shared" si="293"/>
        <v/>
      </c>
      <c r="B1521" s="3" t="str">
        <f t="shared" si="296"/>
        <v/>
      </c>
      <c r="C1521" s="3" t="str">
        <f t="shared" si="288"/>
        <v/>
      </c>
      <c r="D1521" s="3" t="str">
        <f>IF(ISNUMBER(A1521),COUNTIF(Calculations!B:B, A1521),"")</f>
        <v/>
      </c>
      <c r="E1521" s="3" t="str">
        <f>IF(ISNUMBER(A1521),COUNTIF(Calculations!A:A, A1521),"")</f>
        <v/>
      </c>
      <c r="F1521" s="3" t="str">
        <f t="shared" si="297"/>
        <v/>
      </c>
      <c r="G1521" s="3" t="str">
        <f t="shared" si="298"/>
        <v/>
      </c>
      <c r="H1521" s="3" t="str">
        <f t="shared" si="289"/>
        <v/>
      </c>
      <c r="I1521" s="3" t="str">
        <f t="shared" si="290"/>
        <v/>
      </c>
      <c r="J1521" s="3" t="str">
        <f t="shared" si="291"/>
        <v/>
      </c>
      <c r="K1521" s="3" t="str">
        <f t="shared" si="292"/>
        <v/>
      </c>
      <c r="L1521" s="3" t="str">
        <f t="shared" si="294"/>
        <v/>
      </c>
      <c r="M1521" s="3" t="str">
        <f t="shared" si="295"/>
        <v/>
      </c>
    </row>
    <row r="1522" spans="1:13" x14ac:dyDescent="0.2">
      <c r="A1522" s="9" t="str">
        <f t="shared" si="293"/>
        <v/>
      </c>
      <c r="B1522" s="3" t="str">
        <f t="shared" si="296"/>
        <v/>
      </c>
      <c r="C1522" s="3" t="str">
        <f t="shared" si="288"/>
        <v/>
      </c>
      <c r="D1522" s="3" t="str">
        <f>IF(ISNUMBER(A1522),COUNTIF(Calculations!B:B, A1522),"")</f>
        <v/>
      </c>
      <c r="E1522" s="3" t="str">
        <f>IF(ISNUMBER(A1522),COUNTIF(Calculations!A:A, A1522),"")</f>
        <v/>
      </c>
      <c r="F1522" s="3" t="str">
        <f t="shared" si="297"/>
        <v/>
      </c>
      <c r="G1522" s="3" t="str">
        <f t="shared" si="298"/>
        <v/>
      </c>
      <c r="H1522" s="3" t="str">
        <f t="shared" si="289"/>
        <v/>
      </c>
      <c r="I1522" s="3" t="str">
        <f t="shared" si="290"/>
        <v/>
      </c>
      <c r="J1522" s="3" t="str">
        <f t="shared" si="291"/>
        <v/>
      </c>
      <c r="K1522" s="3" t="str">
        <f t="shared" si="292"/>
        <v/>
      </c>
      <c r="L1522" s="3" t="str">
        <f t="shared" si="294"/>
        <v/>
      </c>
      <c r="M1522" s="3" t="str">
        <f t="shared" si="295"/>
        <v/>
      </c>
    </row>
    <row r="1523" spans="1:13" x14ac:dyDescent="0.2">
      <c r="A1523" s="9" t="str">
        <f t="shared" si="293"/>
        <v/>
      </c>
      <c r="B1523" s="3" t="str">
        <f t="shared" si="296"/>
        <v/>
      </c>
      <c r="C1523" s="3" t="str">
        <f t="shared" si="288"/>
        <v/>
      </c>
      <c r="D1523" s="3" t="str">
        <f>IF(ISNUMBER(A1523),COUNTIF(Calculations!B:B, A1523),"")</f>
        <v/>
      </c>
      <c r="E1523" s="3" t="str">
        <f>IF(ISNUMBER(A1523),COUNTIF(Calculations!A:A, A1523),"")</f>
        <v/>
      </c>
      <c r="F1523" s="3" t="str">
        <f t="shared" si="297"/>
        <v/>
      </c>
      <c r="G1523" s="3" t="str">
        <f t="shared" si="298"/>
        <v/>
      </c>
      <c r="H1523" s="3" t="str">
        <f t="shared" si="289"/>
        <v/>
      </c>
      <c r="I1523" s="3" t="str">
        <f t="shared" si="290"/>
        <v/>
      </c>
      <c r="J1523" s="3" t="str">
        <f t="shared" si="291"/>
        <v/>
      </c>
      <c r="K1523" s="3" t="str">
        <f t="shared" si="292"/>
        <v/>
      </c>
      <c r="L1523" s="3" t="str">
        <f t="shared" si="294"/>
        <v/>
      </c>
      <c r="M1523" s="3" t="str">
        <f t="shared" si="295"/>
        <v/>
      </c>
    </row>
    <row r="1524" spans="1:13" x14ac:dyDescent="0.2">
      <c r="A1524" s="9" t="str">
        <f t="shared" si="293"/>
        <v/>
      </c>
      <c r="B1524" s="3" t="str">
        <f t="shared" si="296"/>
        <v/>
      </c>
      <c r="C1524" s="3" t="str">
        <f t="shared" si="288"/>
        <v/>
      </c>
      <c r="D1524" s="3" t="str">
        <f>IF(ISNUMBER(A1524),COUNTIF(Calculations!B:B, A1524),"")</f>
        <v/>
      </c>
      <c r="E1524" s="3" t="str">
        <f>IF(ISNUMBER(A1524),COUNTIF(Calculations!A:A, A1524),"")</f>
        <v/>
      </c>
      <c r="F1524" s="3" t="str">
        <f t="shared" si="297"/>
        <v/>
      </c>
      <c r="G1524" s="3" t="str">
        <f t="shared" si="298"/>
        <v/>
      </c>
      <c r="H1524" s="3" t="str">
        <f t="shared" si="289"/>
        <v/>
      </c>
      <c r="I1524" s="3" t="str">
        <f t="shared" si="290"/>
        <v/>
      </c>
      <c r="J1524" s="3" t="str">
        <f t="shared" si="291"/>
        <v/>
      </c>
      <c r="K1524" s="3" t="str">
        <f t="shared" si="292"/>
        <v/>
      </c>
      <c r="L1524" s="3" t="str">
        <f t="shared" si="294"/>
        <v/>
      </c>
      <c r="M1524" s="3" t="str">
        <f t="shared" si="295"/>
        <v/>
      </c>
    </row>
    <row r="1525" spans="1:13" x14ac:dyDescent="0.2">
      <c r="A1525" s="9" t="str">
        <f t="shared" si="293"/>
        <v/>
      </c>
      <c r="B1525" s="3" t="str">
        <f t="shared" si="296"/>
        <v/>
      </c>
      <c r="C1525" s="3" t="str">
        <f t="shared" si="288"/>
        <v/>
      </c>
      <c r="D1525" s="3" t="str">
        <f>IF(ISNUMBER(A1525),COUNTIF(Calculations!B:B, A1525),"")</f>
        <v/>
      </c>
      <c r="E1525" s="3" t="str">
        <f>IF(ISNUMBER(A1525),COUNTIF(Calculations!A:A, A1525),"")</f>
        <v/>
      </c>
      <c r="F1525" s="3" t="str">
        <f t="shared" si="297"/>
        <v/>
      </c>
      <c r="G1525" s="3" t="str">
        <f t="shared" si="298"/>
        <v/>
      </c>
      <c r="H1525" s="3" t="str">
        <f t="shared" si="289"/>
        <v/>
      </c>
      <c r="I1525" s="3" t="str">
        <f t="shared" si="290"/>
        <v/>
      </c>
      <c r="J1525" s="3" t="str">
        <f t="shared" si="291"/>
        <v/>
      </c>
      <c r="K1525" s="3" t="str">
        <f t="shared" si="292"/>
        <v/>
      </c>
      <c r="L1525" s="3" t="str">
        <f t="shared" si="294"/>
        <v/>
      </c>
      <c r="M1525" s="3" t="str">
        <f t="shared" si="295"/>
        <v/>
      </c>
    </row>
    <row r="1526" spans="1:13" x14ac:dyDescent="0.2">
      <c r="A1526" s="9" t="str">
        <f t="shared" si="293"/>
        <v/>
      </c>
      <c r="B1526" s="3" t="str">
        <f t="shared" si="296"/>
        <v/>
      </c>
      <c r="C1526" s="3" t="str">
        <f t="shared" si="288"/>
        <v/>
      </c>
      <c r="D1526" s="3" t="str">
        <f>IF(ISNUMBER(A1526),COUNTIF(Calculations!B:B, A1526),"")</f>
        <v/>
      </c>
      <c r="E1526" s="3" t="str">
        <f>IF(ISNUMBER(A1526),COUNTIF(Calculations!A:A, A1526),"")</f>
        <v/>
      </c>
      <c r="F1526" s="3" t="str">
        <f t="shared" si="297"/>
        <v/>
      </c>
      <c r="G1526" s="3" t="str">
        <f t="shared" si="298"/>
        <v/>
      </c>
      <c r="H1526" s="3" t="str">
        <f t="shared" si="289"/>
        <v/>
      </c>
      <c r="I1526" s="3" t="str">
        <f t="shared" si="290"/>
        <v/>
      </c>
      <c r="J1526" s="3" t="str">
        <f t="shared" si="291"/>
        <v/>
      </c>
      <c r="K1526" s="3" t="str">
        <f t="shared" si="292"/>
        <v/>
      </c>
      <c r="L1526" s="3" t="str">
        <f t="shared" si="294"/>
        <v/>
      </c>
      <c r="M1526" s="3" t="str">
        <f t="shared" si="295"/>
        <v/>
      </c>
    </row>
    <row r="1527" spans="1:13" x14ac:dyDescent="0.2">
      <c r="A1527" s="9" t="str">
        <f t="shared" si="293"/>
        <v/>
      </c>
      <c r="B1527" s="3" t="str">
        <f t="shared" si="296"/>
        <v/>
      </c>
      <c r="C1527" s="3" t="str">
        <f t="shared" si="288"/>
        <v/>
      </c>
      <c r="D1527" s="3" t="str">
        <f>IF(ISNUMBER(A1527),COUNTIF(Calculations!B:B, A1527),"")</f>
        <v/>
      </c>
      <c r="E1527" s="3" t="str">
        <f>IF(ISNUMBER(A1527),COUNTIF(Calculations!A:A, A1527),"")</f>
        <v/>
      </c>
      <c r="F1527" s="3" t="str">
        <f t="shared" si="297"/>
        <v/>
      </c>
      <c r="G1527" s="3" t="str">
        <f t="shared" si="298"/>
        <v/>
      </c>
      <c r="H1527" s="3" t="str">
        <f t="shared" si="289"/>
        <v/>
      </c>
      <c r="I1527" s="3" t="str">
        <f t="shared" si="290"/>
        <v/>
      </c>
      <c r="J1527" s="3" t="str">
        <f t="shared" si="291"/>
        <v/>
      </c>
      <c r="K1527" s="3" t="str">
        <f t="shared" si="292"/>
        <v/>
      </c>
      <c r="L1527" s="3" t="str">
        <f t="shared" si="294"/>
        <v/>
      </c>
      <c r="M1527" s="3" t="str">
        <f t="shared" si="295"/>
        <v/>
      </c>
    </row>
    <row r="1528" spans="1:13" x14ac:dyDescent="0.2">
      <c r="A1528" s="9" t="str">
        <f t="shared" si="293"/>
        <v/>
      </c>
      <c r="B1528" s="3" t="str">
        <f t="shared" si="296"/>
        <v/>
      </c>
      <c r="C1528" s="3" t="str">
        <f t="shared" si="288"/>
        <v/>
      </c>
      <c r="D1528" s="3" t="str">
        <f>IF(ISNUMBER(A1528),COUNTIF(Calculations!B:B, A1528),"")</f>
        <v/>
      </c>
      <c r="E1528" s="3" t="str">
        <f>IF(ISNUMBER(A1528),COUNTIF(Calculations!A:A, A1528),"")</f>
        <v/>
      </c>
      <c r="F1528" s="3" t="str">
        <f t="shared" si="297"/>
        <v/>
      </c>
      <c r="G1528" s="3" t="str">
        <f t="shared" si="298"/>
        <v/>
      </c>
      <c r="H1528" s="3" t="str">
        <f t="shared" si="289"/>
        <v/>
      </c>
      <c r="I1528" s="3" t="str">
        <f t="shared" si="290"/>
        <v/>
      </c>
      <c r="J1528" s="3" t="str">
        <f t="shared" si="291"/>
        <v/>
      </c>
      <c r="K1528" s="3" t="str">
        <f t="shared" si="292"/>
        <v/>
      </c>
      <c r="L1528" s="3" t="str">
        <f t="shared" si="294"/>
        <v/>
      </c>
      <c r="M1528" s="3" t="str">
        <f t="shared" si="295"/>
        <v/>
      </c>
    </row>
    <row r="1529" spans="1:13" x14ac:dyDescent="0.2">
      <c r="A1529" s="9" t="str">
        <f t="shared" si="293"/>
        <v/>
      </c>
      <c r="B1529" s="3" t="str">
        <f t="shared" si="296"/>
        <v/>
      </c>
      <c r="C1529" s="3" t="str">
        <f t="shared" si="288"/>
        <v/>
      </c>
      <c r="D1529" s="3" t="str">
        <f>IF(ISNUMBER(A1529),COUNTIF(Calculations!B:B, A1529),"")</f>
        <v/>
      </c>
      <c r="E1529" s="3" t="str">
        <f>IF(ISNUMBER(A1529),COUNTIF(Calculations!A:A, A1529),"")</f>
        <v/>
      </c>
      <c r="F1529" s="3" t="str">
        <f t="shared" si="297"/>
        <v/>
      </c>
      <c r="G1529" s="3" t="str">
        <f t="shared" si="298"/>
        <v/>
      </c>
      <c r="H1529" s="3" t="str">
        <f t="shared" si="289"/>
        <v/>
      </c>
      <c r="I1529" s="3" t="str">
        <f t="shared" si="290"/>
        <v/>
      </c>
      <c r="J1529" s="3" t="str">
        <f t="shared" si="291"/>
        <v/>
      </c>
      <c r="K1529" s="3" t="str">
        <f t="shared" si="292"/>
        <v/>
      </c>
      <c r="L1529" s="3" t="str">
        <f t="shared" si="294"/>
        <v/>
      </c>
      <c r="M1529" s="3" t="str">
        <f t="shared" si="295"/>
        <v/>
      </c>
    </row>
    <row r="1530" spans="1:13" x14ac:dyDescent="0.2">
      <c r="A1530" s="9" t="str">
        <f t="shared" si="293"/>
        <v/>
      </c>
      <c r="B1530" s="3" t="str">
        <f t="shared" si="296"/>
        <v/>
      </c>
      <c r="C1530" s="3" t="str">
        <f t="shared" si="288"/>
        <v/>
      </c>
      <c r="D1530" s="3" t="str">
        <f>IF(ISNUMBER(A1530),COUNTIF(Calculations!B:B, A1530),"")</f>
        <v/>
      </c>
      <c r="E1530" s="3" t="str">
        <f>IF(ISNUMBER(A1530),COUNTIF(Calculations!A:A, A1530),"")</f>
        <v/>
      </c>
      <c r="F1530" s="3" t="str">
        <f t="shared" si="297"/>
        <v/>
      </c>
      <c r="G1530" s="3" t="str">
        <f t="shared" si="298"/>
        <v/>
      </c>
      <c r="H1530" s="3" t="str">
        <f t="shared" si="289"/>
        <v/>
      </c>
      <c r="I1530" s="3" t="str">
        <f t="shared" si="290"/>
        <v/>
      </c>
      <c r="J1530" s="3" t="str">
        <f t="shared" si="291"/>
        <v/>
      </c>
      <c r="K1530" s="3" t="str">
        <f t="shared" si="292"/>
        <v/>
      </c>
      <c r="L1530" s="3" t="str">
        <f t="shared" si="294"/>
        <v/>
      </c>
      <c r="M1530" s="3" t="str">
        <f t="shared" si="295"/>
        <v/>
      </c>
    </row>
    <row r="1531" spans="1:13" x14ac:dyDescent="0.2">
      <c r="A1531" s="9" t="str">
        <f t="shared" si="293"/>
        <v/>
      </c>
      <c r="B1531" s="3" t="str">
        <f t="shared" si="296"/>
        <v/>
      </c>
      <c r="C1531" s="3" t="str">
        <f t="shared" si="288"/>
        <v/>
      </c>
      <c r="D1531" s="3" t="str">
        <f>IF(ISNUMBER(A1531),COUNTIF(Calculations!B:B, A1531),"")</f>
        <v/>
      </c>
      <c r="E1531" s="3" t="str">
        <f>IF(ISNUMBER(A1531),COUNTIF(Calculations!A:A, A1531),"")</f>
        <v/>
      </c>
      <c r="F1531" s="3" t="str">
        <f t="shared" si="297"/>
        <v/>
      </c>
      <c r="G1531" s="3" t="str">
        <f t="shared" si="298"/>
        <v/>
      </c>
      <c r="H1531" s="3" t="str">
        <f t="shared" si="289"/>
        <v/>
      </c>
      <c r="I1531" s="3" t="str">
        <f t="shared" si="290"/>
        <v/>
      </c>
      <c r="J1531" s="3" t="str">
        <f t="shared" si="291"/>
        <v/>
      </c>
      <c r="K1531" s="3" t="str">
        <f t="shared" si="292"/>
        <v/>
      </c>
      <c r="L1531" s="3" t="str">
        <f t="shared" si="294"/>
        <v/>
      </c>
      <c r="M1531" s="3" t="str">
        <f t="shared" si="295"/>
        <v/>
      </c>
    </row>
    <row r="1532" spans="1:13" x14ac:dyDescent="0.2">
      <c r="A1532" s="9" t="str">
        <f t="shared" si="293"/>
        <v/>
      </c>
      <c r="B1532" s="3" t="str">
        <f t="shared" si="296"/>
        <v/>
      </c>
      <c r="C1532" s="3" t="str">
        <f t="shared" si="288"/>
        <v/>
      </c>
      <c r="D1532" s="3" t="str">
        <f>IF(ISNUMBER(A1532),COUNTIF(Calculations!B:B, A1532),"")</f>
        <v/>
      </c>
      <c r="E1532" s="3" t="str">
        <f>IF(ISNUMBER(A1532),COUNTIF(Calculations!A:A, A1532),"")</f>
        <v/>
      </c>
      <c r="F1532" s="3" t="str">
        <f t="shared" si="297"/>
        <v/>
      </c>
      <c r="G1532" s="3" t="str">
        <f t="shared" si="298"/>
        <v/>
      </c>
      <c r="H1532" s="3" t="str">
        <f t="shared" si="289"/>
        <v/>
      </c>
      <c r="I1532" s="3" t="str">
        <f t="shared" si="290"/>
        <v/>
      </c>
      <c r="J1532" s="3" t="str">
        <f t="shared" si="291"/>
        <v/>
      </c>
      <c r="K1532" s="3" t="str">
        <f t="shared" si="292"/>
        <v/>
      </c>
      <c r="L1532" s="3" t="str">
        <f t="shared" si="294"/>
        <v/>
      </c>
      <c r="M1532" s="3" t="str">
        <f t="shared" si="295"/>
        <v/>
      </c>
    </row>
    <row r="1533" spans="1:13" x14ac:dyDescent="0.2">
      <c r="A1533" s="9" t="str">
        <f t="shared" si="293"/>
        <v/>
      </c>
      <c r="B1533" s="3" t="str">
        <f t="shared" si="296"/>
        <v/>
      </c>
      <c r="C1533" s="3" t="str">
        <f t="shared" si="288"/>
        <v/>
      </c>
      <c r="D1533" s="3" t="str">
        <f>IF(ISNUMBER(A1533),COUNTIF(Calculations!B:B, A1533),"")</f>
        <v/>
      </c>
      <c r="E1533" s="3" t="str">
        <f>IF(ISNUMBER(A1533),COUNTIF(Calculations!A:A, A1533),"")</f>
        <v/>
      </c>
      <c r="F1533" s="3" t="str">
        <f t="shared" si="297"/>
        <v/>
      </c>
      <c r="G1533" s="3" t="str">
        <f t="shared" si="298"/>
        <v/>
      </c>
      <c r="H1533" s="3" t="str">
        <f t="shared" si="289"/>
        <v/>
      </c>
      <c r="I1533" s="3" t="str">
        <f t="shared" si="290"/>
        <v/>
      </c>
      <c r="J1533" s="3" t="str">
        <f t="shared" si="291"/>
        <v/>
      </c>
      <c r="K1533" s="3" t="str">
        <f t="shared" si="292"/>
        <v/>
      </c>
      <c r="L1533" s="3" t="str">
        <f t="shared" si="294"/>
        <v/>
      </c>
      <c r="M1533" s="3" t="str">
        <f t="shared" si="295"/>
        <v/>
      </c>
    </row>
    <row r="1534" spans="1:13" x14ac:dyDescent="0.2">
      <c r="A1534" s="9" t="str">
        <f t="shared" si="293"/>
        <v/>
      </c>
      <c r="B1534" s="3" t="str">
        <f t="shared" si="296"/>
        <v/>
      </c>
      <c r="C1534" s="3" t="str">
        <f t="shared" si="288"/>
        <v/>
      </c>
      <c r="D1534" s="3" t="str">
        <f>IF(ISNUMBER(A1534),COUNTIF(Calculations!B:B, A1534),"")</f>
        <v/>
      </c>
      <c r="E1534" s="3" t="str">
        <f>IF(ISNUMBER(A1534),COUNTIF(Calculations!A:A, A1534),"")</f>
        <v/>
      </c>
      <c r="F1534" s="3" t="str">
        <f t="shared" si="297"/>
        <v/>
      </c>
      <c r="G1534" s="3" t="str">
        <f t="shared" si="298"/>
        <v/>
      </c>
      <c r="H1534" s="3" t="str">
        <f t="shared" si="289"/>
        <v/>
      </c>
      <c r="I1534" s="3" t="str">
        <f t="shared" si="290"/>
        <v/>
      </c>
      <c r="J1534" s="3" t="str">
        <f t="shared" si="291"/>
        <v/>
      </c>
      <c r="K1534" s="3" t="str">
        <f t="shared" si="292"/>
        <v/>
      </c>
      <c r="L1534" s="3" t="str">
        <f t="shared" si="294"/>
        <v/>
      </c>
      <c r="M1534" s="3" t="str">
        <f t="shared" si="295"/>
        <v/>
      </c>
    </row>
    <row r="1535" spans="1:13" x14ac:dyDescent="0.2">
      <c r="A1535" s="9" t="str">
        <f t="shared" si="293"/>
        <v/>
      </c>
      <c r="B1535" s="3" t="str">
        <f t="shared" si="296"/>
        <v/>
      </c>
      <c r="C1535" s="3" t="str">
        <f t="shared" si="288"/>
        <v/>
      </c>
      <c r="D1535" s="3" t="str">
        <f>IF(ISNUMBER(A1535),COUNTIF(Calculations!B:B, A1535),"")</f>
        <v/>
      </c>
      <c r="E1535" s="3" t="str">
        <f>IF(ISNUMBER(A1535),COUNTIF(Calculations!A:A, A1535),"")</f>
        <v/>
      </c>
      <c r="F1535" s="3" t="str">
        <f t="shared" si="297"/>
        <v/>
      </c>
      <c r="G1535" s="3" t="str">
        <f t="shared" si="298"/>
        <v/>
      </c>
      <c r="H1535" s="3" t="str">
        <f t="shared" si="289"/>
        <v/>
      </c>
      <c r="I1535" s="3" t="str">
        <f t="shared" si="290"/>
        <v/>
      </c>
      <c r="J1535" s="3" t="str">
        <f t="shared" si="291"/>
        <v/>
      </c>
      <c r="K1535" s="3" t="str">
        <f t="shared" si="292"/>
        <v/>
      </c>
      <c r="L1535" s="3" t="str">
        <f t="shared" si="294"/>
        <v/>
      </c>
      <c r="M1535" s="3" t="str">
        <f t="shared" si="295"/>
        <v/>
      </c>
    </row>
    <row r="1536" spans="1:13" x14ac:dyDescent="0.2">
      <c r="A1536" s="9" t="str">
        <f t="shared" si="293"/>
        <v/>
      </c>
      <c r="B1536" s="3" t="str">
        <f t="shared" si="296"/>
        <v/>
      </c>
      <c r="C1536" s="3" t="str">
        <f t="shared" si="288"/>
        <v/>
      </c>
      <c r="D1536" s="3" t="str">
        <f>IF(ISNUMBER(A1536),COUNTIF(Calculations!B:B, A1536),"")</f>
        <v/>
      </c>
      <c r="E1536" s="3" t="str">
        <f>IF(ISNUMBER(A1536),COUNTIF(Calculations!A:A, A1536),"")</f>
        <v/>
      </c>
      <c r="F1536" s="3" t="str">
        <f t="shared" si="297"/>
        <v/>
      </c>
      <c r="G1536" s="3" t="str">
        <f t="shared" si="298"/>
        <v/>
      </c>
      <c r="H1536" s="3" t="str">
        <f t="shared" si="289"/>
        <v/>
      </c>
      <c r="I1536" s="3" t="str">
        <f t="shared" si="290"/>
        <v/>
      </c>
      <c r="J1536" s="3" t="str">
        <f t="shared" si="291"/>
        <v/>
      </c>
      <c r="K1536" s="3" t="str">
        <f t="shared" si="292"/>
        <v/>
      </c>
      <c r="L1536" s="3" t="str">
        <f t="shared" si="294"/>
        <v/>
      </c>
      <c r="M1536" s="3" t="str">
        <f t="shared" si="295"/>
        <v/>
      </c>
    </row>
    <row r="1537" spans="1:13" x14ac:dyDescent="0.2">
      <c r="A1537" s="9" t="str">
        <f t="shared" si="293"/>
        <v/>
      </c>
      <c r="B1537" s="3" t="str">
        <f t="shared" si="296"/>
        <v/>
      </c>
      <c r="C1537" s="3" t="str">
        <f t="shared" si="288"/>
        <v/>
      </c>
      <c r="D1537" s="3" t="str">
        <f>IF(ISNUMBER(A1537),COUNTIF(Calculations!B:B, A1537),"")</f>
        <v/>
      </c>
      <c r="E1537" s="3" t="str">
        <f>IF(ISNUMBER(A1537),COUNTIF(Calculations!A:A, A1537),"")</f>
        <v/>
      </c>
      <c r="F1537" s="3" t="str">
        <f t="shared" si="297"/>
        <v/>
      </c>
      <c r="G1537" s="3" t="str">
        <f t="shared" si="298"/>
        <v/>
      </c>
      <c r="H1537" s="3" t="str">
        <f t="shared" si="289"/>
        <v/>
      </c>
      <c r="I1537" s="3" t="str">
        <f t="shared" si="290"/>
        <v/>
      </c>
      <c r="J1537" s="3" t="str">
        <f t="shared" si="291"/>
        <v/>
      </c>
      <c r="K1537" s="3" t="str">
        <f t="shared" si="292"/>
        <v/>
      </c>
      <c r="L1537" s="3" t="str">
        <f t="shared" si="294"/>
        <v/>
      </c>
      <c r="M1537" s="3" t="str">
        <f t="shared" si="295"/>
        <v/>
      </c>
    </row>
    <row r="1538" spans="1:13" x14ac:dyDescent="0.2">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97"/>
        <v/>
      </c>
      <c r="G1538" s="3" t="str">
        <f t="shared" si="298"/>
        <v/>
      </c>
      <c r="H1538" s="3" t="str">
        <f t="shared" ref="H1538:H1601" si="300">IF(ISNUMBER(A1538),
  COUNTIFS(IndirectStartDates,"&lt;=" &amp; $A1538, IndirectStartDates,"&gt;"&amp;$A1538-AgeLowest,  IndirectCompletedDates,"&gt;=" &amp; $A1538)
+ COUNTIFS(IndirectStartDates,"&lt;=" &amp; $A1538,    IndirectStartDates,"&gt;"&amp;$A1538-AgeLowest,  IndirectCompletedDates,""),"")</f>
        <v/>
      </c>
      <c r="I1538" s="3"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3" t="str">
        <f t="shared" si="294"/>
        <v/>
      </c>
      <c r="M1538" s="3" t="str">
        <f t="shared" si="295"/>
        <v/>
      </c>
    </row>
    <row r="1539" spans="1:13" x14ac:dyDescent="0.2">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3" t="str">
        <f t="shared" si="297"/>
        <v/>
      </c>
      <c r="G1539" s="3" t="str">
        <f t="shared" si="298"/>
        <v/>
      </c>
      <c r="H1539" s="3" t="str">
        <f t="shared" si="300"/>
        <v/>
      </c>
      <c r="I1539" s="3" t="str">
        <f t="shared" si="301"/>
        <v/>
      </c>
      <c r="J1539" s="3" t="str">
        <f t="shared" si="302"/>
        <v/>
      </c>
      <c r="K1539" s="3" t="str">
        <f t="shared" si="303"/>
        <v/>
      </c>
      <c r="L1539" s="3" t="str">
        <f t="shared" ref="L1539:L1602" si="305">IF(A1539&lt;&gt;"", IF(C1538&gt;0, IF(((C1539-C1538)/C1538)&gt;WIPWarningPercentage,C1539,NA()),NA()),"")</f>
        <v/>
      </c>
      <c r="M1539" s="3" t="str">
        <f t="shared" ref="M1539:M1602" si="306">IF(A1539&lt;&gt;"", IF(J1538+K1538&gt;0, IF(((J1539+K1539)-(J1538+K1538))/(J1538+K1538)&gt;AgeWarningPercentage,J1539+K1539,NA()),NA()),"")</f>
        <v/>
      </c>
    </row>
    <row r="1540" spans="1:13" x14ac:dyDescent="0.2">
      <c r="A1540" s="9" t="str">
        <f t="shared" si="304"/>
        <v/>
      </c>
      <c r="B1540" s="3" t="str">
        <f t="shared" si="296"/>
        <v/>
      </c>
      <c r="C1540" s="3" t="str">
        <f t="shared" si="299"/>
        <v/>
      </c>
      <c r="D1540" s="3" t="str">
        <f>IF(ISNUMBER(A1540),COUNTIF(Calculations!B:B, A1540),"")</f>
        <v/>
      </c>
      <c r="E1540" s="3" t="str">
        <f>IF(ISNUMBER(A1540),COUNTIF(Calculations!A:A, A1540),"")</f>
        <v/>
      </c>
      <c r="F1540" s="3" t="str">
        <f t="shared" si="297"/>
        <v/>
      </c>
      <c r="G1540" s="3" t="str">
        <f t="shared" si="298"/>
        <v/>
      </c>
      <c r="H1540" s="3" t="str">
        <f t="shared" si="300"/>
        <v/>
      </c>
      <c r="I1540" s="3" t="str">
        <f t="shared" si="301"/>
        <v/>
      </c>
      <c r="J1540" s="3" t="str">
        <f t="shared" si="302"/>
        <v/>
      </c>
      <c r="K1540" s="3" t="str">
        <f t="shared" si="303"/>
        <v/>
      </c>
      <c r="L1540" s="3" t="str">
        <f t="shared" si="305"/>
        <v/>
      </c>
      <c r="M1540" s="3" t="str">
        <f t="shared" si="306"/>
        <v/>
      </c>
    </row>
    <row r="1541" spans="1:13" x14ac:dyDescent="0.2">
      <c r="A1541" s="9" t="str">
        <f t="shared" si="304"/>
        <v/>
      </c>
      <c r="B1541" s="3" t="str">
        <f t="shared" si="296"/>
        <v/>
      </c>
      <c r="C1541" s="3" t="str">
        <f t="shared" si="299"/>
        <v/>
      </c>
      <c r="D1541" s="3" t="str">
        <f>IF(ISNUMBER(A1541),COUNTIF(Calculations!B:B, A1541),"")</f>
        <v/>
      </c>
      <c r="E1541" s="3" t="str">
        <f>IF(ISNUMBER(A1541),COUNTIF(Calculations!A:A, A1541),"")</f>
        <v/>
      </c>
      <c r="F1541" s="3" t="str">
        <f t="shared" si="297"/>
        <v/>
      </c>
      <c r="G1541" s="3" t="str">
        <f t="shared" si="298"/>
        <v/>
      </c>
      <c r="H1541" s="3" t="str">
        <f t="shared" si="300"/>
        <v/>
      </c>
      <c r="I1541" s="3" t="str">
        <f t="shared" si="301"/>
        <v/>
      </c>
      <c r="J1541" s="3" t="str">
        <f t="shared" si="302"/>
        <v/>
      </c>
      <c r="K1541" s="3" t="str">
        <f t="shared" si="303"/>
        <v/>
      </c>
      <c r="L1541" s="3" t="str">
        <f t="shared" si="305"/>
        <v/>
      </c>
      <c r="M1541" s="3" t="str">
        <f t="shared" si="306"/>
        <v/>
      </c>
    </row>
    <row r="1542" spans="1:13" x14ac:dyDescent="0.2">
      <c r="A1542" s="9" t="str">
        <f t="shared" si="304"/>
        <v/>
      </c>
      <c r="B1542" s="3" t="str">
        <f t="shared" si="296"/>
        <v/>
      </c>
      <c r="C1542" s="3" t="str">
        <f t="shared" si="299"/>
        <v/>
      </c>
      <c r="D1542" s="3" t="str">
        <f>IF(ISNUMBER(A1542),COUNTIF(Calculations!B:B, A1542),"")</f>
        <v/>
      </c>
      <c r="E1542" s="3" t="str">
        <f>IF(ISNUMBER(A1542),COUNTIF(Calculations!A:A, A1542),"")</f>
        <v/>
      </c>
      <c r="F1542" s="3" t="str">
        <f t="shared" si="297"/>
        <v/>
      </c>
      <c r="G1542" s="3" t="str">
        <f t="shared" si="298"/>
        <v/>
      </c>
      <c r="H1542" s="3" t="str">
        <f t="shared" si="300"/>
        <v/>
      </c>
      <c r="I1542" s="3" t="str">
        <f t="shared" si="301"/>
        <v/>
      </c>
      <c r="J1542" s="3" t="str">
        <f t="shared" si="302"/>
        <v/>
      </c>
      <c r="K1542" s="3" t="str">
        <f t="shared" si="303"/>
        <v/>
      </c>
      <c r="L1542" s="3" t="str">
        <f t="shared" si="305"/>
        <v/>
      </c>
      <c r="M1542" s="3" t="str">
        <f t="shared" si="306"/>
        <v/>
      </c>
    </row>
    <row r="1543" spans="1:13" x14ac:dyDescent="0.2">
      <c r="A1543" s="9" t="str">
        <f t="shared" si="304"/>
        <v/>
      </c>
      <c r="B1543" s="3" t="str">
        <f t="shared" si="296"/>
        <v/>
      </c>
      <c r="C1543" s="3" t="str">
        <f t="shared" si="299"/>
        <v/>
      </c>
      <c r="D1543" s="3" t="str">
        <f>IF(ISNUMBER(A1543),COUNTIF(Calculations!B:B, A1543),"")</f>
        <v/>
      </c>
      <c r="E1543" s="3" t="str">
        <f>IF(ISNUMBER(A1543),COUNTIF(Calculations!A:A, A1543),"")</f>
        <v/>
      </c>
      <c r="F1543" s="3" t="str">
        <f t="shared" si="297"/>
        <v/>
      </c>
      <c r="G1543" s="3" t="str">
        <f t="shared" si="298"/>
        <v/>
      </c>
      <c r="H1543" s="3" t="str">
        <f t="shared" si="300"/>
        <v/>
      </c>
      <c r="I1543" s="3" t="str">
        <f t="shared" si="301"/>
        <v/>
      </c>
      <c r="J1543" s="3" t="str">
        <f t="shared" si="302"/>
        <v/>
      </c>
      <c r="K1543" s="3" t="str">
        <f t="shared" si="303"/>
        <v/>
      </c>
      <c r="L1543" s="3" t="str">
        <f t="shared" si="305"/>
        <v/>
      </c>
      <c r="M1543" s="3" t="str">
        <f t="shared" si="306"/>
        <v/>
      </c>
    </row>
    <row r="1544" spans="1:13" x14ac:dyDescent="0.2">
      <c r="A1544" s="9" t="str">
        <f t="shared" si="304"/>
        <v/>
      </c>
      <c r="B1544" s="3" t="str">
        <f t="shared" si="296"/>
        <v/>
      </c>
      <c r="C1544" s="3" t="str">
        <f t="shared" si="299"/>
        <v/>
      </c>
      <c r="D1544" s="3" t="str">
        <f>IF(ISNUMBER(A1544),COUNTIF(Calculations!B:B, A1544),"")</f>
        <v/>
      </c>
      <c r="E1544" s="3" t="str">
        <f>IF(ISNUMBER(A1544),COUNTIF(Calculations!A:A, A1544),"")</f>
        <v/>
      </c>
      <c r="F1544" s="3" t="str">
        <f t="shared" si="297"/>
        <v/>
      </c>
      <c r="G1544" s="3" t="str">
        <f t="shared" si="298"/>
        <v/>
      </c>
      <c r="H1544" s="3" t="str">
        <f t="shared" si="300"/>
        <v/>
      </c>
      <c r="I1544" s="3" t="str">
        <f t="shared" si="301"/>
        <v/>
      </c>
      <c r="J1544" s="3" t="str">
        <f t="shared" si="302"/>
        <v/>
      </c>
      <c r="K1544" s="3" t="str">
        <f t="shared" si="303"/>
        <v/>
      </c>
      <c r="L1544" s="3" t="str">
        <f t="shared" si="305"/>
        <v/>
      </c>
      <c r="M1544" s="3" t="str">
        <f t="shared" si="306"/>
        <v/>
      </c>
    </row>
    <row r="1545" spans="1:13" x14ac:dyDescent="0.2">
      <c r="A1545" s="9" t="str">
        <f t="shared" si="304"/>
        <v/>
      </c>
      <c r="B1545" s="3" t="str">
        <f t="shared" si="296"/>
        <v/>
      </c>
      <c r="C1545" s="3" t="str">
        <f t="shared" si="299"/>
        <v/>
      </c>
      <c r="D1545" s="3" t="str">
        <f>IF(ISNUMBER(A1545),COUNTIF(Calculations!B:B, A1545),"")</f>
        <v/>
      </c>
      <c r="E1545" s="3" t="str">
        <f>IF(ISNUMBER(A1545),COUNTIF(Calculations!A:A, A1545),"")</f>
        <v/>
      </c>
      <c r="F1545" s="3" t="str">
        <f t="shared" si="297"/>
        <v/>
      </c>
      <c r="G1545" s="3" t="str">
        <f t="shared" si="298"/>
        <v/>
      </c>
      <c r="H1545" s="3" t="str">
        <f t="shared" si="300"/>
        <v/>
      </c>
      <c r="I1545" s="3" t="str">
        <f t="shared" si="301"/>
        <v/>
      </c>
      <c r="J1545" s="3" t="str">
        <f t="shared" si="302"/>
        <v/>
      </c>
      <c r="K1545" s="3" t="str">
        <f t="shared" si="303"/>
        <v/>
      </c>
      <c r="L1545" s="3" t="str">
        <f t="shared" si="305"/>
        <v/>
      </c>
      <c r="M1545" s="3" t="str">
        <f t="shared" si="306"/>
        <v/>
      </c>
    </row>
    <row r="1546" spans="1:13" x14ac:dyDescent="0.2">
      <c r="A1546" s="9" t="str">
        <f t="shared" si="304"/>
        <v/>
      </c>
      <c r="B1546" s="3" t="str">
        <f t="shared" si="296"/>
        <v/>
      </c>
      <c r="C1546" s="3" t="str">
        <f t="shared" si="299"/>
        <v/>
      </c>
      <c r="D1546" s="3" t="str">
        <f>IF(ISNUMBER(A1546),COUNTIF(Calculations!B:B, A1546),"")</f>
        <v/>
      </c>
      <c r="E1546" s="3" t="str">
        <f>IF(ISNUMBER(A1546),COUNTIF(Calculations!A:A, A1546),"")</f>
        <v/>
      </c>
      <c r="F1546" s="3" t="str">
        <f t="shared" si="297"/>
        <v/>
      </c>
      <c r="G1546" s="3" t="str">
        <f t="shared" si="298"/>
        <v/>
      </c>
      <c r="H1546" s="3" t="str">
        <f t="shared" si="300"/>
        <v/>
      </c>
      <c r="I1546" s="3" t="str">
        <f t="shared" si="301"/>
        <v/>
      </c>
      <c r="J1546" s="3" t="str">
        <f t="shared" si="302"/>
        <v/>
      </c>
      <c r="K1546" s="3" t="str">
        <f t="shared" si="303"/>
        <v/>
      </c>
      <c r="L1546" s="3" t="str">
        <f t="shared" si="305"/>
        <v/>
      </c>
      <c r="M1546" s="3" t="str">
        <f t="shared" si="306"/>
        <v/>
      </c>
    </row>
    <row r="1547" spans="1:13" x14ac:dyDescent="0.2">
      <c r="A1547" s="9" t="str">
        <f t="shared" si="304"/>
        <v/>
      </c>
      <c r="B1547" s="3" t="str">
        <f t="shared" si="296"/>
        <v/>
      </c>
      <c r="C1547" s="3" t="str">
        <f t="shared" si="299"/>
        <v/>
      </c>
      <c r="D1547" s="3" t="str">
        <f>IF(ISNUMBER(A1547),COUNTIF(Calculations!B:B, A1547),"")</f>
        <v/>
      </c>
      <c r="E1547" s="3" t="str">
        <f>IF(ISNUMBER(A1547),COUNTIF(Calculations!A:A, A1547),"")</f>
        <v/>
      </c>
      <c r="F1547" s="3" t="str">
        <f t="shared" si="297"/>
        <v/>
      </c>
      <c r="G1547" s="3" t="str">
        <f t="shared" si="298"/>
        <v/>
      </c>
      <c r="H1547" s="3" t="str">
        <f t="shared" si="300"/>
        <v/>
      </c>
      <c r="I1547" s="3" t="str">
        <f t="shared" si="301"/>
        <v/>
      </c>
      <c r="J1547" s="3" t="str">
        <f t="shared" si="302"/>
        <v/>
      </c>
      <c r="K1547" s="3" t="str">
        <f t="shared" si="303"/>
        <v/>
      </c>
      <c r="L1547" s="3" t="str">
        <f t="shared" si="305"/>
        <v/>
      </c>
      <c r="M1547" s="3" t="str">
        <f t="shared" si="306"/>
        <v/>
      </c>
    </row>
    <row r="1548" spans="1:13" x14ac:dyDescent="0.2">
      <c r="A1548" s="9" t="str">
        <f t="shared" si="304"/>
        <v/>
      </c>
      <c r="B1548" s="3" t="str">
        <f t="shared" si="296"/>
        <v/>
      </c>
      <c r="C1548" s="3" t="str">
        <f t="shared" si="299"/>
        <v/>
      </c>
      <c r="D1548" s="3" t="str">
        <f>IF(ISNUMBER(A1548),COUNTIF(Calculations!B:B, A1548),"")</f>
        <v/>
      </c>
      <c r="E1548" s="3" t="str">
        <f>IF(ISNUMBER(A1548),COUNTIF(Calculations!A:A, A1548),"")</f>
        <v/>
      </c>
      <c r="F1548" s="3" t="str">
        <f t="shared" si="297"/>
        <v/>
      </c>
      <c r="G1548" s="3" t="str">
        <f t="shared" si="298"/>
        <v/>
      </c>
      <c r="H1548" s="3" t="str">
        <f t="shared" si="300"/>
        <v/>
      </c>
      <c r="I1548" s="3" t="str">
        <f t="shared" si="301"/>
        <v/>
      </c>
      <c r="J1548" s="3" t="str">
        <f t="shared" si="302"/>
        <v/>
      </c>
      <c r="K1548" s="3" t="str">
        <f t="shared" si="303"/>
        <v/>
      </c>
      <c r="L1548" s="3" t="str">
        <f t="shared" si="305"/>
        <v/>
      </c>
      <c r="M1548" s="3" t="str">
        <f t="shared" si="306"/>
        <v/>
      </c>
    </row>
    <row r="1549" spans="1:13" x14ac:dyDescent="0.2">
      <c r="A1549" s="9" t="str">
        <f t="shared" si="304"/>
        <v/>
      </c>
      <c r="B1549" s="3" t="str">
        <f t="shared" si="296"/>
        <v/>
      </c>
      <c r="C1549" s="3" t="str">
        <f t="shared" si="299"/>
        <v/>
      </c>
      <c r="D1549" s="3" t="str">
        <f>IF(ISNUMBER(A1549),COUNTIF(Calculations!B:B, A1549),"")</f>
        <v/>
      </c>
      <c r="E1549" s="3" t="str">
        <f>IF(ISNUMBER(A1549),COUNTIF(Calculations!A:A, A1549),"")</f>
        <v/>
      </c>
      <c r="F1549" s="3" t="str">
        <f t="shared" si="297"/>
        <v/>
      </c>
      <c r="G1549" s="3" t="str">
        <f t="shared" si="298"/>
        <v/>
      </c>
      <c r="H1549" s="3" t="str">
        <f t="shared" si="300"/>
        <v/>
      </c>
      <c r="I1549" s="3" t="str">
        <f t="shared" si="301"/>
        <v/>
      </c>
      <c r="J1549" s="3" t="str">
        <f t="shared" si="302"/>
        <v/>
      </c>
      <c r="K1549" s="3" t="str">
        <f t="shared" si="303"/>
        <v/>
      </c>
      <c r="L1549" s="3" t="str">
        <f t="shared" si="305"/>
        <v/>
      </c>
      <c r="M1549" s="3" t="str">
        <f t="shared" si="306"/>
        <v/>
      </c>
    </row>
    <row r="1550" spans="1:13" x14ac:dyDescent="0.2">
      <c r="A1550" s="9" t="str">
        <f t="shared" si="304"/>
        <v/>
      </c>
      <c r="B1550" s="3" t="str">
        <f t="shared" si="296"/>
        <v/>
      </c>
      <c r="C1550" s="3" t="str">
        <f t="shared" si="299"/>
        <v/>
      </c>
      <c r="D1550" s="3" t="str">
        <f>IF(ISNUMBER(A1550),COUNTIF(Calculations!B:B, A1550),"")</f>
        <v/>
      </c>
      <c r="E1550" s="3" t="str">
        <f>IF(ISNUMBER(A1550),COUNTIF(Calculations!A:A, A1550),"")</f>
        <v/>
      </c>
      <c r="F1550" s="3" t="str">
        <f t="shared" si="297"/>
        <v/>
      </c>
      <c r="G1550" s="3" t="str">
        <f t="shared" si="298"/>
        <v/>
      </c>
      <c r="H1550" s="3" t="str">
        <f t="shared" si="300"/>
        <v/>
      </c>
      <c r="I1550" s="3" t="str">
        <f t="shared" si="301"/>
        <v/>
      </c>
      <c r="J1550" s="3" t="str">
        <f t="shared" si="302"/>
        <v/>
      </c>
      <c r="K1550" s="3" t="str">
        <f t="shared" si="303"/>
        <v/>
      </c>
      <c r="L1550" s="3" t="str">
        <f t="shared" si="305"/>
        <v/>
      </c>
      <c r="M1550" s="3" t="str">
        <f t="shared" si="306"/>
        <v/>
      </c>
    </row>
    <row r="1551" spans="1:13" x14ac:dyDescent="0.2">
      <c r="A1551" s="9" t="str">
        <f t="shared" si="304"/>
        <v/>
      </c>
      <c r="B1551" s="3" t="str">
        <f t="shared" si="296"/>
        <v/>
      </c>
      <c r="C1551" s="3" t="str">
        <f t="shared" si="299"/>
        <v/>
      </c>
      <c r="D1551" s="3" t="str">
        <f>IF(ISNUMBER(A1551),COUNTIF(Calculations!B:B, A1551),"")</f>
        <v/>
      </c>
      <c r="E1551" s="3" t="str">
        <f>IF(ISNUMBER(A1551),COUNTIF(Calculations!A:A, A1551),"")</f>
        <v/>
      </c>
      <c r="F1551" s="3" t="str">
        <f t="shared" si="297"/>
        <v/>
      </c>
      <c r="G1551" s="3" t="str">
        <f t="shared" si="298"/>
        <v/>
      </c>
      <c r="H1551" s="3" t="str">
        <f t="shared" si="300"/>
        <v/>
      </c>
      <c r="I1551" s="3" t="str">
        <f t="shared" si="301"/>
        <v/>
      </c>
      <c r="J1551" s="3" t="str">
        <f t="shared" si="302"/>
        <v/>
      </c>
      <c r="K1551" s="3" t="str">
        <f t="shared" si="303"/>
        <v/>
      </c>
      <c r="L1551" s="3" t="str">
        <f t="shared" si="305"/>
        <v/>
      </c>
      <c r="M1551" s="3" t="str">
        <f t="shared" si="306"/>
        <v/>
      </c>
    </row>
    <row r="1552" spans="1:13" x14ac:dyDescent="0.2">
      <c r="A1552" s="9" t="str">
        <f t="shared" si="304"/>
        <v/>
      </c>
      <c r="B1552" s="3" t="str">
        <f t="shared" si="296"/>
        <v/>
      </c>
      <c r="C1552" s="3" t="str">
        <f t="shared" si="299"/>
        <v/>
      </c>
      <c r="D1552" s="3" t="str">
        <f>IF(ISNUMBER(A1552),COUNTIF(Calculations!B:B, A1552),"")</f>
        <v/>
      </c>
      <c r="E1552" s="3" t="str">
        <f>IF(ISNUMBER(A1552),COUNTIF(Calculations!A:A, A1552),"")</f>
        <v/>
      </c>
      <c r="F1552" s="3" t="str">
        <f t="shared" si="297"/>
        <v/>
      </c>
      <c r="G1552" s="3" t="str">
        <f t="shared" si="298"/>
        <v/>
      </c>
      <c r="H1552" s="3" t="str">
        <f t="shared" si="300"/>
        <v/>
      </c>
      <c r="I1552" s="3" t="str">
        <f t="shared" si="301"/>
        <v/>
      </c>
      <c r="J1552" s="3" t="str">
        <f t="shared" si="302"/>
        <v/>
      </c>
      <c r="K1552" s="3" t="str">
        <f t="shared" si="303"/>
        <v/>
      </c>
      <c r="L1552" s="3" t="str">
        <f t="shared" si="305"/>
        <v/>
      </c>
      <c r="M1552" s="3" t="str">
        <f t="shared" si="306"/>
        <v/>
      </c>
    </row>
    <row r="1553" spans="1:13" x14ac:dyDescent="0.2">
      <c r="A1553" s="9" t="str">
        <f t="shared" si="304"/>
        <v/>
      </c>
      <c r="B1553" s="3" t="str">
        <f t="shared" si="296"/>
        <v/>
      </c>
      <c r="C1553" s="3" t="str">
        <f t="shared" si="299"/>
        <v/>
      </c>
      <c r="D1553" s="3" t="str">
        <f>IF(ISNUMBER(A1553),COUNTIF(Calculations!B:B, A1553),"")</f>
        <v/>
      </c>
      <c r="E1553" s="3" t="str">
        <f>IF(ISNUMBER(A1553),COUNTIF(Calculations!A:A, A1553),"")</f>
        <v/>
      </c>
      <c r="F1553" s="3" t="str">
        <f t="shared" si="297"/>
        <v/>
      </c>
      <c r="G1553" s="3" t="str">
        <f t="shared" si="298"/>
        <v/>
      </c>
      <c r="H1553" s="3" t="str">
        <f t="shared" si="300"/>
        <v/>
      </c>
      <c r="I1553" s="3" t="str">
        <f t="shared" si="301"/>
        <v/>
      </c>
      <c r="J1553" s="3" t="str">
        <f t="shared" si="302"/>
        <v/>
      </c>
      <c r="K1553" s="3" t="str">
        <f t="shared" si="303"/>
        <v/>
      </c>
      <c r="L1553" s="3" t="str">
        <f t="shared" si="305"/>
        <v/>
      </c>
      <c r="M1553" s="3" t="str">
        <f t="shared" si="306"/>
        <v/>
      </c>
    </row>
    <row r="1554" spans="1:13" x14ac:dyDescent="0.2">
      <c r="A1554" s="9" t="str">
        <f t="shared" si="304"/>
        <v/>
      </c>
      <c r="B1554" s="3" t="str">
        <f t="shared" si="296"/>
        <v/>
      </c>
      <c r="C1554" s="3" t="str">
        <f t="shared" si="299"/>
        <v/>
      </c>
      <c r="D1554" s="3" t="str">
        <f>IF(ISNUMBER(A1554),COUNTIF(Calculations!B:B, A1554),"")</f>
        <v/>
      </c>
      <c r="E1554" s="3" t="str">
        <f>IF(ISNUMBER(A1554),COUNTIF(Calculations!A:A, A1554),"")</f>
        <v/>
      </c>
      <c r="F1554" s="3" t="str">
        <f t="shared" si="297"/>
        <v/>
      </c>
      <c r="G1554" s="3" t="str">
        <f t="shared" si="298"/>
        <v/>
      </c>
      <c r="H1554" s="3" t="str">
        <f t="shared" si="300"/>
        <v/>
      </c>
      <c r="I1554" s="3" t="str">
        <f t="shared" si="301"/>
        <v/>
      </c>
      <c r="J1554" s="3" t="str">
        <f t="shared" si="302"/>
        <v/>
      </c>
      <c r="K1554" s="3" t="str">
        <f t="shared" si="303"/>
        <v/>
      </c>
      <c r="L1554" s="3" t="str">
        <f t="shared" si="305"/>
        <v/>
      </c>
      <c r="M1554" s="3" t="str">
        <f t="shared" si="306"/>
        <v/>
      </c>
    </row>
    <row r="1555" spans="1:13" x14ac:dyDescent="0.2">
      <c r="A1555" s="9" t="str">
        <f t="shared" si="304"/>
        <v/>
      </c>
      <c r="B1555" s="3" t="str">
        <f t="shared" si="296"/>
        <v/>
      </c>
      <c r="C1555" s="3" t="str">
        <f t="shared" si="299"/>
        <v/>
      </c>
      <c r="D1555" s="3" t="str">
        <f>IF(ISNUMBER(A1555),COUNTIF(Calculations!B:B, A1555),"")</f>
        <v/>
      </c>
      <c r="E1555" s="3" t="str">
        <f>IF(ISNUMBER(A1555),COUNTIF(Calculations!A:A, A1555),"")</f>
        <v/>
      </c>
      <c r="F1555" s="3" t="str">
        <f t="shared" si="297"/>
        <v/>
      </c>
      <c r="G1555" s="3" t="str">
        <f t="shared" si="298"/>
        <v/>
      </c>
      <c r="H1555" s="3" t="str">
        <f t="shared" si="300"/>
        <v/>
      </c>
      <c r="I1555" s="3" t="str">
        <f t="shared" si="301"/>
        <v/>
      </c>
      <c r="J1555" s="3" t="str">
        <f t="shared" si="302"/>
        <v/>
      </c>
      <c r="K1555" s="3" t="str">
        <f t="shared" si="303"/>
        <v/>
      </c>
      <c r="L1555" s="3" t="str">
        <f t="shared" si="305"/>
        <v/>
      </c>
      <c r="M1555" s="3" t="str">
        <f t="shared" si="306"/>
        <v/>
      </c>
    </row>
    <row r="1556" spans="1:13" x14ac:dyDescent="0.2">
      <c r="A1556" s="9" t="str">
        <f t="shared" si="304"/>
        <v/>
      </c>
      <c r="B1556" s="3" t="str">
        <f t="shared" si="296"/>
        <v/>
      </c>
      <c r="C1556" s="3" t="str">
        <f t="shared" si="299"/>
        <v/>
      </c>
      <c r="D1556" s="3" t="str">
        <f>IF(ISNUMBER(A1556),COUNTIF(Calculations!B:B, A1556),"")</f>
        <v/>
      </c>
      <c r="E1556" s="3" t="str">
        <f>IF(ISNUMBER(A1556),COUNTIF(Calculations!A:A, A1556),"")</f>
        <v/>
      </c>
      <c r="F1556" s="3" t="str">
        <f t="shared" si="297"/>
        <v/>
      </c>
      <c r="G1556" s="3" t="str">
        <f t="shared" si="298"/>
        <v/>
      </c>
      <c r="H1556" s="3" t="str">
        <f t="shared" si="300"/>
        <v/>
      </c>
      <c r="I1556" s="3" t="str">
        <f t="shared" si="301"/>
        <v/>
      </c>
      <c r="J1556" s="3" t="str">
        <f t="shared" si="302"/>
        <v/>
      </c>
      <c r="K1556" s="3" t="str">
        <f t="shared" si="303"/>
        <v/>
      </c>
      <c r="L1556" s="3" t="str">
        <f t="shared" si="305"/>
        <v/>
      </c>
      <c r="M1556" s="3" t="str">
        <f t="shared" si="306"/>
        <v/>
      </c>
    </row>
    <row r="1557" spans="1:13" x14ac:dyDescent="0.2">
      <c r="A1557" s="9" t="str">
        <f t="shared" si="304"/>
        <v/>
      </c>
      <c r="B1557" s="3" t="str">
        <f t="shared" si="296"/>
        <v/>
      </c>
      <c r="C1557" s="3" t="str">
        <f t="shared" si="299"/>
        <v/>
      </c>
      <c r="D1557" s="3" t="str">
        <f>IF(ISNUMBER(A1557),COUNTIF(Calculations!B:B, A1557),"")</f>
        <v/>
      </c>
      <c r="E1557" s="3" t="str">
        <f>IF(ISNUMBER(A1557),COUNTIF(Calculations!A:A, A1557),"")</f>
        <v/>
      </c>
      <c r="F1557" s="3" t="str">
        <f t="shared" si="297"/>
        <v/>
      </c>
      <c r="G1557" s="3" t="str">
        <f t="shared" si="298"/>
        <v/>
      </c>
      <c r="H1557" s="3" t="str">
        <f t="shared" si="300"/>
        <v/>
      </c>
      <c r="I1557" s="3" t="str">
        <f t="shared" si="301"/>
        <v/>
      </c>
      <c r="J1557" s="3" t="str">
        <f t="shared" si="302"/>
        <v/>
      </c>
      <c r="K1557" s="3" t="str">
        <f t="shared" si="303"/>
        <v/>
      </c>
      <c r="L1557" s="3" t="str">
        <f t="shared" si="305"/>
        <v/>
      </c>
      <c r="M1557" s="3" t="str">
        <f t="shared" si="306"/>
        <v/>
      </c>
    </row>
    <row r="1558" spans="1:13" x14ac:dyDescent="0.2">
      <c r="A1558" s="9" t="str">
        <f t="shared" si="304"/>
        <v/>
      </c>
      <c r="B1558" s="3" t="str">
        <f t="shared" si="296"/>
        <v/>
      </c>
      <c r="C1558" s="3" t="str">
        <f t="shared" si="299"/>
        <v/>
      </c>
      <c r="D1558" s="3" t="str">
        <f>IF(ISNUMBER(A1558),COUNTIF(Calculations!B:B, A1558),"")</f>
        <v/>
      </c>
      <c r="E1558" s="3" t="str">
        <f>IF(ISNUMBER(A1558),COUNTIF(Calculations!A:A, A1558),"")</f>
        <v/>
      </c>
      <c r="F1558" s="3" t="str">
        <f t="shared" si="297"/>
        <v/>
      </c>
      <c r="G1558" s="3" t="str">
        <f t="shared" si="298"/>
        <v/>
      </c>
      <c r="H1558" s="3" t="str">
        <f t="shared" si="300"/>
        <v/>
      </c>
      <c r="I1558" s="3" t="str">
        <f t="shared" si="301"/>
        <v/>
      </c>
      <c r="J1558" s="3" t="str">
        <f t="shared" si="302"/>
        <v/>
      </c>
      <c r="K1558" s="3" t="str">
        <f t="shared" si="303"/>
        <v/>
      </c>
      <c r="L1558" s="3" t="str">
        <f t="shared" si="305"/>
        <v/>
      </c>
      <c r="M1558" s="3" t="str">
        <f t="shared" si="306"/>
        <v/>
      </c>
    </row>
    <row r="1559" spans="1:13" x14ac:dyDescent="0.2">
      <c r="A1559" s="9" t="str">
        <f t="shared" si="304"/>
        <v/>
      </c>
      <c r="B1559" s="3" t="str">
        <f t="shared" si="296"/>
        <v/>
      </c>
      <c r="C1559" s="3" t="str">
        <f t="shared" si="299"/>
        <v/>
      </c>
      <c r="D1559" s="3" t="str">
        <f>IF(ISNUMBER(A1559),COUNTIF(Calculations!B:B, A1559),"")</f>
        <v/>
      </c>
      <c r="E1559" s="3" t="str">
        <f>IF(ISNUMBER(A1559),COUNTIF(Calculations!A:A, A1559),"")</f>
        <v/>
      </c>
      <c r="F1559" s="3" t="str">
        <f t="shared" si="297"/>
        <v/>
      </c>
      <c r="G1559" s="3" t="str">
        <f t="shared" si="298"/>
        <v/>
      </c>
      <c r="H1559" s="3" t="str">
        <f t="shared" si="300"/>
        <v/>
      </c>
      <c r="I1559" s="3" t="str">
        <f t="shared" si="301"/>
        <v/>
      </c>
      <c r="J1559" s="3" t="str">
        <f t="shared" si="302"/>
        <v/>
      </c>
      <c r="K1559" s="3" t="str">
        <f t="shared" si="303"/>
        <v/>
      </c>
      <c r="L1559" s="3" t="str">
        <f t="shared" si="305"/>
        <v/>
      </c>
      <c r="M1559" s="3" t="str">
        <f t="shared" si="306"/>
        <v/>
      </c>
    </row>
    <row r="1560" spans="1:13" x14ac:dyDescent="0.2">
      <c r="A1560" s="9" t="str">
        <f t="shared" si="304"/>
        <v/>
      </c>
      <c r="B1560" s="3" t="str">
        <f t="shared" si="296"/>
        <v/>
      </c>
      <c r="C1560" s="3" t="str">
        <f t="shared" si="299"/>
        <v/>
      </c>
      <c r="D1560" s="3" t="str">
        <f>IF(ISNUMBER(A1560),COUNTIF(Calculations!B:B, A1560),"")</f>
        <v/>
      </c>
      <c r="E1560" s="3" t="str">
        <f>IF(ISNUMBER(A1560),COUNTIF(Calculations!A:A, A1560),"")</f>
        <v/>
      </c>
      <c r="F1560" s="3" t="str">
        <f t="shared" si="297"/>
        <v/>
      </c>
      <c r="G1560" s="3" t="str">
        <f t="shared" si="298"/>
        <v/>
      </c>
      <c r="H1560" s="3" t="str">
        <f t="shared" si="300"/>
        <v/>
      </c>
      <c r="I1560" s="3" t="str">
        <f t="shared" si="301"/>
        <v/>
      </c>
      <c r="J1560" s="3" t="str">
        <f t="shared" si="302"/>
        <v/>
      </c>
      <c r="K1560" s="3" t="str">
        <f t="shared" si="303"/>
        <v/>
      </c>
      <c r="L1560" s="3" t="str">
        <f t="shared" si="305"/>
        <v/>
      </c>
      <c r="M1560" s="3" t="str">
        <f t="shared" si="306"/>
        <v/>
      </c>
    </row>
    <row r="1561" spans="1:13" x14ac:dyDescent="0.2">
      <c r="A1561" s="9" t="str">
        <f t="shared" si="304"/>
        <v/>
      </c>
      <c r="B1561" s="3" t="str">
        <f t="shared" si="296"/>
        <v/>
      </c>
      <c r="C1561" s="3" t="str">
        <f t="shared" si="299"/>
        <v/>
      </c>
      <c r="D1561" s="3" t="str">
        <f>IF(ISNUMBER(A1561),COUNTIF(Calculations!B:B, A1561),"")</f>
        <v/>
      </c>
      <c r="E1561" s="3" t="str">
        <f>IF(ISNUMBER(A1561),COUNTIF(Calculations!A:A, A1561),"")</f>
        <v/>
      </c>
      <c r="F1561" s="3" t="str">
        <f t="shared" si="297"/>
        <v/>
      </c>
      <c r="G1561" s="3" t="str">
        <f t="shared" si="298"/>
        <v/>
      </c>
      <c r="H1561" s="3" t="str">
        <f t="shared" si="300"/>
        <v/>
      </c>
      <c r="I1561" s="3" t="str">
        <f t="shared" si="301"/>
        <v/>
      </c>
      <c r="J1561" s="3" t="str">
        <f t="shared" si="302"/>
        <v/>
      </c>
      <c r="K1561" s="3" t="str">
        <f t="shared" si="303"/>
        <v/>
      </c>
      <c r="L1561" s="3" t="str">
        <f t="shared" si="305"/>
        <v/>
      </c>
      <c r="M1561" s="3" t="str">
        <f t="shared" si="306"/>
        <v/>
      </c>
    </row>
    <row r="1562" spans="1:13" x14ac:dyDescent="0.2">
      <c r="A1562" s="9" t="str">
        <f t="shared" si="304"/>
        <v/>
      </c>
      <c r="B1562" s="3" t="str">
        <f t="shared" si="296"/>
        <v/>
      </c>
      <c r="C1562" s="3" t="str">
        <f t="shared" si="299"/>
        <v/>
      </c>
      <c r="D1562" s="3" t="str">
        <f>IF(ISNUMBER(A1562),COUNTIF(Calculations!B:B, A1562),"")</f>
        <v/>
      </c>
      <c r="E1562" s="3" t="str">
        <f>IF(ISNUMBER(A1562),COUNTIF(Calculations!A:A, A1562),"")</f>
        <v/>
      </c>
      <c r="F1562" s="3" t="str">
        <f t="shared" si="297"/>
        <v/>
      </c>
      <c r="G1562" s="3" t="str">
        <f t="shared" si="298"/>
        <v/>
      </c>
      <c r="H1562" s="3" t="str">
        <f t="shared" si="300"/>
        <v/>
      </c>
      <c r="I1562" s="3" t="str">
        <f t="shared" si="301"/>
        <v/>
      </c>
      <c r="J1562" s="3" t="str">
        <f t="shared" si="302"/>
        <v/>
      </c>
      <c r="K1562" s="3" t="str">
        <f t="shared" si="303"/>
        <v/>
      </c>
      <c r="L1562" s="3" t="str">
        <f t="shared" si="305"/>
        <v/>
      </c>
      <c r="M1562" s="3" t="str">
        <f t="shared" si="306"/>
        <v/>
      </c>
    </row>
    <row r="1563" spans="1:13" x14ac:dyDescent="0.2">
      <c r="A1563" s="9" t="str">
        <f t="shared" si="304"/>
        <v/>
      </c>
      <c r="B1563" s="3" t="str">
        <f t="shared" si="296"/>
        <v/>
      </c>
      <c r="C1563" s="3" t="str">
        <f t="shared" si="299"/>
        <v/>
      </c>
      <c r="D1563" s="3" t="str">
        <f>IF(ISNUMBER(A1563),COUNTIF(Calculations!B:B, A1563),"")</f>
        <v/>
      </c>
      <c r="E1563" s="3" t="str">
        <f>IF(ISNUMBER(A1563),COUNTIF(Calculations!A:A, A1563),"")</f>
        <v/>
      </c>
      <c r="F1563" s="3" t="str">
        <f t="shared" si="297"/>
        <v/>
      </c>
      <c r="G1563" s="3" t="str">
        <f t="shared" si="298"/>
        <v/>
      </c>
      <c r="H1563" s="3" t="str">
        <f t="shared" si="300"/>
        <v/>
      </c>
      <c r="I1563" s="3" t="str">
        <f t="shared" si="301"/>
        <v/>
      </c>
      <c r="J1563" s="3" t="str">
        <f t="shared" si="302"/>
        <v/>
      </c>
      <c r="K1563" s="3" t="str">
        <f t="shared" si="303"/>
        <v/>
      </c>
      <c r="L1563" s="3" t="str">
        <f t="shared" si="305"/>
        <v/>
      </c>
      <c r="M1563" s="3" t="str">
        <f t="shared" si="306"/>
        <v/>
      </c>
    </row>
    <row r="1564" spans="1:13" x14ac:dyDescent="0.2">
      <c r="A1564" s="9" t="str">
        <f t="shared" si="304"/>
        <v/>
      </c>
      <c r="B1564" s="3" t="str">
        <f t="shared" si="296"/>
        <v/>
      </c>
      <c r="C1564" s="3" t="str">
        <f t="shared" si="299"/>
        <v/>
      </c>
      <c r="D1564" s="3" t="str">
        <f>IF(ISNUMBER(A1564),COUNTIF(Calculations!B:B, A1564),"")</f>
        <v/>
      </c>
      <c r="E1564" s="3" t="str">
        <f>IF(ISNUMBER(A1564),COUNTIF(Calculations!A:A, A1564),"")</f>
        <v/>
      </c>
      <c r="F1564" s="3" t="str">
        <f t="shared" si="297"/>
        <v/>
      </c>
      <c r="G1564" s="3" t="str">
        <f t="shared" si="298"/>
        <v/>
      </c>
      <c r="H1564" s="3" t="str">
        <f t="shared" si="300"/>
        <v/>
      </c>
      <c r="I1564" s="3" t="str">
        <f t="shared" si="301"/>
        <v/>
      </c>
      <c r="J1564" s="3" t="str">
        <f t="shared" si="302"/>
        <v/>
      </c>
      <c r="K1564" s="3" t="str">
        <f t="shared" si="303"/>
        <v/>
      </c>
      <c r="L1564" s="3" t="str">
        <f t="shared" si="305"/>
        <v/>
      </c>
      <c r="M1564" s="3" t="str">
        <f t="shared" si="306"/>
        <v/>
      </c>
    </row>
    <row r="1565" spans="1:13" x14ac:dyDescent="0.2">
      <c r="A1565" s="9" t="str">
        <f t="shared" si="304"/>
        <v/>
      </c>
      <c r="B1565" s="3" t="str">
        <f t="shared" si="296"/>
        <v/>
      </c>
      <c r="C1565" s="3" t="str">
        <f t="shared" si="299"/>
        <v/>
      </c>
      <c r="D1565" s="3" t="str">
        <f>IF(ISNUMBER(A1565),COUNTIF(Calculations!B:B, A1565),"")</f>
        <v/>
      </c>
      <c r="E1565" s="3" t="str">
        <f>IF(ISNUMBER(A1565),COUNTIF(Calculations!A:A, A1565),"")</f>
        <v/>
      </c>
      <c r="F1565" s="3" t="str">
        <f t="shared" si="297"/>
        <v/>
      </c>
      <c r="G1565" s="3" t="str">
        <f t="shared" si="298"/>
        <v/>
      </c>
      <c r="H1565" s="3" t="str">
        <f t="shared" si="300"/>
        <v/>
      </c>
      <c r="I1565" s="3" t="str">
        <f t="shared" si="301"/>
        <v/>
      </c>
      <c r="J1565" s="3" t="str">
        <f t="shared" si="302"/>
        <v/>
      </c>
      <c r="K1565" s="3" t="str">
        <f t="shared" si="303"/>
        <v/>
      </c>
      <c r="L1565" s="3" t="str">
        <f t="shared" si="305"/>
        <v/>
      </c>
      <c r="M1565" s="3" t="str">
        <f t="shared" si="306"/>
        <v/>
      </c>
    </row>
    <row r="1566" spans="1:13" x14ac:dyDescent="0.2">
      <c r="A1566" s="9" t="str">
        <f t="shared" si="304"/>
        <v/>
      </c>
      <c r="B1566" s="3" t="str">
        <f t="shared" si="296"/>
        <v/>
      </c>
      <c r="C1566" s="3" t="str">
        <f t="shared" si="299"/>
        <v/>
      </c>
      <c r="D1566" s="3" t="str">
        <f>IF(ISNUMBER(A1566),COUNTIF(Calculations!B:B, A1566),"")</f>
        <v/>
      </c>
      <c r="E1566" s="3" t="str">
        <f>IF(ISNUMBER(A1566),COUNTIF(Calculations!A:A, A1566),"")</f>
        <v/>
      </c>
      <c r="F1566" s="3" t="str">
        <f t="shared" si="297"/>
        <v/>
      </c>
      <c r="G1566" s="3" t="str">
        <f t="shared" si="298"/>
        <v/>
      </c>
      <c r="H1566" s="3" t="str">
        <f t="shared" si="300"/>
        <v/>
      </c>
      <c r="I1566" s="3" t="str">
        <f t="shared" si="301"/>
        <v/>
      </c>
      <c r="J1566" s="3" t="str">
        <f t="shared" si="302"/>
        <v/>
      </c>
      <c r="K1566" s="3" t="str">
        <f t="shared" si="303"/>
        <v/>
      </c>
      <c r="L1566" s="3" t="str">
        <f t="shared" si="305"/>
        <v/>
      </c>
      <c r="M1566" s="3" t="str">
        <f t="shared" si="306"/>
        <v/>
      </c>
    </row>
    <row r="1567" spans="1:13" x14ac:dyDescent="0.2">
      <c r="A1567" s="9" t="str">
        <f t="shared" si="304"/>
        <v/>
      </c>
      <c r="B1567" s="3" t="str">
        <f t="shared" si="296"/>
        <v/>
      </c>
      <c r="C1567" s="3" t="str">
        <f t="shared" si="299"/>
        <v/>
      </c>
      <c r="D1567" s="3" t="str">
        <f>IF(ISNUMBER(A1567),COUNTIF(Calculations!B:B, A1567),"")</f>
        <v/>
      </c>
      <c r="E1567" s="3" t="str">
        <f>IF(ISNUMBER(A1567),COUNTIF(Calculations!A:A, A1567),"")</f>
        <v/>
      </c>
      <c r="F1567" s="3" t="str">
        <f t="shared" si="297"/>
        <v/>
      </c>
      <c r="G1567" s="3" t="str">
        <f t="shared" si="298"/>
        <v/>
      </c>
      <c r="H1567" s="3" t="str">
        <f t="shared" si="300"/>
        <v/>
      </c>
      <c r="I1567" s="3" t="str">
        <f t="shared" si="301"/>
        <v/>
      </c>
      <c r="J1567" s="3" t="str">
        <f t="shared" si="302"/>
        <v/>
      </c>
      <c r="K1567" s="3" t="str">
        <f t="shared" si="303"/>
        <v/>
      </c>
      <c r="L1567" s="3" t="str">
        <f t="shared" si="305"/>
        <v/>
      </c>
      <c r="M1567" s="3" t="str">
        <f t="shared" si="306"/>
        <v/>
      </c>
    </row>
    <row r="1568" spans="1:13" x14ac:dyDescent="0.2">
      <c r="A1568" s="9" t="str">
        <f t="shared" si="304"/>
        <v/>
      </c>
      <c r="B1568" s="3" t="str">
        <f t="shared" si="296"/>
        <v/>
      </c>
      <c r="C1568" s="3" t="str">
        <f t="shared" si="299"/>
        <v/>
      </c>
      <c r="D1568" s="3" t="str">
        <f>IF(ISNUMBER(A1568),COUNTIF(Calculations!B:B, A1568),"")</f>
        <v/>
      </c>
      <c r="E1568" s="3" t="str">
        <f>IF(ISNUMBER(A1568),COUNTIF(Calculations!A:A, A1568),"")</f>
        <v/>
      </c>
      <c r="F1568" s="3" t="str">
        <f t="shared" si="297"/>
        <v/>
      </c>
      <c r="G1568" s="3" t="str">
        <f t="shared" si="298"/>
        <v/>
      </c>
      <c r="H1568" s="3" t="str">
        <f t="shared" si="300"/>
        <v/>
      </c>
      <c r="I1568" s="3" t="str">
        <f t="shared" si="301"/>
        <v/>
      </c>
      <c r="J1568" s="3" t="str">
        <f t="shared" si="302"/>
        <v/>
      </c>
      <c r="K1568" s="3" t="str">
        <f t="shared" si="303"/>
        <v/>
      </c>
      <c r="L1568" s="3" t="str">
        <f t="shared" si="305"/>
        <v/>
      </c>
      <c r="M1568" s="3" t="str">
        <f t="shared" si="306"/>
        <v/>
      </c>
    </row>
    <row r="1569" spans="1:13" x14ac:dyDescent="0.2">
      <c r="A1569" s="9" t="str">
        <f t="shared" si="304"/>
        <v/>
      </c>
      <c r="B1569" s="3" t="str">
        <f t="shared" si="296"/>
        <v/>
      </c>
      <c r="C1569" s="3" t="str">
        <f t="shared" si="299"/>
        <v/>
      </c>
      <c r="D1569" s="3" t="str">
        <f>IF(ISNUMBER(A1569),COUNTIF(Calculations!B:B, A1569),"")</f>
        <v/>
      </c>
      <c r="E1569" s="3" t="str">
        <f>IF(ISNUMBER(A1569),COUNTIF(Calculations!A:A, A1569),"")</f>
        <v/>
      </c>
      <c r="F1569" s="3" t="str">
        <f t="shared" si="297"/>
        <v/>
      </c>
      <c r="G1569" s="3" t="str">
        <f t="shared" si="298"/>
        <v/>
      </c>
      <c r="H1569" s="3" t="str">
        <f t="shared" si="300"/>
        <v/>
      </c>
      <c r="I1569" s="3" t="str">
        <f t="shared" si="301"/>
        <v/>
      </c>
      <c r="J1569" s="3" t="str">
        <f t="shared" si="302"/>
        <v/>
      </c>
      <c r="K1569" s="3" t="str">
        <f t="shared" si="303"/>
        <v/>
      </c>
      <c r="L1569" s="3" t="str">
        <f t="shared" si="305"/>
        <v/>
      </c>
      <c r="M1569" s="3" t="str">
        <f t="shared" si="306"/>
        <v/>
      </c>
    </row>
    <row r="1570" spans="1:13" x14ac:dyDescent="0.2">
      <c r="A1570" s="9" t="str">
        <f t="shared" si="304"/>
        <v/>
      </c>
      <c r="B1570" s="3" t="str">
        <f t="shared" si="296"/>
        <v/>
      </c>
      <c r="C1570" s="3" t="str">
        <f t="shared" si="299"/>
        <v/>
      </c>
      <c r="D1570" s="3" t="str">
        <f>IF(ISNUMBER(A1570),COUNTIF(Calculations!B:B, A1570),"")</f>
        <v/>
      </c>
      <c r="E1570" s="3" t="str">
        <f>IF(ISNUMBER(A1570),COUNTIF(Calculations!A:A, A1570),"")</f>
        <v/>
      </c>
      <c r="F1570" s="3" t="str">
        <f t="shared" si="297"/>
        <v/>
      </c>
      <c r="G1570" s="3" t="str">
        <f t="shared" si="298"/>
        <v/>
      </c>
      <c r="H1570" s="3" t="str">
        <f t="shared" si="300"/>
        <v/>
      </c>
      <c r="I1570" s="3" t="str">
        <f t="shared" si="301"/>
        <v/>
      </c>
      <c r="J1570" s="3" t="str">
        <f t="shared" si="302"/>
        <v/>
      </c>
      <c r="K1570" s="3" t="str">
        <f t="shared" si="303"/>
        <v/>
      </c>
      <c r="L1570" s="3" t="str">
        <f t="shared" si="305"/>
        <v/>
      </c>
      <c r="M1570" s="3" t="str">
        <f t="shared" si="306"/>
        <v/>
      </c>
    </row>
    <row r="1571" spans="1:13" x14ac:dyDescent="0.2">
      <c r="A1571" s="9" t="str">
        <f t="shared" si="304"/>
        <v/>
      </c>
      <c r="B1571" s="3" t="str">
        <f t="shared" si="296"/>
        <v/>
      </c>
      <c r="C1571" s="3" t="str">
        <f t="shared" si="299"/>
        <v/>
      </c>
      <c r="D1571" s="3" t="str">
        <f>IF(ISNUMBER(A1571),COUNTIF(Calculations!B:B, A1571),"")</f>
        <v/>
      </c>
      <c r="E1571" s="3" t="str">
        <f>IF(ISNUMBER(A1571),COUNTIF(Calculations!A:A, A1571),"")</f>
        <v/>
      </c>
      <c r="F1571" s="3" t="str">
        <f t="shared" si="297"/>
        <v/>
      </c>
      <c r="G1571" s="3" t="str">
        <f t="shared" si="298"/>
        <v/>
      </c>
      <c r="H1571" s="3" t="str">
        <f t="shared" si="300"/>
        <v/>
      </c>
      <c r="I1571" s="3" t="str">
        <f t="shared" si="301"/>
        <v/>
      </c>
      <c r="J1571" s="3" t="str">
        <f t="shared" si="302"/>
        <v/>
      </c>
      <c r="K1571" s="3" t="str">
        <f t="shared" si="303"/>
        <v/>
      </c>
      <c r="L1571" s="3" t="str">
        <f t="shared" si="305"/>
        <v/>
      </c>
      <c r="M1571" s="3" t="str">
        <f t="shared" si="306"/>
        <v/>
      </c>
    </row>
    <row r="1572" spans="1:13" x14ac:dyDescent="0.2">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3" t="str">
        <f t="shared" ref="F1572:F1635" si="308">IF(ISNUMBER(A1572),F1571 + D1572,"")</f>
        <v/>
      </c>
      <c r="G1572" s="3" t="str">
        <f t="shared" ref="G1572:G1635" si="309">IF(ISNUMBER(A1572),G1571 + E1572,"")</f>
        <v/>
      </c>
      <c r="H1572" s="3" t="str">
        <f t="shared" si="300"/>
        <v/>
      </c>
      <c r="I1572" s="3" t="str">
        <f t="shared" si="301"/>
        <v/>
      </c>
      <c r="J1572" s="3" t="str">
        <f t="shared" si="302"/>
        <v/>
      </c>
      <c r="K1572" s="3" t="str">
        <f t="shared" si="303"/>
        <v/>
      </c>
      <c r="L1572" s="3" t="str">
        <f t="shared" si="305"/>
        <v/>
      </c>
      <c r="M1572" s="3" t="str">
        <f t="shared" si="306"/>
        <v/>
      </c>
    </row>
    <row r="1573" spans="1:13" x14ac:dyDescent="0.2">
      <c r="A1573" s="9" t="str">
        <f t="shared" si="304"/>
        <v/>
      </c>
      <c r="B1573" s="3" t="str">
        <f t="shared" si="307"/>
        <v/>
      </c>
      <c r="C1573" s="3" t="str">
        <f t="shared" si="299"/>
        <v/>
      </c>
      <c r="D1573" s="3" t="str">
        <f>IF(ISNUMBER(A1573),COUNTIF(Calculations!B:B, A1573),"")</f>
        <v/>
      </c>
      <c r="E1573" s="3" t="str">
        <f>IF(ISNUMBER(A1573),COUNTIF(Calculations!A:A, A1573),"")</f>
        <v/>
      </c>
      <c r="F1573" s="3" t="str">
        <f t="shared" si="308"/>
        <v/>
      </c>
      <c r="G1573" s="3" t="str">
        <f t="shared" si="309"/>
        <v/>
      </c>
      <c r="H1573" s="3" t="str">
        <f t="shared" si="300"/>
        <v/>
      </c>
      <c r="I1573" s="3" t="str">
        <f t="shared" si="301"/>
        <v/>
      </c>
      <c r="J1573" s="3" t="str">
        <f t="shared" si="302"/>
        <v/>
      </c>
      <c r="K1573" s="3" t="str">
        <f t="shared" si="303"/>
        <v/>
      </c>
      <c r="L1573" s="3" t="str">
        <f t="shared" si="305"/>
        <v/>
      </c>
      <c r="M1573" s="3" t="str">
        <f t="shared" si="306"/>
        <v/>
      </c>
    </row>
    <row r="1574" spans="1:13" x14ac:dyDescent="0.2">
      <c r="A1574" s="9" t="str">
        <f t="shared" si="304"/>
        <v/>
      </c>
      <c r="B1574" s="3" t="str">
        <f t="shared" si="307"/>
        <v/>
      </c>
      <c r="C1574" s="3" t="str">
        <f t="shared" si="299"/>
        <v/>
      </c>
      <c r="D1574" s="3" t="str">
        <f>IF(ISNUMBER(A1574),COUNTIF(Calculations!B:B, A1574),"")</f>
        <v/>
      </c>
      <c r="E1574" s="3" t="str">
        <f>IF(ISNUMBER(A1574),COUNTIF(Calculations!A:A, A1574),"")</f>
        <v/>
      </c>
      <c r="F1574" s="3" t="str">
        <f t="shared" si="308"/>
        <v/>
      </c>
      <c r="G1574" s="3" t="str">
        <f t="shared" si="309"/>
        <v/>
      </c>
      <c r="H1574" s="3" t="str">
        <f t="shared" si="300"/>
        <v/>
      </c>
      <c r="I1574" s="3" t="str">
        <f t="shared" si="301"/>
        <v/>
      </c>
      <c r="J1574" s="3" t="str">
        <f t="shared" si="302"/>
        <v/>
      </c>
      <c r="K1574" s="3" t="str">
        <f t="shared" si="303"/>
        <v/>
      </c>
      <c r="L1574" s="3" t="str">
        <f t="shared" si="305"/>
        <v/>
      </c>
      <c r="M1574" s="3" t="str">
        <f t="shared" si="306"/>
        <v/>
      </c>
    </row>
    <row r="1575" spans="1:13" x14ac:dyDescent="0.2">
      <c r="A1575" s="9" t="str">
        <f t="shared" si="304"/>
        <v/>
      </c>
      <c r="B1575" s="3" t="str">
        <f t="shared" si="307"/>
        <v/>
      </c>
      <c r="C1575" s="3" t="str">
        <f t="shared" si="299"/>
        <v/>
      </c>
      <c r="D1575" s="3" t="str">
        <f>IF(ISNUMBER(A1575),COUNTIF(Calculations!B:B, A1575),"")</f>
        <v/>
      </c>
      <c r="E1575" s="3" t="str">
        <f>IF(ISNUMBER(A1575),COUNTIF(Calculations!A:A, A1575),"")</f>
        <v/>
      </c>
      <c r="F1575" s="3" t="str">
        <f t="shared" si="308"/>
        <v/>
      </c>
      <c r="G1575" s="3" t="str">
        <f t="shared" si="309"/>
        <v/>
      </c>
      <c r="H1575" s="3" t="str">
        <f t="shared" si="300"/>
        <v/>
      </c>
      <c r="I1575" s="3" t="str">
        <f t="shared" si="301"/>
        <v/>
      </c>
      <c r="J1575" s="3" t="str">
        <f t="shared" si="302"/>
        <v/>
      </c>
      <c r="K1575" s="3" t="str">
        <f t="shared" si="303"/>
        <v/>
      </c>
      <c r="L1575" s="3" t="str">
        <f t="shared" si="305"/>
        <v/>
      </c>
      <c r="M1575" s="3" t="str">
        <f t="shared" si="306"/>
        <v/>
      </c>
    </row>
    <row r="1576" spans="1:13" x14ac:dyDescent="0.2">
      <c r="A1576" s="9" t="str">
        <f t="shared" si="304"/>
        <v/>
      </c>
      <c r="B1576" s="3" t="str">
        <f t="shared" si="307"/>
        <v/>
      </c>
      <c r="C1576" s="3" t="str">
        <f t="shared" si="299"/>
        <v/>
      </c>
      <c r="D1576" s="3" t="str">
        <f>IF(ISNUMBER(A1576),COUNTIF(Calculations!B:B, A1576),"")</f>
        <v/>
      </c>
      <c r="E1576" s="3" t="str">
        <f>IF(ISNUMBER(A1576),COUNTIF(Calculations!A:A, A1576),"")</f>
        <v/>
      </c>
      <c r="F1576" s="3" t="str">
        <f t="shared" si="308"/>
        <v/>
      </c>
      <c r="G1576" s="3" t="str">
        <f t="shared" si="309"/>
        <v/>
      </c>
      <c r="H1576" s="3" t="str">
        <f t="shared" si="300"/>
        <v/>
      </c>
      <c r="I1576" s="3" t="str">
        <f t="shared" si="301"/>
        <v/>
      </c>
      <c r="J1576" s="3" t="str">
        <f t="shared" si="302"/>
        <v/>
      </c>
      <c r="K1576" s="3" t="str">
        <f t="shared" si="303"/>
        <v/>
      </c>
      <c r="L1576" s="3" t="str">
        <f t="shared" si="305"/>
        <v/>
      </c>
      <c r="M1576" s="3" t="str">
        <f t="shared" si="306"/>
        <v/>
      </c>
    </row>
    <row r="1577" spans="1:13" x14ac:dyDescent="0.2">
      <c r="A1577" s="9" t="str">
        <f t="shared" si="304"/>
        <v/>
      </c>
      <c r="B1577" s="3" t="str">
        <f t="shared" si="307"/>
        <v/>
      </c>
      <c r="C1577" s="3" t="str">
        <f t="shared" si="299"/>
        <v/>
      </c>
      <c r="D1577" s="3" t="str">
        <f>IF(ISNUMBER(A1577),COUNTIF(Calculations!B:B, A1577),"")</f>
        <v/>
      </c>
      <c r="E1577" s="3" t="str">
        <f>IF(ISNUMBER(A1577),COUNTIF(Calculations!A:A, A1577),"")</f>
        <v/>
      </c>
      <c r="F1577" s="3" t="str">
        <f t="shared" si="308"/>
        <v/>
      </c>
      <c r="G1577" s="3" t="str">
        <f t="shared" si="309"/>
        <v/>
      </c>
      <c r="H1577" s="3" t="str">
        <f t="shared" si="300"/>
        <v/>
      </c>
      <c r="I1577" s="3" t="str">
        <f t="shared" si="301"/>
        <v/>
      </c>
      <c r="J1577" s="3" t="str">
        <f t="shared" si="302"/>
        <v/>
      </c>
      <c r="K1577" s="3" t="str">
        <f t="shared" si="303"/>
        <v/>
      </c>
      <c r="L1577" s="3" t="str">
        <f t="shared" si="305"/>
        <v/>
      </c>
      <c r="M1577" s="3" t="str">
        <f t="shared" si="306"/>
        <v/>
      </c>
    </row>
    <row r="1578" spans="1:13" x14ac:dyDescent="0.2">
      <c r="A1578" s="9" t="str">
        <f t="shared" si="304"/>
        <v/>
      </c>
      <c r="B1578" s="3" t="str">
        <f t="shared" si="307"/>
        <v/>
      </c>
      <c r="C1578" s="3" t="str">
        <f t="shared" si="299"/>
        <v/>
      </c>
      <c r="D1578" s="3" t="str">
        <f>IF(ISNUMBER(A1578),COUNTIF(Calculations!B:B, A1578),"")</f>
        <v/>
      </c>
      <c r="E1578" s="3" t="str">
        <f>IF(ISNUMBER(A1578),COUNTIF(Calculations!A:A, A1578),"")</f>
        <v/>
      </c>
      <c r="F1578" s="3" t="str">
        <f t="shared" si="308"/>
        <v/>
      </c>
      <c r="G1578" s="3" t="str">
        <f t="shared" si="309"/>
        <v/>
      </c>
      <c r="H1578" s="3" t="str">
        <f t="shared" si="300"/>
        <v/>
      </c>
      <c r="I1578" s="3" t="str">
        <f t="shared" si="301"/>
        <v/>
      </c>
      <c r="J1578" s="3" t="str">
        <f t="shared" si="302"/>
        <v/>
      </c>
      <c r="K1578" s="3" t="str">
        <f t="shared" si="303"/>
        <v/>
      </c>
      <c r="L1578" s="3" t="str">
        <f t="shared" si="305"/>
        <v/>
      </c>
      <c r="M1578" s="3" t="str">
        <f t="shared" si="306"/>
        <v/>
      </c>
    </row>
    <row r="1579" spans="1:13" x14ac:dyDescent="0.2">
      <c r="A1579" s="9" t="str">
        <f t="shared" si="304"/>
        <v/>
      </c>
      <c r="B1579" s="3" t="str">
        <f t="shared" si="307"/>
        <v/>
      </c>
      <c r="C1579" s="3" t="str">
        <f t="shared" si="299"/>
        <v/>
      </c>
      <c r="D1579" s="3" t="str">
        <f>IF(ISNUMBER(A1579),COUNTIF(Calculations!B:B, A1579),"")</f>
        <v/>
      </c>
      <c r="E1579" s="3" t="str">
        <f>IF(ISNUMBER(A1579),COUNTIF(Calculations!A:A, A1579),"")</f>
        <v/>
      </c>
      <c r="F1579" s="3" t="str">
        <f t="shared" si="308"/>
        <v/>
      </c>
      <c r="G1579" s="3" t="str">
        <f t="shared" si="309"/>
        <v/>
      </c>
      <c r="H1579" s="3" t="str">
        <f t="shared" si="300"/>
        <v/>
      </c>
      <c r="I1579" s="3" t="str">
        <f t="shared" si="301"/>
        <v/>
      </c>
      <c r="J1579" s="3" t="str">
        <f t="shared" si="302"/>
        <v/>
      </c>
      <c r="K1579" s="3" t="str">
        <f t="shared" si="303"/>
        <v/>
      </c>
      <c r="L1579" s="3" t="str">
        <f t="shared" si="305"/>
        <v/>
      </c>
      <c r="M1579" s="3" t="str">
        <f t="shared" si="306"/>
        <v/>
      </c>
    </row>
    <row r="1580" spans="1:13" x14ac:dyDescent="0.2">
      <c r="A1580" s="9" t="str">
        <f t="shared" si="304"/>
        <v/>
      </c>
      <c r="B1580" s="3" t="str">
        <f t="shared" si="307"/>
        <v/>
      </c>
      <c r="C1580" s="3" t="str">
        <f t="shared" si="299"/>
        <v/>
      </c>
      <c r="D1580" s="3" t="str">
        <f>IF(ISNUMBER(A1580),COUNTIF(Calculations!B:B, A1580),"")</f>
        <v/>
      </c>
      <c r="E1580" s="3" t="str">
        <f>IF(ISNUMBER(A1580),COUNTIF(Calculations!A:A, A1580),"")</f>
        <v/>
      </c>
      <c r="F1580" s="3" t="str">
        <f t="shared" si="308"/>
        <v/>
      </c>
      <c r="G1580" s="3" t="str">
        <f t="shared" si="309"/>
        <v/>
      </c>
      <c r="H1580" s="3" t="str">
        <f t="shared" si="300"/>
        <v/>
      </c>
      <c r="I1580" s="3" t="str">
        <f t="shared" si="301"/>
        <v/>
      </c>
      <c r="J1580" s="3" t="str">
        <f t="shared" si="302"/>
        <v/>
      </c>
      <c r="K1580" s="3" t="str">
        <f t="shared" si="303"/>
        <v/>
      </c>
      <c r="L1580" s="3" t="str">
        <f t="shared" si="305"/>
        <v/>
      </c>
      <c r="M1580" s="3" t="str">
        <f t="shared" si="306"/>
        <v/>
      </c>
    </row>
    <row r="1581" spans="1:13" x14ac:dyDescent="0.2">
      <c r="A1581" s="9" t="str">
        <f t="shared" si="304"/>
        <v/>
      </c>
      <c r="B1581" s="3" t="str">
        <f t="shared" si="307"/>
        <v/>
      </c>
      <c r="C1581" s="3" t="str">
        <f t="shared" si="299"/>
        <v/>
      </c>
      <c r="D1581" s="3" t="str">
        <f>IF(ISNUMBER(A1581),COUNTIF(Calculations!B:B, A1581),"")</f>
        <v/>
      </c>
      <c r="E1581" s="3" t="str">
        <f>IF(ISNUMBER(A1581),COUNTIF(Calculations!A:A, A1581),"")</f>
        <v/>
      </c>
      <c r="F1581" s="3" t="str">
        <f t="shared" si="308"/>
        <v/>
      </c>
      <c r="G1581" s="3" t="str">
        <f t="shared" si="309"/>
        <v/>
      </c>
      <c r="H1581" s="3" t="str">
        <f t="shared" si="300"/>
        <v/>
      </c>
      <c r="I1581" s="3" t="str">
        <f t="shared" si="301"/>
        <v/>
      </c>
      <c r="J1581" s="3" t="str">
        <f t="shared" si="302"/>
        <v/>
      </c>
      <c r="K1581" s="3" t="str">
        <f t="shared" si="303"/>
        <v/>
      </c>
      <c r="L1581" s="3" t="str">
        <f t="shared" si="305"/>
        <v/>
      </c>
      <c r="M1581" s="3" t="str">
        <f t="shared" si="306"/>
        <v/>
      </c>
    </row>
    <row r="1582" spans="1:13" x14ac:dyDescent="0.2">
      <c r="A1582" s="9" t="str">
        <f t="shared" si="304"/>
        <v/>
      </c>
      <c r="B1582" s="3" t="str">
        <f t="shared" si="307"/>
        <v/>
      </c>
      <c r="C1582" s="3" t="str">
        <f t="shared" si="299"/>
        <v/>
      </c>
      <c r="D1582" s="3" t="str">
        <f>IF(ISNUMBER(A1582),COUNTIF(Calculations!B:B, A1582),"")</f>
        <v/>
      </c>
      <c r="E1582" s="3" t="str">
        <f>IF(ISNUMBER(A1582),COUNTIF(Calculations!A:A, A1582),"")</f>
        <v/>
      </c>
      <c r="F1582" s="3" t="str">
        <f t="shared" si="308"/>
        <v/>
      </c>
      <c r="G1582" s="3" t="str">
        <f t="shared" si="309"/>
        <v/>
      </c>
      <c r="H1582" s="3" t="str">
        <f t="shared" si="300"/>
        <v/>
      </c>
      <c r="I1582" s="3" t="str">
        <f t="shared" si="301"/>
        <v/>
      </c>
      <c r="J1582" s="3" t="str">
        <f t="shared" si="302"/>
        <v/>
      </c>
      <c r="K1582" s="3" t="str">
        <f t="shared" si="303"/>
        <v/>
      </c>
      <c r="L1582" s="3" t="str">
        <f t="shared" si="305"/>
        <v/>
      </c>
      <c r="M1582" s="3" t="str">
        <f t="shared" si="306"/>
        <v/>
      </c>
    </row>
    <row r="1583" spans="1:13" x14ac:dyDescent="0.2">
      <c r="A1583" s="9" t="str">
        <f t="shared" si="304"/>
        <v/>
      </c>
      <c r="B1583" s="3" t="str">
        <f t="shared" si="307"/>
        <v/>
      </c>
      <c r="C1583" s="3" t="str">
        <f t="shared" si="299"/>
        <v/>
      </c>
      <c r="D1583" s="3" t="str">
        <f>IF(ISNUMBER(A1583),COUNTIF(Calculations!B:B, A1583),"")</f>
        <v/>
      </c>
      <c r="E1583" s="3" t="str">
        <f>IF(ISNUMBER(A1583),COUNTIF(Calculations!A:A, A1583),"")</f>
        <v/>
      </c>
      <c r="F1583" s="3" t="str">
        <f t="shared" si="308"/>
        <v/>
      </c>
      <c r="G1583" s="3" t="str">
        <f t="shared" si="309"/>
        <v/>
      </c>
      <c r="H1583" s="3" t="str">
        <f t="shared" si="300"/>
        <v/>
      </c>
      <c r="I1583" s="3" t="str">
        <f t="shared" si="301"/>
        <v/>
      </c>
      <c r="J1583" s="3" t="str">
        <f t="shared" si="302"/>
        <v/>
      </c>
      <c r="K1583" s="3" t="str">
        <f t="shared" si="303"/>
        <v/>
      </c>
      <c r="L1583" s="3" t="str">
        <f t="shared" si="305"/>
        <v/>
      </c>
      <c r="M1583" s="3" t="str">
        <f t="shared" si="306"/>
        <v/>
      </c>
    </row>
    <row r="1584" spans="1:13" x14ac:dyDescent="0.2">
      <c r="A1584" s="9" t="str">
        <f t="shared" si="304"/>
        <v/>
      </c>
      <c r="B1584" s="3" t="str">
        <f t="shared" si="307"/>
        <v/>
      </c>
      <c r="C1584" s="3" t="str">
        <f t="shared" si="299"/>
        <v/>
      </c>
      <c r="D1584" s="3" t="str">
        <f>IF(ISNUMBER(A1584),COUNTIF(Calculations!B:B, A1584),"")</f>
        <v/>
      </c>
      <c r="E1584" s="3" t="str">
        <f>IF(ISNUMBER(A1584),COUNTIF(Calculations!A:A, A1584),"")</f>
        <v/>
      </c>
      <c r="F1584" s="3" t="str">
        <f t="shared" si="308"/>
        <v/>
      </c>
      <c r="G1584" s="3" t="str">
        <f t="shared" si="309"/>
        <v/>
      </c>
      <c r="H1584" s="3" t="str">
        <f t="shared" si="300"/>
        <v/>
      </c>
      <c r="I1584" s="3" t="str">
        <f t="shared" si="301"/>
        <v/>
      </c>
      <c r="J1584" s="3" t="str">
        <f t="shared" si="302"/>
        <v/>
      </c>
      <c r="K1584" s="3" t="str">
        <f t="shared" si="303"/>
        <v/>
      </c>
      <c r="L1584" s="3" t="str">
        <f t="shared" si="305"/>
        <v/>
      </c>
      <c r="M1584" s="3" t="str">
        <f t="shared" si="306"/>
        <v/>
      </c>
    </row>
    <row r="1585" spans="1:13" x14ac:dyDescent="0.2">
      <c r="A1585" s="9" t="str">
        <f t="shared" si="304"/>
        <v/>
      </c>
      <c r="B1585" s="3" t="str">
        <f t="shared" si="307"/>
        <v/>
      </c>
      <c r="C1585" s="3" t="str">
        <f t="shared" si="299"/>
        <v/>
      </c>
      <c r="D1585" s="3" t="str">
        <f>IF(ISNUMBER(A1585),COUNTIF(Calculations!B:B, A1585),"")</f>
        <v/>
      </c>
      <c r="E1585" s="3" t="str">
        <f>IF(ISNUMBER(A1585),COUNTIF(Calculations!A:A, A1585),"")</f>
        <v/>
      </c>
      <c r="F1585" s="3" t="str">
        <f t="shared" si="308"/>
        <v/>
      </c>
      <c r="G1585" s="3" t="str">
        <f t="shared" si="309"/>
        <v/>
      </c>
      <c r="H1585" s="3" t="str">
        <f t="shared" si="300"/>
        <v/>
      </c>
      <c r="I1585" s="3" t="str">
        <f t="shared" si="301"/>
        <v/>
      </c>
      <c r="J1585" s="3" t="str">
        <f t="shared" si="302"/>
        <v/>
      </c>
      <c r="K1585" s="3" t="str">
        <f t="shared" si="303"/>
        <v/>
      </c>
      <c r="L1585" s="3" t="str">
        <f t="shared" si="305"/>
        <v/>
      </c>
      <c r="M1585" s="3" t="str">
        <f t="shared" si="306"/>
        <v/>
      </c>
    </row>
    <row r="1586" spans="1:13" x14ac:dyDescent="0.2">
      <c r="A1586" s="9" t="str">
        <f t="shared" si="304"/>
        <v/>
      </c>
      <c r="B1586" s="3" t="str">
        <f t="shared" si="307"/>
        <v/>
      </c>
      <c r="C1586" s="3" t="str">
        <f t="shared" si="299"/>
        <v/>
      </c>
      <c r="D1586" s="3" t="str">
        <f>IF(ISNUMBER(A1586),COUNTIF(Calculations!B:B, A1586),"")</f>
        <v/>
      </c>
      <c r="E1586" s="3" t="str">
        <f>IF(ISNUMBER(A1586),COUNTIF(Calculations!A:A, A1586),"")</f>
        <v/>
      </c>
      <c r="F1586" s="3" t="str">
        <f t="shared" si="308"/>
        <v/>
      </c>
      <c r="G1586" s="3" t="str">
        <f t="shared" si="309"/>
        <v/>
      </c>
      <c r="H1586" s="3" t="str">
        <f t="shared" si="300"/>
        <v/>
      </c>
      <c r="I1586" s="3" t="str">
        <f t="shared" si="301"/>
        <v/>
      </c>
      <c r="J1586" s="3" t="str">
        <f t="shared" si="302"/>
        <v/>
      </c>
      <c r="K1586" s="3" t="str">
        <f t="shared" si="303"/>
        <v/>
      </c>
      <c r="L1586" s="3" t="str">
        <f t="shared" si="305"/>
        <v/>
      </c>
      <c r="M1586" s="3" t="str">
        <f t="shared" si="306"/>
        <v/>
      </c>
    </row>
    <row r="1587" spans="1:13" x14ac:dyDescent="0.2">
      <c r="A1587" s="9" t="str">
        <f t="shared" si="304"/>
        <v/>
      </c>
      <c r="B1587" s="3" t="str">
        <f t="shared" si="307"/>
        <v/>
      </c>
      <c r="C1587" s="3" t="str">
        <f t="shared" si="299"/>
        <v/>
      </c>
      <c r="D1587" s="3" t="str">
        <f>IF(ISNUMBER(A1587),COUNTIF(Calculations!B:B, A1587),"")</f>
        <v/>
      </c>
      <c r="E1587" s="3" t="str">
        <f>IF(ISNUMBER(A1587),COUNTIF(Calculations!A:A, A1587),"")</f>
        <v/>
      </c>
      <c r="F1587" s="3" t="str">
        <f t="shared" si="308"/>
        <v/>
      </c>
      <c r="G1587" s="3" t="str">
        <f t="shared" si="309"/>
        <v/>
      </c>
      <c r="H1587" s="3" t="str">
        <f t="shared" si="300"/>
        <v/>
      </c>
      <c r="I1587" s="3" t="str">
        <f t="shared" si="301"/>
        <v/>
      </c>
      <c r="J1587" s="3" t="str">
        <f t="shared" si="302"/>
        <v/>
      </c>
      <c r="K1587" s="3" t="str">
        <f t="shared" si="303"/>
        <v/>
      </c>
      <c r="L1587" s="3" t="str">
        <f t="shared" si="305"/>
        <v/>
      </c>
      <c r="M1587" s="3" t="str">
        <f t="shared" si="306"/>
        <v/>
      </c>
    </row>
    <row r="1588" spans="1:13" x14ac:dyDescent="0.2">
      <c r="A1588" s="9" t="str">
        <f t="shared" si="304"/>
        <v/>
      </c>
      <c r="B1588" s="3" t="str">
        <f t="shared" si="307"/>
        <v/>
      </c>
      <c r="C1588" s="3" t="str">
        <f t="shared" si="299"/>
        <v/>
      </c>
      <c r="D1588" s="3" t="str">
        <f>IF(ISNUMBER(A1588),COUNTIF(Calculations!B:B, A1588),"")</f>
        <v/>
      </c>
      <c r="E1588" s="3" t="str">
        <f>IF(ISNUMBER(A1588),COUNTIF(Calculations!A:A, A1588),"")</f>
        <v/>
      </c>
      <c r="F1588" s="3" t="str">
        <f t="shared" si="308"/>
        <v/>
      </c>
      <c r="G1588" s="3" t="str">
        <f t="shared" si="309"/>
        <v/>
      </c>
      <c r="H1588" s="3" t="str">
        <f t="shared" si="300"/>
        <v/>
      </c>
      <c r="I1588" s="3" t="str">
        <f t="shared" si="301"/>
        <v/>
      </c>
      <c r="J1588" s="3" t="str">
        <f t="shared" si="302"/>
        <v/>
      </c>
      <c r="K1588" s="3" t="str">
        <f t="shared" si="303"/>
        <v/>
      </c>
      <c r="L1588" s="3" t="str">
        <f t="shared" si="305"/>
        <v/>
      </c>
      <c r="M1588" s="3" t="str">
        <f t="shared" si="306"/>
        <v/>
      </c>
    </row>
    <row r="1589" spans="1:13" x14ac:dyDescent="0.2">
      <c r="A1589" s="9" t="str">
        <f t="shared" si="304"/>
        <v/>
      </c>
      <c r="B1589" s="3" t="str">
        <f t="shared" si="307"/>
        <v/>
      </c>
      <c r="C1589" s="3" t="str">
        <f t="shared" si="299"/>
        <v/>
      </c>
      <c r="D1589" s="3" t="str">
        <f>IF(ISNUMBER(A1589),COUNTIF(Calculations!B:B, A1589),"")</f>
        <v/>
      </c>
      <c r="E1589" s="3" t="str">
        <f>IF(ISNUMBER(A1589),COUNTIF(Calculations!A:A, A1589),"")</f>
        <v/>
      </c>
      <c r="F1589" s="3" t="str">
        <f t="shared" si="308"/>
        <v/>
      </c>
      <c r="G1589" s="3" t="str">
        <f t="shared" si="309"/>
        <v/>
      </c>
      <c r="H1589" s="3" t="str">
        <f t="shared" si="300"/>
        <v/>
      </c>
      <c r="I1589" s="3" t="str">
        <f t="shared" si="301"/>
        <v/>
      </c>
      <c r="J1589" s="3" t="str">
        <f t="shared" si="302"/>
        <v/>
      </c>
      <c r="K1589" s="3" t="str">
        <f t="shared" si="303"/>
        <v/>
      </c>
      <c r="L1589" s="3" t="str">
        <f t="shared" si="305"/>
        <v/>
      </c>
      <c r="M1589" s="3" t="str">
        <f t="shared" si="306"/>
        <v/>
      </c>
    </row>
    <row r="1590" spans="1:13" x14ac:dyDescent="0.2">
      <c r="A1590" s="9" t="str">
        <f t="shared" si="304"/>
        <v/>
      </c>
      <c r="B1590" s="3" t="str">
        <f t="shared" si="307"/>
        <v/>
      </c>
      <c r="C1590" s="3" t="str">
        <f t="shared" si="299"/>
        <v/>
      </c>
      <c r="D1590" s="3" t="str">
        <f>IF(ISNUMBER(A1590),COUNTIF(Calculations!B:B, A1590),"")</f>
        <v/>
      </c>
      <c r="E1590" s="3" t="str">
        <f>IF(ISNUMBER(A1590),COUNTIF(Calculations!A:A, A1590),"")</f>
        <v/>
      </c>
      <c r="F1590" s="3" t="str">
        <f t="shared" si="308"/>
        <v/>
      </c>
      <c r="G1590" s="3" t="str">
        <f t="shared" si="309"/>
        <v/>
      </c>
      <c r="H1590" s="3" t="str">
        <f t="shared" si="300"/>
        <v/>
      </c>
      <c r="I1590" s="3" t="str">
        <f t="shared" si="301"/>
        <v/>
      </c>
      <c r="J1590" s="3" t="str">
        <f t="shared" si="302"/>
        <v/>
      </c>
      <c r="K1590" s="3" t="str">
        <f t="shared" si="303"/>
        <v/>
      </c>
      <c r="L1590" s="3" t="str">
        <f t="shared" si="305"/>
        <v/>
      </c>
      <c r="M1590" s="3" t="str">
        <f t="shared" si="306"/>
        <v/>
      </c>
    </row>
    <row r="1591" spans="1:13" x14ac:dyDescent="0.2">
      <c r="A1591" s="9" t="str">
        <f t="shared" si="304"/>
        <v/>
      </c>
      <c r="B1591" s="3" t="str">
        <f t="shared" si="307"/>
        <v/>
      </c>
      <c r="C1591" s="3" t="str">
        <f t="shared" si="299"/>
        <v/>
      </c>
      <c r="D1591" s="3" t="str">
        <f>IF(ISNUMBER(A1591),COUNTIF(Calculations!B:B, A1591),"")</f>
        <v/>
      </c>
      <c r="E1591" s="3" t="str">
        <f>IF(ISNUMBER(A1591),COUNTIF(Calculations!A:A, A1591),"")</f>
        <v/>
      </c>
      <c r="F1591" s="3" t="str">
        <f t="shared" si="308"/>
        <v/>
      </c>
      <c r="G1591" s="3" t="str">
        <f t="shared" si="309"/>
        <v/>
      </c>
      <c r="H1591" s="3" t="str">
        <f t="shared" si="300"/>
        <v/>
      </c>
      <c r="I1591" s="3" t="str">
        <f t="shared" si="301"/>
        <v/>
      </c>
      <c r="J1591" s="3" t="str">
        <f t="shared" si="302"/>
        <v/>
      </c>
      <c r="K1591" s="3" t="str">
        <f t="shared" si="303"/>
        <v/>
      </c>
      <c r="L1591" s="3" t="str">
        <f t="shared" si="305"/>
        <v/>
      </c>
      <c r="M1591" s="3" t="str">
        <f t="shared" si="306"/>
        <v/>
      </c>
    </row>
    <row r="1592" spans="1:13" x14ac:dyDescent="0.2">
      <c r="A1592" s="9" t="str">
        <f t="shared" si="304"/>
        <v/>
      </c>
      <c r="B1592" s="3" t="str">
        <f t="shared" si="307"/>
        <v/>
      </c>
      <c r="C1592" s="3" t="str">
        <f t="shared" si="299"/>
        <v/>
      </c>
      <c r="D1592" s="3" t="str">
        <f>IF(ISNUMBER(A1592),COUNTIF(Calculations!B:B, A1592),"")</f>
        <v/>
      </c>
      <c r="E1592" s="3" t="str">
        <f>IF(ISNUMBER(A1592),COUNTIF(Calculations!A:A, A1592),"")</f>
        <v/>
      </c>
      <c r="F1592" s="3" t="str">
        <f t="shared" si="308"/>
        <v/>
      </c>
      <c r="G1592" s="3" t="str">
        <f t="shared" si="309"/>
        <v/>
      </c>
      <c r="H1592" s="3" t="str">
        <f t="shared" si="300"/>
        <v/>
      </c>
      <c r="I1592" s="3" t="str">
        <f t="shared" si="301"/>
        <v/>
      </c>
      <c r="J1592" s="3" t="str">
        <f t="shared" si="302"/>
        <v/>
      </c>
      <c r="K1592" s="3" t="str">
        <f t="shared" si="303"/>
        <v/>
      </c>
      <c r="L1592" s="3" t="str">
        <f t="shared" si="305"/>
        <v/>
      </c>
      <c r="M1592" s="3" t="str">
        <f t="shared" si="306"/>
        <v/>
      </c>
    </row>
    <row r="1593" spans="1:13" x14ac:dyDescent="0.2">
      <c r="A1593" s="9" t="str">
        <f t="shared" si="304"/>
        <v/>
      </c>
      <c r="B1593" s="3" t="str">
        <f t="shared" si="307"/>
        <v/>
      </c>
      <c r="C1593" s="3" t="str">
        <f t="shared" si="299"/>
        <v/>
      </c>
      <c r="D1593" s="3" t="str">
        <f>IF(ISNUMBER(A1593),COUNTIF(Calculations!B:B, A1593),"")</f>
        <v/>
      </c>
      <c r="E1593" s="3" t="str">
        <f>IF(ISNUMBER(A1593),COUNTIF(Calculations!A:A, A1593),"")</f>
        <v/>
      </c>
      <c r="F1593" s="3" t="str">
        <f t="shared" si="308"/>
        <v/>
      </c>
      <c r="G1593" s="3" t="str">
        <f t="shared" si="309"/>
        <v/>
      </c>
      <c r="H1593" s="3" t="str">
        <f t="shared" si="300"/>
        <v/>
      </c>
      <c r="I1593" s="3" t="str">
        <f t="shared" si="301"/>
        <v/>
      </c>
      <c r="J1593" s="3" t="str">
        <f t="shared" si="302"/>
        <v/>
      </c>
      <c r="K1593" s="3" t="str">
        <f t="shared" si="303"/>
        <v/>
      </c>
      <c r="L1593" s="3" t="str">
        <f t="shared" si="305"/>
        <v/>
      </c>
      <c r="M1593" s="3" t="str">
        <f t="shared" si="306"/>
        <v/>
      </c>
    </row>
    <row r="1594" spans="1:13" x14ac:dyDescent="0.2">
      <c r="A1594" s="9" t="str">
        <f t="shared" si="304"/>
        <v/>
      </c>
      <c r="B1594" s="3" t="str">
        <f t="shared" si="307"/>
        <v/>
      </c>
      <c r="C1594" s="3" t="str">
        <f t="shared" si="299"/>
        <v/>
      </c>
      <c r="D1594" s="3" t="str">
        <f>IF(ISNUMBER(A1594),COUNTIF(Calculations!B:B, A1594),"")</f>
        <v/>
      </c>
      <c r="E1594" s="3" t="str">
        <f>IF(ISNUMBER(A1594),COUNTIF(Calculations!A:A, A1594),"")</f>
        <v/>
      </c>
      <c r="F1594" s="3" t="str">
        <f t="shared" si="308"/>
        <v/>
      </c>
      <c r="G1594" s="3" t="str">
        <f t="shared" si="309"/>
        <v/>
      </c>
      <c r="H1594" s="3" t="str">
        <f t="shared" si="300"/>
        <v/>
      </c>
      <c r="I1594" s="3" t="str">
        <f t="shared" si="301"/>
        <v/>
      </c>
      <c r="J1594" s="3" t="str">
        <f t="shared" si="302"/>
        <v/>
      </c>
      <c r="K1594" s="3" t="str">
        <f t="shared" si="303"/>
        <v/>
      </c>
      <c r="L1594" s="3" t="str">
        <f t="shared" si="305"/>
        <v/>
      </c>
      <c r="M1594" s="3" t="str">
        <f t="shared" si="306"/>
        <v/>
      </c>
    </row>
    <row r="1595" spans="1:13" x14ac:dyDescent="0.2">
      <c r="A1595" s="9" t="str">
        <f t="shared" si="304"/>
        <v/>
      </c>
      <c r="B1595" s="3" t="str">
        <f t="shared" si="307"/>
        <v/>
      </c>
      <c r="C1595" s="3" t="str">
        <f t="shared" si="299"/>
        <v/>
      </c>
      <c r="D1595" s="3" t="str">
        <f>IF(ISNUMBER(A1595),COUNTIF(Calculations!B:B, A1595),"")</f>
        <v/>
      </c>
      <c r="E1595" s="3" t="str">
        <f>IF(ISNUMBER(A1595),COUNTIF(Calculations!A:A, A1595),"")</f>
        <v/>
      </c>
      <c r="F1595" s="3" t="str">
        <f t="shared" si="308"/>
        <v/>
      </c>
      <c r="G1595" s="3" t="str">
        <f t="shared" si="309"/>
        <v/>
      </c>
      <c r="H1595" s="3" t="str">
        <f t="shared" si="300"/>
        <v/>
      </c>
      <c r="I1595" s="3" t="str">
        <f t="shared" si="301"/>
        <v/>
      </c>
      <c r="J1595" s="3" t="str">
        <f t="shared" si="302"/>
        <v/>
      </c>
      <c r="K1595" s="3" t="str">
        <f t="shared" si="303"/>
        <v/>
      </c>
      <c r="L1595" s="3" t="str">
        <f t="shared" si="305"/>
        <v/>
      </c>
      <c r="M1595" s="3" t="str">
        <f t="shared" si="306"/>
        <v/>
      </c>
    </row>
    <row r="1596" spans="1:13" x14ac:dyDescent="0.2">
      <c r="A1596" s="9" t="str">
        <f t="shared" si="304"/>
        <v/>
      </c>
      <c r="B1596" s="3" t="str">
        <f t="shared" si="307"/>
        <v/>
      </c>
      <c r="C1596" s="3" t="str">
        <f t="shared" si="299"/>
        <v/>
      </c>
      <c r="D1596" s="3" t="str">
        <f>IF(ISNUMBER(A1596),COUNTIF(Calculations!B:B, A1596),"")</f>
        <v/>
      </c>
      <c r="E1596" s="3" t="str">
        <f>IF(ISNUMBER(A1596),COUNTIF(Calculations!A:A, A1596),"")</f>
        <v/>
      </c>
      <c r="F1596" s="3" t="str">
        <f t="shared" si="308"/>
        <v/>
      </c>
      <c r="G1596" s="3" t="str">
        <f t="shared" si="309"/>
        <v/>
      </c>
      <c r="H1596" s="3" t="str">
        <f t="shared" si="300"/>
        <v/>
      </c>
      <c r="I1596" s="3" t="str">
        <f t="shared" si="301"/>
        <v/>
      </c>
      <c r="J1596" s="3" t="str">
        <f t="shared" si="302"/>
        <v/>
      </c>
      <c r="K1596" s="3" t="str">
        <f t="shared" si="303"/>
        <v/>
      </c>
      <c r="L1596" s="3" t="str">
        <f t="shared" si="305"/>
        <v/>
      </c>
      <c r="M1596" s="3" t="str">
        <f t="shared" si="306"/>
        <v/>
      </c>
    </row>
    <row r="1597" spans="1:13" x14ac:dyDescent="0.2">
      <c r="A1597" s="9" t="str">
        <f t="shared" si="304"/>
        <v/>
      </c>
      <c r="B1597" s="3" t="str">
        <f t="shared" si="307"/>
        <v/>
      </c>
      <c r="C1597" s="3" t="str">
        <f t="shared" si="299"/>
        <v/>
      </c>
      <c r="D1597" s="3" t="str">
        <f>IF(ISNUMBER(A1597),COUNTIF(Calculations!B:B, A1597),"")</f>
        <v/>
      </c>
      <c r="E1597" s="3" t="str">
        <f>IF(ISNUMBER(A1597),COUNTIF(Calculations!A:A, A1597),"")</f>
        <v/>
      </c>
      <c r="F1597" s="3" t="str">
        <f t="shared" si="308"/>
        <v/>
      </c>
      <c r="G1597" s="3" t="str">
        <f t="shared" si="309"/>
        <v/>
      </c>
      <c r="H1597" s="3" t="str">
        <f t="shared" si="300"/>
        <v/>
      </c>
      <c r="I1597" s="3" t="str">
        <f t="shared" si="301"/>
        <v/>
      </c>
      <c r="J1597" s="3" t="str">
        <f t="shared" si="302"/>
        <v/>
      </c>
      <c r="K1597" s="3" t="str">
        <f t="shared" si="303"/>
        <v/>
      </c>
      <c r="L1597" s="3" t="str">
        <f t="shared" si="305"/>
        <v/>
      </c>
      <c r="M1597" s="3" t="str">
        <f t="shared" si="306"/>
        <v/>
      </c>
    </row>
    <row r="1598" spans="1:13" x14ac:dyDescent="0.2">
      <c r="A1598" s="9" t="str">
        <f t="shared" si="304"/>
        <v/>
      </c>
      <c r="B1598" s="3" t="str">
        <f t="shared" si="307"/>
        <v/>
      </c>
      <c r="C1598" s="3" t="str">
        <f t="shared" si="299"/>
        <v/>
      </c>
      <c r="D1598" s="3" t="str">
        <f>IF(ISNUMBER(A1598),COUNTIF(Calculations!B:B, A1598),"")</f>
        <v/>
      </c>
      <c r="E1598" s="3" t="str">
        <f>IF(ISNUMBER(A1598),COUNTIF(Calculations!A:A, A1598),"")</f>
        <v/>
      </c>
      <c r="F1598" s="3" t="str">
        <f t="shared" si="308"/>
        <v/>
      </c>
      <c r="G1598" s="3" t="str">
        <f t="shared" si="309"/>
        <v/>
      </c>
      <c r="H1598" s="3" t="str">
        <f t="shared" si="300"/>
        <v/>
      </c>
      <c r="I1598" s="3" t="str">
        <f t="shared" si="301"/>
        <v/>
      </c>
      <c r="J1598" s="3" t="str">
        <f t="shared" si="302"/>
        <v/>
      </c>
      <c r="K1598" s="3" t="str">
        <f t="shared" si="303"/>
        <v/>
      </c>
      <c r="L1598" s="3" t="str">
        <f t="shared" si="305"/>
        <v/>
      </c>
      <c r="M1598" s="3" t="str">
        <f t="shared" si="306"/>
        <v/>
      </c>
    </row>
    <row r="1599" spans="1:13" x14ac:dyDescent="0.2">
      <c r="A1599" s="9" t="str">
        <f t="shared" si="304"/>
        <v/>
      </c>
      <c r="B1599" s="3" t="str">
        <f t="shared" si="307"/>
        <v/>
      </c>
      <c r="C1599" s="3" t="str">
        <f t="shared" si="299"/>
        <v/>
      </c>
      <c r="D1599" s="3" t="str">
        <f>IF(ISNUMBER(A1599),COUNTIF(Calculations!B:B, A1599),"")</f>
        <v/>
      </c>
      <c r="E1599" s="3" t="str">
        <f>IF(ISNUMBER(A1599),COUNTIF(Calculations!A:A, A1599),"")</f>
        <v/>
      </c>
      <c r="F1599" s="3" t="str">
        <f t="shared" si="308"/>
        <v/>
      </c>
      <c r="G1599" s="3" t="str">
        <f t="shared" si="309"/>
        <v/>
      </c>
      <c r="H1599" s="3" t="str">
        <f t="shared" si="300"/>
        <v/>
      </c>
      <c r="I1599" s="3" t="str">
        <f t="shared" si="301"/>
        <v/>
      </c>
      <c r="J1599" s="3" t="str">
        <f t="shared" si="302"/>
        <v/>
      </c>
      <c r="K1599" s="3" t="str">
        <f t="shared" si="303"/>
        <v/>
      </c>
      <c r="L1599" s="3" t="str">
        <f t="shared" si="305"/>
        <v/>
      </c>
      <c r="M1599" s="3" t="str">
        <f t="shared" si="306"/>
        <v/>
      </c>
    </row>
    <row r="1600" spans="1:13" x14ac:dyDescent="0.2">
      <c r="A1600" s="9" t="str">
        <f t="shared" si="304"/>
        <v/>
      </c>
      <c r="B1600" s="3" t="str">
        <f t="shared" si="307"/>
        <v/>
      </c>
      <c r="C1600" s="3" t="str">
        <f t="shared" si="299"/>
        <v/>
      </c>
      <c r="D1600" s="3" t="str">
        <f>IF(ISNUMBER(A1600),COUNTIF(Calculations!B:B, A1600),"")</f>
        <v/>
      </c>
      <c r="E1600" s="3" t="str">
        <f>IF(ISNUMBER(A1600),COUNTIF(Calculations!A:A, A1600),"")</f>
        <v/>
      </c>
      <c r="F1600" s="3" t="str">
        <f t="shared" si="308"/>
        <v/>
      </c>
      <c r="G1600" s="3" t="str">
        <f t="shared" si="309"/>
        <v/>
      </c>
      <c r="H1600" s="3" t="str">
        <f t="shared" si="300"/>
        <v/>
      </c>
      <c r="I1600" s="3" t="str">
        <f t="shared" si="301"/>
        <v/>
      </c>
      <c r="J1600" s="3" t="str">
        <f t="shared" si="302"/>
        <v/>
      </c>
      <c r="K1600" s="3" t="str">
        <f t="shared" si="303"/>
        <v/>
      </c>
      <c r="L1600" s="3" t="str">
        <f t="shared" si="305"/>
        <v/>
      </c>
      <c r="M1600" s="3" t="str">
        <f t="shared" si="306"/>
        <v/>
      </c>
    </row>
    <row r="1601" spans="1:13" x14ac:dyDescent="0.2">
      <c r="A1601" s="9" t="str">
        <f t="shared" si="304"/>
        <v/>
      </c>
      <c r="B1601" s="3" t="str">
        <f t="shared" si="307"/>
        <v/>
      </c>
      <c r="C1601" s="3" t="str">
        <f t="shared" si="299"/>
        <v/>
      </c>
      <c r="D1601" s="3" t="str">
        <f>IF(ISNUMBER(A1601),COUNTIF(Calculations!B:B, A1601),"")</f>
        <v/>
      </c>
      <c r="E1601" s="3" t="str">
        <f>IF(ISNUMBER(A1601),COUNTIF(Calculations!A:A, A1601),"")</f>
        <v/>
      </c>
      <c r="F1601" s="3" t="str">
        <f t="shared" si="308"/>
        <v/>
      </c>
      <c r="G1601" s="3" t="str">
        <f t="shared" si="309"/>
        <v/>
      </c>
      <c r="H1601" s="3" t="str">
        <f t="shared" si="300"/>
        <v/>
      </c>
      <c r="I1601" s="3" t="str">
        <f t="shared" si="301"/>
        <v/>
      </c>
      <c r="J1601" s="3" t="str">
        <f t="shared" si="302"/>
        <v/>
      </c>
      <c r="K1601" s="3" t="str">
        <f t="shared" si="303"/>
        <v/>
      </c>
      <c r="L1601" s="3" t="str">
        <f t="shared" si="305"/>
        <v/>
      </c>
      <c r="M1601" s="3" t="str">
        <f t="shared" si="306"/>
        <v/>
      </c>
    </row>
    <row r="1602" spans="1:13" x14ac:dyDescent="0.2">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308"/>
        <v/>
      </c>
      <c r="G1602" s="3" t="str">
        <f t="shared" si="309"/>
        <v/>
      </c>
      <c r="H1602" s="3" t="str">
        <f t="shared" ref="H1602:H1665" si="311">IF(ISNUMBER(A1602),
  COUNTIFS(IndirectStartDates,"&lt;=" &amp; $A1602, IndirectStartDates,"&gt;"&amp;$A1602-AgeLowest,  IndirectCompletedDates,"&gt;=" &amp; $A1602)
+ COUNTIFS(IndirectStartDates,"&lt;=" &amp; $A1602,    IndirectStartDates,"&gt;"&amp;$A1602-AgeLowest,  IndirectCompletedDates,""),"")</f>
        <v/>
      </c>
      <c r="I1602" s="3"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3" t="str">
        <f t="shared" si="305"/>
        <v/>
      </c>
      <c r="M1602" s="3" t="str">
        <f t="shared" si="306"/>
        <v/>
      </c>
    </row>
    <row r="1603" spans="1:13" x14ac:dyDescent="0.2">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3" t="str">
        <f t="shared" si="308"/>
        <v/>
      </c>
      <c r="G1603" s="3" t="str">
        <f t="shared" si="309"/>
        <v/>
      </c>
      <c r="H1603" s="3" t="str">
        <f t="shared" si="311"/>
        <v/>
      </c>
      <c r="I1603" s="3" t="str">
        <f t="shared" si="312"/>
        <v/>
      </c>
      <c r="J1603" s="3" t="str">
        <f t="shared" si="313"/>
        <v/>
      </c>
      <c r="K1603" s="3" t="str">
        <f t="shared" si="314"/>
        <v/>
      </c>
      <c r="L1603" s="3" t="str">
        <f t="shared" ref="L1603:L1666" si="316">IF(A1603&lt;&gt;"", IF(C1602&gt;0, IF(((C1603-C1602)/C1602)&gt;WIPWarningPercentage,C1603,NA()),NA()),"")</f>
        <v/>
      </c>
      <c r="M1603" s="3" t="str">
        <f t="shared" ref="M1603:M1666" si="317">IF(A1603&lt;&gt;"", IF(J1602+K1602&gt;0, IF(((J1603+K1603)-(J1602+K1602))/(J1602+K1602)&gt;AgeWarningPercentage,J1603+K1603,NA()),NA()),"")</f>
        <v/>
      </c>
    </row>
    <row r="1604" spans="1:13" x14ac:dyDescent="0.2">
      <c r="A1604" s="9" t="str">
        <f t="shared" si="315"/>
        <v/>
      </c>
      <c r="B1604" s="3" t="str">
        <f t="shared" si="307"/>
        <v/>
      </c>
      <c r="C1604" s="3" t="str">
        <f t="shared" si="310"/>
        <v/>
      </c>
      <c r="D1604" s="3" t="str">
        <f>IF(ISNUMBER(A1604),COUNTIF(Calculations!B:B, A1604),"")</f>
        <v/>
      </c>
      <c r="E1604" s="3" t="str">
        <f>IF(ISNUMBER(A1604),COUNTIF(Calculations!A:A, A1604),"")</f>
        <v/>
      </c>
      <c r="F1604" s="3" t="str">
        <f t="shared" si="308"/>
        <v/>
      </c>
      <c r="G1604" s="3" t="str">
        <f t="shared" si="309"/>
        <v/>
      </c>
      <c r="H1604" s="3" t="str">
        <f t="shared" si="311"/>
        <v/>
      </c>
      <c r="I1604" s="3" t="str">
        <f t="shared" si="312"/>
        <v/>
      </c>
      <c r="J1604" s="3" t="str">
        <f t="shared" si="313"/>
        <v/>
      </c>
      <c r="K1604" s="3" t="str">
        <f t="shared" si="314"/>
        <v/>
      </c>
      <c r="L1604" s="3" t="str">
        <f t="shared" si="316"/>
        <v/>
      </c>
      <c r="M1604" s="3" t="str">
        <f t="shared" si="317"/>
        <v/>
      </c>
    </row>
    <row r="1605" spans="1:13" x14ac:dyDescent="0.2">
      <c r="A1605" s="9" t="str">
        <f t="shared" si="315"/>
        <v/>
      </c>
      <c r="B1605" s="3" t="str">
        <f t="shared" si="307"/>
        <v/>
      </c>
      <c r="C1605" s="3" t="str">
        <f t="shared" si="310"/>
        <v/>
      </c>
      <c r="D1605" s="3" t="str">
        <f>IF(ISNUMBER(A1605),COUNTIF(Calculations!B:B, A1605),"")</f>
        <v/>
      </c>
      <c r="E1605" s="3" t="str">
        <f>IF(ISNUMBER(A1605),COUNTIF(Calculations!A:A, A1605),"")</f>
        <v/>
      </c>
      <c r="F1605" s="3" t="str">
        <f t="shared" si="308"/>
        <v/>
      </c>
      <c r="G1605" s="3" t="str">
        <f t="shared" si="309"/>
        <v/>
      </c>
      <c r="H1605" s="3" t="str">
        <f t="shared" si="311"/>
        <v/>
      </c>
      <c r="I1605" s="3" t="str">
        <f t="shared" si="312"/>
        <v/>
      </c>
      <c r="J1605" s="3" t="str">
        <f t="shared" si="313"/>
        <v/>
      </c>
      <c r="K1605" s="3" t="str">
        <f t="shared" si="314"/>
        <v/>
      </c>
      <c r="L1605" s="3" t="str">
        <f t="shared" si="316"/>
        <v/>
      </c>
      <c r="M1605" s="3" t="str">
        <f t="shared" si="317"/>
        <v/>
      </c>
    </row>
    <row r="1606" spans="1:13" x14ac:dyDescent="0.2">
      <c r="A1606" s="9" t="str">
        <f t="shared" si="315"/>
        <v/>
      </c>
      <c r="B1606" s="3" t="str">
        <f t="shared" si="307"/>
        <v/>
      </c>
      <c r="C1606" s="3" t="str">
        <f t="shared" si="310"/>
        <v/>
      </c>
      <c r="D1606" s="3" t="str">
        <f>IF(ISNUMBER(A1606),COUNTIF(Calculations!B:B, A1606),"")</f>
        <v/>
      </c>
      <c r="E1606" s="3" t="str">
        <f>IF(ISNUMBER(A1606),COUNTIF(Calculations!A:A, A1606),"")</f>
        <v/>
      </c>
      <c r="F1606" s="3" t="str">
        <f t="shared" si="308"/>
        <v/>
      </c>
      <c r="G1606" s="3" t="str">
        <f t="shared" si="309"/>
        <v/>
      </c>
      <c r="H1606" s="3" t="str">
        <f t="shared" si="311"/>
        <v/>
      </c>
      <c r="I1606" s="3" t="str">
        <f t="shared" si="312"/>
        <v/>
      </c>
      <c r="J1606" s="3" t="str">
        <f t="shared" si="313"/>
        <v/>
      </c>
      <c r="K1606" s="3" t="str">
        <f t="shared" si="314"/>
        <v/>
      </c>
      <c r="L1606" s="3" t="str">
        <f t="shared" si="316"/>
        <v/>
      </c>
      <c r="M1606" s="3" t="str">
        <f t="shared" si="317"/>
        <v/>
      </c>
    </row>
    <row r="1607" spans="1:13" x14ac:dyDescent="0.2">
      <c r="A1607" s="9" t="str">
        <f t="shared" si="315"/>
        <v/>
      </c>
      <c r="B1607" s="3" t="str">
        <f t="shared" si="307"/>
        <v/>
      </c>
      <c r="C1607" s="3" t="str">
        <f t="shared" si="310"/>
        <v/>
      </c>
      <c r="D1607" s="3" t="str">
        <f>IF(ISNUMBER(A1607),COUNTIF(Calculations!B:B, A1607),"")</f>
        <v/>
      </c>
      <c r="E1607" s="3" t="str">
        <f>IF(ISNUMBER(A1607),COUNTIF(Calculations!A:A, A1607),"")</f>
        <v/>
      </c>
      <c r="F1607" s="3" t="str">
        <f t="shared" si="308"/>
        <v/>
      </c>
      <c r="G1607" s="3" t="str">
        <f t="shared" si="309"/>
        <v/>
      </c>
      <c r="H1607" s="3" t="str">
        <f t="shared" si="311"/>
        <v/>
      </c>
      <c r="I1607" s="3" t="str">
        <f t="shared" si="312"/>
        <v/>
      </c>
      <c r="J1607" s="3" t="str">
        <f t="shared" si="313"/>
        <v/>
      </c>
      <c r="K1607" s="3" t="str">
        <f t="shared" si="314"/>
        <v/>
      </c>
      <c r="L1607" s="3" t="str">
        <f t="shared" si="316"/>
        <v/>
      </c>
      <c r="M1607" s="3" t="str">
        <f t="shared" si="317"/>
        <v/>
      </c>
    </row>
    <row r="1608" spans="1:13" x14ac:dyDescent="0.2">
      <c r="A1608" s="9" t="str">
        <f t="shared" si="315"/>
        <v/>
      </c>
      <c r="B1608" s="3" t="str">
        <f t="shared" si="307"/>
        <v/>
      </c>
      <c r="C1608" s="3" t="str">
        <f t="shared" si="310"/>
        <v/>
      </c>
      <c r="D1608" s="3" t="str">
        <f>IF(ISNUMBER(A1608),COUNTIF(Calculations!B:B, A1608),"")</f>
        <v/>
      </c>
      <c r="E1608" s="3" t="str">
        <f>IF(ISNUMBER(A1608),COUNTIF(Calculations!A:A, A1608),"")</f>
        <v/>
      </c>
      <c r="F1608" s="3" t="str">
        <f t="shared" si="308"/>
        <v/>
      </c>
      <c r="G1608" s="3" t="str">
        <f t="shared" si="309"/>
        <v/>
      </c>
      <c r="H1608" s="3" t="str">
        <f t="shared" si="311"/>
        <v/>
      </c>
      <c r="I1608" s="3" t="str">
        <f t="shared" si="312"/>
        <v/>
      </c>
      <c r="J1608" s="3" t="str">
        <f t="shared" si="313"/>
        <v/>
      </c>
      <c r="K1608" s="3" t="str">
        <f t="shared" si="314"/>
        <v/>
      </c>
      <c r="L1608" s="3" t="str">
        <f t="shared" si="316"/>
        <v/>
      </c>
      <c r="M1608" s="3" t="str">
        <f t="shared" si="317"/>
        <v/>
      </c>
    </row>
    <row r="1609" spans="1:13" x14ac:dyDescent="0.2">
      <c r="A1609" s="9" t="str">
        <f t="shared" si="315"/>
        <v/>
      </c>
      <c r="B1609" s="3" t="str">
        <f t="shared" si="307"/>
        <v/>
      </c>
      <c r="C1609" s="3" t="str">
        <f t="shared" si="310"/>
        <v/>
      </c>
      <c r="D1609" s="3" t="str">
        <f>IF(ISNUMBER(A1609),COUNTIF(Calculations!B:B, A1609),"")</f>
        <v/>
      </c>
      <c r="E1609" s="3" t="str">
        <f>IF(ISNUMBER(A1609),COUNTIF(Calculations!A:A, A1609),"")</f>
        <v/>
      </c>
      <c r="F1609" s="3" t="str">
        <f t="shared" si="308"/>
        <v/>
      </c>
      <c r="G1609" s="3" t="str">
        <f t="shared" si="309"/>
        <v/>
      </c>
      <c r="H1609" s="3" t="str">
        <f t="shared" si="311"/>
        <v/>
      </c>
      <c r="I1609" s="3" t="str">
        <f t="shared" si="312"/>
        <v/>
      </c>
      <c r="J1609" s="3" t="str">
        <f t="shared" si="313"/>
        <v/>
      </c>
      <c r="K1609" s="3" t="str">
        <f t="shared" si="314"/>
        <v/>
      </c>
      <c r="L1609" s="3" t="str">
        <f t="shared" si="316"/>
        <v/>
      </c>
      <c r="M1609" s="3" t="str">
        <f t="shared" si="317"/>
        <v/>
      </c>
    </row>
    <row r="1610" spans="1:13" x14ac:dyDescent="0.2">
      <c r="A1610" s="9" t="str">
        <f t="shared" si="315"/>
        <v/>
      </c>
      <c r="B1610" s="3" t="str">
        <f t="shared" si="307"/>
        <v/>
      </c>
      <c r="C1610" s="3" t="str">
        <f t="shared" si="310"/>
        <v/>
      </c>
      <c r="D1610" s="3" t="str">
        <f>IF(ISNUMBER(A1610),COUNTIF(Calculations!B:B, A1610),"")</f>
        <v/>
      </c>
      <c r="E1610" s="3" t="str">
        <f>IF(ISNUMBER(A1610),COUNTIF(Calculations!A:A, A1610),"")</f>
        <v/>
      </c>
      <c r="F1610" s="3" t="str">
        <f t="shared" si="308"/>
        <v/>
      </c>
      <c r="G1610" s="3" t="str">
        <f t="shared" si="309"/>
        <v/>
      </c>
      <c r="H1610" s="3" t="str">
        <f t="shared" si="311"/>
        <v/>
      </c>
      <c r="I1610" s="3" t="str">
        <f t="shared" si="312"/>
        <v/>
      </c>
      <c r="J1610" s="3" t="str">
        <f t="shared" si="313"/>
        <v/>
      </c>
      <c r="K1610" s="3" t="str">
        <f t="shared" si="314"/>
        <v/>
      </c>
      <c r="L1610" s="3" t="str">
        <f t="shared" si="316"/>
        <v/>
      </c>
      <c r="M1610" s="3" t="str">
        <f t="shared" si="317"/>
        <v/>
      </c>
    </row>
    <row r="1611" spans="1:13" x14ac:dyDescent="0.2">
      <c r="A1611" s="9" t="str">
        <f t="shared" si="315"/>
        <v/>
      </c>
      <c r="B1611" s="3" t="str">
        <f t="shared" si="307"/>
        <v/>
      </c>
      <c r="C1611" s="3" t="str">
        <f t="shared" si="310"/>
        <v/>
      </c>
      <c r="D1611" s="3" t="str">
        <f>IF(ISNUMBER(A1611),COUNTIF(Calculations!B:B, A1611),"")</f>
        <v/>
      </c>
      <c r="E1611" s="3" t="str">
        <f>IF(ISNUMBER(A1611),COUNTIF(Calculations!A:A, A1611),"")</f>
        <v/>
      </c>
      <c r="F1611" s="3" t="str">
        <f t="shared" si="308"/>
        <v/>
      </c>
      <c r="G1611" s="3" t="str">
        <f t="shared" si="309"/>
        <v/>
      </c>
      <c r="H1611" s="3" t="str">
        <f t="shared" si="311"/>
        <v/>
      </c>
      <c r="I1611" s="3" t="str">
        <f t="shared" si="312"/>
        <v/>
      </c>
      <c r="J1611" s="3" t="str">
        <f t="shared" si="313"/>
        <v/>
      </c>
      <c r="K1611" s="3" t="str">
        <f t="shared" si="314"/>
        <v/>
      </c>
      <c r="L1611" s="3" t="str">
        <f t="shared" si="316"/>
        <v/>
      </c>
      <c r="M1611" s="3" t="str">
        <f t="shared" si="317"/>
        <v/>
      </c>
    </row>
    <row r="1612" spans="1:13" x14ac:dyDescent="0.2">
      <c r="A1612" s="9" t="str">
        <f t="shared" si="315"/>
        <v/>
      </c>
      <c r="B1612" s="3" t="str">
        <f t="shared" si="307"/>
        <v/>
      </c>
      <c r="C1612" s="3" t="str">
        <f t="shared" si="310"/>
        <v/>
      </c>
      <c r="D1612" s="3" t="str">
        <f>IF(ISNUMBER(A1612),COUNTIF(Calculations!B:B, A1612),"")</f>
        <v/>
      </c>
      <c r="E1612" s="3" t="str">
        <f>IF(ISNUMBER(A1612),COUNTIF(Calculations!A:A, A1612),"")</f>
        <v/>
      </c>
      <c r="F1612" s="3" t="str">
        <f t="shared" si="308"/>
        <v/>
      </c>
      <c r="G1612" s="3" t="str">
        <f t="shared" si="309"/>
        <v/>
      </c>
      <c r="H1612" s="3" t="str">
        <f t="shared" si="311"/>
        <v/>
      </c>
      <c r="I1612" s="3" t="str">
        <f t="shared" si="312"/>
        <v/>
      </c>
      <c r="J1612" s="3" t="str">
        <f t="shared" si="313"/>
        <v/>
      </c>
      <c r="K1612" s="3" t="str">
        <f t="shared" si="314"/>
        <v/>
      </c>
      <c r="L1612" s="3" t="str">
        <f t="shared" si="316"/>
        <v/>
      </c>
      <c r="M1612" s="3" t="str">
        <f t="shared" si="317"/>
        <v/>
      </c>
    </row>
    <row r="1613" spans="1:13" x14ac:dyDescent="0.2">
      <c r="A1613" s="9" t="str">
        <f t="shared" si="315"/>
        <v/>
      </c>
      <c r="B1613" s="3" t="str">
        <f t="shared" si="307"/>
        <v/>
      </c>
      <c r="C1613" s="3" t="str">
        <f t="shared" si="310"/>
        <v/>
      </c>
      <c r="D1613" s="3" t="str">
        <f>IF(ISNUMBER(A1613),COUNTIF(Calculations!B:B, A1613),"")</f>
        <v/>
      </c>
      <c r="E1613" s="3" t="str">
        <f>IF(ISNUMBER(A1613),COUNTIF(Calculations!A:A, A1613),"")</f>
        <v/>
      </c>
      <c r="F1613" s="3" t="str">
        <f t="shared" si="308"/>
        <v/>
      </c>
      <c r="G1613" s="3" t="str">
        <f t="shared" si="309"/>
        <v/>
      </c>
      <c r="H1613" s="3" t="str">
        <f t="shared" si="311"/>
        <v/>
      </c>
      <c r="I1613" s="3" t="str">
        <f t="shared" si="312"/>
        <v/>
      </c>
      <c r="J1613" s="3" t="str">
        <f t="shared" si="313"/>
        <v/>
      </c>
      <c r="K1613" s="3" t="str">
        <f t="shared" si="314"/>
        <v/>
      </c>
      <c r="L1613" s="3" t="str">
        <f t="shared" si="316"/>
        <v/>
      </c>
      <c r="M1613" s="3" t="str">
        <f t="shared" si="317"/>
        <v/>
      </c>
    </row>
    <row r="1614" spans="1:13" x14ac:dyDescent="0.2">
      <c r="A1614" s="9" t="str">
        <f t="shared" si="315"/>
        <v/>
      </c>
      <c r="B1614" s="3" t="str">
        <f t="shared" si="307"/>
        <v/>
      </c>
      <c r="C1614" s="3" t="str">
        <f t="shared" si="310"/>
        <v/>
      </c>
      <c r="D1614" s="3" t="str">
        <f>IF(ISNUMBER(A1614),COUNTIF(Calculations!B:B, A1614),"")</f>
        <v/>
      </c>
      <c r="E1614" s="3" t="str">
        <f>IF(ISNUMBER(A1614),COUNTIF(Calculations!A:A, A1614),"")</f>
        <v/>
      </c>
      <c r="F1614" s="3" t="str">
        <f t="shared" si="308"/>
        <v/>
      </c>
      <c r="G1614" s="3" t="str">
        <f t="shared" si="309"/>
        <v/>
      </c>
      <c r="H1614" s="3" t="str">
        <f t="shared" si="311"/>
        <v/>
      </c>
      <c r="I1614" s="3" t="str">
        <f t="shared" si="312"/>
        <v/>
      </c>
      <c r="J1614" s="3" t="str">
        <f t="shared" si="313"/>
        <v/>
      </c>
      <c r="K1614" s="3" t="str">
        <f t="shared" si="314"/>
        <v/>
      </c>
      <c r="L1614" s="3" t="str">
        <f t="shared" si="316"/>
        <v/>
      </c>
      <c r="M1614" s="3" t="str">
        <f t="shared" si="317"/>
        <v/>
      </c>
    </row>
    <row r="1615" spans="1:13" x14ac:dyDescent="0.2">
      <c r="A1615" s="9" t="str">
        <f t="shared" si="315"/>
        <v/>
      </c>
      <c r="B1615" s="3" t="str">
        <f t="shared" si="307"/>
        <v/>
      </c>
      <c r="C1615" s="3" t="str">
        <f t="shared" si="310"/>
        <v/>
      </c>
      <c r="D1615" s="3" t="str">
        <f>IF(ISNUMBER(A1615),COUNTIF(Calculations!B:B, A1615),"")</f>
        <v/>
      </c>
      <c r="E1615" s="3" t="str">
        <f>IF(ISNUMBER(A1615),COUNTIF(Calculations!A:A, A1615),"")</f>
        <v/>
      </c>
      <c r="F1615" s="3" t="str">
        <f t="shared" si="308"/>
        <v/>
      </c>
      <c r="G1615" s="3" t="str">
        <f t="shared" si="309"/>
        <v/>
      </c>
      <c r="H1615" s="3" t="str">
        <f t="shared" si="311"/>
        <v/>
      </c>
      <c r="I1615" s="3" t="str">
        <f t="shared" si="312"/>
        <v/>
      </c>
      <c r="J1615" s="3" t="str">
        <f t="shared" si="313"/>
        <v/>
      </c>
      <c r="K1615" s="3" t="str">
        <f t="shared" si="314"/>
        <v/>
      </c>
      <c r="L1615" s="3" t="str">
        <f t="shared" si="316"/>
        <v/>
      </c>
      <c r="M1615" s="3" t="str">
        <f t="shared" si="317"/>
        <v/>
      </c>
    </row>
    <row r="1616" spans="1:13" x14ac:dyDescent="0.2">
      <c r="A1616" s="9" t="str">
        <f t="shared" si="315"/>
        <v/>
      </c>
      <c r="B1616" s="3" t="str">
        <f t="shared" si="307"/>
        <v/>
      </c>
      <c r="C1616" s="3" t="str">
        <f t="shared" si="310"/>
        <v/>
      </c>
      <c r="D1616" s="3" t="str">
        <f>IF(ISNUMBER(A1616),COUNTIF(Calculations!B:B, A1616),"")</f>
        <v/>
      </c>
      <c r="E1616" s="3" t="str">
        <f>IF(ISNUMBER(A1616),COUNTIF(Calculations!A:A, A1616),"")</f>
        <v/>
      </c>
      <c r="F1616" s="3" t="str">
        <f t="shared" si="308"/>
        <v/>
      </c>
      <c r="G1616" s="3" t="str">
        <f t="shared" si="309"/>
        <v/>
      </c>
      <c r="H1616" s="3" t="str">
        <f t="shared" si="311"/>
        <v/>
      </c>
      <c r="I1616" s="3" t="str">
        <f t="shared" si="312"/>
        <v/>
      </c>
      <c r="J1616" s="3" t="str">
        <f t="shared" si="313"/>
        <v/>
      </c>
      <c r="K1616" s="3" t="str">
        <f t="shared" si="314"/>
        <v/>
      </c>
      <c r="L1616" s="3" t="str">
        <f t="shared" si="316"/>
        <v/>
      </c>
      <c r="M1616" s="3" t="str">
        <f t="shared" si="317"/>
        <v/>
      </c>
    </row>
    <row r="1617" spans="1:13" x14ac:dyDescent="0.2">
      <c r="A1617" s="9" t="str">
        <f t="shared" si="315"/>
        <v/>
      </c>
      <c r="B1617" s="3" t="str">
        <f t="shared" si="307"/>
        <v/>
      </c>
      <c r="C1617" s="3" t="str">
        <f t="shared" si="310"/>
        <v/>
      </c>
      <c r="D1617" s="3" t="str">
        <f>IF(ISNUMBER(A1617),COUNTIF(Calculations!B:B, A1617),"")</f>
        <v/>
      </c>
      <c r="E1617" s="3" t="str">
        <f>IF(ISNUMBER(A1617),COUNTIF(Calculations!A:A, A1617),"")</f>
        <v/>
      </c>
      <c r="F1617" s="3" t="str">
        <f t="shared" si="308"/>
        <v/>
      </c>
      <c r="G1617" s="3" t="str">
        <f t="shared" si="309"/>
        <v/>
      </c>
      <c r="H1617" s="3" t="str">
        <f t="shared" si="311"/>
        <v/>
      </c>
      <c r="I1617" s="3" t="str">
        <f t="shared" si="312"/>
        <v/>
      </c>
      <c r="J1617" s="3" t="str">
        <f t="shared" si="313"/>
        <v/>
      </c>
      <c r="K1617" s="3" t="str">
        <f t="shared" si="314"/>
        <v/>
      </c>
      <c r="L1617" s="3" t="str">
        <f t="shared" si="316"/>
        <v/>
      </c>
      <c r="M1617" s="3" t="str">
        <f t="shared" si="317"/>
        <v/>
      </c>
    </row>
    <row r="1618" spans="1:13" x14ac:dyDescent="0.2">
      <c r="A1618" s="9" t="str">
        <f t="shared" si="315"/>
        <v/>
      </c>
      <c r="B1618" s="3" t="str">
        <f t="shared" si="307"/>
        <v/>
      </c>
      <c r="C1618" s="3" t="str">
        <f t="shared" si="310"/>
        <v/>
      </c>
      <c r="D1618" s="3" t="str">
        <f>IF(ISNUMBER(A1618),COUNTIF(Calculations!B:B, A1618),"")</f>
        <v/>
      </c>
      <c r="E1618" s="3" t="str">
        <f>IF(ISNUMBER(A1618),COUNTIF(Calculations!A:A, A1618),"")</f>
        <v/>
      </c>
      <c r="F1618" s="3" t="str">
        <f t="shared" si="308"/>
        <v/>
      </c>
      <c r="G1618" s="3" t="str">
        <f t="shared" si="309"/>
        <v/>
      </c>
      <c r="H1618" s="3" t="str">
        <f t="shared" si="311"/>
        <v/>
      </c>
      <c r="I1618" s="3" t="str">
        <f t="shared" si="312"/>
        <v/>
      </c>
      <c r="J1618" s="3" t="str">
        <f t="shared" si="313"/>
        <v/>
      </c>
      <c r="K1618" s="3" t="str">
        <f t="shared" si="314"/>
        <v/>
      </c>
      <c r="L1618" s="3" t="str">
        <f t="shared" si="316"/>
        <v/>
      </c>
      <c r="M1618" s="3" t="str">
        <f t="shared" si="317"/>
        <v/>
      </c>
    </row>
    <row r="1619" spans="1:13" x14ac:dyDescent="0.2">
      <c r="A1619" s="9" t="str">
        <f t="shared" si="315"/>
        <v/>
      </c>
      <c r="B1619" s="3" t="str">
        <f t="shared" si="307"/>
        <v/>
      </c>
      <c r="C1619" s="3" t="str">
        <f t="shared" si="310"/>
        <v/>
      </c>
      <c r="D1619" s="3" t="str">
        <f>IF(ISNUMBER(A1619),COUNTIF(Calculations!B:B, A1619),"")</f>
        <v/>
      </c>
      <c r="E1619" s="3" t="str">
        <f>IF(ISNUMBER(A1619),COUNTIF(Calculations!A:A, A1619),"")</f>
        <v/>
      </c>
      <c r="F1619" s="3" t="str">
        <f t="shared" si="308"/>
        <v/>
      </c>
      <c r="G1619" s="3" t="str">
        <f t="shared" si="309"/>
        <v/>
      </c>
      <c r="H1619" s="3" t="str">
        <f t="shared" si="311"/>
        <v/>
      </c>
      <c r="I1619" s="3" t="str">
        <f t="shared" si="312"/>
        <v/>
      </c>
      <c r="J1619" s="3" t="str">
        <f t="shared" si="313"/>
        <v/>
      </c>
      <c r="K1619" s="3" t="str">
        <f t="shared" si="314"/>
        <v/>
      </c>
      <c r="L1619" s="3" t="str">
        <f t="shared" si="316"/>
        <v/>
      </c>
      <c r="M1619" s="3" t="str">
        <f t="shared" si="317"/>
        <v/>
      </c>
    </row>
    <row r="1620" spans="1:13" x14ac:dyDescent="0.2">
      <c r="A1620" s="9" t="str">
        <f t="shared" si="315"/>
        <v/>
      </c>
      <c r="B1620" s="3" t="str">
        <f t="shared" si="307"/>
        <v/>
      </c>
      <c r="C1620" s="3" t="str">
        <f t="shared" si="310"/>
        <v/>
      </c>
      <c r="D1620" s="3" t="str">
        <f>IF(ISNUMBER(A1620),COUNTIF(Calculations!B:B, A1620),"")</f>
        <v/>
      </c>
      <c r="E1620" s="3" t="str">
        <f>IF(ISNUMBER(A1620),COUNTIF(Calculations!A:A, A1620),"")</f>
        <v/>
      </c>
      <c r="F1620" s="3" t="str">
        <f t="shared" si="308"/>
        <v/>
      </c>
      <c r="G1620" s="3" t="str">
        <f t="shared" si="309"/>
        <v/>
      </c>
      <c r="H1620" s="3" t="str">
        <f t="shared" si="311"/>
        <v/>
      </c>
      <c r="I1620" s="3" t="str">
        <f t="shared" si="312"/>
        <v/>
      </c>
      <c r="J1620" s="3" t="str">
        <f t="shared" si="313"/>
        <v/>
      </c>
      <c r="K1620" s="3" t="str">
        <f t="shared" si="314"/>
        <v/>
      </c>
      <c r="L1620" s="3" t="str">
        <f t="shared" si="316"/>
        <v/>
      </c>
      <c r="M1620" s="3" t="str">
        <f t="shared" si="317"/>
        <v/>
      </c>
    </row>
    <row r="1621" spans="1:13" x14ac:dyDescent="0.2">
      <c r="A1621" s="9" t="str">
        <f t="shared" si="315"/>
        <v/>
      </c>
      <c r="B1621" s="3" t="str">
        <f t="shared" si="307"/>
        <v/>
      </c>
      <c r="C1621" s="3" t="str">
        <f t="shared" si="310"/>
        <v/>
      </c>
      <c r="D1621" s="3" t="str">
        <f>IF(ISNUMBER(A1621),COUNTIF(Calculations!B:B, A1621),"")</f>
        <v/>
      </c>
      <c r="E1621" s="3" t="str">
        <f>IF(ISNUMBER(A1621),COUNTIF(Calculations!A:A, A1621),"")</f>
        <v/>
      </c>
      <c r="F1621" s="3" t="str">
        <f t="shared" si="308"/>
        <v/>
      </c>
      <c r="G1621" s="3" t="str">
        <f t="shared" si="309"/>
        <v/>
      </c>
      <c r="H1621" s="3" t="str">
        <f t="shared" si="311"/>
        <v/>
      </c>
      <c r="I1621" s="3" t="str">
        <f t="shared" si="312"/>
        <v/>
      </c>
      <c r="J1621" s="3" t="str">
        <f t="shared" si="313"/>
        <v/>
      </c>
      <c r="K1621" s="3" t="str">
        <f t="shared" si="314"/>
        <v/>
      </c>
      <c r="L1621" s="3" t="str">
        <f t="shared" si="316"/>
        <v/>
      </c>
      <c r="M1621" s="3" t="str">
        <f t="shared" si="317"/>
        <v/>
      </c>
    </row>
    <row r="1622" spans="1:13" x14ac:dyDescent="0.2">
      <c r="A1622" s="9" t="str">
        <f t="shared" si="315"/>
        <v/>
      </c>
      <c r="B1622" s="3" t="str">
        <f t="shared" si="307"/>
        <v/>
      </c>
      <c r="C1622" s="3" t="str">
        <f t="shared" si="310"/>
        <v/>
      </c>
      <c r="D1622" s="3" t="str">
        <f>IF(ISNUMBER(A1622),COUNTIF(Calculations!B:B, A1622),"")</f>
        <v/>
      </c>
      <c r="E1622" s="3" t="str">
        <f>IF(ISNUMBER(A1622),COUNTIF(Calculations!A:A, A1622),"")</f>
        <v/>
      </c>
      <c r="F1622" s="3" t="str">
        <f t="shared" si="308"/>
        <v/>
      </c>
      <c r="G1622" s="3" t="str">
        <f t="shared" si="309"/>
        <v/>
      </c>
      <c r="H1622" s="3" t="str">
        <f t="shared" si="311"/>
        <v/>
      </c>
      <c r="I1622" s="3" t="str">
        <f t="shared" si="312"/>
        <v/>
      </c>
      <c r="J1622" s="3" t="str">
        <f t="shared" si="313"/>
        <v/>
      </c>
      <c r="K1622" s="3" t="str">
        <f t="shared" si="314"/>
        <v/>
      </c>
      <c r="L1622" s="3" t="str">
        <f t="shared" si="316"/>
        <v/>
      </c>
      <c r="M1622" s="3" t="str">
        <f t="shared" si="317"/>
        <v/>
      </c>
    </row>
    <row r="1623" spans="1:13" x14ac:dyDescent="0.2">
      <c r="A1623" s="9" t="str">
        <f t="shared" si="315"/>
        <v/>
      </c>
      <c r="B1623" s="3" t="str">
        <f t="shared" si="307"/>
        <v/>
      </c>
      <c r="C1623" s="3" t="str">
        <f t="shared" si="310"/>
        <v/>
      </c>
      <c r="D1623" s="3" t="str">
        <f>IF(ISNUMBER(A1623),COUNTIF(Calculations!B:B, A1623),"")</f>
        <v/>
      </c>
      <c r="E1623" s="3" t="str">
        <f>IF(ISNUMBER(A1623),COUNTIF(Calculations!A:A, A1623),"")</f>
        <v/>
      </c>
      <c r="F1623" s="3" t="str">
        <f t="shared" si="308"/>
        <v/>
      </c>
      <c r="G1623" s="3" t="str">
        <f t="shared" si="309"/>
        <v/>
      </c>
      <c r="H1623" s="3" t="str">
        <f t="shared" si="311"/>
        <v/>
      </c>
      <c r="I1623" s="3" t="str">
        <f t="shared" si="312"/>
        <v/>
      </c>
      <c r="J1623" s="3" t="str">
        <f t="shared" si="313"/>
        <v/>
      </c>
      <c r="K1623" s="3" t="str">
        <f t="shared" si="314"/>
        <v/>
      </c>
      <c r="L1623" s="3" t="str">
        <f t="shared" si="316"/>
        <v/>
      </c>
      <c r="M1623" s="3" t="str">
        <f t="shared" si="317"/>
        <v/>
      </c>
    </row>
    <row r="1624" spans="1:13" x14ac:dyDescent="0.2">
      <c r="A1624" s="9" t="str">
        <f t="shared" si="315"/>
        <v/>
      </c>
      <c r="B1624" s="3" t="str">
        <f t="shared" si="307"/>
        <v/>
      </c>
      <c r="C1624" s="3" t="str">
        <f t="shared" si="310"/>
        <v/>
      </c>
      <c r="D1624" s="3" t="str">
        <f>IF(ISNUMBER(A1624),COUNTIF(Calculations!B:B, A1624),"")</f>
        <v/>
      </c>
      <c r="E1624" s="3" t="str">
        <f>IF(ISNUMBER(A1624),COUNTIF(Calculations!A:A, A1624),"")</f>
        <v/>
      </c>
      <c r="F1624" s="3" t="str">
        <f t="shared" si="308"/>
        <v/>
      </c>
      <c r="G1624" s="3" t="str">
        <f t="shared" si="309"/>
        <v/>
      </c>
      <c r="H1624" s="3" t="str">
        <f t="shared" si="311"/>
        <v/>
      </c>
      <c r="I1624" s="3" t="str">
        <f t="shared" si="312"/>
        <v/>
      </c>
      <c r="J1624" s="3" t="str">
        <f t="shared" si="313"/>
        <v/>
      </c>
      <c r="K1624" s="3" t="str">
        <f t="shared" si="314"/>
        <v/>
      </c>
      <c r="L1624" s="3" t="str">
        <f t="shared" si="316"/>
        <v/>
      </c>
      <c r="M1624" s="3" t="str">
        <f t="shared" si="317"/>
        <v/>
      </c>
    </row>
    <row r="1625" spans="1:13" x14ac:dyDescent="0.2">
      <c r="A1625" s="9" t="str">
        <f t="shared" si="315"/>
        <v/>
      </c>
      <c r="B1625" s="3" t="str">
        <f t="shared" si="307"/>
        <v/>
      </c>
      <c r="C1625" s="3" t="str">
        <f t="shared" si="310"/>
        <v/>
      </c>
      <c r="D1625" s="3" t="str">
        <f>IF(ISNUMBER(A1625),COUNTIF(Calculations!B:B, A1625),"")</f>
        <v/>
      </c>
      <c r="E1625" s="3" t="str">
        <f>IF(ISNUMBER(A1625),COUNTIF(Calculations!A:A, A1625),"")</f>
        <v/>
      </c>
      <c r="F1625" s="3" t="str">
        <f t="shared" si="308"/>
        <v/>
      </c>
      <c r="G1625" s="3" t="str">
        <f t="shared" si="309"/>
        <v/>
      </c>
      <c r="H1625" s="3" t="str">
        <f t="shared" si="311"/>
        <v/>
      </c>
      <c r="I1625" s="3" t="str">
        <f t="shared" si="312"/>
        <v/>
      </c>
      <c r="J1625" s="3" t="str">
        <f t="shared" si="313"/>
        <v/>
      </c>
      <c r="K1625" s="3" t="str">
        <f t="shared" si="314"/>
        <v/>
      </c>
      <c r="L1625" s="3" t="str">
        <f t="shared" si="316"/>
        <v/>
      </c>
      <c r="M1625" s="3" t="str">
        <f t="shared" si="317"/>
        <v/>
      </c>
    </row>
    <row r="1626" spans="1:13" x14ac:dyDescent="0.2">
      <c r="A1626" s="9" t="str">
        <f t="shared" si="315"/>
        <v/>
      </c>
      <c r="B1626" s="3" t="str">
        <f t="shared" si="307"/>
        <v/>
      </c>
      <c r="C1626" s="3" t="str">
        <f t="shared" si="310"/>
        <v/>
      </c>
      <c r="D1626" s="3" t="str">
        <f>IF(ISNUMBER(A1626),COUNTIF(Calculations!B:B, A1626),"")</f>
        <v/>
      </c>
      <c r="E1626" s="3" t="str">
        <f>IF(ISNUMBER(A1626),COUNTIF(Calculations!A:A, A1626),"")</f>
        <v/>
      </c>
      <c r="F1626" s="3" t="str">
        <f t="shared" si="308"/>
        <v/>
      </c>
      <c r="G1626" s="3" t="str">
        <f t="shared" si="309"/>
        <v/>
      </c>
      <c r="H1626" s="3" t="str">
        <f t="shared" si="311"/>
        <v/>
      </c>
      <c r="I1626" s="3" t="str">
        <f t="shared" si="312"/>
        <v/>
      </c>
      <c r="J1626" s="3" t="str">
        <f t="shared" si="313"/>
        <v/>
      </c>
      <c r="K1626" s="3" t="str">
        <f t="shared" si="314"/>
        <v/>
      </c>
      <c r="L1626" s="3" t="str">
        <f t="shared" si="316"/>
        <v/>
      </c>
      <c r="M1626" s="3" t="str">
        <f t="shared" si="317"/>
        <v/>
      </c>
    </row>
    <row r="1627" spans="1:13" x14ac:dyDescent="0.2">
      <c r="A1627" s="9" t="str">
        <f t="shared" si="315"/>
        <v/>
      </c>
      <c r="B1627" s="3" t="str">
        <f t="shared" si="307"/>
        <v/>
      </c>
      <c r="C1627" s="3" t="str">
        <f t="shared" si="310"/>
        <v/>
      </c>
      <c r="D1627" s="3" t="str">
        <f>IF(ISNUMBER(A1627),COUNTIF(Calculations!B:B, A1627),"")</f>
        <v/>
      </c>
      <c r="E1627" s="3" t="str">
        <f>IF(ISNUMBER(A1627),COUNTIF(Calculations!A:A, A1627),"")</f>
        <v/>
      </c>
      <c r="F1627" s="3" t="str">
        <f t="shared" si="308"/>
        <v/>
      </c>
      <c r="G1627" s="3" t="str">
        <f t="shared" si="309"/>
        <v/>
      </c>
      <c r="H1627" s="3" t="str">
        <f t="shared" si="311"/>
        <v/>
      </c>
      <c r="I1627" s="3" t="str">
        <f t="shared" si="312"/>
        <v/>
      </c>
      <c r="J1627" s="3" t="str">
        <f t="shared" si="313"/>
        <v/>
      </c>
      <c r="K1627" s="3" t="str">
        <f t="shared" si="314"/>
        <v/>
      </c>
      <c r="L1627" s="3" t="str">
        <f t="shared" si="316"/>
        <v/>
      </c>
      <c r="M1627" s="3" t="str">
        <f t="shared" si="317"/>
        <v/>
      </c>
    </row>
    <row r="1628" spans="1:13" x14ac:dyDescent="0.2">
      <c r="A1628" s="9" t="str">
        <f t="shared" si="315"/>
        <v/>
      </c>
      <c r="B1628" s="3" t="str">
        <f t="shared" si="307"/>
        <v/>
      </c>
      <c r="C1628" s="3" t="str">
        <f t="shared" si="310"/>
        <v/>
      </c>
      <c r="D1628" s="3" t="str">
        <f>IF(ISNUMBER(A1628),COUNTIF(Calculations!B:B, A1628),"")</f>
        <v/>
      </c>
      <c r="E1628" s="3" t="str">
        <f>IF(ISNUMBER(A1628),COUNTIF(Calculations!A:A, A1628),"")</f>
        <v/>
      </c>
      <c r="F1628" s="3" t="str">
        <f t="shared" si="308"/>
        <v/>
      </c>
      <c r="G1628" s="3" t="str">
        <f t="shared" si="309"/>
        <v/>
      </c>
      <c r="H1628" s="3" t="str">
        <f t="shared" si="311"/>
        <v/>
      </c>
      <c r="I1628" s="3" t="str">
        <f t="shared" si="312"/>
        <v/>
      </c>
      <c r="J1628" s="3" t="str">
        <f t="shared" si="313"/>
        <v/>
      </c>
      <c r="K1628" s="3" t="str">
        <f t="shared" si="314"/>
        <v/>
      </c>
      <c r="L1628" s="3" t="str">
        <f t="shared" si="316"/>
        <v/>
      </c>
      <c r="M1628" s="3" t="str">
        <f t="shared" si="317"/>
        <v/>
      </c>
    </row>
    <row r="1629" spans="1:13" x14ac:dyDescent="0.2">
      <c r="A1629" s="9" t="str">
        <f t="shared" si="315"/>
        <v/>
      </c>
      <c r="B1629" s="3" t="str">
        <f t="shared" si="307"/>
        <v/>
      </c>
      <c r="C1629" s="3" t="str">
        <f t="shared" si="310"/>
        <v/>
      </c>
      <c r="D1629" s="3" t="str">
        <f>IF(ISNUMBER(A1629),COUNTIF(Calculations!B:B, A1629),"")</f>
        <v/>
      </c>
      <c r="E1629" s="3" t="str">
        <f>IF(ISNUMBER(A1629),COUNTIF(Calculations!A:A, A1629),"")</f>
        <v/>
      </c>
      <c r="F1629" s="3" t="str">
        <f t="shared" si="308"/>
        <v/>
      </c>
      <c r="G1629" s="3" t="str">
        <f t="shared" si="309"/>
        <v/>
      </c>
      <c r="H1629" s="3" t="str">
        <f t="shared" si="311"/>
        <v/>
      </c>
      <c r="I1629" s="3" t="str">
        <f t="shared" si="312"/>
        <v/>
      </c>
      <c r="J1629" s="3" t="str">
        <f t="shared" si="313"/>
        <v/>
      </c>
      <c r="K1629" s="3" t="str">
        <f t="shared" si="314"/>
        <v/>
      </c>
      <c r="L1629" s="3" t="str">
        <f t="shared" si="316"/>
        <v/>
      </c>
      <c r="M1629" s="3" t="str">
        <f t="shared" si="317"/>
        <v/>
      </c>
    </row>
    <row r="1630" spans="1:13" x14ac:dyDescent="0.2">
      <c r="A1630" s="9" t="str">
        <f t="shared" si="315"/>
        <v/>
      </c>
      <c r="B1630" s="3" t="str">
        <f t="shared" si="307"/>
        <v/>
      </c>
      <c r="C1630" s="3" t="str">
        <f t="shared" si="310"/>
        <v/>
      </c>
      <c r="D1630" s="3" t="str">
        <f>IF(ISNUMBER(A1630),COUNTIF(Calculations!B:B, A1630),"")</f>
        <v/>
      </c>
      <c r="E1630" s="3" t="str">
        <f>IF(ISNUMBER(A1630),COUNTIF(Calculations!A:A, A1630),"")</f>
        <v/>
      </c>
      <c r="F1630" s="3" t="str">
        <f t="shared" si="308"/>
        <v/>
      </c>
      <c r="G1630" s="3" t="str">
        <f t="shared" si="309"/>
        <v/>
      </c>
      <c r="H1630" s="3" t="str">
        <f t="shared" si="311"/>
        <v/>
      </c>
      <c r="I1630" s="3" t="str">
        <f t="shared" si="312"/>
        <v/>
      </c>
      <c r="J1630" s="3" t="str">
        <f t="shared" si="313"/>
        <v/>
      </c>
      <c r="K1630" s="3" t="str">
        <f t="shared" si="314"/>
        <v/>
      </c>
      <c r="L1630" s="3" t="str">
        <f t="shared" si="316"/>
        <v/>
      </c>
      <c r="M1630" s="3" t="str">
        <f t="shared" si="317"/>
        <v/>
      </c>
    </row>
    <row r="1631" spans="1:13" x14ac:dyDescent="0.2">
      <c r="A1631" s="9" t="str">
        <f t="shared" si="315"/>
        <v/>
      </c>
      <c r="B1631" s="3" t="str">
        <f t="shared" si="307"/>
        <v/>
      </c>
      <c r="C1631" s="3" t="str">
        <f t="shared" si="310"/>
        <v/>
      </c>
      <c r="D1631" s="3" t="str">
        <f>IF(ISNUMBER(A1631),COUNTIF(Calculations!B:B, A1631),"")</f>
        <v/>
      </c>
      <c r="E1631" s="3" t="str">
        <f>IF(ISNUMBER(A1631),COUNTIF(Calculations!A:A, A1631),"")</f>
        <v/>
      </c>
      <c r="F1631" s="3" t="str">
        <f t="shared" si="308"/>
        <v/>
      </c>
      <c r="G1631" s="3" t="str">
        <f t="shared" si="309"/>
        <v/>
      </c>
      <c r="H1631" s="3" t="str">
        <f t="shared" si="311"/>
        <v/>
      </c>
      <c r="I1631" s="3" t="str">
        <f t="shared" si="312"/>
        <v/>
      </c>
      <c r="J1631" s="3" t="str">
        <f t="shared" si="313"/>
        <v/>
      </c>
      <c r="K1631" s="3" t="str">
        <f t="shared" si="314"/>
        <v/>
      </c>
      <c r="L1631" s="3" t="str">
        <f t="shared" si="316"/>
        <v/>
      </c>
      <c r="M1631" s="3" t="str">
        <f t="shared" si="317"/>
        <v/>
      </c>
    </row>
    <row r="1632" spans="1:13" x14ac:dyDescent="0.2">
      <c r="A1632" s="9" t="str">
        <f t="shared" si="315"/>
        <v/>
      </c>
      <c r="B1632" s="3" t="str">
        <f t="shared" si="307"/>
        <v/>
      </c>
      <c r="C1632" s="3" t="str">
        <f t="shared" si="310"/>
        <v/>
      </c>
      <c r="D1632" s="3" t="str">
        <f>IF(ISNUMBER(A1632),COUNTIF(Calculations!B:B, A1632),"")</f>
        <v/>
      </c>
      <c r="E1632" s="3" t="str">
        <f>IF(ISNUMBER(A1632),COUNTIF(Calculations!A:A, A1632),"")</f>
        <v/>
      </c>
      <c r="F1632" s="3" t="str">
        <f t="shared" si="308"/>
        <v/>
      </c>
      <c r="G1632" s="3" t="str">
        <f t="shared" si="309"/>
        <v/>
      </c>
      <c r="H1632" s="3" t="str">
        <f t="shared" si="311"/>
        <v/>
      </c>
      <c r="I1632" s="3" t="str">
        <f t="shared" si="312"/>
        <v/>
      </c>
      <c r="J1632" s="3" t="str">
        <f t="shared" si="313"/>
        <v/>
      </c>
      <c r="K1632" s="3" t="str">
        <f t="shared" si="314"/>
        <v/>
      </c>
      <c r="L1632" s="3" t="str">
        <f t="shared" si="316"/>
        <v/>
      </c>
      <c r="M1632" s="3" t="str">
        <f t="shared" si="317"/>
        <v/>
      </c>
    </row>
    <row r="1633" spans="1:13" x14ac:dyDescent="0.2">
      <c r="A1633" s="9" t="str">
        <f t="shared" si="315"/>
        <v/>
      </c>
      <c r="B1633" s="3" t="str">
        <f t="shared" si="307"/>
        <v/>
      </c>
      <c r="C1633" s="3" t="str">
        <f t="shared" si="310"/>
        <v/>
      </c>
      <c r="D1633" s="3" t="str">
        <f>IF(ISNUMBER(A1633),COUNTIF(Calculations!B:B, A1633),"")</f>
        <v/>
      </c>
      <c r="E1633" s="3" t="str">
        <f>IF(ISNUMBER(A1633),COUNTIF(Calculations!A:A, A1633),"")</f>
        <v/>
      </c>
      <c r="F1633" s="3" t="str">
        <f t="shared" si="308"/>
        <v/>
      </c>
      <c r="G1633" s="3" t="str">
        <f t="shared" si="309"/>
        <v/>
      </c>
      <c r="H1633" s="3" t="str">
        <f t="shared" si="311"/>
        <v/>
      </c>
      <c r="I1633" s="3" t="str">
        <f t="shared" si="312"/>
        <v/>
      </c>
      <c r="J1633" s="3" t="str">
        <f t="shared" si="313"/>
        <v/>
      </c>
      <c r="K1633" s="3" t="str">
        <f t="shared" si="314"/>
        <v/>
      </c>
      <c r="L1633" s="3" t="str">
        <f t="shared" si="316"/>
        <v/>
      </c>
      <c r="M1633" s="3" t="str">
        <f t="shared" si="317"/>
        <v/>
      </c>
    </row>
    <row r="1634" spans="1:13" x14ac:dyDescent="0.2">
      <c r="A1634" s="9" t="str">
        <f t="shared" si="315"/>
        <v/>
      </c>
      <c r="B1634" s="3" t="str">
        <f t="shared" si="307"/>
        <v/>
      </c>
      <c r="C1634" s="3" t="str">
        <f t="shared" si="310"/>
        <v/>
      </c>
      <c r="D1634" s="3" t="str">
        <f>IF(ISNUMBER(A1634),COUNTIF(Calculations!B:B, A1634),"")</f>
        <v/>
      </c>
      <c r="E1634" s="3" t="str">
        <f>IF(ISNUMBER(A1634),COUNTIF(Calculations!A:A, A1634),"")</f>
        <v/>
      </c>
      <c r="F1634" s="3" t="str">
        <f t="shared" si="308"/>
        <v/>
      </c>
      <c r="G1634" s="3" t="str">
        <f t="shared" si="309"/>
        <v/>
      </c>
      <c r="H1634" s="3" t="str">
        <f t="shared" si="311"/>
        <v/>
      </c>
      <c r="I1634" s="3" t="str">
        <f t="shared" si="312"/>
        <v/>
      </c>
      <c r="J1634" s="3" t="str">
        <f t="shared" si="313"/>
        <v/>
      </c>
      <c r="K1634" s="3" t="str">
        <f t="shared" si="314"/>
        <v/>
      </c>
      <c r="L1634" s="3" t="str">
        <f t="shared" si="316"/>
        <v/>
      </c>
      <c r="M1634" s="3" t="str">
        <f t="shared" si="317"/>
        <v/>
      </c>
    </row>
    <row r="1635" spans="1:13" x14ac:dyDescent="0.2">
      <c r="A1635" s="9" t="str">
        <f t="shared" si="315"/>
        <v/>
      </c>
      <c r="B1635" s="3" t="str">
        <f t="shared" si="307"/>
        <v/>
      </c>
      <c r="C1635" s="3" t="str">
        <f t="shared" si="310"/>
        <v/>
      </c>
      <c r="D1635" s="3" t="str">
        <f>IF(ISNUMBER(A1635),COUNTIF(Calculations!B:B, A1635),"")</f>
        <v/>
      </c>
      <c r="E1635" s="3" t="str">
        <f>IF(ISNUMBER(A1635),COUNTIF(Calculations!A:A, A1635),"")</f>
        <v/>
      </c>
      <c r="F1635" s="3" t="str">
        <f t="shared" si="308"/>
        <v/>
      </c>
      <c r="G1635" s="3" t="str">
        <f t="shared" si="309"/>
        <v/>
      </c>
      <c r="H1635" s="3" t="str">
        <f t="shared" si="311"/>
        <v/>
      </c>
      <c r="I1635" s="3" t="str">
        <f t="shared" si="312"/>
        <v/>
      </c>
      <c r="J1635" s="3" t="str">
        <f t="shared" si="313"/>
        <v/>
      </c>
      <c r="K1635" s="3" t="str">
        <f t="shared" si="314"/>
        <v/>
      </c>
      <c r="L1635" s="3" t="str">
        <f t="shared" si="316"/>
        <v/>
      </c>
      <c r="M1635" s="3" t="str">
        <f t="shared" si="317"/>
        <v/>
      </c>
    </row>
    <row r="1636" spans="1:13" x14ac:dyDescent="0.2">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3" t="str">
        <f t="shared" ref="F1636:F1699" si="319">IF(ISNUMBER(A1636),F1635 + D1636,"")</f>
        <v/>
      </c>
      <c r="G1636" s="3" t="str">
        <f t="shared" ref="G1636:G1699" si="320">IF(ISNUMBER(A1636),G1635 + E1636,"")</f>
        <v/>
      </c>
      <c r="H1636" s="3" t="str">
        <f t="shared" si="311"/>
        <v/>
      </c>
      <c r="I1636" s="3" t="str">
        <f t="shared" si="312"/>
        <v/>
      </c>
      <c r="J1636" s="3" t="str">
        <f t="shared" si="313"/>
        <v/>
      </c>
      <c r="K1636" s="3" t="str">
        <f t="shared" si="314"/>
        <v/>
      </c>
      <c r="L1636" s="3" t="str">
        <f t="shared" si="316"/>
        <v/>
      </c>
      <c r="M1636" s="3" t="str">
        <f t="shared" si="317"/>
        <v/>
      </c>
    </row>
    <row r="1637" spans="1:13" x14ac:dyDescent="0.2">
      <c r="A1637" s="9" t="str">
        <f t="shared" si="315"/>
        <v/>
      </c>
      <c r="B1637" s="3" t="str">
        <f t="shared" si="318"/>
        <v/>
      </c>
      <c r="C1637" s="3" t="str">
        <f t="shared" si="310"/>
        <v/>
      </c>
      <c r="D1637" s="3" t="str">
        <f>IF(ISNUMBER(A1637),COUNTIF(Calculations!B:B, A1637),"")</f>
        <v/>
      </c>
      <c r="E1637" s="3" t="str">
        <f>IF(ISNUMBER(A1637),COUNTIF(Calculations!A:A, A1637),"")</f>
        <v/>
      </c>
      <c r="F1637" s="3" t="str">
        <f t="shared" si="319"/>
        <v/>
      </c>
      <c r="G1637" s="3" t="str">
        <f t="shared" si="320"/>
        <v/>
      </c>
      <c r="H1637" s="3" t="str">
        <f t="shared" si="311"/>
        <v/>
      </c>
      <c r="I1637" s="3" t="str">
        <f t="shared" si="312"/>
        <v/>
      </c>
      <c r="J1637" s="3" t="str">
        <f t="shared" si="313"/>
        <v/>
      </c>
      <c r="K1637" s="3" t="str">
        <f t="shared" si="314"/>
        <v/>
      </c>
      <c r="L1637" s="3" t="str">
        <f t="shared" si="316"/>
        <v/>
      </c>
      <c r="M1637" s="3" t="str">
        <f t="shared" si="317"/>
        <v/>
      </c>
    </row>
    <row r="1638" spans="1:13" x14ac:dyDescent="0.2">
      <c r="A1638" s="9" t="str">
        <f t="shared" si="315"/>
        <v/>
      </c>
      <c r="B1638" s="3" t="str">
        <f t="shared" si="318"/>
        <v/>
      </c>
      <c r="C1638" s="3" t="str">
        <f t="shared" si="310"/>
        <v/>
      </c>
      <c r="D1638" s="3" t="str">
        <f>IF(ISNUMBER(A1638),COUNTIF(Calculations!B:B, A1638),"")</f>
        <v/>
      </c>
      <c r="E1638" s="3" t="str">
        <f>IF(ISNUMBER(A1638),COUNTIF(Calculations!A:A, A1638),"")</f>
        <v/>
      </c>
      <c r="F1638" s="3" t="str">
        <f t="shared" si="319"/>
        <v/>
      </c>
      <c r="G1638" s="3" t="str">
        <f t="shared" si="320"/>
        <v/>
      </c>
      <c r="H1638" s="3" t="str">
        <f t="shared" si="311"/>
        <v/>
      </c>
      <c r="I1638" s="3" t="str">
        <f t="shared" si="312"/>
        <v/>
      </c>
      <c r="J1638" s="3" t="str">
        <f t="shared" si="313"/>
        <v/>
      </c>
      <c r="K1638" s="3" t="str">
        <f t="shared" si="314"/>
        <v/>
      </c>
      <c r="L1638" s="3" t="str">
        <f t="shared" si="316"/>
        <v/>
      </c>
      <c r="M1638" s="3" t="str">
        <f t="shared" si="317"/>
        <v/>
      </c>
    </row>
    <row r="1639" spans="1:13" x14ac:dyDescent="0.2">
      <c r="A1639" s="9" t="str">
        <f t="shared" si="315"/>
        <v/>
      </c>
      <c r="B1639" s="3" t="str">
        <f t="shared" si="318"/>
        <v/>
      </c>
      <c r="C1639" s="3" t="str">
        <f t="shared" si="310"/>
        <v/>
      </c>
      <c r="D1639" s="3" t="str">
        <f>IF(ISNUMBER(A1639),COUNTIF(Calculations!B:B, A1639),"")</f>
        <v/>
      </c>
      <c r="E1639" s="3" t="str">
        <f>IF(ISNUMBER(A1639),COUNTIF(Calculations!A:A, A1639),"")</f>
        <v/>
      </c>
      <c r="F1639" s="3" t="str">
        <f t="shared" si="319"/>
        <v/>
      </c>
      <c r="G1639" s="3" t="str">
        <f t="shared" si="320"/>
        <v/>
      </c>
      <c r="H1639" s="3" t="str">
        <f t="shared" si="311"/>
        <v/>
      </c>
      <c r="I1639" s="3" t="str">
        <f t="shared" si="312"/>
        <v/>
      </c>
      <c r="J1639" s="3" t="str">
        <f t="shared" si="313"/>
        <v/>
      </c>
      <c r="K1639" s="3" t="str">
        <f t="shared" si="314"/>
        <v/>
      </c>
      <c r="L1639" s="3" t="str">
        <f t="shared" si="316"/>
        <v/>
      </c>
      <c r="M1639" s="3" t="str">
        <f t="shared" si="317"/>
        <v/>
      </c>
    </row>
    <row r="1640" spans="1:13" x14ac:dyDescent="0.2">
      <c r="A1640" s="9" t="str">
        <f t="shared" si="315"/>
        <v/>
      </c>
      <c r="B1640" s="3" t="str">
        <f t="shared" si="318"/>
        <v/>
      </c>
      <c r="C1640" s="3" t="str">
        <f t="shared" si="310"/>
        <v/>
      </c>
      <c r="D1640" s="3" t="str">
        <f>IF(ISNUMBER(A1640),COUNTIF(Calculations!B:B, A1640),"")</f>
        <v/>
      </c>
      <c r="E1640" s="3" t="str">
        <f>IF(ISNUMBER(A1640),COUNTIF(Calculations!A:A, A1640),"")</f>
        <v/>
      </c>
      <c r="F1640" s="3" t="str">
        <f t="shared" si="319"/>
        <v/>
      </c>
      <c r="G1640" s="3" t="str">
        <f t="shared" si="320"/>
        <v/>
      </c>
      <c r="H1640" s="3" t="str">
        <f t="shared" si="311"/>
        <v/>
      </c>
      <c r="I1640" s="3" t="str">
        <f t="shared" si="312"/>
        <v/>
      </c>
      <c r="J1640" s="3" t="str">
        <f t="shared" si="313"/>
        <v/>
      </c>
      <c r="K1640" s="3" t="str">
        <f t="shared" si="314"/>
        <v/>
      </c>
      <c r="L1640" s="3" t="str">
        <f t="shared" si="316"/>
        <v/>
      </c>
      <c r="M1640" s="3" t="str">
        <f t="shared" si="317"/>
        <v/>
      </c>
    </row>
    <row r="1641" spans="1:13" x14ac:dyDescent="0.2">
      <c r="A1641" s="9" t="str">
        <f t="shared" si="315"/>
        <v/>
      </c>
      <c r="B1641" s="3" t="str">
        <f t="shared" si="318"/>
        <v/>
      </c>
      <c r="C1641" s="3" t="str">
        <f t="shared" si="310"/>
        <v/>
      </c>
      <c r="D1641" s="3" t="str">
        <f>IF(ISNUMBER(A1641),COUNTIF(Calculations!B:B, A1641),"")</f>
        <v/>
      </c>
      <c r="E1641" s="3" t="str">
        <f>IF(ISNUMBER(A1641),COUNTIF(Calculations!A:A, A1641),"")</f>
        <v/>
      </c>
      <c r="F1641" s="3" t="str">
        <f t="shared" si="319"/>
        <v/>
      </c>
      <c r="G1641" s="3" t="str">
        <f t="shared" si="320"/>
        <v/>
      </c>
      <c r="H1641" s="3" t="str">
        <f t="shared" si="311"/>
        <v/>
      </c>
      <c r="I1641" s="3" t="str">
        <f t="shared" si="312"/>
        <v/>
      </c>
      <c r="J1641" s="3" t="str">
        <f t="shared" si="313"/>
        <v/>
      </c>
      <c r="K1641" s="3" t="str">
        <f t="shared" si="314"/>
        <v/>
      </c>
      <c r="L1641" s="3" t="str">
        <f t="shared" si="316"/>
        <v/>
      </c>
      <c r="M1641" s="3" t="str">
        <f t="shared" si="317"/>
        <v/>
      </c>
    </row>
    <row r="1642" spans="1:13" x14ac:dyDescent="0.2">
      <c r="A1642" s="9" t="str">
        <f t="shared" si="315"/>
        <v/>
      </c>
      <c r="B1642" s="3" t="str">
        <f t="shared" si="318"/>
        <v/>
      </c>
      <c r="C1642" s="3" t="str">
        <f t="shared" si="310"/>
        <v/>
      </c>
      <c r="D1642" s="3" t="str">
        <f>IF(ISNUMBER(A1642),COUNTIF(Calculations!B:B, A1642),"")</f>
        <v/>
      </c>
      <c r="E1642" s="3" t="str">
        <f>IF(ISNUMBER(A1642),COUNTIF(Calculations!A:A, A1642),"")</f>
        <v/>
      </c>
      <c r="F1642" s="3" t="str">
        <f t="shared" si="319"/>
        <v/>
      </c>
      <c r="G1642" s="3" t="str">
        <f t="shared" si="320"/>
        <v/>
      </c>
      <c r="H1642" s="3" t="str">
        <f t="shared" si="311"/>
        <v/>
      </c>
      <c r="I1642" s="3" t="str">
        <f t="shared" si="312"/>
        <v/>
      </c>
      <c r="J1642" s="3" t="str">
        <f t="shared" si="313"/>
        <v/>
      </c>
      <c r="K1642" s="3" t="str">
        <f t="shared" si="314"/>
        <v/>
      </c>
      <c r="L1642" s="3" t="str">
        <f t="shared" si="316"/>
        <v/>
      </c>
      <c r="M1642" s="3" t="str">
        <f t="shared" si="317"/>
        <v/>
      </c>
    </row>
    <row r="1643" spans="1:13" x14ac:dyDescent="0.2">
      <c r="A1643" s="9" t="str">
        <f t="shared" si="315"/>
        <v/>
      </c>
      <c r="B1643" s="3" t="str">
        <f t="shared" si="318"/>
        <v/>
      </c>
      <c r="C1643" s="3" t="str">
        <f t="shared" si="310"/>
        <v/>
      </c>
      <c r="D1643" s="3" t="str">
        <f>IF(ISNUMBER(A1643),COUNTIF(Calculations!B:B, A1643),"")</f>
        <v/>
      </c>
      <c r="E1643" s="3" t="str">
        <f>IF(ISNUMBER(A1643),COUNTIF(Calculations!A:A, A1643),"")</f>
        <v/>
      </c>
      <c r="F1643" s="3" t="str">
        <f t="shared" si="319"/>
        <v/>
      </c>
      <c r="G1643" s="3" t="str">
        <f t="shared" si="320"/>
        <v/>
      </c>
      <c r="H1643" s="3" t="str">
        <f t="shared" si="311"/>
        <v/>
      </c>
      <c r="I1643" s="3" t="str">
        <f t="shared" si="312"/>
        <v/>
      </c>
      <c r="J1643" s="3" t="str">
        <f t="shared" si="313"/>
        <v/>
      </c>
      <c r="K1643" s="3" t="str">
        <f t="shared" si="314"/>
        <v/>
      </c>
      <c r="L1643" s="3" t="str">
        <f t="shared" si="316"/>
        <v/>
      </c>
      <c r="M1643" s="3" t="str">
        <f t="shared" si="317"/>
        <v/>
      </c>
    </row>
    <row r="1644" spans="1:13" x14ac:dyDescent="0.2">
      <c r="A1644" s="9" t="str">
        <f t="shared" si="315"/>
        <v/>
      </c>
      <c r="B1644" s="3" t="str">
        <f t="shared" si="318"/>
        <v/>
      </c>
      <c r="C1644" s="3" t="str">
        <f t="shared" si="310"/>
        <v/>
      </c>
      <c r="D1644" s="3" t="str">
        <f>IF(ISNUMBER(A1644),COUNTIF(Calculations!B:B, A1644),"")</f>
        <v/>
      </c>
      <c r="E1644" s="3" t="str">
        <f>IF(ISNUMBER(A1644),COUNTIF(Calculations!A:A, A1644),"")</f>
        <v/>
      </c>
      <c r="F1644" s="3" t="str">
        <f t="shared" si="319"/>
        <v/>
      </c>
      <c r="G1644" s="3" t="str">
        <f t="shared" si="320"/>
        <v/>
      </c>
      <c r="H1644" s="3" t="str">
        <f t="shared" si="311"/>
        <v/>
      </c>
      <c r="I1644" s="3" t="str">
        <f t="shared" si="312"/>
        <v/>
      </c>
      <c r="J1644" s="3" t="str">
        <f t="shared" si="313"/>
        <v/>
      </c>
      <c r="K1644" s="3" t="str">
        <f t="shared" si="314"/>
        <v/>
      </c>
      <c r="L1644" s="3" t="str">
        <f t="shared" si="316"/>
        <v/>
      </c>
      <c r="M1644" s="3" t="str">
        <f t="shared" si="317"/>
        <v/>
      </c>
    </row>
    <row r="1645" spans="1:13" x14ac:dyDescent="0.2">
      <c r="A1645" s="9" t="str">
        <f t="shared" si="315"/>
        <v/>
      </c>
      <c r="B1645" s="3" t="str">
        <f t="shared" si="318"/>
        <v/>
      </c>
      <c r="C1645" s="3" t="str">
        <f t="shared" si="310"/>
        <v/>
      </c>
      <c r="D1645" s="3" t="str">
        <f>IF(ISNUMBER(A1645),COUNTIF(Calculations!B:B, A1645),"")</f>
        <v/>
      </c>
      <c r="E1645" s="3" t="str">
        <f>IF(ISNUMBER(A1645),COUNTIF(Calculations!A:A, A1645),"")</f>
        <v/>
      </c>
      <c r="F1645" s="3" t="str">
        <f t="shared" si="319"/>
        <v/>
      </c>
      <c r="G1645" s="3" t="str">
        <f t="shared" si="320"/>
        <v/>
      </c>
      <c r="H1645" s="3" t="str">
        <f t="shared" si="311"/>
        <v/>
      </c>
      <c r="I1645" s="3" t="str">
        <f t="shared" si="312"/>
        <v/>
      </c>
      <c r="J1645" s="3" t="str">
        <f t="shared" si="313"/>
        <v/>
      </c>
      <c r="K1645" s="3" t="str">
        <f t="shared" si="314"/>
        <v/>
      </c>
      <c r="L1645" s="3" t="str">
        <f t="shared" si="316"/>
        <v/>
      </c>
      <c r="M1645" s="3" t="str">
        <f t="shared" si="317"/>
        <v/>
      </c>
    </row>
    <row r="1646" spans="1:13" x14ac:dyDescent="0.2">
      <c r="A1646" s="9" t="str">
        <f t="shared" si="315"/>
        <v/>
      </c>
      <c r="B1646" s="3" t="str">
        <f t="shared" si="318"/>
        <v/>
      </c>
      <c r="C1646" s="3" t="str">
        <f t="shared" si="310"/>
        <v/>
      </c>
      <c r="D1646" s="3" t="str">
        <f>IF(ISNUMBER(A1646),COUNTIF(Calculations!B:B, A1646),"")</f>
        <v/>
      </c>
      <c r="E1646" s="3" t="str">
        <f>IF(ISNUMBER(A1646),COUNTIF(Calculations!A:A, A1646),"")</f>
        <v/>
      </c>
      <c r="F1646" s="3" t="str">
        <f t="shared" si="319"/>
        <v/>
      </c>
      <c r="G1646" s="3" t="str">
        <f t="shared" si="320"/>
        <v/>
      </c>
      <c r="H1646" s="3" t="str">
        <f t="shared" si="311"/>
        <v/>
      </c>
      <c r="I1646" s="3" t="str">
        <f t="shared" si="312"/>
        <v/>
      </c>
      <c r="J1646" s="3" t="str">
        <f t="shared" si="313"/>
        <v/>
      </c>
      <c r="K1646" s="3" t="str">
        <f t="shared" si="314"/>
        <v/>
      </c>
      <c r="L1646" s="3" t="str">
        <f t="shared" si="316"/>
        <v/>
      </c>
      <c r="M1646" s="3" t="str">
        <f t="shared" si="317"/>
        <v/>
      </c>
    </row>
    <row r="1647" spans="1:13" x14ac:dyDescent="0.2">
      <c r="A1647" s="9" t="str">
        <f t="shared" si="315"/>
        <v/>
      </c>
      <c r="B1647" s="3" t="str">
        <f t="shared" si="318"/>
        <v/>
      </c>
      <c r="C1647" s="3" t="str">
        <f t="shared" si="310"/>
        <v/>
      </c>
      <c r="D1647" s="3" t="str">
        <f>IF(ISNUMBER(A1647),COUNTIF(Calculations!B:B, A1647),"")</f>
        <v/>
      </c>
      <c r="E1647" s="3" t="str">
        <f>IF(ISNUMBER(A1647),COUNTIF(Calculations!A:A, A1647),"")</f>
        <v/>
      </c>
      <c r="F1647" s="3" t="str">
        <f t="shared" si="319"/>
        <v/>
      </c>
      <c r="G1647" s="3" t="str">
        <f t="shared" si="320"/>
        <v/>
      </c>
      <c r="H1647" s="3" t="str">
        <f t="shared" si="311"/>
        <v/>
      </c>
      <c r="I1647" s="3" t="str">
        <f t="shared" si="312"/>
        <v/>
      </c>
      <c r="J1647" s="3" t="str">
        <f t="shared" si="313"/>
        <v/>
      </c>
      <c r="K1647" s="3" t="str">
        <f t="shared" si="314"/>
        <v/>
      </c>
      <c r="L1647" s="3" t="str">
        <f t="shared" si="316"/>
        <v/>
      </c>
      <c r="M1647" s="3" t="str">
        <f t="shared" si="317"/>
        <v/>
      </c>
    </row>
    <row r="1648" spans="1:13" x14ac:dyDescent="0.2">
      <c r="A1648" s="9" t="str">
        <f t="shared" si="315"/>
        <v/>
      </c>
      <c r="B1648" s="3" t="str">
        <f t="shared" si="318"/>
        <v/>
      </c>
      <c r="C1648" s="3" t="str">
        <f t="shared" si="310"/>
        <v/>
      </c>
      <c r="D1648" s="3" t="str">
        <f>IF(ISNUMBER(A1648),COUNTIF(Calculations!B:B, A1648),"")</f>
        <v/>
      </c>
      <c r="E1648" s="3" t="str">
        <f>IF(ISNUMBER(A1648),COUNTIF(Calculations!A:A, A1648),"")</f>
        <v/>
      </c>
      <c r="F1648" s="3" t="str">
        <f t="shared" si="319"/>
        <v/>
      </c>
      <c r="G1648" s="3" t="str">
        <f t="shared" si="320"/>
        <v/>
      </c>
      <c r="H1648" s="3" t="str">
        <f t="shared" si="311"/>
        <v/>
      </c>
      <c r="I1648" s="3" t="str">
        <f t="shared" si="312"/>
        <v/>
      </c>
      <c r="J1648" s="3" t="str">
        <f t="shared" si="313"/>
        <v/>
      </c>
      <c r="K1648" s="3" t="str">
        <f t="shared" si="314"/>
        <v/>
      </c>
      <c r="L1648" s="3" t="str">
        <f t="shared" si="316"/>
        <v/>
      </c>
      <c r="M1648" s="3" t="str">
        <f t="shared" si="317"/>
        <v/>
      </c>
    </row>
    <row r="1649" spans="1:13" x14ac:dyDescent="0.2">
      <c r="A1649" s="9" t="str">
        <f t="shared" si="315"/>
        <v/>
      </c>
      <c r="B1649" s="3" t="str">
        <f t="shared" si="318"/>
        <v/>
      </c>
      <c r="C1649" s="3" t="str">
        <f t="shared" si="310"/>
        <v/>
      </c>
      <c r="D1649" s="3" t="str">
        <f>IF(ISNUMBER(A1649),COUNTIF(Calculations!B:B, A1649),"")</f>
        <v/>
      </c>
      <c r="E1649" s="3" t="str">
        <f>IF(ISNUMBER(A1649),COUNTIF(Calculations!A:A, A1649),"")</f>
        <v/>
      </c>
      <c r="F1649" s="3" t="str">
        <f t="shared" si="319"/>
        <v/>
      </c>
      <c r="G1649" s="3" t="str">
        <f t="shared" si="320"/>
        <v/>
      </c>
      <c r="H1649" s="3" t="str">
        <f t="shared" si="311"/>
        <v/>
      </c>
      <c r="I1649" s="3" t="str">
        <f t="shared" si="312"/>
        <v/>
      </c>
      <c r="J1649" s="3" t="str">
        <f t="shared" si="313"/>
        <v/>
      </c>
      <c r="K1649" s="3" t="str">
        <f t="shared" si="314"/>
        <v/>
      </c>
      <c r="L1649" s="3" t="str">
        <f t="shared" si="316"/>
        <v/>
      </c>
      <c r="M1649" s="3" t="str">
        <f t="shared" si="317"/>
        <v/>
      </c>
    </row>
    <row r="1650" spans="1:13" x14ac:dyDescent="0.2">
      <c r="A1650" s="9" t="str">
        <f t="shared" si="315"/>
        <v/>
      </c>
      <c r="B1650" s="3" t="str">
        <f t="shared" si="318"/>
        <v/>
      </c>
      <c r="C1650" s="3" t="str">
        <f t="shared" si="310"/>
        <v/>
      </c>
      <c r="D1650" s="3" t="str">
        <f>IF(ISNUMBER(A1650),COUNTIF(Calculations!B:B, A1650),"")</f>
        <v/>
      </c>
      <c r="E1650" s="3" t="str">
        <f>IF(ISNUMBER(A1650),COUNTIF(Calculations!A:A, A1650),"")</f>
        <v/>
      </c>
      <c r="F1650" s="3" t="str">
        <f t="shared" si="319"/>
        <v/>
      </c>
      <c r="G1650" s="3" t="str">
        <f t="shared" si="320"/>
        <v/>
      </c>
      <c r="H1650" s="3" t="str">
        <f t="shared" si="311"/>
        <v/>
      </c>
      <c r="I1650" s="3" t="str">
        <f t="shared" si="312"/>
        <v/>
      </c>
      <c r="J1650" s="3" t="str">
        <f t="shared" si="313"/>
        <v/>
      </c>
      <c r="K1650" s="3" t="str">
        <f t="shared" si="314"/>
        <v/>
      </c>
      <c r="L1650" s="3" t="str">
        <f t="shared" si="316"/>
        <v/>
      </c>
      <c r="M1650" s="3" t="str">
        <f t="shared" si="317"/>
        <v/>
      </c>
    </row>
    <row r="1651" spans="1:13" x14ac:dyDescent="0.2">
      <c r="A1651" s="9" t="str">
        <f t="shared" si="315"/>
        <v/>
      </c>
      <c r="B1651" s="3" t="str">
        <f t="shared" si="318"/>
        <v/>
      </c>
      <c r="C1651" s="3" t="str">
        <f t="shared" si="310"/>
        <v/>
      </c>
      <c r="D1651" s="3" t="str">
        <f>IF(ISNUMBER(A1651),COUNTIF(Calculations!B:B, A1651),"")</f>
        <v/>
      </c>
      <c r="E1651" s="3" t="str">
        <f>IF(ISNUMBER(A1651),COUNTIF(Calculations!A:A, A1651),"")</f>
        <v/>
      </c>
      <c r="F1651" s="3" t="str">
        <f t="shared" si="319"/>
        <v/>
      </c>
      <c r="G1651" s="3" t="str">
        <f t="shared" si="320"/>
        <v/>
      </c>
      <c r="H1651" s="3" t="str">
        <f t="shared" si="311"/>
        <v/>
      </c>
      <c r="I1651" s="3" t="str">
        <f t="shared" si="312"/>
        <v/>
      </c>
      <c r="J1651" s="3" t="str">
        <f t="shared" si="313"/>
        <v/>
      </c>
      <c r="K1651" s="3" t="str">
        <f t="shared" si="314"/>
        <v/>
      </c>
      <c r="L1651" s="3" t="str">
        <f t="shared" si="316"/>
        <v/>
      </c>
      <c r="M1651" s="3" t="str">
        <f t="shared" si="317"/>
        <v/>
      </c>
    </row>
    <row r="1652" spans="1:13" x14ac:dyDescent="0.2">
      <c r="A1652" s="9" t="str">
        <f t="shared" si="315"/>
        <v/>
      </c>
      <c r="B1652" s="3" t="str">
        <f t="shared" si="318"/>
        <v/>
      </c>
      <c r="C1652" s="3" t="str">
        <f t="shared" si="310"/>
        <v/>
      </c>
      <c r="D1652" s="3" t="str">
        <f>IF(ISNUMBER(A1652),COUNTIF(Calculations!B:B, A1652),"")</f>
        <v/>
      </c>
      <c r="E1652" s="3" t="str">
        <f>IF(ISNUMBER(A1652),COUNTIF(Calculations!A:A, A1652),"")</f>
        <v/>
      </c>
      <c r="F1652" s="3" t="str">
        <f t="shared" si="319"/>
        <v/>
      </c>
      <c r="G1652" s="3" t="str">
        <f t="shared" si="320"/>
        <v/>
      </c>
      <c r="H1652" s="3" t="str">
        <f t="shared" si="311"/>
        <v/>
      </c>
      <c r="I1652" s="3" t="str">
        <f t="shared" si="312"/>
        <v/>
      </c>
      <c r="J1652" s="3" t="str">
        <f t="shared" si="313"/>
        <v/>
      </c>
      <c r="K1652" s="3" t="str">
        <f t="shared" si="314"/>
        <v/>
      </c>
      <c r="L1652" s="3" t="str">
        <f t="shared" si="316"/>
        <v/>
      </c>
      <c r="M1652" s="3" t="str">
        <f t="shared" si="317"/>
        <v/>
      </c>
    </row>
    <row r="1653" spans="1:13" x14ac:dyDescent="0.2">
      <c r="A1653" s="9" t="str">
        <f t="shared" si="315"/>
        <v/>
      </c>
      <c r="B1653" s="3" t="str">
        <f t="shared" si="318"/>
        <v/>
      </c>
      <c r="C1653" s="3" t="str">
        <f t="shared" si="310"/>
        <v/>
      </c>
      <c r="D1653" s="3" t="str">
        <f>IF(ISNUMBER(A1653),COUNTIF(Calculations!B:B, A1653),"")</f>
        <v/>
      </c>
      <c r="E1653" s="3" t="str">
        <f>IF(ISNUMBER(A1653),COUNTIF(Calculations!A:A, A1653),"")</f>
        <v/>
      </c>
      <c r="F1653" s="3" t="str">
        <f t="shared" si="319"/>
        <v/>
      </c>
      <c r="G1653" s="3" t="str">
        <f t="shared" si="320"/>
        <v/>
      </c>
      <c r="H1653" s="3" t="str">
        <f t="shared" si="311"/>
        <v/>
      </c>
      <c r="I1653" s="3" t="str">
        <f t="shared" si="312"/>
        <v/>
      </c>
      <c r="J1653" s="3" t="str">
        <f t="shared" si="313"/>
        <v/>
      </c>
      <c r="K1653" s="3" t="str">
        <f t="shared" si="314"/>
        <v/>
      </c>
      <c r="L1653" s="3" t="str">
        <f t="shared" si="316"/>
        <v/>
      </c>
      <c r="M1653" s="3" t="str">
        <f t="shared" si="317"/>
        <v/>
      </c>
    </row>
    <row r="1654" spans="1:13" x14ac:dyDescent="0.2">
      <c r="A1654" s="9" t="str">
        <f t="shared" si="315"/>
        <v/>
      </c>
      <c r="B1654" s="3" t="str">
        <f t="shared" si="318"/>
        <v/>
      </c>
      <c r="C1654" s="3" t="str">
        <f t="shared" si="310"/>
        <v/>
      </c>
      <c r="D1654" s="3" t="str">
        <f>IF(ISNUMBER(A1654),COUNTIF(Calculations!B:B, A1654),"")</f>
        <v/>
      </c>
      <c r="E1654" s="3" t="str">
        <f>IF(ISNUMBER(A1654),COUNTIF(Calculations!A:A, A1654),"")</f>
        <v/>
      </c>
      <c r="F1654" s="3" t="str">
        <f t="shared" si="319"/>
        <v/>
      </c>
      <c r="G1654" s="3" t="str">
        <f t="shared" si="320"/>
        <v/>
      </c>
      <c r="H1654" s="3" t="str">
        <f t="shared" si="311"/>
        <v/>
      </c>
      <c r="I1654" s="3" t="str">
        <f t="shared" si="312"/>
        <v/>
      </c>
      <c r="J1654" s="3" t="str">
        <f t="shared" si="313"/>
        <v/>
      </c>
      <c r="K1654" s="3" t="str">
        <f t="shared" si="314"/>
        <v/>
      </c>
      <c r="L1654" s="3" t="str">
        <f t="shared" si="316"/>
        <v/>
      </c>
      <c r="M1654" s="3" t="str">
        <f t="shared" si="317"/>
        <v/>
      </c>
    </row>
    <row r="1655" spans="1:13" x14ac:dyDescent="0.2">
      <c r="A1655" s="9" t="str">
        <f t="shared" si="315"/>
        <v/>
      </c>
      <c r="B1655" s="3" t="str">
        <f t="shared" si="318"/>
        <v/>
      </c>
      <c r="C1655" s="3" t="str">
        <f t="shared" si="310"/>
        <v/>
      </c>
      <c r="D1655" s="3" t="str">
        <f>IF(ISNUMBER(A1655),COUNTIF(Calculations!B:B, A1655),"")</f>
        <v/>
      </c>
      <c r="E1655" s="3" t="str">
        <f>IF(ISNUMBER(A1655),COUNTIF(Calculations!A:A, A1655),"")</f>
        <v/>
      </c>
      <c r="F1655" s="3" t="str">
        <f t="shared" si="319"/>
        <v/>
      </c>
      <c r="G1655" s="3" t="str">
        <f t="shared" si="320"/>
        <v/>
      </c>
      <c r="H1655" s="3" t="str">
        <f t="shared" si="311"/>
        <v/>
      </c>
      <c r="I1655" s="3" t="str">
        <f t="shared" si="312"/>
        <v/>
      </c>
      <c r="J1655" s="3" t="str">
        <f t="shared" si="313"/>
        <v/>
      </c>
      <c r="K1655" s="3" t="str">
        <f t="shared" si="314"/>
        <v/>
      </c>
      <c r="L1655" s="3" t="str">
        <f t="shared" si="316"/>
        <v/>
      </c>
      <c r="M1655" s="3" t="str">
        <f t="shared" si="317"/>
        <v/>
      </c>
    </row>
    <row r="1656" spans="1:13" x14ac:dyDescent="0.2">
      <c r="A1656" s="9" t="str">
        <f t="shared" si="315"/>
        <v/>
      </c>
      <c r="B1656" s="3" t="str">
        <f t="shared" si="318"/>
        <v/>
      </c>
      <c r="C1656" s="3" t="str">
        <f t="shared" si="310"/>
        <v/>
      </c>
      <c r="D1656" s="3" t="str">
        <f>IF(ISNUMBER(A1656),COUNTIF(Calculations!B:B, A1656),"")</f>
        <v/>
      </c>
      <c r="E1656" s="3" t="str">
        <f>IF(ISNUMBER(A1656),COUNTIF(Calculations!A:A, A1656),"")</f>
        <v/>
      </c>
      <c r="F1656" s="3" t="str">
        <f t="shared" si="319"/>
        <v/>
      </c>
      <c r="G1656" s="3" t="str">
        <f t="shared" si="320"/>
        <v/>
      </c>
      <c r="H1656" s="3" t="str">
        <f t="shared" si="311"/>
        <v/>
      </c>
      <c r="I1656" s="3" t="str">
        <f t="shared" si="312"/>
        <v/>
      </c>
      <c r="J1656" s="3" t="str">
        <f t="shared" si="313"/>
        <v/>
      </c>
      <c r="K1656" s="3" t="str">
        <f t="shared" si="314"/>
        <v/>
      </c>
      <c r="L1656" s="3" t="str">
        <f t="shared" si="316"/>
        <v/>
      </c>
      <c r="M1656" s="3" t="str">
        <f t="shared" si="317"/>
        <v/>
      </c>
    </row>
    <row r="1657" spans="1:13" x14ac:dyDescent="0.2">
      <c r="A1657" s="9" t="str">
        <f t="shared" si="315"/>
        <v/>
      </c>
      <c r="B1657" s="3" t="str">
        <f t="shared" si="318"/>
        <v/>
      </c>
      <c r="C1657" s="3" t="str">
        <f t="shared" si="310"/>
        <v/>
      </c>
      <c r="D1657" s="3" t="str">
        <f>IF(ISNUMBER(A1657),COUNTIF(Calculations!B:B, A1657),"")</f>
        <v/>
      </c>
      <c r="E1657" s="3" t="str">
        <f>IF(ISNUMBER(A1657),COUNTIF(Calculations!A:A, A1657),"")</f>
        <v/>
      </c>
      <c r="F1657" s="3" t="str">
        <f t="shared" si="319"/>
        <v/>
      </c>
      <c r="G1657" s="3" t="str">
        <f t="shared" si="320"/>
        <v/>
      </c>
      <c r="H1657" s="3" t="str">
        <f t="shared" si="311"/>
        <v/>
      </c>
      <c r="I1657" s="3" t="str">
        <f t="shared" si="312"/>
        <v/>
      </c>
      <c r="J1657" s="3" t="str">
        <f t="shared" si="313"/>
        <v/>
      </c>
      <c r="K1657" s="3" t="str">
        <f t="shared" si="314"/>
        <v/>
      </c>
      <c r="L1657" s="3" t="str">
        <f t="shared" si="316"/>
        <v/>
      </c>
      <c r="M1657" s="3" t="str">
        <f t="shared" si="317"/>
        <v/>
      </c>
    </row>
    <row r="1658" spans="1:13" x14ac:dyDescent="0.2">
      <c r="A1658" s="9" t="str">
        <f t="shared" si="315"/>
        <v/>
      </c>
      <c r="B1658" s="3" t="str">
        <f t="shared" si="318"/>
        <v/>
      </c>
      <c r="C1658" s="3" t="str">
        <f t="shared" si="310"/>
        <v/>
      </c>
      <c r="D1658" s="3" t="str">
        <f>IF(ISNUMBER(A1658),COUNTIF(Calculations!B:B, A1658),"")</f>
        <v/>
      </c>
      <c r="E1658" s="3" t="str">
        <f>IF(ISNUMBER(A1658),COUNTIF(Calculations!A:A, A1658),"")</f>
        <v/>
      </c>
      <c r="F1658" s="3" t="str">
        <f t="shared" si="319"/>
        <v/>
      </c>
      <c r="G1658" s="3" t="str">
        <f t="shared" si="320"/>
        <v/>
      </c>
      <c r="H1658" s="3" t="str">
        <f t="shared" si="311"/>
        <v/>
      </c>
      <c r="I1658" s="3" t="str">
        <f t="shared" si="312"/>
        <v/>
      </c>
      <c r="J1658" s="3" t="str">
        <f t="shared" si="313"/>
        <v/>
      </c>
      <c r="K1658" s="3" t="str">
        <f t="shared" si="314"/>
        <v/>
      </c>
      <c r="L1658" s="3" t="str">
        <f t="shared" si="316"/>
        <v/>
      </c>
      <c r="M1658" s="3" t="str">
        <f t="shared" si="317"/>
        <v/>
      </c>
    </row>
    <row r="1659" spans="1:13" x14ac:dyDescent="0.2">
      <c r="A1659" s="9" t="str">
        <f t="shared" si="315"/>
        <v/>
      </c>
      <c r="B1659" s="3" t="str">
        <f t="shared" si="318"/>
        <v/>
      </c>
      <c r="C1659" s="3" t="str">
        <f t="shared" si="310"/>
        <v/>
      </c>
      <c r="D1659" s="3" t="str">
        <f>IF(ISNUMBER(A1659),COUNTIF(Calculations!B:B, A1659),"")</f>
        <v/>
      </c>
      <c r="E1659" s="3" t="str">
        <f>IF(ISNUMBER(A1659),COUNTIF(Calculations!A:A, A1659),"")</f>
        <v/>
      </c>
      <c r="F1659" s="3" t="str">
        <f t="shared" si="319"/>
        <v/>
      </c>
      <c r="G1659" s="3" t="str">
        <f t="shared" si="320"/>
        <v/>
      </c>
      <c r="H1659" s="3" t="str">
        <f t="shared" si="311"/>
        <v/>
      </c>
      <c r="I1659" s="3" t="str">
        <f t="shared" si="312"/>
        <v/>
      </c>
      <c r="J1659" s="3" t="str">
        <f t="shared" si="313"/>
        <v/>
      </c>
      <c r="K1659" s="3" t="str">
        <f t="shared" si="314"/>
        <v/>
      </c>
      <c r="L1659" s="3" t="str">
        <f t="shared" si="316"/>
        <v/>
      </c>
      <c r="M1659" s="3" t="str">
        <f t="shared" si="317"/>
        <v/>
      </c>
    </row>
    <row r="1660" spans="1:13" x14ac:dyDescent="0.2">
      <c r="A1660" s="9" t="str">
        <f t="shared" si="315"/>
        <v/>
      </c>
      <c r="B1660" s="3" t="str">
        <f t="shared" si="318"/>
        <v/>
      </c>
      <c r="C1660" s="3" t="str">
        <f t="shared" si="310"/>
        <v/>
      </c>
      <c r="D1660" s="3" t="str">
        <f>IF(ISNUMBER(A1660),COUNTIF(Calculations!B:B, A1660),"")</f>
        <v/>
      </c>
      <c r="E1660" s="3" t="str">
        <f>IF(ISNUMBER(A1660),COUNTIF(Calculations!A:A, A1660),"")</f>
        <v/>
      </c>
      <c r="F1660" s="3" t="str">
        <f t="shared" si="319"/>
        <v/>
      </c>
      <c r="G1660" s="3" t="str">
        <f t="shared" si="320"/>
        <v/>
      </c>
      <c r="H1660" s="3" t="str">
        <f t="shared" si="311"/>
        <v/>
      </c>
      <c r="I1660" s="3" t="str">
        <f t="shared" si="312"/>
        <v/>
      </c>
      <c r="J1660" s="3" t="str">
        <f t="shared" si="313"/>
        <v/>
      </c>
      <c r="K1660" s="3" t="str">
        <f t="shared" si="314"/>
        <v/>
      </c>
      <c r="L1660" s="3" t="str">
        <f t="shared" si="316"/>
        <v/>
      </c>
      <c r="M1660" s="3" t="str">
        <f t="shared" si="317"/>
        <v/>
      </c>
    </row>
    <row r="1661" spans="1:13" x14ac:dyDescent="0.2">
      <c r="A1661" s="9" t="str">
        <f t="shared" si="315"/>
        <v/>
      </c>
      <c r="B1661" s="3" t="str">
        <f t="shared" si="318"/>
        <v/>
      </c>
      <c r="C1661" s="3" t="str">
        <f t="shared" si="310"/>
        <v/>
      </c>
      <c r="D1661" s="3" t="str">
        <f>IF(ISNUMBER(A1661),COUNTIF(Calculations!B:B, A1661),"")</f>
        <v/>
      </c>
      <c r="E1661" s="3" t="str">
        <f>IF(ISNUMBER(A1661),COUNTIF(Calculations!A:A, A1661),"")</f>
        <v/>
      </c>
      <c r="F1661" s="3" t="str">
        <f t="shared" si="319"/>
        <v/>
      </c>
      <c r="G1661" s="3" t="str">
        <f t="shared" si="320"/>
        <v/>
      </c>
      <c r="H1661" s="3" t="str">
        <f t="shared" si="311"/>
        <v/>
      </c>
      <c r="I1661" s="3" t="str">
        <f t="shared" si="312"/>
        <v/>
      </c>
      <c r="J1661" s="3" t="str">
        <f t="shared" si="313"/>
        <v/>
      </c>
      <c r="K1661" s="3" t="str">
        <f t="shared" si="314"/>
        <v/>
      </c>
      <c r="L1661" s="3" t="str">
        <f t="shared" si="316"/>
        <v/>
      </c>
      <c r="M1661" s="3" t="str">
        <f t="shared" si="317"/>
        <v/>
      </c>
    </row>
    <row r="1662" spans="1:13" x14ac:dyDescent="0.2">
      <c r="A1662" s="9" t="str">
        <f t="shared" si="315"/>
        <v/>
      </c>
      <c r="B1662" s="3" t="str">
        <f t="shared" si="318"/>
        <v/>
      </c>
      <c r="C1662" s="3" t="str">
        <f t="shared" si="310"/>
        <v/>
      </c>
      <c r="D1662" s="3" t="str">
        <f>IF(ISNUMBER(A1662),COUNTIF(Calculations!B:B, A1662),"")</f>
        <v/>
      </c>
      <c r="E1662" s="3" t="str">
        <f>IF(ISNUMBER(A1662),COUNTIF(Calculations!A:A, A1662),"")</f>
        <v/>
      </c>
      <c r="F1662" s="3" t="str">
        <f t="shared" si="319"/>
        <v/>
      </c>
      <c r="G1662" s="3" t="str">
        <f t="shared" si="320"/>
        <v/>
      </c>
      <c r="H1662" s="3" t="str">
        <f t="shared" si="311"/>
        <v/>
      </c>
      <c r="I1662" s="3" t="str">
        <f t="shared" si="312"/>
        <v/>
      </c>
      <c r="J1662" s="3" t="str">
        <f t="shared" si="313"/>
        <v/>
      </c>
      <c r="K1662" s="3" t="str">
        <f t="shared" si="314"/>
        <v/>
      </c>
      <c r="L1662" s="3" t="str">
        <f t="shared" si="316"/>
        <v/>
      </c>
      <c r="M1662" s="3" t="str">
        <f t="shared" si="317"/>
        <v/>
      </c>
    </row>
    <row r="1663" spans="1:13" x14ac:dyDescent="0.2">
      <c r="A1663" s="9" t="str">
        <f t="shared" si="315"/>
        <v/>
      </c>
      <c r="B1663" s="3" t="str">
        <f t="shared" si="318"/>
        <v/>
      </c>
      <c r="C1663" s="3" t="str">
        <f t="shared" si="310"/>
        <v/>
      </c>
      <c r="D1663" s="3" t="str">
        <f>IF(ISNUMBER(A1663),COUNTIF(Calculations!B:B, A1663),"")</f>
        <v/>
      </c>
      <c r="E1663" s="3" t="str">
        <f>IF(ISNUMBER(A1663),COUNTIF(Calculations!A:A, A1663),"")</f>
        <v/>
      </c>
      <c r="F1663" s="3" t="str">
        <f t="shared" si="319"/>
        <v/>
      </c>
      <c r="G1663" s="3" t="str">
        <f t="shared" si="320"/>
        <v/>
      </c>
      <c r="H1663" s="3" t="str">
        <f t="shared" si="311"/>
        <v/>
      </c>
      <c r="I1663" s="3" t="str">
        <f t="shared" si="312"/>
        <v/>
      </c>
      <c r="J1663" s="3" t="str">
        <f t="shared" si="313"/>
        <v/>
      </c>
      <c r="K1663" s="3" t="str">
        <f t="shared" si="314"/>
        <v/>
      </c>
      <c r="L1663" s="3" t="str">
        <f t="shared" si="316"/>
        <v/>
      </c>
      <c r="M1663" s="3" t="str">
        <f t="shared" si="317"/>
        <v/>
      </c>
    </row>
    <row r="1664" spans="1:13" x14ac:dyDescent="0.2">
      <c r="A1664" s="9" t="str">
        <f t="shared" si="315"/>
        <v/>
      </c>
      <c r="B1664" s="3" t="str">
        <f t="shared" si="318"/>
        <v/>
      </c>
      <c r="C1664" s="3" t="str">
        <f t="shared" si="310"/>
        <v/>
      </c>
      <c r="D1664" s="3" t="str">
        <f>IF(ISNUMBER(A1664),COUNTIF(Calculations!B:B, A1664),"")</f>
        <v/>
      </c>
      <c r="E1664" s="3" t="str">
        <f>IF(ISNUMBER(A1664),COUNTIF(Calculations!A:A, A1664),"")</f>
        <v/>
      </c>
      <c r="F1664" s="3" t="str">
        <f t="shared" si="319"/>
        <v/>
      </c>
      <c r="G1664" s="3" t="str">
        <f t="shared" si="320"/>
        <v/>
      </c>
      <c r="H1664" s="3" t="str">
        <f t="shared" si="311"/>
        <v/>
      </c>
      <c r="I1664" s="3" t="str">
        <f t="shared" si="312"/>
        <v/>
      </c>
      <c r="J1664" s="3" t="str">
        <f t="shared" si="313"/>
        <v/>
      </c>
      <c r="K1664" s="3" t="str">
        <f t="shared" si="314"/>
        <v/>
      </c>
      <c r="L1664" s="3" t="str">
        <f t="shared" si="316"/>
        <v/>
      </c>
      <c r="M1664" s="3" t="str">
        <f t="shared" si="317"/>
        <v/>
      </c>
    </row>
    <row r="1665" spans="1:13" x14ac:dyDescent="0.2">
      <c r="A1665" s="9" t="str">
        <f t="shared" si="315"/>
        <v/>
      </c>
      <c r="B1665" s="3" t="str">
        <f t="shared" si="318"/>
        <v/>
      </c>
      <c r="C1665" s="3" t="str">
        <f t="shared" si="310"/>
        <v/>
      </c>
      <c r="D1665" s="3" t="str">
        <f>IF(ISNUMBER(A1665),COUNTIF(Calculations!B:B, A1665),"")</f>
        <v/>
      </c>
      <c r="E1665" s="3" t="str">
        <f>IF(ISNUMBER(A1665),COUNTIF(Calculations!A:A, A1665),"")</f>
        <v/>
      </c>
      <c r="F1665" s="3" t="str">
        <f t="shared" si="319"/>
        <v/>
      </c>
      <c r="G1665" s="3" t="str">
        <f t="shared" si="320"/>
        <v/>
      </c>
      <c r="H1665" s="3" t="str">
        <f t="shared" si="311"/>
        <v/>
      </c>
      <c r="I1665" s="3" t="str">
        <f t="shared" si="312"/>
        <v/>
      </c>
      <c r="J1665" s="3" t="str">
        <f t="shared" si="313"/>
        <v/>
      </c>
      <c r="K1665" s="3" t="str">
        <f t="shared" si="314"/>
        <v/>
      </c>
      <c r="L1665" s="3" t="str">
        <f t="shared" si="316"/>
        <v/>
      </c>
      <c r="M1665" s="3" t="str">
        <f t="shared" si="317"/>
        <v/>
      </c>
    </row>
    <row r="1666" spans="1:13" x14ac:dyDescent="0.2">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19"/>
        <v/>
      </c>
      <c r="G1666" s="3" t="str">
        <f t="shared" si="320"/>
        <v/>
      </c>
      <c r="H1666" s="3" t="str">
        <f t="shared" ref="H1666:H1729" si="322">IF(ISNUMBER(A1666),
  COUNTIFS(IndirectStartDates,"&lt;=" &amp; $A1666, IndirectStartDates,"&gt;"&amp;$A1666-AgeLowest,  IndirectCompletedDates,"&gt;=" &amp; $A1666)
+ COUNTIFS(IndirectStartDates,"&lt;=" &amp; $A1666,    IndirectStartDates,"&gt;"&amp;$A1666-AgeLowest,  IndirectCompletedDates,""),"")</f>
        <v/>
      </c>
      <c r="I1666" s="3"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3" t="str">
        <f t="shared" si="316"/>
        <v/>
      </c>
      <c r="M1666" s="3" t="str">
        <f t="shared" si="317"/>
        <v/>
      </c>
    </row>
    <row r="1667" spans="1:13" x14ac:dyDescent="0.2">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3" t="str">
        <f t="shared" si="319"/>
        <v/>
      </c>
      <c r="G1667" s="3" t="str">
        <f t="shared" si="320"/>
        <v/>
      </c>
      <c r="H1667" s="3" t="str">
        <f t="shared" si="322"/>
        <v/>
      </c>
      <c r="I1667" s="3" t="str">
        <f t="shared" si="323"/>
        <v/>
      </c>
      <c r="J1667" s="3" t="str">
        <f t="shared" si="324"/>
        <v/>
      </c>
      <c r="K1667" s="3" t="str">
        <f t="shared" si="325"/>
        <v/>
      </c>
      <c r="L1667" s="3" t="str">
        <f t="shared" ref="L1667:L1730" si="327">IF(A1667&lt;&gt;"", IF(C1666&gt;0, IF(((C1667-C1666)/C1666)&gt;WIPWarningPercentage,C1667,NA()),NA()),"")</f>
        <v/>
      </c>
      <c r="M1667" s="3" t="str">
        <f t="shared" ref="M1667:M1730" si="328">IF(A1667&lt;&gt;"", IF(J1666+K1666&gt;0, IF(((J1667+K1667)-(J1666+K1666))/(J1666+K1666)&gt;AgeWarningPercentage,J1667+K1667,NA()),NA()),"")</f>
        <v/>
      </c>
    </row>
    <row r="1668" spans="1:13" x14ac:dyDescent="0.2">
      <c r="A1668" s="9" t="str">
        <f t="shared" si="326"/>
        <v/>
      </c>
      <c r="B1668" s="3" t="str">
        <f t="shared" si="318"/>
        <v/>
      </c>
      <c r="C1668" s="3" t="str">
        <f t="shared" si="321"/>
        <v/>
      </c>
      <c r="D1668" s="3" t="str">
        <f>IF(ISNUMBER(A1668),COUNTIF(Calculations!B:B, A1668),"")</f>
        <v/>
      </c>
      <c r="E1668" s="3" t="str">
        <f>IF(ISNUMBER(A1668),COUNTIF(Calculations!A:A, A1668),"")</f>
        <v/>
      </c>
      <c r="F1668" s="3" t="str">
        <f t="shared" si="319"/>
        <v/>
      </c>
      <c r="G1668" s="3" t="str">
        <f t="shared" si="320"/>
        <v/>
      </c>
      <c r="H1668" s="3" t="str">
        <f t="shared" si="322"/>
        <v/>
      </c>
      <c r="I1668" s="3" t="str">
        <f t="shared" si="323"/>
        <v/>
      </c>
      <c r="J1668" s="3" t="str">
        <f t="shared" si="324"/>
        <v/>
      </c>
      <c r="K1668" s="3" t="str">
        <f t="shared" si="325"/>
        <v/>
      </c>
      <c r="L1668" s="3" t="str">
        <f t="shared" si="327"/>
        <v/>
      </c>
      <c r="M1668" s="3" t="str">
        <f t="shared" si="328"/>
        <v/>
      </c>
    </row>
    <row r="1669" spans="1:13" x14ac:dyDescent="0.2">
      <c r="A1669" s="9" t="str">
        <f t="shared" si="326"/>
        <v/>
      </c>
      <c r="B1669" s="3" t="str">
        <f t="shared" si="318"/>
        <v/>
      </c>
      <c r="C1669" s="3" t="str">
        <f t="shared" si="321"/>
        <v/>
      </c>
      <c r="D1669" s="3" t="str">
        <f>IF(ISNUMBER(A1669),COUNTIF(Calculations!B:B, A1669),"")</f>
        <v/>
      </c>
      <c r="E1669" s="3" t="str">
        <f>IF(ISNUMBER(A1669),COUNTIF(Calculations!A:A, A1669),"")</f>
        <v/>
      </c>
      <c r="F1669" s="3" t="str">
        <f t="shared" si="319"/>
        <v/>
      </c>
      <c r="G1669" s="3" t="str">
        <f t="shared" si="320"/>
        <v/>
      </c>
      <c r="H1669" s="3" t="str">
        <f t="shared" si="322"/>
        <v/>
      </c>
      <c r="I1669" s="3" t="str">
        <f t="shared" si="323"/>
        <v/>
      </c>
      <c r="J1669" s="3" t="str">
        <f t="shared" si="324"/>
        <v/>
      </c>
      <c r="K1669" s="3" t="str">
        <f t="shared" si="325"/>
        <v/>
      </c>
      <c r="L1669" s="3" t="str">
        <f t="shared" si="327"/>
        <v/>
      </c>
      <c r="M1669" s="3" t="str">
        <f t="shared" si="328"/>
        <v/>
      </c>
    </row>
    <row r="1670" spans="1:13" x14ac:dyDescent="0.2">
      <c r="A1670" s="9" t="str">
        <f t="shared" si="326"/>
        <v/>
      </c>
      <c r="B1670" s="3" t="str">
        <f t="shared" si="318"/>
        <v/>
      </c>
      <c r="C1670" s="3" t="str">
        <f t="shared" si="321"/>
        <v/>
      </c>
      <c r="D1670" s="3" t="str">
        <f>IF(ISNUMBER(A1670),COUNTIF(Calculations!B:B, A1670),"")</f>
        <v/>
      </c>
      <c r="E1670" s="3" t="str">
        <f>IF(ISNUMBER(A1670),COUNTIF(Calculations!A:A, A1670),"")</f>
        <v/>
      </c>
      <c r="F1670" s="3" t="str">
        <f t="shared" si="319"/>
        <v/>
      </c>
      <c r="G1670" s="3" t="str">
        <f t="shared" si="320"/>
        <v/>
      </c>
      <c r="H1670" s="3" t="str">
        <f t="shared" si="322"/>
        <v/>
      </c>
      <c r="I1670" s="3" t="str">
        <f t="shared" si="323"/>
        <v/>
      </c>
      <c r="J1670" s="3" t="str">
        <f t="shared" si="324"/>
        <v/>
      </c>
      <c r="K1670" s="3" t="str">
        <f t="shared" si="325"/>
        <v/>
      </c>
      <c r="L1670" s="3" t="str">
        <f t="shared" si="327"/>
        <v/>
      </c>
      <c r="M1670" s="3" t="str">
        <f t="shared" si="328"/>
        <v/>
      </c>
    </row>
    <row r="1671" spans="1:13" x14ac:dyDescent="0.2">
      <c r="A1671" s="9" t="str">
        <f t="shared" si="326"/>
        <v/>
      </c>
      <c r="B1671" s="3" t="str">
        <f t="shared" si="318"/>
        <v/>
      </c>
      <c r="C1671" s="3" t="str">
        <f t="shared" si="321"/>
        <v/>
      </c>
      <c r="D1671" s="3" t="str">
        <f>IF(ISNUMBER(A1671),COUNTIF(Calculations!B:B, A1671),"")</f>
        <v/>
      </c>
      <c r="E1671" s="3" t="str">
        <f>IF(ISNUMBER(A1671),COUNTIF(Calculations!A:A, A1671),"")</f>
        <v/>
      </c>
      <c r="F1671" s="3" t="str">
        <f t="shared" si="319"/>
        <v/>
      </c>
      <c r="G1671" s="3" t="str">
        <f t="shared" si="320"/>
        <v/>
      </c>
      <c r="H1671" s="3" t="str">
        <f t="shared" si="322"/>
        <v/>
      </c>
      <c r="I1671" s="3" t="str">
        <f t="shared" si="323"/>
        <v/>
      </c>
      <c r="J1671" s="3" t="str">
        <f t="shared" si="324"/>
        <v/>
      </c>
      <c r="K1671" s="3" t="str">
        <f t="shared" si="325"/>
        <v/>
      </c>
      <c r="L1671" s="3" t="str">
        <f t="shared" si="327"/>
        <v/>
      </c>
      <c r="M1671" s="3" t="str">
        <f t="shared" si="328"/>
        <v/>
      </c>
    </row>
    <row r="1672" spans="1:13" x14ac:dyDescent="0.2">
      <c r="A1672" s="9" t="str">
        <f t="shared" si="326"/>
        <v/>
      </c>
      <c r="B1672" s="3" t="str">
        <f t="shared" si="318"/>
        <v/>
      </c>
      <c r="C1672" s="3" t="str">
        <f t="shared" si="321"/>
        <v/>
      </c>
      <c r="D1672" s="3" t="str">
        <f>IF(ISNUMBER(A1672),COUNTIF(Calculations!B:B, A1672),"")</f>
        <v/>
      </c>
      <c r="E1672" s="3" t="str">
        <f>IF(ISNUMBER(A1672),COUNTIF(Calculations!A:A, A1672),"")</f>
        <v/>
      </c>
      <c r="F1672" s="3" t="str">
        <f t="shared" si="319"/>
        <v/>
      </c>
      <c r="G1672" s="3" t="str">
        <f t="shared" si="320"/>
        <v/>
      </c>
      <c r="H1672" s="3" t="str">
        <f t="shared" si="322"/>
        <v/>
      </c>
      <c r="I1672" s="3" t="str">
        <f t="shared" si="323"/>
        <v/>
      </c>
      <c r="J1672" s="3" t="str">
        <f t="shared" si="324"/>
        <v/>
      </c>
      <c r="K1672" s="3" t="str">
        <f t="shared" si="325"/>
        <v/>
      </c>
      <c r="L1672" s="3" t="str">
        <f t="shared" si="327"/>
        <v/>
      </c>
      <c r="M1672" s="3" t="str">
        <f t="shared" si="328"/>
        <v/>
      </c>
    </row>
    <row r="1673" spans="1:13" x14ac:dyDescent="0.2">
      <c r="A1673" s="9" t="str">
        <f t="shared" si="326"/>
        <v/>
      </c>
      <c r="B1673" s="3" t="str">
        <f t="shared" si="318"/>
        <v/>
      </c>
      <c r="C1673" s="3" t="str">
        <f t="shared" si="321"/>
        <v/>
      </c>
      <c r="D1673" s="3" t="str">
        <f>IF(ISNUMBER(A1673),COUNTIF(Calculations!B:B, A1673),"")</f>
        <v/>
      </c>
      <c r="E1673" s="3" t="str">
        <f>IF(ISNUMBER(A1673),COUNTIF(Calculations!A:A, A1673),"")</f>
        <v/>
      </c>
      <c r="F1673" s="3" t="str">
        <f t="shared" si="319"/>
        <v/>
      </c>
      <c r="G1673" s="3" t="str">
        <f t="shared" si="320"/>
        <v/>
      </c>
      <c r="H1673" s="3" t="str">
        <f t="shared" si="322"/>
        <v/>
      </c>
      <c r="I1673" s="3" t="str">
        <f t="shared" si="323"/>
        <v/>
      </c>
      <c r="J1673" s="3" t="str">
        <f t="shared" si="324"/>
        <v/>
      </c>
      <c r="K1673" s="3" t="str">
        <f t="shared" si="325"/>
        <v/>
      </c>
      <c r="L1673" s="3" t="str">
        <f t="shared" si="327"/>
        <v/>
      </c>
      <c r="M1673" s="3" t="str">
        <f t="shared" si="328"/>
        <v/>
      </c>
    </row>
    <row r="1674" spans="1:13" x14ac:dyDescent="0.2">
      <c r="A1674" s="9" t="str">
        <f t="shared" si="326"/>
        <v/>
      </c>
      <c r="B1674" s="3" t="str">
        <f t="shared" si="318"/>
        <v/>
      </c>
      <c r="C1674" s="3" t="str">
        <f t="shared" si="321"/>
        <v/>
      </c>
      <c r="D1674" s="3" t="str">
        <f>IF(ISNUMBER(A1674),COUNTIF(Calculations!B:B, A1674),"")</f>
        <v/>
      </c>
      <c r="E1674" s="3" t="str">
        <f>IF(ISNUMBER(A1674),COUNTIF(Calculations!A:A, A1674),"")</f>
        <v/>
      </c>
      <c r="F1674" s="3" t="str">
        <f t="shared" si="319"/>
        <v/>
      </c>
      <c r="G1674" s="3" t="str">
        <f t="shared" si="320"/>
        <v/>
      </c>
      <c r="H1674" s="3" t="str">
        <f t="shared" si="322"/>
        <v/>
      </c>
      <c r="I1674" s="3" t="str">
        <f t="shared" si="323"/>
        <v/>
      </c>
      <c r="J1674" s="3" t="str">
        <f t="shared" si="324"/>
        <v/>
      </c>
      <c r="K1674" s="3" t="str">
        <f t="shared" si="325"/>
        <v/>
      </c>
      <c r="L1674" s="3" t="str">
        <f t="shared" si="327"/>
        <v/>
      </c>
      <c r="M1674" s="3" t="str">
        <f t="shared" si="328"/>
        <v/>
      </c>
    </row>
    <row r="1675" spans="1:13" x14ac:dyDescent="0.2">
      <c r="A1675" s="9" t="str">
        <f t="shared" si="326"/>
        <v/>
      </c>
      <c r="B1675" s="3" t="str">
        <f t="shared" si="318"/>
        <v/>
      </c>
      <c r="C1675" s="3" t="str">
        <f t="shared" si="321"/>
        <v/>
      </c>
      <c r="D1675" s="3" t="str">
        <f>IF(ISNUMBER(A1675),COUNTIF(Calculations!B:B, A1675),"")</f>
        <v/>
      </c>
      <c r="E1675" s="3" t="str">
        <f>IF(ISNUMBER(A1675),COUNTIF(Calculations!A:A, A1675),"")</f>
        <v/>
      </c>
      <c r="F1675" s="3" t="str">
        <f t="shared" si="319"/>
        <v/>
      </c>
      <c r="G1675" s="3" t="str">
        <f t="shared" si="320"/>
        <v/>
      </c>
      <c r="H1675" s="3" t="str">
        <f t="shared" si="322"/>
        <v/>
      </c>
      <c r="I1675" s="3" t="str">
        <f t="shared" si="323"/>
        <v/>
      </c>
      <c r="J1675" s="3" t="str">
        <f t="shared" si="324"/>
        <v/>
      </c>
      <c r="K1675" s="3" t="str">
        <f t="shared" si="325"/>
        <v/>
      </c>
      <c r="L1675" s="3" t="str">
        <f t="shared" si="327"/>
        <v/>
      </c>
      <c r="M1675" s="3" t="str">
        <f t="shared" si="328"/>
        <v/>
      </c>
    </row>
    <row r="1676" spans="1:13" x14ac:dyDescent="0.2">
      <c r="A1676" s="9" t="str">
        <f t="shared" si="326"/>
        <v/>
      </c>
      <c r="B1676" s="3" t="str">
        <f t="shared" si="318"/>
        <v/>
      </c>
      <c r="C1676" s="3" t="str">
        <f t="shared" si="321"/>
        <v/>
      </c>
      <c r="D1676" s="3" t="str">
        <f>IF(ISNUMBER(A1676),COUNTIF(Calculations!B:B, A1676),"")</f>
        <v/>
      </c>
      <c r="E1676" s="3" t="str">
        <f>IF(ISNUMBER(A1676),COUNTIF(Calculations!A:A, A1676),"")</f>
        <v/>
      </c>
      <c r="F1676" s="3" t="str">
        <f t="shared" si="319"/>
        <v/>
      </c>
      <c r="G1676" s="3" t="str">
        <f t="shared" si="320"/>
        <v/>
      </c>
      <c r="H1676" s="3" t="str">
        <f t="shared" si="322"/>
        <v/>
      </c>
      <c r="I1676" s="3" t="str">
        <f t="shared" si="323"/>
        <v/>
      </c>
      <c r="J1676" s="3" t="str">
        <f t="shared" si="324"/>
        <v/>
      </c>
      <c r="K1676" s="3" t="str">
        <f t="shared" si="325"/>
        <v/>
      </c>
      <c r="L1676" s="3" t="str">
        <f t="shared" si="327"/>
        <v/>
      </c>
      <c r="M1676" s="3" t="str">
        <f t="shared" si="328"/>
        <v/>
      </c>
    </row>
    <row r="1677" spans="1:13" x14ac:dyDescent="0.2">
      <c r="A1677" s="9" t="str">
        <f t="shared" si="326"/>
        <v/>
      </c>
      <c r="B1677" s="3" t="str">
        <f t="shared" si="318"/>
        <v/>
      </c>
      <c r="C1677" s="3" t="str">
        <f t="shared" si="321"/>
        <v/>
      </c>
      <c r="D1677" s="3" t="str">
        <f>IF(ISNUMBER(A1677),COUNTIF(Calculations!B:B, A1677),"")</f>
        <v/>
      </c>
      <c r="E1677" s="3" t="str">
        <f>IF(ISNUMBER(A1677),COUNTIF(Calculations!A:A, A1677),"")</f>
        <v/>
      </c>
      <c r="F1677" s="3" t="str">
        <f t="shared" si="319"/>
        <v/>
      </c>
      <c r="G1677" s="3" t="str">
        <f t="shared" si="320"/>
        <v/>
      </c>
      <c r="H1677" s="3" t="str">
        <f t="shared" si="322"/>
        <v/>
      </c>
      <c r="I1677" s="3" t="str">
        <f t="shared" si="323"/>
        <v/>
      </c>
      <c r="J1677" s="3" t="str">
        <f t="shared" si="324"/>
        <v/>
      </c>
      <c r="K1677" s="3" t="str">
        <f t="shared" si="325"/>
        <v/>
      </c>
      <c r="L1677" s="3" t="str">
        <f t="shared" si="327"/>
        <v/>
      </c>
      <c r="M1677" s="3" t="str">
        <f t="shared" si="328"/>
        <v/>
      </c>
    </row>
    <row r="1678" spans="1:13" x14ac:dyDescent="0.2">
      <c r="A1678" s="9" t="str">
        <f t="shared" si="326"/>
        <v/>
      </c>
      <c r="B1678" s="3" t="str">
        <f t="shared" si="318"/>
        <v/>
      </c>
      <c r="C1678" s="3" t="str">
        <f t="shared" si="321"/>
        <v/>
      </c>
      <c r="D1678" s="3" t="str">
        <f>IF(ISNUMBER(A1678),COUNTIF(Calculations!B:B, A1678),"")</f>
        <v/>
      </c>
      <c r="E1678" s="3" t="str">
        <f>IF(ISNUMBER(A1678),COUNTIF(Calculations!A:A, A1678),"")</f>
        <v/>
      </c>
      <c r="F1678" s="3" t="str">
        <f t="shared" si="319"/>
        <v/>
      </c>
      <c r="G1678" s="3" t="str">
        <f t="shared" si="320"/>
        <v/>
      </c>
      <c r="H1678" s="3" t="str">
        <f t="shared" si="322"/>
        <v/>
      </c>
      <c r="I1678" s="3" t="str">
        <f t="shared" si="323"/>
        <v/>
      </c>
      <c r="J1678" s="3" t="str">
        <f t="shared" si="324"/>
        <v/>
      </c>
      <c r="K1678" s="3" t="str">
        <f t="shared" si="325"/>
        <v/>
      </c>
      <c r="L1678" s="3" t="str">
        <f t="shared" si="327"/>
        <v/>
      </c>
      <c r="M1678" s="3" t="str">
        <f t="shared" si="328"/>
        <v/>
      </c>
    </row>
    <row r="1679" spans="1:13" x14ac:dyDescent="0.2">
      <c r="A1679" s="9" t="str">
        <f t="shared" si="326"/>
        <v/>
      </c>
      <c r="B1679" s="3" t="str">
        <f t="shared" si="318"/>
        <v/>
      </c>
      <c r="C1679" s="3" t="str">
        <f t="shared" si="321"/>
        <v/>
      </c>
      <c r="D1679" s="3" t="str">
        <f>IF(ISNUMBER(A1679),COUNTIF(Calculations!B:B, A1679),"")</f>
        <v/>
      </c>
      <c r="E1679" s="3" t="str">
        <f>IF(ISNUMBER(A1679),COUNTIF(Calculations!A:A, A1679),"")</f>
        <v/>
      </c>
      <c r="F1679" s="3" t="str">
        <f t="shared" si="319"/>
        <v/>
      </c>
      <c r="G1679" s="3" t="str">
        <f t="shared" si="320"/>
        <v/>
      </c>
      <c r="H1679" s="3" t="str">
        <f t="shared" si="322"/>
        <v/>
      </c>
      <c r="I1679" s="3" t="str">
        <f t="shared" si="323"/>
        <v/>
      </c>
      <c r="J1679" s="3" t="str">
        <f t="shared" si="324"/>
        <v/>
      </c>
      <c r="K1679" s="3" t="str">
        <f t="shared" si="325"/>
        <v/>
      </c>
      <c r="L1679" s="3" t="str">
        <f t="shared" si="327"/>
        <v/>
      </c>
      <c r="M1679" s="3" t="str">
        <f t="shared" si="328"/>
        <v/>
      </c>
    </row>
    <row r="1680" spans="1:13" x14ac:dyDescent="0.2">
      <c r="A1680" s="9" t="str">
        <f t="shared" si="326"/>
        <v/>
      </c>
      <c r="B1680" s="3" t="str">
        <f t="shared" si="318"/>
        <v/>
      </c>
      <c r="C1680" s="3" t="str">
        <f t="shared" si="321"/>
        <v/>
      </c>
      <c r="D1680" s="3" t="str">
        <f>IF(ISNUMBER(A1680),COUNTIF(Calculations!B:B, A1680),"")</f>
        <v/>
      </c>
      <c r="E1680" s="3" t="str">
        <f>IF(ISNUMBER(A1680),COUNTIF(Calculations!A:A, A1680),"")</f>
        <v/>
      </c>
      <c r="F1680" s="3" t="str">
        <f t="shared" si="319"/>
        <v/>
      </c>
      <c r="G1680" s="3" t="str">
        <f t="shared" si="320"/>
        <v/>
      </c>
      <c r="H1680" s="3" t="str">
        <f t="shared" si="322"/>
        <v/>
      </c>
      <c r="I1680" s="3" t="str">
        <f t="shared" si="323"/>
        <v/>
      </c>
      <c r="J1680" s="3" t="str">
        <f t="shared" si="324"/>
        <v/>
      </c>
      <c r="K1680" s="3" t="str">
        <f t="shared" si="325"/>
        <v/>
      </c>
      <c r="L1680" s="3" t="str">
        <f t="shared" si="327"/>
        <v/>
      </c>
      <c r="M1680" s="3" t="str">
        <f t="shared" si="328"/>
        <v/>
      </c>
    </row>
    <row r="1681" spans="1:13" x14ac:dyDescent="0.2">
      <c r="A1681" s="9" t="str">
        <f t="shared" si="326"/>
        <v/>
      </c>
      <c r="B1681" s="3" t="str">
        <f t="shared" si="318"/>
        <v/>
      </c>
      <c r="C1681" s="3" t="str">
        <f t="shared" si="321"/>
        <v/>
      </c>
      <c r="D1681" s="3" t="str">
        <f>IF(ISNUMBER(A1681),COUNTIF(Calculations!B:B, A1681),"")</f>
        <v/>
      </c>
      <c r="E1681" s="3" t="str">
        <f>IF(ISNUMBER(A1681),COUNTIF(Calculations!A:A, A1681),"")</f>
        <v/>
      </c>
      <c r="F1681" s="3" t="str">
        <f t="shared" si="319"/>
        <v/>
      </c>
      <c r="G1681" s="3" t="str">
        <f t="shared" si="320"/>
        <v/>
      </c>
      <c r="H1681" s="3" t="str">
        <f t="shared" si="322"/>
        <v/>
      </c>
      <c r="I1681" s="3" t="str">
        <f t="shared" si="323"/>
        <v/>
      </c>
      <c r="J1681" s="3" t="str">
        <f t="shared" si="324"/>
        <v/>
      </c>
      <c r="K1681" s="3" t="str">
        <f t="shared" si="325"/>
        <v/>
      </c>
      <c r="L1681" s="3" t="str">
        <f t="shared" si="327"/>
        <v/>
      </c>
      <c r="M1681" s="3" t="str">
        <f t="shared" si="328"/>
        <v/>
      </c>
    </row>
    <row r="1682" spans="1:13" x14ac:dyDescent="0.2">
      <c r="A1682" s="9" t="str">
        <f t="shared" si="326"/>
        <v/>
      </c>
      <c r="B1682" s="3" t="str">
        <f t="shared" si="318"/>
        <v/>
      </c>
      <c r="C1682" s="3" t="str">
        <f t="shared" si="321"/>
        <v/>
      </c>
      <c r="D1682" s="3" t="str">
        <f>IF(ISNUMBER(A1682),COUNTIF(Calculations!B:B, A1682),"")</f>
        <v/>
      </c>
      <c r="E1682" s="3" t="str">
        <f>IF(ISNUMBER(A1682),COUNTIF(Calculations!A:A, A1682),"")</f>
        <v/>
      </c>
      <c r="F1682" s="3" t="str">
        <f t="shared" si="319"/>
        <v/>
      </c>
      <c r="G1682" s="3" t="str">
        <f t="shared" si="320"/>
        <v/>
      </c>
      <c r="H1682" s="3" t="str">
        <f t="shared" si="322"/>
        <v/>
      </c>
      <c r="I1682" s="3" t="str">
        <f t="shared" si="323"/>
        <v/>
      </c>
      <c r="J1682" s="3" t="str">
        <f t="shared" si="324"/>
        <v/>
      </c>
      <c r="K1682" s="3" t="str">
        <f t="shared" si="325"/>
        <v/>
      </c>
      <c r="L1682" s="3" t="str">
        <f t="shared" si="327"/>
        <v/>
      </c>
      <c r="M1682" s="3" t="str">
        <f t="shared" si="328"/>
        <v/>
      </c>
    </row>
    <row r="1683" spans="1:13" x14ac:dyDescent="0.2">
      <c r="A1683" s="9" t="str">
        <f t="shared" si="326"/>
        <v/>
      </c>
      <c r="B1683" s="3" t="str">
        <f t="shared" si="318"/>
        <v/>
      </c>
      <c r="C1683" s="3" t="str">
        <f t="shared" si="321"/>
        <v/>
      </c>
      <c r="D1683" s="3" t="str">
        <f>IF(ISNUMBER(A1683),COUNTIF(Calculations!B:B, A1683),"")</f>
        <v/>
      </c>
      <c r="E1683" s="3" t="str">
        <f>IF(ISNUMBER(A1683),COUNTIF(Calculations!A:A, A1683),"")</f>
        <v/>
      </c>
      <c r="F1683" s="3" t="str">
        <f t="shared" si="319"/>
        <v/>
      </c>
      <c r="G1683" s="3" t="str">
        <f t="shared" si="320"/>
        <v/>
      </c>
      <c r="H1683" s="3" t="str">
        <f t="shared" si="322"/>
        <v/>
      </c>
      <c r="I1683" s="3" t="str">
        <f t="shared" si="323"/>
        <v/>
      </c>
      <c r="J1683" s="3" t="str">
        <f t="shared" si="324"/>
        <v/>
      </c>
      <c r="K1683" s="3" t="str">
        <f t="shared" si="325"/>
        <v/>
      </c>
      <c r="L1683" s="3" t="str">
        <f t="shared" si="327"/>
        <v/>
      </c>
      <c r="M1683" s="3" t="str">
        <f t="shared" si="328"/>
        <v/>
      </c>
    </row>
    <row r="1684" spans="1:13" x14ac:dyDescent="0.2">
      <c r="A1684" s="9" t="str">
        <f t="shared" si="326"/>
        <v/>
      </c>
      <c r="B1684" s="3" t="str">
        <f t="shared" si="318"/>
        <v/>
      </c>
      <c r="C1684" s="3" t="str">
        <f t="shared" si="321"/>
        <v/>
      </c>
      <c r="D1684" s="3" t="str">
        <f>IF(ISNUMBER(A1684),COUNTIF(Calculations!B:B, A1684),"")</f>
        <v/>
      </c>
      <c r="E1684" s="3" t="str">
        <f>IF(ISNUMBER(A1684),COUNTIF(Calculations!A:A, A1684),"")</f>
        <v/>
      </c>
      <c r="F1684" s="3" t="str">
        <f t="shared" si="319"/>
        <v/>
      </c>
      <c r="G1684" s="3" t="str">
        <f t="shared" si="320"/>
        <v/>
      </c>
      <c r="H1684" s="3" t="str">
        <f t="shared" si="322"/>
        <v/>
      </c>
      <c r="I1684" s="3" t="str">
        <f t="shared" si="323"/>
        <v/>
      </c>
      <c r="J1684" s="3" t="str">
        <f t="shared" si="324"/>
        <v/>
      </c>
      <c r="K1684" s="3" t="str">
        <f t="shared" si="325"/>
        <v/>
      </c>
      <c r="L1684" s="3" t="str">
        <f t="shared" si="327"/>
        <v/>
      </c>
      <c r="M1684" s="3" t="str">
        <f t="shared" si="328"/>
        <v/>
      </c>
    </row>
    <row r="1685" spans="1:13" x14ac:dyDescent="0.2">
      <c r="A1685" s="9" t="str">
        <f t="shared" si="326"/>
        <v/>
      </c>
      <c r="B1685" s="3" t="str">
        <f t="shared" si="318"/>
        <v/>
      </c>
      <c r="C1685" s="3" t="str">
        <f t="shared" si="321"/>
        <v/>
      </c>
      <c r="D1685" s="3" t="str">
        <f>IF(ISNUMBER(A1685),COUNTIF(Calculations!B:B, A1685),"")</f>
        <v/>
      </c>
      <c r="E1685" s="3" t="str">
        <f>IF(ISNUMBER(A1685),COUNTIF(Calculations!A:A, A1685),"")</f>
        <v/>
      </c>
      <c r="F1685" s="3" t="str">
        <f t="shared" si="319"/>
        <v/>
      </c>
      <c r="G1685" s="3" t="str">
        <f t="shared" si="320"/>
        <v/>
      </c>
      <c r="H1685" s="3" t="str">
        <f t="shared" si="322"/>
        <v/>
      </c>
      <c r="I1685" s="3" t="str">
        <f t="shared" si="323"/>
        <v/>
      </c>
      <c r="J1685" s="3" t="str">
        <f t="shared" si="324"/>
        <v/>
      </c>
      <c r="K1685" s="3" t="str">
        <f t="shared" si="325"/>
        <v/>
      </c>
      <c r="L1685" s="3" t="str">
        <f t="shared" si="327"/>
        <v/>
      </c>
      <c r="M1685" s="3" t="str">
        <f t="shared" si="328"/>
        <v/>
      </c>
    </row>
    <row r="1686" spans="1:13" x14ac:dyDescent="0.2">
      <c r="A1686" s="9" t="str">
        <f t="shared" si="326"/>
        <v/>
      </c>
      <c r="B1686" s="3" t="str">
        <f t="shared" si="318"/>
        <v/>
      </c>
      <c r="C1686" s="3" t="str">
        <f t="shared" si="321"/>
        <v/>
      </c>
      <c r="D1686" s="3" t="str">
        <f>IF(ISNUMBER(A1686),COUNTIF(Calculations!B:B, A1686),"")</f>
        <v/>
      </c>
      <c r="E1686" s="3" t="str">
        <f>IF(ISNUMBER(A1686),COUNTIF(Calculations!A:A, A1686),"")</f>
        <v/>
      </c>
      <c r="F1686" s="3" t="str">
        <f t="shared" si="319"/>
        <v/>
      </c>
      <c r="G1686" s="3" t="str">
        <f t="shared" si="320"/>
        <v/>
      </c>
      <c r="H1686" s="3" t="str">
        <f t="shared" si="322"/>
        <v/>
      </c>
      <c r="I1686" s="3" t="str">
        <f t="shared" si="323"/>
        <v/>
      </c>
      <c r="J1686" s="3" t="str">
        <f t="shared" si="324"/>
        <v/>
      </c>
      <c r="K1686" s="3" t="str">
        <f t="shared" si="325"/>
        <v/>
      </c>
      <c r="L1686" s="3" t="str">
        <f t="shared" si="327"/>
        <v/>
      </c>
      <c r="M1686" s="3" t="str">
        <f t="shared" si="328"/>
        <v/>
      </c>
    </row>
    <row r="1687" spans="1:13" x14ac:dyDescent="0.2">
      <c r="A1687" s="9" t="str">
        <f t="shared" si="326"/>
        <v/>
      </c>
      <c r="B1687" s="3" t="str">
        <f t="shared" si="318"/>
        <v/>
      </c>
      <c r="C1687" s="3" t="str">
        <f t="shared" si="321"/>
        <v/>
      </c>
      <c r="D1687" s="3" t="str">
        <f>IF(ISNUMBER(A1687),COUNTIF(Calculations!B:B, A1687),"")</f>
        <v/>
      </c>
      <c r="E1687" s="3" t="str">
        <f>IF(ISNUMBER(A1687),COUNTIF(Calculations!A:A, A1687),"")</f>
        <v/>
      </c>
      <c r="F1687" s="3" t="str">
        <f t="shared" si="319"/>
        <v/>
      </c>
      <c r="G1687" s="3" t="str">
        <f t="shared" si="320"/>
        <v/>
      </c>
      <c r="H1687" s="3" t="str">
        <f t="shared" si="322"/>
        <v/>
      </c>
      <c r="I1687" s="3" t="str">
        <f t="shared" si="323"/>
        <v/>
      </c>
      <c r="J1687" s="3" t="str">
        <f t="shared" si="324"/>
        <v/>
      </c>
      <c r="K1687" s="3" t="str">
        <f t="shared" si="325"/>
        <v/>
      </c>
      <c r="L1687" s="3" t="str">
        <f t="shared" si="327"/>
        <v/>
      </c>
      <c r="M1687" s="3" t="str">
        <f t="shared" si="328"/>
        <v/>
      </c>
    </row>
    <row r="1688" spans="1:13" x14ac:dyDescent="0.2">
      <c r="A1688" s="9" t="str">
        <f t="shared" si="326"/>
        <v/>
      </c>
      <c r="B1688" s="3" t="str">
        <f t="shared" si="318"/>
        <v/>
      </c>
      <c r="C1688" s="3" t="str">
        <f t="shared" si="321"/>
        <v/>
      </c>
      <c r="D1688" s="3" t="str">
        <f>IF(ISNUMBER(A1688),COUNTIF(Calculations!B:B, A1688),"")</f>
        <v/>
      </c>
      <c r="E1688" s="3" t="str">
        <f>IF(ISNUMBER(A1688),COUNTIF(Calculations!A:A, A1688),"")</f>
        <v/>
      </c>
      <c r="F1688" s="3" t="str">
        <f t="shared" si="319"/>
        <v/>
      </c>
      <c r="G1688" s="3" t="str">
        <f t="shared" si="320"/>
        <v/>
      </c>
      <c r="H1688" s="3" t="str">
        <f t="shared" si="322"/>
        <v/>
      </c>
      <c r="I1688" s="3" t="str">
        <f t="shared" si="323"/>
        <v/>
      </c>
      <c r="J1688" s="3" t="str">
        <f t="shared" si="324"/>
        <v/>
      </c>
      <c r="K1688" s="3" t="str">
        <f t="shared" si="325"/>
        <v/>
      </c>
      <c r="L1688" s="3" t="str">
        <f t="shared" si="327"/>
        <v/>
      </c>
      <c r="M1688" s="3" t="str">
        <f t="shared" si="328"/>
        <v/>
      </c>
    </row>
    <row r="1689" spans="1:13" x14ac:dyDescent="0.2">
      <c r="A1689" s="9" t="str">
        <f t="shared" si="326"/>
        <v/>
      </c>
      <c r="B1689" s="3" t="str">
        <f t="shared" si="318"/>
        <v/>
      </c>
      <c r="C1689" s="3" t="str">
        <f t="shared" si="321"/>
        <v/>
      </c>
      <c r="D1689" s="3" t="str">
        <f>IF(ISNUMBER(A1689),COUNTIF(Calculations!B:B, A1689),"")</f>
        <v/>
      </c>
      <c r="E1689" s="3" t="str">
        <f>IF(ISNUMBER(A1689),COUNTIF(Calculations!A:A, A1689),"")</f>
        <v/>
      </c>
      <c r="F1689" s="3" t="str">
        <f t="shared" si="319"/>
        <v/>
      </c>
      <c r="G1689" s="3" t="str">
        <f t="shared" si="320"/>
        <v/>
      </c>
      <c r="H1689" s="3" t="str">
        <f t="shared" si="322"/>
        <v/>
      </c>
      <c r="I1689" s="3" t="str">
        <f t="shared" si="323"/>
        <v/>
      </c>
      <c r="J1689" s="3" t="str">
        <f t="shared" si="324"/>
        <v/>
      </c>
      <c r="K1689" s="3" t="str">
        <f t="shared" si="325"/>
        <v/>
      </c>
      <c r="L1689" s="3" t="str">
        <f t="shared" si="327"/>
        <v/>
      </c>
      <c r="M1689" s="3" t="str">
        <f t="shared" si="328"/>
        <v/>
      </c>
    </row>
    <row r="1690" spans="1:13" x14ac:dyDescent="0.2">
      <c r="A1690" s="9" t="str">
        <f t="shared" si="326"/>
        <v/>
      </c>
      <c r="B1690" s="3" t="str">
        <f t="shared" si="318"/>
        <v/>
      </c>
      <c r="C1690" s="3" t="str">
        <f t="shared" si="321"/>
        <v/>
      </c>
      <c r="D1690" s="3" t="str">
        <f>IF(ISNUMBER(A1690),COUNTIF(Calculations!B:B, A1690),"")</f>
        <v/>
      </c>
      <c r="E1690" s="3" t="str">
        <f>IF(ISNUMBER(A1690),COUNTIF(Calculations!A:A, A1690),"")</f>
        <v/>
      </c>
      <c r="F1690" s="3" t="str">
        <f t="shared" si="319"/>
        <v/>
      </c>
      <c r="G1690" s="3" t="str">
        <f t="shared" si="320"/>
        <v/>
      </c>
      <c r="H1690" s="3" t="str">
        <f t="shared" si="322"/>
        <v/>
      </c>
      <c r="I1690" s="3" t="str">
        <f t="shared" si="323"/>
        <v/>
      </c>
      <c r="J1690" s="3" t="str">
        <f t="shared" si="324"/>
        <v/>
      </c>
      <c r="K1690" s="3" t="str">
        <f t="shared" si="325"/>
        <v/>
      </c>
      <c r="L1690" s="3" t="str">
        <f t="shared" si="327"/>
        <v/>
      </c>
      <c r="M1690" s="3" t="str">
        <f t="shared" si="328"/>
        <v/>
      </c>
    </row>
    <row r="1691" spans="1:13" x14ac:dyDescent="0.2">
      <c r="A1691" s="9" t="str">
        <f t="shared" si="326"/>
        <v/>
      </c>
      <c r="B1691" s="3" t="str">
        <f t="shared" si="318"/>
        <v/>
      </c>
      <c r="C1691" s="3" t="str">
        <f t="shared" si="321"/>
        <v/>
      </c>
      <c r="D1691" s="3" t="str">
        <f>IF(ISNUMBER(A1691),COUNTIF(Calculations!B:B, A1691),"")</f>
        <v/>
      </c>
      <c r="E1691" s="3" t="str">
        <f>IF(ISNUMBER(A1691),COUNTIF(Calculations!A:A, A1691),"")</f>
        <v/>
      </c>
      <c r="F1691" s="3" t="str">
        <f t="shared" si="319"/>
        <v/>
      </c>
      <c r="G1691" s="3" t="str">
        <f t="shared" si="320"/>
        <v/>
      </c>
      <c r="H1691" s="3" t="str">
        <f t="shared" si="322"/>
        <v/>
      </c>
      <c r="I1691" s="3" t="str">
        <f t="shared" si="323"/>
        <v/>
      </c>
      <c r="J1691" s="3" t="str">
        <f t="shared" si="324"/>
        <v/>
      </c>
      <c r="K1691" s="3" t="str">
        <f t="shared" si="325"/>
        <v/>
      </c>
      <c r="L1691" s="3" t="str">
        <f t="shared" si="327"/>
        <v/>
      </c>
      <c r="M1691" s="3" t="str">
        <f t="shared" si="328"/>
        <v/>
      </c>
    </row>
    <row r="1692" spans="1:13" x14ac:dyDescent="0.2">
      <c r="A1692" s="9" t="str">
        <f t="shared" si="326"/>
        <v/>
      </c>
      <c r="B1692" s="3" t="str">
        <f t="shared" si="318"/>
        <v/>
      </c>
      <c r="C1692" s="3" t="str">
        <f t="shared" si="321"/>
        <v/>
      </c>
      <c r="D1692" s="3" t="str">
        <f>IF(ISNUMBER(A1692),COUNTIF(Calculations!B:B, A1692),"")</f>
        <v/>
      </c>
      <c r="E1692" s="3" t="str">
        <f>IF(ISNUMBER(A1692),COUNTIF(Calculations!A:A, A1692),"")</f>
        <v/>
      </c>
      <c r="F1692" s="3" t="str">
        <f t="shared" si="319"/>
        <v/>
      </c>
      <c r="G1692" s="3" t="str">
        <f t="shared" si="320"/>
        <v/>
      </c>
      <c r="H1692" s="3" t="str">
        <f t="shared" si="322"/>
        <v/>
      </c>
      <c r="I1692" s="3" t="str">
        <f t="shared" si="323"/>
        <v/>
      </c>
      <c r="J1692" s="3" t="str">
        <f t="shared" si="324"/>
        <v/>
      </c>
      <c r="K1692" s="3" t="str">
        <f t="shared" si="325"/>
        <v/>
      </c>
      <c r="L1692" s="3" t="str">
        <f t="shared" si="327"/>
        <v/>
      </c>
      <c r="M1692" s="3" t="str">
        <f t="shared" si="328"/>
        <v/>
      </c>
    </row>
    <row r="1693" spans="1:13" x14ac:dyDescent="0.2">
      <c r="A1693" s="9" t="str">
        <f t="shared" si="326"/>
        <v/>
      </c>
      <c r="B1693" s="3" t="str">
        <f t="shared" si="318"/>
        <v/>
      </c>
      <c r="C1693" s="3" t="str">
        <f t="shared" si="321"/>
        <v/>
      </c>
      <c r="D1693" s="3" t="str">
        <f>IF(ISNUMBER(A1693),COUNTIF(Calculations!B:B, A1693),"")</f>
        <v/>
      </c>
      <c r="E1693" s="3" t="str">
        <f>IF(ISNUMBER(A1693),COUNTIF(Calculations!A:A, A1693),"")</f>
        <v/>
      </c>
      <c r="F1693" s="3" t="str">
        <f t="shared" si="319"/>
        <v/>
      </c>
      <c r="G1693" s="3" t="str">
        <f t="shared" si="320"/>
        <v/>
      </c>
      <c r="H1693" s="3" t="str">
        <f t="shared" si="322"/>
        <v/>
      </c>
      <c r="I1693" s="3" t="str">
        <f t="shared" si="323"/>
        <v/>
      </c>
      <c r="J1693" s="3" t="str">
        <f t="shared" si="324"/>
        <v/>
      </c>
      <c r="K1693" s="3" t="str">
        <f t="shared" si="325"/>
        <v/>
      </c>
      <c r="L1693" s="3" t="str">
        <f t="shared" si="327"/>
        <v/>
      </c>
      <c r="M1693" s="3" t="str">
        <f t="shared" si="328"/>
        <v/>
      </c>
    </row>
    <row r="1694" spans="1:13" x14ac:dyDescent="0.2">
      <c r="A1694" s="9" t="str">
        <f t="shared" si="326"/>
        <v/>
      </c>
      <c r="B1694" s="3" t="str">
        <f t="shared" si="318"/>
        <v/>
      </c>
      <c r="C1694" s="3" t="str">
        <f t="shared" si="321"/>
        <v/>
      </c>
      <c r="D1694" s="3" t="str">
        <f>IF(ISNUMBER(A1694),COUNTIF(Calculations!B:B, A1694),"")</f>
        <v/>
      </c>
      <c r="E1694" s="3" t="str">
        <f>IF(ISNUMBER(A1694),COUNTIF(Calculations!A:A, A1694),"")</f>
        <v/>
      </c>
      <c r="F1694" s="3" t="str">
        <f t="shared" si="319"/>
        <v/>
      </c>
      <c r="G1694" s="3" t="str">
        <f t="shared" si="320"/>
        <v/>
      </c>
      <c r="H1694" s="3" t="str">
        <f t="shared" si="322"/>
        <v/>
      </c>
      <c r="I1694" s="3" t="str">
        <f t="shared" si="323"/>
        <v/>
      </c>
      <c r="J1694" s="3" t="str">
        <f t="shared" si="324"/>
        <v/>
      </c>
      <c r="K1694" s="3" t="str">
        <f t="shared" si="325"/>
        <v/>
      </c>
      <c r="L1694" s="3" t="str">
        <f t="shared" si="327"/>
        <v/>
      </c>
      <c r="M1694" s="3" t="str">
        <f t="shared" si="328"/>
        <v/>
      </c>
    </row>
    <row r="1695" spans="1:13" x14ac:dyDescent="0.2">
      <c r="A1695" s="9" t="str">
        <f t="shared" si="326"/>
        <v/>
      </c>
      <c r="B1695" s="3" t="str">
        <f t="shared" si="318"/>
        <v/>
      </c>
      <c r="C1695" s="3" t="str">
        <f t="shared" si="321"/>
        <v/>
      </c>
      <c r="D1695" s="3" t="str">
        <f>IF(ISNUMBER(A1695),COUNTIF(Calculations!B:B, A1695),"")</f>
        <v/>
      </c>
      <c r="E1695" s="3" t="str">
        <f>IF(ISNUMBER(A1695),COUNTIF(Calculations!A:A, A1695),"")</f>
        <v/>
      </c>
      <c r="F1695" s="3" t="str">
        <f t="shared" si="319"/>
        <v/>
      </c>
      <c r="G1695" s="3" t="str">
        <f t="shared" si="320"/>
        <v/>
      </c>
      <c r="H1695" s="3" t="str">
        <f t="shared" si="322"/>
        <v/>
      </c>
      <c r="I1695" s="3" t="str">
        <f t="shared" si="323"/>
        <v/>
      </c>
      <c r="J1695" s="3" t="str">
        <f t="shared" si="324"/>
        <v/>
      </c>
      <c r="K1695" s="3" t="str">
        <f t="shared" si="325"/>
        <v/>
      </c>
      <c r="L1695" s="3" t="str">
        <f t="shared" si="327"/>
        <v/>
      </c>
      <c r="M1695" s="3" t="str">
        <f t="shared" si="328"/>
        <v/>
      </c>
    </row>
    <row r="1696" spans="1:13" x14ac:dyDescent="0.2">
      <c r="A1696" s="9" t="str">
        <f t="shared" si="326"/>
        <v/>
      </c>
      <c r="B1696" s="3" t="str">
        <f t="shared" si="318"/>
        <v/>
      </c>
      <c r="C1696" s="3" t="str">
        <f t="shared" si="321"/>
        <v/>
      </c>
      <c r="D1696" s="3" t="str">
        <f>IF(ISNUMBER(A1696),COUNTIF(Calculations!B:B, A1696),"")</f>
        <v/>
      </c>
      <c r="E1696" s="3" t="str">
        <f>IF(ISNUMBER(A1696),COUNTIF(Calculations!A:A, A1696),"")</f>
        <v/>
      </c>
      <c r="F1696" s="3" t="str">
        <f t="shared" si="319"/>
        <v/>
      </c>
      <c r="G1696" s="3" t="str">
        <f t="shared" si="320"/>
        <v/>
      </c>
      <c r="H1696" s="3" t="str">
        <f t="shared" si="322"/>
        <v/>
      </c>
      <c r="I1696" s="3" t="str">
        <f t="shared" si="323"/>
        <v/>
      </c>
      <c r="J1696" s="3" t="str">
        <f t="shared" si="324"/>
        <v/>
      </c>
      <c r="K1696" s="3" t="str">
        <f t="shared" si="325"/>
        <v/>
      </c>
      <c r="L1696" s="3" t="str">
        <f t="shared" si="327"/>
        <v/>
      </c>
      <c r="M1696" s="3" t="str">
        <f t="shared" si="328"/>
        <v/>
      </c>
    </row>
    <row r="1697" spans="1:13" x14ac:dyDescent="0.2">
      <c r="A1697" s="9" t="str">
        <f t="shared" si="326"/>
        <v/>
      </c>
      <c r="B1697" s="3" t="str">
        <f t="shared" si="318"/>
        <v/>
      </c>
      <c r="C1697" s="3" t="str">
        <f t="shared" si="321"/>
        <v/>
      </c>
      <c r="D1697" s="3" t="str">
        <f>IF(ISNUMBER(A1697),COUNTIF(Calculations!B:B, A1697),"")</f>
        <v/>
      </c>
      <c r="E1697" s="3" t="str">
        <f>IF(ISNUMBER(A1697),COUNTIF(Calculations!A:A, A1697),"")</f>
        <v/>
      </c>
      <c r="F1697" s="3" t="str">
        <f t="shared" si="319"/>
        <v/>
      </c>
      <c r="G1697" s="3" t="str">
        <f t="shared" si="320"/>
        <v/>
      </c>
      <c r="H1697" s="3" t="str">
        <f t="shared" si="322"/>
        <v/>
      </c>
      <c r="I1697" s="3" t="str">
        <f t="shared" si="323"/>
        <v/>
      </c>
      <c r="J1697" s="3" t="str">
        <f t="shared" si="324"/>
        <v/>
      </c>
      <c r="K1697" s="3" t="str">
        <f t="shared" si="325"/>
        <v/>
      </c>
      <c r="L1697" s="3" t="str">
        <f t="shared" si="327"/>
        <v/>
      </c>
      <c r="M1697" s="3" t="str">
        <f t="shared" si="328"/>
        <v/>
      </c>
    </row>
    <row r="1698" spans="1:13" x14ac:dyDescent="0.2">
      <c r="A1698" s="9" t="str">
        <f t="shared" si="326"/>
        <v/>
      </c>
      <c r="B1698" s="3" t="str">
        <f t="shared" si="318"/>
        <v/>
      </c>
      <c r="C1698" s="3" t="str">
        <f t="shared" si="321"/>
        <v/>
      </c>
      <c r="D1698" s="3" t="str">
        <f>IF(ISNUMBER(A1698),COUNTIF(Calculations!B:B, A1698),"")</f>
        <v/>
      </c>
      <c r="E1698" s="3" t="str">
        <f>IF(ISNUMBER(A1698),COUNTIF(Calculations!A:A, A1698),"")</f>
        <v/>
      </c>
      <c r="F1698" s="3" t="str">
        <f t="shared" si="319"/>
        <v/>
      </c>
      <c r="G1698" s="3" t="str">
        <f t="shared" si="320"/>
        <v/>
      </c>
      <c r="H1698" s="3" t="str">
        <f t="shared" si="322"/>
        <v/>
      </c>
      <c r="I1698" s="3" t="str">
        <f t="shared" si="323"/>
        <v/>
      </c>
      <c r="J1698" s="3" t="str">
        <f t="shared" si="324"/>
        <v/>
      </c>
      <c r="K1698" s="3" t="str">
        <f t="shared" si="325"/>
        <v/>
      </c>
      <c r="L1698" s="3" t="str">
        <f t="shared" si="327"/>
        <v/>
      </c>
      <c r="M1698" s="3" t="str">
        <f t="shared" si="328"/>
        <v/>
      </c>
    </row>
    <row r="1699" spans="1:13" x14ac:dyDescent="0.2">
      <c r="A1699" s="9" t="str">
        <f t="shared" si="326"/>
        <v/>
      </c>
      <c r="B1699" s="3" t="str">
        <f t="shared" si="318"/>
        <v/>
      </c>
      <c r="C1699" s="3" t="str">
        <f t="shared" si="321"/>
        <v/>
      </c>
      <c r="D1699" s="3" t="str">
        <f>IF(ISNUMBER(A1699),COUNTIF(Calculations!B:B, A1699),"")</f>
        <v/>
      </c>
      <c r="E1699" s="3" t="str">
        <f>IF(ISNUMBER(A1699),COUNTIF(Calculations!A:A, A1699),"")</f>
        <v/>
      </c>
      <c r="F1699" s="3" t="str">
        <f t="shared" si="319"/>
        <v/>
      </c>
      <c r="G1699" s="3" t="str">
        <f t="shared" si="320"/>
        <v/>
      </c>
      <c r="H1699" s="3" t="str">
        <f t="shared" si="322"/>
        <v/>
      </c>
      <c r="I1699" s="3" t="str">
        <f t="shared" si="323"/>
        <v/>
      </c>
      <c r="J1699" s="3" t="str">
        <f t="shared" si="324"/>
        <v/>
      </c>
      <c r="K1699" s="3" t="str">
        <f t="shared" si="325"/>
        <v/>
      </c>
      <c r="L1699" s="3" t="str">
        <f t="shared" si="327"/>
        <v/>
      </c>
      <c r="M1699" s="3" t="str">
        <f t="shared" si="328"/>
        <v/>
      </c>
    </row>
    <row r="1700" spans="1:13" x14ac:dyDescent="0.2">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3" t="str">
        <f t="shared" ref="F1700:F1763" si="330">IF(ISNUMBER(A1700),F1699 + D1700,"")</f>
        <v/>
      </c>
      <c r="G1700" s="3" t="str">
        <f t="shared" ref="G1700:G1763" si="331">IF(ISNUMBER(A1700),G1699 + E1700,"")</f>
        <v/>
      </c>
      <c r="H1700" s="3" t="str">
        <f t="shared" si="322"/>
        <v/>
      </c>
      <c r="I1700" s="3" t="str">
        <f t="shared" si="323"/>
        <v/>
      </c>
      <c r="J1700" s="3" t="str">
        <f t="shared" si="324"/>
        <v/>
      </c>
      <c r="K1700" s="3" t="str">
        <f t="shared" si="325"/>
        <v/>
      </c>
      <c r="L1700" s="3" t="str">
        <f t="shared" si="327"/>
        <v/>
      </c>
      <c r="M1700" s="3" t="str">
        <f t="shared" si="328"/>
        <v/>
      </c>
    </row>
    <row r="1701" spans="1:13" x14ac:dyDescent="0.2">
      <c r="A1701" s="9" t="str">
        <f t="shared" si="326"/>
        <v/>
      </c>
      <c r="B1701" s="3" t="str">
        <f t="shared" si="329"/>
        <v/>
      </c>
      <c r="C1701" s="3" t="str">
        <f t="shared" si="321"/>
        <v/>
      </c>
      <c r="D1701" s="3" t="str">
        <f>IF(ISNUMBER(A1701),COUNTIF(Calculations!B:B, A1701),"")</f>
        <v/>
      </c>
      <c r="E1701" s="3" t="str">
        <f>IF(ISNUMBER(A1701),COUNTIF(Calculations!A:A, A1701),"")</f>
        <v/>
      </c>
      <c r="F1701" s="3" t="str">
        <f t="shared" si="330"/>
        <v/>
      </c>
      <c r="G1701" s="3" t="str">
        <f t="shared" si="331"/>
        <v/>
      </c>
      <c r="H1701" s="3" t="str">
        <f t="shared" si="322"/>
        <v/>
      </c>
      <c r="I1701" s="3" t="str">
        <f t="shared" si="323"/>
        <v/>
      </c>
      <c r="J1701" s="3" t="str">
        <f t="shared" si="324"/>
        <v/>
      </c>
      <c r="K1701" s="3" t="str">
        <f t="shared" si="325"/>
        <v/>
      </c>
      <c r="L1701" s="3" t="str">
        <f t="shared" si="327"/>
        <v/>
      </c>
      <c r="M1701" s="3" t="str">
        <f t="shared" si="328"/>
        <v/>
      </c>
    </row>
    <row r="1702" spans="1:13" x14ac:dyDescent="0.2">
      <c r="A1702" s="9" t="str">
        <f t="shared" si="326"/>
        <v/>
      </c>
      <c r="B1702" s="3" t="str">
        <f t="shared" si="329"/>
        <v/>
      </c>
      <c r="C1702" s="3" t="str">
        <f t="shared" si="321"/>
        <v/>
      </c>
      <c r="D1702" s="3" t="str">
        <f>IF(ISNUMBER(A1702),COUNTIF(Calculations!B:B, A1702),"")</f>
        <v/>
      </c>
      <c r="E1702" s="3" t="str">
        <f>IF(ISNUMBER(A1702),COUNTIF(Calculations!A:A, A1702),"")</f>
        <v/>
      </c>
      <c r="F1702" s="3" t="str">
        <f t="shared" si="330"/>
        <v/>
      </c>
      <c r="G1702" s="3" t="str">
        <f t="shared" si="331"/>
        <v/>
      </c>
      <c r="H1702" s="3" t="str">
        <f t="shared" si="322"/>
        <v/>
      </c>
      <c r="I1702" s="3" t="str">
        <f t="shared" si="323"/>
        <v/>
      </c>
      <c r="J1702" s="3" t="str">
        <f t="shared" si="324"/>
        <v/>
      </c>
      <c r="K1702" s="3" t="str">
        <f t="shared" si="325"/>
        <v/>
      </c>
      <c r="L1702" s="3" t="str">
        <f t="shared" si="327"/>
        <v/>
      </c>
      <c r="M1702" s="3" t="str">
        <f t="shared" si="328"/>
        <v/>
      </c>
    </row>
    <row r="1703" spans="1:13" x14ac:dyDescent="0.2">
      <c r="A1703" s="9" t="str">
        <f t="shared" si="326"/>
        <v/>
      </c>
      <c r="B1703" s="3" t="str">
        <f t="shared" si="329"/>
        <v/>
      </c>
      <c r="C1703" s="3" t="str">
        <f t="shared" si="321"/>
        <v/>
      </c>
      <c r="D1703" s="3" t="str">
        <f>IF(ISNUMBER(A1703),COUNTIF(Calculations!B:B, A1703),"")</f>
        <v/>
      </c>
      <c r="E1703" s="3" t="str">
        <f>IF(ISNUMBER(A1703),COUNTIF(Calculations!A:A, A1703),"")</f>
        <v/>
      </c>
      <c r="F1703" s="3" t="str">
        <f t="shared" si="330"/>
        <v/>
      </c>
      <c r="G1703" s="3" t="str">
        <f t="shared" si="331"/>
        <v/>
      </c>
      <c r="H1703" s="3" t="str">
        <f t="shared" si="322"/>
        <v/>
      </c>
      <c r="I1703" s="3" t="str">
        <f t="shared" si="323"/>
        <v/>
      </c>
      <c r="J1703" s="3" t="str">
        <f t="shared" si="324"/>
        <v/>
      </c>
      <c r="K1703" s="3" t="str">
        <f t="shared" si="325"/>
        <v/>
      </c>
      <c r="L1703" s="3" t="str">
        <f t="shared" si="327"/>
        <v/>
      </c>
      <c r="M1703" s="3" t="str">
        <f t="shared" si="328"/>
        <v/>
      </c>
    </row>
    <row r="1704" spans="1:13" x14ac:dyDescent="0.2">
      <c r="A1704" s="9" t="str">
        <f t="shared" si="326"/>
        <v/>
      </c>
      <c r="B1704" s="3" t="str">
        <f t="shared" si="329"/>
        <v/>
      </c>
      <c r="C1704" s="3" t="str">
        <f t="shared" si="321"/>
        <v/>
      </c>
      <c r="D1704" s="3" t="str">
        <f>IF(ISNUMBER(A1704),COUNTIF(Calculations!B:B, A1704),"")</f>
        <v/>
      </c>
      <c r="E1704" s="3" t="str">
        <f>IF(ISNUMBER(A1704),COUNTIF(Calculations!A:A, A1704),"")</f>
        <v/>
      </c>
      <c r="F1704" s="3" t="str">
        <f t="shared" si="330"/>
        <v/>
      </c>
      <c r="G1704" s="3" t="str">
        <f t="shared" si="331"/>
        <v/>
      </c>
      <c r="H1704" s="3" t="str">
        <f t="shared" si="322"/>
        <v/>
      </c>
      <c r="I1704" s="3" t="str">
        <f t="shared" si="323"/>
        <v/>
      </c>
      <c r="J1704" s="3" t="str">
        <f t="shared" si="324"/>
        <v/>
      </c>
      <c r="K1704" s="3" t="str">
        <f t="shared" si="325"/>
        <v/>
      </c>
      <c r="L1704" s="3" t="str">
        <f t="shared" si="327"/>
        <v/>
      </c>
      <c r="M1704" s="3" t="str">
        <f t="shared" si="328"/>
        <v/>
      </c>
    </row>
    <row r="1705" spans="1:13" x14ac:dyDescent="0.2">
      <c r="A1705" s="9" t="str">
        <f t="shared" si="326"/>
        <v/>
      </c>
      <c r="B1705" s="3" t="str">
        <f t="shared" si="329"/>
        <v/>
      </c>
      <c r="C1705" s="3" t="str">
        <f t="shared" si="321"/>
        <v/>
      </c>
      <c r="D1705" s="3" t="str">
        <f>IF(ISNUMBER(A1705),COUNTIF(Calculations!B:B, A1705),"")</f>
        <v/>
      </c>
      <c r="E1705" s="3" t="str">
        <f>IF(ISNUMBER(A1705),COUNTIF(Calculations!A:A, A1705),"")</f>
        <v/>
      </c>
      <c r="F1705" s="3" t="str">
        <f t="shared" si="330"/>
        <v/>
      </c>
      <c r="G1705" s="3" t="str">
        <f t="shared" si="331"/>
        <v/>
      </c>
      <c r="H1705" s="3" t="str">
        <f t="shared" si="322"/>
        <v/>
      </c>
      <c r="I1705" s="3" t="str">
        <f t="shared" si="323"/>
        <v/>
      </c>
      <c r="J1705" s="3" t="str">
        <f t="shared" si="324"/>
        <v/>
      </c>
      <c r="K1705" s="3" t="str">
        <f t="shared" si="325"/>
        <v/>
      </c>
      <c r="L1705" s="3" t="str">
        <f t="shared" si="327"/>
        <v/>
      </c>
      <c r="M1705" s="3" t="str">
        <f t="shared" si="328"/>
        <v/>
      </c>
    </row>
    <row r="1706" spans="1:13" x14ac:dyDescent="0.2">
      <c r="A1706" s="9" t="str">
        <f t="shared" si="326"/>
        <v/>
      </c>
      <c r="B1706" s="3" t="str">
        <f t="shared" si="329"/>
        <v/>
      </c>
      <c r="C1706" s="3" t="str">
        <f t="shared" si="321"/>
        <v/>
      </c>
      <c r="D1706" s="3" t="str">
        <f>IF(ISNUMBER(A1706),COUNTIF(Calculations!B:B, A1706),"")</f>
        <v/>
      </c>
      <c r="E1706" s="3" t="str">
        <f>IF(ISNUMBER(A1706),COUNTIF(Calculations!A:A, A1706),"")</f>
        <v/>
      </c>
      <c r="F1706" s="3" t="str">
        <f t="shared" si="330"/>
        <v/>
      </c>
      <c r="G1706" s="3" t="str">
        <f t="shared" si="331"/>
        <v/>
      </c>
      <c r="H1706" s="3" t="str">
        <f t="shared" si="322"/>
        <v/>
      </c>
      <c r="I1706" s="3" t="str">
        <f t="shared" si="323"/>
        <v/>
      </c>
      <c r="J1706" s="3" t="str">
        <f t="shared" si="324"/>
        <v/>
      </c>
      <c r="K1706" s="3" t="str">
        <f t="shared" si="325"/>
        <v/>
      </c>
      <c r="L1706" s="3" t="str">
        <f t="shared" si="327"/>
        <v/>
      </c>
      <c r="M1706" s="3" t="str">
        <f t="shared" si="328"/>
        <v/>
      </c>
    </row>
    <row r="1707" spans="1:13" x14ac:dyDescent="0.2">
      <c r="A1707" s="9" t="str">
        <f t="shared" si="326"/>
        <v/>
      </c>
      <c r="B1707" s="3" t="str">
        <f t="shared" si="329"/>
        <v/>
      </c>
      <c r="C1707" s="3" t="str">
        <f t="shared" si="321"/>
        <v/>
      </c>
      <c r="D1707" s="3" t="str">
        <f>IF(ISNUMBER(A1707),COUNTIF(Calculations!B:B, A1707),"")</f>
        <v/>
      </c>
      <c r="E1707" s="3" t="str">
        <f>IF(ISNUMBER(A1707),COUNTIF(Calculations!A:A, A1707),"")</f>
        <v/>
      </c>
      <c r="F1707" s="3" t="str">
        <f t="shared" si="330"/>
        <v/>
      </c>
      <c r="G1707" s="3" t="str">
        <f t="shared" si="331"/>
        <v/>
      </c>
      <c r="H1707" s="3" t="str">
        <f t="shared" si="322"/>
        <v/>
      </c>
      <c r="I1707" s="3" t="str">
        <f t="shared" si="323"/>
        <v/>
      </c>
      <c r="J1707" s="3" t="str">
        <f t="shared" si="324"/>
        <v/>
      </c>
      <c r="K1707" s="3" t="str">
        <f t="shared" si="325"/>
        <v/>
      </c>
      <c r="L1707" s="3" t="str">
        <f t="shared" si="327"/>
        <v/>
      </c>
      <c r="M1707" s="3" t="str">
        <f t="shared" si="328"/>
        <v/>
      </c>
    </row>
    <row r="1708" spans="1:13" x14ac:dyDescent="0.2">
      <c r="A1708" s="9" t="str">
        <f t="shared" si="326"/>
        <v/>
      </c>
      <c r="B1708" s="3" t="str">
        <f t="shared" si="329"/>
        <v/>
      </c>
      <c r="C1708" s="3" t="str">
        <f t="shared" si="321"/>
        <v/>
      </c>
      <c r="D1708" s="3" t="str">
        <f>IF(ISNUMBER(A1708),COUNTIF(Calculations!B:B, A1708),"")</f>
        <v/>
      </c>
      <c r="E1708" s="3" t="str">
        <f>IF(ISNUMBER(A1708),COUNTIF(Calculations!A:A, A1708),"")</f>
        <v/>
      </c>
      <c r="F1708" s="3" t="str">
        <f t="shared" si="330"/>
        <v/>
      </c>
      <c r="G1708" s="3" t="str">
        <f t="shared" si="331"/>
        <v/>
      </c>
      <c r="H1708" s="3" t="str">
        <f t="shared" si="322"/>
        <v/>
      </c>
      <c r="I1708" s="3" t="str">
        <f t="shared" si="323"/>
        <v/>
      </c>
      <c r="J1708" s="3" t="str">
        <f t="shared" si="324"/>
        <v/>
      </c>
      <c r="K1708" s="3" t="str">
        <f t="shared" si="325"/>
        <v/>
      </c>
      <c r="L1708" s="3" t="str">
        <f t="shared" si="327"/>
        <v/>
      </c>
      <c r="M1708" s="3" t="str">
        <f t="shared" si="328"/>
        <v/>
      </c>
    </row>
    <row r="1709" spans="1:13" x14ac:dyDescent="0.2">
      <c r="A1709" s="9" t="str">
        <f t="shared" si="326"/>
        <v/>
      </c>
      <c r="B1709" s="3" t="str">
        <f t="shared" si="329"/>
        <v/>
      </c>
      <c r="C1709" s="3" t="str">
        <f t="shared" si="321"/>
        <v/>
      </c>
      <c r="D1709" s="3" t="str">
        <f>IF(ISNUMBER(A1709),COUNTIF(Calculations!B:B, A1709),"")</f>
        <v/>
      </c>
      <c r="E1709" s="3" t="str">
        <f>IF(ISNUMBER(A1709),COUNTIF(Calculations!A:A, A1709),"")</f>
        <v/>
      </c>
      <c r="F1709" s="3" t="str">
        <f t="shared" si="330"/>
        <v/>
      </c>
      <c r="G1709" s="3" t="str">
        <f t="shared" si="331"/>
        <v/>
      </c>
      <c r="H1709" s="3" t="str">
        <f t="shared" si="322"/>
        <v/>
      </c>
      <c r="I1709" s="3" t="str">
        <f t="shared" si="323"/>
        <v/>
      </c>
      <c r="J1709" s="3" t="str">
        <f t="shared" si="324"/>
        <v/>
      </c>
      <c r="K1709" s="3" t="str">
        <f t="shared" si="325"/>
        <v/>
      </c>
      <c r="L1709" s="3" t="str">
        <f t="shared" si="327"/>
        <v/>
      </c>
      <c r="M1709" s="3" t="str">
        <f t="shared" si="328"/>
        <v/>
      </c>
    </row>
    <row r="1710" spans="1:13" x14ac:dyDescent="0.2">
      <c r="A1710" s="9" t="str">
        <f t="shared" si="326"/>
        <v/>
      </c>
      <c r="B1710" s="3" t="str">
        <f t="shared" si="329"/>
        <v/>
      </c>
      <c r="C1710" s="3" t="str">
        <f t="shared" si="321"/>
        <v/>
      </c>
      <c r="D1710" s="3" t="str">
        <f>IF(ISNUMBER(A1710),COUNTIF(Calculations!B:B, A1710),"")</f>
        <v/>
      </c>
      <c r="E1710" s="3" t="str">
        <f>IF(ISNUMBER(A1710),COUNTIF(Calculations!A:A, A1710),"")</f>
        <v/>
      </c>
      <c r="F1710" s="3" t="str">
        <f t="shared" si="330"/>
        <v/>
      </c>
      <c r="G1710" s="3" t="str">
        <f t="shared" si="331"/>
        <v/>
      </c>
      <c r="H1710" s="3" t="str">
        <f t="shared" si="322"/>
        <v/>
      </c>
      <c r="I1710" s="3" t="str">
        <f t="shared" si="323"/>
        <v/>
      </c>
      <c r="J1710" s="3" t="str">
        <f t="shared" si="324"/>
        <v/>
      </c>
      <c r="K1710" s="3" t="str">
        <f t="shared" si="325"/>
        <v/>
      </c>
      <c r="L1710" s="3" t="str">
        <f t="shared" si="327"/>
        <v/>
      </c>
      <c r="M1710" s="3" t="str">
        <f t="shared" si="328"/>
        <v/>
      </c>
    </row>
    <row r="1711" spans="1:13" x14ac:dyDescent="0.2">
      <c r="A1711" s="9" t="str">
        <f t="shared" si="326"/>
        <v/>
      </c>
      <c r="B1711" s="3" t="str">
        <f t="shared" si="329"/>
        <v/>
      </c>
      <c r="C1711" s="3" t="str">
        <f t="shared" si="321"/>
        <v/>
      </c>
      <c r="D1711" s="3" t="str">
        <f>IF(ISNUMBER(A1711),COUNTIF(Calculations!B:B, A1711),"")</f>
        <v/>
      </c>
      <c r="E1711" s="3" t="str">
        <f>IF(ISNUMBER(A1711),COUNTIF(Calculations!A:A, A1711),"")</f>
        <v/>
      </c>
      <c r="F1711" s="3" t="str">
        <f t="shared" si="330"/>
        <v/>
      </c>
      <c r="G1711" s="3" t="str">
        <f t="shared" si="331"/>
        <v/>
      </c>
      <c r="H1711" s="3" t="str">
        <f t="shared" si="322"/>
        <v/>
      </c>
      <c r="I1711" s="3" t="str">
        <f t="shared" si="323"/>
        <v/>
      </c>
      <c r="J1711" s="3" t="str">
        <f t="shared" si="324"/>
        <v/>
      </c>
      <c r="K1711" s="3" t="str">
        <f t="shared" si="325"/>
        <v/>
      </c>
      <c r="L1711" s="3" t="str">
        <f t="shared" si="327"/>
        <v/>
      </c>
      <c r="M1711" s="3" t="str">
        <f t="shared" si="328"/>
        <v/>
      </c>
    </row>
    <row r="1712" spans="1:13" x14ac:dyDescent="0.2">
      <c r="A1712" s="9" t="str">
        <f t="shared" si="326"/>
        <v/>
      </c>
      <c r="B1712" s="3" t="str">
        <f t="shared" si="329"/>
        <v/>
      </c>
      <c r="C1712" s="3" t="str">
        <f t="shared" si="321"/>
        <v/>
      </c>
      <c r="D1712" s="3" t="str">
        <f>IF(ISNUMBER(A1712),COUNTIF(Calculations!B:B, A1712),"")</f>
        <v/>
      </c>
      <c r="E1712" s="3" t="str">
        <f>IF(ISNUMBER(A1712),COUNTIF(Calculations!A:A, A1712),"")</f>
        <v/>
      </c>
      <c r="F1712" s="3" t="str">
        <f t="shared" si="330"/>
        <v/>
      </c>
      <c r="G1712" s="3" t="str">
        <f t="shared" si="331"/>
        <v/>
      </c>
      <c r="H1712" s="3" t="str">
        <f t="shared" si="322"/>
        <v/>
      </c>
      <c r="I1712" s="3" t="str">
        <f t="shared" si="323"/>
        <v/>
      </c>
      <c r="J1712" s="3" t="str">
        <f t="shared" si="324"/>
        <v/>
      </c>
      <c r="K1712" s="3" t="str">
        <f t="shared" si="325"/>
        <v/>
      </c>
      <c r="L1712" s="3" t="str">
        <f t="shared" si="327"/>
        <v/>
      </c>
      <c r="M1712" s="3" t="str">
        <f t="shared" si="328"/>
        <v/>
      </c>
    </row>
    <row r="1713" spans="1:13" x14ac:dyDescent="0.2">
      <c r="A1713" s="9" t="str">
        <f t="shared" si="326"/>
        <v/>
      </c>
      <c r="B1713" s="3" t="str">
        <f t="shared" si="329"/>
        <v/>
      </c>
      <c r="C1713" s="3" t="str">
        <f t="shared" si="321"/>
        <v/>
      </c>
      <c r="D1713" s="3" t="str">
        <f>IF(ISNUMBER(A1713),COUNTIF(Calculations!B:B, A1713),"")</f>
        <v/>
      </c>
      <c r="E1713" s="3" t="str">
        <f>IF(ISNUMBER(A1713),COUNTIF(Calculations!A:A, A1713),"")</f>
        <v/>
      </c>
      <c r="F1713" s="3" t="str">
        <f t="shared" si="330"/>
        <v/>
      </c>
      <c r="G1713" s="3" t="str">
        <f t="shared" si="331"/>
        <v/>
      </c>
      <c r="H1713" s="3" t="str">
        <f t="shared" si="322"/>
        <v/>
      </c>
      <c r="I1713" s="3" t="str">
        <f t="shared" si="323"/>
        <v/>
      </c>
      <c r="J1713" s="3" t="str">
        <f t="shared" si="324"/>
        <v/>
      </c>
      <c r="K1713" s="3" t="str">
        <f t="shared" si="325"/>
        <v/>
      </c>
      <c r="L1713" s="3" t="str">
        <f t="shared" si="327"/>
        <v/>
      </c>
      <c r="M1713" s="3" t="str">
        <f t="shared" si="328"/>
        <v/>
      </c>
    </row>
    <row r="1714" spans="1:13" x14ac:dyDescent="0.2">
      <c r="A1714" s="9" t="str">
        <f t="shared" si="326"/>
        <v/>
      </c>
      <c r="B1714" s="3" t="str">
        <f t="shared" si="329"/>
        <v/>
      </c>
      <c r="C1714" s="3" t="str">
        <f t="shared" si="321"/>
        <v/>
      </c>
      <c r="D1714" s="3" t="str">
        <f>IF(ISNUMBER(A1714),COUNTIF(Calculations!B:B, A1714),"")</f>
        <v/>
      </c>
      <c r="E1714" s="3" t="str">
        <f>IF(ISNUMBER(A1714),COUNTIF(Calculations!A:A, A1714),"")</f>
        <v/>
      </c>
      <c r="F1714" s="3" t="str">
        <f t="shared" si="330"/>
        <v/>
      </c>
      <c r="G1714" s="3" t="str">
        <f t="shared" si="331"/>
        <v/>
      </c>
      <c r="H1714" s="3" t="str">
        <f t="shared" si="322"/>
        <v/>
      </c>
      <c r="I1714" s="3" t="str">
        <f t="shared" si="323"/>
        <v/>
      </c>
      <c r="J1714" s="3" t="str">
        <f t="shared" si="324"/>
        <v/>
      </c>
      <c r="K1714" s="3" t="str">
        <f t="shared" si="325"/>
        <v/>
      </c>
      <c r="L1714" s="3" t="str">
        <f t="shared" si="327"/>
        <v/>
      </c>
      <c r="M1714" s="3" t="str">
        <f t="shared" si="328"/>
        <v/>
      </c>
    </row>
    <row r="1715" spans="1:13" x14ac:dyDescent="0.2">
      <c r="A1715" s="9" t="str">
        <f t="shared" si="326"/>
        <v/>
      </c>
      <c r="B1715" s="3" t="str">
        <f t="shared" si="329"/>
        <v/>
      </c>
      <c r="C1715" s="3" t="str">
        <f t="shared" si="321"/>
        <v/>
      </c>
      <c r="D1715" s="3" t="str">
        <f>IF(ISNUMBER(A1715),COUNTIF(Calculations!B:B, A1715),"")</f>
        <v/>
      </c>
      <c r="E1715" s="3" t="str">
        <f>IF(ISNUMBER(A1715),COUNTIF(Calculations!A:A, A1715),"")</f>
        <v/>
      </c>
      <c r="F1715" s="3" t="str">
        <f t="shared" si="330"/>
        <v/>
      </c>
      <c r="G1715" s="3" t="str">
        <f t="shared" si="331"/>
        <v/>
      </c>
      <c r="H1715" s="3" t="str">
        <f t="shared" si="322"/>
        <v/>
      </c>
      <c r="I1715" s="3" t="str">
        <f t="shared" si="323"/>
        <v/>
      </c>
      <c r="J1715" s="3" t="str">
        <f t="shared" si="324"/>
        <v/>
      </c>
      <c r="K1715" s="3" t="str">
        <f t="shared" si="325"/>
        <v/>
      </c>
      <c r="L1715" s="3" t="str">
        <f t="shared" si="327"/>
        <v/>
      </c>
      <c r="M1715" s="3" t="str">
        <f t="shared" si="328"/>
        <v/>
      </c>
    </row>
    <row r="1716" spans="1:13" x14ac:dyDescent="0.2">
      <c r="A1716" s="9" t="str">
        <f t="shared" si="326"/>
        <v/>
      </c>
      <c r="B1716" s="3" t="str">
        <f t="shared" si="329"/>
        <v/>
      </c>
      <c r="C1716" s="3" t="str">
        <f t="shared" si="321"/>
        <v/>
      </c>
      <c r="D1716" s="3" t="str">
        <f>IF(ISNUMBER(A1716),COUNTIF(Calculations!B:B, A1716),"")</f>
        <v/>
      </c>
      <c r="E1716" s="3" t="str">
        <f>IF(ISNUMBER(A1716),COUNTIF(Calculations!A:A, A1716),"")</f>
        <v/>
      </c>
      <c r="F1716" s="3" t="str">
        <f t="shared" si="330"/>
        <v/>
      </c>
      <c r="G1716" s="3" t="str">
        <f t="shared" si="331"/>
        <v/>
      </c>
      <c r="H1716" s="3" t="str">
        <f t="shared" si="322"/>
        <v/>
      </c>
      <c r="I1716" s="3" t="str">
        <f t="shared" si="323"/>
        <v/>
      </c>
      <c r="J1716" s="3" t="str">
        <f t="shared" si="324"/>
        <v/>
      </c>
      <c r="K1716" s="3" t="str">
        <f t="shared" si="325"/>
        <v/>
      </c>
      <c r="L1716" s="3" t="str">
        <f t="shared" si="327"/>
        <v/>
      </c>
      <c r="M1716" s="3" t="str">
        <f t="shared" si="328"/>
        <v/>
      </c>
    </row>
    <row r="1717" spans="1:13" x14ac:dyDescent="0.2">
      <c r="A1717" s="9" t="str">
        <f t="shared" si="326"/>
        <v/>
      </c>
      <c r="B1717" s="3" t="str">
        <f t="shared" si="329"/>
        <v/>
      </c>
      <c r="C1717" s="3" t="str">
        <f t="shared" si="321"/>
        <v/>
      </c>
      <c r="D1717" s="3" t="str">
        <f>IF(ISNUMBER(A1717),COUNTIF(Calculations!B:B, A1717),"")</f>
        <v/>
      </c>
      <c r="E1717" s="3" t="str">
        <f>IF(ISNUMBER(A1717),COUNTIF(Calculations!A:A, A1717),"")</f>
        <v/>
      </c>
      <c r="F1717" s="3" t="str">
        <f t="shared" si="330"/>
        <v/>
      </c>
      <c r="G1717" s="3" t="str">
        <f t="shared" si="331"/>
        <v/>
      </c>
      <c r="H1717" s="3" t="str">
        <f t="shared" si="322"/>
        <v/>
      </c>
      <c r="I1717" s="3" t="str">
        <f t="shared" si="323"/>
        <v/>
      </c>
      <c r="J1717" s="3" t="str">
        <f t="shared" si="324"/>
        <v/>
      </c>
      <c r="K1717" s="3" t="str">
        <f t="shared" si="325"/>
        <v/>
      </c>
      <c r="L1717" s="3" t="str">
        <f t="shared" si="327"/>
        <v/>
      </c>
      <c r="M1717" s="3" t="str">
        <f t="shared" si="328"/>
        <v/>
      </c>
    </row>
    <row r="1718" spans="1:13" x14ac:dyDescent="0.2">
      <c r="A1718" s="9" t="str">
        <f t="shared" si="326"/>
        <v/>
      </c>
      <c r="B1718" s="3" t="str">
        <f t="shared" si="329"/>
        <v/>
      </c>
      <c r="C1718" s="3" t="str">
        <f t="shared" si="321"/>
        <v/>
      </c>
      <c r="D1718" s="3" t="str">
        <f>IF(ISNUMBER(A1718),COUNTIF(Calculations!B:B, A1718),"")</f>
        <v/>
      </c>
      <c r="E1718" s="3" t="str">
        <f>IF(ISNUMBER(A1718),COUNTIF(Calculations!A:A, A1718),"")</f>
        <v/>
      </c>
      <c r="F1718" s="3" t="str">
        <f t="shared" si="330"/>
        <v/>
      </c>
      <c r="G1718" s="3" t="str">
        <f t="shared" si="331"/>
        <v/>
      </c>
      <c r="H1718" s="3" t="str">
        <f t="shared" si="322"/>
        <v/>
      </c>
      <c r="I1718" s="3" t="str">
        <f t="shared" si="323"/>
        <v/>
      </c>
      <c r="J1718" s="3" t="str">
        <f t="shared" si="324"/>
        <v/>
      </c>
      <c r="K1718" s="3" t="str">
        <f t="shared" si="325"/>
        <v/>
      </c>
      <c r="L1718" s="3" t="str">
        <f t="shared" si="327"/>
        <v/>
      </c>
      <c r="M1718" s="3" t="str">
        <f t="shared" si="328"/>
        <v/>
      </c>
    </row>
    <row r="1719" spans="1:13" x14ac:dyDescent="0.2">
      <c r="A1719" s="9" t="str">
        <f t="shared" si="326"/>
        <v/>
      </c>
      <c r="B1719" s="3" t="str">
        <f t="shared" si="329"/>
        <v/>
      </c>
      <c r="C1719" s="3" t="str">
        <f t="shared" si="321"/>
        <v/>
      </c>
      <c r="D1719" s="3" t="str">
        <f>IF(ISNUMBER(A1719),COUNTIF(Calculations!B:B, A1719),"")</f>
        <v/>
      </c>
      <c r="E1719" s="3" t="str">
        <f>IF(ISNUMBER(A1719),COUNTIF(Calculations!A:A, A1719),"")</f>
        <v/>
      </c>
      <c r="F1719" s="3" t="str">
        <f t="shared" si="330"/>
        <v/>
      </c>
      <c r="G1719" s="3" t="str">
        <f t="shared" si="331"/>
        <v/>
      </c>
      <c r="H1719" s="3" t="str">
        <f t="shared" si="322"/>
        <v/>
      </c>
      <c r="I1719" s="3" t="str">
        <f t="shared" si="323"/>
        <v/>
      </c>
      <c r="J1719" s="3" t="str">
        <f t="shared" si="324"/>
        <v/>
      </c>
      <c r="K1719" s="3" t="str">
        <f t="shared" si="325"/>
        <v/>
      </c>
      <c r="L1719" s="3" t="str">
        <f t="shared" si="327"/>
        <v/>
      </c>
      <c r="M1719" s="3" t="str">
        <f t="shared" si="328"/>
        <v/>
      </c>
    </row>
    <row r="1720" spans="1:13" x14ac:dyDescent="0.2">
      <c r="A1720" s="9" t="str">
        <f t="shared" si="326"/>
        <v/>
      </c>
      <c r="B1720" s="3" t="str">
        <f t="shared" si="329"/>
        <v/>
      </c>
      <c r="C1720" s="3" t="str">
        <f t="shared" si="321"/>
        <v/>
      </c>
      <c r="D1720" s="3" t="str">
        <f>IF(ISNUMBER(A1720),COUNTIF(Calculations!B:B, A1720),"")</f>
        <v/>
      </c>
      <c r="E1720" s="3" t="str">
        <f>IF(ISNUMBER(A1720),COUNTIF(Calculations!A:A, A1720),"")</f>
        <v/>
      </c>
      <c r="F1720" s="3" t="str">
        <f t="shared" si="330"/>
        <v/>
      </c>
      <c r="G1720" s="3" t="str">
        <f t="shared" si="331"/>
        <v/>
      </c>
      <c r="H1720" s="3" t="str">
        <f t="shared" si="322"/>
        <v/>
      </c>
      <c r="I1720" s="3" t="str">
        <f t="shared" si="323"/>
        <v/>
      </c>
      <c r="J1720" s="3" t="str">
        <f t="shared" si="324"/>
        <v/>
      </c>
      <c r="K1720" s="3" t="str">
        <f t="shared" si="325"/>
        <v/>
      </c>
      <c r="L1720" s="3" t="str">
        <f t="shared" si="327"/>
        <v/>
      </c>
      <c r="M1720" s="3" t="str">
        <f t="shared" si="328"/>
        <v/>
      </c>
    </row>
    <row r="1721" spans="1:13" x14ac:dyDescent="0.2">
      <c r="A1721" s="9" t="str">
        <f t="shared" si="326"/>
        <v/>
      </c>
      <c r="B1721" s="3" t="str">
        <f t="shared" si="329"/>
        <v/>
      </c>
      <c r="C1721" s="3" t="str">
        <f t="shared" si="321"/>
        <v/>
      </c>
      <c r="D1721" s="3" t="str">
        <f>IF(ISNUMBER(A1721),COUNTIF(Calculations!B:B, A1721),"")</f>
        <v/>
      </c>
      <c r="E1721" s="3" t="str">
        <f>IF(ISNUMBER(A1721),COUNTIF(Calculations!A:A, A1721),"")</f>
        <v/>
      </c>
      <c r="F1721" s="3" t="str">
        <f t="shared" si="330"/>
        <v/>
      </c>
      <c r="G1721" s="3" t="str">
        <f t="shared" si="331"/>
        <v/>
      </c>
      <c r="H1721" s="3" t="str">
        <f t="shared" si="322"/>
        <v/>
      </c>
      <c r="I1721" s="3" t="str">
        <f t="shared" si="323"/>
        <v/>
      </c>
      <c r="J1721" s="3" t="str">
        <f t="shared" si="324"/>
        <v/>
      </c>
      <c r="K1721" s="3" t="str">
        <f t="shared" si="325"/>
        <v/>
      </c>
      <c r="L1721" s="3" t="str">
        <f t="shared" si="327"/>
        <v/>
      </c>
      <c r="M1721" s="3" t="str">
        <f t="shared" si="328"/>
        <v/>
      </c>
    </row>
    <row r="1722" spans="1:13" x14ac:dyDescent="0.2">
      <c r="A1722" s="9" t="str">
        <f t="shared" si="326"/>
        <v/>
      </c>
      <c r="B1722" s="3" t="str">
        <f t="shared" si="329"/>
        <v/>
      </c>
      <c r="C1722" s="3" t="str">
        <f t="shared" si="321"/>
        <v/>
      </c>
      <c r="D1722" s="3" t="str">
        <f>IF(ISNUMBER(A1722),COUNTIF(Calculations!B:B, A1722),"")</f>
        <v/>
      </c>
      <c r="E1722" s="3" t="str">
        <f>IF(ISNUMBER(A1722),COUNTIF(Calculations!A:A, A1722),"")</f>
        <v/>
      </c>
      <c r="F1722" s="3" t="str">
        <f t="shared" si="330"/>
        <v/>
      </c>
      <c r="G1722" s="3" t="str">
        <f t="shared" si="331"/>
        <v/>
      </c>
      <c r="H1722" s="3" t="str">
        <f t="shared" si="322"/>
        <v/>
      </c>
      <c r="I1722" s="3" t="str">
        <f t="shared" si="323"/>
        <v/>
      </c>
      <c r="J1722" s="3" t="str">
        <f t="shared" si="324"/>
        <v/>
      </c>
      <c r="K1722" s="3" t="str">
        <f t="shared" si="325"/>
        <v/>
      </c>
      <c r="L1722" s="3" t="str">
        <f t="shared" si="327"/>
        <v/>
      </c>
      <c r="M1722" s="3" t="str">
        <f t="shared" si="328"/>
        <v/>
      </c>
    </row>
    <row r="1723" spans="1:13" x14ac:dyDescent="0.2">
      <c r="A1723" s="9" t="str">
        <f t="shared" si="326"/>
        <v/>
      </c>
      <c r="B1723" s="3" t="str">
        <f t="shared" si="329"/>
        <v/>
      </c>
      <c r="C1723" s="3" t="str">
        <f t="shared" si="321"/>
        <v/>
      </c>
      <c r="D1723" s="3" t="str">
        <f>IF(ISNUMBER(A1723),COUNTIF(Calculations!B:B, A1723),"")</f>
        <v/>
      </c>
      <c r="E1723" s="3" t="str">
        <f>IF(ISNUMBER(A1723),COUNTIF(Calculations!A:A, A1723),"")</f>
        <v/>
      </c>
      <c r="F1723" s="3" t="str">
        <f t="shared" si="330"/>
        <v/>
      </c>
      <c r="G1723" s="3" t="str">
        <f t="shared" si="331"/>
        <v/>
      </c>
      <c r="H1723" s="3" t="str">
        <f t="shared" si="322"/>
        <v/>
      </c>
      <c r="I1723" s="3" t="str">
        <f t="shared" si="323"/>
        <v/>
      </c>
      <c r="J1723" s="3" t="str">
        <f t="shared" si="324"/>
        <v/>
      </c>
      <c r="K1723" s="3" t="str">
        <f t="shared" si="325"/>
        <v/>
      </c>
      <c r="L1723" s="3" t="str">
        <f t="shared" si="327"/>
        <v/>
      </c>
      <c r="M1723" s="3" t="str">
        <f t="shared" si="328"/>
        <v/>
      </c>
    </row>
    <row r="1724" spans="1:13" x14ac:dyDescent="0.2">
      <c r="A1724" s="9" t="str">
        <f t="shared" si="326"/>
        <v/>
      </c>
      <c r="B1724" s="3" t="str">
        <f t="shared" si="329"/>
        <v/>
      </c>
      <c r="C1724" s="3" t="str">
        <f t="shared" si="321"/>
        <v/>
      </c>
      <c r="D1724" s="3" t="str">
        <f>IF(ISNUMBER(A1724),COUNTIF(Calculations!B:B, A1724),"")</f>
        <v/>
      </c>
      <c r="E1724" s="3" t="str">
        <f>IF(ISNUMBER(A1724),COUNTIF(Calculations!A:A, A1724),"")</f>
        <v/>
      </c>
      <c r="F1724" s="3" t="str">
        <f t="shared" si="330"/>
        <v/>
      </c>
      <c r="G1724" s="3" t="str">
        <f t="shared" si="331"/>
        <v/>
      </c>
      <c r="H1724" s="3" t="str">
        <f t="shared" si="322"/>
        <v/>
      </c>
      <c r="I1724" s="3" t="str">
        <f t="shared" si="323"/>
        <v/>
      </c>
      <c r="J1724" s="3" t="str">
        <f t="shared" si="324"/>
        <v/>
      </c>
      <c r="K1724" s="3" t="str">
        <f t="shared" si="325"/>
        <v/>
      </c>
      <c r="L1724" s="3" t="str">
        <f t="shared" si="327"/>
        <v/>
      </c>
      <c r="M1724" s="3" t="str">
        <f t="shared" si="328"/>
        <v/>
      </c>
    </row>
    <row r="1725" spans="1:13" x14ac:dyDescent="0.2">
      <c r="A1725" s="9" t="str">
        <f t="shared" si="326"/>
        <v/>
      </c>
      <c r="B1725" s="3" t="str">
        <f t="shared" si="329"/>
        <v/>
      </c>
      <c r="C1725" s="3" t="str">
        <f t="shared" si="321"/>
        <v/>
      </c>
      <c r="D1725" s="3" t="str">
        <f>IF(ISNUMBER(A1725),COUNTIF(Calculations!B:B, A1725),"")</f>
        <v/>
      </c>
      <c r="E1725" s="3" t="str">
        <f>IF(ISNUMBER(A1725),COUNTIF(Calculations!A:A, A1725),"")</f>
        <v/>
      </c>
      <c r="F1725" s="3" t="str">
        <f t="shared" si="330"/>
        <v/>
      </c>
      <c r="G1725" s="3" t="str">
        <f t="shared" si="331"/>
        <v/>
      </c>
      <c r="H1725" s="3" t="str">
        <f t="shared" si="322"/>
        <v/>
      </c>
      <c r="I1725" s="3" t="str">
        <f t="shared" si="323"/>
        <v/>
      </c>
      <c r="J1725" s="3" t="str">
        <f t="shared" si="324"/>
        <v/>
      </c>
      <c r="K1725" s="3" t="str">
        <f t="shared" si="325"/>
        <v/>
      </c>
      <c r="L1725" s="3" t="str">
        <f t="shared" si="327"/>
        <v/>
      </c>
      <c r="M1725" s="3" t="str">
        <f t="shared" si="328"/>
        <v/>
      </c>
    </row>
    <row r="1726" spans="1:13" x14ac:dyDescent="0.2">
      <c r="A1726" s="9" t="str">
        <f t="shared" si="326"/>
        <v/>
      </c>
      <c r="B1726" s="3" t="str">
        <f t="shared" si="329"/>
        <v/>
      </c>
      <c r="C1726" s="3" t="str">
        <f t="shared" si="321"/>
        <v/>
      </c>
      <c r="D1726" s="3" t="str">
        <f>IF(ISNUMBER(A1726),COUNTIF(Calculations!B:B, A1726),"")</f>
        <v/>
      </c>
      <c r="E1726" s="3" t="str">
        <f>IF(ISNUMBER(A1726),COUNTIF(Calculations!A:A, A1726),"")</f>
        <v/>
      </c>
      <c r="F1726" s="3" t="str">
        <f t="shared" si="330"/>
        <v/>
      </c>
      <c r="G1726" s="3" t="str">
        <f t="shared" si="331"/>
        <v/>
      </c>
      <c r="H1726" s="3" t="str">
        <f t="shared" si="322"/>
        <v/>
      </c>
      <c r="I1726" s="3" t="str">
        <f t="shared" si="323"/>
        <v/>
      </c>
      <c r="J1726" s="3" t="str">
        <f t="shared" si="324"/>
        <v/>
      </c>
      <c r="K1726" s="3" t="str">
        <f t="shared" si="325"/>
        <v/>
      </c>
      <c r="L1726" s="3" t="str">
        <f t="shared" si="327"/>
        <v/>
      </c>
      <c r="M1726" s="3" t="str">
        <f t="shared" si="328"/>
        <v/>
      </c>
    </row>
    <row r="1727" spans="1:13" x14ac:dyDescent="0.2">
      <c r="A1727" s="9" t="str">
        <f t="shared" si="326"/>
        <v/>
      </c>
      <c r="B1727" s="3" t="str">
        <f t="shared" si="329"/>
        <v/>
      </c>
      <c r="C1727" s="3" t="str">
        <f t="shared" si="321"/>
        <v/>
      </c>
      <c r="D1727" s="3" t="str">
        <f>IF(ISNUMBER(A1727),COUNTIF(Calculations!B:B, A1727),"")</f>
        <v/>
      </c>
      <c r="E1727" s="3" t="str">
        <f>IF(ISNUMBER(A1727),COUNTIF(Calculations!A:A, A1727),"")</f>
        <v/>
      </c>
      <c r="F1727" s="3" t="str">
        <f t="shared" si="330"/>
        <v/>
      </c>
      <c r="G1727" s="3" t="str">
        <f t="shared" si="331"/>
        <v/>
      </c>
      <c r="H1727" s="3" t="str">
        <f t="shared" si="322"/>
        <v/>
      </c>
      <c r="I1727" s="3" t="str">
        <f t="shared" si="323"/>
        <v/>
      </c>
      <c r="J1727" s="3" t="str">
        <f t="shared" si="324"/>
        <v/>
      </c>
      <c r="K1727" s="3" t="str">
        <f t="shared" si="325"/>
        <v/>
      </c>
      <c r="L1727" s="3" t="str">
        <f t="shared" si="327"/>
        <v/>
      </c>
      <c r="M1727" s="3" t="str">
        <f t="shared" si="328"/>
        <v/>
      </c>
    </row>
    <row r="1728" spans="1:13" x14ac:dyDescent="0.2">
      <c r="A1728" s="9" t="str">
        <f t="shared" si="326"/>
        <v/>
      </c>
      <c r="B1728" s="3" t="str">
        <f t="shared" si="329"/>
        <v/>
      </c>
      <c r="C1728" s="3" t="str">
        <f t="shared" si="321"/>
        <v/>
      </c>
      <c r="D1728" s="3" t="str">
        <f>IF(ISNUMBER(A1728),COUNTIF(Calculations!B:B, A1728),"")</f>
        <v/>
      </c>
      <c r="E1728" s="3" t="str">
        <f>IF(ISNUMBER(A1728),COUNTIF(Calculations!A:A, A1728),"")</f>
        <v/>
      </c>
      <c r="F1728" s="3" t="str">
        <f t="shared" si="330"/>
        <v/>
      </c>
      <c r="G1728" s="3" t="str">
        <f t="shared" si="331"/>
        <v/>
      </c>
      <c r="H1728" s="3" t="str">
        <f t="shared" si="322"/>
        <v/>
      </c>
      <c r="I1728" s="3" t="str">
        <f t="shared" si="323"/>
        <v/>
      </c>
      <c r="J1728" s="3" t="str">
        <f t="shared" si="324"/>
        <v/>
      </c>
      <c r="K1728" s="3" t="str">
        <f t="shared" si="325"/>
        <v/>
      </c>
      <c r="L1728" s="3" t="str">
        <f t="shared" si="327"/>
        <v/>
      </c>
      <c r="M1728" s="3" t="str">
        <f t="shared" si="328"/>
        <v/>
      </c>
    </row>
    <row r="1729" spans="1:13" x14ac:dyDescent="0.2">
      <c r="A1729" s="9" t="str">
        <f t="shared" si="326"/>
        <v/>
      </c>
      <c r="B1729" s="3" t="str">
        <f t="shared" si="329"/>
        <v/>
      </c>
      <c r="C1729" s="3" t="str">
        <f t="shared" si="321"/>
        <v/>
      </c>
      <c r="D1729" s="3" t="str">
        <f>IF(ISNUMBER(A1729),COUNTIF(Calculations!B:B, A1729),"")</f>
        <v/>
      </c>
      <c r="E1729" s="3" t="str">
        <f>IF(ISNUMBER(A1729),COUNTIF(Calculations!A:A, A1729),"")</f>
        <v/>
      </c>
      <c r="F1729" s="3" t="str">
        <f t="shared" si="330"/>
        <v/>
      </c>
      <c r="G1729" s="3" t="str">
        <f t="shared" si="331"/>
        <v/>
      </c>
      <c r="H1729" s="3" t="str">
        <f t="shared" si="322"/>
        <v/>
      </c>
      <c r="I1729" s="3" t="str">
        <f t="shared" si="323"/>
        <v/>
      </c>
      <c r="J1729" s="3" t="str">
        <f t="shared" si="324"/>
        <v/>
      </c>
      <c r="K1729" s="3" t="str">
        <f t="shared" si="325"/>
        <v/>
      </c>
      <c r="L1729" s="3" t="str">
        <f t="shared" si="327"/>
        <v/>
      </c>
      <c r="M1729" s="3" t="str">
        <f t="shared" si="328"/>
        <v/>
      </c>
    </row>
    <row r="1730" spans="1:13" x14ac:dyDescent="0.2">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30"/>
        <v/>
      </c>
      <c r="G1730" s="3" t="str">
        <f t="shared" si="331"/>
        <v/>
      </c>
      <c r="H1730" s="3" t="str">
        <f t="shared" ref="H1730:H1793" si="333">IF(ISNUMBER(A1730),
  COUNTIFS(IndirectStartDates,"&lt;=" &amp; $A1730, IndirectStartDates,"&gt;"&amp;$A1730-AgeLowest,  IndirectCompletedDates,"&gt;=" &amp; $A1730)
+ COUNTIFS(IndirectStartDates,"&lt;=" &amp; $A1730,    IndirectStartDates,"&gt;"&amp;$A1730-AgeLowest,  IndirectCompletedDates,""),"")</f>
        <v/>
      </c>
      <c r="I1730" s="3"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3" t="str">
        <f t="shared" si="327"/>
        <v/>
      </c>
      <c r="M1730" s="3" t="str">
        <f t="shared" si="328"/>
        <v/>
      </c>
    </row>
    <row r="1731" spans="1:13" x14ac:dyDescent="0.2">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3" t="str">
        <f t="shared" si="330"/>
        <v/>
      </c>
      <c r="G1731" s="3" t="str">
        <f t="shared" si="331"/>
        <v/>
      </c>
      <c r="H1731" s="3" t="str">
        <f t="shared" si="333"/>
        <v/>
      </c>
      <c r="I1731" s="3" t="str">
        <f t="shared" si="334"/>
        <v/>
      </c>
      <c r="J1731" s="3" t="str">
        <f t="shared" si="335"/>
        <v/>
      </c>
      <c r="K1731" s="3" t="str">
        <f t="shared" si="336"/>
        <v/>
      </c>
      <c r="L1731" s="3" t="str">
        <f t="shared" ref="L1731:L1794" si="338">IF(A1731&lt;&gt;"", IF(C1730&gt;0, IF(((C1731-C1730)/C1730)&gt;WIPWarningPercentage,C1731,NA()),NA()),"")</f>
        <v/>
      </c>
      <c r="M1731" s="3" t="str">
        <f t="shared" ref="M1731:M1794" si="339">IF(A1731&lt;&gt;"", IF(J1730+K1730&gt;0, IF(((J1731+K1731)-(J1730+K1730))/(J1730+K1730)&gt;AgeWarningPercentage,J1731+K1731,NA()),NA()),"")</f>
        <v/>
      </c>
    </row>
    <row r="1732" spans="1:13" x14ac:dyDescent="0.2">
      <c r="A1732" s="9" t="str">
        <f t="shared" si="337"/>
        <v/>
      </c>
      <c r="B1732" s="3" t="str">
        <f t="shared" si="329"/>
        <v/>
      </c>
      <c r="C1732" s="3" t="str">
        <f t="shared" si="332"/>
        <v/>
      </c>
      <c r="D1732" s="3" t="str">
        <f>IF(ISNUMBER(A1732),COUNTIF(Calculations!B:B, A1732),"")</f>
        <v/>
      </c>
      <c r="E1732" s="3" t="str">
        <f>IF(ISNUMBER(A1732),COUNTIF(Calculations!A:A, A1732),"")</f>
        <v/>
      </c>
      <c r="F1732" s="3" t="str">
        <f t="shared" si="330"/>
        <v/>
      </c>
      <c r="G1732" s="3" t="str">
        <f t="shared" si="331"/>
        <v/>
      </c>
      <c r="H1732" s="3" t="str">
        <f t="shared" si="333"/>
        <v/>
      </c>
      <c r="I1732" s="3" t="str">
        <f t="shared" si="334"/>
        <v/>
      </c>
      <c r="J1732" s="3" t="str">
        <f t="shared" si="335"/>
        <v/>
      </c>
      <c r="K1732" s="3" t="str">
        <f t="shared" si="336"/>
        <v/>
      </c>
      <c r="L1732" s="3" t="str">
        <f t="shared" si="338"/>
        <v/>
      </c>
      <c r="M1732" s="3" t="str">
        <f t="shared" si="339"/>
        <v/>
      </c>
    </row>
    <row r="1733" spans="1:13" x14ac:dyDescent="0.2">
      <c r="A1733" s="9" t="str">
        <f t="shared" si="337"/>
        <v/>
      </c>
      <c r="B1733" s="3" t="str">
        <f t="shared" si="329"/>
        <v/>
      </c>
      <c r="C1733" s="3" t="str">
        <f t="shared" si="332"/>
        <v/>
      </c>
      <c r="D1733" s="3" t="str">
        <f>IF(ISNUMBER(A1733),COUNTIF(Calculations!B:B, A1733),"")</f>
        <v/>
      </c>
      <c r="E1733" s="3" t="str">
        <f>IF(ISNUMBER(A1733),COUNTIF(Calculations!A:A, A1733),"")</f>
        <v/>
      </c>
      <c r="F1733" s="3" t="str">
        <f t="shared" si="330"/>
        <v/>
      </c>
      <c r="G1733" s="3" t="str">
        <f t="shared" si="331"/>
        <v/>
      </c>
      <c r="H1733" s="3" t="str">
        <f t="shared" si="333"/>
        <v/>
      </c>
      <c r="I1733" s="3" t="str">
        <f t="shared" si="334"/>
        <v/>
      </c>
      <c r="J1733" s="3" t="str">
        <f t="shared" si="335"/>
        <v/>
      </c>
      <c r="K1733" s="3" t="str">
        <f t="shared" si="336"/>
        <v/>
      </c>
      <c r="L1733" s="3" t="str">
        <f t="shared" si="338"/>
        <v/>
      </c>
      <c r="M1733" s="3" t="str">
        <f t="shared" si="339"/>
        <v/>
      </c>
    </row>
    <row r="1734" spans="1:13" x14ac:dyDescent="0.2">
      <c r="A1734" s="9" t="str">
        <f t="shared" si="337"/>
        <v/>
      </c>
      <c r="B1734" s="3" t="str">
        <f t="shared" si="329"/>
        <v/>
      </c>
      <c r="C1734" s="3" t="str">
        <f t="shared" si="332"/>
        <v/>
      </c>
      <c r="D1734" s="3" t="str">
        <f>IF(ISNUMBER(A1734),COUNTIF(Calculations!B:B, A1734),"")</f>
        <v/>
      </c>
      <c r="E1734" s="3" t="str">
        <f>IF(ISNUMBER(A1734),COUNTIF(Calculations!A:A, A1734),"")</f>
        <v/>
      </c>
      <c r="F1734" s="3" t="str">
        <f t="shared" si="330"/>
        <v/>
      </c>
      <c r="G1734" s="3" t="str">
        <f t="shared" si="331"/>
        <v/>
      </c>
      <c r="H1734" s="3" t="str">
        <f t="shared" si="333"/>
        <v/>
      </c>
      <c r="I1734" s="3" t="str">
        <f t="shared" si="334"/>
        <v/>
      </c>
      <c r="J1734" s="3" t="str">
        <f t="shared" si="335"/>
        <v/>
      </c>
      <c r="K1734" s="3" t="str">
        <f t="shared" si="336"/>
        <v/>
      </c>
      <c r="L1734" s="3" t="str">
        <f t="shared" si="338"/>
        <v/>
      </c>
      <c r="M1734" s="3" t="str">
        <f t="shared" si="339"/>
        <v/>
      </c>
    </row>
    <row r="1735" spans="1:13" x14ac:dyDescent="0.2">
      <c r="A1735" s="9" t="str">
        <f t="shared" si="337"/>
        <v/>
      </c>
      <c r="B1735" s="3" t="str">
        <f t="shared" si="329"/>
        <v/>
      </c>
      <c r="C1735" s="3" t="str">
        <f t="shared" si="332"/>
        <v/>
      </c>
      <c r="D1735" s="3" t="str">
        <f>IF(ISNUMBER(A1735),COUNTIF(Calculations!B:B, A1735),"")</f>
        <v/>
      </c>
      <c r="E1735" s="3" t="str">
        <f>IF(ISNUMBER(A1735),COUNTIF(Calculations!A:A, A1735),"")</f>
        <v/>
      </c>
      <c r="F1735" s="3" t="str">
        <f t="shared" si="330"/>
        <v/>
      </c>
      <c r="G1735" s="3" t="str">
        <f t="shared" si="331"/>
        <v/>
      </c>
      <c r="H1735" s="3" t="str">
        <f t="shared" si="333"/>
        <v/>
      </c>
      <c r="I1735" s="3" t="str">
        <f t="shared" si="334"/>
        <v/>
      </c>
      <c r="J1735" s="3" t="str">
        <f t="shared" si="335"/>
        <v/>
      </c>
      <c r="K1735" s="3" t="str">
        <f t="shared" si="336"/>
        <v/>
      </c>
      <c r="L1735" s="3" t="str">
        <f t="shared" si="338"/>
        <v/>
      </c>
      <c r="M1735" s="3" t="str">
        <f t="shared" si="339"/>
        <v/>
      </c>
    </row>
    <row r="1736" spans="1:13" x14ac:dyDescent="0.2">
      <c r="A1736" s="9" t="str">
        <f t="shared" si="337"/>
        <v/>
      </c>
      <c r="B1736" s="3" t="str">
        <f t="shared" si="329"/>
        <v/>
      </c>
      <c r="C1736" s="3" t="str">
        <f t="shared" si="332"/>
        <v/>
      </c>
      <c r="D1736" s="3" t="str">
        <f>IF(ISNUMBER(A1736),COUNTIF(Calculations!B:B, A1736),"")</f>
        <v/>
      </c>
      <c r="E1736" s="3" t="str">
        <f>IF(ISNUMBER(A1736),COUNTIF(Calculations!A:A, A1736),"")</f>
        <v/>
      </c>
      <c r="F1736" s="3" t="str">
        <f t="shared" si="330"/>
        <v/>
      </c>
      <c r="G1736" s="3" t="str">
        <f t="shared" si="331"/>
        <v/>
      </c>
      <c r="H1736" s="3" t="str">
        <f t="shared" si="333"/>
        <v/>
      </c>
      <c r="I1736" s="3" t="str">
        <f t="shared" si="334"/>
        <v/>
      </c>
      <c r="J1736" s="3" t="str">
        <f t="shared" si="335"/>
        <v/>
      </c>
      <c r="K1736" s="3" t="str">
        <f t="shared" si="336"/>
        <v/>
      </c>
      <c r="L1736" s="3" t="str">
        <f t="shared" si="338"/>
        <v/>
      </c>
      <c r="M1736" s="3" t="str">
        <f t="shared" si="339"/>
        <v/>
      </c>
    </row>
    <row r="1737" spans="1:13" x14ac:dyDescent="0.2">
      <c r="A1737" s="9" t="str">
        <f t="shared" si="337"/>
        <v/>
      </c>
      <c r="B1737" s="3" t="str">
        <f t="shared" si="329"/>
        <v/>
      </c>
      <c r="C1737" s="3" t="str">
        <f t="shared" si="332"/>
        <v/>
      </c>
      <c r="D1737" s="3" t="str">
        <f>IF(ISNUMBER(A1737),COUNTIF(Calculations!B:B, A1737),"")</f>
        <v/>
      </c>
      <c r="E1737" s="3" t="str">
        <f>IF(ISNUMBER(A1737),COUNTIF(Calculations!A:A, A1737),"")</f>
        <v/>
      </c>
      <c r="F1737" s="3" t="str">
        <f t="shared" si="330"/>
        <v/>
      </c>
      <c r="G1737" s="3" t="str">
        <f t="shared" si="331"/>
        <v/>
      </c>
      <c r="H1737" s="3" t="str">
        <f t="shared" si="333"/>
        <v/>
      </c>
      <c r="I1737" s="3" t="str">
        <f t="shared" si="334"/>
        <v/>
      </c>
      <c r="J1737" s="3" t="str">
        <f t="shared" si="335"/>
        <v/>
      </c>
      <c r="K1737" s="3" t="str">
        <f t="shared" si="336"/>
        <v/>
      </c>
      <c r="L1737" s="3" t="str">
        <f t="shared" si="338"/>
        <v/>
      </c>
      <c r="M1737" s="3" t="str">
        <f t="shared" si="339"/>
        <v/>
      </c>
    </row>
    <row r="1738" spans="1:13" x14ac:dyDescent="0.2">
      <c r="A1738" s="9" t="str">
        <f t="shared" si="337"/>
        <v/>
      </c>
      <c r="B1738" s="3" t="str">
        <f t="shared" si="329"/>
        <v/>
      </c>
      <c r="C1738" s="3" t="str">
        <f t="shared" si="332"/>
        <v/>
      </c>
      <c r="D1738" s="3" t="str">
        <f>IF(ISNUMBER(A1738),COUNTIF(Calculations!B:B, A1738),"")</f>
        <v/>
      </c>
      <c r="E1738" s="3" t="str">
        <f>IF(ISNUMBER(A1738),COUNTIF(Calculations!A:A, A1738),"")</f>
        <v/>
      </c>
      <c r="F1738" s="3" t="str">
        <f t="shared" si="330"/>
        <v/>
      </c>
      <c r="G1738" s="3" t="str">
        <f t="shared" si="331"/>
        <v/>
      </c>
      <c r="H1738" s="3" t="str">
        <f t="shared" si="333"/>
        <v/>
      </c>
      <c r="I1738" s="3" t="str">
        <f t="shared" si="334"/>
        <v/>
      </c>
      <c r="J1738" s="3" t="str">
        <f t="shared" si="335"/>
        <v/>
      </c>
      <c r="K1738" s="3" t="str">
        <f t="shared" si="336"/>
        <v/>
      </c>
      <c r="L1738" s="3" t="str">
        <f t="shared" si="338"/>
        <v/>
      </c>
      <c r="M1738" s="3" t="str">
        <f t="shared" si="339"/>
        <v/>
      </c>
    </row>
    <row r="1739" spans="1:13" x14ac:dyDescent="0.2">
      <c r="A1739" s="9" t="str">
        <f t="shared" si="337"/>
        <v/>
      </c>
      <c r="B1739" s="3" t="str">
        <f t="shared" si="329"/>
        <v/>
      </c>
      <c r="C1739" s="3" t="str">
        <f t="shared" si="332"/>
        <v/>
      </c>
      <c r="D1739" s="3" t="str">
        <f>IF(ISNUMBER(A1739),COUNTIF(Calculations!B:B, A1739),"")</f>
        <v/>
      </c>
      <c r="E1739" s="3" t="str">
        <f>IF(ISNUMBER(A1739),COUNTIF(Calculations!A:A, A1739),"")</f>
        <v/>
      </c>
      <c r="F1739" s="3" t="str">
        <f t="shared" si="330"/>
        <v/>
      </c>
      <c r="G1739" s="3" t="str">
        <f t="shared" si="331"/>
        <v/>
      </c>
      <c r="H1739" s="3" t="str">
        <f t="shared" si="333"/>
        <v/>
      </c>
      <c r="I1739" s="3" t="str">
        <f t="shared" si="334"/>
        <v/>
      </c>
      <c r="J1739" s="3" t="str">
        <f t="shared" si="335"/>
        <v/>
      </c>
      <c r="K1739" s="3" t="str">
        <f t="shared" si="336"/>
        <v/>
      </c>
      <c r="L1739" s="3" t="str">
        <f t="shared" si="338"/>
        <v/>
      </c>
      <c r="M1739" s="3" t="str">
        <f t="shared" si="339"/>
        <v/>
      </c>
    </row>
    <row r="1740" spans="1:13" x14ac:dyDescent="0.2">
      <c r="A1740" s="9" t="str">
        <f t="shared" si="337"/>
        <v/>
      </c>
      <c r="B1740" s="3" t="str">
        <f t="shared" si="329"/>
        <v/>
      </c>
      <c r="C1740" s="3" t="str">
        <f t="shared" si="332"/>
        <v/>
      </c>
      <c r="D1740" s="3" t="str">
        <f>IF(ISNUMBER(A1740),COUNTIF(Calculations!B:B, A1740),"")</f>
        <v/>
      </c>
      <c r="E1740" s="3" t="str">
        <f>IF(ISNUMBER(A1740),COUNTIF(Calculations!A:A, A1740),"")</f>
        <v/>
      </c>
      <c r="F1740" s="3" t="str">
        <f t="shared" si="330"/>
        <v/>
      </c>
      <c r="G1740" s="3" t="str">
        <f t="shared" si="331"/>
        <v/>
      </c>
      <c r="H1740" s="3" t="str">
        <f t="shared" si="333"/>
        <v/>
      </c>
      <c r="I1740" s="3" t="str">
        <f t="shared" si="334"/>
        <v/>
      </c>
      <c r="J1740" s="3" t="str">
        <f t="shared" si="335"/>
        <v/>
      </c>
      <c r="K1740" s="3" t="str">
        <f t="shared" si="336"/>
        <v/>
      </c>
      <c r="L1740" s="3" t="str">
        <f t="shared" si="338"/>
        <v/>
      </c>
      <c r="M1740" s="3" t="str">
        <f t="shared" si="339"/>
        <v/>
      </c>
    </row>
    <row r="1741" spans="1:13" x14ac:dyDescent="0.2">
      <c r="A1741" s="9" t="str">
        <f t="shared" si="337"/>
        <v/>
      </c>
      <c r="B1741" s="3" t="str">
        <f t="shared" si="329"/>
        <v/>
      </c>
      <c r="C1741" s="3" t="str">
        <f t="shared" si="332"/>
        <v/>
      </c>
      <c r="D1741" s="3" t="str">
        <f>IF(ISNUMBER(A1741),COUNTIF(Calculations!B:B, A1741),"")</f>
        <v/>
      </c>
      <c r="E1741" s="3" t="str">
        <f>IF(ISNUMBER(A1741),COUNTIF(Calculations!A:A, A1741),"")</f>
        <v/>
      </c>
      <c r="F1741" s="3" t="str">
        <f t="shared" si="330"/>
        <v/>
      </c>
      <c r="G1741" s="3" t="str">
        <f t="shared" si="331"/>
        <v/>
      </c>
      <c r="H1741" s="3" t="str">
        <f t="shared" si="333"/>
        <v/>
      </c>
      <c r="I1741" s="3" t="str">
        <f t="shared" si="334"/>
        <v/>
      </c>
      <c r="J1741" s="3" t="str">
        <f t="shared" si="335"/>
        <v/>
      </c>
      <c r="K1741" s="3" t="str">
        <f t="shared" si="336"/>
        <v/>
      </c>
      <c r="L1741" s="3" t="str">
        <f t="shared" si="338"/>
        <v/>
      </c>
      <c r="M1741" s="3" t="str">
        <f t="shared" si="339"/>
        <v/>
      </c>
    </row>
    <row r="1742" spans="1:13" x14ac:dyDescent="0.2">
      <c r="A1742" s="9" t="str">
        <f t="shared" si="337"/>
        <v/>
      </c>
      <c r="B1742" s="3" t="str">
        <f t="shared" si="329"/>
        <v/>
      </c>
      <c r="C1742" s="3" t="str">
        <f t="shared" si="332"/>
        <v/>
      </c>
      <c r="D1742" s="3" t="str">
        <f>IF(ISNUMBER(A1742),COUNTIF(Calculations!B:B, A1742),"")</f>
        <v/>
      </c>
      <c r="E1742" s="3" t="str">
        <f>IF(ISNUMBER(A1742),COUNTIF(Calculations!A:A, A1742),"")</f>
        <v/>
      </c>
      <c r="F1742" s="3" t="str">
        <f t="shared" si="330"/>
        <v/>
      </c>
      <c r="G1742" s="3" t="str">
        <f t="shared" si="331"/>
        <v/>
      </c>
      <c r="H1742" s="3" t="str">
        <f t="shared" si="333"/>
        <v/>
      </c>
      <c r="I1742" s="3" t="str">
        <f t="shared" si="334"/>
        <v/>
      </c>
      <c r="J1742" s="3" t="str">
        <f t="shared" si="335"/>
        <v/>
      </c>
      <c r="K1742" s="3" t="str">
        <f t="shared" si="336"/>
        <v/>
      </c>
      <c r="L1742" s="3" t="str">
        <f t="shared" si="338"/>
        <v/>
      </c>
      <c r="M1742" s="3" t="str">
        <f t="shared" si="339"/>
        <v/>
      </c>
    </row>
    <row r="1743" spans="1:13" x14ac:dyDescent="0.2">
      <c r="A1743" s="9" t="str">
        <f t="shared" si="337"/>
        <v/>
      </c>
      <c r="B1743" s="3" t="str">
        <f t="shared" si="329"/>
        <v/>
      </c>
      <c r="C1743" s="3" t="str">
        <f t="shared" si="332"/>
        <v/>
      </c>
      <c r="D1743" s="3" t="str">
        <f>IF(ISNUMBER(A1743),COUNTIF(Calculations!B:B, A1743),"")</f>
        <v/>
      </c>
      <c r="E1743" s="3" t="str">
        <f>IF(ISNUMBER(A1743),COUNTIF(Calculations!A:A, A1743),"")</f>
        <v/>
      </c>
      <c r="F1743" s="3" t="str">
        <f t="shared" si="330"/>
        <v/>
      </c>
      <c r="G1743" s="3" t="str">
        <f t="shared" si="331"/>
        <v/>
      </c>
      <c r="H1743" s="3" t="str">
        <f t="shared" si="333"/>
        <v/>
      </c>
      <c r="I1743" s="3" t="str">
        <f t="shared" si="334"/>
        <v/>
      </c>
      <c r="J1743" s="3" t="str">
        <f t="shared" si="335"/>
        <v/>
      </c>
      <c r="K1743" s="3" t="str">
        <f t="shared" si="336"/>
        <v/>
      </c>
      <c r="L1743" s="3" t="str">
        <f t="shared" si="338"/>
        <v/>
      </c>
      <c r="M1743" s="3" t="str">
        <f t="shared" si="339"/>
        <v/>
      </c>
    </row>
    <row r="1744" spans="1:13" x14ac:dyDescent="0.2">
      <c r="A1744" s="9" t="str">
        <f t="shared" si="337"/>
        <v/>
      </c>
      <c r="B1744" s="3" t="str">
        <f t="shared" si="329"/>
        <v/>
      </c>
      <c r="C1744" s="3" t="str">
        <f t="shared" si="332"/>
        <v/>
      </c>
      <c r="D1744" s="3" t="str">
        <f>IF(ISNUMBER(A1744),COUNTIF(Calculations!B:B, A1744),"")</f>
        <v/>
      </c>
      <c r="E1744" s="3" t="str">
        <f>IF(ISNUMBER(A1744),COUNTIF(Calculations!A:A, A1744),"")</f>
        <v/>
      </c>
      <c r="F1744" s="3" t="str">
        <f t="shared" si="330"/>
        <v/>
      </c>
      <c r="G1744" s="3" t="str">
        <f t="shared" si="331"/>
        <v/>
      </c>
      <c r="H1744" s="3" t="str">
        <f t="shared" si="333"/>
        <v/>
      </c>
      <c r="I1744" s="3" t="str">
        <f t="shared" si="334"/>
        <v/>
      </c>
      <c r="J1744" s="3" t="str">
        <f t="shared" si="335"/>
        <v/>
      </c>
      <c r="K1744" s="3" t="str">
        <f t="shared" si="336"/>
        <v/>
      </c>
      <c r="L1744" s="3" t="str">
        <f t="shared" si="338"/>
        <v/>
      </c>
      <c r="M1744" s="3" t="str">
        <f t="shared" si="339"/>
        <v/>
      </c>
    </row>
    <row r="1745" spans="1:13" x14ac:dyDescent="0.2">
      <c r="A1745" s="9" t="str">
        <f t="shared" si="337"/>
        <v/>
      </c>
      <c r="B1745" s="3" t="str">
        <f t="shared" si="329"/>
        <v/>
      </c>
      <c r="C1745" s="3" t="str">
        <f t="shared" si="332"/>
        <v/>
      </c>
      <c r="D1745" s="3" t="str">
        <f>IF(ISNUMBER(A1745),COUNTIF(Calculations!B:B, A1745),"")</f>
        <v/>
      </c>
      <c r="E1745" s="3" t="str">
        <f>IF(ISNUMBER(A1745),COUNTIF(Calculations!A:A, A1745),"")</f>
        <v/>
      </c>
      <c r="F1745" s="3" t="str">
        <f t="shared" si="330"/>
        <v/>
      </c>
      <c r="G1745" s="3" t="str">
        <f t="shared" si="331"/>
        <v/>
      </c>
      <c r="H1745" s="3" t="str">
        <f t="shared" si="333"/>
        <v/>
      </c>
      <c r="I1745" s="3" t="str">
        <f t="shared" si="334"/>
        <v/>
      </c>
      <c r="J1745" s="3" t="str">
        <f t="shared" si="335"/>
        <v/>
      </c>
      <c r="K1745" s="3" t="str">
        <f t="shared" si="336"/>
        <v/>
      </c>
      <c r="L1745" s="3" t="str">
        <f t="shared" si="338"/>
        <v/>
      </c>
      <c r="M1745" s="3" t="str">
        <f t="shared" si="339"/>
        <v/>
      </c>
    </row>
    <row r="1746" spans="1:13" x14ac:dyDescent="0.2">
      <c r="A1746" s="9" t="str">
        <f t="shared" si="337"/>
        <v/>
      </c>
      <c r="B1746" s="3" t="str">
        <f t="shared" si="329"/>
        <v/>
      </c>
      <c r="C1746" s="3" t="str">
        <f t="shared" si="332"/>
        <v/>
      </c>
      <c r="D1746" s="3" t="str">
        <f>IF(ISNUMBER(A1746),COUNTIF(Calculations!B:B, A1746),"")</f>
        <v/>
      </c>
      <c r="E1746" s="3" t="str">
        <f>IF(ISNUMBER(A1746),COUNTIF(Calculations!A:A, A1746),"")</f>
        <v/>
      </c>
      <c r="F1746" s="3" t="str">
        <f t="shared" si="330"/>
        <v/>
      </c>
      <c r="G1746" s="3" t="str">
        <f t="shared" si="331"/>
        <v/>
      </c>
      <c r="H1746" s="3" t="str">
        <f t="shared" si="333"/>
        <v/>
      </c>
      <c r="I1746" s="3" t="str">
        <f t="shared" si="334"/>
        <v/>
      </c>
      <c r="J1746" s="3" t="str">
        <f t="shared" si="335"/>
        <v/>
      </c>
      <c r="K1746" s="3" t="str">
        <f t="shared" si="336"/>
        <v/>
      </c>
      <c r="L1746" s="3" t="str">
        <f t="shared" si="338"/>
        <v/>
      </c>
      <c r="M1746" s="3" t="str">
        <f t="shared" si="339"/>
        <v/>
      </c>
    </row>
    <row r="1747" spans="1:13" x14ac:dyDescent="0.2">
      <c r="A1747" s="9" t="str">
        <f t="shared" si="337"/>
        <v/>
      </c>
      <c r="B1747" s="3" t="str">
        <f t="shared" si="329"/>
        <v/>
      </c>
      <c r="C1747" s="3" t="str">
        <f t="shared" si="332"/>
        <v/>
      </c>
      <c r="D1747" s="3" t="str">
        <f>IF(ISNUMBER(A1747),COUNTIF(Calculations!B:B, A1747),"")</f>
        <v/>
      </c>
      <c r="E1747" s="3" t="str">
        <f>IF(ISNUMBER(A1747),COUNTIF(Calculations!A:A, A1747),"")</f>
        <v/>
      </c>
      <c r="F1747" s="3" t="str">
        <f t="shared" si="330"/>
        <v/>
      </c>
      <c r="G1747" s="3" t="str">
        <f t="shared" si="331"/>
        <v/>
      </c>
      <c r="H1747" s="3" t="str">
        <f t="shared" si="333"/>
        <v/>
      </c>
      <c r="I1747" s="3" t="str">
        <f t="shared" si="334"/>
        <v/>
      </c>
      <c r="J1747" s="3" t="str">
        <f t="shared" si="335"/>
        <v/>
      </c>
      <c r="K1747" s="3" t="str">
        <f t="shared" si="336"/>
        <v/>
      </c>
      <c r="L1747" s="3" t="str">
        <f t="shared" si="338"/>
        <v/>
      </c>
      <c r="M1747" s="3" t="str">
        <f t="shared" si="339"/>
        <v/>
      </c>
    </row>
    <row r="1748" spans="1:13" x14ac:dyDescent="0.2">
      <c r="A1748" s="9" t="str">
        <f t="shared" si="337"/>
        <v/>
      </c>
      <c r="B1748" s="3" t="str">
        <f t="shared" si="329"/>
        <v/>
      </c>
      <c r="C1748" s="3" t="str">
        <f t="shared" si="332"/>
        <v/>
      </c>
      <c r="D1748" s="3" t="str">
        <f>IF(ISNUMBER(A1748),COUNTIF(Calculations!B:B, A1748),"")</f>
        <v/>
      </c>
      <c r="E1748" s="3" t="str">
        <f>IF(ISNUMBER(A1748),COUNTIF(Calculations!A:A, A1748),"")</f>
        <v/>
      </c>
      <c r="F1748" s="3" t="str">
        <f t="shared" si="330"/>
        <v/>
      </c>
      <c r="G1748" s="3" t="str">
        <f t="shared" si="331"/>
        <v/>
      </c>
      <c r="H1748" s="3" t="str">
        <f t="shared" si="333"/>
        <v/>
      </c>
      <c r="I1748" s="3" t="str">
        <f t="shared" si="334"/>
        <v/>
      </c>
      <c r="J1748" s="3" t="str">
        <f t="shared" si="335"/>
        <v/>
      </c>
      <c r="K1748" s="3" t="str">
        <f t="shared" si="336"/>
        <v/>
      </c>
      <c r="L1748" s="3" t="str">
        <f t="shared" si="338"/>
        <v/>
      </c>
      <c r="M1748" s="3" t="str">
        <f t="shared" si="339"/>
        <v/>
      </c>
    </row>
    <row r="1749" spans="1:13" x14ac:dyDescent="0.2">
      <c r="A1749" s="9" t="str">
        <f t="shared" si="337"/>
        <v/>
      </c>
      <c r="B1749" s="3" t="str">
        <f t="shared" si="329"/>
        <v/>
      </c>
      <c r="C1749" s="3" t="str">
        <f t="shared" si="332"/>
        <v/>
      </c>
      <c r="D1749" s="3" t="str">
        <f>IF(ISNUMBER(A1749),COUNTIF(Calculations!B:B, A1749),"")</f>
        <v/>
      </c>
      <c r="E1749" s="3" t="str">
        <f>IF(ISNUMBER(A1749),COUNTIF(Calculations!A:A, A1749),"")</f>
        <v/>
      </c>
      <c r="F1749" s="3" t="str">
        <f t="shared" si="330"/>
        <v/>
      </c>
      <c r="G1749" s="3" t="str">
        <f t="shared" si="331"/>
        <v/>
      </c>
      <c r="H1749" s="3" t="str">
        <f t="shared" si="333"/>
        <v/>
      </c>
      <c r="I1749" s="3" t="str">
        <f t="shared" si="334"/>
        <v/>
      </c>
      <c r="J1749" s="3" t="str">
        <f t="shared" si="335"/>
        <v/>
      </c>
      <c r="K1749" s="3" t="str">
        <f t="shared" si="336"/>
        <v/>
      </c>
      <c r="L1749" s="3" t="str">
        <f t="shared" si="338"/>
        <v/>
      </c>
      <c r="M1749" s="3" t="str">
        <f t="shared" si="339"/>
        <v/>
      </c>
    </row>
    <row r="1750" spans="1:13" x14ac:dyDescent="0.2">
      <c r="A1750" s="9" t="str">
        <f t="shared" si="337"/>
        <v/>
      </c>
      <c r="B1750" s="3" t="str">
        <f t="shared" si="329"/>
        <v/>
      </c>
      <c r="C1750" s="3" t="str">
        <f t="shared" si="332"/>
        <v/>
      </c>
      <c r="D1750" s="3" t="str">
        <f>IF(ISNUMBER(A1750),COUNTIF(Calculations!B:B, A1750),"")</f>
        <v/>
      </c>
      <c r="E1750" s="3" t="str">
        <f>IF(ISNUMBER(A1750),COUNTIF(Calculations!A:A, A1750),"")</f>
        <v/>
      </c>
      <c r="F1750" s="3" t="str">
        <f t="shared" si="330"/>
        <v/>
      </c>
      <c r="G1750" s="3" t="str">
        <f t="shared" si="331"/>
        <v/>
      </c>
      <c r="H1750" s="3" t="str">
        <f t="shared" si="333"/>
        <v/>
      </c>
      <c r="I1750" s="3" t="str">
        <f t="shared" si="334"/>
        <v/>
      </c>
      <c r="J1750" s="3" t="str">
        <f t="shared" si="335"/>
        <v/>
      </c>
      <c r="K1750" s="3" t="str">
        <f t="shared" si="336"/>
        <v/>
      </c>
      <c r="L1750" s="3" t="str">
        <f t="shared" si="338"/>
        <v/>
      </c>
      <c r="M1750" s="3" t="str">
        <f t="shared" si="339"/>
        <v/>
      </c>
    </row>
    <row r="1751" spans="1:13" x14ac:dyDescent="0.2">
      <c r="A1751" s="9" t="str">
        <f t="shared" si="337"/>
        <v/>
      </c>
      <c r="B1751" s="3" t="str">
        <f t="shared" si="329"/>
        <v/>
      </c>
      <c r="C1751" s="3" t="str">
        <f t="shared" si="332"/>
        <v/>
      </c>
      <c r="D1751" s="3" t="str">
        <f>IF(ISNUMBER(A1751),COUNTIF(Calculations!B:B, A1751),"")</f>
        <v/>
      </c>
      <c r="E1751" s="3" t="str">
        <f>IF(ISNUMBER(A1751),COUNTIF(Calculations!A:A, A1751),"")</f>
        <v/>
      </c>
      <c r="F1751" s="3" t="str">
        <f t="shared" si="330"/>
        <v/>
      </c>
      <c r="G1751" s="3" t="str">
        <f t="shared" si="331"/>
        <v/>
      </c>
      <c r="H1751" s="3" t="str">
        <f t="shared" si="333"/>
        <v/>
      </c>
      <c r="I1751" s="3" t="str">
        <f t="shared" si="334"/>
        <v/>
      </c>
      <c r="J1751" s="3" t="str">
        <f t="shared" si="335"/>
        <v/>
      </c>
      <c r="K1751" s="3" t="str">
        <f t="shared" si="336"/>
        <v/>
      </c>
      <c r="L1751" s="3" t="str">
        <f t="shared" si="338"/>
        <v/>
      </c>
      <c r="M1751" s="3" t="str">
        <f t="shared" si="339"/>
        <v/>
      </c>
    </row>
    <row r="1752" spans="1:13" x14ac:dyDescent="0.2">
      <c r="A1752" s="9" t="str">
        <f t="shared" si="337"/>
        <v/>
      </c>
      <c r="B1752" s="3" t="str">
        <f t="shared" si="329"/>
        <v/>
      </c>
      <c r="C1752" s="3" t="str">
        <f t="shared" si="332"/>
        <v/>
      </c>
      <c r="D1752" s="3" t="str">
        <f>IF(ISNUMBER(A1752),COUNTIF(Calculations!B:B, A1752),"")</f>
        <v/>
      </c>
      <c r="E1752" s="3" t="str">
        <f>IF(ISNUMBER(A1752),COUNTIF(Calculations!A:A, A1752),"")</f>
        <v/>
      </c>
      <c r="F1752" s="3" t="str">
        <f t="shared" si="330"/>
        <v/>
      </c>
      <c r="G1752" s="3" t="str">
        <f t="shared" si="331"/>
        <v/>
      </c>
      <c r="H1752" s="3" t="str">
        <f t="shared" si="333"/>
        <v/>
      </c>
      <c r="I1752" s="3" t="str">
        <f t="shared" si="334"/>
        <v/>
      </c>
      <c r="J1752" s="3" t="str">
        <f t="shared" si="335"/>
        <v/>
      </c>
      <c r="K1752" s="3" t="str">
        <f t="shared" si="336"/>
        <v/>
      </c>
      <c r="L1752" s="3" t="str">
        <f t="shared" si="338"/>
        <v/>
      </c>
      <c r="M1752" s="3" t="str">
        <f t="shared" si="339"/>
        <v/>
      </c>
    </row>
    <row r="1753" spans="1:13" x14ac:dyDescent="0.2">
      <c r="A1753" s="9" t="str">
        <f t="shared" si="337"/>
        <v/>
      </c>
      <c r="B1753" s="3" t="str">
        <f t="shared" si="329"/>
        <v/>
      </c>
      <c r="C1753" s="3" t="str">
        <f t="shared" si="332"/>
        <v/>
      </c>
      <c r="D1753" s="3" t="str">
        <f>IF(ISNUMBER(A1753),COUNTIF(Calculations!B:B, A1753),"")</f>
        <v/>
      </c>
      <c r="E1753" s="3" t="str">
        <f>IF(ISNUMBER(A1753),COUNTIF(Calculations!A:A, A1753),"")</f>
        <v/>
      </c>
      <c r="F1753" s="3" t="str">
        <f t="shared" si="330"/>
        <v/>
      </c>
      <c r="G1753" s="3" t="str">
        <f t="shared" si="331"/>
        <v/>
      </c>
      <c r="H1753" s="3" t="str">
        <f t="shared" si="333"/>
        <v/>
      </c>
      <c r="I1753" s="3" t="str">
        <f t="shared" si="334"/>
        <v/>
      </c>
      <c r="J1753" s="3" t="str">
        <f t="shared" si="335"/>
        <v/>
      </c>
      <c r="K1753" s="3" t="str">
        <f t="shared" si="336"/>
        <v/>
      </c>
      <c r="L1753" s="3" t="str">
        <f t="shared" si="338"/>
        <v/>
      </c>
      <c r="M1753" s="3" t="str">
        <f t="shared" si="339"/>
        <v/>
      </c>
    </row>
    <row r="1754" spans="1:13" x14ac:dyDescent="0.2">
      <c r="A1754" s="9" t="str">
        <f t="shared" si="337"/>
        <v/>
      </c>
      <c r="B1754" s="3" t="str">
        <f t="shared" si="329"/>
        <v/>
      </c>
      <c r="C1754" s="3" t="str">
        <f t="shared" si="332"/>
        <v/>
      </c>
      <c r="D1754" s="3" t="str">
        <f>IF(ISNUMBER(A1754),COUNTIF(Calculations!B:B, A1754),"")</f>
        <v/>
      </c>
      <c r="E1754" s="3" t="str">
        <f>IF(ISNUMBER(A1754),COUNTIF(Calculations!A:A, A1754),"")</f>
        <v/>
      </c>
      <c r="F1754" s="3" t="str">
        <f t="shared" si="330"/>
        <v/>
      </c>
      <c r="G1754" s="3" t="str">
        <f t="shared" si="331"/>
        <v/>
      </c>
      <c r="H1754" s="3" t="str">
        <f t="shared" si="333"/>
        <v/>
      </c>
      <c r="I1754" s="3" t="str">
        <f t="shared" si="334"/>
        <v/>
      </c>
      <c r="J1754" s="3" t="str">
        <f t="shared" si="335"/>
        <v/>
      </c>
      <c r="K1754" s="3" t="str">
        <f t="shared" si="336"/>
        <v/>
      </c>
      <c r="L1754" s="3" t="str">
        <f t="shared" si="338"/>
        <v/>
      </c>
      <c r="M1754" s="3" t="str">
        <f t="shared" si="339"/>
        <v/>
      </c>
    </row>
    <row r="1755" spans="1:13" x14ac:dyDescent="0.2">
      <c r="A1755" s="9" t="str">
        <f t="shared" si="337"/>
        <v/>
      </c>
      <c r="B1755" s="3" t="str">
        <f t="shared" si="329"/>
        <v/>
      </c>
      <c r="C1755" s="3" t="str">
        <f t="shared" si="332"/>
        <v/>
      </c>
      <c r="D1755" s="3" t="str">
        <f>IF(ISNUMBER(A1755),COUNTIF(Calculations!B:B, A1755),"")</f>
        <v/>
      </c>
      <c r="E1755" s="3" t="str">
        <f>IF(ISNUMBER(A1755),COUNTIF(Calculations!A:A, A1755),"")</f>
        <v/>
      </c>
      <c r="F1755" s="3" t="str">
        <f t="shared" si="330"/>
        <v/>
      </c>
      <c r="G1755" s="3" t="str">
        <f t="shared" si="331"/>
        <v/>
      </c>
      <c r="H1755" s="3" t="str">
        <f t="shared" si="333"/>
        <v/>
      </c>
      <c r="I1755" s="3" t="str">
        <f t="shared" si="334"/>
        <v/>
      </c>
      <c r="J1755" s="3" t="str">
        <f t="shared" si="335"/>
        <v/>
      </c>
      <c r="K1755" s="3" t="str">
        <f t="shared" si="336"/>
        <v/>
      </c>
      <c r="L1755" s="3" t="str">
        <f t="shared" si="338"/>
        <v/>
      </c>
      <c r="M1755" s="3" t="str">
        <f t="shared" si="339"/>
        <v/>
      </c>
    </row>
    <row r="1756" spans="1:13" x14ac:dyDescent="0.2">
      <c r="A1756" s="9" t="str">
        <f t="shared" si="337"/>
        <v/>
      </c>
      <c r="B1756" s="3" t="str">
        <f t="shared" si="329"/>
        <v/>
      </c>
      <c r="C1756" s="3" t="str">
        <f t="shared" si="332"/>
        <v/>
      </c>
      <c r="D1756" s="3" t="str">
        <f>IF(ISNUMBER(A1756),COUNTIF(Calculations!B:B, A1756),"")</f>
        <v/>
      </c>
      <c r="E1756" s="3" t="str">
        <f>IF(ISNUMBER(A1756),COUNTIF(Calculations!A:A, A1756),"")</f>
        <v/>
      </c>
      <c r="F1756" s="3" t="str">
        <f t="shared" si="330"/>
        <v/>
      </c>
      <c r="G1756" s="3" t="str">
        <f t="shared" si="331"/>
        <v/>
      </c>
      <c r="H1756" s="3" t="str">
        <f t="shared" si="333"/>
        <v/>
      </c>
      <c r="I1756" s="3" t="str">
        <f t="shared" si="334"/>
        <v/>
      </c>
      <c r="J1756" s="3" t="str">
        <f t="shared" si="335"/>
        <v/>
      </c>
      <c r="K1756" s="3" t="str">
        <f t="shared" si="336"/>
        <v/>
      </c>
      <c r="L1756" s="3" t="str">
        <f t="shared" si="338"/>
        <v/>
      </c>
      <c r="M1756" s="3" t="str">
        <f t="shared" si="339"/>
        <v/>
      </c>
    </row>
    <row r="1757" spans="1:13" x14ac:dyDescent="0.2">
      <c r="A1757" s="9" t="str">
        <f t="shared" si="337"/>
        <v/>
      </c>
      <c r="B1757" s="3" t="str">
        <f t="shared" si="329"/>
        <v/>
      </c>
      <c r="C1757" s="3" t="str">
        <f t="shared" si="332"/>
        <v/>
      </c>
      <c r="D1757" s="3" t="str">
        <f>IF(ISNUMBER(A1757),COUNTIF(Calculations!B:B, A1757),"")</f>
        <v/>
      </c>
      <c r="E1757" s="3" t="str">
        <f>IF(ISNUMBER(A1757),COUNTIF(Calculations!A:A, A1757),"")</f>
        <v/>
      </c>
      <c r="F1757" s="3" t="str">
        <f t="shared" si="330"/>
        <v/>
      </c>
      <c r="G1757" s="3" t="str">
        <f t="shared" si="331"/>
        <v/>
      </c>
      <c r="H1757" s="3" t="str">
        <f t="shared" si="333"/>
        <v/>
      </c>
      <c r="I1757" s="3" t="str">
        <f t="shared" si="334"/>
        <v/>
      </c>
      <c r="J1757" s="3" t="str">
        <f t="shared" si="335"/>
        <v/>
      </c>
      <c r="K1757" s="3" t="str">
        <f t="shared" si="336"/>
        <v/>
      </c>
      <c r="L1757" s="3" t="str">
        <f t="shared" si="338"/>
        <v/>
      </c>
      <c r="M1757" s="3" t="str">
        <f t="shared" si="339"/>
        <v/>
      </c>
    </row>
    <row r="1758" spans="1:13" x14ac:dyDescent="0.2">
      <c r="A1758" s="9" t="str">
        <f t="shared" si="337"/>
        <v/>
      </c>
      <c r="B1758" s="3" t="str">
        <f t="shared" si="329"/>
        <v/>
      </c>
      <c r="C1758" s="3" t="str">
        <f t="shared" si="332"/>
        <v/>
      </c>
      <c r="D1758" s="3" t="str">
        <f>IF(ISNUMBER(A1758),COUNTIF(Calculations!B:B, A1758),"")</f>
        <v/>
      </c>
      <c r="E1758" s="3" t="str">
        <f>IF(ISNUMBER(A1758),COUNTIF(Calculations!A:A, A1758),"")</f>
        <v/>
      </c>
      <c r="F1758" s="3" t="str">
        <f t="shared" si="330"/>
        <v/>
      </c>
      <c r="G1758" s="3" t="str">
        <f t="shared" si="331"/>
        <v/>
      </c>
      <c r="H1758" s="3" t="str">
        <f t="shared" si="333"/>
        <v/>
      </c>
      <c r="I1758" s="3" t="str">
        <f t="shared" si="334"/>
        <v/>
      </c>
      <c r="J1758" s="3" t="str">
        <f t="shared" si="335"/>
        <v/>
      </c>
      <c r="K1758" s="3" t="str">
        <f t="shared" si="336"/>
        <v/>
      </c>
      <c r="L1758" s="3" t="str">
        <f t="shared" si="338"/>
        <v/>
      </c>
      <c r="M1758" s="3" t="str">
        <f t="shared" si="339"/>
        <v/>
      </c>
    </row>
    <row r="1759" spans="1:13" x14ac:dyDescent="0.2">
      <c r="A1759" s="9" t="str">
        <f t="shared" si="337"/>
        <v/>
      </c>
      <c r="B1759" s="3" t="str">
        <f t="shared" si="329"/>
        <v/>
      </c>
      <c r="C1759" s="3" t="str">
        <f t="shared" si="332"/>
        <v/>
      </c>
      <c r="D1759" s="3" t="str">
        <f>IF(ISNUMBER(A1759),COUNTIF(Calculations!B:B, A1759),"")</f>
        <v/>
      </c>
      <c r="E1759" s="3" t="str">
        <f>IF(ISNUMBER(A1759),COUNTIF(Calculations!A:A, A1759),"")</f>
        <v/>
      </c>
      <c r="F1759" s="3" t="str">
        <f t="shared" si="330"/>
        <v/>
      </c>
      <c r="G1759" s="3" t="str">
        <f t="shared" si="331"/>
        <v/>
      </c>
      <c r="H1759" s="3" t="str">
        <f t="shared" si="333"/>
        <v/>
      </c>
      <c r="I1759" s="3" t="str">
        <f t="shared" si="334"/>
        <v/>
      </c>
      <c r="J1759" s="3" t="str">
        <f t="shared" si="335"/>
        <v/>
      </c>
      <c r="K1759" s="3" t="str">
        <f t="shared" si="336"/>
        <v/>
      </c>
      <c r="L1759" s="3" t="str">
        <f t="shared" si="338"/>
        <v/>
      </c>
      <c r="M1759" s="3" t="str">
        <f t="shared" si="339"/>
        <v/>
      </c>
    </row>
    <row r="1760" spans="1:13" x14ac:dyDescent="0.2">
      <c r="A1760" s="9" t="str">
        <f t="shared" si="337"/>
        <v/>
      </c>
      <c r="B1760" s="3" t="str">
        <f t="shared" si="329"/>
        <v/>
      </c>
      <c r="C1760" s="3" t="str">
        <f t="shared" si="332"/>
        <v/>
      </c>
      <c r="D1760" s="3" t="str">
        <f>IF(ISNUMBER(A1760),COUNTIF(Calculations!B:B, A1760),"")</f>
        <v/>
      </c>
      <c r="E1760" s="3" t="str">
        <f>IF(ISNUMBER(A1760),COUNTIF(Calculations!A:A, A1760),"")</f>
        <v/>
      </c>
      <c r="F1760" s="3" t="str">
        <f t="shared" si="330"/>
        <v/>
      </c>
      <c r="G1760" s="3" t="str">
        <f t="shared" si="331"/>
        <v/>
      </c>
      <c r="H1760" s="3" t="str">
        <f t="shared" si="333"/>
        <v/>
      </c>
      <c r="I1760" s="3" t="str">
        <f t="shared" si="334"/>
        <v/>
      </c>
      <c r="J1760" s="3" t="str">
        <f t="shared" si="335"/>
        <v/>
      </c>
      <c r="K1760" s="3" t="str">
        <f t="shared" si="336"/>
        <v/>
      </c>
      <c r="L1760" s="3" t="str">
        <f t="shared" si="338"/>
        <v/>
      </c>
      <c r="M1760" s="3" t="str">
        <f t="shared" si="339"/>
        <v/>
      </c>
    </row>
    <row r="1761" spans="1:13" x14ac:dyDescent="0.2">
      <c r="A1761" s="9" t="str">
        <f t="shared" si="337"/>
        <v/>
      </c>
      <c r="B1761" s="3" t="str">
        <f t="shared" si="329"/>
        <v/>
      </c>
      <c r="C1761" s="3" t="str">
        <f t="shared" si="332"/>
        <v/>
      </c>
      <c r="D1761" s="3" t="str">
        <f>IF(ISNUMBER(A1761),COUNTIF(Calculations!B:B, A1761),"")</f>
        <v/>
      </c>
      <c r="E1761" s="3" t="str">
        <f>IF(ISNUMBER(A1761),COUNTIF(Calculations!A:A, A1761),"")</f>
        <v/>
      </c>
      <c r="F1761" s="3" t="str">
        <f t="shared" si="330"/>
        <v/>
      </c>
      <c r="G1761" s="3" t="str">
        <f t="shared" si="331"/>
        <v/>
      </c>
      <c r="H1761" s="3" t="str">
        <f t="shared" si="333"/>
        <v/>
      </c>
      <c r="I1761" s="3" t="str">
        <f t="shared" si="334"/>
        <v/>
      </c>
      <c r="J1761" s="3" t="str">
        <f t="shared" si="335"/>
        <v/>
      </c>
      <c r="K1761" s="3" t="str">
        <f t="shared" si="336"/>
        <v/>
      </c>
      <c r="L1761" s="3" t="str">
        <f t="shared" si="338"/>
        <v/>
      </c>
      <c r="M1761" s="3" t="str">
        <f t="shared" si="339"/>
        <v/>
      </c>
    </row>
    <row r="1762" spans="1:13" x14ac:dyDescent="0.2">
      <c r="A1762" s="9" t="str">
        <f t="shared" si="337"/>
        <v/>
      </c>
      <c r="B1762" s="3" t="str">
        <f t="shared" si="329"/>
        <v/>
      </c>
      <c r="C1762" s="3" t="str">
        <f t="shared" si="332"/>
        <v/>
      </c>
      <c r="D1762" s="3" t="str">
        <f>IF(ISNUMBER(A1762),COUNTIF(Calculations!B:B, A1762),"")</f>
        <v/>
      </c>
      <c r="E1762" s="3" t="str">
        <f>IF(ISNUMBER(A1762),COUNTIF(Calculations!A:A, A1762),"")</f>
        <v/>
      </c>
      <c r="F1762" s="3" t="str">
        <f t="shared" si="330"/>
        <v/>
      </c>
      <c r="G1762" s="3" t="str">
        <f t="shared" si="331"/>
        <v/>
      </c>
      <c r="H1762" s="3" t="str">
        <f t="shared" si="333"/>
        <v/>
      </c>
      <c r="I1762" s="3" t="str">
        <f t="shared" si="334"/>
        <v/>
      </c>
      <c r="J1762" s="3" t="str">
        <f t="shared" si="335"/>
        <v/>
      </c>
      <c r="K1762" s="3" t="str">
        <f t="shared" si="336"/>
        <v/>
      </c>
      <c r="L1762" s="3" t="str">
        <f t="shared" si="338"/>
        <v/>
      </c>
      <c r="M1762" s="3" t="str">
        <f t="shared" si="339"/>
        <v/>
      </c>
    </row>
    <row r="1763" spans="1:13" x14ac:dyDescent="0.2">
      <c r="A1763" s="9" t="str">
        <f t="shared" si="337"/>
        <v/>
      </c>
      <c r="B1763" s="3" t="str">
        <f t="shared" si="329"/>
        <v/>
      </c>
      <c r="C1763" s="3" t="str">
        <f t="shared" si="332"/>
        <v/>
      </c>
      <c r="D1763" s="3" t="str">
        <f>IF(ISNUMBER(A1763),COUNTIF(Calculations!B:B, A1763),"")</f>
        <v/>
      </c>
      <c r="E1763" s="3" t="str">
        <f>IF(ISNUMBER(A1763),COUNTIF(Calculations!A:A, A1763),"")</f>
        <v/>
      </c>
      <c r="F1763" s="3" t="str">
        <f t="shared" si="330"/>
        <v/>
      </c>
      <c r="G1763" s="3" t="str">
        <f t="shared" si="331"/>
        <v/>
      </c>
      <c r="H1763" s="3" t="str">
        <f t="shared" si="333"/>
        <v/>
      </c>
      <c r="I1763" s="3" t="str">
        <f t="shared" si="334"/>
        <v/>
      </c>
      <c r="J1763" s="3" t="str">
        <f t="shared" si="335"/>
        <v/>
      </c>
      <c r="K1763" s="3" t="str">
        <f t="shared" si="336"/>
        <v/>
      </c>
      <c r="L1763" s="3" t="str">
        <f t="shared" si="338"/>
        <v/>
      </c>
      <c r="M1763" s="3" t="str">
        <f t="shared" si="339"/>
        <v/>
      </c>
    </row>
    <row r="1764" spans="1:13" x14ac:dyDescent="0.2">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3" t="str">
        <f t="shared" ref="F1764:F1827" si="341">IF(ISNUMBER(A1764),F1763 + D1764,"")</f>
        <v/>
      </c>
      <c r="G1764" s="3" t="str">
        <f t="shared" ref="G1764:G1827" si="342">IF(ISNUMBER(A1764),G1763 + E1764,"")</f>
        <v/>
      </c>
      <c r="H1764" s="3" t="str">
        <f t="shared" si="333"/>
        <v/>
      </c>
      <c r="I1764" s="3" t="str">
        <f t="shared" si="334"/>
        <v/>
      </c>
      <c r="J1764" s="3" t="str">
        <f t="shared" si="335"/>
        <v/>
      </c>
      <c r="K1764" s="3" t="str">
        <f t="shared" si="336"/>
        <v/>
      </c>
      <c r="L1764" s="3" t="str">
        <f t="shared" si="338"/>
        <v/>
      </c>
      <c r="M1764" s="3" t="str">
        <f t="shared" si="339"/>
        <v/>
      </c>
    </row>
    <row r="1765" spans="1:13" x14ac:dyDescent="0.2">
      <c r="A1765" s="9" t="str">
        <f t="shared" si="337"/>
        <v/>
      </c>
      <c r="B1765" s="3" t="str">
        <f t="shared" si="340"/>
        <v/>
      </c>
      <c r="C1765" s="3" t="str">
        <f t="shared" si="332"/>
        <v/>
      </c>
      <c r="D1765" s="3" t="str">
        <f>IF(ISNUMBER(A1765),COUNTIF(Calculations!B:B, A1765),"")</f>
        <v/>
      </c>
      <c r="E1765" s="3" t="str">
        <f>IF(ISNUMBER(A1765),COUNTIF(Calculations!A:A, A1765),"")</f>
        <v/>
      </c>
      <c r="F1765" s="3" t="str">
        <f t="shared" si="341"/>
        <v/>
      </c>
      <c r="G1765" s="3" t="str">
        <f t="shared" si="342"/>
        <v/>
      </c>
      <c r="H1765" s="3" t="str">
        <f t="shared" si="333"/>
        <v/>
      </c>
      <c r="I1765" s="3" t="str">
        <f t="shared" si="334"/>
        <v/>
      </c>
      <c r="J1765" s="3" t="str">
        <f t="shared" si="335"/>
        <v/>
      </c>
      <c r="K1765" s="3" t="str">
        <f t="shared" si="336"/>
        <v/>
      </c>
      <c r="L1765" s="3" t="str">
        <f t="shared" si="338"/>
        <v/>
      </c>
      <c r="M1765" s="3" t="str">
        <f t="shared" si="339"/>
        <v/>
      </c>
    </row>
    <row r="1766" spans="1:13" x14ac:dyDescent="0.2">
      <c r="A1766" s="9" t="str">
        <f t="shared" si="337"/>
        <v/>
      </c>
      <c r="B1766" s="3" t="str">
        <f t="shared" si="340"/>
        <v/>
      </c>
      <c r="C1766" s="3" t="str">
        <f t="shared" si="332"/>
        <v/>
      </c>
      <c r="D1766" s="3" t="str">
        <f>IF(ISNUMBER(A1766),COUNTIF(Calculations!B:B, A1766),"")</f>
        <v/>
      </c>
      <c r="E1766" s="3" t="str">
        <f>IF(ISNUMBER(A1766),COUNTIF(Calculations!A:A, A1766),"")</f>
        <v/>
      </c>
      <c r="F1766" s="3" t="str">
        <f t="shared" si="341"/>
        <v/>
      </c>
      <c r="G1766" s="3" t="str">
        <f t="shared" si="342"/>
        <v/>
      </c>
      <c r="H1766" s="3" t="str">
        <f t="shared" si="333"/>
        <v/>
      </c>
      <c r="I1766" s="3" t="str">
        <f t="shared" si="334"/>
        <v/>
      </c>
      <c r="J1766" s="3" t="str">
        <f t="shared" si="335"/>
        <v/>
      </c>
      <c r="K1766" s="3" t="str">
        <f t="shared" si="336"/>
        <v/>
      </c>
      <c r="L1766" s="3" t="str">
        <f t="shared" si="338"/>
        <v/>
      </c>
      <c r="M1766" s="3" t="str">
        <f t="shared" si="339"/>
        <v/>
      </c>
    </row>
    <row r="1767" spans="1:13" x14ac:dyDescent="0.2">
      <c r="A1767" s="9" t="str">
        <f t="shared" si="337"/>
        <v/>
      </c>
      <c r="B1767" s="3" t="str">
        <f t="shared" si="340"/>
        <v/>
      </c>
      <c r="C1767" s="3" t="str">
        <f t="shared" si="332"/>
        <v/>
      </c>
      <c r="D1767" s="3" t="str">
        <f>IF(ISNUMBER(A1767),COUNTIF(Calculations!B:B, A1767),"")</f>
        <v/>
      </c>
      <c r="E1767" s="3" t="str">
        <f>IF(ISNUMBER(A1767),COUNTIF(Calculations!A:A, A1767),"")</f>
        <v/>
      </c>
      <c r="F1767" s="3" t="str">
        <f t="shared" si="341"/>
        <v/>
      </c>
      <c r="G1767" s="3" t="str">
        <f t="shared" si="342"/>
        <v/>
      </c>
      <c r="H1767" s="3" t="str">
        <f t="shared" si="333"/>
        <v/>
      </c>
      <c r="I1767" s="3" t="str">
        <f t="shared" si="334"/>
        <v/>
      </c>
      <c r="J1767" s="3" t="str">
        <f t="shared" si="335"/>
        <v/>
      </c>
      <c r="K1767" s="3" t="str">
        <f t="shared" si="336"/>
        <v/>
      </c>
      <c r="L1767" s="3" t="str">
        <f t="shared" si="338"/>
        <v/>
      </c>
      <c r="M1767" s="3" t="str">
        <f t="shared" si="339"/>
        <v/>
      </c>
    </row>
    <row r="1768" spans="1:13" x14ac:dyDescent="0.2">
      <c r="A1768" s="9" t="str">
        <f t="shared" si="337"/>
        <v/>
      </c>
      <c r="B1768" s="3" t="str">
        <f t="shared" si="340"/>
        <v/>
      </c>
      <c r="C1768" s="3" t="str">
        <f t="shared" si="332"/>
        <v/>
      </c>
      <c r="D1768" s="3" t="str">
        <f>IF(ISNUMBER(A1768),COUNTIF(Calculations!B:B, A1768),"")</f>
        <v/>
      </c>
      <c r="E1768" s="3" t="str">
        <f>IF(ISNUMBER(A1768),COUNTIF(Calculations!A:A, A1768),"")</f>
        <v/>
      </c>
      <c r="F1768" s="3" t="str">
        <f t="shared" si="341"/>
        <v/>
      </c>
      <c r="G1768" s="3" t="str">
        <f t="shared" si="342"/>
        <v/>
      </c>
      <c r="H1768" s="3" t="str">
        <f t="shared" si="333"/>
        <v/>
      </c>
      <c r="I1768" s="3" t="str">
        <f t="shared" si="334"/>
        <v/>
      </c>
      <c r="J1768" s="3" t="str">
        <f t="shared" si="335"/>
        <v/>
      </c>
      <c r="K1768" s="3" t="str">
        <f t="shared" si="336"/>
        <v/>
      </c>
      <c r="L1768" s="3" t="str">
        <f t="shared" si="338"/>
        <v/>
      </c>
      <c r="M1768" s="3" t="str">
        <f t="shared" si="339"/>
        <v/>
      </c>
    </row>
    <row r="1769" spans="1:13" x14ac:dyDescent="0.2">
      <c r="A1769" s="9" t="str">
        <f t="shared" si="337"/>
        <v/>
      </c>
      <c r="B1769" s="3" t="str">
        <f t="shared" si="340"/>
        <v/>
      </c>
      <c r="C1769" s="3" t="str">
        <f t="shared" si="332"/>
        <v/>
      </c>
      <c r="D1769" s="3" t="str">
        <f>IF(ISNUMBER(A1769),COUNTIF(Calculations!B:B, A1769),"")</f>
        <v/>
      </c>
      <c r="E1769" s="3" t="str">
        <f>IF(ISNUMBER(A1769),COUNTIF(Calculations!A:A, A1769),"")</f>
        <v/>
      </c>
      <c r="F1769" s="3" t="str">
        <f t="shared" si="341"/>
        <v/>
      </c>
      <c r="G1769" s="3" t="str">
        <f t="shared" si="342"/>
        <v/>
      </c>
      <c r="H1769" s="3" t="str">
        <f t="shared" si="333"/>
        <v/>
      </c>
      <c r="I1769" s="3" t="str">
        <f t="shared" si="334"/>
        <v/>
      </c>
      <c r="J1769" s="3" t="str">
        <f t="shared" si="335"/>
        <v/>
      </c>
      <c r="K1769" s="3" t="str">
        <f t="shared" si="336"/>
        <v/>
      </c>
      <c r="L1769" s="3" t="str">
        <f t="shared" si="338"/>
        <v/>
      </c>
      <c r="M1769" s="3" t="str">
        <f t="shared" si="339"/>
        <v/>
      </c>
    </row>
    <row r="1770" spans="1:13" x14ac:dyDescent="0.2">
      <c r="A1770" s="9" t="str">
        <f t="shared" si="337"/>
        <v/>
      </c>
      <c r="B1770" s="3" t="str">
        <f t="shared" si="340"/>
        <v/>
      </c>
      <c r="C1770" s="3" t="str">
        <f t="shared" si="332"/>
        <v/>
      </c>
      <c r="D1770" s="3" t="str">
        <f>IF(ISNUMBER(A1770),COUNTIF(Calculations!B:B, A1770),"")</f>
        <v/>
      </c>
      <c r="E1770" s="3" t="str">
        <f>IF(ISNUMBER(A1770),COUNTIF(Calculations!A:A, A1770),"")</f>
        <v/>
      </c>
      <c r="F1770" s="3" t="str">
        <f t="shared" si="341"/>
        <v/>
      </c>
      <c r="G1770" s="3" t="str">
        <f t="shared" si="342"/>
        <v/>
      </c>
      <c r="H1770" s="3" t="str">
        <f t="shared" si="333"/>
        <v/>
      </c>
      <c r="I1770" s="3" t="str">
        <f t="shared" si="334"/>
        <v/>
      </c>
      <c r="J1770" s="3" t="str">
        <f t="shared" si="335"/>
        <v/>
      </c>
      <c r="K1770" s="3" t="str">
        <f t="shared" si="336"/>
        <v/>
      </c>
      <c r="L1770" s="3" t="str">
        <f t="shared" si="338"/>
        <v/>
      </c>
      <c r="M1770" s="3" t="str">
        <f t="shared" si="339"/>
        <v/>
      </c>
    </row>
    <row r="1771" spans="1:13" x14ac:dyDescent="0.2">
      <c r="A1771" s="9" t="str">
        <f t="shared" si="337"/>
        <v/>
      </c>
      <c r="B1771" s="3" t="str">
        <f t="shared" si="340"/>
        <v/>
      </c>
      <c r="C1771" s="3" t="str">
        <f t="shared" si="332"/>
        <v/>
      </c>
      <c r="D1771" s="3" t="str">
        <f>IF(ISNUMBER(A1771),COUNTIF(Calculations!B:B, A1771),"")</f>
        <v/>
      </c>
      <c r="E1771" s="3" t="str">
        <f>IF(ISNUMBER(A1771),COUNTIF(Calculations!A:A, A1771),"")</f>
        <v/>
      </c>
      <c r="F1771" s="3" t="str">
        <f t="shared" si="341"/>
        <v/>
      </c>
      <c r="G1771" s="3" t="str">
        <f t="shared" si="342"/>
        <v/>
      </c>
      <c r="H1771" s="3" t="str">
        <f t="shared" si="333"/>
        <v/>
      </c>
      <c r="I1771" s="3" t="str">
        <f t="shared" si="334"/>
        <v/>
      </c>
      <c r="J1771" s="3" t="str">
        <f t="shared" si="335"/>
        <v/>
      </c>
      <c r="K1771" s="3" t="str">
        <f t="shared" si="336"/>
        <v/>
      </c>
      <c r="L1771" s="3" t="str">
        <f t="shared" si="338"/>
        <v/>
      </c>
      <c r="M1771" s="3" t="str">
        <f t="shared" si="339"/>
        <v/>
      </c>
    </row>
    <row r="1772" spans="1:13" x14ac:dyDescent="0.2">
      <c r="A1772" s="9" t="str">
        <f t="shared" si="337"/>
        <v/>
      </c>
      <c r="B1772" s="3" t="str">
        <f t="shared" si="340"/>
        <v/>
      </c>
      <c r="C1772" s="3" t="str">
        <f t="shared" si="332"/>
        <v/>
      </c>
      <c r="D1772" s="3" t="str">
        <f>IF(ISNUMBER(A1772),COUNTIF(Calculations!B:B, A1772),"")</f>
        <v/>
      </c>
      <c r="E1772" s="3" t="str">
        <f>IF(ISNUMBER(A1772),COUNTIF(Calculations!A:A, A1772),"")</f>
        <v/>
      </c>
      <c r="F1772" s="3" t="str">
        <f t="shared" si="341"/>
        <v/>
      </c>
      <c r="G1772" s="3" t="str">
        <f t="shared" si="342"/>
        <v/>
      </c>
      <c r="H1772" s="3" t="str">
        <f t="shared" si="333"/>
        <v/>
      </c>
      <c r="I1772" s="3" t="str">
        <f t="shared" si="334"/>
        <v/>
      </c>
      <c r="J1772" s="3" t="str">
        <f t="shared" si="335"/>
        <v/>
      </c>
      <c r="K1772" s="3" t="str">
        <f t="shared" si="336"/>
        <v/>
      </c>
      <c r="L1772" s="3" t="str">
        <f t="shared" si="338"/>
        <v/>
      </c>
      <c r="M1772" s="3" t="str">
        <f t="shared" si="339"/>
        <v/>
      </c>
    </row>
    <row r="1773" spans="1:13" x14ac:dyDescent="0.2">
      <c r="A1773" s="9" t="str">
        <f t="shared" si="337"/>
        <v/>
      </c>
      <c r="B1773" s="3" t="str">
        <f t="shared" si="340"/>
        <v/>
      </c>
      <c r="C1773" s="3" t="str">
        <f t="shared" si="332"/>
        <v/>
      </c>
      <c r="D1773" s="3" t="str">
        <f>IF(ISNUMBER(A1773),COUNTIF(Calculations!B:B, A1773),"")</f>
        <v/>
      </c>
      <c r="E1773" s="3" t="str">
        <f>IF(ISNUMBER(A1773),COUNTIF(Calculations!A:A, A1773),"")</f>
        <v/>
      </c>
      <c r="F1773" s="3" t="str">
        <f t="shared" si="341"/>
        <v/>
      </c>
      <c r="G1773" s="3" t="str">
        <f t="shared" si="342"/>
        <v/>
      </c>
      <c r="H1773" s="3" t="str">
        <f t="shared" si="333"/>
        <v/>
      </c>
      <c r="I1773" s="3" t="str">
        <f t="shared" si="334"/>
        <v/>
      </c>
      <c r="J1773" s="3" t="str">
        <f t="shared" si="335"/>
        <v/>
      </c>
      <c r="K1773" s="3" t="str">
        <f t="shared" si="336"/>
        <v/>
      </c>
      <c r="L1773" s="3" t="str">
        <f t="shared" si="338"/>
        <v/>
      </c>
      <c r="M1773" s="3" t="str">
        <f t="shared" si="339"/>
        <v/>
      </c>
    </row>
    <row r="1774" spans="1:13" x14ac:dyDescent="0.2">
      <c r="A1774" s="9" t="str">
        <f t="shared" si="337"/>
        <v/>
      </c>
      <c r="B1774" s="3" t="str">
        <f t="shared" si="340"/>
        <v/>
      </c>
      <c r="C1774" s="3" t="str">
        <f t="shared" si="332"/>
        <v/>
      </c>
      <c r="D1774" s="3" t="str">
        <f>IF(ISNUMBER(A1774),COUNTIF(Calculations!B:B, A1774),"")</f>
        <v/>
      </c>
      <c r="E1774" s="3" t="str">
        <f>IF(ISNUMBER(A1774),COUNTIF(Calculations!A:A, A1774),"")</f>
        <v/>
      </c>
      <c r="F1774" s="3" t="str">
        <f t="shared" si="341"/>
        <v/>
      </c>
      <c r="G1774" s="3" t="str">
        <f t="shared" si="342"/>
        <v/>
      </c>
      <c r="H1774" s="3" t="str">
        <f t="shared" si="333"/>
        <v/>
      </c>
      <c r="I1774" s="3" t="str">
        <f t="shared" si="334"/>
        <v/>
      </c>
      <c r="J1774" s="3" t="str">
        <f t="shared" si="335"/>
        <v/>
      </c>
      <c r="K1774" s="3" t="str">
        <f t="shared" si="336"/>
        <v/>
      </c>
      <c r="L1774" s="3" t="str">
        <f t="shared" si="338"/>
        <v/>
      </c>
      <c r="M1774" s="3" t="str">
        <f t="shared" si="339"/>
        <v/>
      </c>
    </row>
    <row r="1775" spans="1:13" x14ac:dyDescent="0.2">
      <c r="A1775" s="9" t="str">
        <f t="shared" si="337"/>
        <v/>
      </c>
      <c r="B1775" s="3" t="str">
        <f t="shared" si="340"/>
        <v/>
      </c>
      <c r="C1775" s="3" t="str">
        <f t="shared" si="332"/>
        <v/>
      </c>
      <c r="D1775" s="3" t="str">
        <f>IF(ISNUMBER(A1775),COUNTIF(Calculations!B:B, A1775),"")</f>
        <v/>
      </c>
      <c r="E1775" s="3" t="str">
        <f>IF(ISNUMBER(A1775),COUNTIF(Calculations!A:A, A1775),"")</f>
        <v/>
      </c>
      <c r="F1775" s="3" t="str">
        <f t="shared" si="341"/>
        <v/>
      </c>
      <c r="G1775" s="3" t="str">
        <f t="shared" si="342"/>
        <v/>
      </c>
      <c r="H1775" s="3" t="str">
        <f t="shared" si="333"/>
        <v/>
      </c>
      <c r="I1775" s="3" t="str">
        <f t="shared" si="334"/>
        <v/>
      </c>
      <c r="J1775" s="3" t="str">
        <f t="shared" si="335"/>
        <v/>
      </c>
      <c r="K1775" s="3" t="str">
        <f t="shared" si="336"/>
        <v/>
      </c>
      <c r="L1775" s="3" t="str">
        <f t="shared" si="338"/>
        <v/>
      </c>
      <c r="M1775" s="3" t="str">
        <f t="shared" si="339"/>
        <v/>
      </c>
    </row>
    <row r="1776" spans="1:13" x14ac:dyDescent="0.2">
      <c r="A1776" s="9" t="str">
        <f t="shared" si="337"/>
        <v/>
      </c>
      <c r="B1776" s="3" t="str">
        <f t="shared" si="340"/>
        <v/>
      </c>
      <c r="C1776" s="3" t="str">
        <f t="shared" si="332"/>
        <v/>
      </c>
      <c r="D1776" s="3" t="str">
        <f>IF(ISNUMBER(A1776),COUNTIF(Calculations!B:B, A1776),"")</f>
        <v/>
      </c>
      <c r="E1776" s="3" t="str">
        <f>IF(ISNUMBER(A1776),COUNTIF(Calculations!A:A, A1776),"")</f>
        <v/>
      </c>
      <c r="F1776" s="3" t="str">
        <f t="shared" si="341"/>
        <v/>
      </c>
      <c r="G1776" s="3" t="str">
        <f t="shared" si="342"/>
        <v/>
      </c>
      <c r="H1776" s="3" t="str">
        <f t="shared" si="333"/>
        <v/>
      </c>
      <c r="I1776" s="3" t="str">
        <f t="shared" si="334"/>
        <v/>
      </c>
      <c r="J1776" s="3" t="str">
        <f t="shared" si="335"/>
        <v/>
      </c>
      <c r="K1776" s="3" t="str">
        <f t="shared" si="336"/>
        <v/>
      </c>
      <c r="L1776" s="3" t="str">
        <f t="shared" si="338"/>
        <v/>
      </c>
      <c r="M1776" s="3" t="str">
        <f t="shared" si="339"/>
        <v/>
      </c>
    </row>
    <row r="1777" spans="1:13" x14ac:dyDescent="0.2">
      <c r="A1777" s="9" t="str">
        <f t="shared" si="337"/>
        <v/>
      </c>
      <c r="B1777" s="3" t="str">
        <f t="shared" si="340"/>
        <v/>
      </c>
      <c r="C1777" s="3" t="str">
        <f t="shared" si="332"/>
        <v/>
      </c>
      <c r="D1777" s="3" t="str">
        <f>IF(ISNUMBER(A1777),COUNTIF(Calculations!B:B, A1777),"")</f>
        <v/>
      </c>
      <c r="E1777" s="3" t="str">
        <f>IF(ISNUMBER(A1777),COUNTIF(Calculations!A:A, A1777),"")</f>
        <v/>
      </c>
      <c r="F1777" s="3" t="str">
        <f t="shared" si="341"/>
        <v/>
      </c>
      <c r="G1777" s="3" t="str">
        <f t="shared" si="342"/>
        <v/>
      </c>
      <c r="H1777" s="3" t="str">
        <f t="shared" si="333"/>
        <v/>
      </c>
      <c r="I1777" s="3" t="str">
        <f t="shared" si="334"/>
        <v/>
      </c>
      <c r="J1777" s="3" t="str">
        <f t="shared" si="335"/>
        <v/>
      </c>
      <c r="K1777" s="3" t="str">
        <f t="shared" si="336"/>
        <v/>
      </c>
      <c r="L1777" s="3" t="str">
        <f t="shared" si="338"/>
        <v/>
      </c>
      <c r="M1777" s="3" t="str">
        <f t="shared" si="339"/>
        <v/>
      </c>
    </row>
    <row r="1778" spans="1:13" x14ac:dyDescent="0.2">
      <c r="A1778" s="9" t="str">
        <f t="shared" si="337"/>
        <v/>
      </c>
      <c r="B1778" s="3" t="str">
        <f t="shared" si="340"/>
        <v/>
      </c>
      <c r="C1778" s="3" t="str">
        <f t="shared" si="332"/>
        <v/>
      </c>
      <c r="D1778" s="3" t="str">
        <f>IF(ISNUMBER(A1778),COUNTIF(Calculations!B:B, A1778),"")</f>
        <v/>
      </c>
      <c r="E1778" s="3" t="str">
        <f>IF(ISNUMBER(A1778),COUNTIF(Calculations!A:A, A1778),"")</f>
        <v/>
      </c>
      <c r="F1778" s="3" t="str">
        <f t="shared" si="341"/>
        <v/>
      </c>
      <c r="G1778" s="3" t="str">
        <f t="shared" si="342"/>
        <v/>
      </c>
      <c r="H1778" s="3" t="str">
        <f t="shared" si="333"/>
        <v/>
      </c>
      <c r="I1778" s="3" t="str">
        <f t="shared" si="334"/>
        <v/>
      </c>
      <c r="J1778" s="3" t="str">
        <f t="shared" si="335"/>
        <v/>
      </c>
      <c r="K1778" s="3" t="str">
        <f t="shared" si="336"/>
        <v/>
      </c>
      <c r="L1778" s="3" t="str">
        <f t="shared" si="338"/>
        <v/>
      </c>
      <c r="M1778" s="3" t="str">
        <f t="shared" si="339"/>
        <v/>
      </c>
    </row>
    <row r="1779" spans="1:13" x14ac:dyDescent="0.2">
      <c r="A1779" s="9" t="str">
        <f t="shared" si="337"/>
        <v/>
      </c>
      <c r="B1779" s="3" t="str">
        <f t="shared" si="340"/>
        <v/>
      </c>
      <c r="C1779" s="3" t="str">
        <f t="shared" si="332"/>
        <v/>
      </c>
      <c r="D1779" s="3" t="str">
        <f>IF(ISNUMBER(A1779),COUNTIF(Calculations!B:B, A1779),"")</f>
        <v/>
      </c>
      <c r="E1779" s="3" t="str">
        <f>IF(ISNUMBER(A1779),COUNTIF(Calculations!A:A, A1779),"")</f>
        <v/>
      </c>
      <c r="F1779" s="3" t="str">
        <f t="shared" si="341"/>
        <v/>
      </c>
      <c r="G1779" s="3" t="str">
        <f t="shared" si="342"/>
        <v/>
      </c>
      <c r="H1779" s="3" t="str">
        <f t="shared" si="333"/>
        <v/>
      </c>
      <c r="I1779" s="3" t="str">
        <f t="shared" si="334"/>
        <v/>
      </c>
      <c r="J1779" s="3" t="str">
        <f t="shared" si="335"/>
        <v/>
      </c>
      <c r="K1779" s="3" t="str">
        <f t="shared" si="336"/>
        <v/>
      </c>
      <c r="L1779" s="3" t="str">
        <f t="shared" si="338"/>
        <v/>
      </c>
      <c r="M1779" s="3" t="str">
        <f t="shared" si="339"/>
        <v/>
      </c>
    </row>
    <row r="1780" spans="1:13" x14ac:dyDescent="0.2">
      <c r="A1780" s="9" t="str">
        <f t="shared" si="337"/>
        <v/>
      </c>
      <c r="B1780" s="3" t="str">
        <f t="shared" si="340"/>
        <v/>
      </c>
      <c r="C1780" s="3" t="str">
        <f t="shared" si="332"/>
        <v/>
      </c>
      <c r="D1780" s="3" t="str">
        <f>IF(ISNUMBER(A1780),COUNTIF(Calculations!B:B, A1780),"")</f>
        <v/>
      </c>
      <c r="E1780" s="3" t="str">
        <f>IF(ISNUMBER(A1780),COUNTIF(Calculations!A:A, A1780),"")</f>
        <v/>
      </c>
      <c r="F1780" s="3" t="str">
        <f t="shared" si="341"/>
        <v/>
      </c>
      <c r="G1780" s="3" t="str">
        <f t="shared" si="342"/>
        <v/>
      </c>
      <c r="H1780" s="3" t="str">
        <f t="shared" si="333"/>
        <v/>
      </c>
      <c r="I1780" s="3" t="str">
        <f t="shared" si="334"/>
        <v/>
      </c>
      <c r="J1780" s="3" t="str">
        <f t="shared" si="335"/>
        <v/>
      </c>
      <c r="K1780" s="3" t="str">
        <f t="shared" si="336"/>
        <v/>
      </c>
      <c r="L1780" s="3" t="str">
        <f t="shared" si="338"/>
        <v/>
      </c>
      <c r="M1780" s="3" t="str">
        <f t="shared" si="339"/>
        <v/>
      </c>
    </row>
    <row r="1781" spans="1:13" x14ac:dyDescent="0.2">
      <c r="A1781" s="9" t="str">
        <f t="shared" si="337"/>
        <v/>
      </c>
      <c r="B1781" s="3" t="str">
        <f t="shared" si="340"/>
        <v/>
      </c>
      <c r="C1781" s="3" t="str">
        <f t="shared" si="332"/>
        <v/>
      </c>
      <c r="D1781" s="3" t="str">
        <f>IF(ISNUMBER(A1781),COUNTIF(Calculations!B:B, A1781),"")</f>
        <v/>
      </c>
      <c r="E1781" s="3" t="str">
        <f>IF(ISNUMBER(A1781),COUNTIF(Calculations!A:A, A1781),"")</f>
        <v/>
      </c>
      <c r="F1781" s="3" t="str">
        <f t="shared" si="341"/>
        <v/>
      </c>
      <c r="G1781" s="3" t="str">
        <f t="shared" si="342"/>
        <v/>
      </c>
      <c r="H1781" s="3" t="str">
        <f t="shared" si="333"/>
        <v/>
      </c>
      <c r="I1781" s="3" t="str">
        <f t="shared" si="334"/>
        <v/>
      </c>
      <c r="J1781" s="3" t="str">
        <f t="shared" si="335"/>
        <v/>
      </c>
      <c r="K1781" s="3" t="str">
        <f t="shared" si="336"/>
        <v/>
      </c>
      <c r="L1781" s="3" t="str">
        <f t="shared" si="338"/>
        <v/>
      </c>
      <c r="M1781" s="3" t="str">
        <f t="shared" si="339"/>
        <v/>
      </c>
    </row>
    <row r="1782" spans="1:13" x14ac:dyDescent="0.2">
      <c r="A1782" s="9" t="str">
        <f t="shared" si="337"/>
        <v/>
      </c>
      <c r="B1782" s="3" t="str">
        <f t="shared" si="340"/>
        <v/>
      </c>
      <c r="C1782" s="3" t="str">
        <f t="shared" si="332"/>
        <v/>
      </c>
      <c r="D1782" s="3" t="str">
        <f>IF(ISNUMBER(A1782),COUNTIF(Calculations!B:B, A1782),"")</f>
        <v/>
      </c>
      <c r="E1782" s="3" t="str">
        <f>IF(ISNUMBER(A1782),COUNTIF(Calculations!A:A, A1782),"")</f>
        <v/>
      </c>
      <c r="F1782" s="3" t="str">
        <f t="shared" si="341"/>
        <v/>
      </c>
      <c r="G1782" s="3" t="str">
        <f t="shared" si="342"/>
        <v/>
      </c>
      <c r="H1782" s="3" t="str">
        <f t="shared" si="333"/>
        <v/>
      </c>
      <c r="I1782" s="3" t="str">
        <f t="shared" si="334"/>
        <v/>
      </c>
      <c r="J1782" s="3" t="str">
        <f t="shared" si="335"/>
        <v/>
      </c>
      <c r="K1782" s="3" t="str">
        <f t="shared" si="336"/>
        <v/>
      </c>
      <c r="L1782" s="3" t="str">
        <f t="shared" si="338"/>
        <v/>
      </c>
      <c r="M1782" s="3" t="str">
        <f t="shared" si="339"/>
        <v/>
      </c>
    </row>
    <row r="1783" spans="1:13" x14ac:dyDescent="0.2">
      <c r="A1783" s="9" t="str">
        <f t="shared" si="337"/>
        <v/>
      </c>
      <c r="B1783" s="3" t="str">
        <f t="shared" si="340"/>
        <v/>
      </c>
      <c r="C1783" s="3" t="str">
        <f t="shared" si="332"/>
        <v/>
      </c>
      <c r="D1783" s="3" t="str">
        <f>IF(ISNUMBER(A1783),COUNTIF(Calculations!B:B, A1783),"")</f>
        <v/>
      </c>
      <c r="E1783" s="3" t="str">
        <f>IF(ISNUMBER(A1783),COUNTIF(Calculations!A:A, A1783),"")</f>
        <v/>
      </c>
      <c r="F1783" s="3" t="str">
        <f t="shared" si="341"/>
        <v/>
      </c>
      <c r="G1783" s="3" t="str">
        <f t="shared" si="342"/>
        <v/>
      </c>
      <c r="H1783" s="3" t="str">
        <f t="shared" si="333"/>
        <v/>
      </c>
      <c r="I1783" s="3" t="str">
        <f t="shared" si="334"/>
        <v/>
      </c>
      <c r="J1783" s="3" t="str">
        <f t="shared" si="335"/>
        <v/>
      </c>
      <c r="K1783" s="3" t="str">
        <f t="shared" si="336"/>
        <v/>
      </c>
      <c r="L1783" s="3" t="str">
        <f t="shared" si="338"/>
        <v/>
      </c>
      <c r="M1783" s="3" t="str">
        <f t="shared" si="339"/>
        <v/>
      </c>
    </row>
    <row r="1784" spans="1:13" x14ac:dyDescent="0.2">
      <c r="A1784" s="9" t="str">
        <f t="shared" si="337"/>
        <v/>
      </c>
      <c r="B1784" s="3" t="str">
        <f t="shared" si="340"/>
        <v/>
      </c>
      <c r="C1784" s="3" t="str">
        <f t="shared" si="332"/>
        <v/>
      </c>
      <c r="D1784" s="3" t="str">
        <f>IF(ISNUMBER(A1784),COUNTIF(Calculations!B:B, A1784),"")</f>
        <v/>
      </c>
      <c r="E1784" s="3" t="str">
        <f>IF(ISNUMBER(A1784),COUNTIF(Calculations!A:A, A1784),"")</f>
        <v/>
      </c>
      <c r="F1784" s="3" t="str">
        <f t="shared" si="341"/>
        <v/>
      </c>
      <c r="G1784" s="3" t="str">
        <f t="shared" si="342"/>
        <v/>
      </c>
      <c r="H1784" s="3" t="str">
        <f t="shared" si="333"/>
        <v/>
      </c>
      <c r="I1784" s="3" t="str">
        <f t="shared" si="334"/>
        <v/>
      </c>
      <c r="J1784" s="3" t="str">
        <f t="shared" si="335"/>
        <v/>
      </c>
      <c r="K1784" s="3" t="str">
        <f t="shared" si="336"/>
        <v/>
      </c>
      <c r="L1784" s="3" t="str">
        <f t="shared" si="338"/>
        <v/>
      </c>
      <c r="M1784" s="3" t="str">
        <f t="shared" si="339"/>
        <v/>
      </c>
    </row>
    <row r="1785" spans="1:13" x14ac:dyDescent="0.2">
      <c r="A1785" s="9" t="str">
        <f t="shared" si="337"/>
        <v/>
      </c>
      <c r="B1785" s="3" t="str">
        <f t="shared" si="340"/>
        <v/>
      </c>
      <c r="C1785" s="3" t="str">
        <f t="shared" si="332"/>
        <v/>
      </c>
      <c r="D1785" s="3" t="str">
        <f>IF(ISNUMBER(A1785),COUNTIF(Calculations!B:B, A1785),"")</f>
        <v/>
      </c>
      <c r="E1785" s="3" t="str">
        <f>IF(ISNUMBER(A1785),COUNTIF(Calculations!A:A, A1785),"")</f>
        <v/>
      </c>
      <c r="F1785" s="3" t="str">
        <f t="shared" si="341"/>
        <v/>
      </c>
      <c r="G1785" s="3" t="str">
        <f t="shared" si="342"/>
        <v/>
      </c>
      <c r="H1785" s="3" t="str">
        <f t="shared" si="333"/>
        <v/>
      </c>
      <c r="I1785" s="3" t="str">
        <f t="shared" si="334"/>
        <v/>
      </c>
      <c r="J1785" s="3" t="str">
        <f t="shared" si="335"/>
        <v/>
      </c>
      <c r="K1785" s="3" t="str">
        <f t="shared" si="336"/>
        <v/>
      </c>
      <c r="L1785" s="3" t="str">
        <f t="shared" si="338"/>
        <v/>
      </c>
      <c r="M1785" s="3" t="str">
        <f t="shared" si="339"/>
        <v/>
      </c>
    </row>
    <row r="1786" spans="1:13" x14ac:dyDescent="0.2">
      <c r="A1786" s="9" t="str">
        <f t="shared" si="337"/>
        <v/>
      </c>
      <c r="B1786" s="3" t="str">
        <f t="shared" si="340"/>
        <v/>
      </c>
      <c r="C1786" s="3" t="str">
        <f t="shared" si="332"/>
        <v/>
      </c>
      <c r="D1786" s="3" t="str">
        <f>IF(ISNUMBER(A1786),COUNTIF(Calculations!B:B, A1786),"")</f>
        <v/>
      </c>
      <c r="E1786" s="3" t="str">
        <f>IF(ISNUMBER(A1786),COUNTIF(Calculations!A:A, A1786),"")</f>
        <v/>
      </c>
      <c r="F1786" s="3" t="str">
        <f t="shared" si="341"/>
        <v/>
      </c>
      <c r="G1786" s="3" t="str">
        <f t="shared" si="342"/>
        <v/>
      </c>
      <c r="H1786" s="3" t="str">
        <f t="shared" si="333"/>
        <v/>
      </c>
      <c r="I1786" s="3" t="str">
        <f t="shared" si="334"/>
        <v/>
      </c>
      <c r="J1786" s="3" t="str">
        <f t="shared" si="335"/>
        <v/>
      </c>
      <c r="K1786" s="3" t="str">
        <f t="shared" si="336"/>
        <v/>
      </c>
      <c r="L1786" s="3" t="str">
        <f t="shared" si="338"/>
        <v/>
      </c>
      <c r="M1786" s="3" t="str">
        <f t="shared" si="339"/>
        <v/>
      </c>
    </row>
    <row r="1787" spans="1:13" x14ac:dyDescent="0.2">
      <c r="A1787" s="9" t="str">
        <f t="shared" si="337"/>
        <v/>
      </c>
      <c r="B1787" s="3" t="str">
        <f t="shared" si="340"/>
        <v/>
      </c>
      <c r="C1787" s="3" t="str">
        <f t="shared" si="332"/>
        <v/>
      </c>
      <c r="D1787" s="3" t="str">
        <f>IF(ISNUMBER(A1787),COUNTIF(Calculations!B:B, A1787),"")</f>
        <v/>
      </c>
      <c r="E1787" s="3" t="str">
        <f>IF(ISNUMBER(A1787),COUNTIF(Calculations!A:A, A1787),"")</f>
        <v/>
      </c>
      <c r="F1787" s="3" t="str">
        <f t="shared" si="341"/>
        <v/>
      </c>
      <c r="G1787" s="3" t="str">
        <f t="shared" si="342"/>
        <v/>
      </c>
      <c r="H1787" s="3" t="str">
        <f t="shared" si="333"/>
        <v/>
      </c>
      <c r="I1787" s="3" t="str">
        <f t="shared" si="334"/>
        <v/>
      </c>
      <c r="J1787" s="3" t="str">
        <f t="shared" si="335"/>
        <v/>
      </c>
      <c r="K1787" s="3" t="str">
        <f t="shared" si="336"/>
        <v/>
      </c>
      <c r="L1787" s="3" t="str">
        <f t="shared" si="338"/>
        <v/>
      </c>
      <c r="M1787" s="3" t="str">
        <f t="shared" si="339"/>
        <v/>
      </c>
    </row>
    <row r="1788" spans="1:13" x14ac:dyDescent="0.2">
      <c r="A1788" s="9" t="str">
        <f t="shared" si="337"/>
        <v/>
      </c>
      <c r="B1788" s="3" t="str">
        <f t="shared" si="340"/>
        <v/>
      </c>
      <c r="C1788" s="3" t="str">
        <f t="shared" si="332"/>
        <v/>
      </c>
      <c r="D1788" s="3" t="str">
        <f>IF(ISNUMBER(A1788),COUNTIF(Calculations!B:B, A1788),"")</f>
        <v/>
      </c>
      <c r="E1788" s="3" t="str">
        <f>IF(ISNUMBER(A1788),COUNTIF(Calculations!A:A, A1788),"")</f>
        <v/>
      </c>
      <c r="F1788" s="3" t="str">
        <f t="shared" si="341"/>
        <v/>
      </c>
      <c r="G1788" s="3" t="str">
        <f t="shared" si="342"/>
        <v/>
      </c>
      <c r="H1788" s="3" t="str">
        <f t="shared" si="333"/>
        <v/>
      </c>
      <c r="I1788" s="3" t="str">
        <f t="shared" si="334"/>
        <v/>
      </c>
      <c r="J1788" s="3" t="str">
        <f t="shared" si="335"/>
        <v/>
      </c>
      <c r="K1788" s="3" t="str">
        <f t="shared" si="336"/>
        <v/>
      </c>
      <c r="L1788" s="3" t="str">
        <f t="shared" si="338"/>
        <v/>
      </c>
      <c r="M1788" s="3" t="str">
        <f t="shared" si="339"/>
        <v/>
      </c>
    </row>
    <row r="1789" spans="1:13" x14ac:dyDescent="0.2">
      <c r="A1789" s="9" t="str">
        <f t="shared" si="337"/>
        <v/>
      </c>
      <c r="B1789" s="3" t="str">
        <f t="shared" si="340"/>
        <v/>
      </c>
      <c r="C1789" s="3" t="str">
        <f t="shared" si="332"/>
        <v/>
      </c>
      <c r="D1789" s="3" t="str">
        <f>IF(ISNUMBER(A1789),COUNTIF(Calculations!B:B, A1789),"")</f>
        <v/>
      </c>
      <c r="E1789" s="3" t="str">
        <f>IF(ISNUMBER(A1789),COUNTIF(Calculations!A:A, A1789),"")</f>
        <v/>
      </c>
      <c r="F1789" s="3" t="str">
        <f t="shared" si="341"/>
        <v/>
      </c>
      <c r="G1789" s="3" t="str">
        <f t="shared" si="342"/>
        <v/>
      </c>
      <c r="H1789" s="3" t="str">
        <f t="shared" si="333"/>
        <v/>
      </c>
      <c r="I1789" s="3" t="str">
        <f t="shared" si="334"/>
        <v/>
      </c>
      <c r="J1789" s="3" t="str">
        <f t="shared" si="335"/>
        <v/>
      </c>
      <c r="K1789" s="3" t="str">
        <f t="shared" si="336"/>
        <v/>
      </c>
      <c r="L1789" s="3" t="str">
        <f t="shared" si="338"/>
        <v/>
      </c>
      <c r="M1789" s="3" t="str">
        <f t="shared" si="339"/>
        <v/>
      </c>
    </row>
    <row r="1790" spans="1:13" x14ac:dyDescent="0.2">
      <c r="A1790" s="9" t="str">
        <f t="shared" si="337"/>
        <v/>
      </c>
      <c r="B1790" s="3" t="str">
        <f t="shared" si="340"/>
        <v/>
      </c>
      <c r="C1790" s="3" t="str">
        <f t="shared" si="332"/>
        <v/>
      </c>
      <c r="D1790" s="3" t="str">
        <f>IF(ISNUMBER(A1790),COUNTIF(Calculations!B:B, A1790),"")</f>
        <v/>
      </c>
      <c r="E1790" s="3" t="str">
        <f>IF(ISNUMBER(A1790),COUNTIF(Calculations!A:A, A1790),"")</f>
        <v/>
      </c>
      <c r="F1790" s="3" t="str">
        <f t="shared" si="341"/>
        <v/>
      </c>
      <c r="G1790" s="3" t="str">
        <f t="shared" si="342"/>
        <v/>
      </c>
      <c r="H1790" s="3" t="str">
        <f t="shared" si="333"/>
        <v/>
      </c>
      <c r="I1790" s="3" t="str">
        <f t="shared" si="334"/>
        <v/>
      </c>
      <c r="J1790" s="3" t="str">
        <f t="shared" si="335"/>
        <v/>
      </c>
      <c r="K1790" s="3" t="str">
        <f t="shared" si="336"/>
        <v/>
      </c>
      <c r="L1790" s="3" t="str">
        <f t="shared" si="338"/>
        <v/>
      </c>
      <c r="M1790" s="3" t="str">
        <f t="shared" si="339"/>
        <v/>
      </c>
    </row>
    <row r="1791" spans="1:13" x14ac:dyDescent="0.2">
      <c r="A1791" s="9" t="str">
        <f t="shared" si="337"/>
        <v/>
      </c>
      <c r="B1791" s="3" t="str">
        <f t="shared" si="340"/>
        <v/>
      </c>
      <c r="C1791" s="3" t="str">
        <f t="shared" si="332"/>
        <v/>
      </c>
      <c r="D1791" s="3" t="str">
        <f>IF(ISNUMBER(A1791),COUNTIF(Calculations!B:B, A1791),"")</f>
        <v/>
      </c>
      <c r="E1791" s="3" t="str">
        <f>IF(ISNUMBER(A1791),COUNTIF(Calculations!A:A, A1791),"")</f>
        <v/>
      </c>
      <c r="F1791" s="3" t="str">
        <f t="shared" si="341"/>
        <v/>
      </c>
      <c r="G1791" s="3" t="str">
        <f t="shared" si="342"/>
        <v/>
      </c>
      <c r="H1791" s="3" t="str">
        <f t="shared" si="333"/>
        <v/>
      </c>
      <c r="I1791" s="3" t="str">
        <f t="shared" si="334"/>
        <v/>
      </c>
      <c r="J1791" s="3" t="str">
        <f t="shared" si="335"/>
        <v/>
      </c>
      <c r="K1791" s="3" t="str">
        <f t="shared" si="336"/>
        <v/>
      </c>
      <c r="L1791" s="3" t="str">
        <f t="shared" si="338"/>
        <v/>
      </c>
      <c r="M1791" s="3" t="str">
        <f t="shared" si="339"/>
        <v/>
      </c>
    </row>
    <row r="1792" spans="1:13" x14ac:dyDescent="0.2">
      <c r="A1792" s="9" t="str">
        <f t="shared" si="337"/>
        <v/>
      </c>
      <c r="B1792" s="3" t="str">
        <f t="shared" si="340"/>
        <v/>
      </c>
      <c r="C1792" s="3" t="str">
        <f t="shared" si="332"/>
        <v/>
      </c>
      <c r="D1792" s="3" t="str">
        <f>IF(ISNUMBER(A1792),COUNTIF(Calculations!B:B, A1792),"")</f>
        <v/>
      </c>
      <c r="E1792" s="3" t="str">
        <f>IF(ISNUMBER(A1792),COUNTIF(Calculations!A:A, A1792),"")</f>
        <v/>
      </c>
      <c r="F1792" s="3" t="str">
        <f t="shared" si="341"/>
        <v/>
      </c>
      <c r="G1792" s="3" t="str">
        <f t="shared" si="342"/>
        <v/>
      </c>
      <c r="H1792" s="3" t="str">
        <f t="shared" si="333"/>
        <v/>
      </c>
      <c r="I1792" s="3" t="str">
        <f t="shared" si="334"/>
        <v/>
      </c>
      <c r="J1792" s="3" t="str">
        <f t="shared" si="335"/>
        <v/>
      </c>
      <c r="K1792" s="3" t="str">
        <f t="shared" si="336"/>
        <v/>
      </c>
      <c r="L1792" s="3" t="str">
        <f t="shared" si="338"/>
        <v/>
      </c>
      <c r="M1792" s="3" t="str">
        <f t="shared" si="339"/>
        <v/>
      </c>
    </row>
    <row r="1793" spans="1:13" x14ac:dyDescent="0.2">
      <c r="A1793" s="9" t="str">
        <f t="shared" si="337"/>
        <v/>
      </c>
      <c r="B1793" s="3" t="str">
        <f t="shared" si="340"/>
        <v/>
      </c>
      <c r="C1793" s="3" t="str">
        <f t="shared" si="332"/>
        <v/>
      </c>
      <c r="D1793" s="3" t="str">
        <f>IF(ISNUMBER(A1793),COUNTIF(Calculations!B:B, A1793),"")</f>
        <v/>
      </c>
      <c r="E1793" s="3" t="str">
        <f>IF(ISNUMBER(A1793),COUNTIF(Calculations!A:A, A1793),"")</f>
        <v/>
      </c>
      <c r="F1793" s="3" t="str">
        <f t="shared" si="341"/>
        <v/>
      </c>
      <c r="G1793" s="3" t="str">
        <f t="shared" si="342"/>
        <v/>
      </c>
      <c r="H1793" s="3" t="str">
        <f t="shared" si="333"/>
        <v/>
      </c>
      <c r="I1793" s="3" t="str">
        <f t="shared" si="334"/>
        <v/>
      </c>
      <c r="J1793" s="3" t="str">
        <f t="shared" si="335"/>
        <v/>
      </c>
      <c r="K1793" s="3" t="str">
        <f t="shared" si="336"/>
        <v/>
      </c>
      <c r="L1793" s="3" t="str">
        <f t="shared" si="338"/>
        <v/>
      </c>
      <c r="M1793" s="3" t="str">
        <f t="shared" si="339"/>
        <v/>
      </c>
    </row>
    <row r="1794" spans="1:13" x14ac:dyDescent="0.2">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41"/>
        <v/>
      </c>
      <c r="G1794" s="3" t="str">
        <f t="shared" si="342"/>
        <v/>
      </c>
      <c r="H1794" s="3" t="str">
        <f t="shared" ref="H1794:H1857" si="344">IF(ISNUMBER(A1794),
  COUNTIFS(IndirectStartDates,"&lt;=" &amp; $A1794, IndirectStartDates,"&gt;"&amp;$A1794-AgeLowest,  IndirectCompletedDates,"&gt;=" &amp; $A1794)
+ COUNTIFS(IndirectStartDates,"&lt;=" &amp; $A1794,    IndirectStartDates,"&gt;"&amp;$A1794-AgeLowest,  IndirectCompletedDates,""),"")</f>
        <v/>
      </c>
      <c r="I1794" s="3"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3" t="str">
        <f t="shared" si="338"/>
        <v/>
      </c>
      <c r="M1794" s="3" t="str">
        <f t="shared" si="339"/>
        <v/>
      </c>
    </row>
    <row r="1795" spans="1:13" x14ac:dyDescent="0.2">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3" t="str">
        <f t="shared" si="341"/>
        <v/>
      </c>
      <c r="G1795" s="3" t="str">
        <f t="shared" si="342"/>
        <v/>
      </c>
      <c r="H1795" s="3" t="str">
        <f t="shared" si="344"/>
        <v/>
      </c>
      <c r="I1795" s="3" t="str">
        <f t="shared" si="345"/>
        <v/>
      </c>
      <c r="J1795" s="3" t="str">
        <f t="shared" si="346"/>
        <v/>
      </c>
      <c r="K1795" s="3" t="str">
        <f t="shared" si="347"/>
        <v/>
      </c>
      <c r="L1795" s="3" t="str">
        <f t="shared" ref="L1795:L1858" si="349">IF(A1795&lt;&gt;"", IF(C1794&gt;0, IF(((C1795-C1794)/C1794)&gt;WIPWarningPercentage,C1795,NA()),NA()),"")</f>
        <v/>
      </c>
      <c r="M1795" s="3" t="str">
        <f t="shared" ref="M1795:M1858" si="350">IF(A1795&lt;&gt;"", IF(J1794+K1794&gt;0, IF(((J1795+K1795)-(J1794+K1794))/(J1794+K1794)&gt;AgeWarningPercentage,J1795+K1795,NA()),NA()),"")</f>
        <v/>
      </c>
    </row>
    <row r="1796" spans="1:13" x14ac:dyDescent="0.2">
      <c r="A1796" s="9" t="str">
        <f t="shared" si="348"/>
        <v/>
      </c>
      <c r="B1796" s="3" t="str">
        <f t="shared" si="340"/>
        <v/>
      </c>
      <c r="C1796" s="3" t="str">
        <f t="shared" si="343"/>
        <v/>
      </c>
      <c r="D1796" s="3" t="str">
        <f>IF(ISNUMBER(A1796),COUNTIF(Calculations!B:B, A1796),"")</f>
        <v/>
      </c>
      <c r="E1796" s="3" t="str">
        <f>IF(ISNUMBER(A1796),COUNTIF(Calculations!A:A, A1796),"")</f>
        <v/>
      </c>
      <c r="F1796" s="3" t="str">
        <f t="shared" si="341"/>
        <v/>
      </c>
      <c r="G1796" s="3" t="str">
        <f t="shared" si="342"/>
        <v/>
      </c>
      <c r="H1796" s="3" t="str">
        <f t="shared" si="344"/>
        <v/>
      </c>
      <c r="I1796" s="3" t="str">
        <f t="shared" si="345"/>
        <v/>
      </c>
      <c r="J1796" s="3" t="str">
        <f t="shared" si="346"/>
        <v/>
      </c>
      <c r="K1796" s="3" t="str">
        <f t="shared" si="347"/>
        <v/>
      </c>
      <c r="L1796" s="3" t="str">
        <f t="shared" si="349"/>
        <v/>
      </c>
      <c r="M1796" s="3" t="str">
        <f t="shared" si="350"/>
        <v/>
      </c>
    </row>
    <row r="1797" spans="1:13" x14ac:dyDescent="0.2">
      <c r="A1797" s="9" t="str">
        <f t="shared" si="348"/>
        <v/>
      </c>
      <c r="B1797" s="3" t="str">
        <f t="shared" si="340"/>
        <v/>
      </c>
      <c r="C1797" s="3" t="str">
        <f t="shared" si="343"/>
        <v/>
      </c>
      <c r="D1797" s="3" t="str">
        <f>IF(ISNUMBER(A1797),COUNTIF(Calculations!B:B, A1797),"")</f>
        <v/>
      </c>
      <c r="E1797" s="3" t="str">
        <f>IF(ISNUMBER(A1797),COUNTIF(Calculations!A:A, A1797),"")</f>
        <v/>
      </c>
      <c r="F1797" s="3" t="str">
        <f t="shared" si="341"/>
        <v/>
      </c>
      <c r="G1797" s="3" t="str">
        <f t="shared" si="342"/>
        <v/>
      </c>
      <c r="H1797" s="3" t="str">
        <f t="shared" si="344"/>
        <v/>
      </c>
      <c r="I1797" s="3" t="str">
        <f t="shared" si="345"/>
        <v/>
      </c>
      <c r="J1797" s="3" t="str">
        <f t="shared" si="346"/>
        <v/>
      </c>
      <c r="K1797" s="3" t="str">
        <f t="shared" si="347"/>
        <v/>
      </c>
      <c r="L1797" s="3" t="str">
        <f t="shared" si="349"/>
        <v/>
      </c>
      <c r="M1797" s="3" t="str">
        <f t="shared" si="350"/>
        <v/>
      </c>
    </row>
    <row r="1798" spans="1:13" x14ac:dyDescent="0.2">
      <c r="A1798" s="9" t="str">
        <f t="shared" si="348"/>
        <v/>
      </c>
      <c r="B1798" s="3" t="str">
        <f t="shared" si="340"/>
        <v/>
      </c>
      <c r="C1798" s="3" t="str">
        <f t="shared" si="343"/>
        <v/>
      </c>
      <c r="D1798" s="3" t="str">
        <f>IF(ISNUMBER(A1798),COUNTIF(Calculations!B:B, A1798),"")</f>
        <v/>
      </c>
      <c r="E1798" s="3" t="str">
        <f>IF(ISNUMBER(A1798),COUNTIF(Calculations!A:A, A1798),"")</f>
        <v/>
      </c>
      <c r="F1798" s="3" t="str">
        <f t="shared" si="341"/>
        <v/>
      </c>
      <c r="G1798" s="3" t="str">
        <f t="shared" si="342"/>
        <v/>
      </c>
      <c r="H1798" s="3" t="str">
        <f t="shared" si="344"/>
        <v/>
      </c>
      <c r="I1798" s="3" t="str">
        <f t="shared" si="345"/>
        <v/>
      </c>
      <c r="J1798" s="3" t="str">
        <f t="shared" si="346"/>
        <v/>
      </c>
      <c r="K1798" s="3" t="str">
        <f t="shared" si="347"/>
        <v/>
      </c>
      <c r="L1798" s="3" t="str">
        <f t="shared" si="349"/>
        <v/>
      </c>
      <c r="M1798" s="3" t="str">
        <f t="shared" si="350"/>
        <v/>
      </c>
    </row>
    <row r="1799" spans="1:13" x14ac:dyDescent="0.2">
      <c r="A1799" s="9" t="str">
        <f t="shared" si="348"/>
        <v/>
      </c>
      <c r="B1799" s="3" t="str">
        <f t="shared" si="340"/>
        <v/>
      </c>
      <c r="C1799" s="3" t="str">
        <f t="shared" si="343"/>
        <v/>
      </c>
      <c r="D1799" s="3" t="str">
        <f>IF(ISNUMBER(A1799),COUNTIF(Calculations!B:B, A1799),"")</f>
        <v/>
      </c>
      <c r="E1799" s="3" t="str">
        <f>IF(ISNUMBER(A1799),COUNTIF(Calculations!A:A, A1799),"")</f>
        <v/>
      </c>
      <c r="F1799" s="3" t="str">
        <f t="shared" si="341"/>
        <v/>
      </c>
      <c r="G1799" s="3" t="str">
        <f t="shared" si="342"/>
        <v/>
      </c>
      <c r="H1799" s="3" t="str">
        <f t="shared" si="344"/>
        <v/>
      </c>
      <c r="I1799" s="3" t="str">
        <f t="shared" si="345"/>
        <v/>
      </c>
      <c r="J1799" s="3" t="str">
        <f t="shared" si="346"/>
        <v/>
      </c>
      <c r="K1799" s="3" t="str">
        <f t="shared" si="347"/>
        <v/>
      </c>
      <c r="L1799" s="3" t="str">
        <f t="shared" si="349"/>
        <v/>
      </c>
      <c r="M1799" s="3" t="str">
        <f t="shared" si="350"/>
        <v/>
      </c>
    </row>
    <row r="1800" spans="1:13" x14ac:dyDescent="0.2">
      <c r="A1800" s="9" t="str">
        <f t="shared" si="348"/>
        <v/>
      </c>
      <c r="B1800" s="3" t="str">
        <f t="shared" si="340"/>
        <v/>
      </c>
      <c r="C1800" s="3" t="str">
        <f t="shared" si="343"/>
        <v/>
      </c>
      <c r="D1800" s="3" t="str">
        <f>IF(ISNUMBER(A1800),COUNTIF(Calculations!B:B, A1800),"")</f>
        <v/>
      </c>
      <c r="E1800" s="3" t="str">
        <f>IF(ISNUMBER(A1800),COUNTIF(Calculations!A:A, A1800),"")</f>
        <v/>
      </c>
      <c r="F1800" s="3" t="str">
        <f t="shared" si="341"/>
        <v/>
      </c>
      <c r="G1800" s="3" t="str">
        <f t="shared" si="342"/>
        <v/>
      </c>
      <c r="H1800" s="3" t="str">
        <f t="shared" si="344"/>
        <v/>
      </c>
      <c r="I1800" s="3" t="str">
        <f t="shared" si="345"/>
        <v/>
      </c>
      <c r="J1800" s="3" t="str">
        <f t="shared" si="346"/>
        <v/>
      </c>
      <c r="K1800" s="3" t="str">
        <f t="shared" si="347"/>
        <v/>
      </c>
      <c r="L1800" s="3" t="str">
        <f t="shared" si="349"/>
        <v/>
      </c>
      <c r="M1800" s="3" t="str">
        <f t="shared" si="350"/>
        <v/>
      </c>
    </row>
    <row r="1801" spans="1:13" x14ac:dyDescent="0.2">
      <c r="A1801" s="9" t="str">
        <f t="shared" si="348"/>
        <v/>
      </c>
      <c r="B1801" s="3" t="str">
        <f t="shared" si="340"/>
        <v/>
      </c>
      <c r="C1801" s="3" t="str">
        <f t="shared" si="343"/>
        <v/>
      </c>
      <c r="D1801" s="3" t="str">
        <f>IF(ISNUMBER(A1801),COUNTIF(Calculations!B:B, A1801),"")</f>
        <v/>
      </c>
      <c r="E1801" s="3" t="str">
        <f>IF(ISNUMBER(A1801),COUNTIF(Calculations!A:A, A1801),"")</f>
        <v/>
      </c>
      <c r="F1801" s="3" t="str">
        <f t="shared" si="341"/>
        <v/>
      </c>
      <c r="G1801" s="3" t="str">
        <f t="shared" si="342"/>
        <v/>
      </c>
      <c r="H1801" s="3" t="str">
        <f t="shared" si="344"/>
        <v/>
      </c>
      <c r="I1801" s="3" t="str">
        <f t="shared" si="345"/>
        <v/>
      </c>
      <c r="J1801" s="3" t="str">
        <f t="shared" si="346"/>
        <v/>
      </c>
      <c r="K1801" s="3" t="str">
        <f t="shared" si="347"/>
        <v/>
      </c>
      <c r="L1801" s="3" t="str">
        <f t="shared" si="349"/>
        <v/>
      </c>
      <c r="M1801" s="3" t="str">
        <f t="shared" si="350"/>
        <v/>
      </c>
    </row>
    <row r="1802" spans="1:13" x14ac:dyDescent="0.2">
      <c r="A1802" s="9" t="str">
        <f t="shared" si="348"/>
        <v/>
      </c>
      <c r="B1802" s="3" t="str">
        <f t="shared" si="340"/>
        <v/>
      </c>
      <c r="C1802" s="3" t="str">
        <f t="shared" si="343"/>
        <v/>
      </c>
      <c r="D1802" s="3" t="str">
        <f>IF(ISNUMBER(A1802),COUNTIF(Calculations!B:B, A1802),"")</f>
        <v/>
      </c>
      <c r="E1802" s="3" t="str">
        <f>IF(ISNUMBER(A1802),COUNTIF(Calculations!A:A, A1802),"")</f>
        <v/>
      </c>
      <c r="F1802" s="3" t="str">
        <f t="shared" si="341"/>
        <v/>
      </c>
      <c r="G1802" s="3" t="str">
        <f t="shared" si="342"/>
        <v/>
      </c>
      <c r="H1802" s="3" t="str">
        <f t="shared" si="344"/>
        <v/>
      </c>
      <c r="I1802" s="3" t="str">
        <f t="shared" si="345"/>
        <v/>
      </c>
      <c r="J1802" s="3" t="str">
        <f t="shared" si="346"/>
        <v/>
      </c>
      <c r="K1802" s="3" t="str">
        <f t="shared" si="347"/>
        <v/>
      </c>
      <c r="L1802" s="3" t="str">
        <f t="shared" si="349"/>
        <v/>
      </c>
      <c r="M1802" s="3" t="str">
        <f t="shared" si="350"/>
        <v/>
      </c>
    </row>
    <row r="1803" spans="1:13" x14ac:dyDescent="0.2">
      <c r="A1803" s="9" t="str">
        <f t="shared" si="348"/>
        <v/>
      </c>
      <c r="B1803" s="3" t="str">
        <f t="shared" si="340"/>
        <v/>
      </c>
      <c r="C1803" s="3" t="str">
        <f t="shared" si="343"/>
        <v/>
      </c>
      <c r="D1803" s="3" t="str">
        <f>IF(ISNUMBER(A1803),COUNTIF(Calculations!B:B, A1803),"")</f>
        <v/>
      </c>
      <c r="E1803" s="3" t="str">
        <f>IF(ISNUMBER(A1803),COUNTIF(Calculations!A:A, A1803),"")</f>
        <v/>
      </c>
      <c r="F1803" s="3" t="str">
        <f t="shared" si="341"/>
        <v/>
      </c>
      <c r="G1803" s="3" t="str">
        <f t="shared" si="342"/>
        <v/>
      </c>
      <c r="H1803" s="3" t="str">
        <f t="shared" si="344"/>
        <v/>
      </c>
      <c r="I1803" s="3" t="str">
        <f t="shared" si="345"/>
        <v/>
      </c>
      <c r="J1803" s="3" t="str">
        <f t="shared" si="346"/>
        <v/>
      </c>
      <c r="K1803" s="3" t="str">
        <f t="shared" si="347"/>
        <v/>
      </c>
      <c r="L1803" s="3" t="str">
        <f t="shared" si="349"/>
        <v/>
      </c>
      <c r="M1803" s="3" t="str">
        <f t="shared" si="350"/>
        <v/>
      </c>
    </row>
    <row r="1804" spans="1:13" x14ac:dyDescent="0.2">
      <c r="A1804" s="9" t="str">
        <f t="shared" si="348"/>
        <v/>
      </c>
      <c r="B1804" s="3" t="str">
        <f t="shared" si="340"/>
        <v/>
      </c>
      <c r="C1804" s="3" t="str">
        <f t="shared" si="343"/>
        <v/>
      </c>
      <c r="D1804" s="3" t="str">
        <f>IF(ISNUMBER(A1804),COUNTIF(Calculations!B:B, A1804),"")</f>
        <v/>
      </c>
      <c r="E1804" s="3" t="str">
        <f>IF(ISNUMBER(A1804),COUNTIF(Calculations!A:A, A1804),"")</f>
        <v/>
      </c>
      <c r="F1804" s="3" t="str">
        <f t="shared" si="341"/>
        <v/>
      </c>
      <c r="G1804" s="3" t="str">
        <f t="shared" si="342"/>
        <v/>
      </c>
      <c r="H1804" s="3" t="str">
        <f t="shared" si="344"/>
        <v/>
      </c>
      <c r="I1804" s="3" t="str">
        <f t="shared" si="345"/>
        <v/>
      </c>
      <c r="J1804" s="3" t="str">
        <f t="shared" si="346"/>
        <v/>
      </c>
      <c r="K1804" s="3" t="str">
        <f t="shared" si="347"/>
        <v/>
      </c>
      <c r="L1804" s="3" t="str">
        <f t="shared" si="349"/>
        <v/>
      </c>
      <c r="M1804" s="3" t="str">
        <f t="shared" si="350"/>
        <v/>
      </c>
    </row>
    <row r="1805" spans="1:13" x14ac:dyDescent="0.2">
      <c r="A1805" s="9" t="str">
        <f t="shared" si="348"/>
        <v/>
      </c>
      <c r="B1805" s="3" t="str">
        <f t="shared" si="340"/>
        <v/>
      </c>
      <c r="C1805" s="3" t="str">
        <f t="shared" si="343"/>
        <v/>
      </c>
      <c r="D1805" s="3" t="str">
        <f>IF(ISNUMBER(A1805),COUNTIF(Calculations!B:B, A1805),"")</f>
        <v/>
      </c>
      <c r="E1805" s="3" t="str">
        <f>IF(ISNUMBER(A1805),COUNTIF(Calculations!A:A, A1805),"")</f>
        <v/>
      </c>
      <c r="F1805" s="3" t="str">
        <f t="shared" si="341"/>
        <v/>
      </c>
      <c r="G1805" s="3" t="str">
        <f t="shared" si="342"/>
        <v/>
      </c>
      <c r="H1805" s="3" t="str">
        <f t="shared" si="344"/>
        <v/>
      </c>
      <c r="I1805" s="3" t="str">
        <f t="shared" si="345"/>
        <v/>
      </c>
      <c r="J1805" s="3" t="str">
        <f t="shared" si="346"/>
        <v/>
      </c>
      <c r="K1805" s="3" t="str">
        <f t="shared" si="347"/>
        <v/>
      </c>
      <c r="L1805" s="3" t="str">
        <f t="shared" si="349"/>
        <v/>
      </c>
      <c r="M1805" s="3" t="str">
        <f t="shared" si="350"/>
        <v/>
      </c>
    </row>
    <row r="1806" spans="1:13" x14ac:dyDescent="0.2">
      <c r="A1806" s="9" t="str">
        <f t="shared" si="348"/>
        <v/>
      </c>
      <c r="B1806" s="3" t="str">
        <f t="shared" si="340"/>
        <v/>
      </c>
      <c r="C1806" s="3" t="str">
        <f t="shared" si="343"/>
        <v/>
      </c>
      <c r="D1806" s="3" t="str">
        <f>IF(ISNUMBER(A1806),COUNTIF(Calculations!B:B, A1806),"")</f>
        <v/>
      </c>
      <c r="E1806" s="3" t="str">
        <f>IF(ISNUMBER(A1806),COUNTIF(Calculations!A:A, A1806),"")</f>
        <v/>
      </c>
      <c r="F1806" s="3" t="str">
        <f t="shared" si="341"/>
        <v/>
      </c>
      <c r="G1806" s="3" t="str">
        <f t="shared" si="342"/>
        <v/>
      </c>
      <c r="H1806" s="3" t="str">
        <f t="shared" si="344"/>
        <v/>
      </c>
      <c r="I1806" s="3" t="str">
        <f t="shared" si="345"/>
        <v/>
      </c>
      <c r="J1806" s="3" t="str">
        <f t="shared" si="346"/>
        <v/>
      </c>
      <c r="K1806" s="3" t="str">
        <f t="shared" si="347"/>
        <v/>
      </c>
      <c r="L1806" s="3" t="str">
        <f t="shared" si="349"/>
        <v/>
      </c>
      <c r="M1806" s="3" t="str">
        <f t="shared" si="350"/>
        <v/>
      </c>
    </row>
    <row r="1807" spans="1:13" x14ac:dyDescent="0.2">
      <c r="A1807" s="9" t="str">
        <f t="shared" si="348"/>
        <v/>
      </c>
      <c r="B1807" s="3" t="str">
        <f t="shared" si="340"/>
        <v/>
      </c>
      <c r="C1807" s="3" t="str">
        <f t="shared" si="343"/>
        <v/>
      </c>
      <c r="D1807" s="3" t="str">
        <f>IF(ISNUMBER(A1807),COUNTIF(Calculations!B:B, A1807),"")</f>
        <v/>
      </c>
      <c r="E1807" s="3" t="str">
        <f>IF(ISNUMBER(A1807),COUNTIF(Calculations!A:A, A1807),"")</f>
        <v/>
      </c>
      <c r="F1807" s="3" t="str">
        <f t="shared" si="341"/>
        <v/>
      </c>
      <c r="G1807" s="3" t="str">
        <f t="shared" si="342"/>
        <v/>
      </c>
      <c r="H1807" s="3" t="str">
        <f t="shared" si="344"/>
        <v/>
      </c>
      <c r="I1807" s="3" t="str">
        <f t="shared" si="345"/>
        <v/>
      </c>
      <c r="J1807" s="3" t="str">
        <f t="shared" si="346"/>
        <v/>
      </c>
      <c r="K1807" s="3" t="str">
        <f t="shared" si="347"/>
        <v/>
      </c>
      <c r="L1807" s="3" t="str">
        <f t="shared" si="349"/>
        <v/>
      </c>
      <c r="M1807" s="3" t="str">
        <f t="shared" si="350"/>
        <v/>
      </c>
    </row>
    <row r="1808" spans="1:13" x14ac:dyDescent="0.2">
      <c r="A1808" s="9" t="str">
        <f t="shared" si="348"/>
        <v/>
      </c>
      <c r="B1808" s="3" t="str">
        <f t="shared" si="340"/>
        <v/>
      </c>
      <c r="C1808" s="3" t="str">
        <f t="shared" si="343"/>
        <v/>
      </c>
      <c r="D1808" s="3" t="str">
        <f>IF(ISNUMBER(A1808),COUNTIF(Calculations!B:B, A1808),"")</f>
        <v/>
      </c>
      <c r="E1808" s="3" t="str">
        <f>IF(ISNUMBER(A1808),COUNTIF(Calculations!A:A, A1808),"")</f>
        <v/>
      </c>
      <c r="F1808" s="3" t="str">
        <f t="shared" si="341"/>
        <v/>
      </c>
      <c r="G1808" s="3" t="str">
        <f t="shared" si="342"/>
        <v/>
      </c>
      <c r="H1808" s="3" t="str">
        <f t="shared" si="344"/>
        <v/>
      </c>
      <c r="I1808" s="3" t="str">
        <f t="shared" si="345"/>
        <v/>
      </c>
      <c r="J1808" s="3" t="str">
        <f t="shared" si="346"/>
        <v/>
      </c>
      <c r="K1808" s="3" t="str">
        <f t="shared" si="347"/>
        <v/>
      </c>
      <c r="L1808" s="3" t="str">
        <f t="shared" si="349"/>
        <v/>
      </c>
      <c r="M1808" s="3" t="str">
        <f t="shared" si="350"/>
        <v/>
      </c>
    </row>
    <row r="1809" spans="1:13" x14ac:dyDescent="0.2">
      <c r="A1809" s="9" t="str">
        <f t="shared" si="348"/>
        <v/>
      </c>
      <c r="B1809" s="3" t="str">
        <f t="shared" si="340"/>
        <v/>
      </c>
      <c r="C1809" s="3" t="str">
        <f t="shared" si="343"/>
        <v/>
      </c>
      <c r="D1809" s="3" t="str">
        <f>IF(ISNUMBER(A1809),COUNTIF(Calculations!B:B, A1809),"")</f>
        <v/>
      </c>
      <c r="E1809" s="3" t="str">
        <f>IF(ISNUMBER(A1809),COUNTIF(Calculations!A:A, A1809),"")</f>
        <v/>
      </c>
      <c r="F1809" s="3" t="str">
        <f t="shared" si="341"/>
        <v/>
      </c>
      <c r="G1809" s="3" t="str">
        <f t="shared" si="342"/>
        <v/>
      </c>
      <c r="H1809" s="3" t="str">
        <f t="shared" si="344"/>
        <v/>
      </c>
      <c r="I1809" s="3" t="str">
        <f t="shared" si="345"/>
        <v/>
      </c>
      <c r="J1809" s="3" t="str">
        <f t="shared" si="346"/>
        <v/>
      </c>
      <c r="K1809" s="3" t="str">
        <f t="shared" si="347"/>
        <v/>
      </c>
      <c r="L1809" s="3" t="str">
        <f t="shared" si="349"/>
        <v/>
      </c>
      <c r="M1809" s="3" t="str">
        <f t="shared" si="350"/>
        <v/>
      </c>
    </row>
    <row r="1810" spans="1:13" x14ac:dyDescent="0.2">
      <c r="A1810" s="9" t="str">
        <f t="shared" si="348"/>
        <v/>
      </c>
      <c r="B1810" s="3" t="str">
        <f t="shared" si="340"/>
        <v/>
      </c>
      <c r="C1810" s="3" t="str">
        <f t="shared" si="343"/>
        <v/>
      </c>
      <c r="D1810" s="3" t="str">
        <f>IF(ISNUMBER(A1810),COUNTIF(Calculations!B:B, A1810),"")</f>
        <v/>
      </c>
      <c r="E1810" s="3" t="str">
        <f>IF(ISNUMBER(A1810),COUNTIF(Calculations!A:A, A1810),"")</f>
        <v/>
      </c>
      <c r="F1810" s="3" t="str">
        <f t="shared" si="341"/>
        <v/>
      </c>
      <c r="G1810" s="3" t="str">
        <f t="shared" si="342"/>
        <v/>
      </c>
      <c r="H1810" s="3" t="str">
        <f t="shared" si="344"/>
        <v/>
      </c>
      <c r="I1810" s="3" t="str">
        <f t="shared" si="345"/>
        <v/>
      </c>
      <c r="J1810" s="3" t="str">
        <f t="shared" si="346"/>
        <v/>
      </c>
      <c r="K1810" s="3" t="str">
        <f t="shared" si="347"/>
        <v/>
      </c>
      <c r="L1810" s="3" t="str">
        <f t="shared" si="349"/>
        <v/>
      </c>
      <c r="M1810" s="3" t="str">
        <f t="shared" si="350"/>
        <v/>
      </c>
    </row>
    <row r="1811" spans="1:13" x14ac:dyDescent="0.2">
      <c r="A1811" s="9" t="str">
        <f t="shared" si="348"/>
        <v/>
      </c>
      <c r="B1811" s="3" t="str">
        <f t="shared" si="340"/>
        <v/>
      </c>
      <c r="C1811" s="3" t="str">
        <f t="shared" si="343"/>
        <v/>
      </c>
      <c r="D1811" s="3" t="str">
        <f>IF(ISNUMBER(A1811),COUNTIF(Calculations!B:B, A1811),"")</f>
        <v/>
      </c>
      <c r="E1811" s="3" t="str">
        <f>IF(ISNUMBER(A1811),COUNTIF(Calculations!A:A, A1811),"")</f>
        <v/>
      </c>
      <c r="F1811" s="3" t="str">
        <f t="shared" si="341"/>
        <v/>
      </c>
      <c r="G1811" s="3" t="str">
        <f t="shared" si="342"/>
        <v/>
      </c>
      <c r="H1811" s="3" t="str">
        <f t="shared" si="344"/>
        <v/>
      </c>
      <c r="I1811" s="3" t="str">
        <f t="shared" si="345"/>
        <v/>
      </c>
      <c r="J1811" s="3" t="str">
        <f t="shared" si="346"/>
        <v/>
      </c>
      <c r="K1811" s="3" t="str">
        <f t="shared" si="347"/>
        <v/>
      </c>
      <c r="L1811" s="3" t="str">
        <f t="shared" si="349"/>
        <v/>
      </c>
      <c r="M1811" s="3" t="str">
        <f t="shared" si="350"/>
        <v/>
      </c>
    </row>
    <row r="1812" spans="1:13" x14ac:dyDescent="0.2">
      <c r="A1812" s="9" t="str">
        <f t="shared" si="348"/>
        <v/>
      </c>
      <c r="B1812" s="3" t="str">
        <f t="shared" si="340"/>
        <v/>
      </c>
      <c r="C1812" s="3" t="str">
        <f t="shared" si="343"/>
        <v/>
      </c>
      <c r="D1812" s="3" t="str">
        <f>IF(ISNUMBER(A1812),COUNTIF(Calculations!B:B, A1812),"")</f>
        <v/>
      </c>
      <c r="E1812" s="3" t="str">
        <f>IF(ISNUMBER(A1812),COUNTIF(Calculations!A:A, A1812),"")</f>
        <v/>
      </c>
      <c r="F1812" s="3" t="str">
        <f t="shared" si="341"/>
        <v/>
      </c>
      <c r="G1812" s="3" t="str">
        <f t="shared" si="342"/>
        <v/>
      </c>
      <c r="H1812" s="3" t="str">
        <f t="shared" si="344"/>
        <v/>
      </c>
      <c r="I1812" s="3" t="str">
        <f t="shared" si="345"/>
        <v/>
      </c>
      <c r="J1812" s="3" t="str">
        <f t="shared" si="346"/>
        <v/>
      </c>
      <c r="K1812" s="3" t="str">
        <f t="shared" si="347"/>
        <v/>
      </c>
      <c r="L1812" s="3" t="str">
        <f t="shared" si="349"/>
        <v/>
      </c>
      <c r="M1812" s="3" t="str">
        <f t="shared" si="350"/>
        <v/>
      </c>
    </row>
    <row r="1813" spans="1:13" x14ac:dyDescent="0.2">
      <c r="A1813" s="9" t="str">
        <f t="shared" si="348"/>
        <v/>
      </c>
      <c r="B1813" s="3" t="str">
        <f t="shared" si="340"/>
        <v/>
      </c>
      <c r="C1813" s="3" t="str">
        <f t="shared" si="343"/>
        <v/>
      </c>
      <c r="D1813" s="3" t="str">
        <f>IF(ISNUMBER(A1813),COUNTIF(Calculations!B:B, A1813),"")</f>
        <v/>
      </c>
      <c r="E1813" s="3" t="str">
        <f>IF(ISNUMBER(A1813),COUNTIF(Calculations!A:A, A1813),"")</f>
        <v/>
      </c>
      <c r="F1813" s="3" t="str">
        <f t="shared" si="341"/>
        <v/>
      </c>
      <c r="G1813" s="3" t="str">
        <f t="shared" si="342"/>
        <v/>
      </c>
      <c r="H1813" s="3" t="str">
        <f t="shared" si="344"/>
        <v/>
      </c>
      <c r="I1813" s="3" t="str">
        <f t="shared" si="345"/>
        <v/>
      </c>
      <c r="J1813" s="3" t="str">
        <f t="shared" si="346"/>
        <v/>
      </c>
      <c r="K1813" s="3" t="str">
        <f t="shared" si="347"/>
        <v/>
      </c>
      <c r="L1813" s="3" t="str">
        <f t="shared" si="349"/>
        <v/>
      </c>
      <c r="M1813" s="3" t="str">
        <f t="shared" si="350"/>
        <v/>
      </c>
    </row>
    <row r="1814" spans="1:13" x14ac:dyDescent="0.2">
      <c r="A1814" s="9" t="str">
        <f t="shared" si="348"/>
        <v/>
      </c>
      <c r="B1814" s="3" t="str">
        <f t="shared" si="340"/>
        <v/>
      </c>
      <c r="C1814" s="3" t="str">
        <f t="shared" si="343"/>
        <v/>
      </c>
      <c r="D1814" s="3" t="str">
        <f>IF(ISNUMBER(A1814),COUNTIF(Calculations!B:B, A1814),"")</f>
        <v/>
      </c>
      <c r="E1814" s="3" t="str">
        <f>IF(ISNUMBER(A1814),COUNTIF(Calculations!A:A, A1814),"")</f>
        <v/>
      </c>
      <c r="F1814" s="3" t="str">
        <f t="shared" si="341"/>
        <v/>
      </c>
      <c r="G1814" s="3" t="str">
        <f t="shared" si="342"/>
        <v/>
      </c>
      <c r="H1814" s="3" t="str">
        <f t="shared" si="344"/>
        <v/>
      </c>
      <c r="I1814" s="3" t="str">
        <f t="shared" si="345"/>
        <v/>
      </c>
      <c r="J1814" s="3" t="str">
        <f t="shared" si="346"/>
        <v/>
      </c>
      <c r="K1814" s="3" t="str">
        <f t="shared" si="347"/>
        <v/>
      </c>
      <c r="L1814" s="3" t="str">
        <f t="shared" si="349"/>
        <v/>
      </c>
      <c r="M1814" s="3" t="str">
        <f t="shared" si="350"/>
        <v/>
      </c>
    </row>
    <row r="1815" spans="1:13" x14ac:dyDescent="0.2">
      <c r="A1815" s="9" t="str">
        <f t="shared" si="348"/>
        <v/>
      </c>
      <c r="B1815" s="3" t="str">
        <f t="shared" si="340"/>
        <v/>
      </c>
      <c r="C1815" s="3" t="str">
        <f t="shared" si="343"/>
        <v/>
      </c>
      <c r="D1815" s="3" t="str">
        <f>IF(ISNUMBER(A1815),COUNTIF(Calculations!B:B, A1815),"")</f>
        <v/>
      </c>
      <c r="E1815" s="3" t="str">
        <f>IF(ISNUMBER(A1815),COUNTIF(Calculations!A:A, A1815),"")</f>
        <v/>
      </c>
      <c r="F1815" s="3" t="str">
        <f t="shared" si="341"/>
        <v/>
      </c>
      <c r="G1815" s="3" t="str">
        <f t="shared" si="342"/>
        <v/>
      </c>
      <c r="H1815" s="3" t="str">
        <f t="shared" si="344"/>
        <v/>
      </c>
      <c r="I1815" s="3" t="str">
        <f t="shared" si="345"/>
        <v/>
      </c>
      <c r="J1815" s="3" t="str">
        <f t="shared" si="346"/>
        <v/>
      </c>
      <c r="K1815" s="3" t="str">
        <f t="shared" si="347"/>
        <v/>
      </c>
      <c r="L1815" s="3" t="str">
        <f t="shared" si="349"/>
        <v/>
      </c>
      <c r="M1815" s="3" t="str">
        <f t="shared" si="350"/>
        <v/>
      </c>
    </row>
    <row r="1816" spans="1:13" x14ac:dyDescent="0.2">
      <c r="A1816" s="9" t="str">
        <f t="shared" si="348"/>
        <v/>
      </c>
      <c r="B1816" s="3" t="str">
        <f t="shared" si="340"/>
        <v/>
      </c>
      <c r="C1816" s="3" t="str">
        <f t="shared" si="343"/>
        <v/>
      </c>
      <c r="D1816" s="3" t="str">
        <f>IF(ISNUMBER(A1816),COUNTIF(Calculations!B:B, A1816),"")</f>
        <v/>
      </c>
      <c r="E1816" s="3" t="str">
        <f>IF(ISNUMBER(A1816),COUNTIF(Calculations!A:A, A1816),"")</f>
        <v/>
      </c>
      <c r="F1816" s="3" t="str">
        <f t="shared" si="341"/>
        <v/>
      </c>
      <c r="G1816" s="3" t="str">
        <f t="shared" si="342"/>
        <v/>
      </c>
      <c r="H1816" s="3" t="str">
        <f t="shared" si="344"/>
        <v/>
      </c>
      <c r="I1816" s="3" t="str">
        <f t="shared" si="345"/>
        <v/>
      </c>
      <c r="J1816" s="3" t="str">
        <f t="shared" si="346"/>
        <v/>
      </c>
      <c r="K1816" s="3" t="str">
        <f t="shared" si="347"/>
        <v/>
      </c>
      <c r="L1816" s="3" t="str">
        <f t="shared" si="349"/>
        <v/>
      </c>
      <c r="M1816" s="3" t="str">
        <f t="shared" si="350"/>
        <v/>
      </c>
    </row>
    <row r="1817" spans="1:13" x14ac:dyDescent="0.2">
      <c r="A1817" s="9" t="str">
        <f t="shared" si="348"/>
        <v/>
      </c>
      <c r="B1817" s="3" t="str">
        <f t="shared" si="340"/>
        <v/>
      </c>
      <c r="C1817" s="3" t="str">
        <f t="shared" si="343"/>
        <v/>
      </c>
      <c r="D1817" s="3" t="str">
        <f>IF(ISNUMBER(A1817),COUNTIF(Calculations!B:B, A1817),"")</f>
        <v/>
      </c>
      <c r="E1817" s="3" t="str">
        <f>IF(ISNUMBER(A1817),COUNTIF(Calculations!A:A, A1817),"")</f>
        <v/>
      </c>
      <c r="F1817" s="3" t="str">
        <f t="shared" si="341"/>
        <v/>
      </c>
      <c r="G1817" s="3" t="str">
        <f t="shared" si="342"/>
        <v/>
      </c>
      <c r="H1817" s="3" t="str">
        <f t="shared" si="344"/>
        <v/>
      </c>
      <c r="I1817" s="3" t="str">
        <f t="shared" si="345"/>
        <v/>
      </c>
      <c r="J1817" s="3" t="str">
        <f t="shared" si="346"/>
        <v/>
      </c>
      <c r="K1817" s="3" t="str">
        <f t="shared" si="347"/>
        <v/>
      </c>
      <c r="L1817" s="3" t="str">
        <f t="shared" si="349"/>
        <v/>
      </c>
      <c r="M1817" s="3" t="str">
        <f t="shared" si="350"/>
        <v/>
      </c>
    </row>
    <row r="1818" spans="1:13" x14ac:dyDescent="0.2">
      <c r="A1818" s="9" t="str">
        <f t="shared" si="348"/>
        <v/>
      </c>
      <c r="B1818" s="3" t="str">
        <f t="shared" si="340"/>
        <v/>
      </c>
      <c r="C1818" s="3" t="str">
        <f t="shared" si="343"/>
        <v/>
      </c>
      <c r="D1818" s="3" t="str">
        <f>IF(ISNUMBER(A1818),COUNTIF(Calculations!B:B, A1818),"")</f>
        <v/>
      </c>
      <c r="E1818" s="3" t="str">
        <f>IF(ISNUMBER(A1818),COUNTIF(Calculations!A:A, A1818),"")</f>
        <v/>
      </c>
      <c r="F1818" s="3" t="str">
        <f t="shared" si="341"/>
        <v/>
      </c>
      <c r="G1818" s="3" t="str">
        <f t="shared" si="342"/>
        <v/>
      </c>
      <c r="H1818" s="3" t="str">
        <f t="shared" si="344"/>
        <v/>
      </c>
      <c r="I1818" s="3" t="str">
        <f t="shared" si="345"/>
        <v/>
      </c>
      <c r="J1818" s="3" t="str">
        <f t="shared" si="346"/>
        <v/>
      </c>
      <c r="K1818" s="3" t="str">
        <f t="shared" si="347"/>
        <v/>
      </c>
      <c r="L1818" s="3" t="str">
        <f t="shared" si="349"/>
        <v/>
      </c>
      <c r="M1818" s="3" t="str">
        <f t="shared" si="350"/>
        <v/>
      </c>
    </row>
    <row r="1819" spans="1:13" x14ac:dyDescent="0.2">
      <c r="A1819" s="9" t="str">
        <f t="shared" si="348"/>
        <v/>
      </c>
      <c r="B1819" s="3" t="str">
        <f t="shared" si="340"/>
        <v/>
      </c>
      <c r="C1819" s="3" t="str">
        <f t="shared" si="343"/>
        <v/>
      </c>
      <c r="D1819" s="3" t="str">
        <f>IF(ISNUMBER(A1819),COUNTIF(Calculations!B:B, A1819),"")</f>
        <v/>
      </c>
      <c r="E1819" s="3" t="str">
        <f>IF(ISNUMBER(A1819),COUNTIF(Calculations!A:A, A1819),"")</f>
        <v/>
      </c>
      <c r="F1819" s="3" t="str">
        <f t="shared" si="341"/>
        <v/>
      </c>
      <c r="G1819" s="3" t="str">
        <f t="shared" si="342"/>
        <v/>
      </c>
      <c r="H1819" s="3" t="str">
        <f t="shared" si="344"/>
        <v/>
      </c>
      <c r="I1819" s="3" t="str">
        <f t="shared" si="345"/>
        <v/>
      </c>
      <c r="J1819" s="3" t="str">
        <f t="shared" si="346"/>
        <v/>
      </c>
      <c r="K1819" s="3" t="str">
        <f t="shared" si="347"/>
        <v/>
      </c>
      <c r="L1819" s="3" t="str">
        <f t="shared" si="349"/>
        <v/>
      </c>
      <c r="M1819" s="3" t="str">
        <f t="shared" si="350"/>
        <v/>
      </c>
    </row>
    <row r="1820" spans="1:13" x14ac:dyDescent="0.2">
      <c r="A1820" s="9" t="str">
        <f t="shared" si="348"/>
        <v/>
      </c>
      <c r="B1820" s="3" t="str">
        <f t="shared" si="340"/>
        <v/>
      </c>
      <c r="C1820" s="3" t="str">
        <f t="shared" si="343"/>
        <v/>
      </c>
      <c r="D1820" s="3" t="str">
        <f>IF(ISNUMBER(A1820),COUNTIF(Calculations!B:B, A1820),"")</f>
        <v/>
      </c>
      <c r="E1820" s="3" t="str">
        <f>IF(ISNUMBER(A1820),COUNTIF(Calculations!A:A, A1820),"")</f>
        <v/>
      </c>
      <c r="F1820" s="3" t="str">
        <f t="shared" si="341"/>
        <v/>
      </c>
      <c r="G1820" s="3" t="str">
        <f t="shared" si="342"/>
        <v/>
      </c>
      <c r="H1820" s="3" t="str">
        <f t="shared" si="344"/>
        <v/>
      </c>
      <c r="I1820" s="3" t="str">
        <f t="shared" si="345"/>
        <v/>
      </c>
      <c r="J1820" s="3" t="str">
        <f t="shared" si="346"/>
        <v/>
      </c>
      <c r="K1820" s="3" t="str">
        <f t="shared" si="347"/>
        <v/>
      </c>
      <c r="L1820" s="3" t="str">
        <f t="shared" si="349"/>
        <v/>
      </c>
      <c r="M1820" s="3" t="str">
        <f t="shared" si="350"/>
        <v/>
      </c>
    </row>
    <row r="1821" spans="1:13" x14ac:dyDescent="0.2">
      <c r="A1821" s="9" t="str">
        <f t="shared" si="348"/>
        <v/>
      </c>
      <c r="B1821" s="3" t="str">
        <f t="shared" si="340"/>
        <v/>
      </c>
      <c r="C1821" s="3" t="str">
        <f t="shared" si="343"/>
        <v/>
      </c>
      <c r="D1821" s="3" t="str">
        <f>IF(ISNUMBER(A1821),COUNTIF(Calculations!B:B, A1821),"")</f>
        <v/>
      </c>
      <c r="E1821" s="3" t="str">
        <f>IF(ISNUMBER(A1821),COUNTIF(Calculations!A:A, A1821),"")</f>
        <v/>
      </c>
      <c r="F1821" s="3" t="str">
        <f t="shared" si="341"/>
        <v/>
      </c>
      <c r="G1821" s="3" t="str">
        <f t="shared" si="342"/>
        <v/>
      </c>
      <c r="H1821" s="3" t="str">
        <f t="shared" si="344"/>
        <v/>
      </c>
      <c r="I1821" s="3" t="str">
        <f t="shared" si="345"/>
        <v/>
      </c>
      <c r="J1821" s="3" t="str">
        <f t="shared" si="346"/>
        <v/>
      </c>
      <c r="K1821" s="3" t="str">
        <f t="shared" si="347"/>
        <v/>
      </c>
      <c r="L1821" s="3" t="str">
        <f t="shared" si="349"/>
        <v/>
      </c>
      <c r="M1821" s="3" t="str">
        <f t="shared" si="350"/>
        <v/>
      </c>
    </row>
    <row r="1822" spans="1:13" x14ac:dyDescent="0.2">
      <c r="A1822" s="9" t="str">
        <f t="shared" si="348"/>
        <v/>
      </c>
      <c r="B1822" s="3" t="str">
        <f t="shared" si="340"/>
        <v/>
      </c>
      <c r="C1822" s="3" t="str">
        <f t="shared" si="343"/>
        <v/>
      </c>
      <c r="D1822" s="3" t="str">
        <f>IF(ISNUMBER(A1822),COUNTIF(Calculations!B:B, A1822),"")</f>
        <v/>
      </c>
      <c r="E1822" s="3" t="str">
        <f>IF(ISNUMBER(A1822),COUNTIF(Calculations!A:A, A1822),"")</f>
        <v/>
      </c>
      <c r="F1822" s="3" t="str">
        <f t="shared" si="341"/>
        <v/>
      </c>
      <c r="G1822" s="3" t="str">
        <f t="shared" si="342"/>
        <v/>
      </c>
      <c r="H1822" s="3" t="str">
        <f t="shared" si="344"/>
        <v/>
      </c>
      <c r="I1822" s="3" t="str">
        <f t="shared" si="345"/>
        <v/>
      </c>
      <c r="J1822" s="3" t="str">
        <f t="shared" si="346"/>
        <v/>
      </c>
      <c r="K1822" s="3" t="str">
        <f t="shared" si="347"/>
        <v/>
      </c>
      <c r="L1822" s="3" t="str">
        <f t="shared" si="349"/>
        <v/>
      </c>
      <c r="M1822" s="3" t="str">
        <f t="shared" si="350"/>
        <v/>
      </c>
    </row>
    <row r="1823" spans="1:13" x14ac:dyDescent="0.2">
      <c r="A1823" s="9" t="str">
        <f t="shared" si="348"/>
        <v/>
      </c>
      <c r="B1823" s="3" t="str">
        <f t="shared" si="340"/>
        <v/>
      </c>
      <c r="C1823" s="3" t="str">
        <f t="shared" si="343"/>
        <v/>
      </c>
      <c r="D1823" s="3" t="str">
        <f>IF(ISNUMBER(A1823),COUNTIF(Calculations!B:B, A1823),"")</f>
        <v/>
      </c>
      <c r="E1823" s="3" t="str">
        <f>IF(ISNUMBER(A1823),COUNTIF(Calculations!A:A, A1823),"")</f>
        <v/>
      </c>
      <c r="F1823" s="3" t="str">
        <f t="shared" si="341"/>
        <v/>
      </c>
      <c r="G1823" s="3" t="str">
        <f t="shared" si="342"/>
        <v/>
      </c>
      <c r="H1823" s="3" t="str">
        <f t="shared" si="344"/>
        <v/>
      </c>
      <c r="I1823" s="3" t="str">
        <f t="shared" si="345"/>
        <v/>
      </c>
      <c r="J1823" s="3" t="str">
        <f t="shared" si="346"/>
        <v/>
      </c>
      <c r="K1823" s="3" t="str">
        <f t="shared" si="347"/>
        <v/>
      </c>
      <c r="L1823" s="3" t="str">
        <f t="shared" si="349"/>
        <v/>
      </c>
      <c r="M1823" s="3" t="str">
        <f t="shared" si="350"/>
        <v/>
      </c>
    </row>
    <row r="1824" spans="1:13" x14ac:dyDescent="0.2">
      <c r="A1824" s="9" t="str">
        <f t="shared" si="348"/>
        <v/>
      </c>
      <c r="B1824" s="3" t="str">
        <f t="shared" si="340"/>
        <v/>
      </c>
      <c r="C1824" s="3" t="str">
        <f t="shared" si="343"/>
        <v/>
      </c>
      <c r="D1824" s="3" t="str">
        <f>IF(ISNUMBER(A1824),COUNTIF(Calculations!B:B, A1824),"")</f>
        <v/>
      </c>
      <c r="E1824" s="3" t="str">
        <f>IF(ISNUMBER(A1824),COUNTIF(Calculations!A:A, A1824),"")</f>
        <v/>
      </c>
      <c r="F1824" s="3" t="str">
        <f t="shared" si="341"/>
        <v/>
      </c>
      <c r="G1824" s="3" t="str">
        <f t="shared" si="342"/>
        <v/>
      </c>
      <c r="H1824" s="3" t="str">
        <f t="shared" si="344"/>
        <v/>
      </c>
      <c r="I1824" s="3" t="str">
        <f t="shared" si="345"/>
        <v/>
      </c>
      <c r="J1824" s="3" t="str">
        <f t="shared" si="346"/>
        <v/>
      </c>
      <c r="K1824" s="3" t="str">
        <f t="shared" si="347"/>
        <v/>
      </c>
      <c r="L1824" s="3" t="str">
        <f t="shared" si="349"/>
        <v/>
      </c>
      <c r="M1824" s="3" t="str">
        <f t="shared" si="350"/>
        <v/>
      </c>
    </row>
    <row r="1825" spans="1:13" x14ac:dyDescent="0.2">
      <c r="A1825" s="9" t="str">
        <f t="shared" si="348"/>
        <v/>
      </c>
      <c r="B1825" s="3" t="str">
        <f t="shared" si="340"/>
        <v/>
      </c>
      <c r="C1825" s="3" t="str">
        <f t="shared" si="343"/>
        <v/>
      </c>
      <c r="D1825" s="3" t="str">
        <f>IF(ISNUMBER(A1825),COUNTIF(Calculations!B:B, A1825),"")</f>
        <v/>
      </c>
      <c r="E1825" s="3" t="str">
        <f>IF(ISNUMBER(A1825),COUNTIF(Calculations!A:A, A1825),"")</f>
        <v/>
      </c>
      <c r="F1825" s="3" t="str">
        <f t="shared" si="341"/>
        <v/>
      </c>
      <c r="G1825" s="3" t="str">
        <f t="shared" si="342"/>
        <v/>
      </c>
      <c r="H1825" s="3" t="str">
        <f t="shared" si="344"/>
        <v/>
      </c>
      <c r="I1825" s="3" t="str">
        <f t="shared" si="345"/>
        <v/>
      </c>
      <c r="J1825" s="3" t="str">
        <f t="shared" si="346"/>
        <v/>
      </c>
      <c r="K1825" s="3" t="str">
        <f t="shared" si="347"/>
        <v/>
      </c>
      <c r="L1825" s="3" t="str">
        <f t="shared" si="349"/>
        <v/>
      </c>
      <c r="M1825" s="3" t="str">
        <f t="shared" si="350"/>
        <v/>
      </c>
    </row>
    <row r="1826" spans="1:13" x14ac:dyDescent="0.2">
      <c r="A1826" s="9" t="str">
        <f t="shared" si="348"/>
        <v/>
      </c>
      <c r="B1826" s="3" t="str">
        <f t="shared" si="340"/>
        <v/>
      </c>
      <c r="C1826" s="3" t="str">
        <f t="shared" si="343"/>
        <v/>
      </c>
      <c r="D1826" s="3" t="str">
        <f>IF(ISNUMBER(A1826),COUNTIF(Calculations!B:B, A1826),"")</f>
        <v/>
      </c>
      <c r="E1826" s="3" t="str">
        <f>IF(ISNUMBER(A1826),COUNTIF(Calculations!A:A, A1826),"")</f>
        <v/>
      </c>
      <c r="F1826" s="3" t="str">
        <f t="shared" si="341"/>
        <v/>
      </c>
      <c r="G1826" s="3" t="str">
        <f t="shared" si="342"/>
        <v/>
      </c>
      <c r="H1826" s="3" t="str">
        <f t="shared" si="344"/>
        <v/>
      </c>
      <c r="I1826" s="3" t="str">
        <f t="shared" si="345"/>
        <v/>
      </c>
      <c r="J1826" s="3" t="str">
        <f t="shared" si="346"/>
        <v/>
      </c>
      <c r="K1826" s="3" t="str">
        <f t="shared" si="347"/>
        <v/>
      </c>
      <c r="L1826" s="3" t="str">
        <f t="shared" si="349"/>
        <v/>
      </c>
      <c r="M1826" s="3" t="str">
        <f t="shared" si="350"/>
        <v/>
      </c>
    </row>
    <row r="1827" spans="1:13" x14ac:dyDescent="0.2">
      <c r="A1827" s="9" t="str">
        <f t="shared" si="348"/>
        <v/>
      </c>
      <c r="B1827" s="3" t="str">
        <f t="shared" si="340"/>
        <v/>
      </c>
      <c r="C1827" s="3" t="str">
        <f t="shared" si="343"/>
        <v/>
      </c>
      <c r="D1827" s="3" t="str">
        <f>IF(ISNUMBER(A1827),COUNTIF(Calculations!B:B, A1827),"")</f>
        <v/>
      </c>
      <c r="E1827" s="3" t="str">
        <f>IF(ISNUMBER(A1827),COUNTIF(Calculations!A:A, A1827),"")</f>
        <v/>
      </c>
      <c r="F1827" s="3" t="str">
        <f t="shared" si="341"/>
        <v/>
      </c>
      <c r="G1827" s="3" t="str">
        <f t="shared" si="342"/>
        <v/>
      </c>
      <c r="H1827" s="3" t="str">
        <f t="shared" si="344"/>
        <v/>
      </c>
      <c r="I1827" s="3" t="str">
        <f t="shared" si="345"/>
        <v/>
      </c>
      <c r="J1827" s="3" t="str">
        <f t="shared" si="346"/>
        <v/>
      </c>
      <c r="K1827" s="3" t="str">
        <f t="shared" si="347"/>
        <v/>
      </c>
      <c r="L1827" s="3" t="str">
        <f t="shared" si="349"/>
        <v/>
      </c>
      <c r="M1827" s="3" t="str">
        <f t="shared" si="350"/>
        <v/>
      </c>
    </row>
    <row r="1828" spans="1:13" x14ac:dyDescent="0.2">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3" t="str">
        <f t="shared" ref="F1828:F1891" si="352">IF(ISNUMBER(A1828),F1827 + D1828,"")</f>
        <v/>
      </c>
      <c r="G1828" s="3" t="str">
        <f t="shared" ref="G1828:G1891" si="353">IF(ISNUMBER(A1828),G1827 + E1828,"")</f>
        <v/>
      </c>
      <c r="H1828" s="3" t="str">
        <f t="shared" si="344"/>
        <v/>
      </c>
      <c r="I1828" s="3" t="str">
        <f t="shared" si="345"/>
        <v/>
      </c>
      <c r="J1828" s="3" t="str">
        <f t="shared" si="346"/>
        <v/>
      </c>
      <c r="K1828" s="3" t="str">
        <f t="shared" si="347"/>
        <v/>
      </c>
      <c r="L1828" s="3" t="str">
        <f t="shared" si="349"/>
        <v/>
      </c>
      <c r="M1828" s="3" t="str">
        <f t="shared" si="350"/>
        <v/>
      </c>
    </row>
    <row r="1829" spans="1:13" x14ac:dyDescent="0.2">
      <c r="A1829" s="9" t="str">
        <f t="shared" si="348"/>
        <v/>
      </c>
      <c r="B1829" s="3" t="str">
        <f t="shared" si="351"/>
        <v/>
      </c>
      <c r="C1829" s="3" t="str">
        <f t="shared" si="343"/>
        <v/>
      </c>
      <c r="D1829" s="3" t="str">
        <f>IF(ISNUMBER(A1829),COUNTIF(Calculations!B:B, A1829),"")</f>
        <v/>
      </c>
      <c r="E1829" s="3" t="str">
        <f>IF(ISNUMBER(A1829),COUNTIF(Calculations!A:A, A1829),"")</f>
        <v/>
      </c>
      <c r="F1829" s="3" t="str">
        <f t="shared" si="352"/>
        <v/>
      </c>
      <c r="G1829" s="3" t="str">
        <f t="shared" si="353"/>
        <v/>
      </c>
      <c r="H1829" s="3" t="str">
        <f t="shared" si="344"/>
        <v/>
      </c>
      <c r="I1829" s="3" t="str">
        <f t="shared" si="345"/>
        <v/>
      </c>
      <c r="J1829" s="3" t="str">
        <f t="shared" si="346"/>
        <v/>
      </c>
      <c r="K1829" s="3" t="str">
        <f t="shared" si="347"/>
        <v/>
      </c>
      <c r="L1829" s="3" t="str">
        <f t="shared" si="349"/>
        <v/>
      </c>
      <c r="M1829" s="3" t="str">
        <f t="shared" si="350"/>
        <v/>
      </c>
    </row>
    <row r="1830" spans="1:13" x14ac:dyDescent="0.2">
      <c r="A1830" s="9" t="str">
        <f t="shared" si="348"/>
        <v/>
      </c>
      <c r="B1830" s="3" t="str">
        <f t="shared" si="351"/>
        <v/>
      </c>
      <c r="C1830" s="3" t="str">
        <f t="shared" si="343"/>
        <v/>
      </c>
      <c r="D1830" s="3" t="str">
        <f>IF(ISNUMBER(A1830),COUNTIF(Calculations!B:B, A1830),"")</f>
        <v/>
      </c>
      <c r="E1830" s="3" t="str">
        <f>IF(ISNUMBER(A1830),COUNTIF(Calculations!A:A, A1830),"")</f>
        <v/>
      </c>
      <c r="F1830" s="3" t="str">
        <f t="shared" si="352"/>
        <v/>
      </c>
      <c r="G1830" s="3" t="str">
        <f t="shared" si="353"/>
        <v/>
      </c>
      <c r="H1830" s="3" t="str">
        <f t="shared" si="344"/>
        <v/>
      </c>
      <c r="I1830" s="3" t="str">
        <f t="shared" si="345"/>
        <v/>
      </c>
      <c r="J1830" s="3" t="str">
        <f t="shared" si="346"/>
        <v/>
      </c>
      <c r="K1830" s="3" t="str">
        <f t="shared" si="347"/>
        <v/>
      </c>
      <c r="L1830" s="3" t="str">
        <f t="shared" si="349"/>
        <v/>
      </c>
      <c r="M1830" s="3" t="str">
        <f t="shared" si="350"/>
        <v/>
      </c>
    </row>
    <row r="1831" spans="1:13" x14ac:dyDescent="0.2">
      <c r="A1831" s="9" t="str">
        <f t="shared" si="348"/>
        <v/>
      </c>
      <c r="B1831" s="3" t="str">
        <f t="shared" si="351"/>
        <v/>
      </c>
      <c r="C1831" s="3" t="str">
        <f t="shared" si="343"/>
        <v/>
      </c>
      <c r="D1831" s="3" t="str">
        <f>IF(ISNUMBER(A1831),COUNTIF(Calculations!B:B, A1831),"")</f>
        <v/>
      </c>
      <c r="E1831" s="3" t="str">
        <f>IF(ISNUMBER(A1831),COUNTIF(Calculations!A:A, A1831),"")</f>
        <v/>
      </c>
      <c r="F1831" s="3" t="str">
        <f t="shared" si="352"/>
        <v/>
      </c>
      <c r="G1831" s="3" t="str">
        <f t="shared" si="353"/>
        <v/>
      </c>
      <c r="H1831" s="3" t="str">
        <f t="shared" si="344"/>
        <v/>
      </c>
      <c r="I1831" s="3" t="str">
        <f t="shared" si="345"/>
        <v/>
      </c>
      <c r="J1831" s="3" t="str">
        <f t="shared" si="346"/>
        <v/>
      </c>
      <c r="K1831" s="3" t="str">
        <f t="shared" si="347"/>
        <v/>
      </c>
      <c r="L1831" s="3" t="str">
        <f t="shared" si="349"/>
        <v/>
      </c>
      <c r="M1831" s="3" t="str">
        <f t="shared" si="350"/>
        <v/>
      </c>
    </row>
    <row r="1832" spans="1:13" x14ac:dyDescent="0.2">
      <c r="A1832" s="9" t="str">
        <f t="shared" si="348"/>
        <v/>
      </c>
      <c r="B1832" s="3" t="str">
        <f t="shared" si="351"/>
        <v/>
      </c>
      <c r="C1832" s="3" t="str">
        <f t="shared" si="343"/>
        <v/>
      </c>
      <c r="D1832" s="3" t="str">
        <f>IF(ISNUMBER(A1832),COUNTIF(Calculations!B:B, A1832),"")</f>
        <v/>
      </c>
      <c r="E1832" s="3" t="str">
        <f>IF(ISNUMBER(A1832),COUNTIF(Calculations!A:A, A1832),"")</f>
        <v/>
      </c>
      <c r="F1832" s="3" t="str">
        <f t="shared" si="352"/>
        <v/>
      </c>
      <c r="G1832" s="3" t="str">
        <f t="shared" si="353"/>
        <v/>
      </c>
      <c r="H1832" s="3" t="str">
        <f t="shared" si="344"/>
        <v/>
      </c>
      <c r="I1832" s="3" t="str">
        <f t="shared" si="345"/>
        <v/>
      </c>
      <c r="J1832" s="3" t="str">
        <f t="shared" si="346"/>
        <v/>
      </c>
      <c r="K1832" s="3" t="str">
        <f t="shared" si="347"/>
        <v/>
      </c>
      <c r="L1832" s="3" t="str">
        <f t="shared" si="349"/>
        <v/>
      </c>
      <c r="M1832" s="3" t="str">
        <f t="shared" si="350"/>
        <v/>
      </c>
    </row>
    <row r="1833" spans="1:13" x14ac:dyDescent="0.2">
      <c r="A1833" s="9" t="str">
        <f t="shared" si="348"/>
        <v/>
      </c>
      <c r="B1833" s="3" t="str">
        <f t="shared" si="351"/>
        <v/>
      </c>
      <c r="C1833" s="3" t="str">
        <f t="shared" si="343"/>
        <v/>
      </c>
      <c r="D1833" s="3" t="str">
        <f>IF(ISNUMBER(A1833),COUNTIF(Calculations!B:B, A1833),"")</f>
        <v/>
      </c>
      <c r="E1833" s="3" t="str">
        <f>IF(ISNUMBER(A1833),COUNTIF(Calculations!A:A, A1833),"")</f>
        <v/>
      </c>
      <c r="F1833" s="3" t="str">
        <f t="shared" si="352"/>
        <v/>
      </c>
      <c r="G1833" s="3" t="str">
        <f t="shared" si="353"/>
        <v/>
      </c>
      <c r="H1833" s="3" t="str">
        <f t="shared" si="344"/>
        <v/>
      </c>
      <c r="I1833" s="3" t="str">
        <f t="shared" si="345"/>
        <v/>
      </c>
      <c r="J1833" s="3" t="str">
        <f t="shared" si="346"/>
        <v/>
      </c>
      <c r="K1833" s="3" t="str">
        <f t="shared" si="347"/>
        <v/>
      </c>
      <c r="L1833" s="3" t="str">
        <f t="shared" si="349"/>
        <v/>
      </c>
      <c r="M1833" s="3" t="str">
        <f t="shared" si="350"/>
        <v/>
      </c>
    </row>
    <row r="1834" spans="1:13" x14ac:dyDescent="0.2">
      <c r="A1834" s="9" t="str">
        <f t="shared" si="348"/>
        <v/>
      </c>
      <c r="B1834" s="3" t="str">
        <f t="shared" si="351"/>
        <v/>
      </c>
      <c r="C1834" s="3" t="str">
        <f t="shared" si="343"/>
        <v/>
      </c>
      <c r="D1834" s="3" t="str">
        <f>IF(ISNUMBER(A1834),COUNTIF(Calculations!B:B, A1834),"")</f>
        <v/>
      </c>
      <c r="E1834" s="3" t="str">
        <f>IF(ISNUMBER(A1834),COUNTIF(Calculations!A:A, A1834),"")</f>
        <v/>
      </c>
      <c r="F1834" s="3" t="str">
        <f t="shared" si="352"/>
        <v/>
      </c>
      <c r="G1834" s="3" t="str">
        <f t="shared" si="353"/>
        <v/>
      </c>
      <c r="H1834" s="3" t="str">
        <f t="shared" si="344"/>
        <v/>
      </c>
      <c r="I1834" s="3" t="str">
        <f t="shared" si="345"/>
        <v/>
      </c>
      <c r="J1834" s="3" t="str">
        <f t="shared" si="346"/>
        <v/>
      </c>
      <c r="K1834" s="3" t="str">
        <f t="shared" si="347"/>
        <v/>
      </c>
      <c r="L1834" s="3" t="str">
        <f t="shared" si="349"/>
        <v/>
      </c>
      <c r="M1834" s="3" t="str">
        <f t="shared" si="350"/>
        <v/>
      </c>
    </row>
    <row r="1835" spans="1:13" x14ac:dyDescent="0.2">
      <c r="A1835" s="9" t="str">
        <f t="shared" si="348"/>
        <v/>
      </c>
      <c r="B1835" s="3" t="str">
        <f t="shared" si="351"/>
        <v/>
      </c>
      <c r="C1835" s="3" t="str">
        <f t="shared" si="343"/>
        <v/>
      </c>
      <c r="D1835" s="3" t="str">
        <f>IF(ISNUMBER(A1835),COUNTIF(Calculations!B:B, A1835),"")</f>
        <v/>
      </c>
      <c r="E1835" s="3" t="str">
        <f>IF(ISNUMBER(A1835),COUNTIF(Calculations!A:A, A1835),"")</f>
        <v/>
      </c>
      <c r="F1835" s="3" t="str">
        <f t="shared" si="352"/>
        <v/>
      </c>
      <c r="G1835" s="3" t="str">
        <f t="shared" si="353"/>
        <v/>
      </c>
      <c r="H1835" s="3" t="str">
        <f t="shared" si="344"/>
        <v/>
      </c>
      <c r="I1835" s="3" t="str">
        <f t="shared" si="345"/>
        <v/>
      </c>
      <c r="J1835" s="3" t="str">
        <f t="shared" si="346"/>
        <v/>
      </c>
      <c r="K1835" s="3" t="str">
        <f t="shared" si="347"/>
        <v/>
      </c>
      <c r="L1835" s="3" t="str">
        <f t="shared" si="349"/>
        <v/>
      </c>
      <c r="M1835" s="3" t="str">
        <f t="shared" si="350"/>
        <v/>
      </c>
    </row>
    <row r="1836" spans="1:13" x14ac:dyDescent="0.2">
      <c r="A1836" s="9" t="str">
        <f t="shared" si="348"/>
        <v/>
      </c>
      <c r="B1836" s="3" t="str">
        <f t="shared" si="351"/>
        <v/>
      </c>
      <c r="C1836" s="3" t="str">
        <f t="shared" si="343"/>
        <v/>
      </c>
      <c r="D1836" s="3" t="str">
        <f>IF(ISNUMBER(A1836),COUNTIF(Calculations!B:B, A1836),"")</f>
        <v/>
      </c>
      <c r="E1836" s="3" t="str">
        <f>IF(ISNUMBER(A1836),COUNTIF(Calculations!A:A, A1836),"")</f>
        <v/>
      </c>
      <c r="F1836" s="3" t="str">
        <f t="shared" si="352"/>
        <v/>
      </c>
      <c r="G1836" s="3" t="str">
        <f t="shared" si="353"/>
        <v/>
      </c>
      <c r="H1836" s="3" t="str">
        <f t="shared" si="344"/>
        <v/>
      </c>
      <c r="I1836" s="3" t="str">
        <f t="shared" si="345"/>
        <v/>
      </c>
      <c r="J1836" s="3" t="str">
        <f t="shared" si="346"/>
        <v/>
      </c>
      <c r="K1836" s="3" t="str">
        <f t="shared" si="347"/>
        <v/>
      </c>
      <c r="L1836" s="3" t="str">
        <f t="shared" si="349"/>
        <v/>
      </c>
      <c r="M1836" s="3" t="str">
        <f t="shared" si="350"/>
        <v/>
      </c>
    </row>
    <row r="1837" spans="1:13" x14ac:dyDescent="0.2">
      <c r="A1837" s="9" t="str">
        <f t="shared" si="348"/>
        <v/>
      </c>
      <c r="B1837" s="3" t="str">
        <f t="shared" si="351"/>
        <v/>
      </c>
      <c r="C1837" s="3" t="str">
        <f t="shared" si="343"/>
        <v/>
      </c>
      <c r="D1837" s="3" t="str">
        <f>IF(ISNUMBER(A1837),COUNTIF(Calculations!B:B, A1837),"")</f>
        <v/>
      </c>
      <c r="E1837" s="3" t="str">
        <f>IF(ISNUMBER(A1837),COUNTIF(Calculations!A:A, A1837),"")</f>
        <v/>
      </c>
      <c r="F1837" s="3" t="str">
        <f t="shared" si="352"/>
        <v/>
      </c>
      <c r="G1837" s="3" t="str">
        <f t="shared" si="353"/>
        <v/>
      </c>
      <c r="H1837" s="3" t="str">
        <f t="shared" si="344"/>
        <v/>
      </c>
      <c r="I1837" s="3" t="str">
        <f t="shared" si="345"/>
        <v/>
      </c>
      <c r="J1837" s="3" t="str">
        <f t="shared" si="346"/>
        <v/>
      </c>
      <c r="K1837" s="3" t="str">
        <f t="shared" si="347"/>
        <v/>
      </c>
      <c r="L1837" s="3" t="str">
        <f t="shared" si="349"/>
        <v/>
      </c>
      <c r="M1837" s="3" t="str">
        <f t="shared" si="350"/>
        <v/>
      </c>
    </row>
    <row r="1838" spans="1:13" x14ac:dyDescent="0.2">
      <c r="A1838" s="9" t="str">
        <f t="shared" si="348"/>
        <v/>
      </c>
      <c r="B1838" s="3" t="str">
        <f t="shared" si="351"/>
        <v/>
      </c>
      <c r="C1838" s="3" t="str">
        <f t="shared" si="343"/>
        <v/>
      </c>
      <c r="D1838" s="3" t="str">
        <f>IF(ISNUMBER(A1838),COUNTIF(Calculations!B:B, A1838),"")</f>
        <v/>
      </c>
      <c r="E1838" s="3" t="str">
        <f>IF(ISNUMBER(A1838),COUNTIF(Calculations!A:A, A1838),"")</f>
        <v/>
      </c>
      <c r="F1838" s="3" t="str">
        <f t="shared" si="352"/>
        <v/>
      </c>
      <c r="G1838" s="3" t="str">
        <f t="shared" si="353"/>
        <v/>
      </c>
      <c r="H1838" s="3" t="str">
        <f t="shared" si="344"/>
        <v/>
      </c>
      <c r="I1838" s="3" t="str">
        <f t="shared" si="345"/>
        <v/>
      </c>
      <c r="J1838" s="3" t="str">
        <f t="shared" si="346"/>
        <v/>
      </c>
      <c r="K1838" s="3" t="str">
        <f t="shared" si="347"/>
        <v/>
      </c>
      <c r="L1838" s="3" t="str">
        <f t="shared" si="349"/>
        <v/>
      </c>
      <c r="M1838" s="3" t="str">
        <f t="shared" si="350"/>
        <v/>
      </c>
    </row>
    <row r="1839" spans="1:13" x14ac:dyDescent="0.2">
      <c r="A1839" s="9" t="str">
        <f t="shared" si="348"/>
        <v/>
      </c>
      <c r="B1839" s="3" t="str">
        <f t="shared" si="351"/>
        <v/>
      </c>
      <c r="C1839" s="3" t="str">
        <f t="shared" si="343"/>
        <v/>
      </c>
      <c r="D1839" s="3" t="str">
        <f>IF(ISNUMBER(A1839),COUNTIF(Calculations!B:B, A1839),"")</f>
        <v/>
      </c>
      <c r="E1839" s="3" t="str">
        <f>IF(ISNUMBER(A1839),COUNTIF(Calculations!A:A, A1839),"")</f>
        <v/>
      </c>
      <c r="F1839" s="3" t="str">
        <f t="shared" si="352"/>
        <v/>
      </c>
      <c r="G1839" s="3" t="str">
        <f t="shared" si="353"/>
        <v/>
      </c>
      <c r="H1839" s="3" t="str">
        <f t="shared" si="344"/>
        <v/>
      </c>
      <c r="I1839" s="3" t="str">
        <f t="shared" si="345"/>
        <v/>
      </c>
      <c r="J1839" s="3" t="str">
        <f t="shared" si="346"/>
        <v/>
      </c>
      <c r="K1839" s="3" t="str">
        <f t="shared" si="347"/>
        <v/>
      </c>
      <c r="L1839" s="3" t="str">
        <f t="shared" si="349"/>
        <v/>
      </c>
      <c r="M1839" s="3" t="str">
        <f t="shared" si="350"/>
        <v/>
      </c>
    </row>
    <row r="1840" spans="1:13" x14ac:dyDescent="0.2">
      <c r="A1840" s="9" t="str">
        <f t="shared" si="348"/>
        <v/>
      </c>
      <c r="B1840" s="3" t="str">
        <f t="shared" si="351"/>
        <v/>
      </c>
      <c r="C1840" s="3" t="str">
        <f t="shared" si="343"/>
        <v/>
      </c>
      <c r="D1840" s="3" t="str">
        <f>IF(ISNUMBER(A1840),COUNTIF(Calculations!B:B, A1840),"")</f>
        <v/>
      </c>
      <c r="E1840" s="3" t="str">
        <f>IF(ISNUMBER(A1840),COUNTIF(Calculations!A:A, A1840),"")</f>
        <v/>
      </c>
      <c r="F1840" s="3" t="str">
        <f t="shared" si="352"/>
        <v/>
      </c>
      <c r="G1840" s="3" t="str">
        <f t="shared" si="353"/>
        <v/>
      </c>
      <c r="H1840" s="3" t="str">
        <f t="shared" si="344"/>
        <v/>
      </c>
      <c r="I1840" s="3" t="str">
        <f t="shared" si="345"/>
        <v/>
      </c>
      <c r="J1840" s="3" t="str">
        <f t="shared" si="346"/>
        <v/>
      </c>
      <c r="K1840" s="3" t="str">
        <f t="shared" si="347"/>
        <v/>
      </c>
      <c r="L1840" s="3" t="str">
        <f t="shared" si="349"/>
        <v/>
      </c>
      <c r="M1840" s="3" t="str">
        <f t="shared" si="350"/>
        <v/>
      </c>
    </row>
    <row r="1841" spans="1:13" x14ac:dyDescent="0.2">
      <c r="A1841" s="9" t="str">
        <f t="shared" si="348"/>
        <v/>
      </c>
      <c r="B1841" s="3" t="str">
        <f t="shared" si="351"/>
        <v/>
      </c>
      <c r="C1841" s="3" t="str">
        <f t="shared" si="343"/>
        <v/>
      </c>
      <c r="D1841" s="3" t="str">
        <f>IF(ISNUMBER(A1841),COUNTIF(Calculations!B:B, A1841),"")</f>
        <v/>
      </c>
      <c r="E1841" s="3" t="str">
        <f>IF(ISNUMBER(A1841),COUNTIF(Calculations!A:A, A1841),"")</f>
        <v/>
      </c>
      <c r="F1841" s="3" t="str">
        <f t="shared" si="352"/>
        <v/>
      </c>
      <c r="G1841" s="3" t="str">
        <f t="shared" si="353"/>
        <v/>
      </c>
      <c r="H1841" s="3" t="str">
        <f t="shared" si="344"/>
        <v/>
      </c>
      <c r="I1841" s="3" t="str">
        <f t="shared" si="345"/>
        <v/>
      </c>
      <c r="J1841" s="3" t="str">
        <f t="shared" si="346"/>
        <v/>
      </c>
      <c r="K1841" s="3" t="str">
        <f t="shared" si="347"/>
        <v/>
      </c>
      <c r="L1841" s="3" t="str">
        <f t="shared" si="349"/>
        <v/>
      </c>
      <c r="M1841" s="3" t="str">
        <f t="shared" si="350"/>
        <v/>
      </c>
    </row>
    <row r="1842" spans="1:13" x14ac:dyDescent="0.2">
      <c r="A1842" s="9" t="str">
        <f t="shared" si="348"/>
        <v/>
      </c>
      <c r="B1842" s="3" t="str">
        <f t="shared" si="351"/>
        <v/>
      </c>
      <c r="C1842" s="3" t="str">
        <f t="shared" si="343"/>
        <v/>
      </c>
      <c r="D1842" s="3" t="str">
        <f>IF(ISNUMBER(A1842),COUNTIF(Calculations!B:B, A1842),"")</f>
        <v/>
      </c>
      <c r="E1842" s="3" t="str">
        <f>IF(ISNUMBER(A1842),COUNTIF(Calculations!A:A, A1842),"")</f>
        <v/>
      </c>
      <c r="F1842" s="3" t="str">
        <f t="shared" si="352"/>
        <v/>
      </c>
      <c r="G1842" s="3" t="str">
        <f t="shared" si="353"/>
        <v/>
      </c>
      <c r="H1842" s="3" t="str">
        <f t="shared" si="344"/>
        <v/>
      </c>
      <c r="I1842" s="3" t="str">
        <f t="shared" si="345"/>
        <v/>
      </c>
      <c r="J1842" s="3" t="str">
        <f t="shared" si="346"/>
        <v/>
      </c>
      <c r="K1842" s="3" t="str">
        <f t="shared" si="347"/>
        <v/>
      </c>
      <c r="L1842" s="3" t="str">
        <f t="shared" si="349"/>
        <v/>
      </c>
      <c r="M1842" s="3" t="str">
        <f t="shared" si="350"/>
        <v/>
      </c>
    </row>
    <row r="1843" spans="1:13" x14ac:dyDescent="0.2">
      <c r="A1843" s="9" t="str">
        <f t="shared" si="348"/>
        <v/>
      </c>
      <c r="B1843" s="3" t="str">
        <f t="shared" si="351"/>
        <v/>
      </c>
      <c r="C1843" s="3" t="str">
        <f t="shared" si="343"/>
        <v/>
      </c>
      <c r="D1843" s="3" t="str">
        <f>IF(ISNUMBER(A1843),COUNTIF(Calculations!B:B, A1843),"")</f>
        <v/>
      </c>
      <c r="E1843" s="3" t="str">
        <f>IF(ISNUMBER(A1843),COUNTIF(Calculations!A:A, A1843),"")</f>
        <v/>
      </c>
      <c r="F1843" s="3" t="str">
        <f t="shared" si="352"/>
        <v/>
      </c>
      <c r="G1843" s="3" t="str">
        <f t="shared" si="353"/>
        <v/>
      </c>
      <c r="H1843" s="3" t="str">
        <f t="shared" si="344"/>
        <v/>
      </c>
      <c r="I1843" s="3" t="str">
        <f t="shared" si="345"/>
        <v/>
      </c>
      <c r="J1843" s="3" t="str">
        <f t="shared" si="346"/>
        <v/>
      </c>
      <c r="K1843" s="3" t="str">
        <f t="shared" si="347"/>
        <v/>
      </c>
      <c r="L1843" s="3" t="str">
        <f t="shared" si="349"/>
        <v/>
      </c>
      <c r="M1843" s="3" t="str">
        <f t="shared" si="350"/>
        <v/>
      </c>
    </row>
    <row r="1844" spans="1:13" x14ac:dyDescent="0.2">
      <c r="A1844" s="9" t="str">
        <f t="shared" si="348"/>
        <v/>
      </c>
      <c r="B1844" s="3" t="str">
        <f t="shared" si="351"/>
        <v/>
      </c>
      <c r="C1844" s="3" t="str">
        <f t="shared" si="343"/>
        <v/>
      </c>
      <c r="D1844" s="3" t="str">
        <f>IF(ISNUMBER(A1844),COUNTIF(Calculations!B:B, A1844),"")</f>
        <v/>
      </c>
      <c r="E1844" s="3" t="str">
        <f>IF(ISNUMBER(A1844),COUNTIF(Calculations!A:A, A1844),"")</f>
        <v/>
      </c>
      <c r="F1844" s="3" t="str">
        <f t="shared" si="352"/>
        <v/>
      </c>
      <c r="G1844" s="3" t="str">
        <f t="shared" si="353"/>
        <v/>
      </c>
      <c r="H1844" s="3" t="str">
        <f t="shared" si="344"/>
        <v/>
      </c>
      <c r="I1844" s="3" t="str">
        <f t="shared" si="345"/>
        <v/>
      </c>
      <c r="J1844" s="3" t="str">
        <f t="shared" si="346"/>
        <v/>
      </c>
      <c r="K1844" s="3" t="str">
        <f t="shared" si="347"/>
        <v/>
      </c>
      <c r="L1844" s="3" t="str">
        <f t="shared" si="349"/>
        <v/>
      </c>
      <c r="M1844" s="3" t="str">
        <f t="shared" si="350"/>
        <v/>
      </c>
    </row>
    <row r="1845" spans="1:13" x14ac:dyDescent="0.2">
      <c r="A1845" s="9" t="str">
        <f t="shared" si="348"/>
        <v/>
      </c>
      <c r="B1845" s="3" t="str">
        <f t="shared" si="351"/>
        <v/>
      </c>
      <c r="C1845" s="3" t="str">
        <f t="shared" si="343"/>
        <v/>
      </c>
      <c r="D1845" s="3" t="str">
        <f>IF(ISNUMBER(A1845),COUNTIF(Calculations!B:B, A1845),"")</f>
        <v/>
      </c>
      <c r="E1845" s="3" t="str">
        <f>IF(ISNUMBER(A1845),COUNTIF(Calculations!A:A, A1845),"")</f>
        <v/>
      </c>
      <c r="F1845" s="3" t="str">
        <f t="shared" si="352"/>
        <v/>
      </c>
      <c r="G1845" s="3" t="str">
        <f t="shared" si="353"/>
        <v/>
      </c>
      <c r="H1845" s="3" t="str">
        <f t="shared" si="344"/>
        <v/>
      </c>
      <c r="I1845" s="3" t="str">
        <f t="shared" si="345"/>
        <v/>
      </c>
      <c r="J1845" s="3" t="str">
        <f t="shared" si="346"/>
        <v/>
      </c>
      <c r="K1845" s="3" t="str">
        <f t="shared" si="347"/>
        <v/>
      </c>
      <c r="L1845" s="3" t="str">
        <f t="shared" si="349"/>
        <v/>
      </c>
      <c r="M1845" s="3" t="str">
        <f t="shared" si="350"/>
        <v/>
      </c>
    </row>
    <row r="1846" spans="1:13" x14ac:dyDescent="0.2">
      <c r="A1846" s="9" t="str">
        <f t="shared" si="348"/>
        <v/>
      </c>
      <c r="B1846" s="3" t="str">
        <f t="shared" si="351"/>
        <v/>
      </c>
      <c r="C1846" s="3" t="str">
        <f t="shared" si="343"/>
        <v/>
      </c>
      <c r="D1846" s="3" t="str">
        <f>IF(ISNUMBER(A1846),COUNTIF(Calculations!B:B, A1846),"")</f>
        <v/>
      </c>
      <c r="E1846" s="3" t="str">
        <f>IF(ISNUMBER(A1846),COUNTIF(Calculations!A:A, A1846),"")</f>
        <v/>
      </c>
      <c r="F1846" s="3" t="str">
        <f t="shared" si="352"/>
        <v/>
      </c>
      <c r="G1846" s="3" t="str">
        <f t="shared" si="353"/>
        <v/>
      </c>
      <c r="H1846" s="3" t="str">
        <f t="shared" si="344"/>
        <v/>
      </c>
      <c r="I1846" s="3" t="str">
        <f t="shared" si="345"/>
        <v/>
      </c>
      <c r="J1846" s="3" t="str">
        <f t="shared" si="346"/>
        <v/>
      </c>
      <c r="K1846" s="3" t="str">
        <f t="shared" si="347"/>
        <v/>
      </c>
      <c r="L1846" s="3" t="str">
        <f t="shared" si="349"/>
        <v/>
      </c>
      <c r="M1846" s="3" t="str">
        <f t="shared" si="350"/>
        <v/>
      </c>
    </row>
    <row r="1847" spans="1:13" x14ac:dyDescent="0.2">
      <c r="A1847" s="9" t="str">
        <f t="shared" si="348"/>
        <v/>
      </c>
      <c r="B1847" s="3" t="str">
        <f t="shared" si="351"/>
        <v/>
      </c>
      <c r="C1847" s="3" t="str">
        <f t="shared" si="343"/>
        <v/>
      </c>
      <c r="D1847" s="3" t="str">
        <f>IF(ISNUMBER(A1847),COUNTIF(Calculations!B:B, A1847),"")</f>
        <v/>
      </c>
      <c r="E1847" s="3" t="str">
        <f>IF(ISNUMBER(A1847),COUNTIF(Calculations!A:A, A1847),"")</f>
        <v/>
      </c>
      <c r="F1847" s="3" t="str">
        <f t="shared" si="352"/>
        <v/>
      </c>
      <c r="G1847" s="3" t="str">
        <f t="shared" si="353"/>
        <v/>
      </c>
      <c r="H1847" s="3" t="str">
        <f t="shared" si="344"/>
        <v/>
      </c>
      <c r="I1847" s="3" t="str">
        <f t="shared" si="345"/>
        <v/>
      </c>
      <c r="J1847" s="3" t="str">
        <f t="shared" si="346"/>
        <v/>
      </c>
      <c r="K1847" s="3" t="str">
        <f t="shared" si="347"/>
        <v/>
      </c>
      <c r="L1847" s="3" t="str">
        <f t="shared" si="349"/>
        <v/>
      </c>
      <c r="M1847" s="3" t="str">
        <f t="shared" si="350"/>
        <v/>
      </c>
    </row>
    <row r="1848" spans="1:13" x14ac:dyDescent="0.2">
      <c r="A1848" s="9" t="str">
        <f t="shared" si="348"/>
        <v/>
      </c>
      <c r="B1848" s="3" t="str">
        <f t="shared" si="351"/>
        <v/>
      </c>
      <c r="C1848" s="3" t="str">
        <f t="shared" si="343"/>
        <v/>
      </c>
      <c r="D1848" s="3" t="str">
        <f>IF(ISNUMBER(A1848),COUNTIF(Calculations!B:B, A1848),"")</f>
        <v/>
      </c>
      <c r="E1848" s="3" t="str">
        <f>IF(ISNUMBER(A1848),COUNTIF(Calculations!A:A, A1848),"")</f>
        <v/>
      </c>
      <c r="F1848" s="3" t="str">
        <f t="shared" si="352"/>
        <v/>
      </c>
      <c r="G1848" s="3" t="str">
        <f t="shared" si="353"/>
        <v/>
      </c>
      <c r="H1848" s="3" t="str">
        <f t="shared" si="344"/>
        <v/>
      </c>
      <c r="I1848" s="3" t="str">
        <f t="shared" si="345"/>
        <v/>
      </c>
      <c r="J1848" s="3" t="str">
        <f t="shared" si="346"/>
        <v/>
      </c>
      <c r="K1848" s="3" t="str">
        <f t="shared" si="347"/>
        <v/>
      </c>
      <c r="L1848" s="3" t="str">
        <f t="shared" si="349"/>
        <v/>
      </c>
      <c r="M1848" s="3" t="str">
        <f t="shared" si="350"/>
        <v/>
      </c>
    </row>
    <row r="1849" spans="1:13" x14ac:dyDescent="0.2">
      <c r="A1849" s="9" t="str">
        <f t="shared" si="348"/>
        <v/>
      </c>
      <c r="B1849" s="3" t="str">
        <f t="shared" si="351"/>
        <v/>
      </c>
      <c r="C1849" s="3" t="str">
        <f t="shared" si="343"/>
        <v/>
      </c>
      <c r="D1849" s="3" t="str">
        <f>IF(ISNUMBER(A1849),COUNTIF(Calculations!B:B, A1849),"")</f>
        <v/>
      </c>
      <c r="E1849" s="3" t="str">
        <f>IF(ISNUMBER(A1849),COUNTIF(Calculations!A:A, A1849),"")</f>
        <v/>
      </c>
      <c r="F1849" s="3" t="str">
        <f t="shared" si="352"/>
        <v/>
      </c>
      <c r="G1849" s="3" t="str">
        <f t="shared" si="353"/>
        <v/>
      </c>
      <c r="H1849" s="3" t="str">
        <f t="shared" si="344"/>
        <v/>
      </c>
      <c r="I1849" s="3" t="str">
        <f t="shared" si="345"/>
        <v/>
      </c>
      <c r="J1849" s="3" t="str">
        <f t="shared" si="346"/>
        <v/>
      </c>
      <c r="K1849" s="3" t="str">
        <f t="shared" si="347"/>
        <v/>
      </c>
      <c r="L1849" s="3" t="str">
        <f t="shared" si="349"/>
        <v/>
      </c>
      <c r="M1849" s="3" t="str">
        <f t="shared" si="350"/>
        <v/>
      </c>
    </row>
    <row r="1850" spans="1:13" x14ac:dyDescent="0.2">
      <c r="A1850" s="9" t="str">
        <f t="shared" si="348"/>
        <v/>
      </c>
      <c r="B1850" s="3" t="str">
        <f t="shared" si="351"/>
        <v/>
      </c>
      <c r="C1850" s="3" t="str">
        <f t="shared" si="343"/>
        <v/>
      </c>
      <c r="D1850" s="3" t="str">
        <f>IF(ISNUMBER(A1850),COUNTIF(Calculations!B:B, A1850),"")</f>
        <v/>
      </c>
      <c r="E1850" s="3" t="str">
        <f>IF(ISNUMBER(A1850),COUNTIF(Calculations!A:A, A1850),"")</f>
        <v/>
      </c>
      <c r="F1850" s="3" t="str">
        <f t="shared" si="352"/>
        <v/>
      </c>
      <c r="G1850" s="3" t="str">
        <f t="shared" si="353"/>
        <v/>
      </c>
      <c r="H1850" s="3" t="str">
        <f t="shared" si="344"/>
        <v/>
      </c>
      <c r="I1850" s="3" t="str">
        <f t="shared" si="345"/>
        <v/>
      </c>
      <c r="J1850" s="3" t="str">
        <f t="shared" si="346"/>
        <v/>
      </c>
      <c r="K1850" s="3" t="str">
        <f t="shared" si="347"/>
        <v/>
      </c>
      <c r="L1850" s="3" t="str">
        <f t="shared" si="349"/>
        <v/>
      </c>
      <c r="M1850" s="3" t="str">
        <f t="shared" si="350"/>
        <v/>
      </c>
    </row>
    <row r="1851" spans="1:13" x14ac:dyDescent="0.2">
      <c r="A1851" s="9" t="str">
        <f t="shared" si="348"/>
        <v/>
      </c>
      <c r="B1851" s="3" t="str">
        <f t="shared" si="351"/>
        <v/>
      </c>
      <c r="C1851" s="3" t="str">
        <f t="shared" si="343"/>
        <v/>
      </c>
      <c r="D1851" s="3" t="str">
        <f>IF(ISNUMBER(A1851),COUNTIF(Calculations!B:B, A1851),"")</f>
        <v/>
      </c>
      <c r="E1851" s="3" t="str">
        <f>IF(ISNUMBER(A1851),COUNTIF(Calculations!A:A, A1851),"")</f>
        <v/>
      </c>
      <c r="F1851" s="3" t="str">
        <f t="shared" si="352"/>
        <v/>
      </c>
      <c r="G1851" s="3" t="str">
        <f t="shared" si="353"/>
        <v/>
      </c>
      <c r="H1851" s="3" t="str">
        <f t="shared" si="344"/>
        <v/>
      </c>
      <c r="I1851" s="3" t="str">
        <f t="shared" si="345"/>
        <v/>
      </c>
      <c r="J1851" s="3" t="str">
        <f t="shared" si="346"/>
        <v/>
      </c>
      <c r="K1851" s="3" t="str">
        <f t="shared" si="347"/>
        <v/>
      </c>
      <c r="L1851" s="3" t="str">
        <f t="shared" si="349"/>
        <v/>
      </c>
      <c r="M1851" s="3" t="str">
        <f t="shared" si="350"/>
        <v/>
      </c>
    </row>
    <row r="1852" spans="1:13" x14ac:dyDescent="0.2">
      <c r="A1852" s="9" t="str">
        <f t="shared" si="348"/>
        <v/>
      </c>
      <c r="B1852" s="3" t="str">
        <f t="shared" si="351"/>
        <v/>
      </c>
      <c r="C1852" s="3" t="str">
        <f t="shared" si="343"/>
        <v/>
      </c>
      <c r="D1852" s="3" t="str">
        <f>IF(ISNUMBER(A1852),COUNTIF(Calculations!B:B, A1852),"")</f>
        <v/>
      </c>
      <c r="E1852" s="3" t="str">
        <f>IF(ISNUMBER(A1852),COUNTIF(Calculations!A:A, A1852),"")</f>
        <v/>
      </c>
      <c r="F1852" s="3" t="str">
        <f t="shared" si="352"/>
        <v/>
      </c>
      <c r="G1852" s="3" t="str">
        <f t="shared" si="353"/>
        <v/>
      </c>
      <c r="H1852" s="3" t="str">
        <f t="shared" si="344"/>
        <v/>
      </c>
      <c r="I1852" s="3" t="str">
        <f t="shared" si="345"/>
        <v/>
      </c>
      <c r="J1852" s="3" t="str">
        <f t="shared" si="346"/>
        <v/>
      </c>
      <c r="K1852" s="3" t="str">
        <f t="shared" si="347"/>
        <v/>
      </c>
      <c r="L1852" s="3" t="str">
        <f t="shared" si="349"/>
        <v/>
      </c>
      <c r="M1852" s="3" t="str">
        <f t="shared" si="350"/>
        <v/>
      </c>
    </row>
    <row r="1853" spans="1:13" x14ac:dyDescent="0.2">
      <c r="A1853" s="9" t="str">
        <f t="shared" si="348"/>
        <v/>
      </c>
      <c r="B1853" s="3" t="str">
        <f t="shared" si="351"/>
        <v/>
      </c>
      <c r="C1853" s="3" t="str">
        <f t="shared" si="343"/>
        <v/>
      </c>
      <c r="D1853" s="3" t="str">
        <f>IF(ISNUMBER(A1853),COUNTIF(Calculations!B:B, A1853),"")</f>
        <v/>
      </c>
      <c r="E1853" s="3" t="str">
        <f>IF(ISNUMBER(A1853),COUNTIF(Calculations!A:A, A1853),"")</f>
        <v/>
      </c>
      <c r="F1853" s="3" t="str">
        <f t="shared" si="352"/>
        <v/>
      </c>
      <c r="G1853" s="3" t="str">
        <f t="shared" si="353"/>
        <v/>
      </c>
      <c r="H1853" s="3" t="str">
        <f t="shared" si="344"/>
        <v/>
      </c>
      <c r="I1853" s="3" t="str">
        <f t="shared" si="345"/>
        <v/>
      </c>
      <c r="J1853" s="3" t="str">
        <f t="shared" si="346"/>
        <v/>
      </c>
      <c r="K1853" s="3" t="str">
        <f t="shared" si="347"/>
        <v/>
      </c>
      <c r="L1853" s="3" t="str">
        <f t="shared" si="349"/>
        <v/>
      </c>
      <c r="M1853" s="3" t="str">
        <f t="shared" si="350"/>
        <v/>
      </c>
    </row>
    <row r="1854" spans="1:13" x14ac:dyDescent="0.2">
      <c r="A1854" s="9" t="str">
        <f t="shared" si="348"/>
        <v/>
      </c>
      <c r="B1854" s="3" t="str">
        <f t="shared" si="351"/>
        <v/>
      </c>
      <c r="C1854" s="3" t="str">
        <f t="shared" si="343"/>
        <v/>
      </c>
      <c r="D1854" s="3" t="str">
        <f>IF(ISNUMBER(A1854),COUNTIF(Calculations!B:B, A1854),"")</f>
        <v/>
      </c>
      <c r="E1854" s="3" t="str">
        <f>IF(ISNUMBER(A1854),COUNTIF(Calculations!A:A, A1854),"")</f>
        <v/>
      </c>
      <c r="F1854" s="3" t="str">
        <f t="shared" si="352"/>
        <v/>
      </c>
      <c r="G1854" s="3" t="str">
        <f t="shared" si="353"/>
        <v/>
      </c>
      <c r="H1854" s="3" t="str">
        <f t="shared" si="344"/>
        <v/>
      </c>
      <c r="I1854" s="3" t="str">
        <f t="shared" si="345"/>
        <v/>
      </c>
      <c r="J1854" s="3" t="str">
        <f t="shared" si="346"/>
        <v/>
      </c>
      <c r="K1854" s="3" t="str">
        <f t="shared" si="347"/>
        <v/>
      </c>
      <c r="L1854" s="3" t="str">
        <f t="shared" si="349"/>
        <v/>
      </c>
      <c r="M1854" s="3" t="str">
        <f t="shared" si="350"/>
        <v/>
      </c>
    </row>
    <row r="1855" spans="1:13" x14ac:dyDescent="0.2">
      <c r="A1855" s="9" t="str">
        <f t="shared" si="348"/>
        <v/>
      </c>
      <c r="B1855" s="3" t="str">
        <f t="shared" si="351"/>
        <v/>
      </c>
      <c r="C1855" s="3" t="str">
        <f t="shared" si="343"/>
        <v/>
      </c>
      <c r="D1855" s="3" t="str">
        <f>IF(ISNUMBER(A1855),COUNTIF(Calculations!B:B, A1855),"")</f>
        <v/>
      </c>
      <c r="E1855" s="3" t="str">
        <f>IF(ISNUMBER(A1855),COUNTIF(Calculations!A:A, A1855),"")</f>
        <v/>
      </c>
      <c r="F1855" s="3" t="str">
        <f t="shared" si="352"/>
        <v/>
      </c>
      <c r="G1855" s="3" t="str">
        <f t="shared" si="353"/>
        <v/>
      </c>
      <c r="H1855" s="3" t="str">
        <f t="shared" si="344"/>
        <v/>
      </c>
      <c r="I1855" s="3" t="str">
        <f t="shared" si="345"/>
        <v/>
      </c>
      <c r="J1855" s="3" t="str">
        <f t="shared" si="346"/>
        <v/>
      </c>
      <c r="K1855" s="3" t="str">
        <f t="shared" si="347"/>
        <v/>
      </c>
      <c r="L1855" s="3" t="str">
        <f t="shared" si="349"/>
        <v/>
      </c>
      <c r="M1855" s="3" t="str">
        <f t="shared" si="350"/>
        <v/>
      </c>
    </row>
    <row r="1856" spans="1:13" x14ac:dyDescent="0.2">
      <c r="A1856" s="9" t="str">
        <f t="shared" si="348"/>
        <v/>
      </c>
      <c r="B1856" s="3" t="str">
        <f t="shared" si="351"/>
        <v/>
      </c>
      <c r="C1856" s="3" t="str">
        <f t="shared" si="343"/>
        <v/>
      </c>
      <c r="D1856" s="3" t="str">
        <f>IF(ISNUMBER(A1856),COUNTIF(Calculations!B:B, A1856),"")</f>
        <v/>
      </c>
      <c r="E1856" s="3" t="str">
        <f>IF(ISNUMBER(A1856),COUNTIF(Calculations!A:A, A1856),"")</f>
        <v/>
      </c>
      <c r="F1856" s="3" t="str">
        <f t="shared" si="352"/>
        <v/>
      </c>
      <c r="G1856" s="3" t="str">
        <f t="shared" si="353"/>
        <v/>
      </c>
      <c r="H1856" s="3" t="str">
        <f t="shared" si="344"/>
        <v/>
      </c>
      <c r="I1856" s="3" t="str">
        <f t="shared" si="345"/>
        <v/>
      </c>
      <c r="J1856" s="3" t="str">
        <f t="shared" si="346"/>
        <v/>
      </c>
      <c r="K1856" s="3" t="str">
        <f t="shared" si="347"/>
        <v/>
      </c>
      <c r="L1856" s="3" t="str">
        <f t="shared" si="349"/>
        <v/>
      </c>
      <c r="M1856" s="3" t="str">
        <f t="shared" si="350"/>
        <v/>
      </c>
    </row>
    <row r="1857" spans="1:13" x14ac:dyDescent="0.2">
      <c r="A1857" s="9" t="str">
        <f t="shared" si="348"/>
        <v/>
      </c>
      <c r="B1857" s="3" t="str">
        <f t="shared" si="351"/>
        <v/>
      </c>
      <c r="C1857" s="3" t="str">
        <f t="shared" si="343"/>
        <v/>
      </c>
      <c r="D1857" s="3" t="str">
        <f>IF(ISNUMBER(A1857),COUNTIF(Calculations!B:B, A1857),"")</f>
        <v/>
      </c>
      <c r="E1857" s="3" t="str">
        <f>IF(ISNUMBER(A1857),COUNTIF(Calculations!A:A, A1857),"")</f>
        <v/>
      </c>
      <c r="F1857" s="3" t="str">
        <f t="shared" si="352"/>
        <v/>
      </c>
      <c r="G1857" s="3" t="str">
        <f t="shared" si="353"/>
        <v/>
      </c>
      <c r="H1857" s="3" t="str">
        <f t="shared" si="344"/>
        <v/>
      </c>
      <c r="I1857" s="3" t="str">
        <f t="shared" si="345"/>
        <v/>
      </c>
      <c r="J1857" s="3" t="str">
        <f t="shared" si="346"/>
        <v/>
      </c>
      <c r="K1857" s="3" t="str">
        <f t="shared" si="347"/>
        <v/>
      </c>
      <c r="L1857" s="3" t="str">
        <f t="shared" si="349"/>
        <v/>
      </c>
      <c r="M1857" s="3" t="str">
        <f t="shared" si="350"/>
        <v/>
      </c>
    </row>
    <row r="1858" spans="1:13" x14ac:dyDescent="0.2">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52"/>
        <v/>
      </c>
      <c r="G1858" s="3" t="str">
        <f t="shared" si="353"/>
        <v/>
      </c>
      <c r="H1858" s="3" t="str">
        <f t="shared" ref="H1858:H1921" si="355">IF(ISNUMBER(A1858),
  COUNTIFS(IndirectStartDates,"&lt;=" &amp; $A1858, IndirectStartDates,"&gt;"&amp;$A1858-AgeLowest,  IndirectCompletedDates,"&gt;=" &amp; $A1858)
+ COUNTIFS(IndirectStartDates,"&lt;=" &amp; $A1858,    IndirectStartDates,"&gt;"&amp;$A1858-AgeLowest,  IndirectCompletedDates,""),"")</f>
        <v/>
      </c>
      <c r="I1858" s="3"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3" t="str">
        <f t="shared" si="349"/>
        <v/>
      </c>
      <c r="M1858" s="3" t="str">
        <f t="shared" si="350"/>
        <v/>
      </c>
    </row>
    <row r="1859" spans="1:13" x14ac:dyDescent="0.2">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3" t="str">
        <f t="shared" si="352"/>
        <v/>
      </c>
      <c r="G1859" s="3" t="str">
        <f t="shared" si="353"/>
        <v/>
      </c>
      <c r="H1859" s="3" t="str">
        <f t="shared" si="355"/>
        <v/>
      </c>
      <c r="I1859" s="3" t="str">
        <f t="shared" si="356"/>
        <v/>
      </c>
      <c r="J1859" s="3" t="str">
        <f t="shared" si="357"/>
        <v/>
      </c>
      <c r="K1859" s="3" t="str">
        <f t="shared" si="358"/>
        <v/>
      </c>
      <c r="L1859" s="3" t="str">
        <f t="shared" ref="L1859:L1922" si="360">IF(A1859&lt;&gt;"", IF(C1858&gt;0, IF(((C1859-C1858)/C1858)&gt;WIPWarningPercentage,C1859,NA()),NA()),"")</f>
        <v/>
      </c>
      <c r="M1859" s="3" t="str">
        <f t="shared" ref="M1859:M1922" si="361">IF(A1859&lt;&gt;"", IF(J1858+K1858&gt;0, IF(((J1859+K1859)-(J1858+K1858))/(J1858+K1858)&gt;AgeWarningPercentage,J1859+K1859,NA()),NA()),"")</f>
        <v/>
      </c>
    </row>
    <row r="1860" spans="1:13" x14ac:dyDescent="0.2">
      <c r="A1860" s="9" t="str">
        <f t="shared" si="359"/>
        <v/>
      </c>
      <c r="B1860" s="3" t="str">
        <f t="shared" si="351"/>
        <v/>
      </c>
      <c r="C1860" s="3" t="str">
        <f t="shared" si="354"/>
        <v/>
      </c>
      <c r="D1860" s="3" t="str">
        <f>IF(ISNUMBER(A1860),COUNTIF(Calculations!B:B, A1860),"")</f>
        <v/>
      </c>
      <c r="E1860" s="3" t="str">
        <f>IF(ISNUMBER(A1860),COUNTIF(Calculations!A:A, A1860),"")</f>
        <v/>
      </c>
      <c r="F1860" s="3" t="str">
        <f t="shared" si="352"/>
        <v/>
      </c>
      <c r="G1860" s="3" t="str">
        <f t="shared" si="353"/>
        <v/>
      </c>
      <c r="H1860" s="3" t="str">
        <f t="shared" si="355"/>
        <v/>
      </c>
      <c r="I1860" s="3" t="str">
        <f t="shared" si="356"/>
        <v/>
      </c>
      <c r="J1860" s="3" t="str">
        <f t="shared" si="357"/>
        <v/>
      </c>
      <c r="K1860" s="3" t="str">
        <f t="shared" si="358"/>
        <v/>
      </c>
      <c r="L1860" s="3" t="str">
        <f t="shared" si="360"/>
        <v/>
      </c>
      <c r="M1860" s="3" t="str">
        <f t="shared" si="361"/>
        <v/>
      </c>
    </row>
    <row r="1861" spans="1:13" x14ac:dyDescent="0.2">
      <c r="A1861" s="9" t="str">
        <f t="shared" si="359"/>
        <v/>
      </c>
      <c r="B1861" s="3" t="str">
        <f t="shared" si="351"/>
        <v/>
      </c>
      <c r="C1861" s="3" t="str">
        <f t="shared" si="354"/>
        <v/>
      </c>
      <c r="D1861" s="3" t="str">
        <f>IF(ISNUMBER(A1861),COUNTIF(Calculations!B:B, A1861),"")</f>
        <v/>
      </c>
      <c r="E1861" s="3" t="str">
        <f>IF(ISNUMBER(A1861),COUNTIF(Calculations!A:A, A1861),"")</f>
        <v/>
      </c>
      <c r="F1861" s="3" t="str">
        <f t="shared" si="352"/>
        <v/>
      </c>
      <c r="G1861" s="3" t="str">
        <f t="shared" si="353"/>
        <v/>
      </c>
      <c r="H1861" s="3" t="str">
        <f t="shared" si="355"/>
        <v/>
      </c>
      <c r="I1861" s="3" t="str">
        <f t="shared" si="356"/>
        <v/>
      </c>
      <c r="J1861" s="3" t="str">
        <f t="shared" si="357"/>
        <v/>
      </c>
      <c r="K1861" s="3" t="str">
        <f t="shared" si="358"/>
        <v/>
      </c>
      <c r="L1861" s="3" t="str">
        <f t="shared" si="360"/>
        <v/>
      </c>
      <c r="M1861" s="3" t="str">
        <f t="shared" si="361"/>
        <v/>
      </c>
    </row>
    <row r="1862" spans="1:13" x14ac:dyDescent="0.2">
      <c r="A1862" s="9" t="str">
        <f t="shared" si="359"/>
        <v/>
      </c>
      <c r="B1862" s="3" t="str">
        <f t="shared" si="351"/>
        <v/>
      </c>
      <c r="C1862" s="3" t="str">
        <f t="shared" si="354"/>
        <v/>
      </c>
      <c r="D1862" s="3" t="str">
        <f>IF(ISNUMBER(A1862),COUNTIF(Calculations!B:B, A1862),"")</f>
        <v/>
      </c>
      <c r="E1862" s="3" t="str">
        <f>IF(ISNUMBER(A1862),COUNTIF(Calculations!A:A, A1862),"")</f>
        <v/>
      </c>
      <c r="F1862" s="3" t="str">
        <f t="shared" si="352"/>
        <v/>
      </c>
      <c r="G1862" s="3" t="str">
        <f t="shared" si="353"/>
        <v/>
      </c>
      <c r="H1862" s="3" t="str">
        <f t="shared" si="355"/>
        <v/>
      </c>
      <c r="I1862" s="3" t="str">
        <f t="shared" si="356"/>
        <v/>
      </c>
      <c r="J1862" s="3" t="str">
        <f t="shared" si="357"/>
        <v/>
      </c>
      <c r="K1862" s="3" t="str">
        <f t="shared" si="358"/>
        <v/>
      </c>
      <c r="L1862" s="3" t="str">
        <f t="shared" si="360"/>
        <v/>
      </c>
      <c r="M1862" s="3" t="str">
        <f t="shared" si="361"/>
        <v/>
      </c>
    </row>
    <row r="1863" spans="1:13" x14ac:dyDescent="0.2">
      <c r="A1863" s="9" t="str">
        <f t="shared" si="359"/>
        <v/>
      </c>
      <c r="B1863" s="3" t="str">
        <f t="shared" si="351"/>
        <v/>
      </c>
      <c r="C1863" s="3" t="str">
        <f t="shared" si="354"/>
        <v/>
      </c>
      <c r="D1863" s="3" t="str">
        <f>IF(ISNUMBER(A1863),COUNTIF(Calculations!B:B, A1863),"")</f>
        <v/>
      </c>
      <c r="E1863" s="3" t="str">
        <f>IF(ISNUMBER(A1863),COUNTIF(Calculations!A:A, A1863),"")</f>
        <v/>
      </c>
      <c r="F1863" s="3" t="str">
        <f t="shared" si="352"/>
        <v/>
      </c>
      <c r="G1863" s="3" t="str">
        <f t="shared" si="353"/>
        <v/>
      </c>
      <c r="H1863" s="3" t="str">
        <f t="shared" si="355"/>
        <v/>
      </c>
      <c r="I1863" s="3" t="str">
        <f t="shared" si="356"/>
        <v/>
      </c>
      <c r="J1863" s="3" t="str">
        <f t="shared" si="357"/>
        <v/>
      </c>
      <c r="K1863" s="3" t="str">
        <f t="shared" si="358"/>
        <v/>
      </c>
      <c r="L1863" s="3" t="str">
        <f t="shared" si="360"/>
        <v/>
      </c>
      <c r="M1863" s="3" t="str">
        <f t="shared" si="361"/>
        <v/>
      </c>
    </row>
    <row r="1864" spans="1:13" x14ac:dyDescent="0.2">
      <c r="A1864" s="9" t="str">
        <f t="shared" si="359"/>
        <v/>
      </c>
      <c r="B1864" s="3" t="str">
        <f t="shared" si="351"/>
        <v/>
      </c>
      <c r="C1864" s="3" t="str">
        <f t="shared" si="354"/>
        <v/>
      </c>
      <c r="D1864" s="3" t="str">
        <f>IF(ISNUMBER(A1864),COUNTIF(Calculations!B:B, A1864),"")</f>
        <v/>
      </c>
      <c r="E1864" s="3" t="str">
        <f>IF(ISNUMBER(A1864),COUNTIF(Calculations!A:A, A1864),"")</f>
        <v/>
      </c>
      <c r="F1864" s="3" t="str">
        <f t="shared" si="352"/>
        <v/>
      </c>
      <c r="G1864" s="3" t="str">
        <f t="shared" si="353"/>
        <v/>
      </c>
      <c r="H1864" s="3" t="str">
        <f t="shared" si="355"/>
        <v/>
      </c>
      <c r="I1864" s="3" t="str">
        <f t="shared" si="356"/>
        <v/>
      </c>
      <c r="J1864" s="3" t="str">
        <f t="shared" si="357"/>
        <v/>
      </c>
      <c r="K1864" s="3" t="str">
        <f t="shared" si="358"/>
        <v/>
      </c>
      <c r="L1864" s="3" t="str">
        <f t="shared" si="360"/>
        <v/>
      </c>
      <c r="M1864" s="3" t="str">
        <f t="shared" si="361"/>
        <v/>
      </c>
    </row>
    <row r="1865" spans="1:13" x14ac:dyDescent="0.2">
      <c r="A1865" s="9" t="str">
        <f t="shared" si="359"/>
        <v/>
      </c>
      <c r="B1865" s="3" t="str">
        <f t="shared" si="351"/>
        <v/>
      </c>
      <c r="C1865" s="3" t="str">
        <f t="shared" si="354"/>
        <v/>
      </c>
      <c r="D1865" s="3" t="str">
        <f>IF(ISNUMBER(A1865),COUNTIF(Calculations!B:B, A1865),"")</f>
        <v/>
      </c>
      <c r="E1865" s="3" t="str">
        <f>IF(ISNUMBER(A1865),COUNTIF(Calculations!A:A, A1865),"")</f>
        <v/>
      </c>
      <c r="F1865" s="3" t="str">
        <f t="shared" si="352"/>
        <v/>
      </c>
      <c r="G1865" s="3" t="str">
        <f t="shared" si="353"/>
        <v/>
      </c>
      <c r="H1865" s="3" t="str">
        <f t="shared" si="355"/>
        <v/>
      </c>
      <c r="I1865" s="3" t="str">
        <f t="shared" si="356"/>
        <v/>
      </c>
      <c r="J1865" s="3" t="str">
        <f t="shared" si="357"/>
        <v/>
      </c>
      <c r="K1865" s="3" t="str">
        <f t="shared" si="358"/>
        <v/>
      </c>
      <c r="L1865" s="3" t="str">
        <f t="shared" si="360"/>
        <v/>
      </c>
      <c r="M1865" s="3" t="str">
        <f t="shared" si="361"/>
        <v/>
      </c>
    </row>
    <row r="1866" spans="1:13" x14ac:dyDescent="0.2">
      <c r="A1866" s="9" t="str">
        <f t="shared" si="359"/>
        <v/>
      </c>
      <c r="B1866" s="3" t="str">
        <f t="shared" si="351"/>
        <v/>
      </c>
      <c r="C1866" s="3" t="str">
        <f t="shared" si="354"/>
        <v/>
      </c>
      <c r="D1866" s="3" t="str">
        <f>IF(ISNUMBER(A1866),COUNTIF(Calculations!B:B, A1866),"")</f>
        <v/>
      </c>
      <c r="E1866" s="3" t="str">
        <f>IF(ISNUMBER(A1866),COUNTIF(Calculations!A:A, A1866),"")</f>
        <v/>
      </c>
      <c r="F1866" s="3" t="str">
        <f t="shared" si="352"/>
        <v/>
      </c>
      <c r="G1866" s="3" t="str">
        <f t="shared" si="353"/>
        <v/>
      </c>
      <c r="H1866" s="3" t="str">
        <f t="shared" si="355"/>
        <v/>
      </c>
      <c r="I1866" s="3" t="str">
        <f t="shared" si="356"/>
        <v/>
      </c>
      <c r="J1866" s="3" t="str">
        <f t="shared" si="357"/>
        <v/>
      </c>
      <c r="K1866" s="3" t="str">
        <f t="shared" si="358"/>
        <v/>
      </c>
      <c r="L1866" s="3" t="str">
        <f t="shared" si="360"/>
        <v/>
      </c>
      <c r="M1866" s="3" t="str">
        <f t="shared" si="361"/>
        <v/>
      </c>
    </row>
    <row r="1867" spans="1:13" x14ac:dyDescent="0.2">
      <c r="A1867" s="9" t="str">
        <f t="shared" si="359"/>
        <v/>
      </c>
      <c r="B1867" s="3" t="str">
        <f t="shared" si="351"/>
        <v/>
      </c>
      <c r="C1867" s="3" t="str">
        <f t="shared" si="354"/>
        <v/>
      </c>
      <c r="D1867" s="3" t="str">
        <f>IF(ISNUMBER(A1867),COUNTIF(Calculations!B:B, A1867),"")</f>
        <v/>
      </c>
      <c r="E1867" s="3" t="str">
        <f>IF(ISNUMBER(A1867),COUNTIF(Calculations!A:A, A1867),"")</f>
        <v/>
      </c>
      <c r="F1867" s="3" t="str">
        <f t="shared" si="352"/>
        <v/>
      </c>
      <c r="G1867" s="3" t="str">
        <f t="shared" si="353"/>
        <v/>
      </c>
      <c r="H1867" s="3" t="str">
        <f t="shared" si="355"/>
        <v/>
      </c>
      <c r="I1867" s="3" t="str">
        <f t="shared" si="356"/>
        <v/>
      </c>
      <c r="J1867" s="3" t="str">
        <f t="shared" si="357"/>
        <v/>
      </c>
      <c r="K1867" s="3" t="str">
        <f t="shared" si="358"/>
        <v/>
      </c>
      <c r="L1867" s="3" t="str">
        <f t="shared" si="360"/>
        <v/>
      </c>
      <c r="M1867" s="3" t="str">
        <f t="shared" si="361"/>
        <v/>
      </c>
    </row>
    <row r="1868" spans="1:13" x14ac:dyDescent="0.2">
      <c r="A1868" s="9" t="str">
        <f t="shared" si="359"/>
        <v/>
      </c>
      <c r="B1868" s="3" t="str">
        <f t="shared" si="351"/>
        <v/>
      </c>
      <c r="C1868" s="3" t="str">
        <f t="shared" si="354"/>
        <v/>
      </c>
      <c r="D1868" s="3" t="str">
        <f>IF(ISNUMBER(A1868),COUNTIF(Calculations!B:B, A1868),"")</f>
        <v/>
      </c>
      <c r="E1868" s="3" t="str">
        <f>IF(ISNUMBER(A1868),COUNTIF(Calculations!A:A, A1868),"")</f>
        <v/>
      </c>
      <c r="F1868" s="3" t="str">
        <f t="shared" si="352"/>
        <v/>
      </c>
      <c r="G1868" s="3" t="str">
        <f t="shared" si="353"/>
        <v/>
      </c>
      <c r="H1868" s="3" t="str">
        <f t="shared" si="355"/>
        <v/>
      </c>
      <c r="I1868" s="3" t="str">
        <f t="shared" si="356"/>
        <v/>
      </c>
      <c r="J1868" s="3" t="str">
        <f t="shared" si="357"/>
        <v/>
      </c>
      <c r="K1868" s="3" t="str">
        <f t="shared" si="358"/>
        <v/>
      </c>
      <c r="L1868" s="3" t="str">
        <f t="shared" si="360"/>
        <v/>
      </c>
      <c r="M1868" s="3" t="str">
        <f t="shared" si="361"/>
        <v/>
      </c>
    </row>
    <row r="1869" spans="1:13" x14ac:dyDescent="0.2">
      <c r="A1869" s="9" t="str">
        <f t="shared" si="359"/>
        <v/>
      </c>
      <c r="B1869" s="3" t="str">
        <f t="shared" si="351"/>
        <v/>
      </c>
      <c r="C1869" s="3" t="str">
        <f t="shared" si="354"/>
        <v/>
      </c>
      <c r="D1869" s="3" t="str">
        <f>IF(ISNUMBER(A1869),COUNTIF(Calculations!B:B, A1869),"")</f>
        <v/>
      </c>
      <c r="E1869" s="3" t="str">
        <f>IF(ISNUMBER(A1869),COUNTIF(Calculations!A:A, A1869),"")</f>
        <v/>
      </c>
      <c r="F1869" s="3" t="str">
        <f t="shared" si="352"/>
        <v/>
      </c>
      <c r="G1869" s="3" t="str">
        <f t="shared" si="353"/>
        <v/>
      </c>
      <c r="H1869" s="3" t="str">
        <f t="shared" si="355"/>
        <v/>
      </c>
      <c r="I1869" s="3" t="str">
        <f t="shared" si="356"/>
        <v/>
      </c>
      <c r="J1869" s="3" t="str">
        <f t="shared" si="357"/>
        <v/>
      </c>
      <c r="K1869" s="3" t="str">
        <f t="shared" si="358"/>
        <v/>
      </c>
      <c r="L1869" s="3" t="str">
        <f t="shared" si="360"/>
        <v/>
      </c>
      <c r="M1869" s="3" t="str">
        <f t="shared" si="361"/>
        <v/>
      </c>
    </row>
    <row r="1870" spans="1:13" x14ac:dyDescent="0.2">
      <c r="A1870" s="9" t="str">
        <f t="shared" si="359"/>
        <v/>
      </c>
      <c r="B1870" s="3" t="str">
        <f t="shared" si="351"/>
        <v/>
      </c>
      <c r="C1870" s="3" t="str">
        <f t="shared" si="354"/>
        <v/>
      </c>
      <c r="D1870" s="3" t="str">
        <f>IF(ISNUMBER(A1870),COUNTIF(Calculations!B:B, A1870),"")</f>
        <v/>
      </c>
      <c r="E1870" s="3" t="str">
        <f>IF(ISNUMBER(A1870),COUNTIF(Calculations!A:A, A1870),"")</f>
        <v/>
      </c>
      <c r="F1870" s="3" t="str">
        <f t="shared" si="352"/>
        <v/>
      </c>
      <c r="G1870" s="3" t="str">
        <f t="shared" si="353"/>
        <v/>
      </c>
      <c r="H1870" s="3" t="str">
        <f t="shared" si="355"/>
        <v/>
      </c>
      <c r="I1870" s="3" t="str">
        <f t="shared" si="356"/>
        <v/>
      </c>
      <c r="J1870" s="3" t="str">
        <f t="shared" si="357"/>
        <v/>
      </c>
      <c r="K1870" s="3" t="str">
        <f t="shared" si="358"/>
        <v/>
      </c>
      <c r="L1870" s="3" t="str">
        <f t="shared" si="360"/>
        <v/>
      </c>
      <c r="M1870" s="3" t="str">
        <f t="shared" si="361"/>
        <v/>
      </c>
    </row>
    <row r="1871" spans="1:13" x14ac:dyDescent="0.2">
      <c r="A1871" s="9" t="str">
        <f t="shared" si="359"/>
        <v/>
      </c>
      <c r="B1871" s="3" t="str">
        <f t="shared" si="351"/>
        <v/>
      </c>
      <c r="C1871" s="3" t="str">
        <f t="shared" si="354"/>
        <v/>
      </c>
      <c r="D1871" s="3" t="str">
        <f>IF(ISNUMBER(A1871),COUNTIF(Calculations!B:B, A1871),"")</f>
        <v/>
      </c>
      <c r="E1871" s="3" t="str">
        <f>IF(ISNUMBER(A1871),COUNTIF(Calculations!A:A, A1871),"")</f>
        <v/>
      </c>
      <c r="F1871" s="3" t="str">
        <f t="shared" si="352"/>
        <v/>
      </c>
      <c r="G1871" s="3" t="str">
        <f t="shared" si="353"/>
        <v/>
      </c>
      <c r="H1871" s="3" t="str">
        <f t="shared" si="355"/>
        <v/>
      </c>
      <c r="I1871" s="3" t="str">
        <f t="shared" si="356"/>
        <v/>
      </c>
      <c r="J1871" s="3" t="str">
        <f t="shared" si="357"/>
        <v/>
      </c>
      <c r="K1871" s="3" t="str">
        <f t="shared" si="358"/>
        <v/>
      </c>
      <c r="L1871" s="3" t="str">
        <f t="shared" si="360"/>
        <v/>
      </c>
      <c r="M1871" s="3" t="str">
        <f t="shared" si="361"/>
        <v/>
      </c>
    </row>
    <row r="1872" spans="1:13" x14ac:dyDescent="0.2">
      <c r="A1872" s="9" t="str">
        <f t="shared" si="359"/>
        <v/>
      </c>
      <c r="B1872" s="3" t="str">
        <f t="shared" si="351"/>
        <v/>
      </c>
      <c r="C1872" s="3" t="str">
        <f t="shared" si="354"/>
        <v/>
      </c>
      <c r="D1872" s="3" t="str">
        <f>IF(ISNUMBER(A1872),COUNTIF(Calculations!B:B, A1872),"")</f>
        <v/>
      </c>
      <c r="E1872" s="3" t="str">
        <f>IF(ISNUMBER(A1872),COUNTIF(Calculations!A:A, A1872),"")</f>
        <v/>
      </c>
      <c r="F1872" s="3" t="str">
        <f t="shared" si="352"/>
        <v/>
      </c>
      <c r="G1872" s="3" t="str">
        <f t="shared" si="353"/>
        <v/>
      </c>
      <c r="H1872" s="3" t="str">
        <f t="shared" si="355"/>
        <v/>
      </c>
      <c r="I1872" s="3" t="str">
        <f t="shared" si="356"/>
        <v/>
      </c>
      <c r="J1872" s="3" t="str">
        <f t="shared" si="357"/>
        <v/>
      </c>
      <c r="K1872" s="3" t="str">
        <f t="shared" si="358"/>
        <v/>
      </c>
      <c r="L1872" s="3" t="str">
        <f t="shared" si="360"/>
        <v/>
      </c>
      <c r="M1872" s="3" t="str">
        <f t="shared" si="361"/>
        <v/>
      </c>
    </row>
    <row r="1873" spans="1:13" x14ac:dyDescent="0.2">
      <c r="A1873" s="9" t="str">
        <f t="shared" si="359"/>
        <v/>
      </c>
      <c r="B1873" s="3" t="str">
        <f t="shared" si="351"/>
        <v/>
      </c>
      <c r="C1873" s="3" t="str">
        <f t="shared" si="354"/>
        <v/>
      </c>
      <c r="D1873" s="3" t="str">
        <f>IF(ISNUMBER(A1873),COUNTIF(Calculations!B:B, A1873),"")</f>
        <v/>
      </c>
      <c r="E1873" s="3" t="str">
        <f>IF(ISNUMBER(A1873),COUNTIF(Calculations!A:A, A1873),"")</f>
        <v/>
      </c>
      <c r="F1873" s="3" t="str">
        <f t="shared" si="352"/>
        <v/>
      </c>
      <c r="G1873" s="3" t="str">
        <f t="shared" si="353"/>
        <v/>
      </c>
      <c r="H1873" s="3" t="str">
        <f t="shared" si="355"/>
        <v/>
      </c>
      <c r="I1873" s="3" t="str">
        <f t="shared" si="356"/>
        <v/>
      </c>
      <c r="J1873" s="3" t="str">
        <f t="shared" si="357"/>
        <v/>
      </c>
      <c r="K1873" s="3" t="str">
        <f t="shared" si="358"/>
        <v/>
      </c>
      <c r="L1873" s="3" t="str">
        <f t="shared" si="360"/>
        <v/>
      </c>
      <c r="M1873" s="3" t="str">
        <f t="shared" si="361"/>
        <v/>
      </c>
    </row>
    <row r="1874" spans="1:13" x14ac:dyDescent="0.2">
      <c r="A1874" s="9" t="str">
        <f t="shared" si="359"/>
        <v/>
      </c>
      <c r="B1874" s="3" t="str">
        <f t="shared" si="351"/>
        <v/>
      </c>
      <c r="C1874" s="3" t="str">
        <f t="shared" si="354"/>
        <v/>
      </c>
      <c r="D1874" s="3" t="str">
        <f>IF(ISNUMBER(A1874),COUNTIF(Calculations!B:B, A1874),"")</f>
        <v/>
      </c>
      <c r="E1874" s="3" t="str">
        <f>IF(ISNUMBER(A1874),COUNTIF(Calculations!A:A, A1874),"")</f>
        <v/>
      </c>
      <c r="F1874" s="3" t="str">
        <f t="shared" si="352"/>
        <v/>
      </c>
      <c r="G1874" s="3" t="str">
        <f t="shared" si="353"/>
        <v/>
      </c>
      <c r="H1874" s="3" t="str">
        <f t="shared" si="355"/>
        <v/>
      </c>
      <c r="I1874" s="3" t="str">
        <f t="shared" si="356"/>
        <v/>
      </c>
      <c r="J1874" s="3" t="str">
        <f t="shared" si="357"/>
        <v/>
      </c>
      <c r="K1874" s="3" t="str">
        <f t="shared" si="358"/>
        <v/>
      </c>
      <c r="L1874" s="3" t="str">
        <f t="shared" si="360"/>
        <v/>
      </c>
      <c r="M1874" s="3" t="str">
        <f t="shared" si="361"/>
        <v/>
      </c>
    </row>
    <row r="1875" spans="1:13" x14ac:dyDescent="0.2">
      <c r="A1875" s="9" t="str">
        <f t="shared" si="359"/>
        <v/>
      </c>
      <c r="B1875" s="3" t="str">
        <f t="shared" si="351"/>
        <v/>
      </c>
      <c r="C1875" s="3" t="str">
        <f t="shared" si="354"/>
        <v/>
      </c>
      <c r="D1875" s="3" t="str">
        <f>IF(ISNUMBER(A1875),COUNTIF(Calculations!B:B, A1875),"")</f>
        <v/>
      </c>
      <c r="E1875" s="3" t="str">
        <f>IF(ISNUMBER(A1875),COUNTIF(Calculations!A:A, A1875),"")</f>
        <v/>
      </c>
      <c r="F1875" s="3" t="str">
        <f t="shared" si="352"/>
        <v/>
      </c>
      <c r="G1875" s="3" t="str">
        <f t="shared" si="353"/>
        <v/>
      </c>
      <c r="H1875" s="3" t="str">
        <f t="shared" si="355"/>
        <v/>
      </c>
      <c r="I1875" s="3" t="str">
        <f t="shared" si="356"/>
        <v/>
      </c>
      <c r="J1875" s="3" t="str">
        <f t="shared" si="357"/>
        <v/>
      </c>
      <c r="K1875" s="3" t="str">
        <f t="shared" si="358"/>
        <v/>
      </c>
      <c r="L1875" s="3" t="str">
        <f t="shared" si="360"/>
        <v/>
      </c>
      <c r="M1875" s="3" t="str">
        <f t="shared" si="361"/>
        <v/>
      </c>
    </row>
    <row r="1876" spans="1:13" x14ac:dyDescent="0.2">
      <c r="A1876" s="9" t="str">
        <f t="shared" si="359"/>
        <v/>
      </c>
      <c r="B1876" s="3" t="str">
        <f t="shared" si="351"/>
        <v/>
      </c>
      <c r="C1876" s="3" t="str">
        <f t="shared" si="354"/>
        <v/>
      </c>
      <c r="D1876" s="3" t="str">
        <f>IF(ISNUMBER(A1876),COUNTIF(Calculations!B:B, A1876),"")</f>
        <v/>
      </c>
      <c r="E1876" s="3" t="str">
        <f>IF(ISNUMBER(A1876),COUNTIF(Calculations!A:A, A1876),"")</f>
        <v/>
      </c>
      <c r="F1876" s="3" t="str">
        <f t="shared" si="352"/>
        <v/>
      </c>
      <c r="G1876" s="3" t="str">
        <f t="shared" si="353"/>
        <v/>
      </c>
      <c r="H1876" s="3" t="str">
        <f t="shared" si="355"/>
        <v/>
      </c>
      <c r="I1876" s="3" t="str">
        <f t="shared" si="356"/>
        <v/>
      </c>
      <c r="J1876" s="3" t="str">
        <f t="shared" si="357"/>
        <v/>
      </c>
      <c r="K1876" s="3" t="str">
        <f t="shared" si="358"/>
        <v/>
      </c>
      <c r="L1876" s="3" t="str">
        <f t="shared" si="360"/>
        <v/>
      </c>
      <c r="M1876" s="3" t="str">
        <f t="shared" si="361"/>
        <v/>
      </c>
    </row>
    <row r="1877" spans="1:13" x14ac:dyDescent="0.2">
      <c r="A1877" s="9" t="str">
        <f t="shared" si="359"/>
        <v/>
      </c>
      <c r="B1877" s="3" t="str">
        <f t="shared" si="351"/>
        <v/>
      </c>
      <c r="C1877" s="3" t="str">
        <f t="shared" si="354"/>
        <v/>
      </c>
      <c r="D1877" s="3" t="str">
        <f>IF(ISNUMBER(A1877),COUNTIF(Calculations!B:B, A1877),"")</f>
        <v/>
      </c>
      <c r="E1877" s="3" t="str">
        <f>IF(ISNUMBER(A1877),COUNTIF(Calculations!A:A, A1877),"")</f>
        <v/>
      </c>
      <c r="F1877" s="3" t="str">
        <f t="shared" si="352"/>
        <v/>
      </c>
      <c r="G1877" s="3" t="str">
        <f t="shared" si="353"/>
        <v/>
      </c>
      <c r="H1877" s="3" t="str">
        <f t="shared" si="355"/>
        <v/>
      </c>
      <c r="I1877" s="3" t="str">
        <f t="shared" si="356"/>
        <v/>
      </c>
      <c r="J1877" s="3" t="str">
        <f t="shared" si="357"/>
        <v/>
      </c>
      <c r="K1877" s="3" t="str">
        <f t="shared" si="358"/>
        <v/>
      </c>
      <c r="L1877" s="3" t="str">
        <f t="shared" si="360"/>
        <v/>
      </c>
      <c r="M1877" s="3" t="str">
        <f t="shared" si="361"/>
        <v/>
      </c>
    </row>
    <row r="1878" spans="1:13" x14ac:dyDescent="0.2">
      <c r="A1878" s="9" t="str">
        <f t="shared" si="359"/>
        <v/>
      </c>
      <c r="B1878" s="3" t="str">
        <f t="shared" si="351"/>
        <v/>
      </c>
      <c r="C1878" s="3" t="str">
        <f t="shared" si="354"/>
        <v/>
      </c>
      <c r="D1878" s="3" t="str">
        <f>IF(ISNUMBER(A1878),COUNTIF(Calculations!B:B, A1878),"")</f>
        <v/>
      </c>
      <c r="E1878" s="3" t="str">
        <f>IF(ISNUMBER(A1878),COUNTIF(Calculations!A:A, A1878),"")</f>
        <v/>
      </c>
      <c r="F1878" s="3" t="str">
        <f t="shared" si="352"/>
        <v/>
      </c>
      <c r="G1878" s="3" t="str">
        <f t="shared" si="353"/>
        <v/>
      </c>
      <c r="H1878" s="3" t="str">
        <f t="shared" si="355"/>
        <v/>
      </c>
      <c r="I1878" s="3" t="str">
        <f t="shared" si="356"/>
        <v/>
      </c>
      <c r="J1878" s="3" t="str">
        <f t="shared" si="357"/>
        <v/>
      </c>
      <c r="K1878" s="3" t="str">
        <f t="shared" si="358"/>
        <v/>
      </c>
      <c r="L1878" s="3" t="str">
        <f t="shared" si="360"/>
        <v/>
      </c>
      <c r="M1878" s="3" t="str">
        <f t="shared" si="361"/>
        <v/>
      </c>
    </row>
    <row r="1879" spans="1:13" x14ac:dyDescent="0.2">
      <c r="A1879" s="9" t="str">
        <f t="shared" si="359"/>
        <v/>
      </c>
      <c r="B1879" s="3" t="str">
        <f t="shared" si="351"/>
        <v/>
      </c>
      <c r="C1879" s="3" t="str">
        <f t="shared" si="354"/>
        <v/>
      </c>
      <c r="D1879" s="3" t="str">
        <f>IF(ISNUMBER(A1879),COUNTIF(Calculations!B:B, A1879),"")</f>
        <v/>
      </c>
      <c r="E1879" s="3" t="str">
        <f>IF(ISNUMBER(A1879),COUNTIF(Calculations!A:A, A1879),"")</f>
        <v/>
      </c>
      <c r="F1879" s="3" t="str">
        <f t="shared" si="352"/>
        <v/>
      </c>
      <c r="G1879" s="3" t="str">
        <f t="shared" si="353"/>
        <v/>
      </c>
      <c r="H1879" s="3" t="str">
        <f t="shared" si="355"/>
        <v/>
      </c>
      <c r="I1879" s="3" t="str">
        <f t="shared" si="356"/>
        <v/>
      </c>
      <c r="J1879" s="3" t="str">
        <f t="shared" si="357"/>
        <v/>
      </c>
      <c r="K1879" s="3" t="str">
        <f t="shared" si="358"/>
        <v/>
      </c>
      <c r="L1879" s="3" t="str">
        <f t="shared" si="360"/>
        <v/>
      </c>
      <c r="M1879" s="3" t="str">
        <f t="shared" si="361"/>
        <v/>
      </c>
    </row>
    <row r="1880" spans="1:13" x14ac:dyDescent="0.2">
      <c r="A1880" s="9" t="str">
        <f t="shared" si="359"/>
        <v/>
      </c>
      <c r="B1880" s="3" t="str">
        <f t="shared" si="351"/>
        <v/>
      </c>
      <c r="C1880" s="3" t="str">
        <f t="shared" si="354"/>
        <v/>
      </c>
      <c r="D1880" s="3" t="str">
        <f>IF(ISNUMBER(A1880),COUNTIF(Calculations!B:B, A1880),"")</f>
        <v/>
      </c>
      <c r="E1880" s="3" t="str">
        <f>IF(ISNUMBER(A1880),COUNTIF(Calculations!A:A, A1880),"")</f>
        <v/>
      </c>
      <c r="F1880" s="3" t="str">
        <f t="shared" si="352"/>
        <v/>
      </c>
      <c r="G1880" s="3" t="str">
        <f t="shared" si="353"/>
        <v/>
      </c>
      <c r="H1880" s="3" t="str">
        <f t="shared" si="355"/>
        <v/>
      </c>
      <c r="I1880" s="3" t="str">
        <f t="shared" si="356"/>
        <v/>
      </c>
      <c r="J1880" s="3" t="str">
        <f t="shared" si="357"/>
        <v/>
      </c>
      <c r="K1880" s="3" t="str">
        <f t="shared" si="358"/>
        <v/>
      </c>
      <c r="L1880" s="3" t="str">
        <f t="shared" si="360"/>
        <v/>
      </c>
      <c r="M1880" s="3" t="str">
        <f t="shared" si="361"/>
        <v/>
      </c>
    </row>
    <row r="1881" spans="1:13" x14ac:dyDescent="0.2">
      <c r="A1881" s="9" t="str">
        <f t="shared" si="359"/>
        <v/>
      </c>
      <c r="B1881" s="3" t="str">
        <f t="shared" si="351"/>
        <v/>
      </c>
      <c r="C1881" s="3" t="str">
        <f t="shared" si="354"/>
        <v/>
      </c>
      <c r="D1881" s="3" t="str">
        <f>IF(ISNUMBER(A1881),COUNTIF(Calculations!B:B, A1881),"")</f>
        <v/>
      </c>
      <c r="E1881" s="3" t="str">
        <f>IF(ISNUMBER(A1881),COUNTIF(Calculations!A:A, A1881),"")</f>
        <v/>
      </c>
      <c r="F1881" s="3" t="str">
        <f t="shared" si="352"/>
        <v/>
      </c>
      <c r="G1881" s="3" t="str">
        <f t="shared" si="353"/>
        <v/>
      </c>
      <c r="H1881" s="3" t="str">
        <f t="shared" si="355"/>
        <v/>
      </c>
      <c r="I1881" s="3" t="str">
        <f t="shared" si="356"/>
        <v/>
      </c>
      <c r="J1881" s="3" t="str">
        <f t="shared" si="357"/>
        <v/>
      </c>
      <c r="K1881" s="3" t="str">
        <f t="shared" si="358"/>
        <v/>
      </c>
      <c r="L1881" s="3" t="str">
        <f t="shared" si="360"/>
        <v/>
      </c>
      <c r="M1881" s="3" t="str">
        <f t="shared" si="361"/>
        <v/>
      </c>
    </row>
    <row r="1882" spans="1:13" x14ac:dyDescent="0.2">
      <c r="A1882" s="9" t="str">
        <f t="shared" si="359"/>
        <v/>
      </c>
      <c r="B1882" s="3" t="str">
        <f t="shared" si="351"/>
        <v/>
      </c>
      <c r="C1882" s="3" t="str">
        <f t="shared" si="354"/>
        <v/>
      </c>
      <c r="D1882" s="3" t="str">
        <f>IF(ISNUMBER(A1882),COUNTIF(Calculations!B:B, A1882),"")</f>
        <v/>
      </c>
      <c r="E1882" s="3" t="str">
        <f>IF(ISNUMBER(A1882),COUNTIF(Calculations!A:A, A1882),"")</f>
        <v/>
      </c>
      <c r="F1882" s="3" t="str">
        <f t="shared" si="352"/>
        <v/>
      </c>
      <c r="G1882" s="3" t="str">
        <f t="shared" si="353"/>
        <v/>
      </c>
      <c r="H1882" s="3" t="str">
        <f t="shared" si="355"/>
        <v/>
      </c>
      <c r="I1882" s="3" t="str">
        <f t="shared" si="356"/>
        <v/>
      </c>
      <c r="J1882" s="3" t="str">
        <f t="shared" si="357"/>
        <v/>
      </c>
      <c r="K1882" s="3" t="str">
        <f t="shared" si="358"/>
        <v/>
      </c>
      <c r="L1882" s="3" t="str">
        <f t="shared" si="360"/>
        <v/>
      </c>
      <c r="M1882" s="3" t="str">
        <f t="shared" si="361"/>
        <v/>
      </c>
    </row>
    <row r="1883" spans="1:13" x14ac:dyDescent="0.2">
      <c r="A1883" s="9" t="str">
        <f t="shared" si="359"/>
        <v/>
      </c>
      <c r="B1883" s="3" t="str">
        <f t="shared" si="351"/>
        <v/>
      </c>
      <c r="C1883" s="3" t="str">
        <f t="shared" si="354"/>
        <v/>
      </c>
      <c r="D1883" s="3" t="str">
        <f>IF(ISNUMBER(A1883),COUNTIF(Calculations!B:B, A1883),"")</f>
        <v/>
      </c>
      <c r="E1883" s="3" t="str">
        <f>IF(ISNUMBER(A1883),COUNTIF(Calculations!A:A, A1883),"")</f>
        <v/>
      </c>
      <c r="F1883" s="3" t="str">
        <f t="shared" si="352"/>
        <v/>
      </c>
      <c r="G1883" s="3" t="str">
        <f t="shared" si="353"/>
        <v/>
      </c>
      <c r="H1883" s="3" t="str">
        <f t="shared" si="355"/>
        <v/>
      </c>
      <c r="I1883" s="3" t="str">
        <f t="shared" si="356"/>
        <v/>
      </c>
      <c r="J1883" s="3" t="str">
        <f t="shared" si="357"/>
        <v/>
      </c>
      <c r="K1883" s="3" t="str">
        <f t="shared" si="358"/>
        <v/>
      </c>
      <c r="L1883" s="3" t="str">
        <f t="shared" si="360"/>
        <v/>
      </c>
      <c r="M1883" s="3" t="str">
        <f t="shared" si="361"/>
        <v/>
      </c>
    </row>
    <row r="1884" spans="1:13" x14ac:dyDescent="0.2">
      <c r="A1884" s="9" t="str">
        <f t="shared" si="359"/>
        <v/>
      </c>
      <c r="B1884" s="3" t="str">
        <f t="shared" si="351"/>
        <v/>
      </c>
      <c r="C1884" s="3" t="str">
        <f t="shared" si="354"/>
        <v/>
      </c>
      <c r="D1884" s="3" t="str">
        <f>IF(ISNUMBER(A1884),COUNTIF(Calculations!B:B, A1884),"")</f>
        <v/>
      </c>
      <c r="E1884" s="3" t="str">
        <f>IF(ISNUMBER(A1884),COUNTIF(Calculations!A:A, A1884),"")</f>
        <v/>
      </c>
      <c r="F1884" s="3" t="str">
        <f t="shared" si="352"/>
        <v/>
      </c>
      <c r="G1884" s="3" t="str">
        <f t="shared" si="353"/>
        <v/>
      </c>
      <c r="H1884" s="3" t="str">
        <f t="shared" si="355"/>
        <v/>
      </c>
      <c r="I1884" s="3" t="str">
        <f t="shared" si="356"/>
        <v/>
      </c>
      <c r="J1884" s="3" t="str">
        <f t="shared" si="357"/>
        <v/>
      </c>
      <c r="K1884" s="3" t="str">
        <f t="shared" si="358"/>
        <v/>
      </c>
      <c r="L1884" s="3" t="str">
        <f t="shared" si="360"/>
        <v/>
      </c>
      <c r="M1884" s="3" t="str">
        <f t="shared" si="361"/>
        <v/>
      </c>
    </row>
    <row r="1885" spans="1:13" x14ac:dyDescent="0.2">
      <c r="A1885" s="9" t="str">
        <f t="shared" si="359"/>
        <v/>
      </c>
      <c r="B1885" s="3" t="str">
        <f t="shared" si="351"/>
        <v/>
      </c>
      <c r="C1885" s="3" t="str">
        <f t="shared" si="354"/>
        <v/>
      </c>
      <c r="D1885" s="3" t="str">
        <f>IF(ISNUMBER(A1885),COUNTIF(Calculations!B:B, A1885),"")</f>
        <v/>
      </c>
      <c r="E1885" s="3" t="str">
        <f>IF(ISNUMBER(A1885),COUNTIF(Calculations!A:A, A1885),"")</f>
        <v/>
      </c>
      <c r="F1885" s="3" t="str">
        <f t="shared" si="352"/>
        <v/>
      </c>
      <c r="G1885" s="3" t="str">
        <f t="shared" si="353"/>
        <v/>
      </c>
      <c r="H1885" s="3" t="str">
        <f t="shared" si="355"/>
        <v/>
      </c>
      <c r="I1885" s="3" t="str">
        <f t="shared" si="356"/>
        <v/>
      </c>
      <c r="J1885" s="3" t="str">
        <f t="shared" si="357"/>
        <v/>
      </c>
      <c r="K1885" s="3" t="str">
        <f t="shared" si="358"/>
        <v/>
      </c>
      <c r="L1885" s="3" t="str">
        <f t="shared" si="360"/>
        <v/>
      </c>
      <c r="M1885" s="3" t="str">
        <f t="shared" si="361"/>
        <v/>
      </c>
    </row>
    <row r="1886" spans="1:13" x14ac:dyDescent="0.2">
      <c r="A1886" s="9" t="str">
        <f t="shared" si="359"/>
        <v/>
      </c>
      <c r="B1886" s="3" t="str">
        <f t="shared" si="351"/>
        <v/>
      </c>
      <c r="C1886" s="3" t="str">
        <f t="shared" si="354"/>
        <v/>
      </c>
      <c r="D1886" s="3" t="str">
        <f>IF(ISNUMBER(A1886),COUNTIF(Calculations!B:B, A1886),"")</f>
        <v/>
      </c>
      <c r="E1886" s="3" t="str">
        <f>IF(ISNUMBER(A1886),COUNTIF(Calculations!A:A, A1886),"")</f>
        <v/>
      </c>
      <c r="F1886" s="3" t="str">
        <f t="shared" si="352"/>
        <v/>
      </c>
      <c r="G1886" s="3" t="str">
        <f t="shared" si="353"/>
        <v/>
      </c>
      <c r="H1886" s="3" t="str">
        <f t="shared" si="355"/>
        <v/>
      </c>
      <c r="I1886" s="3" t="str">
        <f t="shared" si="356"/>
        <v/>
      </c>
      <c r="J1886" s="3" t="str">
        <f t="shared" si="357"/>
        <v/>
      </c>
      <c r="K1886" s="3" t="str">
        <f t="shared" si="358"/>
        <v/>
      </c>
      <c r="L1886" s="3" t="str">
        <f t="shared" si="360"/>
        <v/>
      </c>
      <c r="M1886" s="3" t="str">
        <f t="shared" si="361"/>
        <v/>
      </c>
    </row>
    <row r="1887" spans="1:13" x14ac:dyDescent="0.2">
      <c r="A1887" s="9" t="str">
        <f t="shared" si="359"/>
        <v/>
      </c>
      <c r="B1887" s="3" t="str">
        <f t="shared" si="351"/>
        <v/>
      </c>
      <c r="C1887" s="3" t="str">
        <f t="shared" si="354"/>
        <v/>
      </c>
      <c r="D1887" s="3" t="str">
        <f>IF(ISNUMBER(A1887),COUNTIF(Calculations!B:B, A1887),"")</f>
        <v/>
      </c>
      <c r="E1887" s="3" t="str">
        <f>IF(ISNUMBER(A1887),COUNTIF(Calculations!A:A, A1887),"")</f>
        <v/>
      </c>
      <c r="F1887" s="3" t="str">
        <f t="shared" si="352"/>
        <v/>
      </c>
      <c r="G1887" s="3" t="str">
        <f t="shared" si="353"/>
        <v/>
      </c>
      <c r="H1887" s="3" t="str">
        <f t="shared" si="355"/>
        <v/>
      </c>
      <c r="I1887" s="3" t="str">
        <f t="shared" si="356"/>
        <v/>
      </c>
      <c r="J1887" s="3" t="str">
        <f t="shared" si="357"/>
        <v/>
      </c>
      <c r="K1887" s="3" t="str">
        <f t="shared" si="358"/>
        <v/>
      </c>
      <c r="L1887" s="3" t="str">
        <f t="shared" si="360"/>
        <v/>
      </c>
      <c r="M1887" s="3" t="str">
        <f t="shared" si="361"/>
        <v/>
      </c>
    </row>
    <row r="1888" spans="1:13" x14ac:dyDescent="0.2">
      <c r="A1888" s="9" t="str">
        <f t="shared" si="359"/>
        <v/>
      </c>
      <c r="B1888" s="3" t="str">
        <f t="shared" si="351"/>
        <v/>
      </c>
      <c r="C1888" s="3" t="str">
        <f t="shared" si="354"/>
        <v/>
      </c>
      <c r="D1888" s="3" t="str">
        <f>IF(ISNUMBER(A1888),COUNTIF(Calculations!B:B, A1888),"")</f>
        <v/>
      </c>
      <c r="E1888" s="3" t="str">
        <f>IF(ISNUMBER(A1888),COUNTIF(Calculations!A:A, A1888),"")</f>
        <v/>
      </c>
      <c r="F1888" s="3" t="str">
        <f t="shared" si="352"/>
        <v/>
      </c>
      <c r="G1888" s="3" t="str">
        <f t="shared" si="353"/>
        <v/>
      </c>
      <c r="H1888" s="3" t="str">
        <f t="shared" si="355"/>
        <v/>
      </c>
      <c r="I1888" s="3" t="str">
        <f t="shared" si="356"/>
        <v/>
      </c>
      <c r="J1888" s="3" t="str">
        <f t="shared" si="357"/>
        <v/>
      </c>
      <c r="K1888" s="3" t="str">
        <f t="shared" si="358"/>
        <v/>
      </c>
      <c r="L1888" s="3" t="str">
        <f t="shared" si="360"/>
        <v/>
      </c>
      <c r="M1888" s="3" t="str">
        <f t="shared" si="361"/>
        <v/>
      </c>
    </row>
    <row r="1889" spans="1:13" x14ac:dyDescent="0.2">
      <c r="A1889" s="9" t="str">
        <f t="shared" si="359"/>
        <v/>
      </c>
      <c r="B1889" s="3" t="str">
        <f t="shared" si="351"/>
        <v/>
      </c>
      <c r="C1889" s="3" t="str">
        <f t="shared" si="354"/>
        <v/>
      </c>
      <c r="D1889" s="3" t="str">
        <f>IF(ISNUMBER(A1889),COUNTIF(Calculations!B:B, A1889),"")</f>
        <v/>
      </c>
      <c r="E1889" s="3" t="str">
        <f>IF(ISNUMBER(A1889),COUNTIF(Calculations!A:A, A1889),"")</f>
        <v/>
      </c>
      <c r="F1889" s="3" t="str">
        <f t="shared" si="352"/>
        <v/>
      </c>
      <c r="G1889" s="3" t="str">
        <f t="shared" si="353"/>
        <v/>
      </c>
      <c r="H1889" s="3" t="str">
        <f t="shared" si="355"/>
        <v/>
      </c>
      <c r="I1889" s="3" t="str">
        <f t="shared" si="356"/>
        <v/>
      </c>
      <c r="J1889" s="3" t="str">
        <f t="shared" si="357"/>
        <v/>
      </c>
      <c r="K1889" s="3" t="str">
        <f t="shared" si="358"/>
        <v/>
      </c>
      <c r="L1889" s="3" t="str">
        <f t="shared" si="360"/>
        <v/>
      </c>
      <c r="M1889" s="3" t="str">
        <f t="shared" si="361"/>
        <v/>
      </c>
    </row>
    <row r="1890" spans="1:13" x14ac:dyDescent="0.2">
      <c r="A1890" s="9" t="str">
        <f t="shared" si="359"/>
        <v/>
      </c>
      <c r="B1890" s="3" t="str">
        <f t="shared" si="351"/>
        <v/>
      </c>
      <c r="C1890" s="3" t="str">
        <f t="shared" si="354"/>
        <v/>
      </c>
      <c r="D1890" s="3" t="str">
        <f>IF(ISNUMBER(A1890),COUNTIF(Calculations!B:B, A1890),"")</f>
        <v/>
      </c>
      <c r="E1890" s="3" t="str">
        <f>IF(ISNUMBER(A1890),COUNTIF(Calculations!A:A, A1890),"")</f>
        <v/>
      </c>
      <c r="F1890" s="3" t="str">
        <f t="shared" si="352"/>
        <v/>
      </c>
      <c r="G1890" s="3" t="str">
        <f t="shared" si="353"/>
        <v/>
      </c>
      <c r="H1890" s="3" t="str">
        <f t="shared" si="355"/>
        <v/>
      </c>
      <c r="I1890" s="3" t="str">
        <f t="shared" si="356"/>
        <v/>
      </c>
      <c r="J1890" s="3" t="str">
        <f t="shared" si="357"/>
        <v/>
      </c>
      <c r="K1890" s="3" t="str">
        <f t="shared" si="358"/>
        <v/>
      </c>
      <c r="L1890" s="3" t="str">
        <f t="shared" si="360"/>
        <v/>
      </c>
      <c r="M1890" s="3" t="str">
        <f t="shared" si="361"/>
        <v/>
      </c>
    </row>
    <row r="1891" spans="1:13" x14ac:dyDescent="0.2">
      <c r="A1891" s="9" t="str">
        <f t="shared" si="359"/>
        <v/>
      </c>
      <c r="B1891" s="3" t="str">
        <f t="shared" si="351"/>
        <v/>
      </c>
      <c r="C1891" s="3" t="str">
        <f t="shared" si="354"/>
        <v/>
      </c>
      <c r="D1891" s="3" t="str">
        <f>IF(ISNUMBER(A1891),COUNTIF(Calculations!B:B, A1891),"")</f>
        <v/>
      </c>
      <c r="E1891" s="3" t="str">
        <f>IF(ISNUMBER(A1891),COUNTIF(Calculations!A:A, A1891),"")</f>
        <v/>
      </c>
      <c r="F1891" s="3" t="str">
        <f t="shared" si="352"/>
        <v/>
      </c>
      <c r="G1891" s="3" t="str">
        <f t="shared" si="353"/>
        <v/>
      </c>
      <c r="H1891" s="3" t="str">
        <f t="shared" si="355"/>
        <v/>
      </c>
      <c r="I1891" s="3" t="str">
        <f t="shared" si="356"/>
        <v/>
      </c>
      <c r="J1891" s="3" t="str">
        <f t="shared" si="357"/>
        <v/>
      </c>
      <c r="K1891" s="3" t="str">
        <f t="shared" si="358"/>
        <v/>
      </c>
      <c r="L1891" s="3" t="str">
        <f t="shared" si="360"/>
        <v/>
      </c>
      <c r="M1891" s="3" t="str">
        <f t="shared" si="361"/>
        <v/>
      </c>
    </row>
    <row r="1892" spans="1:13" x14ac:dyDescent="0.2">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3" t="str">
        <f t="shared" ref="F1892:F1955" si="363">IF(ISNUMBER(A1892),F1891 + D1892,"")</f>
        <v/>
      </c>
      <c r="G1892" s="3" t="str">
        <f t="shared" ref="G1892:G1955" si="364">IF(ISNUMBER(A1892),G1891 + E1892,"")</f>
        <v/>
      </c>
      <c r="H1892" s="3" t="str">
        <f t="shared" si="355"/>
        <v/>
      </c>
      <c r="I1892" s="3" t="str">
        <f t="shared" si="356"/>
        <v/>
      </c>
      <c r="J1892" s="3" t="str">
        <f t="shared" si="357"/>
        <v/>
      </c>
      <c r="K1892" s="3" t="str">
        <f t="shared" si="358"/>
        <v/>
      </c>
      <c r="L1892" s="3" t="str">
        <f t="shared" si="360"/>
        <v/>
      </c>
      <c r="M1892" s="3" t="str">
        <f t="shared" si="361"/>
        <v/>
      </c>
    </row>
    <row r="1893" spans="1:13" x14ac:dyDescent="0.2">
      <c r="A1893" s="9" t="str">
        <f t="shared" si="359"/>
        <v/>
      </c>
      <c r="B1893" s="3" t="str">
        <f t="shared" si="362"/>
        <v/>
      </c>
      <c r="C1893" s="3" t="str">
        <f t="shared" si="354"/>
        <v/>
      </c>
      <c r="D1893" s="3" t="str">
        <f>IF(ISNUMBER(A1893),COUNTIF(Calculations!B:B, A1893),"")</f>
        <v/>
      </c>
      <c r="E1893" s="3" t="str">
        <f>IF(ISNUMBER(A1893),COUNTIF(Calculations!A:A, A1893),"")</f>
        <v/>
      </c>
      <c r="F1893" s="3" t="str">
        <f t="shared" si="363"/>
        <v/>
      </c>
      <c r="G1893" s="3" t="str">
        <f t="shared" si="364"/>
        <v/>
      </c>
      <c r="H1893" s="3" t="str">
        <f t="shared" si="355"/>
        <v/>
      </c>
      <c r="I1893" s="3" t="str">
        <f t="shared" si="356"/>
        <v/>
      </c>
      <c r="J1893" s="3" t="str">
        <f t="shared" si="357"/>
        <v/>
      </c>
      <c r="K1893" s="3" t="str">
        <f t="shared" si="358"/>
        <v/>
      </c>
      <c r="L1893" s="3" t="str">
        <f t="shared" si="360"/>
        <v/>
      </c>
      <c r="M1893" s="3" t="str">
        <f t="shared" si="361"/>
        <v/>
      </c>
    </row>
    <row r="1894" spans="1:13" x14ac:dyDescent="0.2">
      <c r="A1894" s="9" t="str">
        <f t="shared" si="359"/>
        <v/>
      </c>
      <c r="B1894" s="3" t="str">
        <f t="shared" si="362"/>
        <v/>
      </c>
      <c r="C1894" s="3" t="str">
        <f t="shared" si="354"/>
        <v/>
      </c>
      <c r="D1894" s="3" t="str">
        <f>IF(ISNUMBER(A1894),COUNTIF(Calculations!B:B, A1894),"")</f>
        <v/>
      </c>
      <c r="E1894" s="3" t="str">
        <f>IF(ISNUMBER(A1894),COUNTIF(Calculations!A:A, A1894),"")</f>
        <v/>
      </c>
      <c r="F1894" s="3" t="str">
        <f t="shared" si="363"/>
        <v/>
      </c>
      <c r="G1894" s="3" t="str">
        <f t="shared" si="364"/>
        <v/>
      </c>
      <c r="H1894" s="3" t="str">
        <f t="shared" si="355"/>
        <v/>
      </c>
      <c r="I1894" s="3" t="str">
        <f t="shared" si="356"/>
        <v/>
      </c>
      <c r="J1894" s="3" t="str">
        <f t="shared" si="357"/>
        <v/>
      </c>
      <c r="K1894" s="3" t="str">
        <f t="shared" si="358"/>
        <v/>
      </c>
      <c r="L1894" s="3" t="str">
        <f t="shared" si="360"/>
        <v/>
      </c>
      <c r="M1894" s="3" t="str">
        <f t="shared" si="361"/>
        <v/>
      </c>
    </row>
    <row r="1895" spans="1:13" x14ac:dyDescent="0.2">
      <c r="A1895" s="9" t="str">
        <f t="shared" si="359"/>
        <v/>
      </c>
      <c r="B1895" s="3" t="str">
        <f t="shared" si="362"/>
        <v/>
      </c>
      <c r="C1895" s="3" t="str">
        <f t="shared" si="354"/>
        <v/>
      </c>
      <c r="D1895" s="3" t="str">
        <f>IF(ISNUMBER(A1895),COUNTIF(Calculations!B:B, A1895),"")</f>
        <v/>
      </c>
      <c r="E1895" s="3" t="str">
        <f>IF(ISNUMBER(A1895),COUNTIF(Calculations!A:A, A1895),"")</f>
        <v/>
      </c>
      <c r="F1895" s="3" t="str">
        <f t="shared" si="363"/>
        <v/>
      </c>
      <c r="G1895" s="3" t="str">
        <f t="shared" si="364"/>
        <v/>
      </c>
      <c r="H1895" s="3" t="str">
        <f t="shared" si="355"/>
        <v/>
      </c>
      <c r="I1895" s="3" t="str">
        <f t="shared" si="356"/>
        <v/>
      </c>
      <c r="J1895" s="3" t="str">
        <f t="shared" si="357"/>
        <v/>
      </c>
      <c r="K1895" s="3" t="str">
        <f t="shared" si="358"/>
        <v/>
      </c>
      <c r="L1895" s="3" t="str">
        <f t="shared" si="360"/>
        <v/>
      </c>
      <c r="M1895" s="3" t="str">
        <f t="shared" si="361"/>
        <v/>
      </c>
    </row>
    <row r="1896" spans="1:13" x14ac:dyDescent="0.2">
      <c r="A1896" s="9" t="str">
        <f t="shared" si="359"/>
        <v/>
      </c>
      <c r="B1896" s="3" t="str">
        <f t="shared" si="362"/>
        <v/>
      </c>
      <c r="C1896" s="3" t="str">
        <f t="shared" si="354"/>
        <v/>
      </c>
      <c r="D1896" s="3" t="str">
        <f>IF(ISNUMBER(A1896),COUNTIF(Calculations!B:B, A1896),"")</f>
        <v/>
      </c>
      <c r="E1896" s="3" t="str">
        <f>IF(ISNUMBER(A1896),COUNTIF(Calculations!A:A, A1896),"")</f>
        <v/>
      </c>
      <c r="F1896" s="3" t="str">
        <f t="shared" si="363"/>
        <v/>
      </c>
      <c r="G1896" s="3" t="str">
        <f t="shared" si="364"/>
        <v/>
      </c>
      <c r="H1896" s="3" t="str">
        <f t="shared" si="355"/>
        <v/>
      </c>
      <c r="I1896" s="3" t="str">
        <f t="shared" si="356"/>
        <v/>
      </c>
      <c r="J1896" s="3" t="str">
        <f t="shared" si="357"/>
        <v/>
      </c>
      <c r="K1896" s="3" t="str">
        <f t="shared" si="358"/>
        <v/>
      </c>
      <c r="L1896" s="3" t="str">
        <f t="shared" si="360"/>
        <v/>
      </c>
      <c r="M1896" s="3" t="str">
        <f t="shared" si="361"/>
        <v/>
      </c>
    </row>
    <row r="1897" spans="1:13" x14ac:dyDescent="0.2">
      <c r="A1897" s="9" t="str">
        <f t="shared" si="359"/>
        <v/>
      </c>
      <c r="B1897" s="3" t="str">
        <f t="shared" si="362"/>
        <v/>
      </c>
      <c r="C1897" s="3" t="str">
        <f t="shared" si="354"/>
        <v/>
      </c>
      <c r="D1897" s="3" t="str">
        <f>IF(ISNUMBER(A1897),COUNTIF(Calculations!B:B, A1897),"")</f>
        <v/>
      </c>
      <c r="E1897" s="3" t="str">
        <f>IF(ISNUMBER(A1897),COUNTIF(Calculations!A:A, A1897),"")</f>
        <v/>
      </c>
      <c r="F1897" s="3" t="str">
        <f t="shared" si="363"/>
        <v/>
      </c>
      <c r="G1897" s="3" t="str">
        <f t="shared" si="364"/>
        <v/>
      </c>
      <c r="H1897" s="3" t="str">
        <f t="shared" si="355"/>
        <v/>
      </c>
      <c r="I1897" s="3" t="str">
        <f t="shared" si="356"/>
        <v/>
      </c>
      <c r="J1897" s="3" t="str">
        <f t="shared" si="357"/>
        <v/>
      </c>
      <c r="K1897" s="3" t="str">
        <f t="shared" si="358"/>
        <v/>
      </c>
      <c r="L1897" s="3" t="str">
        <f t="shared" si="360"/>
        <v/>
      </c>
      <c r="M1897" s="3" t="str">
        <f t="shared" si="361"/>
        <v/>
      </c>
    </row>
    <row r="1898" spans="1:13" x14ac:dyDescent="0.2">
      <c r="A1898" s="9" t="str">
        <f t="shared" si="359"/>
        <v/>
      </c>
      <c r="B1898" s="3" t="str">
        <f t="shared" si="362"/>
        <v/>
      </c>
      <c r="C1898" s="3" t="str">
        <f t="shared" si="354"/>
        <v/>
      </c>
      <c r="D1898" s="3" t="str">
        <f>IF(ISNUMBER(A1898),COUNTIF(Calculations!B:B, A1898),"")</f>
        <v/>
      </c>
      <c r="E1898" s="3" t="str">
        <f>IF(ISNUMBER(A1898),COUNTIF(Calculations!A:A, A1898),"")</f>
        <v/>
      </c>
      <c r="F1898" s="3" t="str">
        <f t="shared" si="363"/>
        <v/>
      </c>
      <c r="G1898" s="3" t="str">
        <f t="shared" si="364"/>
        <v/>
      </c>
      <c r="H1898" s="3" t="str">
        <f t="shared" si="355"/>
        <v/>
      </c>
      <c r="I1898" s="3" t="str">
        <f t="shared" si="356"/>
        <v/>
      </c>
      <c r="J1898" s="3" t="str">
        <f t="shared" si="357"/>
        <v/>
      </c>
      <c r="K1898" s="3" t="str">
        <f t="shared" si="358"/>
        <v/>
      </c>
      <c r="L1898" s="3" t="str">
        <f t="shared" si="360"/>
        <v/>
      </c>
      <c r="M1898" s="3" t="str">
        <f t="shared" si="361"/>
        <v/>
      </c>
    </row>
    <row r="1899" spans="1:13" x14ac:dyDescent="0.2">
      <c r="A1899" s="9" t="str">
        <f t="shared" si="359"/>
        <v/>
      </c>
      <c r="B1899" s="3" t="str">
        <f t="shared" si="362"/>
        <v/>
      </c>
      <c r="C1899" s="3" t="str">
        <f t="shared" si="354"/>
        <v/>
      </c>
      <c r="D1899" s="3" t="str">
        <f>IF(ISNUMBER(A1899),COUNTIF(Calculations!B:B, A1899),"")</f>
        <v/>
      </c>
      <c r="E1899" s="3" t="str">
        <f>IF(ISNUMBER(A1899),COUNTIF(Calculations!A:A, A1899),"")</f>
        <v/>
      </c>
      <c r="F1899" s="3" t="str">
        <f t="shared" si="363"/>
        <v/>
      </c>
      <c r="G1899" s="3" t="str">
        <f t="shared" si="364"/>
        <v/>
      </c>
      <c r="H1899" s="3" t="str">
        <f t="shared" si="355"/>
        <v/>
      </c>
      <c r="I1899" s="3" t="str">
        <f t="shared" si="356"/>
        <v/>
      </c>
      <c r="J1899" s="3" t="str">
        <f t="shared" si="357"/>
        <v/>
      </c>
      <c r="K1899" s="3" t="str">
        <f t="shared" si="358"/>
        <v/>
      </c>
      <c r="L1899" s="3" t="str">
        <f t="shared" si="360"/>
        <v/>
      </c>
      <c r="M1899" s="3" t="str">
        <f t="shared" si="361"/>
        <v/>
      </c>
    </row>
    <row r="1900" spans="1:13" x14ac:dyDescent="0.2">
      <c r="A1900" s="9" t="str">
        <f t="shared" si="359"/>
        <v/>
      </c>
      <c r="B1900" s="3" t="str">
        <f t="shared" si="362"/>
        <v/>
      </c>
      <c r="C1900" s="3" t="str">
        <f t="shared" si="354"/>
        <v/>
      </c>
      <c r="D1900" s="3" t="str">
        <f>IF(ISNUMBER(A1900),COUNTIF(Calculations!B:B, A1900),"")</f>
        <v/>
      </c>
      <c r="E1900" s="3" t="str">
        <f>IF(ISNUMBER(A1900),COUNTIF(Calculations!A:A, A1900),"")</f>
        <v/>
      </c>
      <c r="F1900" s="3" t="str">
        <f t="shared" si="363"/>
        <v/>
      </c>
      <c r="G1900" s="3" t="str">
        <f t="shared" si="364"/>
        <v/>
      </c>
      <c r="H1900" s="3" t="str">
        <f t="shared" si="355"/>
        <v/>
      </c>
      <c r="I1900" s="3" t="str">
        <f t="shared" si="356"/>
        <v/>
      </c>
      <c r="J1900" s="3" t="str">
        <f t="shared" si="357"/>
        <v/>
      </c>
      <c r="K1900" s="3" t="str">
        <f t="shared" si="358"/>
        <v/>
      </c>
      <c r="L1900" s="3" t="str">
        <f t="shared" si="360"/>
        <v/>
      </c>
      <c r="M1900" s="3" t="str">
        <f t="shared" si="361"/>
        <v/>
      </c>
    </row>
    <row r="1901" spans="1:13" x14ac:dyDescent="0.2">
      <c r="A1901" s="9" t="str">
        <f t="shared" si="359"/>
        <v/>
      </c>
      <c r="B1901" s="3" t="str">
        <f t="shared" si="362"/>
        <v/>
      </c>
      <c r="C1901" s="3" t="str">
        <f t="shared" si="354"/>
        <v/>
      </c>
      <c r="D1901" s="3" t="str">
        <f>IF(ISNUMBER(A1901),COUNTIF(Calculations!B:B, A1901),"")</f>
        <v/>
      </c>
      <c r="E1901" s="3" t="str">
        <f>IF(ISNUMBER(A1901),COUNTIF(Calculations!A:A, A1901),"")</f>
        <v/>
      </c>
      <c r="F1901" s="3" t="str">
        <f t="shared" si="363"/>
        <v/>
      </c>
      <c r="G1901" s="3" t="str">
        <f t="shared" si="364"/>
        <v/>
      </c>
      <c r="H1901" s="3" t="str">
        <f t="shared" si="355"/>
        <v/>
      </c>
      <c r="I1901" s="3" t="str">
        <f t="shared" si="356"/>
        <v/>
      </c>
      <c r="J1901" s="3" t="str">
        <f t="shared" si="357"/>
        <v/>
      </c>
      <c r="K1901" s="3" t="str">
        <f t="shared" si="358"/>
        <v/>
      </c>
      <c r="L1901" s="3" t="str">
        <f t="shared" si="360"/>
        <v/>
      </c>
      <c r="M1901" s="3" t="str">
        <f t="shared" si="361"/>
        <v/>
      </c>
    </row>
    <row r="1902" spans="1:13" x14ac:dyDescent="0.2">
      <c r="A1902" s="9" t="str">
        <f t="shared" si="359"/>
        <v/>
      </c>
      <c r="B1902" s="3" t="str">
        <f t="shared" si="362"/>
        <v/>
      </c>
      <c r="C1902" s="3" t="str">
        <f t="shared" si="354"/>
        <v/>
      </c>
      <c r="D1902" s="3" t="str">
        <f>IF(ISNUMBER(A1902),COUNTIF(Calculations!B:B, A1902),"")</f>
        <v/>
      </c>
      <c r="E1902" s="3" t="str">
        <f>IF(ISNUMBER(A1902),COUNTIF(Calculations!A:A, A1902),"")</f>
        <v/>
      </c>
      <c r="F1902" s="3" t="str">
        <f t="shared" si="363"/>
        <v/>
      </c>
      <c r="G1902" s="3" t="str">
        <f t="shared" si="364"/>
        <v/>
      </c>
      <c r="H1902" s="3" t="str">
        <f t="shared" si="355"/>
        <v/>
      </c>
      <c r="I1902" s="3" t="str">
        <f t="shared" si="356"/>
        <v/>
      </c>
      <c r="J1902" s="3" t="str">
        <f t="shared" si="357"/>
        <v/>
      </c>
      <c r="K1902" s="3" t="str">
        <f t="shared" si="358"/>
        <v/>
      </c>
      <c r="L1902" s="3" t="str">
        <f t="shared" si="360"/>
        <v/>
      </c>
      <c r="M1902" s="3" t="str">
        <f t="shared" si="361"/>
        <v/>
      </c>
    </row>
    <row r="1903" spans="1:13" x14ac:dyDescent="0.2">
      <c r="A1903" s="9" t="str">
        <f t="shared" si="359"/>
        <v/>
      </c>
      <c r="B1903" s="3" t="str">
        <f t="shared" si="362"/>
        <v/>
      </c>
      <c r="C1903" s="3" t="str">
        <f t="shared" si="354"/>
        <v/>
      </c>
      <c r="D1903" s="3" t="str">
        <f>IF(ISNUMBER(A1903),COUNTIF(Calculations!B:B, A1903),"")</f>
        <v/>
      </c>
      <c r="E1903" s="3" t="str">
        <f>IF(ISNUMBER(A1903),COUNTIF(Calculations!A:A, A1903),"")</f>
        <v/>
      </c>
      <c r="F1903" s="3" t="str">
        <f t="shared" si="363"/>
        <v/>
      </c>
      <c r="G1903" s="3" t="str">
        <f t="shared" si="364"/>
        <v/>
      </c>
      <c r="H1903" s="3" t="str">
        <f t="shared" si="355"/>
        <v/>
      </c>
      <c r="I1903" s="3" t="str">
        <f t="shared" si="356"/>
        <v/>
      </c>
      <c r="J1903" s="3" t="str">
        <f t="shared" si="357"/>
        <v/>
      </c>
      <c r="K1903" s="3" t="str">
        <f t="shared" si="358"/>
        <v/>
      </c>
      <c r="L1903" s="3" t="str">
        <f t="shared" si="360"/>
        <v/>
      </c>
      <c r="M1903" s="3" t="str">
        <f t="shared" si="361"/>
        <v/>
      </c>
    </row>
    <row r="1904" spans="1:13" x14ac:dyDescent="0.2">
      <c r="A1904" s="9" t="str">
        <f t="shared" si="359"/>
        <v/>
      </c>
      <c r="B1904" s="3" t="str">
        <f t="shared" si="362"/>
        <v/>
      </c>
      <c r="C1904" s="3" t="str">
        <f t="shared" si="354"/>
        <v/>
      </c>
      <c r="D1904" s="3" t="str">
        <f>IF(ISNUMBER(A1904),COUNTIF(Calculations!B:B, A1904),"")</f>
        <v/>
      </c>
      <c r="E1904" s="3" t="str">
        <f>IF(ISNUMBER(A1904),COUNTIF(Calculations!A:A, A1904),"")</f>
        <v/>
      </c>
      <c r="F1904" s="3" t="str">
        <f t="shared" si="363"/>
        <v/>
      </c>
      <c r="G1904" s="3" t="str">
        <f t="shared" si="364"/>
        <v/>
      </c>
      <c r="H1904" s="3" t="str">
        <f t="shared" si="355"/>
        <v/>
      </c>
      <c r="I1904" s="3" t="str">
        <f t="shared" si="356"/>
        <v/>
      </c>
      <c r="J1904" s="3" t="str">
        <f t="shared" si="357"/>
        <v/>
      </c>
      <c r="K1904" s="3" t="str">
        <f t="shared" si="358"/>
        <v/>
      </c>
      <c r="L1904" s="3" t="str">
        <f t="shared" si="360"/>
        <v/>
      </c>
      <c r="M1904" s="3" t="str">
        <f t="shared" si="361"/>
        <v/>
      </c>
    </row>
    <row r="1905" spans="1:13" x14ac:dyDescent="0.2">
      <c r="A1905" s="9" t="str">
        <f t="shared" si="359"/>
        <v/>
      </c>
      <c r="B1905" s="3" t="str">
        <f t="shared" si="362"/>
        <v/>
      </c>
      <c r="C1905" s="3" t="str">
        <f t="shared" si="354"/>
        <v/>
      </c>
      <c r="D1905" s="3" t="str">
        <f>IF(ISNUMBER(A1905),COUNTIF(Calculations!B:B, A1905),"")</f>
        <v/>
      </c>
      <c r="E1905" s="3" t="str">
        <f>IF(ISNUMBER(A1905),COUNTIF(Calculations!A:A, A1905),"")</f>
        <v/>
      </c>
      <c r="F1905" s="3" t="str">
        <f t="shared" si="363"/>
        <v/>
      </c>
      <c r="G1905" s="3" t="str">
        <f t="shared" si="364"/>
        <v/>
      </c>
      <c r="H1905" s="3" t="str">
        <f t="shared" si="355"/>
        <v/>
      </c>
      <c r="I1905" s="3" t="str">
        <f t="shared" si="356"/>
        <v/>
      </c>
      <c r="J1905" s="3" t="str">
        <f t="shared" si="357"/>
        <v/>
      </c>
      <c r="K1905" s="3" t="str">
        <f t="shared" si="358"/>
        <v/>
      </c>
      <c r="L1905" s="3" t="str">
        <f t="shared" si="360"/>
        <v/>
      </c>
      <c r="M1905" s="3" t="str">
        <f t="shared" si="361"/>
        <v/>
      </c>
    </row>
    <row r="1906" spans="1:13" x14ac:dyDescent="0.2">
      <c r="A1906" s="9" t="str">
        <f t="shared" si="359"/>
        <v/>
      </c>
      <c r="B1906" s="3" t="str">
        <f t="shared" si="362"/>
        <v/>
      </c>
      <c r="C1906" s="3" t="str">
        <f t="shared" si="354"/>
        <v/>
      </c>
      <c r="D1906" s="3" t="str">
        <f>IF(ISNUMBER(A1906),COUNTIF(Calculations!B:B, A1906),"")</f>
        <v/>
      </c>
      <c r="E1906" s="3" t="str">
        <f>IF(ISNUMBER(A1906),COUNTIF(Calculations!A:A, A1906),"")</f>
        <v/>
      </c>
      <c r="F1906" s="3" t="str">
        <f t="shared" si="363"/>
        <v/>
      </c>
      <c r="G1906" s="3" t="str">
        <f t="shared" si="364"/>
        <v/>
      </c>
      <c r="H1906" s="3" t="str">
        <f t="shared" si="355"/>
        <v/>
      </c>
      <c r="I1906" s="3" t="str">
        <f t="shared" si="356"/>
        <v/>
      </c>
      <c r="J1906" s="3" t="str">
        <f t="shared" si="357"/>
        <v/>
      </c>
      <c r="K1906" s="3" t="str">
        <f t="shared" si="358"/>
        <v/>
      </c>
      <c r="L1906" s="3" t="str">
        <f t="shared" si="360"/>
        <v/>
      </c>
      <c r="M1906" s="3" t="str">
        <f t="shared" si="361"/>
        <v/>
      </c>
    </row>
    <row r="1907" spans="1:13" x14ac:dyDescent="0.2">
      <c r="A1907" s="9" t="str">
        <f t="shared" si="359"/>
        <v/>
      </c>
      <c r="B1907" s="3" t="str">
        <f t="shared" si="362"/>
        <v/>
      </c>
      <c r="C1907" s="3" t="str">
        <f t="shared" si="354"/>
        <v/>
      </c>
      <c r="D1907" s="3" t="str">
        <f>IF(ISNUMBER(A1907),COUNTIF(Calculations!B:B, A1907),"")</f>
        <v/>
      </c>
      <c r="E1907" s="3" t="str">
        <f>IF(ISNUMBER(A1907),COUNTIF(Calculations!A:A, A1907),"")</f>
        <v/>
      </c>
      <c r="F1907" s="3" t="str">
        <f t="shared" si="363"/>
        <v/>
      </c>
      <c r="G1907" s="3" t="str">
        <f t="shared" si="364"/>
        <v/>
      </c>
      <c r="H1907" s="3" t="str">
        <f t="shared" si="355"/>
        <v/>
      </c>
      <c r="I1907" s="3" t="str">
        <f t="shared" si="356"/>
        <v/>
      </c>
      <c r="J1907" s="3" t="str">
        <f t="shared" si="357"/>
        <v/>
      </c>
      <c r="K1907" s="3" t="str">
        <f t="shared" si="358"/>
        <v/>
      </c>
      <c r="L1907" s="3" t="str">
        <f t="shared" si="360"/>
        <v/>
      </c>
      <c r="M1907" s="3" t="str">
        <f t="shared" si="361"/>
        <v/>
      </c>
    </row>
    <row r="1908" spans="1:13" x14ac:dyDescent="0.2">
      <c r="A1908" s="9" t="str">
        <f t="shared" si="359"/>
        <v/>
      </c>
      <c r="B1908" s="3" t="str">
        <f t="shared" si="362"/>
        <v/>
      </c>
      <c r="C1908" s="3" t="str">
        <f t="shared" si="354"/>
        <v/>
      </c>
      <c r="D1908" s="3" t="str">
        <f>IF(ISNUMBER(A1908),COUNTIF(Calculations!B:B, A1908),"")</f>
        <v/>
      </c>
      <c r="E1908" s="3" t="str">
        <f>IF(ISNUMBER(A1908),COUNTIF(Calculations!A:A, A1908),"")</f>
        <v/>
      </c>
      <c r="F1908" s="3" t="str">
        <f t="shared" si="363"/>
        <v/>
      </c>
      <c r="G1908" s="3" t="str">
        <f t="shared" si="364"/>
        <v/>
      </c>
      <c r="H1908" s="3" t="str">
        <f t="shared" si="355"/>
        <v/>
      </c>
      <c r="I1908" s="3" t="str">
        <f t="shared" si="356"/>
        <v/>
      </c>
      <c r="J1908" s="3" t="str">
        <f t="shared" si="357"/>
        <v/>
      </c>
      <c r="K1908" s="3" t="str">
        <f t="shared" si="358"/>
        <v/>
      </c>
      <c r="L1908" s="3" t="str">
        <f t="shared" si="360"/>
        <v/>
      </c>
      <c r="M1908" s="3" t="str">
        <f t="shared" si="361"/>
        <v/>
      </c>
    </row>
    <row r="1909" spans="1:13" x14ac:dyDescent="0.2">
      <c r="A1909" s="9" t="str">
        <f t="shared" si="359"/>
        <v/>
      </c>
      <c r="B1909" s="3" t="str">
        <f t="shared" si="362"/>
        <v/>
      </c>
      <c r="C1909" s="3" t="str">
        <f t="shared" si="354"/>
        <v/>
      </c>
      <c r="D1909" s="3" t="str">
        <f>IF(ISNUMBER(A1909),COUNTIF(Calculations!B:B, A1909),"")</f>
        <v/>
      </c>
      <c r="E1909" s="3" t="str">
        <f>IF(ISNUMBER(A1909),COUNTIF(Calculations!A:A, A1909),"")</f>
        <v/>
      </c>
      <c r="F1909" s="3" t="str">
        <f t="shared" si="363"/>
        <v/>
      </c>
      <c r="G1909" s="3" t="str">
        <f t="shared" si="364"/>
        <v/>
      </c>
      <c r="H1909" s="3" t="str">
        <f t="shared" si="355"/>
        <v/>
      </c>
      <c r="I1909" s="3" t="str">
        <f t="shared" si="356"/>
        <v/>
      </c>
      <c r="J1909" s="3" t="str">
        <f t="shared" si="357"/>
        <v/>
      </c>
      <c r="K1909" s="3" t="str">
        <f t="shared" si="358"/>
        <v/>
      </c>
      <c r="L1909" s="3" t="str">
        <f t="shared" si="360"/>
        <v/>
      </c>
      <c r="M1909" s="3" t="str">
        <f t="shared" si="361"/>
        <v/>
      </c>
    </row>
    <row r="1910" spans="1:13" x14ac:dyDescent="0.2">
      <c r="A1910" s="9" t="str">
        <f t="shared" si="359"/>
        <v/>
      </c>
      <c r="B1910" s="3" t="str">
        <f t="shared" si="362"/>
        <v/>
      </c>
      <c r="C1910" s="3" t="str">
        <f t="shared" si="354"/>
        <v/>
      </c>
      <c r="D1910" s="3" t="str">
        <f>IF(ISNUMBER(A1910),COUNTIF(Calculations!B:B, A1910),"")</f>
        <v/>
      </c>
      <c r="E1910" s="3" t="str">
        <f>IF(ISNUMBER(A1910),COUNTIF(Calculations!A:A, A1910),"")</f>
        <v/>
      </c>
      <c r="F1910" s="3" t="str">
        <f t="shared" si="363"/>
        <v/>
      </c>
      <c r="G1910" s="3" t="str">
        <f t="shared" si="364"/>
        <v/>
      </c>
      <c r="H1910" s="3" t="str">
        <f t="shared" si="355"/>
        <v/>
      </c>
      <c r="I1910" s="3" t="str">
        <f t="shared" si="356"/>
        <v/>
      </c>
      <c r="J1910" s="3" t="str">
        <f t="shared" si="357"/>
        <v/>
      </c>
      <c r="K1910" s="3" t="str">
        <f t="shared" si="358"/>
        <v/>
      </c>
      <c r="L1910" s="3" t="str">
        <f t="shared" si="360"/>
        <v/>
      </c>
      <c r="M1910" s="3" t="str">
        <f t="shared" si="361"/>
        <v/>
      </c>
    </row>
    <row r="1911" spans="1:13" x14ac:dyDescent="0.2">
      <c r="A1911" s="9" t="str">
        <f t="shared" si="359"/>
        <v/>
      </c>
      <c r="B1911" s="3" t="str">
        <f t="shared" si="362"/>
        <v/>
      </c>
      <c r="C1911" s="3" t="str">
        <f t="shared" si="354"/>
        <v/>
      </c>
      <c r="D1911" s="3" t="str">
        <f>IF(ISNUMBER(A1911),COUNTIF(Calculations!B:B, A1911),"")</f>
        <v/>
      </c>
      <c r="E1911" s="3" t="str">
        <f>IF(ISNUMBER(A1911),COUNTIF(Calculations!A:A, A1911),"")</f>
        <v/>
      </c>
      <c r="F1911" s="3" t="str">
        <f t="shared" si="363"/>
        <v/>
      </c>
      <c r="G1911" s="3" t="str">
        <f t="shared" si="364"/>
        <v/>
      </c>
      <c r="H1911" s="3" t="str">
        <f t="shared" si="355"/>
        <v/>
      </c>
      <c r="I1911" s="3" t="str">
        <f t="shared" si="356"/>
        <v/>
      </c>
      <c r="J1911" s="3" t="str">
        <f t="shared" si="357"/>
        <v/>
      </c>
      <c r="K1911" s="3" t="str">
        <f t="shared" si="358"/>
        <v/>
      </c>
      <c r="L1911" s="3" t="str">
        <f t="shared" si="360"/>
        <v/>
      </c>
      <c r="M1911" s="3" t="str">
        <f t="shared" si="361"/>
        <v/>
      </c>
    </row>
    <row r="1912" spans="1:13" x14ac:dyDescent="0.2">
      <c r="A1912" s="9" t="str">
        <f t="shared" si="359"/>
        <v/>
      </c>
      <c r="B1912" s="3" t="str">
        <f t="shared" si="362"/>
        <v/>
      </c>
      <c r="C1912" s="3" t="str">
        <f t="shared" si="354"/>
        <v/>
      </c>
      <c r="D1912" s="3" t="str">
        <f>IF(ISNUMBER(A1912),COUNTIF(Calculations!B:B, A1912),"")</f>
        <v/>
      </c>
      <c r="E1912" s="3" t="str">
        <f>IF(ISNUMBER(A1912),COUNTIF(Calculations!A:A, A1912),"")</f>
        <v/>
      </c>
      <c r="F1912" s="3" t="str">
        <f t="shared" si="363"/>
        <v/>
      </c>
      <c r="G1912" s="3" t="str">
        <f t="shared" si="364"/>
        <v/>
      </c>
      <c r="H1912" s="3" t="str">
        <f t="shared" si="355"/>
        <v/>
      </c>
      <c r="I1912" s="3" t="str">
        <f t="shared" si="356"/>
        <v/>
      </c>
      <c r="J1912" s="3" t="str">
        <f t="shared" si="357"/>
        <v/>
      </c>
      <c r="K1912" s="3" t="str">
        <f t="shared" si="358"/>
        <v/>
      </c>
      <c r="L1912" s="3" t="str">
        <f t="shared" si="360"/>
        <v/>
      </c>
      <c r="M1912" s="3" t="str">
        <f t="shared" si="361"/>
        <v/>
      </c>
    </row>
    <row r="1913" spans="1:13" x14ac:dyDescent="0.2">
      <c r="A1913" s="9" t="str">
        <f t="shared" si="359"/>
        <v/>
      </c>
      <c r="B1913" s="3" t="str">
        <f t="shared" si="362"/>
        <v/>
      </c>
      <c r="C1913" s="3" t="str">
        <f t="shared" si="354"/>
        <v/>
      </c>
      <c r="D1913" s="3" t="str">
        <f>IF(ISNUMBER(A1913),COUNTIF(Calculations!B:B, A1913),"")</f>
        <v/>
      </c>
      <c r="E1913" s="3" t="str">
        <f>IF(ISNUMBER(A1913),COUNTIF(Calculations!A:A, A1913),"")</f>
        <v/>
      </c>
      <c r="F1913" s="3" t="str">
        <f t="shared" si="363"/>
        <v/>
      </c>
      <c r="G1913" s="3" t="str">
        <f t="shared" si="364"/>
        <v/>
      </c>
      <c r="H1913" s="3" t="str">
        <f t="shared" si="355"/>
        <v/>
      </c>
      <c r="I1913" s="3" t="str">
        <f t="shared" si="356"/>
        <v/>
      </c>
      <c r="J1913" s="3" t="str">
        <f t="shared" si="357"/>
        <v/>
      </c>
      <c r="K1913" s="3" t="str">
        <f t="shared" si="358"/>
        <v/>
      </c>
      <c r="L1913" s="3" t="str">
        <f t="shared" si="360"/>
        <v/>
      </c>
      <c r="M1913" s="3" t="str">
        <f t="shared" si="361"/>
        <v/>
      </c>
    </row>
    <row r="1914" spans="1:13" x14ac:dyDescent="0.2">
      <c r="A1914" s="9" t="str">
        <f t="shared" si="359"/>
        <v/>
      </c>
      <c r="B1914" s="3" t="str">
        <f t="shared" si="362"/>
        <v/>
      </c>
      <c r="C1914" s="3" t="str">
        <f t="shared" si="354"/>
        <v/>
      </c>
      <c r="D1914" s="3" t="str">
        <f>IF(ISNUMBER(A1914),COUNTIF(Calculations!B:B, A1914),"")</f>
        <v/>
      </c>
      <c r="E1914" s="3" t="str">
        <f>IF(ISNUMBER(A1914),COUNTIF(Calculations!A:A, A1914),"")</f>
        <v/>
      </c>
      <c r="F1914" s="3" t="str">
        <f t="shared" si="363"/>
        <v/>
      </c>
      <c r="G1914" s="3" t="str">
        <f t="shared" si="364"/>
        <v/>
      </c>
      <c r="H1914" s="3" t="str">
        <f t="shared" si="355"/>
        <v/>
      </c>
      <c r="I1914" s="3" t="str">
        <f t="shared" si="356"/>
        <v/>
      </c>
      <c r="J1914" s="3" t="str">
        <f t="shared" si="357"/>
        <v/>
      </c>
      <c r="K1914" s="3" t="str">
        <f t="shared" si="358"/>
        <v/>
      </c>
      <c r="L1914" s="3" t="str">
        <f t="shared" si="360"/>
        <v/>
      </c>
      <c r="M1914" s="3" t="str">
        <f t="shared" si="361"/>
        <v/>
      </c>
    </row>
    <row r="1915" spans="1:13" x14ac:dyDescent="0.2">
      <c r="A1915" s="9" t="str">
        <f t="shared" si="359"/>
        <v/>
      </c>
      <c r="B1915" s="3" t="str">
        <f t="shared" si="362"/>
        <v/>
      </c>
      <c r="C1915" s="3" t="str">
        <f t="shared" si="354"/>
        <v/>
      </c>
      <c r="D1915" s="3" t="str">
        <f>IF(ISNUMBER(A1915),COUNTIF(Calculations!B:B, A1915),"")</f>
        <v/>
      </c>
      <c r="E1915" s="3" t="str">
        <f>IF(ISNUMBER(A1915),COUNTIF(Calculations!A:A, A1915),"")</f>
        <v/>
      </c>
      <c r="F1915" s="3" t="str">
        <f t="shared" si="363"/>
        <v/>
      </c>
      <c r="G1915" s="3" t="str">
        <f t="shared" si="364"/>
        <v/>
      </c>
      <c r="H1915" s="3" t="str">
        <f t="shared" si="355"/>
        <v/>
      </c>
      <c r="I1915" s="3" t="str">
        <f t="shared" si="356"/>
        <v/>
      </c>
      <c r="J1915" s="3" t="str">
        <f t="shared" si="357"/>
        <v/>
      </c>
      <c r="K1915" s="3" t="str">
        <f t="shared" si="358"/>
        <v/>
      </c>
      <c r="L1915" s="3" t="str">
        <f t="shared" si="360"/>
        <v/>
      </c>
      <c r="M1915" s="3" t="str">
        <f t="shared" si="361"/>
        <v/>
      </c>
    </row>
    <row r="1916" spans="1:13" x14ac:dyDescent="0.2">
      <c r="A1916" s="9" t="str">
        <f t="shared" si="359"/>
        <v/>
      </c>
      <c r="B1916" s="3" t="str">
        <f t="shared" si="362"/>
        <v/>
      </c>
      <c r="C1916" s="3" t="str">
        <f t="shared" si="354"/>
        <v/>
      </c>
      <c r="D1916" s="3" t="str">
        <f>IF(ISNUMBER(A1916),COUNTIF(Calculations!B:B, A1916),"")</f>
        <v/>
      </c>
      <c r="E1916" s="3" t="str">
        <f>IF(ISNUMBER(A1916),COUNTIF(Calculations!A:A, A1916),"")</f>
        <v/>
      </c>
      <c r="F1916" s="3" t="str">
        <f t="shared" si="363"/>
        <v/>
      </c>
      <c r="G1916" s="3" t="str">
        <f t="shared" si="364"/>
        <v/>
      </c>
      <c r="H1916" s="3" t="str">
        <f t="shared" si="355"/>
        <v/>
      </c>
      <c r="I1916" s="3" t="str">
        <f t="shared" si="356"/>
        <v/>
      </c>
      <c r="J1916" s="3" t="str">
        <f t="shared" si="357"/>
        <v/>
      </c>
      <c r="K1916" s="3" t="str">
        <f t="shared" si="358"/>
        <v/>
      </c>
      <c r="L1916" s="3" t="str">
        <f t="shared" si="360"/>
        <v/>
      </c>
      <c r="M1916" s="3" t="str">
        <f t="shared" si="361"/>
        <v/>
      </c>
    </row>
    <row r="1917" spans="1:13" x14ac:dyDescent="0.2">
      <c r="A1917" s="9" t="str">
        <f t="shared" si="359"/>
        <v/>
      </c>
      <c r="B1917" s="3" t="str">
        <f t="shared" si="362"/>
        <v/>
      </c>
      <c r="C1917" s="3" t="str">
        <f t="shared" si="354"/>
        <v/>
      </c>
      <c r="D1917" s="3" t="str">
        <f>IF(ISNUMBER(A1917),COUNTIF(Calculations!B:B, A1917),"")</f>
        <v/>
      </c>
      <c r="E1917" s="3" t="str">
        <f>IF(ISNUMBER(A1917),COUNTIF(Calculations!A:A, A1917),"")</f>
        <v/>
      </c>
      <c r="F1917" s="3" t="str">
        <f t="shared" si="363"/>
        <v/>
      </c>
      <c r="G1917" s="3" t="str">
        <f t="shared" si="364"/>
        <v/>
      </c>
      <c r="H1917" s="3" t="str">
        <f t="shared" si="355"/>
        <v/>
      </c>
      <c r="I1917" s="3" t="str">
        <f t="shared" si="356"/>
        <v/>
      </c>
      <c r="J1917" s="3" t="str">
        <f t="shared" si="357"/>
        <v/>
      </c>
      <c r="K1917" s="3" t="str">
        <f t="shared" si="358"/>
        <v/>
      </c>
      <c r="L1917" s="3" t="str">
        <f t="shared" si="360"/>
        <v/>
      </c>
      <c r="M1917" s="3" t="str">
        <f t="shared" si="361"/>
        <v/>
      </c>
    </row>
    <row r="1918" spans="1:13" x14ac:dyDescent="0.2">
      <c r="A1918" s="9" t="str">
        <f t="shared" si="359"/>
        <v/>
      </c>
      <c r="B1918" s="3" t="str">
        <f t="shared" si="362"/>
        <v/>
      </c>
      <c r="C1918" s="3" t="str">
        <f t="shared" si="354"/>
        <v/>
      </c>
      <c r="D1918" s="3" t="str">
        <f>IF(ISNUMBER(A1918),COUNTIF(Calculations!B:B, A1918),"")</f>
        <v/>
      </c>
      <c r="E1918" s="3" t="str">
        <f>IF(ISNUMBER(A1918),COUNTIF(Calculations!A:A, A1918),"")</f>
        <v/>
      </c>
      <c r="F1918" s="3" t="str">
        <f t="shared" si="363"/>
        <v/>
      </c>
      <c r="G1918" s="3" t="str">
        <f t="shared" si="364"/>
        <v/>
      </c>
      <c r="H1918" s="3" t="str">
        <f t="shared" si="355"/>
        <v/>
      </c>
      <c r="I1918" s="3" t="str">
        <f t="shared" si="356"/>
        <v/>
      </c>
      <c r="J1918" s="3" t="str">
        <f t="shared" si="357"/>
        <v/>
      </c>
      <c r="K1918" s="3" t="str">
        <f t="shared" si="358"/>
        <v/>
      </c>
      <c r="L1918" s="3" t="str">
        <f t="shared" si="360"/>
        <v/>
      </c>
      <c r="M1918" s="3" t="str">
        <f t="shared" si="361"/>
        <v/>
      </c>
    </row>
    <row r="1919" spans="1:13" x14ac:dyDescent="0.2">
      <c r="A1919" s="9" t="str">
        <f t="shared" si="359"/>
        <v/>
      </c>
      <c r="B1919" s="3" t="str">
        <f t="shared" si="362"/>
        <v/>
      </c>
      <c r="C1919" s="3" t="str">
        <f t="shared" si="354"/>
        <v/>
      </c>
      <c r="D1919" s="3" t="str">
        <f>IF(ISNUMBER(A1919),COUNTIF(Calculations!B:B, A1919),"")</f>
        <v/>
      </c>
      <c r="E1919" s="3" t="str">
        <f>IF(ISNUMBER(A1919),COUNTIF(Calculations!A:A, A1919),"")</f>
        <v/>
      </c>
      <c r="F1919" s="3" t="str">
        <f t="shared" si="363"/>
        <v/>
      </c>
      <c r="G1919" s="3" t="str">
        <f t="shared" si="364"/>
        <v/>
      </c>
      <c r="H1919" s="3" t="str">
        <f t="shared" si="355"/>
        <v/>
      </c>
      <c r="I1919" s="3" t="str">
        <f t="shared" si="356"/>
        <v/>
      </c>
      <c r="J1919" s="3" t="str">
        <f t="shared" si="357"/>
        <v/>
      </c>
      <c r="K1919" s="3" t="str">
        <f t="shared" si="358"/>
        <v/>
      </c>
      <c r="L1919" s="3" t="str">
        <f t="shared" si="360"/>
        <v/>
      </c>
      <c r="M1919" s="3" t="str">
        <f t="shared" si="361"/>
        <v/>
      </c>
    </row>
    <row r="1920" spans="1:13" x14ac:dyDescent="0.2">
      <c r="A1920" s="9" t="str">
        <f t="shared" si="359"/>
        <v/>
      </c>
      <c r="B1920" s="3" t="str">
        <f t="shared" si="362"/>
        <v/>
      </c>
      <c r="C1920" s="3" t="str">
        <f t="shared" si="354"/>
        <v/>
      </c>
      <c r="D1920" s="3" t="str">
        <f>IF(ISNUMBER(A1920),COUNTIF(Calculations!B:B, A1920),"")</f>
        <v/>
      </c>
      <c r="E1920" s="3" t="str">
        <f>IF(ISNUMBER(A1920),COUNTIF(Calculations!A:A, A1920),"")</f>
        <v/>
      </c>
      <c r="F1920" s="3" t="str">
        <f t="shared" si="363"/>
        <v/>
      </c>
      <c r="G1920" s="3" t="str">
        <f t="shared" si="364"/>
        <v/>
      </c>
      <c r="H1920" s="3" t="str">
        <f t="shared" si="355"/>
        <v/>
      </c>
      <c r="I1920" s="3" t="str">
        <f t="shared" si="356"/>
        <v/>
      </c>
      <c r="J1920" s="3" t="str">
        <f t="shared" si="357"/>
        <v/>
      </c>
      <c r="K1920" s="3" t="str">
        <f t="shared" si="358"/>
        <v/>
      </c>
      <c r="L1920" s="3" t="str">
        <f t="shared" si="360"/>
        <v/>
      </c>
      <c r="M1920" s="3" t="str">
        <f t="shared" si="361"/>
        <v/>
      </c>
    </row>
    <row r="1921" spans="1:13" x14ac:dyDescent="0.2">
      <c r="A1921" s="9" t="str">
        <f t="shared" si="359"/>
        <v/>
      </c>
      <c r="B1921" s="3" t="str">
        <f t="shared" si="362"/>
        <v/>
      </c>
      <c r="C1921" s="3" t="str">
        <f t="shared" si="354"/>
        <v/>
      </c>
      <c r="D1921" s="3" t="str">
        <f>IF(ISNUMBER(A1921),COUNTIF(Calculations!B:B, A1921),"")</f>
        <v/>
      </c>
      <c r="E1921" s="3" t="str">
        <f>IF(ISNUMBER(A1921),COUNTIF(Calculations!A:A, A1921),"")</f>
        <v/>
      </c>
      <c r="F1921" s="3" t="str">
        <f t="shared" si="363"/>
        <v/>
      </c>
      <c r="G1921" s="3" t="str">
        <f t="shared" si="364"/>
        <v/>
      </c>
      <c r="H1921" s="3" t="str">
        <f t="shared" si="355"/>
        <v/>
      </c>
      <c r="I1921" s="3" t="str">
        <f t="shared" si="356"/>
        <v/>
      </c>
      <c r="J1921" s="3" t="str">
        <f t="shared" si="357"/>
        <v/>
      </c>
      <c r="K1921" s="3" t="str">
        <f t="shared" si="358"/>
        <v/>
      </c>
      <c r="L1921" s="3" t="str">
        <f t="shared" si="360"/>
        <v/>
      </c>
      <c r="M1921" s="3" t="str">
        <f t="shared" si="361"/>
        <v/>
      </c>
    </row>
    <row r="1922" spans="1:13" x14ac:dyDescent="0.2">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63"/>
        <v/>
      </c>
      <c r="G1922" s="3" t="str">
        <f t="shared" si="364"/>
        <v/>
      </c>
      <c r="H1922" s="3" t="str">
        <f t="shared" ref="H1922:H1985" si="366">IF(ISNUMBER(A1922),
  COUNTIFS(IndirectStartDates,"&lt;=" &amp; $A1922, IndirectStartDates,"&gt;"&amp;$A1922-AgeLowest,  IndirectCompletedDates,"&gt;=" &amp; $A1922)
+ COUNTIFS(IndirectStartDates,"&lt;=" &amp; $A1922,    IndirectStartDates,"&gt;"&amp;$A1922-AgeLowest,  IndirectCompletedDates,""),"")</f>
        <v/>
      </c>
      <c r="I1922" s="3"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3" t="str">
        <f t="shared" si="360"/>
        <v/>
      </c>
      <c r="M1922" s="3" t="str">
        <f t="shared" si="361"/>
        <v/>
      </c>
    </row>
    <row r="1923" spans="1:13" x14ac:dyDescent="0.2">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3" t="str">
        <f t="shared" si="363"/>
        <v/>
      </c>
      <c r="G1923" s="3" t="str">
        <f t="shared" si="364"/>
        <v/>
      </c>
      <c r="H1923" s="3" t="str">
        <f t="shared" si="366"/>
        <v/>
      </c>
      <c r="I1923" s="3" t="str">
        <f t="shared" si="367"/>
        <v/>
      </c>
      <c r="J1923" s="3" t="str">
        <f t="shared" si="368"/>
        <v/>
      </c>
      <c r="K1923" s="3" t="str">
        <f t="shared" si="369"/>
        <v/>
      </c>
      <c r="L1923" s="3" t="str">
        <f t="shared" ref="L1923:L1986" si="371">IF(A1923&lt;&gt;"", IF(C1922&gt;0, IF(((C1923-C1922)/C1922)&gt;WIPWarningPercentage,C1923,NA()),NA()),"")</f>
        <v/>
      </c>
      <c r="M1923" s="3" t="str">
        <f t="shared" ref="M1923:M1986" si="372">IF(A1923&lt;&gt;"", IF(J1922+K1922&gt;0, IF(((J1923+K1923)-(J1922+K1922))/(J1922+K1922)&gt;AgeWarningPercentage,J1923+K1923,NA()),NA()),"")</f>
        <v/>
      </c>
    </row>
    <row r="1924" spans="1:13" x14ac:dyDescent="0.2">
      <c r="A1924" s="9" t="str">
        <f t="shared" si="370"/>
        <v/>
      </c>
      <c r="B1924" s="3" t="str">
        <f t="shared" si="362"/>
        <v/>
      </c>
      <c r="C1924" s="3" t="str">
        <f t="shared" si="365"/>
        <v/>
      </c>
      <c r="D1924" s="3" t="str">
        <f>IF(ISNUMBER(A1924),COUNTIF(Calculations!B:B, A1924),"")</f>
        <v/>
      </c>
      <c r="E1924" s="3" t="str">
        <f>IF(ISNUMBER(A1924),COUNTIF(Calculations!A:A, A1924),"")</f>
        <v/>
      </c>
      <c r="F1924" s="3" t="str">
        <f t="shared" si="363"/>
        <v/>
      </c>
      <c r="G1924" s="3" t="str">
        <f t="shared" si="364"/>
        <v/>
      </c>
      <c r="H1924" s="3" t="str">
        <f t="shared" si="366"/>
        <v/>
      </c>
      <c r="I1924" s="3" t="str">
        <f t="shared" si="367"/>
        <v/>
      </c>
      <c r="J1924" s="3" t="str">
        <f t="shared" si="368"/>
        <v/>
      </c>
      <c r="K1924" s="3" t="str">
        <f t="shared" si="369"/>
        <v/>
      </c>
      <c r="L1924" s="3" t="str">
        <f t="shared" si="371"/>
        <v/>
      </c>
      <c r="M1924" s="3" t="str">
        <f t="shared" si="372"/>
        <v/>
      </c>
    </row>
    <row r="1925" spans="1:13" x14ac:dyDescent="0.2">
      <c r="A1925" s="9" t="str">
        <f t="shared" si="370"/>
        <v/>
      </c>
      <c r="B1925" s="3" t="str">
        <f t="shared" si="362"/>
        <v/>
      </c>
      <c r="C1925" s="3" t="str">
        <f t="shared" si="365"/>
        <v/>
      </c>
      <c r="D1925" s="3" t="str">
        <f>IF(ISNUMBER(A1925),COUNTIF(Calculations!B:B, A1925),"")</f>
        <v/>
      </c>
      <c r="E1925" s="3" t="str">
        <f>IF(ISNUMBER(A1925),COUNTIF(Calculations!A:A, A1925),"")</f>
        <v/>
      </c>
      <c r="F1925" s="3" t="str">
        <f t="shared" si="363"/>
        <v/>
      </c>
      <c r="G1925" s="3" t="str">
        <f t="shared" si="364"/>
        <v/>
      </c>
      <c r="H1925" s="3" t="str">
        <f t="shared" si="366"/>
        <v/>
      </c>
      <c r="I1925" s="3" t="str">
        <f t="shared" si="367"/>
        <v/>
      </c>
      <c r="J1925" s="3" t="str">
        <f t="shared" si="368"/>
        <v/>
      </c>
      <c r="K1925" s="3" t="str">
        <f t="shared" si="369"/>
        <v/>
      </c>
      <c r="L1925" s="3" t="str">
        <f t="shared" si="371"/>
        <v/>
      </c>
      <c r="M1925" s="3" t="str">
        <f t="shared" si="372"/>
        <v/>
      </c>
    </row>
    <row r="1926" spans="1:13" x14ac:dyDescent="0.2">
      <c r="A1926" s="9" t="str">
        <f t="shared" si="370"/>
        <v/>
      </c>
      <c r="B1926" s="3" t="str">
        <f t="shared" si="362"/>
        <v/>
      </c>
      <c r="C1926" s="3" t="str">
        <f t="shared" si="365"/>
        <v/>
      </c>
      <c r="D1926" s="3" t="str">
        <f>IF(ISNUMBER(A1926),COUNTIF(Calculations!B:B, A1926),"")</f>
        <v/>
      </c>
      <c r="E1926" s="3" t="str">
        <f>IF(ISNUMBER(A1926),COUNTIF(Calculations!A:A, A1926),"")</f>
        <v/>
      </c>
      <c r="F1926" s="3" t="str">
        <f t="shared" si="363"/>
        <v/>
      </c>
      <c r="G1926" s="3" t="str">
        <f t="shared" si="364"/>
        <v/>
      </c>
      <c r="H1926" s="3" t="str">
        <f t="shared" si="366"/>
        <v/>
      </c>
      <c r="I1926" s="3" t="str">
        <f t="shared" si="367"/>
        <v/>
      </c>
      <c r="J1926" s="3" t="str">
        <f t="shared" si="368"/>
        <v/>
      </c>
      <c r="K1926" s="3" t="str">
        <f t="shared" si="369"/>
        <v/>
      </c>
      <c r="L1926" s="3" t="str">
        <f t="shared" si="371"/>
        <v/>
      </c>
      <c r="M1926" s="3" t="str">
        <f t="shared" si="372"/>
        <v/>
      </c>
    </row>
    <row r="1927" spans="1:13" x14ac:dyDescent="0.2">
      <c r="A1927" s="9" t="str">
        <f t="shared" si="370"/>
        <v/>
      </c>
      <c r="B1927" s="3" t="str">
        <f t="shared" si="362"/>
        <v/>
      </c>
      <c r="C1927" s="3" t="str">
        <f t="shared" si="365"/>
        <v/>
      </c>
      <c r="D1927" s="3" t="str">
        <f>IF(ISNUMBER(A1927),COUNTIF(Calculations!B:B, A1927),"")</f>
        <v/>
      </c>
      <c r="E1927" s="3" t="str">
        <f>IF(ISNUMBER(A1927),COUNTIF(Calculations!A:A, A1927),"")</f>
        <v/>
      </c>
      <c r="F1927" s="3" t="str">
        <f t="shared" si="363"/>
        <v/>
      </c>
      <c r="G1927" s="3" t="str">
        <f t="shared" si="364"/>
        <v/>
      </c>
      <c r="H1927" s="3" t="str">
        <f t="shared" si="366"/>
        <v/>
      </c>
      <c r="I1927" s="3" t="str">
        <f t="shared" si="367"/>
        <v/>
      </c>
      <c r="J1927" s="3" t="str">
        <f t="shared" si="368"/>
        <v/>
      </c>
      <c r="K1927" s="3" t="str">
        <f t="shared" si="369"/>
        <v/>
      </c>
      <c r="L1927" s="3" t="str">
        <f t="shared" si="371"/>
        <v/>
      </c>
      <c r="M1927" s="3" t="str">
        <f t="shared" si="372"/>
        <v/>
      </c>
    </row>
    <row r="1928" spans="1:13" x14ac:dyDescent="0.2">
      <c r="A1928" s="9" t="str">
        <f t="shared" si="370"/>
        <v/>
      </c>
      <c r="B1928" s="3" t="str">
        <f t="shared" si="362"/>
        <v/>
      </c>
      <c r="C1928" s="3" t="str">
        <f t="shared" si="365"/>
        <v/>
      </c>
      <c r="D1928" s="3" t="str">
        <f>IF(ISNUMBER(A1928),COUNTIF(Calculations!B:B, A1928),"")</f>
        <v/>
      </c>
      <c r="E1928" s="3" t="str">
        <f>IF(ISNUMBER(A1928),COUNTIF(Calculations!A:A, A1928),"")</f>
        <v/>
      </c>
      <c r="F1928" s="3" t="str">
        <f t="shared" si="363"/>
        <v/>
      </c>
      <c r="G1928" s="3" t="str">
        <f t="shared" si="364"/>
        <v/>
      </c>
      <c r="H1928" s="3" t="str">
        <f t="shared" si="366"/>
        <v/>
      </c>
      <c r="I1928" s="3" t="str">
        <f t="shared" si="367"/>
        <v/>
      </c>
      <c r="J1928" s="3" t="str">
        <f t="shared" si="368"/>
        <v/>
      </c>
      <c r="K1928" s="3" t="str">
        <f t="shared" si="369"/>
        <v/>
      </c>
      <c r="L1928" s="3" t="str">
        <f t="shared" si="371"/>
        <v/>
      </c>
      <c r="M1928" s="3" t="str">
        <f t="shared" si="372"/>
        <v/>
      </c>
    </row>
    <row r="1929" spans="1:13" x14ac:dyDescent="0.2">
      <c r="A1929" s="9" t="str">
        <f t="shared" si="370"/>
        <v/>
      </c>
      <c r="B1929" s="3" t="str">
        <f t="shared" si="362"/>
        <v/>
      </c>
      <c r="C1929" s="3" t="str">
        <f t="shared" si="365"/>
        <v/>
      </c>
      <c r="D1929" s="3" t="str">
        <f>IF(ISNUMBER(A1929),COUNTIF(Calculations!B:B, A1929),"")</f>
        <v/>
      </c>
      <c r="E1929" s="3" t="str">
        <f>IF(ISNUMBER(A1929),COUNTIF(Calculations!A:A, A1929),"")</f>
        <v/>
      </c>
      <c r="F1929" s="3" t="str">
        <f t="shared" si="363"/>
        <v/>
      </c>
      <c r="G1929" s="3" t="str">
        <f t="shared" si="364"/>
        <v/>
      </c>
      <c r="H1929" s="3" t="str">
        <f t="shared" si="366"/>
        <v/>
      </c>
      <c r="I1929" s="3" t="str">
        <f t="shared" si="367"/>
        <v/>
      </c>
      <c r="J1929" s="3" t="str">
        <f t="shared" si="368"/>
        <v/>
      </c>
      <c r="K1929" s="3" t="str">
        <f t="shared" si="369"/>
        <v/>
      </c>
      <c r="L1929" s="3" t="str">
        <f t="shared" si="371"/>
        <v/>
      </c>
      <c r="M1929" s="3" t="str">
        <f t="shared" si="372"/>
        <v/>
      </c>
    </row>
    <row r="1930" spans="1:13" x14ac:dyDescent="0.2">
      <c r="A1930" s="9" t="str">
        <f t="shared" si="370"/>
        <v/>
      </c>
      <c r="B1930" s="3" t="str">
        <f t="shared" si="362"/>
        <v/>
      </c>
      <c r="C1930" s="3" t="str">
        <f t="shared" si="365"/>
        <v/>
      </c>
      <c r="D1930" s="3" t="str">
        <f>IF(ISNUMBER(A1930),COUNTIF(Calculations!B:B, A1930),"")</f>
        <v/>
      </c>
      <c r="E1930" s="3" t="str">
        <f>IF(ISNUMBER(A1930),COUNTIF(Calculations!A:A, A1930),"")</f>
        <v/>
      </c>
      <c r="F1930" s="3" t="str">
        <f t="shared" si="363"/>
        <v/>
      </c>
      <c r="G1930" s="3" t="str">
        <f t="shared" si="364"/>
        <v/>
      </c>
      <c r="H1930" s="3" t="str">
        <f t="shared" si="366"/>
        <v/>
      </c>
      <c r="I1930" s="3" t="str">
        <f t="shared" si="367"/>
        <v/>
      </c>
      <c r="J1930" s="3" t="str">
        <f t="shared" si="368"/>
        <v/>
      </c>
      <c r="K1930" s="3" t="str">
        <f t="shared" si="369"/>
        <v/>
      </c>
      <c r="L1930" s="3" t="str">
        <f t="shared" si="371"/>
        <v/>
      </c>
      <c r="M1930" s="3" t="str">
        <f t="shared" si="372"/>
        <v/>
      </c>
    </row>
    <row r="1931" spans="1:13" x14ac:dyDescent="0.2">
      <c r="A1931" s="9" t="str">
        <f t="shared" si="370"/>
        <v/>
      </c>
      <c r="B1931" s="3" t="str">
        <f t="shared" si="362"/>
        <v/>
      </c>
      <c r="C1931" s="3" t="str">
        <f t="shared" si="365"/>
        <v/>
      </c>
      <c r="D1931" s="3" t="str">
        <f>IF(ISNUMBER(A1931),COUNTIF(Calculations!B:B, A1931),"")</f>
        <v/>
      </c>
      <c r="E1931" s="3" t="str">
        <f>IF(ISNUMBER(A1931),COUNTIF(Calculations!A:A, A1931),"")</f>
        <v/>
      </c>
      <c r="F1931" s="3" t="str">
        <f t="shared" si="363"/>
        <v/>
      </c>
      <c r="G1931" s="3" t="str">
        <f t="shared" si="364"/>
        <v/>
      </c>
      <c r="H1931" s="3" t="str">
        <f t="shared" si="366"/>
        <v/>
      </c>
      <c r="I1931" s="3" t="str">
        <f t="shared" si="367"/>
        <v/>
      </c>
      <c r="J1931" s="3" t="str">
        <f t="shared" si="368"/>
        <v/>
      </c>
      <c r="K1931" s="3" t="str">
        <f t="shared" si="369"/>
        <v/>
      </c>
      <c r="L1931" s="3" t="str">
        <f t="shared" si="371"/>
        <v/>
      </c>
      <c r="M1931" s="3" t="str">
        <f t="shared" si="372"/>
        <v/>
      </c>
    </row>
    <row r="1932" spans="1:13" x14ac:dyDescent="0.2">
      <c r="A1932" s="9" t="str">
        <f t="shared" si="370"/>
        <v/>
      </c>
      <c r="B1932" s="3" t="str">
        <f t="shared" si="362"/>
        <v/>
      </c>
      <c r="C1932" s="3" t="str">
        <f t="shared" si="365"/>
        <v/>
      </c>
      <c r="D1932" s="3" t="str">
        <f>IF(ISNUMBER(A1932),COUNTIF(Calculations!B:B, A1932),"")</f>
        <v/>
      </c>
      <c r="E1932" s="3" t="str">
        <f>IF(ISNUMBER(A1932),COUNTIF(Calculations!A:A, A1932),"")</f>
        <v/>
      </c>
      <c r="F1932" s="3" t="str">
        <f t="shared" si="363"/>
        <v/>
      </c>
      <c r="G1932" s="3" t="str">
        <f t="shared" si="364"/>
        <v/>
      </c>
      <c r="H1932" s="3" t="str">
        <f t="shared" si="366"/>
        <v/>
      </c>
      <c r="I1932" s="3" t="str">
        <f t="shared" si="367"/>
        <v/>
      </c>
      <c r="J1932" s="3" t="str">
        <f t="shared" si="368"/>
        <v/>
      </c>
      <c r="K1932" s="3" t="str">
        <f t="shared" si="369"/>
        <v/>
      </c>
      <c r="L1932" s="3" t="str">
        <f t="shared" si="371"/>
        <v/>
      </c>
      <c r="M1932" s="3" t="str">
        <f t="shared" si="372"/>
        <v/>
      </c>
    </row>
    <row r="1933" spans="1:13" x14ac:dyDescent="0.2">
      <c r="A1933" s="9" t="str">
        <f t="shared" si="370"/>
        <v/>
      </c>
      <c r="B1933" s="3" t="str">
        <f t="shared" si="362"/>
        <v/>
      </c>
      <c r="C1933" s="3" t="str">
        <f t="shared" si="365"/>
        <v/>
      </c>
      <c r="D1933" s="3" t="str">
        <f>IF(ISNUMBER(A1933),COUNTIF(Calculations!B:B, A1933),"")</f>
        <v/>
      </c>
      <c r="E1933" s="3" t="str">
        <f>IF(ISNUMBER(A1933),COUNTIF(Calculations!A:A, A1933),"")</f>
        <v/>
      </c>
      <c r="F1933" s="3" t="str">
        <f t="shared" si="363"/>
        <v/>
      </c>
      <c r="G1933" s="3" t="str">
        <f t="shared" si="364"/>
        <v/>
      </c>
      <c r="H1933" s="3" t="str">
        <f t="shared" si="366"/>
        <v/>
      </c>
      <c r="I1933" s="3" t="str">
        <f t="shared" si="367"/>
        <v/>
      </c>
      <c r="J1933" s="3" t="str">
        <f t="shared" si="368"/>
        <v/>
      </c>
      <c r="K1933" s="3" t="str">
        <f t="shared" si="369"/>
        <v/>
      </c>
      <c r="L1933" s="3" t="str">
        <f t="shared" si="371"/>
        <v/>
      </c>
      <c r="M1933" s="3" t="str">
        <f t="shared" si="372"/>
        <v/>
      </c>
    </row>
    <row r="1934" spans="1:13" x14ac:dyDescent="0.2">
      <c r="A1934" s="9" t="str">
        <f t="shared" si="370"/>
        <v/>
      </c>
      <c r="B1934" s="3" t="str">
        <f t="shared" si="362"/>
        <v/>
      </c>
      <c r="C1934" s="3" t="str">
        <f t="shared" si="365"/>
        <v/>
      </c>
      <c r="D1934" s="3" t="str">
        <f>IF(ISNUMBER(A1934),COUNTIF(Calculations!B:B, A1934),"")</f>
        <v/>
      </c>
      <c r="E1934" s="3" t="str">
        <f>IF(ISNUMBER(A1934),COUNTIF(Calculations!A:A, A1934),"")</f>
        <v/>
      </c>
      <c r="F1934" s="3" t="str">
        <f t="shared" si="363"/>
        <v/>
      </c>
      <c r="G1934" s="3" t="str">
        <f t="shared" si="364"/>
        <v/>
      </c>
      <c r="H1934" s="3" t="str">
        <f t="shared" si="366"/>
        <v/>
      </c>
      <c r="I1934" s="3" t="str">
        <f t="shared" si="367"/>
        <v/>
      </c>
      <c r="J1934" s="3" t="str">
        <f t="shared" si="368"/>
        <v/>
      </c>
      <c r="K1934" s="3" t="str">
        <f t="shared" si="369"/>
        <v/>
      </c>
      <c r="L1934" s="3" t="str">
        <f t="shared" si="371"/>
        <v/>
      </c>
      <c r="M1934" s="3" t="str">
        <f t="shared" si="372"/>
        <v/>
      </c>
    </row>
    <row r="1935" spans="1:13" x14ac:dyDescent="0.2">
      <c r="A1935" s="9" t="str">
        <f t="shared" si="370"/>
        <v/>
      </c>
      <c r="B1935" s="3" t="str">
        <f t="shared" si="362"/>
        <v/>
      </c>
      <c r="C1935" s="3" t="str">
        <f t="shared" si="365"/>
        <v/>
      </c>
      <c r="D1935" s="3" t="str">
        <f>IF(ISNUMBER(A1935),COUNTIF(Calculations!B:B, A1935),"")</f>
        <v/>
      </c>
      <c r="E1935" s="3" t="str">
        <f>IF(ISNUMBER(A1935),COUNTIF(Calculations!A:A, A1935),"")</f>
        <v/>
      </c>
      <c r="F1935" s="3" t="str">
        <f t="shared" si="363"/>
        <v/>
      </c>
      <c r="G1935" s="3" t="str">
        <f t="shared" si="364"/>
        <v/>
      </c>
      <c r="H1935" s="3" t="str">
        <f t="shared" si="366"/>
        <v/>
      </c>
      <c r="I1935" s="3" t="str">
        <f t="shared" si="367"/>
        <v/>
      </c>
      <c r="J1935" s="3" t="str">
        <f t="shared" si="368"/>
        <v/>
      </c>
      <c r="K1935" s="3" t="str">
        <f t="shared" si="369"/>
        <v/>
      </c>
      <c r="L1935" s="3" t="str">
        <f t="shared" si="371"/>
        <v/>
      </c>
      <c r="M1935" s="3" t="str">
        <f t="shared" si="372"/>
        <v/>
      </c>
    </row>
    <row r="1936" spans="1:13" x14ac:dyDescent="0.2">
      <c r="A1936" s="9" t="str">
        <f t="shared" si="370"/>
        <v/>
      </c>
      <c r="B1936" s="3" t="str">
        <f t="shared" si="362"/>
        <v/>
      </c>
      <c r="C1936" s="3" t="str">
        <f t="shared" si="365"/>
        <v/>
      </c>
      <c r="D1936" s="3" t="str">
        <f>IF(ISNUMBER(A1936),COUNTIF(Calculations!B:B, A1936),"")</f>
        <v/>
      </c>
      <c r="E1936" s="3" t="str">
        <f>IF(ISNUMBER(A1936),COUNTIF(Calculations!A:A, A1936),"")</f>
        <v/>
      </c>
      <c r="F1936" s="3" t="str">
        <f t="shared" si="363"/>
        <v/>
      </c>
      <c r="G1936" s="3" t="str">
        <f t="shared" si="364"/>
        <v/>
      </c>
      <c r="H1936" s="3" t="str">
        <f t="shared" si="366"/>
        <v/>
      </c>
      <c r="I1936" s="3" t="str">
        <f t="shared" si="367"/>
        <v/>
      </c>
      <c r="J1936" s="3" t="str">
        <f t="shared" si="368"/>
        <v/>
      </c>
      <c r="K1936" s="3" t="str">
        <f t="shared" si="369"/>
        <v/>
      </c>
      <c r="L1936" s="3" t="str">
        <f t="shared" si="371"/>
        <v/>
      </c>
      <c r="M1936" s="3" t="str">
        <f t="shared" si="372"/>
        <v/>
      </c>
    </row>
    <row r="1937" spans="1:13" x14ac:dyDescent="0.2">
      <c r="A1937" s="9" t="str">
        <f t="shared" si="370"/>
        <v/>
      </c>
      <c r="B1937" s="3" t="str">
        <f t="shared" si="362"/>
        <v/>
      </c>
      <c r="C1937" s="3" t="str">
        <f t="shared" si="365"/>
        <v/>
      </c>
      <c r="D1937" s="3" t="str">
        <f>IF(ISNUMBER(A1937),COUNTIF(Calculations!B:B, A1937),"")</f>
        <v/>
      </c>
      <c r="E1937" s="3" t="str">
        <f>IF(ISNUMBER(A1937),COUNTIF(Calculations!A:A, A1937),"")</f>
        <v/>
      </c>
      <c r="F1937" s="3" t="str">
        <f t="shared" si="363"/>
        <v/>
      </c>
      <c r="G1937" s="3" t="str">
        <f t="shared" si="364"/>
        <v/>
      </c>
      <c r="H1937" s="3" t="str">
        <f t="shared" si="366"/>
        <v/>
      </c>
      <c r="I1937" s="3" t="str">
        <f t="shared" si="367"/>
        <v/>
      </c>
      <c r="J1937" s="3" t="str">
        <f t="shared" si="368"/>
        <v/>
      </c>
      <c r="K1937" s="3" t="str">
        <f t="shared" si="369"/>
        <v/>
      </c>
      <c r="L1937" s="3" t="str">
        <f t="shared" si="371"/>
        <v/>
      </c>
      <c r="M1937" s="3" t="str">
        <f t="shared" si="372"/>
        <v/>
      </c>
    </row>
    <row r="1938" spans="1:13" x14ac:dyDescent="0.2">
      <c r="A1938" s="9" t="str">
        <f t="shared" si="370"/>
        <v/>
      </c>
      <c r="B1938" s="3" t="str">
        <f t="shared" si="362"/>
        <v/>
      </c>
      <c r="C1938" s="3" t="str">
        <f t="shared" si="365"/>
        <v/>
      </c>
      <c r="D1938" s="3" t="str">
        <f>IF(ISNUMBER(A1938),COUNTIF(Calculations!B:B, A1938),"")</f>
        <v/>
      </c>
      <c r="E1938" s="3" t="str">
        <f>IF(ISNUMBER(A1938),COUNTIF(Calculations!A:A, A1938),"")</f>
        <v/>
      </c>
      <c r="F1938" s="3" t="str">
        <f t="shared" si="363"/>
        <v/>
      </c>
      <c r="G1938" s="3" t="str">
        <f t="shared" si="364"/>
        <v/>
      </c>
      <c r="H1938" s="3" t="str">
        <f t="shared" si="366"/>
        <v/>
      </c>
      <c r="I1938" s="3" t="str">
        <f t="shared" si="367"/>
        <v/>
      </c>
      <c r="J1938" s="3" t="str">
        <f t="shared" si="368"/>
        <v/>
      </c>
      <c r="K1938" s="3" t="str">
        <f t="shared" si="369"/>
        <v/>
      </c>
      <c r="L1938" s="3" t="str">
        <f t="shared" si="371"/>
        <v/>
      </c>
      <c r="M1938" s="3" t="str">
        <f t="shared" si="372"/>
        <v/>
      </c>
    </row>
    <row r="1939" spans="1:13" x14ac:dyDescent="0.2">
      <c r="A1939" s="9" t="str">
        <f t="shared" si="370"/>
        <v/>
      </c>
      <c r="B1939" s="3" t="str">
        <f t="shared" si="362"/>
        <v/>
      </c>
      <c r="C1939" s="3" t="str">
        <f t="shared" si="365"/>
        <v/>
      </c>
      <c r="D1939" s="3" t="str">
        <f>IF(ISNUMBER(A1939),COUNTIF(Calculations!B:B, A1939),"")</f>
        <v/>
      </c>
      <c r="E1939" s="3" t="str">
        <f>IF(ISNUMBER(A1939),COUNTIF(Calculations!A:A, A1939),"")</f>
        <v/>
      </c>
      <c r="F1939" s="3" t="str">
        <f t="shared" si="363"/>
        <v/>
      </c>
      <c r="G1939" s="3" t="str">
        <f t="shared" si="364"/>
        <v/>
      </c>
      <c r="H1939" s="3" t="str">
        <f t="shared" si="366"/>
        <v/>
      </c>
      <c r="I1939" s="3" t="str">
        <f t="shared" si="367"/>
        <v/>
      </c>
      <c r="J1939" s="3" t="str">
        <f t="shared" si="368"/>
        <v/>
      </c>
      <c r="K1939" s="3" t="str">
        <f t="shared" si="369"/>
        <v/>
      </c>
      <c r="L1939" s="3" t="str">
        <f t="shared" si="371"/>
        <v/>
      </c>
      <c r="M1939" s="3" t="str">
        <f t="shared" si="372"/>
        <v/>
      </c>
    </row>
    <row r="1940" spans="1:13" x14ac:dyDescent="0.2">
      <c r="A1940" s="9" t="str">
        <f t="shared" si="370"/>
        <v/>
      </c>
      <c r="B1940" s="3" t="str">
        <f t="shared" si="362"/>
        <v/>
      </c>
      <c r="C1940" s="3" t="str">
        <f t="shared" si="365"/>
        <v/>
      </c>
      <c r="D1940" s="3" t="str">
        <f>IF(ISNUMBER(A1940),COUNTIF(Calculations!B:B, A1940),"")</f>
        <v/>
      </c>
      <c r="E1940" s="3" t="str">
        <f>IF(ISNUMBER(A1940),COUNTIF(Calculations!A:A, A1940),"")</f>
        <v/>
      </c>
      <c r="F1940" s="3" t="str">
        <f t="shared" si="363"/>
        <v/>
      </c>
      <c r="G1940" s="3" t="str">
        <f t="shared" si="364"/>
        <v/>
      </c>
      <c r="H1940" s="3" t="str">
        <f t="shared" si="366"/>
        <v/>
      </c>
      <c r="I1940" s="3" t="str">
        <f t="shared" si="367"/>
        <v/>
      </c>
      <c r="J1940" s="3" t="str">
        <f t="shared" si="368"/>
        <v/>
      </c>
      <c r="K1940" s="3" t="str">
        <f t="shared" si="369"/>
        <v/>
      </c>
      <c r="L1940" s="3" t="str">
        <f t="shared" si="371"/>
        <v/>
      </c>
      <c r="M1940" s="3" t="str">
        <f t="shared" si="372"/>
        <v/>
      </c>
    </row>
    <row r="1941" spans="1:13" x14ac:dyDescent="0.2">
      <c r="A1941" s="9" t="str">
        <f t="shared" si="370"/>
        <v/>
      </c>
      <c r="B1941" s="3" t="str">
        <f t="shared" si="362"/>
        <v/>
      </c>
      <c r="C1941" s="3" t="str">
        <f t="shared" si="365"/>
        <v/>
      </c>
      <c r="D1941" s="3" t="str">
        <f>IF(ISNUMBER(A1941),COUNTIF(Calculations!B:B, A1941),"")</f>
        <v/>
      </c>
      <c r="E1941" s="3" t="str">
        <f>IF(ISNUMBER(A1941),COUNTIF(Calculations!A:A, A1941),"")</f>
        <v/>
      </c>
      <c r="F1941" s="3" t="str">
        <f t="shared" si="363"/>
        <v/>
      </c>
      <c r="G1941" s="3" t="str">
        <f t="shared" si="364"/>
        <v/>
      </c>
      <c r="H1941" s="3" t="str">
        <f t="shared" si="366"/>
        <v/>
      </c>
      <c r="I1941" s="3" t="str">
        <f t="shared" si="367"/>
        <v/>
      </c>
      <c r="J1941" s="3" t="str">
        <f t="shared" si="368"/>
        <v/>
      </c>
      <c r="K1941" s="3" t="str">
        <f t="shared" si="369"/>
        <v/>
      </c>
      <c r="L1941" s="3" t="str">
        <f t="shared" si="371"/>
        <v/>
      </c>
      <c r="M1941" s="3" t="str">
        <f t="shared" si="372"/>
        <v/>
      </c>
    </row>
    <row r="1942" spans="1:13" x14ac:dyDescent="0.2">
      <c r="A1942" s="9" t="str">
        <f t="shared" si="370"/>
        <v/>
      </c>
      <c r="B1942" s="3" t="str">
        <f t="shared" si="362"/>
        <v/>
      </c>
      <c r="C1942" s="3" t="str">
        <f t="shared" si="365"/>
        <v/>
      </c>
      <c r="D1942" s="3" t="str">
        <f>IF(ISNUMBER(A1942),COUNTIF(Calculations!B:B, A1942),"")</f>
        <v/>
      </c>
      <c r="E1942" s="3" t="str">
        <f>IF(ISNUMBER(A1942),COUNTIF(Calculations!A:A, A1942),"")</f>
        <v/>
      </c>
      <c r="F1942" s="3" t="str">
        <f t="shared" si="363"/>
        <v/>
      </c>
      <c r="G1942" s="3" t="str">
        <f t="shared" si="364"/>
        <v/>
      </c>
      <c r="H1942" s="3" t="str">
        <f t="shared" si="366"/>
        <v/>
      </c>
      <c r="I1942" s="3" t="str">
        <f t="shared" si="367"/>
        <v/>
      </c>
      <c r="J1942" s="3" t="str">
        <f t="shared" si="368"/>
        <v/>
      </c>
      <c r="K1942" s="3" t="str">
        <f t="shared" si="369"/>
        <v/>
      </c>
      <c r="L1942" s="3" t="str">
        <f t="shared" si="371"/>
        <v/>
      </c>
      <c r="M1942" s="3" t="str">
        <f t="shared" si="372"/>
        <v/>
      </c>
    </row>
    <row r="1943" spans="1:13" x14ac:dyDescent="0.2">
      <c r="A1943" s="9" t="str">
        <f t="shared" si="370"/>
        <v/>
      </c>
      <c r="B1943" s="3" t="str">
        <f t="shared" si="362"/>
        <v/>
      </c>
      <c r="C1943" s="3" t="str">
        <f t="shared" si="365"/>
        <v/>
      </c>
      <c r="D1943" s="3" t="str">
        <f>IF(ISNUMBER(A1943),COUNTIF(Calculations!B:B, A1943),"")</f>
        <v/>
      </c>
      <c r="E1943" s="3" t="str">
        <f>IF(ISNUMBER(A1943),COUNTIF(Calculations!A:A, A1943),"")</f>
        <v/>
      </c>
      <c r="F1943" s="3" t="str">
        <f t="shared" si="363"/>
        <v/>
      </c>
      <c r="G1943" s="3" t="str">
        <f t="shared" si="364"/>
        <v/>
      </c>
      <c r="H1943" s="3" t="str">
        <f t="shared" si="366"/>
        <v/>
      </c>
      <c r="I1943" s="3" t="str">
        <f t="shared" si="367"/>
        <v/>
      </c>
      <c r="J1943" s="3" t="str">
        <f t="shared" si="368"/>
        <v/>
      </c>
      <c r="K1943" s="3" t="str">
        <f t="shared" si="369"/>
        <v/>
      </c>
      <c r="L1943" s="3" t="str">
        <f t="shared" si="371"/>
        <v/>
      </c>
      <c r="M1943" s="3" t="str">
        <f t="shared" si="372"/>
        <v/>
      </c>
    </row>
    <row r="1944" spans="1:13" x14ac:dyDescent="0.2">
      <c r="A1944" s="9" t="str">
        <f t="shared" si="370"/>
        <v/>
      </c>
      <c r="B1944" s="3" t="str">
        <f t="shared" si="362"/>
        <v/>
      </c>
      <c r="C1944" s="3" t="str">
        <f t="shared" si="365"/>
        <v/>
      </c>
      <c r="D1944" s="3" t="str">
        <f>IF(ISNUMBER(A1944),COUNTIF(Calculations!B:B, A1944),"")</f>
        <v/>
      </c>
      <c r="E1944" s="3" t="str">
        <f>IF(ISNUMBER(A1944),COUNTIF(Calculations!A:A, A1944),"")</f>
        <v/>
      </c>
      <c r="F1944" s="3" t="str">
        <f t="shared" si="363"/>
        <v/>
      </c>
      <c r="G1944" s="3" t="str">
        <f t="shared" si="364"/>
        <v/>
      </c>
      <c r="H1944" s="3" t="str">
        <f t="shared" si="366"/>
        <v/>
      </c>
      <c r="I1944" s="3" t="str">
        <f t="shared" si="367"/>
        <v/>
      </c>
      <c r="J1944" s="3" t="str">
        <f t="shared" si="368"/>
        <v/>
      </c>
      <c r="K1944" s="3" t="str">
        <f t="shared" si="369"/>
        <v/>
      </c>
      <c r="L1944" s="3" t="str">
        <f t="shared" si="371"/>
        <v/>
      </c>
      <c r="M1944" s="3" t="str">
        <f t="shared" si="372"/>
        <v/>
      </c>
    </row>
    <row r="1945" spans="1:13" x14ac:dyDescent="0.2">
      <c r="A1945" s="9" t="str">
        <f t="shared" si="370"/>
        <v/>
      </c>
      <c r="B1945" s="3" t="str">
        <f t="shared" si="362"/>
        <v/>
      </c>
      <c r="C1945" s="3" t="str">
        <f t="shared" si="365"/>
        <v/>
      </c>
      <c r="D1945" s="3" t="str">
        <f>IF(ISNUMBER(A1945),COUNTIF(Calculations!B:B, A1945),"")</f>
        <v/>
      </c>
      <c r="E1945" s="3" t="str">
        <f>IF(ISNUMBER(A1945),COUNTIF(Calculations!A:A, A1945),"")</f>
        <v/>
      </c>
      <c r="F1945" s="3" t="str">
        <f t="shared" si="363"/>
        <v/>
      </c>
      <c r="G1945" s="3" t="str">
        <f t="shared" si="364"/>
        <v/>
      </c>
      <c r="H1945" s="3" t="str">
        <f t="shared" si="366"/>
        <v/>
      </c>
      <c r="I1945" s="3" t="str">
        <f t="shared" si="367"/>
        <v/>
      </c>
      <c r="J1945" s="3" t="str">
        <f t="shared" si="368"/>
        <v/>
      </c>
      <c r="K1945" s="3" t="str">
        <f t="shared" si="369"/>
        <v/>
      </c>
      <c r="L1945" s="3" t="str">
        <f t="shared" si="371"/>
        <v/>
      </c>
      <c r="M1945" s="3" t="str">
        <f t="shared" si="372"/>
        <v/>
      </c>
    </row>
    <row r="1946" spans="1:13" x14ac:dyDescent="0.2">
      <c r="A1946" s="9" t="str">
        <f t="shared" si="370"/>
        <v/>
      </c>
      <c r="B1946" s="3" t="str">
        <f t="shared" si="362"/>
        <v/>
      </c>
      <c r="C1946" s="3" t="str">
        <f t="shared" si="365"/>
        <v/>
      </c>
      <c r="D1946" s="3" t="str">
        <f>IF(ISNUMBER(A1946),COUNTIF(Calculations!B:B, A1946),"")</f>
        <v/>
      </c>
      <c r="E1946" s="3" t="str">
        <f>IF(ISNUMBER(A1946),COUNTIF(Calculations!A:A, A1946),"")</f>
        <v/>
      </c>
      <c r="F1946" s="3" t="str">
        <f t="shared" si="363"/>
        <v/>
      </c>
      <c r="G1946" s="3" t="str">
        <f t="shared" si="364"/>
        <v/>
      </c>
      <c r="H1946" s="3" t="str">
        <f t="shared" si="366"/>
        <v/>
      </c>
      <c r="I1946" s="3" t="str">
        <f t="shared" si="367"/>
        <v/>
      </c>
      <c r="J1946" s="3" t="str">
        <f t="shared" si="368"/>
        <v/>
      </c>
      <c r="K1946" s="3" t="str">
        <f t="shared" si="369"/>
        <v/>
      </c>
      <c r="L1946" s="3" t="str">
        <f t="shared" si="371"/>
        <v/>
      </c>
      <c r="M1946" s="3" t="str">
        <f t="shared" si="372"/>
        <v/>
      </c>
    </row>
    <row r="1947" spans="1:13" x14ac:dyDescent="0.2">
      <c r="A1947" s="9" t="str">
        <f t="shared" si="370"/>
        <v/>
      </c>
      <c r="B1947" s="3" t="str">
        <f t="shared" si="362"/>
        <v/>
      </c>
      <c r="C1947" s="3" t="str">
        <f t="shared" si="365"/>
        <v/>
      </c>
      <c r="D1947" s="3" t="str">
        <f>IF(ISNUMBER(A1947),COUNTIF(Calculations!B:B, A1947),"")</f>
        <v/>
      </c>
      <c r="E1947" s="3" t="str">
        <f>IF(ISNUMBER(A1947),COUNTIF(Calculations!A:A, A1947),"")</f>
        <v/>
      </c>
      <c r="F1947" s="3" t="str">
        <f t="shared" si="363"/>
        <v/>
      </c>
      <c r="G1947" s="3" t="str">
        <f t="shared" si="364"/>
        <v/>
      </c>
      <c r="H1947" s="3" t="str">
        <f t="shared" si="366"/>
        <v/>
      </c>
      <c r="I1947" s="3" t="str">
        <f t="shared" si="367"/>
        <v/>
      </c>
      <c r="J1947" s="3" t="str">
        <f t="shared" si="368"/>
        <v/>
      </c>
      <c r="K1947" s="3" t="str">
        <f t="shared" si="369"/>
        <v/>
      </c>
      <c r="L1947" s="3" t="str">
        <f t="shared" si="371"/>
        <v/>
      </c>
      <c r="M1947" s="3" t="str">
        <f t="shared" si="372"/>
        <v/>
      </c>
    </row>
    <row r="1948" spans="1:13" x14ac:dyDescent="0.2">
      <c r="A1948" s="9" t="str">
        <f t="shared" si="370"/>
        <v/>
      </c>
      <c r="B1948" s="3" t="str">
        <f t="shared" si="362"/>
        <v/>
      </c>
      <c r="C1948" s="3" t="str">
        <f t="shared" si="365"/>
        <v/>
      </c>
      <c r="D1948" s="3" t="str">
        <f>IF(ISNUMBER(A1948),COUNTIF(Calculations!B:B, A1948),"")</f>
        <v/>
      </c>
      <c r="E1948" s="3" t="str">
        <f>IF(ISNUMBER(A1948),COUNTIF(Calculations!A:A, A1948),"")</f>
        <v/>
      </c>
      <c r="F1948" s="3" t="str">
        <f t="shared" si="363"/>
        <v/>
      </c>
      <c r="G1948" s="3" t="str">
        <f t="shared" si="364"/>
        <v/>
      </c>
      <c r="H1948" s="3" t="str">
        <f t="shared" si="366"/>
        <v/>
      </c>
      <c r="I1948" s="3" t="str">
        <f t="shared" si="367"/>
        <v/>
      </c>
      <c r="J1948" s="3" t="str">
        <f t="shared" si="368"/>
        <v/>
      </c>
      <c r="K1948" s="3" t="str">
        <f t="shared" si="369"/>
        <v/>
      </c>
      <c r="L1948" s="3" t="str">
        <f t="shared" si="371"/>
        <v/>
      </c>
      <c r="M1948" s="3" t="str">
        <f t="shared" si="372"/>
        <v/>
      </c>
    </row>
    <row r="1949" spans="1:13" x14ac:dyDescent="0.2">
      <c r="A1949" s="9" t="str">
        <f t="shared" si="370"/>
        <v/>
      </c>
      <c r="B1949" s="3" t="str">
        <f t="shared" si="362"/>
        <v/>
      </c>
      <c r="C1949" s="3" t="str">
        <f t="shared" si="365"/>
        <v/>
      </c>
      <c r="D1949" s="3" t="str">
        <f>IF(ISNUMBER(A1949),COUNTIF(Calculations!B:B, A1949),"")</f>
        <v/>
      </c>
      <c r="E1949" s="3" t="str">
        <f>IF(ISNUMBER(A1949),COUNTIF(Calculations!A:A, A1949),"")</f>
        <v/>
      </c>
      <c r="F1949" s="3" t="str">
        <f t="shared" si="363"/>
        <v/>
      </c>
      <c r="G1949" s="3" t="str">
        <f t="shared" si="364"/>
        <v/>
      </c>
      <c r="H1949" s="3" t="str">
        <f t="shared" si="366"/>
        <v/>
      </c>
      <c r="I1949" s="3" t="str">
        <f t="shared" si="367"/>
        <v/>
      </c>
      <c r="J1949" s="3" t="str">
        <f t="shared" si="368"/>
        <v/>
      </c>
      <c r="K1949" s="3" t="str">
        <f t="shared" si="369"/>
        <v/>
      </c>
      <c r="L1949" s="3" t="str">
        <f t="shared" si="371"/>
        <v/>
      </c>
      <c r="M1949" s="3" t="str">
        <f t="shared" si="372"/>
        <v/>
      </c>
    </row>
    <row r="1950" spans="1:13" x14ac:dyDescent="0.2">
      <c r="A1950" s="9" t="str">
        <f t="shared" si="370"/>
        <v/>
      </c>
      <c r="B1950" s="3" t="str">
        <f t="shared" si="362"/>
        <v/>
      </c>
      <c r="C1950" s="3" t="str">
        <f t="shared" si="365"/>
        <v/>
      </c>
      <c r="D1950" s="3" t="str">
        <f>IF(ISNUMBER(A1950),COUNTIF(Calculations!B:B, A1950),"")</f>
        <v/>
      </c>
      <c r="E1950" s="3" t="str">
        <f>IF(ISNUMBER(A1950),COUNTIF(Calculations!A:A, A1950),"")</f>
        <v/>
      </c>
      <c r="F1950" s="3" t="str">
        <f t="shared" si="363"/>
        <v/>
      </c>
      <c r="G1950" s="3" t="str">
        <f t="shared" si="364"/>
        <v/>
      </c>
      <c r="H1950" s="3" t="str">
        <f t="shared" si="366"/>
        <v/>
      </c>
      <c r="I1950" s="3" t="str">
        <f t="shared" si="367"/>
        <v/>
      </c>
      <c r="J1950" s="3" t="str">
        <f t="shared" si="368"/>
        <v/>
      </c>
      <c r="K1950" s="3" t="str">
        <f t="shared" si="369"/>
        <v/>
      </c>
      <c r="L1950" s="3" t="str">
        <f t="shared" si="371"/>
        <v/>
      </c>
      <c r="M1950" s="3" t="str">
        <f t="shared" si="372"/>
        <v/>
      </c>
    </row>
    <row r="1951" spans="1:13" x14ac:dyDescent="0.2">
      <c r="A1951" s="9" t="str">
        <f t="shared" si="370"/>
        <v/>
      </c>
      <c r="B1951" s="3" t="str">
        <f t="shared" si="362"/>
        <v/>
      </c>
      <c r="C1951" s="3" t="str">
        <f t="shared" si="365"/>
        <v/>
      </c>
      <c r="D1951" s="3" t="str">
        <f>IF(ISNUMBER(A1951),COUNTIF(Calculations!B:B, A1951),"")</f>
        <v/>
      </c>
      <c r="E1951" s="3" t="str">
        <f>IF(ISNUMBER(A1951),COUNTIF(Calculations!A:A, A1951),"")</f>
        <v/>
      </c>
      <c r="F1951" s="3" t="str">
        <f t="shared" si="363"/>
        <v/>
      </c>
      <c r="G1951" s="3" t="str">
        <f t="shared" si="364"/>
        <v/>
      </c>
      <c r="H1951" s="3" t="str">
        <f t="shared" si="366"/>
        <v/>
      </c>
      <c r="I1951" s="3" t="str">
        <f t="shared" si="367"/>
        <v/>
      </c>
      <c r="J1951" s="3" t="str">
        <f t="shared" si="368"/>
        <v/>
      </c>
      <c r="K1951" s="3" t="str">
        <f t="shared" si="369"/>
        <v/>
      </c>
      <c r="L1951" s="3" t="str">
        <f t="shared" si="371"/>
        <v/>
      </c>
      <c r="M1951" s="3" t="str">
        <f t="shared" si="372"/>
        <v/>
      </c>
    </row>
    <row r="1952" spans="1:13" x14ac:dyDescent="0.2">
      <c r="A1952" s="9" t="str">
        <f t="shared" si="370"/>
        <v/>
      </c>
      <c r="B1952" s="3" t="str">
        <f t="shared" si="362"/>
        <v/>
      </c>
      <c r="C1952" s="3" t="str">
        <f t="shared" si="365"/>
        <v/>
      </c>
      <c r="D1952" s="3" t="str">
        <f>IF(ISNUMBER(A1952),COUNTIF(Calculations!B:B, A1952),"")</f>
        <v/>
      </c>
      <c r="E1952" s="3" t="str">
        <f>IF(ISNUMBER(A1952),COUNTIF(Calculations!A:A, A1952),"")</f>
        <v/>
      </c>
      <c r="F1952" s="3" t="str">
        <f t="shared" si="363"/>
        <v/>
      </c>
      <c r="G1952" s="3" t="str">
        <f t="shared" si="364"/>
        <v/>
      </c>
      <c r="H1952" s="3" t="str">
        <f t="shared" si="366"/>
        <v/>
      </c>
      <c r="I1952" s="3" t="str">
        <f t="shared" si="367"/>
        <v/>
      </c>
      <c r="J1952" s="3" t="str">
        <f t="shared" si="368"/>
        <v/>
      </c>
      <c r="K1952" s="3" t="str">
        <f t="shared" si="369"/>
        <v/>
      </c>
      <c r="L1952" s="3" t="str">
        <f t="shared" si="371"/>
        <v/>
      </c>
      <c r="M1952" s="3" t="str">
        <f t="shared" si="372"/>
        <v/>
      </c>
    </row>
    <row r="1953" spans="1:13" x14ac:dyDescent="0.2">
      <c r="A1953" s="9" t="str">
        <f t="shared" si="370"/>
        <v/>
      </c>
      <c r="B1953" s="3" t="str">
        <f t="shared" si="362"/>
        <v/>
      </c>
      <c r="C1953" s="3" t="str">
        <f t="shared" si="365"/>
        <v/>
      </c>
      <c r="D1953" s="3" t="str">
        <f>IF(ISNUMBER(A1953),COUNTIF(Calculations!B:B, A1953),"")</f>
        <v/>
      </c>
      <c r="E1953" s="3" t="str">
        <f>IF(ISNUMBER(A1953),COUNTIF(Calculations!A:A, A1953),"")</f>
        <v/>
      </c>
      <c r="F1953" s="3" t="str">
        <f t="shared" si="363"/>
        <v/>
      </c>
      <c r="G1953" s="3" t="str">
        <f t="shared" si="364"/>
        <v/>
      </c>
      <c r="H1953" s="3" t="str">
        <f t="shared" si="366"/>
        <v/>
      </c>
      <c r="I1953" s="3" t="str">
        <f t="shared" si="367"/>
        <v/>
      </c>
      <c r="J1953" s="3" t="str">
        <f t="shared" si="368"/>
        <v/>
      </c>
      <c r="K1953" s="3" t="str">
        <f t="shared" si="369"/>
        <v/>
      </c>
      <c r="L1953" s="3" t="str">
        <f t="shared" si="371"/>
        <v/>
      </c>
      <c r="M1953" s="3" t="str">
        <f t="shared" si="372"/>
        <v/>
      </c>
    </row>
    <row r="1954" spans="1:13" x14ac:dyDescent="0.2">
      <c r="A1954" s="9" t="str">
        <f t="shared" si="370"/>
        <v/>
      </c>
      <c r="B1954" s="3" t="str">
        <f t="shared" si="362"/>
        <v/>
      </c>
      <c r="C1954" s="3" t="str">
        <f t="shared" si="365"/>
        <v/>
      </c>
      <c r="D1954" s="3" t="str">
        <f>IF(ISNUMBER(A1954),COUNTIF(Calculations!B:B, A1954),"")</f>
        <v/>
      </c>
      <c r="E1954" s="3" t="str">
        <f>IF(ISNUMBER(A1954),COUNTIF(Calculations!A:A, A1954),"")</f>
        <v/>
      </c>
      <c r="F1954" s="3" t="str">
        <f t="shared" si="363"/>
        <v/>
      </c>
      <c r="G1954" s="3" t="str">
        <f t="shared" si="364"/>
        <v/>
      </c>
      <c r="H1954" s="3" t="str">
        <f t="shared" si="366"/>
        <v/>
      </c>
      <c r="I1954" s="3" t="str">
        <f t="shared" si="367"/>
        <v/>
      </c>
      <c r="J1954" s="3" t="str">
        <f t="shared" si="368"/>
        <v/>
      </c>
      <c r="K1954" s="3" t="str">
        <f t="shared" si="369"/>
        <v/>
      </c>
      <c r="L1954" s="3" t="str">
        <f t="shared" si="371"/>
        <v/>
      </c>
      <c r="M1954" s="3" t="str">
        <f t="shared" si="372"/>
        <v/>
      </c>
    </row>
    <row r="1955" spans="1:13" x14ac:dyDescent="0.2">
      <c r="A1955" s="9" t="str">
        <f t="shared" si="370"/>
        <v/>
      </c>
      <c r="B1955" s="3" t="str">
        <f t="shared" si="362"/>
        <v/>
      </c>
      <c r="C1955" s="3" t="str">
        <f t="shared" si="365"/>
        <v/>
      </c>
      <c r="D1955" s="3" t="str">
        <f>IF(ISNUMBER(A1955),COUNTIF(Calculations!B:B, A1955),"")</f>
        <v/>
      </c>
      <c r="E1955" s="3" t="str">
        <f>IF(ISNUMBER(A1955),COUNTIF(Calculations!A:A, A1955),"")</f>
        <v/>
      </c>
      <c r="F1955" s="3" t="str">
        <f t="shared" si="363"/>
        <v/>
      </c>
      <c r="G1955" s="3" t="str">
        <f t="shared" si="364"/>
        <v/>
      </c>
      <c r="H1955" s="3" t="str">
        <f t="shared" si="366"/>
        <v/>
      </c>
      <c r="I1955" s="3" t="str">
        <f t="shared" si="367"/>
        <v/>
      </c>
      <c r="J1955" s="3" t="str">
        <f t="shared" si="368"/>
        <v/>
      </c>
      <c r="K1955" s="3" t="str">
        <f t="shared" si="369"/>
        <v/>
      </c>
      <c r="L1955" s="3" t="str">
        <f t="shared" si="371"/>
        <v/>
      </c>
      <c r="M1955" s="3" t="str">
        <f t="shared" si="372"/>
        <v/>
      </c>
    </row>
    <row r="1956" spans="1:13" x14ac:dyDescent="0.2">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3" t="str">
        <f t="shared" ref="F1956:F2019" si="374">IF(ISNUMBER(A1956),F1955 + D1956,"")</f>
        <v/>
      </c>
      <c r="G1956" s="3" t="str">
        <f t="shared" ref="G1956:G2019" si="375">IF(ISNUMBER(A1956),G1955 + E1956,"")</f>
        <v/>
      </c>
      <c r="H1956" s="3" t="str">
        <f t="shared" si="366"/>
        <v/>
      </c>
      <c r="I1956" s="3" t="str">
        <f t="shared" si="367"/>
        <v/>
      </c>
      <c r="J1956" s="3" t="str">
        <f t="shared" si="368"/>
        <v/>
      </c>
      <c r="K1956" s="3" t="str">
        <f t="shared" si="369"/>
        <v/>
      </c>
      <c r="L1956" s="3" t="str">
        <f t="shared" si="371"/>
        <v/>
      </c>
      <c r="M1956" s="3" t="str">
        <f t="shared" si="372"/>
        <v/>
      </c>
    </row>
    <row r="1957" spans="1:13" x14ac:dyDescent="0.2">
      <c r="A1957" s="9" t="str">
        <f t="shared" si="370"/>
        <v/>
      </c>
      <c r="B1957" s="3" t="str">
        <f t="shared" si="373"/>
        <v/>
      </c>
      <c r="C1957" s="3" t="str">
        <f t="shared" si="365"/>
        <v/>
      </c>
      <c r="D1957" s="3" t="str">
        <f>IF(ISNUMBER(A1957),COUNTIF(Calculations!B:B, A1957),"")</f>
        <v/>
      </c>
      <c r="E1957" s="3" t="str">
        <f>IF(ISNUMBER(A1957),COUNTIF(Calculations!A:A, A1957),"")</f>
        <v/>
      </c>
      <c r="F1957" s="3" t="str">
        <f t="shared" si="374"/>
        <v/>
      </c>
      <c r="G1957" s="3" t="str">
        <f t="shared" si="375"/>
        <v/>
      </c>
      <c r="H1957" s="3" t="str">
        <f t="shared" si="366"/>
        <v/>
      </c>
      <c r="I1957" s="3" t="str">
        <f t="shared" si="367"/>
        <v/>
      </c>
      <c r="J1957" s="3" t="str">
        <f t="shared" si="368"/>
        <v/>
      </c>
      <c r="K1957" s="3" t="str">
        <f t="shared" si="369"/>
        <v/>
      </c>
      <c r="L1957" s="3" t="str">
        <f t="shared" si="371"/>
        <v/>
      </c>
      <c r="M1957" s="3" t="str">
        <f t="shared" si="372"/>
        <v/>
      </c>
    </row>
    <row r="1958" spans="1:13" x14ac:dyDescent="0.2">
      <c r="A1958" s="9" t="str">
        <f t="shared" si="370"/>
        <v/>
      </c>
      <c r="B1958" s="3" t="str">
        <f t="shared" si="373"/>
        <v/>
      </c>
      <c r="C1958" s="3" t="str">
        <f t="shared" si="365"/>
        <v/>
      </c>
      <c r="D1958" s="3" t="str">
        <f>IF(ISNUMBER(A1958),COUNTIF(Calculations!B:B, A1958),"")</f>
        <v/>
      </c>
      <c r="E1958" s="3" t="str">
        <f>IF(ISNUMBER(A1958),COUNTIF(Calculations!A:A, A1958),"")</f>
        <v/>
      </c>
      <c r="F1958" s="3" t="str">
        <f t="shared" si="374"/>
        <v/>
      </c>
      <c r="G1958" s="3" t="str">
        <f t="shared" si="375"/>
        <v/>
      </c>
      <c r="H1958" s="3" t="str">
        <f t="shared" si="366"/>
        <v/>
      </c>
      <c r="I1958" s="3" t="str">
        <f t="shared" si="367"/>
        <v/>
      </c>
      <c r="J1958" s="3" t="str">
        <f t="shared" si="368"/>
        <v/>
      </c>
      <c r="K1958" s="3" t="str">
        <f t="shared" si="369"/>
        <v/>
      </c>
      <c r="L1958" s="3" t="str">
        <f t="shared" si="371"/>
        <v/>
      </c>
      <c r="M1958" s="3" t="str">
        <f t="shared" si="372"/>
        <v/>
      </c>
    </row>
    <row r="1959" spans="1:13" x14ac:dyDescent="0.2">
      <c r="A1959" s="9" t="str">
        <f t="shared" si="370"/>
        <v/>
      </c>
      <c r="B1959" s="3" t="str">
        <f t="shared" si="373"/>
        <v/>
      </c>
      <c r="C1959" s="3" t="str">
        <f t="shared" si="365"/>
        <v/>
      </c>
      <c r="D1959" s="3" t="str">
        <f>IF(ISNUMBER(A1959),COUNTIF(Calculations!B:B, A1959),"")</f>
        <v/>
      </c>
      <c r="E1959" s="3" t="str">
        <f>IF(ISNUMBER(A1959),COUNTIF(Calculations!A:A, A1959),"")</f>
        <v/>
      </c>
      <c r="F1959" s="3" t="str">
        <f t="shared" si="374"/>
        <v/>
      </c>
      <c r="G1959" s="3" t="str">
        <f t="shared" si="375"/>
        <v/>
      </c>
      <c r="H1959" s="3" t="str">
        <f t="shared" si="366"/>
        <v/>
      </c>
      <c r="I1959" s="3" t="str">
        <f t="shared" si="367"/>
        <v/>
      </c>
      <c r="J1959" s="3" t="str">
        <f t="shared" si="368"/>
        <v/>
      </c>
      <c r="K1959" s="3" t="str">
        <f t="shared" si="369"/>
        <v/>
      </c>
      <c r="L1959" s="3" t="str">
        <f t="shared" si="371"/>
        <v/>
      </c>
      <c r="M1959" s="3" t="str">
        <f t="shared" si="372"/>
        <v/>
      </c>
    </row>
    <row r="1960" spans="1:13" x14ac:dyDescent="0.2">
      <c r="A1960" s="9" t="str">
        <f t="shared" si="370"/>
        <v/>
      </c>
      <c r="B1960" s="3" t="str">
        <f t="shared" si="373"/>
        <v/>
      </c>
      <c r="C1960" s="3" t="str">
        <f t="shared" si="365"/>
        <v/>
      </c>
      <c r="D1960" s="3" t="str">
        <f>IF(ISNUMBER(A1960),COUNTIF(Calculations!B:B, A1960),"")</f>
        <v/>
      </c>
      <c r="E1960" s="3" t="str">
        <f>IF(ISNUMBER(A1960),COUNTIF(Calculations!A:A, A1960),"")</f>
        <v/>
      </c>
      <c r="F1960" s="3" t="str">
        <f t="shared" si="374"/>
        <v/>
      </c>
      <c r="G1960" s="3" t="str">
        <f t="shared" si="375"/>
        <v/>
      </c>
      <c r="H1960" s="3" t="str">
        <f t="shared" si="366"/>
        <v/>
      </c>
      <c r="I1960" s="3" t="str">
        <f t="shared" si="367"/>
        <v/>
      </c>
      <c r="J1960" s="3" t="str">
        <f t="shared" si="368"/>
        <v/>
      </c>
      <c r="K1960" s="3" t="str">
        <f t="shared" si="369"/>
        <v/>
      </c>
      <c r="L1960" s="3" t="str">
        <f t="shared" si="371"/>
        <v/>
      </c>
      <c r="M1960" s="3" t="str">
        <f t="shared" si="372"/>
        <v/>
      </c>
    </row>
    <row r="1961" spans="1:13" x14ac:dyDescent="0.2">
      <c r="A1961" s="9" t="str">
        <f t="shared" si="370"/>
        <v/>
      </c>
      <c r="B1961" s="3" t="str">
        <f t="shared" si="373"/>
        <v/>
      </c>
      <c r="C1961" s="3" t="str">
        <f t="shared" si="365"/>
        <v/>
      </c>
      <c r="D1961" s="3" t="str">
        <f>IF(ISNUMBER(A1961),COUNTIF(Calculations!B:B, A1961),"")</f>
        <v/>
      </c>
      <c r="E1961" s="3" t="str">
        <f>IF(ISNUMBER(A1961),COUNTIF(Calculations!A:A, A1961),"")</f>
        <v/>
      </c>
      <c r="F1961" s="3" t="str">
        <f t="shared" si="374"/>
        <v/>
      </c>
      <c r="G1961" s="3" t="str">
        <f t="shared" si="375"/>
        <v/>
      </c>
      <c r="H1961" s="3" t="str">
        <f t="shared" si="366"/>
        <v/>
      </c>
      <c r="I1961" s="3" t="str">
        <f t="shared" si="367"/>
        <v/>
      </c>
      <c r="J1961" s="3" t="str">
        <f t="shared" si="368"/>
        <v/>
      </c>
      <c r="K1961" s="3" t="str">
        <f t="shared" si="369"/>
        <v/>
      </c>
      <c r="L1961" s="3" t="str">
        <f t="shared" si="371"/>
        <v/>
      </c>
      <c r="M1961" s="3" t="str">
        <f t="shared" si="372"/>
        <v/>
      </c>
    </row>
    <row r="1962" spans="1:13" x14ac:dyDescent="0.2">
      <c r="A1962" s="9" t="str">
        <f t="shared" si="370"/>
        <v/>
      </c>
      <c r="B1962" s="3" t="str">
        <f t="shared" si="373"/>
        <v/>
      </c>
      <c r="C1962" s="3" t="str">
        <f t="shared" si="365"/>
        <v/>
      </c>
      <c r="D1962" s="3" t="str">
        <f>IF(ISNUMBER(A1962),COUNTIF(Calculations!B:B, A1962),"")</f>
        <v/>
      </c>
      <c r="E1962" s="3" t="str">
        <f>IF(ISNUMBER(A1962),COUNTIF(Calculations!A:A, A1962),"")</f>
        <v/>
      </c>
      <c r="F1962" s="3" t="str">
        <f t="shared" si="374"/>
        <v/>
      </c>
      <c r="G1962" s="3" t="str">
        <f t="shared" si="375"/>
        <v/>
      </c>
      <c r="H1962" s="3" t="str">
        <f t="shared" si="366"/>
        <v/>
      </c>
      <c r="I1962" s="3" t="str">
        <f t="shared" si="367"/>
        <v/>
      </c>
      <c r="J1962" s="3" t="str">
        <f t="shared" si="368"/>
        <v/>
      </c>
      <c r="K1962" s="3" t="str">
        <f t="shared" si="369"/>
        <v/>
      </c>
      <c r="L1962" s="3" t="str">
        <f t="shared" si="371"/>
        <v/>
      </c>
      <c r="M1962" s="3" t="str">
        <f t="shared" si="372"/>
        <v/>
      </c>
    </row>
    <row r="1963" spans="1:13" x14ac:dyDescent="0.2">
      <c r="A1963" s="9" t="str">
        <f t="shared" si="370"/>
        <v/>
      </c>
      <c r="B1963" s="3" t="str">
        <f t="shared" si="373"/>
        <v/>
      </c>
      <c r="C1963" s="3" t="str">
        <f t="shared" si="365"/>
        <v/>
      </c>
      <c r="D1963" s="3" t="str">
        <f>IF(ISNUMBER(A1963),COUNTIF(Calculations!B:B, A1963),"")</f>
        <v/>
      </c>
      <c r="E1963" s="3" t="str">
        <f>IF(ISNUMBER(A1963),COUNTIF(Calculations!A:A, A1963),"")</f>
        <v/>
      </c>
      <c r="F1963" s="3" t="str">
        <f t="shared" si="374"/>
        <v/>
      </c>
      <c r="G1963" s="3" t="str">
        <f t="shared" si="375"/>
        <v/>
      </c>
      <c r="H1963" s="3" t="str">
        <f t="shared" si="366"/>
        <v/>
      </c>
      <c r="I1963" s="3" t="str">
        <f t="shared" si="367"/>
        <v/>
      </c>
      <c r="J1963" s="3" t="str">
        <f t="shared" si="368"/>
        <v/>
      </c>
      <c r="K1963" s="3" t="str">
        <f t="shared" si="369"/>
        <v/>
      </c>
      <c r="L1963" s="3" t="str">
        <f t="shared" si="371"/>
        <v/>
      </c>
      <c r="M1963" s="3" t="str">
        <f t="shared" si="372"/>
        <v/>
      </c>
    </row>
    <row r="1964" spans="1:13" x14ac:dyDescent="0.2">
      <c r="A1964" s="9" t="str">
        <f t="shared" si="370"/>
        <v/>
      </c>
      <c r="B1964" s="3" t="str">
        <f t="shared" si="373"/>
        <v/>
      </c>
      <c r="C1964" s="3" t="str">
        <f t="shared" si="365"/>
        <v/>
      </c>
      <c r="D1964" s="3" t="str">
        <f>IF(ISNUMBER(A1964),COUNTIF(Calculations!B:B, A1964),"")</f>
        <v/>
      </c>
      <c r="E1964" s="3" t="str">
        <f>IF(ISNUMBER(A1964),COUNTIF(Calculations!A:A, A1964),"")</f>
        <v/>
      </c>
      <c r="F1964" s="3" t="str">
        <f t="shared" si="374"/>
        <v/>
      </c>
      <c r="G1964" s="3" t="str">
        <f t="shared" si="375"/>
        <v/>
      </c>
      <c r="H1964" s="3" t="str">
        <f t="shared" si="366"/>
        <v/>
      </c>
      <c r="I1964" s="3" t="str">
        <f t="shared" si="367"/>
        <v/>
      </c>
      <c r="J1964" s="3" t="str">
        <f t="shared" si="368"/>
        <v/>
      </c>
      <c r="K1964" s="3" t="str">
        <f t="shared" si="369"/>
        <v/>
      </c>
      <c r="L1964" s="3" t="str">
        <f t="shared" si="371"/>
        <v/>
      </c>
      <c r="M1964" s="3" t="str">
        <f t="shared" si="372"/>
        <v/>
      </c>
    </row>
    <row r="1965" spans="1:13" x14ac:dyDescent="0.2">
      <c r="A1965" s="9" t="str">
        <f t="shared" si="370"/>
        <v/>
      </c>
      <c r="B1965" s="3" t="str">
        <f t="shared" si="373"/>
        <v/>
      </c>
      <c r="C1965" s="3" t="str">
        <f t="shared" si="365"/>
        <v/>
      </c>
      <c r="D1965" s="3" t="str">
        <f>IF(ISNUMBER(A1965),COUNTIF(Calculations!B:B, A1965),"")</f>
        <v/>
      </c>
      <c r="E1965" s="3" t="str">
        <f>IF(ISNUMBER(A1965),COUNTIF(Calculations!A:A, A1965),"")</f>
        <v/>
      </c>
      <c r="F1965" s="3" t="str">
        <f t="shared" si="374"/>
        <v/>
      </c>
      <c r="G1965" s="3" t="str">
        <f t="shared" si="375"/>
        <v/>
      </c>
      <c r="H1965" s="3" t="str">
        <f t="shared" si="366"/>
        <v/>
      </c>
      <c r="I1965" s="3" t="str">
        <f t="shared" si="367"/>
        <v/>
      </c>
      <c r="J1965" s="3" t="str">
        <f t="shared" si="368"/>
        <v/>
      </c>
      <c r="K1965" s="3" t="str">
        <f t="shared" si="369"/>
        <v/>
      </c>
      <c r="L1965" s="3" t="str">
        <f t="shared" si="371"/>
        <v/>
      </c>
      <c r="M1965" s="3" t="str">
        <f t="shared" si="372"/>
        <v/>
      </c>
    </row>
    <row r="1966" spans="1:13" x14ac:dyDescent="0.2">
      <c r="A1966" s="9" t="str">
        <f t="shared" si="370"/>
        <v/>
      </c>
      <c r="B1966" s="3" t="str">
        <f t="shared" si="373"/>
        <v/>
      </c>
      <c r="C1966" s="3" t="str">
        <f t="shared" si="365"/>
        <v/>
      </c>
      <c r="D1966" s="3" t="str">
        <f>IF(ISNUMBER(A1966),COUNTIF(Calculations!B:B, A1966),"")</f>
        <v/>
      </c>
      <c r="E1966" s="3" t="str">
        <f>IF(ISNUMBER(A1966),COUNTIF(Calculations!A:A, A1966),"")</f>
        <v/>
      </c>
      <c r="F1966" s="3" t="str">
        <f t="shared" si="374"/>
        <v/>
      </c>
      <c r="G1966" s="3" t="str">
        <f t="shared" si="375"/>
        <v/>
      </c>
      <c r="H1966" s="3" t="str">
        <f t="shared" si="366"/>
        <v/>
      </c>
      <c r="I1966" s="3" t="str">
        <f t="shared" si="367"/>
        <v/>
      </c>
      <c r="J1966" s="3" t="str">
        <f t="shared" si="368"/>
        <v/>
      </c>
      <c r="K1966" s="3" t="str">
        <f t="shared" si="369"/>
        <v/>
      </c>
      <c r="L1966" s="3" t="str">
        <f t="shared" si="371"/>
        <v/>
      </c>
      <c r="M1966" s="3" t="str">
        <f t="shared" si="372"/>
        <v/>
      </c>
    </row>
    <row r="1967" spans="1:13" x14ac:dyDescent="0.2">
      <c r="A1967" s="9" t="str">
        <f t="shared" si="370"/>
        <v/>
      </c>
      <c r="B1967" s="3" t="str">
        <f t="shared" si="373"/>
        <v/>
      </c>
      <c r="C1967" s="3" t="str">
        <f t="shared" si="365"/>
        <v/>
      </c>
      <c r="D1967" s="3" t="str">
        <f>IF(ISNUMBER(A1967),COUNTIF(Calculations!B:B, A1967),"")</f>
        <v/>
      </c>
      <c r="E1967" s="3" t="str">
        <f>IF(ISNUMBER(A1967),COUNTIF(Calculations!A:A, A1967),"")</f>
        <v/>
      </c>
      <c r="F1967" s="3" t="str">
        <f t="shared" si="374"/>
        <v/>
      </c>
      <c r="G1967" s="3" t="str">
        <f t="shared" si="375"/>
        <v/>
      </c>
      <c r="H1967" s="3" t="str">
        <f t="shared" si="366"/>
        <v/>
      </c>
      <c r="I1967" s="3" t="str">
        <f t="shared" si="367"/>
        <v/>
      </c>
      <c r="J1967" s="3" t="str">
        <f t="shared" si="368"/>
        <v/>
      </c>
      <c r="K1967" s="3" t="str">
        <f t="shared" si="369"/>
        <v/>
      </c>
      <c r="L1967" s="3" t="str">
        <f t="shared" si="371"/>
        <v/>
      </c>
      <c r="M1967" s="3" t="str">
        <f t="shared" si="372"/>
        <v/>
      </c>
    </row>
    <row r="1968" spans="1:13" x14ac:dyDescent="0.2">
      <c r="A1968" s="9" t="str">
        <f t="shared" si="370"/>
        <v/>
      </c>
      <c r="B1968" s="3" t="str">
        <f t="shared" si="373"/>
        <v/>
      </c>
      <c r="C1968" s="3" t="str">
        <f t="shared" si="365"/>
        <v/>
      </c>
      <c r="D1968" s="3" t="str">
        <f>IF(ISNUMBER(A1968),COUNTIF(Calculations!B:B, A1968),"")</f>
        <v/>
      </c>
      <c r="E1968" s="3" t="str">
        <f>IF(ISNUMBER(A1968),COUNTIF(Calculations!A:A, A1968),"")</f>
        <v/>
      </c>
      <c r="F1968" s="3" t="str">
        <f t="shared" si="374"/>
        <v/>
      </c>
      <c r="G1968" s="3" t="str">
        <f t="shared" si="375"/>
        <v/>
      </c>
      <c r="H1968" s="3" t="str">
        <f t="shared" si="366"/>
        <v/>
      </c>
      <c r="I1968" s="3" t="str">
        <f t="shared" si="367"/>
        <v/>
      </c>
      <c r="J1968" s="3" t="str">
        <f t="shared" si="368"/>
        <v/>
      </c>
      <c r="K1968" s="3" t="str">
        <f t="shared" si="369"/>
        <v/>
      </c>
      <c r="L1968" s="3" t="str">
        <f t="shared" si="371"/>
        <v/>
      </c>
      <c r="M1968" s="3" t="str">
        <f t="shared" si="372"/>
        <v/>
      </c>
    </row>
    <row r="1969" spans="1:13" x14ac:dyDescent="0.2">
      <c r="A1969" s="9" t="str">
        <f t="shared" si="370"/>
        <v/>
      </c>
      <c r="B1969" s="3" t="str">
        <f t="shared" si="373"/>
        <v/>
      </c>
      <c r="C1969" s="3" t="str">
        <f t="shared" si="365"/>
        <v/>
      </c>
      <c r="D1969" s="3" t="str">
        <f>IF(ISNUMBER(A1969),COUNTIF(Calculations!B:B, A1969),"")</f>
        <v/>
      </c>
      <c r="E1969" s="3" t="str">
        <f>IF(ISNUMBER(A1969),COUNTIF(Calculations!A:A, A1969),"")</f>
        <v/>
      </c>
      <c r="F1969" s="3" t="str">
        <f t="shared" si="374"/>
        <v/>
      </c>
      <c r="G1969" s="3" t="str">
        <f t="shared" si="375"/>
        <v/>
      </c>
      <c r="H1969" s="3" t="str">
        <f t="shared" si="366"/>
        <v/>
      </c>
      <c r="I1969" s="3" t="str">
        <f t="shared" si="367"/>
        <v/>
      </c>
      <c r="J1969" s="3" t="str">
        <f t="shared" si="368"/>
        <v/>
      </c>
      <c r="K1969" s="3" t="str">
        <f t="shared" si="369"/>
        <v/>
      </c>
      <c r="L1969" s="3" t="str">
        <f t="shared" si="371"/>
        <v/>
      </c>
      <c r="M1969" s="3" t="str">
        <f t="shared" si="372"/>
        <v/>
      </c>
    </row>
    <row r="1970" spans="1:13" x14ac:dyDescent="0.2">
      <c r="A1970" s="9" t="str">
        <f t="shared" si="370"/>
        <v/>
      </c>
      <c r="B1970" s="3" t="str">
        <f t="shared" si="373"/>
        <v/>
      </c>
      <c r="C1970" s="3" t="str">
        <f t="shared" si="365"/>
        <v/>
      </c>
      <c r="D1970" s="3" t="str">
        <f>IF(ISNUMBER(A1970),COUNTIF(Calculations!B:B, A1970),"")</f>
        <v/>
      </c>
      <c r="E1970" s="3" t="str">
        <f>IF(ISNUMBER(A1970),COUNTIF(Calculations!A:A, A1970),"")</f>
        <v/>
      </c>
      <c r="F1970" s="3" t="str">
        <f t="shared" si="374"/>
        <v/>
      </c>
      <c r="G1970" s="3" t="str">
        <f t="shared" si="375"/>
        <v/>
      </c>
      <c r="H1970" s="3" t="str">
        <f t="shared" si="366"/>
        <v/>
      </c>
      <c r="I1970" s="3" t="str">
        <f t="shared" si="367"/>
        <v/>
      </c>
      <c r="J1970" s="3" t="str">
        <f t="shared" si="368"/>
        <v/>
      </c>
      <c r="K1970" s="3" t="str">
        <f t="shared" si="369"/>
        <v/>
      </c>
      <c r="L1970" s="3" t="str">
        <f t="shared" si="371"/>
        <v/>
      </c>
      <c r="M1970" s="3" t="str">
        <f t="shared" si="372"/>
        <v/>
      </c>
    </row>
    <row r="1971" spans="1:13" x14ac:dyDescent="0.2">
      <c r="A1971" s="9" t="str">
        <f t="shared" si="370"/>
        <v/>
      </c>
      <c r="B1971" s="3" t="str">
        <f t="shared" si="373"/>
        <v/>
      </c>
      <c r="C1971" s="3" t="str">
        <f t="shared" si="365"/>
        <v/>
      </c>
      <c r="D1971" s="3" t="str">
        <f>IF(ISNUMBER(A1971),COUNTIF(Calculations!B:B, A1971),"")</f>
        <v/>
      </c>
      <c r="E1971" s="3" t="str">
        <f>IF(ISNUMBER(A1971),COUNTIF(Calculations!A:A, A1971),"")</f>
        <v/>
      </c>
      <c r="F1971" s="3" t="str">
        <f t="shared" si="374"/>
        <v/>
      </c>
      <c r="G1971" s="3" t="str">
        <f t="shared" si="375"/>
        <v/>
      </c>
      <c r="H1971" s="3" t="str">
        <f t="shared" si="366"/>
        <v/>
      </c>
      <c r="I1971" s="3" t="str">
        <f t="shared" si="367"/>
        <v/>
      </c>
      <c r="J1971" s="3" t="str">
        <f t="shared" si="368"/>
        <v/>
      </c>
      <c r="K1971" s="3" t="str">
        <f t="shared" si="369"/>
        <v/>
      </c>
      <c r="L1971" s="3" t="str">
        <f t="shared" si="371"/>
        <v/>
      </c>
      <c r="M1971" s="3" t="str">
        <f t="shared" si="372"/>
        <v/>
      </c>
    </row>
    <row r="1972" spans="1:13" x14ac:dyDescent="0.2">
      <c r="A1972" s="9" t="str">
        <f t="shared" si="370"/>
        <v/>
      </c>
      <c r="B1972" s="3" t="str">
        <f t="shared" si="373"/>
        <v/>
      </c>
      <c r="C1972" s="3" t="str">
        <f t="shared" si="365"/>
        <v/>
      </c>
      <c r="D1972" s="3" t="str">
        <f>IF(ISNUMBER(A1972),COUNTIF(Calculations!B:B, A1972),"")</f>
        <v/>
      </c>
      <c r="E1972" s="3" t="str">
        <f>IF(ISNUMBER(A1972),COUNTIF(Calculations!A:A, A1972),"")</f>
        <v/>
      </c>
      <c r="F1972" s="3" t="str">
        <f t="shared" si="374"/>
        <v/>
      </c>
      <c r="G1972" s="3" t="str">
        <f t="shared" si="375"/>
        <v/>
      </c>
      <c r="H1972" s="3" t="str">
        <f t="shared" si="366"/>
        <v/>
      </c>
      <c r="I1972" s="3" t="str">
        <f t="shared" si="367"/>
        <v/>
      </c>
      <c r="J1972" s="3" t="str">
        <f t="shared" si="368"/>
        <v/>
      </c>
      <c r="K1972" s="3" t="str">
        <f t="shared" si="369"/>
        <v/>
      </c>
      <c r="L1972" s="3" t="str">
        <f t="shared" si="371"/>
        <v/>
      </c>
      <c r="M1972" s="3" t="str">
        <f t="shared" si="372"/>
        <v/>
      </c>
    </row>
    <row r="1973" spans="1:13" x14ac:dyDescent="0.2">
      <c r="A1973" s="9" t="str">
        <f t="shared" si="370"/>
        <v/>
      </c>
      <c r="B1973" s="3" t="str">
        <f t="shared" si="373"/>
        <v/>
      </c>
      <c r="C1973" s="3" t="str">
        <f t="shared" si="365"/>
        <v/>
      </c>
      <c r="D1973" s="3" t="str">
        <f>IF(ISNUMBER(A1973),COUNTIF(Calculations!B:B, A1973),"")</f>
        <v/>
      </c>
      <c r="E1973" s="3" t="str">
        <f>IF(ISNUMBER(A1973),COUNTIF(Calculations!A:A, A1973),"")</f>
        <v/>
      </c>
      <c r="F1973" s="3" t="str">
        <f t="shared" si="374"/>
        <v/>
      </c>
      <c r="G1973" s="3" t="str">
        <f t="shared" si="375"/>
        <v/>
      </c>
      <c r="H1973" s="3" t="str">
        <f t="shared" si="366"/>
        <v/>
      </c>
      <c r="I1973" s="3" t="str">
        <f t="shared" si="367"/>
        <v/>
      </c>
      <c r="J1973" s="3" t="str">
        <f t="shared" si="368"/>
        <v/>
      </c>
      <c r="K1973" s="3" t="str">
        <f t="shared" si="369"/>
        <v/>
      </c>
      <c r="L1973" s="3" t="str">
        <f t="shared" si="371"/>
        <v/>
      </c>
      <c r="M1973" s="3" t="str">
        <f t="shared" si="372"/>
        <v/>
      </c>
    </row>
    <row r="1974" spans="1:13" x14ac:dyDescent="0.2">
      <c r="A1974" s="9" t="str">
        <f t="shared" si="370"/>
        <v/>
      </c>
      <c r="B1974" s="3" t="str">
        <f t="shared" si="373"/>
        <v/>
      </c>
      <c r="C1974" s="3" t="str">
        <f t="shared" si="365"/>
        <v/>
      </c>
      <c r="D1974" s="3" t="str">
        <f>IF(ISNUMBER(A1974),COUNTIF(Calculations!B:B, A1974),"")</f>
        <v/>
      </c>
      <c r="E1974" s="3" t="str">
        <f>IF(ISNUMBER(A1974),COUNTIF(Calculations!A:A, A1974),"")</f>
        <v/>
      </c>
      <c r="F1974" s="3" t="str">
        <f t="shared" si="374"/>
        <v/>
      </c>
      <c r="G1974" s="3" t="str">
        <f t="shared" si="375"/>
        <v/>
      </c>
      <c r="H1974" s="3" t="str">
        <f t="shared" si="366"/>
        <v/>
      </c>
      <c r="I1974" s="3" t="str">
        <f t="shared" si="367"/>
        <v/>
      </c>
      <c r="J1974" s="3" t="str">
        <f t="shared" si="368"/>
        <v/>
      </c>
      <c r="K1974" s="3" t="str">
        <f t="shared" si="369"/>
        <v/>
      </c>
      <c r="L1974" s="3" t="str">
        <f t="shared" si="371"/>
        <v/>
      </c>
      <c r="M1974" s="3" t="str">
        <f t="shared" si="372"/>
        <v/>
      </c>
    </row>
    <row r="1975" spans="1:13" x14ac:dyDescent="0.2">
      <c r="A1975" s="9" t="str">
        <f t="shared" si="370"/>
        <v/>
      </c>
      <c r="B1975" s="3" t="str">
        <f t="shared" si="373"/>
        <v/>
      </c>
      <c r="C1975" s="3" t="str">
        <f t="shared" si="365"/>
        <v/>
      </c>
      <c r="D1975" s="3" t="str">
        <f>IF(ISNUMBER(A1975),COUNTIF(Calculations!B:B, A1975),"")</f>
        <v/>
      </c>
      <c r="E1975" s="3" t="str">
        <f>IF(ISNUMBER(A1975),COUNTIF(Calculations!A:A, A1975),"")</f>
        <v/>
      </c>
      <c r="F1975" s="3" t="str">
        <f t="shared" si="374"/>
        <v/>
      </c>
      <c r="G1975" s="3" t="str">
        <f t="shared" si="375"/>
        <v/>
      </c>
      <c r="H1975" s="3" t="str">
        <f t="shared" si="366"/>
        <v/>
      </c>
      <c r="I1975" s="3" t="str">
        <f t="shared" si="367"/>
        <v/>
      </c>
      <c r="J1975" s="3" t="str">
        <f t="shared" si="368"/>
        <v/>
      </c>
      <c r="K1975" s="3" t="str">
        <f t="shared" si="369"/>
        <v/>
      </c>
      <c r="L1975" s="3" t="str">
        <f t="shared" si="371"/>
        <v/>
      </c>
      <c r="M1975" s="3" t="str">
        <f t="shared" si="372"/>
        <v/>
      </c>
    </row>
    <row r="1976" spans="1:13" x14ac:dyDescent="0.2">
      <c r="A1976" s="9" t="str">
        <f t="shared" si="370"/>
        <v/>
      </c>
      <c r="B1976" s="3" t="str">
        <f t="shared" si="373"/>
        <v/>
      </c>
      <c r="C1976" s="3" t="str">
        <f t="shared" si="365"/>
        <v/>
      </c>
      <c r="D1976" s="3" t="str">
        <f>IF(ISNUMBER(A1976),COUNTIF(Calculations!B:B, A1976),"")</f>
        <v/>
      </c>
      <c r="E1976" s="3" t="str">
        <f>IF(ISNUMBER(A1976),COUNTIF(Calculations!A:A, A1976),"")</f>
        <v/>
      </c>
      <c r="F1976" s="3" t="str">
        <f t="shared" si="374"/>
        <v/>
      </c>
      <c r="G1976" s="3" t="str">
        <f t="shared" si="375"/>
        <v/>
      </c>
      <c r="H1976" s="3" t="str">
        <f t="shared" si="366"/>
        <v/>
      </c>
      <c r="I1976" s="3" t="str">
        <f t="shared" si="367"/>
        <v/>
      </c>
      <c r="J1976" s="3" t="str">
        <f t="shared" si="368"/>
        <v/>
      </c>
      <c r="K1976" s="3" t="str">
        <f t="shared" si="369"/>
        <v/>
      </c>
      <c r="L1976" s="3" t="str">
        <f t="shared" si="371"/>
        <v/>
      </c>
      <c r="M1976" s="3" t="str">
        <f t="shared" si="372"/>
        <v/>
      </c>
    </row>
    <row r="1977" spans="1:13" x14ac:dyDescent="0.2">
      <c r="A1977" s="9" t="str">
        <f t="shared" si="370"/>
        <v/>
      </c>
      <c r="B1977" s="3" t="str">
        <f t="shared" si="373"/>
        <v/>
      </c>
      <c r="C1977" s="3" t="str">
        <f t="shared" si="365"/>
        <v/>
      </c>
      <c r="D1977" s="3" t="str">
        <f>IF(ISNUMBER(A1977),COUNTIF(Calculations!B:B, A1977),"")</f>
        <v/>
      </c>
      <c r="E1977" s="3" t="str">
        <f>IF(ISNUMBER(A1977),COUNTIF(Calculations!A:A, A1977),"")</f>
        <v/>
      </c>
      <c r="F1977" s="3" t="str">
        <f t="shared" si="374"/>
        <v/>
      </c>
      <c r="G1977" s="3" t="str">
        <f t="shared" si="375"/>
        <v/>
      </c>
      <c r="H1977" s="3" t="str">
        <f t="shared" si="366"/>
        <v/>
      </c>
      <c r="I1977" s="3" t="str">
        <f t="shared" si="367"/>
        <v/>
      </c>
      <c r="J1977" s="3" t="str">
        <f t="shared" si="368"/>
        <v/>
      </c>
      <c r="K1977" s="3" t="str">
        <f t="shared" si="369"/>
        <v/>
      </c>
      <c r="L1977" s="3" t="str">
        <f t="shared" si="371"/>
        <v/>
      </c>
      <c r="M1977" s="3" t="str">
        <f t="shared" si="372"/>
        <v/>
      </c>
    </row>
    <row r="1978" spans="1:13" x14ac:dyDescent="0.2">
      <c r="A1978" s="9" t="str">
        <f t="shared" si="370"/>
        <v/>
      </c>
      <c r="B1978" s="3" t="str">
        <f t="shared" si="373"/>
        <v/>
      </c>
      <c r="C1978" s="3" t="str">
        <f t="shared" si="365"/>
        <v/>
      </c>
      <c r="D1978" s="3" t="str">
        <f>IF(ISNUMBER(A1978),COUNTIF(Calculations!B:B, A1978),"")</f>
        <v/>
      </c>
      <c r="E1978" s="3" t="str">
        <f>IF(ISNUMBER(A1978),COUNTIF(Calculations!A:A, A1978),"")</f>
        <v/>
      </c>
      <c r="F1978" s="3" t="str">
        <f t="shared" si="374"/>
        <v/>
      </c>
      <c r="G1978" s="3" t="str">
        <f t="shared" si="375"/>
        <v/>
      </c>
      <c r="H1978" s="3" t="str">
        <f t="shared" si="366"/>
        <v/>
      </c>
      <c r="I1978" s="3" t="str">
        <f t="shared" si="367"/>
        <v/>
      </c>
      <c r="J1978" s="3" t="str">
        <f t="shared" si="368"/>
        <v/>
      </c>
      <c r="K1978" s="3" t="str">
        <f t="shared" si="369"/>
        <v/>
      </c>
      <c r="L1978" s="3" t="str">
        <f t="shared" si="371"/>
        <v/>
      </c>
      <c r="M1978" s="3" t="str">
        <f t="shared" si="372"/>
        <v/>
      </c>
    </row>
    <row r="1979" spans="1:13" x14ac:dyDescent="0.2">
      <c r="A1979" s="9" t="str">
        <f t="shared" si="370"/>
        <v/>
      </c>
      <c r="B1979" s="3" t="str">
        <f t="shared" si="373"/>
        <v/>
      </c>
      <c r="C1979" s="3" t="str">
        <f t="shared" si="365"/>
        <v/>
      </c>
      <c r="D1979" s="3" t="str">
        <f>IF(ISNUMBER(A1979),COUNTIF(Calculations!B:B, A1979),"")</f>
        <v/>
      </c>
      <c r="E1979" s="3" t="str">
        <f>IF(ISNUMBER(A1979),COUNTIF(Calculations!A:A, A1979),"")</f>
        <v/>
      </c>
      <c r="F1979" s="3" t="str">
        <f t="shared" si="374"/>
        <v/>
      </c>
      <c r="G1979" s="3" t="str">
        <f t="shared" si="375"/>
        <v/>
      </c>
      <c r="H1979" s="3" t="str">
        <f t="shared" si="366"/>
        <v/>
      </c>
      <c r="I1979" s="3" t="str">
        <f t="shared" si="367"/>
        <v/>
      </c>
      <c r="J1979" s="3" t="str">
        <f t="shared" si="368"/>
        <v/>
      </c>
      <c r="K1979" s="3" t="str">
        <f t="shared" si="369"/>
        <v/>
      </c>
      <c r="L1979" s="3" t="str">
        <f t="shared" si="371"/>
        <v/>
      </c>
      <c r="M1979" s="3" t="str">
        <f t="shared" si="372"/>
        <v/>
      </c>
    </row>
    <row r="1980" spans="1:13" x14ac:dyDescent="0.2">
      <c r="A1980" s="9" t="str">
        <f t="shared" si="370"/>
        <v/>
      </c>
      <c r="B1980" s="3" t="str">
        <f t="shared" si="373"/>
        <v/>
      </c>
      <c r="C1980" s="3" t="str">
        <f t="shared" si="365"/>
        <v/>
      </c>
      <c r="D1980" s="3" t="str">
        <f>IF(ISNUMBER(A1980),COUNTIF(Calculations!B:B, A1980),"")</f>
        <v/>
      </c>
      <c r="E1980" s="3" t="str">
        <f>IF(ISNUMBER(A1980),COUNTIF(Calculations!A:A, A1980),"")</f>
        <v/>
      </c>
      <c r="F1980" s="3" t="str">
        <f t="shared" si="374"/>
        <v/>
      </c>
      <c r="G1980" s="3" t="str">
        <f t="shared" si="375"/>
        <v/>
      </c>
      <c r="H1980" s="3" t="str">
        <f t="shared" si="366"/>
        <v/>
      </c>
      <c r="I1980" s="3" t="str">
        <f t="shared" si="367"/>
        <v/>
      </c>
      <c r="J1980" s="3" t="str">
        <f t="shared" si="368"/>
        <v/>
      </c>
      <c r="K1980" s="3" t="str">
        <f t="shared" si="369"/>
        <v/>
      </c>
      <c r="L1980" s="3" t="str">
        <f t="shared" si="371"/>
        <v/>
      </c>
      <c r="M1980" s="3" t="str">
        <f t="shared" si="372"/>
        <v/>
      </c>
    </row>
    <row r="1981" spans="1:13" x14ac:dyDescent="0.2">
      <c r="A1981" s="9" t="str">
        <f t="shared" si="370"/>
        <v/>
      </c>
      <c r="B1981" s="3" t="str">
        <f t="shared" si="373"/>
        <v/>
      </c>
      <c r="C1981" s="3" t="str">
        <f t="shared" si="365"/>
        <v/>
      </c>
      <c r="D1981" s="3" t="str">
        <f>IF(ISNUMBER(A1981),COUNTIF(Calculations!B:B, A1981),"")</f>
        <v/>
      </c>
      <c r="E1981" s="3" t="str">
        <f>IF(ISNUMBER(A1981),COUNTIF(Calculations!A:A, A1981),"")</f>
        <v/>
      </c>
      <c r="F1981" s="3" t="str">
        <f t="shared" si="374"/>
        <v/>
      </c>
      <c r="G1981" s="3" t="str">
        <f t="shared" si="375"/>
        <v/>
      </c>
      <c r="H1981" s="3" t="str">
        <f t="shared" si="366"/>
        <v/>
      </c>
      <c r="I1981" s="3" t="str">
        <f t="shared" si="367"/>
        <v/>
      </c>
      <c r="J1981" s="3" t="str">
        <f t="shared" si="368"/>
        <v/>
      </c>
      <c r="K1981" s="3" t="str">
        <f t="shared" si="369"/>
        <v/>
      </c>
      <c r="L1981" s="3" t="str">
        <f t="shared" si="371"/>
        <v/>
      </c>
      <c r="M1981" s="3" t="str">
        <f t="shared" si="372"/>
        <v/>
      </c>
    </row>
    <row r="1982" spans="1:13" x14ac:dyDescent="0.2">
      <c r="A1982" s="9" t="str">
        <f t="shared" si="370"/>
        <v/>
      </c>
      <c r="B1982" s="3" t="str">
        <f t="shared" si="373"/>
        <v/>
      </c>
      <c r="C1982" s="3" t="str">
        <f t="shared" si="365"/>
        <v/>
      </c>
      <c r="D1982" s="3" t="str">
        <f>IF(ISNUMBER(A1982),COUNTIF(Calculations!B:B, A1982),"")</f>
        <v/>
      </c>
      <c r="E1982" s="3" t="str">
        <f>IF(ISNUMBER(A1982),COUNTIF(Calculations!A:A, A1982),"")</f>
        <v/>
      </c>
      <c r="F1982" s="3" t="str">
        <f t="shared" si="374"/>
        <v/>
      </c>
      <c r="G1982" s="3" t="str">
        <f t="shared" si="375"/>
        <v/>
      </c>
      <c r="H1982" s="3" t="str">
        <f t="shared" si="366"/>
        <v/>
      </c>
      <c r="I1982" s="3" t="str">
        <f t="shared" si="367"/>
        <v/>
      </c>
      <c r="J1982" s="3" t="str">
        <f t="shared" si="368"/>
        <v/>
      </c>
      <c r="K1982" s="3" t="str">
        <f t="shared" si="369"/>
        <v/>
      </c>
      <c r="L1982" s="3" t="str">
        <f t="shared" si="371"/>
        <v/>
      </c>
      <c r="M1982" s="3" t="str">
        <f t="shared" si="372"/>
        <v/>
      </c>
    </row>
    <row r="1983" spans="1:13" x14ac:dyDescent="0.2">
      <c r="A1983" s="9" t="str">
        <f t="shared" si="370"/>
        <v/>
      </c>
      <c r="B1983" s="3" t="str">
        <f t="shared" si="373"/>
        <v/>
      </c>
      <c r="C1983" s="3" t="str">
        <f t="shared" si="365"/>
        <v/>
      </c>
      <c r="D1983" s="3" t="str">
        <f>IF(ISNUMBER(A1983),COUNTIF(Calculations!B:B, A1983),"")</f>
        <v/>
      </c>
      <c r="E1983" s="3" t="str">
        <f>IF(ISNUMBER(A1983),COUNTIF(Calculations!A:A, A1983),"")</f>
        <v/>
      </c>
      <c r="F1983" s="3" t="str">
        <f t="shared" si="374"/>
        <v/>
      </c>
      <c r="G1983" s="3" t="str">
        <f t="shared" si="375"/>
        <v/>
      </c>
      <c r="H1983" s="3" t="str">
        <f t="shared" si="366"/>
        <v/>
      </c>
      <c r="I1983" s="3" t="str">
        <f t="shared" si="367"/>
        <v/>
      </c>
      <c r="J1983" s="3" t="str">
        <f t="shared" si="368"/>
        <v/>
      </c>
      <c r="K1983" s="3" t="str">
        <f t="shared" si="369"/>
        <v/>
      </c>
      <c r="L1983" s="3" t="str">
        <f t="shared" si="371"/>
        <v/>
      </c>
      <c r="M1983" s="3" t="str">
        <f t="shared" si="372"/>
        <v/>
      </c>
    </row>
    <row r="1984" spans="1:13" x14ac:dyDescent="0.2">
      <c r="A1984" s="9" t="str">
        <f t="shared" si="370"/>
        <v/>
      </c>
      <c r="B1984" s="3" t="str">
        <f t="shared" si="373"/>
        <v/>
      </c>
      <c r="C1984" s="3" t="str">
        <f t="shared" si="365"/>
        <v/>
      </c>
      <c r="D1984" s="3" t="str">
        <f>IF(ISNUMBER(A1984),COUNTIF(Calculations!B:B, A1984),"")</f>
        <v/>
      </c>
      <c r="E1984" s="3" t="str">
        <f>IF(ISNUMBER(A1984),COUNTIF(Calculations!A:A, A1984),"")</f>
        <v/>
      </c>
      <c r="F1984" s="3" t="str">
        <f t="shared" si="374"/>
        <v/>
      </c>
      <c r="G1984" s="3" t="str">
        <f t="shared" si="375"/>
        <v/>
      </c>
      <c r="H1984" s="3" t="str">
        <f t="shared" si="366"/>
        <v/>
      </c>
      <c r="I1984" s="3" t="str">
        <f t="shared" si="367"/>
        <v/>
      </c>
      <c r="J1984" s="3" t="str">
        <f t="shared" si="368"/>
        <v/>
      </c>
      <c r="K1984" s="3" t="str">
        <f t="shared" si="369"/>
        <v/>
      </c>
      <c r="L1984" s="3" t="str">
        <f t="shared" si="371"/>
        <v/>
      </c>
      <c r="M1984" s="3" t="str">
        <f t="shared" si="372"/>
        <v/>
      </c>
    </row>
    <row r="1985" spans="1:13" x14ac:dyDescent="0.2">
      <c r="A1985" s="9" t="str">
        <f t="shared" si="370"/>
        <v/>
      </c>
      <c r="B1985" s="3" t="str">
        <f t="shared" si="373"/>
        <v/>
      </c>
      <c r="C1985" s="3" t="str">
        <f t="shared" si="365"/>
        <v/>
      </c>
      <c r="D1985" s="3" t="str">
        <f>IF(ISNUMBER(A1985),COUNTIF(Calculations!B:B, A1985),"")</f>
        <v/>
      </c>
      <c r="E1985" s="3" t="str">
        <f>IF(ISNUMBER(A1985),COUNTIF(Calculations!A:A, A1985),"")</f>
        <v/>
      </c>
      <c r="F1985" s="3" t="str">
        <f t="shared" si="374"/>
        <v/>
      </c>
      <c r="G1985" s="3" t="str">
        <f t="shared" si="375"/>
        <v/>
      </c>
      <c r="H1985" s="3" t="str">
        <f t="shared" si="366"/>
        <v/>
      </c>
      <c r="I1985" s="3" t="str">
        <f t="shared" si="367"/>
        <v/>
      </c>
      <c r="J1985" s="3" t="str">
        <f t="shared" si="368"/>
        <v/>
      </c>
      <c r="K1985" s="3" t="str">
        <f t="shared" si="369"/>
        <v/>
      </c>
      <c r="L1985" s="3" t="str">
        <f t="shared" si="371"/>
        <v/>
      </c>
      <c r="M1985" s="3" t="str">
        <f t="shared" si="372"/>
        <v/>
      </c>
    </row>
    <row r="1986" spans="1:13" x14ac:dyDescent="0.2">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74"/>
        <v/>
      </c>
      <c r="G1986" s="3" t="str">
        <f t="shared" si="375"/>
        <v/>
      </c>
      <c r="H1986" s="3" t="str">
        <f t="shared" ref="H1986:H2049" si="377">IF(ISNUMBER(A1986),
  COUNTIFS(IndirectStartDates,"&lt;=" &amp; $A1986, IndirectStartDates,"&gt;"&amp;$A1986-AgeLowest,  IndirectCompletedDates,"&gt;=" &amp; $A1986)
+ COUNTIFS(IndirectStartDates,"&lt;=" &amp; $A1986,    IndirectStartDates,"&gt;"&amp;$A1986-AgeLowest,  IndirectCompletedDates,""),"")</f>
        <v/>
      </c>
      <c r="I1986" s="3"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3" t="str">
        <f t="shared" si="371"/>
        <v/>
      </c>
      <c r="M1986" s="3" t="str">
        <f t="shared" si="372"/>
        <v/>
      </c>
    </row>
    <row r="1987" spans="1:13" x14ac:dyDescent="0.2">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3" t="str">
        <f t="shared" si="374"/>
        <v/>
      </c>
      <c r="G1987" s="3" t="str">
        <f t="shared" si="375"/>
        <v/>
      </c>
      <c r="H1987" s="3" t="str">
        <f t="shared" si="377"/>
        <v/>
      </c>
      <c r="I1987" s="3" t="str">
        <f t="shared" si="378"/>
        <v/>
      </c>
      <c r="J1987" s="3" t="str">
        <f t="shared" si="379"/>
        <v/>
      </c>
      <c r="K1987" s="3" t="str">
        <f t="shared" si="380"/>
        <v/>
      </c>
      <c r="L1987" s="3" t="str">
        <f t="shared" ref="L1987:L2050" si="382">IF(A1987&lt;&gt;"", IF(C1986&gt;0, IF(((C1987-C1986)/C1986)&gt;WIPWarningPercentage,C1987,NA()),NA()),"")</f>
        <v/>
      </c>
      <c r="M1987" s="3" t="str">
        <f t="shared" ref="M1987:M2050" si="383">IF(A1987&lt;&gt;"", IF(J1986+K1986&gt;0, IF(((J1987+K1987)-(J1986+K1986))/(J1986+K1986)&gt;AgeWarningPercentage,J1987+K1987,NA()),NA()),"")</f>
        <v/>
      </c>
    </row>
    <row r="1988" spans="1:13" x14ac:dyDescent="0.2">
      <c r="A1988" s="9" t="str">
        <f t="shared" si="381"/>
        <v/>
      </c>
      <c r="B1988" s="3" t="str">
        <f t="shared" si="373"/>
        <v/>
      </c>
      <c r="C1988" s="3" t="str">
        <f t="shared" si="376"/>
        <v/>
      </c>
      <c r="D1988" s="3" t="str">
        <f>IF(ISNUMBER(A1988),COUNTIF(Calculations!B:B, A1988),"")</f>
        <v/>
      </c>
      <c r="E1988" s="3" t="str">
        <f>IF(ISNUMBER(A1988),COUNTIF(Calculations!A:A, A1988),"")</f>
        <v/>
      </c>
      <c r="F1988" s="3" t="str">
        <f t="shared" si="374"/>
        <v/>
      </c>
      <c r="G1988" s="3" t="str">
        <f t="shared" si="375"/>
        <v/>
      </c>
      <c r="H1988" s="3" t="str">
        <f t="shared" si="377"/>
        <v/>
      </c>
      <c r="I1988" s="3" t="str">
        <f t="shared" si="378"/>
        <v/>
      </c>
      <c r="J1988" s="3" t="str">
        <f t="shared" si="379"/>
        <v/>
      </c>
      <c r="K1988" s="3" t="str">
        <f t="shared" si="380"/>
        <v/>
      </c>
      <c r="L1988" s="3" t="str">
        <f t="shared" si="382"/>
        <v/>
      </c>
      <c r="M1988" s="3" t="str">
        <f t="shared" si="383"/>
        <v/>
      </c>
    </row>
    <row r="1989" spans="1:13" x14ac:dyDescent="0.2">
      <c r="A1989" s="9" t="str">
        <f t="shared" si="381"/>
        <v/>
      </c>
      <c r="B1989" s="3" t="str">
        <f t="shared" si="373"/>
        <v/>
      </c>
      <c r="C1989" s="3" t="str">
        <f t="shared" si="376"/>
        <v/>
      </c>
      <c r="D1989" s="3" t="str">
        <f>IF(ISNUMBER(A1989),COUNTIF(Calculations!B:B, A1989),"")</f>
        <v/>
      </c>
      <c r="E1989" s="3" t="str">
        <f>IF(ISNUMBER(A1989),COUNTIF(Calculations!A:A, A1989),"")</f>
        <v/>
      </c>
      <c r="F1989" s="3" t="str">
        <f t="shared" si="374"/>
        <v/>
      </c>
      <c r="G1989" s="3" t="str">
        <f t="shared" si="375"/>
        <v/>
      </c>
      <c r="H1989" s="3" t="str">
        <f t="shared" si="377"/>
        <v/>
      </c>
      <c r="I1989" s="3" t="str">
        <f t="shared" si="378"/>
        <v/>
      </c>
      <c r="J1989" s="3" t="str">
        <f t="shared" si="379"/>
        <v/>
      </c>
      <c r="K1989" s="3" t="str">
        <f t="shared" si="380"/>
        <v/>
      </c>
      <c r="L1989" s="3" t="str">
        <f t="shared" si="382"/>
        <v/>
      </c>
      <c r="M1989" s="3" t="str">
        <f t="shared" si="383"/>
        <v/>
      </c>
    </row>
    <row r="1990" spans="1:13" x14ac:dyDescent="0.2">
      <c r="A1990" s="9" t="str">
        <f t="shared" si="381"/>
        <v/>
      </c>
      <c r="B1990" s="3" t="str">
        <f t="shared" si="373"/>
        <v/>
      </c>
      <c r="C1990" s="3" t="str">
        <f t="shared" si="376"/>
        <v/>
      </c>
      <c r="D1990" s="3" t="str">
        <f>IF(ISNUMBER(A1990),COUNTIF(Calculations!B:B, A1990),"")</f>
        <v/>
      </c>
      <c r="E1990" s="3" t="str">
        <f>IF(ISNUMBER(A1990),COUNTIF(Calculations!A:A, A1990),"")</f>
        <v/>
      </c>
      <c r="F1990" s="3" t="str">
        <f t="shared" si="374"/>
        <v/>
      </c>
      <c r="G1990" s="3" t="str">
        <f t="shared" si="375"/>
        <v/>
      </c>
      <c r="H1990" s="3" t="str">
        <f t="shared" si="377"/>
        <v/>
      </c>
      <c r="I1990" s="3" t="str">
        <f t="shared" si="378"/>
        <v/>
      </c>
      <c r="J1990" s="3" t="str">
        <f t="shared" si="379"/>
        <v/>
      </c>
      <c r="K1990" s="3" t="str">
        <f t="shared" si="380"/>
        <v/>
      </c>
      <c r="L1990" s="3" t="str">
        <f t="shared" si="382"/>
        <v/>
      </c>
      <c r="M1990" s="3" t="str">
        <f t="shared" si="383"/>
        <v/>
      </c>
    </row>
    <row r="1991" spans="1:13" x14ac:dyDescent="0.2">
      <c r="A1991" s="9" t="str">
        <f t="shared" si="381"/>
        <v/>
      </c>
      <c r="B1991" s="3" t="str">
        <f t="shared" si="373"/>
        <v/>
      </c>
      <c r="C1991" s="3" t="str">
        <f t="shared" si="376"/>
        <v/>
      </c>
      <c r="D1991" s="3" t="str">
        <f>IF(ISNUMBER(A1991),COUNTIF(Calculations!B:B, A1991),"")</f>
        <v/>
      </c>
      <c r="E1991" s="3" t="str">
        <f>IF(ISNUMBER(A1991),COUNTIF(Calculations!A:A, A1991),"")</f>
        <v/>
      </c>
      <c r="F1991" s="3" t="str">
        <f t="shared" si="374"/>
        <v/>
      </c>
      <c r="G1991" s="3" t="str">
        <f t="shared" si="375"/>
        <v/>
      </c>
      <c r="H1991" s="3" t="str">
        <f t="shared" si="377"/>
        <v/>
      </c>
      <c r="I1991" s="3" t="str">
        <f t="shared" si="378"/>
        <v/>
      </c>
      <c r="J1991" s="3" t="str">
        <f t="shared" si="379"/>
        <v/>
      </c>
      <c r="K1991" s="3" t="str">
        <f t="shared" si="380"/>
        <v/>
      </c>
      <c r="L1991" s="3" t="str">
        <f t="shared" si="382"/>
        <v/>
      </c>
      <c r="M1991" s="3" t="str">
        <f t="shared" si="383"/>
        <v/>
      </c>
    </row>
    <row r="1992" spans="1:13" x14ac:dyDescent="0.2">
      <c r="A1992" s="9" t="str">
        <f t="shared" si="381"/>
        <v/>
      </c>
      <c r="B1992" s="3" t="str">
        <f t="shared" si="373"/>
        <v/>
      </c>
      <c r="C1992" s="3" t="str">
        <f t="shared" si="376"/>
        <v/>
      </c>
      <c r="D1992" s="3" t="str">
        <f>IF(ISNUMBER(A1992),COUNTIF(Calculations!B:B, A1992),"")</f>
        <v/>
      </c>
      <c r="E1992" s="3" t="str">
        <f>IF(ISNUMBER(A1992),COUNTIF(Calculations!A:A, A1992),"")</f>
        <v/>
      </c>
      <c r="F1992" s="3" t="str">
        <f t="shared" si="374"/>
        <v/>
      </c>
      <c r="G1992" s="3" t="str">
        <f t="shared" si="375"/>
        <v/>
      </c>
      <c r="H1992" s="3" t="str">
        <f t="shared" si="377"/>
        <v/>
      </c>
      <c r="I1992" s="3" t="str">
        <f t="shared" si="378"/>
        <v/>
      </c>
      <c r="J1992" s="3" t="str">
        <f t="shared" si="379"/>
        <v/>
      </c>
      <c r="K1992" s="3" t="str">
        <f t="shared" si="380"/>
        <v/>
      </c>
      <c r="L1992" s="3" t="str">
        <f t="shared" si="382"/>
        <v/>
      </c>
      <c r="M1992" s="3" t="str">
        <f t="shared" si="383"/>
        <v/>
      </c>
    </row>
    <row r="1993" spans="1:13" x14ac:dyDescent="0.2">
      <c r="A1993" s="9" t="str">
        <f t="shared" si="381"/>
        <v/>
      </c>
      <c r="B1993" s="3" t="str">
        <f t="shared" si="373"/>
        <v/>
      </c>
      <c r="C1993" s="3" t="str">
        <f t="shared" si="376"/>
        <v/>
      </c>
      <c r="D1993" s="3" t="str">
        <f>IF(ISNUMBER(A1993),COUNTIF(Calculations!B:B, A1993),"")</f>
        <v/>
      </c>
      <c r="E1993" s="3" t="str">
        <f>IF(ISNUMBER(A1993),COUNTIF(Calculations!A:A, A1993),"")</f>
        <v/>
      </c>
      <c r="F1993" s="3" t="str">
        <f t="shared" si="374"/>
        <v/>
      </c>
      <c r="G1993" s="3" t="str">
        <f t="shared" si="375"/>
        <v/>
      </c>
      <c r="H1993" s="3" t="str">
        <f t="shared" si="377"/>
        <v/>
      </c>
      <c r="I1993" s="3" t="str">
        <f t="shared" si="378"/>
        <v/>
      </c>
      <c r="J1993" s="3" t="str">
        <f t="shared" si="379"/>
        <v/>
      </c>
      <c r="K1993" s="3" t="str">
        <f t="shared" si="380"/>
        <v/>
      </c>
      <c r="L1993" s="3" t="str">
        <f t="shared" si="382"/>
        <v/>
      </c>
      <c r="M1993" s="3" t="str">
        <f t="shared" si="383"/>
        <v/>
      </c>
    </row>
    <row r="1994" spans="1:13" x14ac:dyDescent="0.2">
      <c r="A1994" s="9" t="str">
        <f t="shared" si="381"/>
        <v/>
      </c>
      <c r="B1994" s="3" t="str">
        <f t="shared" si="373"/>
        <v/>
      </c>
      <c r="C1994" s="3" t="str">
        <f t="shared" si="376"/>
        <v/>
      </c>
      <c r="D1994" s="3" t="str">
        <f>IF(ISNUMBER(A1994),COUNTIF(Calculations!B:B, A1994),"")</f>
        <v/>
      </c>
      <c r="E1994" s="3" t="str">
        <f>IF(ISNUMBER(A1994),COUNTIF(Calculations!A:A, A1994),"")</f>
        <v/>
      </c>
      <c r="F1994" s="3" t="str">
        <f t="shared" si="374"/>
        <v/>
      </c>
      <c r="G1994" s="3" t="str">
        <f t="shared" si="375"/>
        <v/>
      </c>
      <c r="H1994" s="3" t="str">
        <f t="shared" si="377"/>
        <v/>
      </c>
      <c r="I1994" s="3" t="str">
        <f t="shared" si="378"/>
        <v/>
      </c>
      <c r="J1994" s="3" t="str">
        <f t="shared" si="379"/>
        <v/>
      </c>
      <c r="K1994" s="3" t="str">
        <f t="shared" si="380"/>
        <v/>
      </c>
      <c r="L1994" s="3" t="str">
        <f t="shared" si="382"/>
        <v/>
      </c>
      <c r="M1994" s="3" t="str">
        <f t="shared" si="383"/>
        <v/>
      </c>
    </row>
    <row r="1995" spans="1:13" x14ac:dyDescent="0.2">
      <c r="A1995" s="9" t="str">
        <f t="shared" si="381"/>
        <v/>
      </c>
      <c r="B1995" s="3" t="str">
        <f t="shared" si="373"/>
        <v/>
      </c>
      <c r="C1995" s="3" t="str">
        <f t="shared" si="376"/>
        <v/>
      </c>
      <c r="D1995" s="3" t="str">
        <f>IF(ISNUMBER(A1995),COUNTIF(Calculations!B:B, A1995),"")</f>
        <v/>
      </c>
      <c r="E1995" s="3" t="str">
        <f>IF(ISNUMBER(A1995),COUNTIF(Calculations!A:A, A1995),"")</f>
        <v/>
      </c>
      <c r="F1995" s="3" t="str">
        <f t="shared" si="374"/>
        <v/>
      </c>
      <c r="G1995" s="3" t="str">
        <f t="shared" si="375"/>
        <v/>
      </c>
      <c r="H1995" s="3" t="str">
        <f t="shared" si="377"/>
        <v/>
      </c>
      <c r="I1995" s="3" t="str">
        <f t="shared" si="378"/>
        <v/>
      </c>
      <c r="J1995" s="3" t="str">
        <f t="shared" si="379"/>
        <v/>
      </c>
      <c r="K1995" s="3" t="str">
        <f t="shared" si="380"/>
        <v/>
      </c>
      <c r="L1995" s="3" t="str">
        <f t="shared" si="382"/>
        <v/>
      </c>
      <c r="M1995" s="3" t="str">
        <f t="shared" si="383"/>
        <v/>
      </c>
    </row>
    <row r="1996" spans="1:13" x14ac:dyDescent="0.2">
      <c r="A1996" s="9" t="str">
        <f t="shared" si="381"/>
        <v/>
      </c>
      <c r="B1996" s="3" t="str">
        <f t="shared" si="373"/>
        <v/>
      </c>
      <c r="C1996" s="3" t="str">
        <f t="shared" si="376"/>
        <v/>
      </c>
      <c r="D1996" s="3" t="str">
        <f>IF(ISNUMBER(A1996),COUNTIF(Calculations!B:B, A1996),"")</f>
        <v/>
      </c>
      <c r="E1996" s="3" t="str">
        <f>IF(ISNUMBER(A1996),COUNTIF(Calculations!A:A, A1996),"")</f>
        <v/>
      </c>
      <c r="F1996" s="3" t="str">
        <f t="shared" si="374"/>
        <v/>
      </c>
      <c r="G1996" s="3" t="str">
        <f t="shared" si="375"/>
        <v/>
      </c>
      <c r="H1996" s="3" t="str">
        <f t="shared" si="377"/>
        <v/>
      </c>
      <c r="I1996" s="3" t="str">
        <f t="shared" si="378"/>
        <v/>
      </c>
      <c r="J1996" s="3" t="str">
        <f t="shared" si="379"/>
        <v/>
      </c>
      <c r="K1996" s="3" t="str">
        <f t="shared" si="380"/>
        <v/>
      </c>
      <c r="L1996" s="3" t="str">
        <f t="shared" si="382"/>
        <v/>
      </c>
      <c r="M1996" s="3" t="str">
        <f t="shared" si="383"/>
        <v/>
      </c>
    </row>
    <row r="1997" spans="1:13" x14ac:dyDescent="0.2">
      <c r="A1997" s="9" t="str">
        <f t="shared" si="381"/>
        <v/>
      </c>
      <c r="B1997" s="3" t="str">
        <f t="shared" si="373"/>
        <v/>
      </c>
      <c r="C1997" s="3" t="str">
        <f t="shared" si="376"/>
        <v/>
      </c>
      <c r="D1997" s="3" t="str">
        <f>IF(ISNUMBER(A1997),COUNTIF(Calculations!B:B, A1997),"")</f>
        <v/>
      </c>
      <c r="E1997" s="3" t="str">
        <f>IF(ISNUMBER(A1997),COUNTIF(Calculations!A:A, A1997),"")</f>
        <v/>
      </c>
      <c r="F1997" s="3" t="str">
        <f t="shared" si="374"/>
        <v/>
      </c>
      <c r="G1997" s="3" t="str">
        <f t="shared" si="375"/>
        <v/>
      </c>
      <c r="H1997" s="3" t="str">
        <f t="shared" si="377"/>
        <v/>
      </c>
      <c r="I1997" s="3" t="str">
        <f t="shared" si="378"/>
        <v/>
      </c>
      <c r="J1997" s="3" t="str">
        <f t="shared" si="379"/>
        <v/>
      </c>
      <c r="K1997" s="3" t="str">
        <f t="shared" si="380"/>
        <v/>
      </c>
      <c r="L1997" s="3" t="str">
        <f t="shared" si="382"/>
        <v/>
      </c>
      <c r="M1997" s="3" t="str">
        <f t="shared" si="383"/>
        <v/>
      </c>
    </row>
    <row r="1998" spans="1:13" x14ac:dyDescent="0.2">
      <c r="A1998" s="9" t="str">
        <f t="shared" si="381"/>
        <v/>
      </c>
      <c r="B1998" s="3" t="str">
        <f t="shared" si="373"/>
        <v/>
      </c>
      <c r="C1998" s="3" t="str">
        <f t="shared" si="376"/>
        <v/>
      </c>
      <c r="D1998" s="3" t="str">
        <f>IF(ISNUMBER(A1998),COUNTIF(Calculations!B:B, A1998),"")</f>
        <v/>
      </c>
      <c r="E1998" s="3" t="str">
        <f>IF(ISNUMBER(A1998),COUNTIF(Calculations!A:A, A1998),"")</f>
        <v/>
      </c>
      <c r="F1998" s="3" t="str">
        <f t="shared" si="374"/>
        <v/>
      </c>
      <c r="G1998" s="3" t="str">
        <f t="shared" si="375"/>
        <v/>
      </c>
      <c r="H1998" s="3" t="str">
        <f t="shared" si="377"/>
        <v/>
      </c>
      <c r="I1998" s="3" t="str">
        <f t="shared" si="378"/>
        <v/>
      </c>
      <c r="J1998" s="3" t="str">
        <f t="shared" si="379"/>
        <v/>
      </c>
      <c r="K1998" s="3" t="str">
        <f t="shared" si="380"/>
        <v/>
      </c>
      <c r="L1998" s="3" t="str">
        <f t="shared" si="382"/>
        <v/>
      </c>
      <c r="M1998" s="3" t="str">
        <f t="shared" si="383"/>
        <v/>
      </c>
    </row>
    <row r="1999" spans="1:13" x14ac:dyDescent="0.2">
      <c r="A1999" s="9" t="str">
        <f t="shared" si="381"/>
        <v/>
      </c>
      <c r="B1999" s="3" t="str">
        <f t="shared" si="373"/>
        <v/>
      </c>
      <c r="C1999" s="3" t="str">
        <f t="shared" si="376"/>
        <v/>
      </c>
      <c r="D1999" s="3" t="str">
        <f>IF(ISNUMBER(A1999),COUNTIF(Calculations!B:B, A1999),"")</f>
        <v/>
      </c>
      <c r="E1999" s="3" t="str">
        <f>IF(ISNUMBER(A1999),COUNTIF(Calculations!A:A, A1999),"")</f>
        <v/>
      </c>
      <c r="F1999" s="3" t="str">
        <f t="shared" si="374"/>
        <v/>
      </c>
      <c r="G1999" s="3" t="str">
        <f t="shared" si="375"/>
        <v/>
      </c>
      <c r="H1999" s="3" t="str">
        <f t="shared" si="377"/>
        <v/>
      </c>
      <c r="I1999" s="3" t="str">
        <f t="shared" si="378"/>
        <v/>
      </c>
      <c r="J1999" s="3" t="str">
        <f t="shared" si="379"/>
        <v/>
      </c>
      <c r="K1999" s="3" t="str">
        <f t="shared" si="380"/>
        <v/>
      </c>
      <c r="L1999" s="3" t="str">
        <f t="shared" si="382"/>
        <v/>
      </c>
      <c r="M1999" s="3" t="str">
        <f t="shared" si="383"/>
        <v/>
      </c>
    </row>
    <row r="2000" spans="1:13" x14ac:dyDescent="0.2">
      <c r="A2000" s="9" t="str">
        <f t="shared" si="381"/>
        <v/>
      </c>
      <c r="B2000" s="3" t="str">
        <f t="shared" si="373"/>
        <v/>
      </c>
      <c r="C2000" s="3" t="str">
        <f t="shared" si="376"/>
        <v/>
      </c>
      <c r="D2000" s="3" t="str">
        <f>IF(ISNUMBER(A2000),COUNTIF(Calculations!B:B, A2000),"")</f>
        <v/>
      </c>
      <c r="E2000" s="3" t="str">
        <f>IF(ISNUMBER(A2000),COUNTIF(Calculations!A:A, A2000),"")</f>
        <v/>
      </c>
      <c r="F2000" s="3" t="str">
        <f t="shared" si="374"/>
        <v/>
      </c>
      <c r="G2000" s="3" t="str">
        <f t="shared" si="375"/>
        <v/>
      </c>
      <c r="H2000" s="3" t="str">
        <f t="shared" si="377"/>
        <v/>
      </c>
      <c r="I2000" s="3" t="str">
        <f t="shared" si="378"/>
        <v/>
      </c>
      <c r="J2000" s="3" t="str">
        <f t="shared" si="379"/>
        <v/>
      </c>
      <c r="K2000" s="3" t="str">
        <f t="shared" si="380"/>
        <v/>
      </c>
      <c r="L2000" s="3" t="str">
        <f t="shared" si="382"/>
        <v/>
      </c>
      <c r="M2000" s="3" t="str">
        <f t="shared" si="383"/>
        <v/>
      </c>
    </row>
    <row r="2001" spans="1:13" x14ac:dyDescent="0.2">
      <c r="A2001" s="9" t="str">
        <f t="shared" si="381"/>
        <v/>
      </c>
      <c r="B2001" s="3" t="str">
        <f t="shared" si="373"/>
        <v/>
      </c>
      <c r="C2001" s="3" t="str">
        <f t="shared" si="376"/>
        <v/>
      </c>
      <c r="D2001" s="3" t="str">
        <f>IF(ISNUMBER(A2001),COUNTIF(Calculations!B:B, A2001),"")</f>
        <v/>
      </c>
      <c r="E2001" s="3" t="str">
        <f>IF(ISNUMBER(A2001),COUNTIF(Calculations!A:A, A2001),"")</f>
        <v/>
      </c>
      <c r="F2001" s="3" t="str">
        <f t="shared" si="374"/>
        <v/>
      </c>
      <c r="G2001" s="3" t="str">
        <f t="shared" si="375"/>
        <v/>
      </c>
      <c r="H2001" s="3" t="str">
        <f t="shared" si="377"/>
        <v/>
      </c>
      <c r="I2001" s="3" t="str">
        <f t="shared" si="378"/>
        <v/>
      </c>
      <c r="J2001" s="3" t="str">
        <f t="shared" si="379"/>
        <v/>
      </c>
      <c r="K2001" s="3" t="str">
        <f t="shared" si="380"/>
        <v/>
      </c>
      <c r="L2001" s="3" t="str">
        <f t="shared" si="382"/>
        <v/>
      </c>
      <c r="M2001" s="3" t="str">
        <f t="shared" si="383"/>
        <v/>
      </c>
    </row>
    <row r="2002" spans="1:13" x14ac:dyDescent="0.2">
      <c r="A2002" s="9" t="str">
        <f t="shared" si="381"/>
        <v/>
      </c>
      <c r="B2002" s="3" t="str">
        <f t="shared" si="373"/>
        <v/>
      </c>
      <c r="C2002" s="3" t="str">
        <f t="shared" si="376"/>
        <v/>
      </c>
      <c r="D2002" s="3" t="str">
        <f>IF(ISNUMBER(A2002),COUNTIF(Calculations!B:B, A2002),"")</f>
        <v/>
      </c>
      <c r="E2002" s="3" t="str">
        <f>IF(ISNUMBER(A2002),COUNTIF(Calculations!A:A, A2002),"")</f>
        <v/>
      </c>
      <c r="F2002" s="3" t="str">
        <f t="shared" si="374"/>
        <v/>
      </c>
      <c r="G2002" s="3" t="str">
        <f t="shared" si="375"/>
        <v/>
      </c>
      <c r="H2002" s="3" t="str">
        <f t="shared" si="377"/>
        <v/>
      </c>
      <c r="I2002" s="3" t="str">
        <f t="shared" si="378"/>
        <v/>
      </c>
      <c r="J2002" s="3" t="str">
        <f t="shared" si="379"/>
        <v/>
      </c>
      <c r="K2002" s="3" t="str">
        <f t="shared" si="380"/>
        <v/>
      </c>
      <c r="L2002" s="3" t="str">
        <f t="shared" si="382"/>
        <v/>
      </c>
      <c r="M2002" s="3" t="str">
        <f t="shared" si="383"/>
        <v/>
      </c>
    </row>
    <row r="2003" spans="1:13" x14ac:dyDescent="0.2">
      <c r="A2003" s="9" t="str">
        <f t="shared" si="381"/>
        <v/>
      </c>
      <c r="B2003" s="3" t="str">
        <f t="shared" si="373"/>
        <v/>
      </c>
      <c r="C2003" s="3" t="str">
        <f t="shared" si="376"/>
        <v/>
      </c>
      <c r="D2003" s="3" t="str">
        <f>IF(ISNUMBER(A2003),COUNTIF(Calculations!B:B, A2003),"")</f>
        <v/>
      </c>
      <c r="E2003" s="3" t="str">
        <f>IF(ISNUMBER(A2003),COUNTIF(Calculations!A:A, A2003),"")</f>
        <v/>
      </c>
      <c r="F2003" s="3" t="str">
        <f t="shared" si="374"/>
        <v/>
      </c>
      <c r="G2003" s="3" t="str">
        <f t="shared" si="375"/>
        <v/>
      </c>
      <c r="H2003" s="3" t="str">
        <f t="shared" si="377"/>
        <v/>
      </c>
      <c r="I2003" s="3" t="str">
        <f t="shared" si="378"/>
        <v/>
      </c>
      <c r="J2003" s="3" t="str">
        <f t="shared" si="379"/>
        <v/>
      </c>
      <c r="K2003" s="3" t="str">
        <f t="shared" si="380"/>
        <v/>
      </c>
      <c r="L2003" s="3" t="str">
        <f t="shared" si="382"/>
        <v/>
      </c>
      <c r="M2003" s="3" t="str">
        <f t="shared" si="383"/>
        <v/>
      </c>
    </row>
    <row r="2004" spans="1:13" x14ac:dyDescent="0.2">
      <c r="A2004" s="9" t="str">
        <f t="shared" si="381"/>
        <v/>
      </c>
      <c r="B2004" s="3" t="str">
        <f t="shared" si="373"/>
        <v/>
      </c>
      <c r="C2004" s="3" t="str">
        <f t="shared" si="376"/>
        <v/>
      </c>
      <c r="D2004" s="3" t="str">
        <f>IF(ISNUMBER(A2004),COUNTIF(Calculations!B:B, A2004),"")</f>
        <v/>
      </c>
      <c r="E2004" s="3" t="str">
        <f>IF(ISNUMBER(A2004),COUNTIF(Calculations!A:A, A2004),"")</f>
        <v/>
      </c>
      <c r="F2004" s="3" t="str">
        <f t="shared" si="374"/>
        <v/>
      </c>
      <c r="G2004" s="3" t="str">
        <f t="shared" si="375"/>
        <v/>
      </c>
      <c r="H2004" s="3" t="str">
        <f t="shared" si="377"/>
        <v/>
      </c>
      <c r="I2004" s="3" t="str">
        <f t="shared" si="378"/>
        <v/>
      </c>
      <c r="J2004" s="3" t="str">
        <f t="shared" si="379"/>
        <v/>
      </c>
      <c r="K2004" s="3" t="str">
        <f t="shared" si="380"/>
        <v/>
      </c>
      <c r="L2004" s="3" t="str">
        <f t="shared" si="382"/>
        <v/>
      </c>
      <c r="M2004" s="3" t="str">
        <f t="shared" si="383"/>
        <v/>
      </c>
    </row>
    <row r="2005" spans="1:13" x14ac:dyDescent="0.2">
      <c r="A2005" s="9" t="str">
        <f t="shared" si="381"/>
        <v/>
      </c>
      <c r="B2005" s="3" t="str">
        <f t="shared" si="373"/>
        <v/>
      </c>
      <c r="C2005" s="3" t="str">
        <f t="shared" si="376"/>
        <v/>
      </c>
      <c r="D2005" s="3" t="str">
        <f>IF(ISNUMBER(A2005),COUNTIF(Calculations!B:B, A2005),"")</f>
        <v/>
      </c>
      <c r="E2005" s="3" t="str">
        <f>IF(ISNUMBER(A2005),COUNTIF(Calculations!A:A, A2005),"")</f>
        <v/>
      </c>
      <c r="F2005" s="3" t="str">
        <f t="shared" si="374"/>
        <v/>
      </c>
      <c r="G2005" s="3" t="str">
        <f t="shared" si="375"/>
        <v/>
      </c>
      <c r="H2005" s="3" t="str">
        <f t="shared" si="377"/>
        <v/>
      </c>
      <c r="I2005" s="3" t="str">
        <f t="shared" si="378"/>
        <v/>
      </c>
      <c r="J2005" s="3" t="str">
        <f t="shared" si="379"/>
        <v/>
      </c>
      <c r="K2005" s="3" t="str">
        <f t="shared" si="380"/>
        <v/>
      </c>
      <c r="L2005" s="3" t="str">
        <f t="shared" si="382"/>
        <v/>
      </c>
      <c r="M2005" s="3" t="str">
        <f t="shared" si="383"/>
        <v/>
      </c>
    </row>
    <row r="2006" spans="1:13" x14ac:dyDescent="0.2">
      <c r="A2006" s="9" t="str">
        <f t="shared" si="381"/>
        <v/>
      </c>
      <c r="B2006" s="3" t="str">
        <f t="shared" si="373"/>
        <v/>
      </c>
      <c r="C2006" s="3" t="str">
        <f t="shared" si="376"/>
        <v/>
      </c>
      <c r="D2006" s="3" t="str">
        <f>IF(ISNUMBER(A2006),COUNTIF(Calculations!B:B, A2006),"")</f>
        <v/>
      </c>
      <c r="E2006" s="3" t="str">
        <f>IF(ISNUMBER(A2006),COUNTIF(Calculations!A:A, A2006),"")</f>
        <v/>
      </c>
      <c r="F2006" s="3" t="str">
        <f t="shared" si="374"/>
        <v/>
      </c>
      <c r="G2006" s="3" t="str">
        <f t="shared" si="375"/>
        <v/>
      </c>
      <c r="H2006" s="3" t="str">
        <f t="shared" si="377"/>
        <v/>
      </c>
      <c r="I2006" s="3" t="str">
        <f t="shared" si="378"/>
        <v/>
      </c>
      <c r="J2006" s="3" t="str">
        <f t="shared" si="379"/>
        <v/>
      </c>
      <c r="K2006" s="3" t="str">
        <f t="shared" si="380"/>
        <v/>
      </c>
      <c r="L2006" s="3" t="str">
        <f t="shared" si="382"/>
        <v/>
      </c>
      <c r="M2006" s="3" t="str">
        <f t="shared" si="383"/>
        <v/>
      </c>
    </row>
    <row r="2007" spans="1:13" x14ac:dyDescent="0.2">
      <c r="A2007" s="9" t="str">
        <f t="shared" si="381"/>
        <v/>
      </c>
      <c r="B2007" s="3" t="str">
        <f t="shared" si="373"/>
        <v/>
      </c>
      <c r="C2007" s="3" t="str">
        <f t="shared" si="376"/>
        <v/>
      </c>
      <c r="D2007" s="3" t="str">
        <f>IF(ISNUMBER(A2007),COUNTIF(Calculations!B:B, A2007),"")</f>
        <v/>
      </c>
      <c r="E2007" s="3" t="str">
        <f>IF(ISNUMBER(A2007),COUNTIF(Calculations!A:A, A2007),"")</f>
        <v/>
      </c>
      <c r="F2007" s="3" t="str">
        <f t="shared" si="374"/>
        <v/>
      </c>
      <c r="G2007" s="3" t="str">
        <f t="shared" si="375"/>
        <v/>
      </c>
      <c r="H2007" s="3" t="str">
        <f t="shared" si="377"/>
        <v/>
      </c>
      <c r="I2007" s="3" t="str">
        <f t="shared" si="378"/>
        <v/>
      </c>
      <c r="J2007" s="3" t="str">
        <f t="shared" si="379"/>
        <v/>
      </c>
      <c r="K2007" s="3" t="str">
        <f t="shared" si="380"/>
        <v/>
      </c>
      <c r="L2007" s="3" t="str">
        <f t="shared" si="382"/>
        <v/>
      </c>
      <c r="M2007" s="3" t="str">
        <f t="shared" si="383"/>
        <v/>
      </c>
    </row>
    <row r="2008" spans="1:13" x14ac:dyDescent="0.2">
      <c r="A2008" s="9" t="str">
        <f t="shared" si="381"/>
        <v/>
      </c>
      <c r="B2008" s="3" t="str">
        <f t="shared" si="373"/>
        <v/>
      </c>
      <c r="C2008" s="3" t="str">
        <f t="shared" si="376"/>
        <v/>
      </c>
      <c r="D2008" s="3" t="str">
        <f>IF(ISNUMBER(A2008),COUNTIF(Calculations!B:B, A2008),"")</f>
        <v/>
      </c>
      <c r="E2008" s="3" t="str">
        <f>IF(ISNUMBER(A2008),COUNTIF(Calculations!A:A, A2008),"")</f>
        <v/>
      </c>
      <c r="F2008" s="3" t="str">
        <f t="shared" si="374"/>
        <v/>
      </c>
      <c r="G2008" s="3" t="str">
        <f t="shared" si="375"/>
        <v/>
      </c>
      <c r="H2008" s="3" t="str">
        <f t="shared" si="377"/>
        <v/>
      </c>
      <c r="I2008" s="3" t="str">
        <f t="shared" si="378"/>
        <v/>
      </c>
      <c r="J2008" s="3" t="str">
        <f t="shared" si="379"/>
        <v/>
      </c>
      <c r="K2008" s="3" t="str">
        <f t="shared" si="380"/>
        <v/>
      </c>
      <c r="L2008" s="3" t="str">
        <f t="shared" si="382"/>
        <v/>
      </c>
      <c r="M2008" s="3" t="str">
        <f t="shared" si="383"/>
        <v/>
      </c>
    </row>
    <row r="2009" spans="1:13" x14ac:dyDescent="0.2">
      <c r="A2009" s="9" t="str">
        <f t="shared" si="381"/>
        <v/>
      </c>
      <c r="B2009" s="3" t="str">
        <f t="shared" si="373"/>
        <v/>
      </c>
      <c r="C2009" s="3" t="str">
        <f t="shared" si="376"/>
        <v/>
      </c>
      <c r="D2009" s="3" t="str">
        <f>IF(ISNUMBER(A2009),COUNTIF(Calculations!B:B, A2009),"")</f>
        <v/>
      </c>
      <c r="E2009" s="3" t="str">
        <f>IF(ISNUMBER(A2009),COUNTIF(Calculations!A:A, A2009),"")</f>
        <v/>
      </c>
      <c r="F2009" s="3" t="str">
        <f t="shared" si="374"/>
        <v/>
      </c>
      <c r="G2009" s="3" t="str">
        <f t="shared" si="375"/>
        <v/>
      </c>
      <c r="H2009" s="3" t="str">
        <f t="shared" si="377"/>
        <v/>
      </c>
      <c r="I2009" s="3" t="str">
        <f t="shared" si="378"/>
        <v/>
      </c>
      <c r="J2009" s="3" t="str">
        <f t="shared" si="379"/>
        <v/>
      </c>
      <c r="K2009" s="3" t="str">
        <f t="shared" si="380"/>
        <v/>
      </c>
      <c r="L2009" s="3" t="str">
        <f t="shared" si="382"/>
        <v/>
      </c>
      <c r="M2009" s="3" t="str">
        <f t="shared" si="383"/>
        <v/>
      </c>
    </row>
    <row r="2010" spans="1:13" x14ac:dyDescent="0.2">
      <c r="A2010" s="9" t="str">
        <f t="shared" si="381"/>
        <v/>
      </c>
      <c r="B2010" s="3" t="str">
        <f t="shared" si="373"/>
        <v/>
      </c>
      <c r="C2010" s="3" t="str">
        <f t="shared" si="376"/>
        <v/>
      </c>
      <c r="D2010" s="3" t="str">
        <f>IF(ISNUMBER(A2010),COUNTIF(Calculations!B:B, A2010),"")</f>
        <v/>
      </c>
      <c r="E2010" s="3" t="str">
        <f>IF(ISNUMBER(A2010),COUNTIF(Calculations!A:A, A2010),"")</f>
        <v/>
      </c>
      <c r="F2010" s="3" t="str">
        <f t="shared" si="374"/>
        <v/>
      </c>
      <c r="G2010" s="3" t="str">
        <f t="shared" si="375"/>
        <v/>
      </c>
      <c r="H2010" s="3" t="str">
        <f t="shared" si="377"/>
        <v/>
      </c>
      <c r="I2010" s="3" t="str">
        <f t="shared" si="378"/>
        <v/>
      </c>
      <c r="J2010" s="3" t="str">
        <f t="shared" si="379"/>
        <v/>
      </c>
      <c r="K2010" s="3" t="str">
        <f t="shared" si="380"/>
        <v/>
      </c>
      <c r="L2010" s="3" t="str">
        <f t="shared" si="382"/>
        <v/>
      </c>
      <c r="M2010" s="3" t="str">
        <f t="shared" si="383"/>
        <v/>
      </c>
    </row>
    <row r="2011" spans="1:13" x14ac:dyDescent="0.2">
      <c r="A2011" s="9" t="str">
        <f t="shared" si="381"/>
        <v/>
      </c>
      <c r="B2011" s="3" t="str">
        <f t="shared" si="373"/>
        <v/>
      </c>
      <c r="C2011" s="3" t="str">
        <f t="shared" si="376"/>
        <v/>
      </c>
      <c r="D2011" s="3" t="str">
        <f>IF(ISNUMBER(A2011),COUNTIF(Calculations!B:B, A2011),"")</f>
        <v/>
      </c>
      <c r="E2011" s="3" t="str">
        <f>IF(ISNUMBER(A2011),COUNTIF(Calculations!A:A, A2011),"")</f>
        <v/>
      </c>
      <c r="F2011" s="3" t="str">
        <f t="shared" si="374"/>
        <v/>
      </c>
      <c r="G2011" s="3" t="str">
        <f t="shared" si="375"/>
        <v/>
      </c>
      <c r="H2011" s="3" t="str">
        <f t="shared" si="377"/>
        <v/>
      </c>
      <c r="I2011" s="3" t="str">
        <f t="shared" si="378"/>
        <v/>
      </c>
      <c r="J2011" s="3" t="str">
        <f t="shared" si="379"/>
        <v/>
      </c>
      <c r="K2011" s="3" t="str">
        <f t="shared" si="380"/>
        <v/>
      </c>
      <c r="L2011" s="3" t="str">
        <f t="shared" si="382"/>
        <v/>
      </c>
      <c r="M2011" s="3" t="str">
        <f t="shared" si="383"/>
        <v/>
      </c>
    </row>
    <row r="2012" spans="1:13" x14ac:dyDescent="0.2">
      <c r="A2012" s="9" t="str">
        <f t="shared" si="381"/>
        <v/>
      </c>
      <c r="B2012" s="3" t="str">
        <f t="shared" si="373"/>
        <v/>
      </c>
      <c r="C2012" s="3" t="str">
        <f t="shared" si="376"/>
        <v/>
      </c>
      <c r="D2012" s="3" t="str">
        <f>IF(ISNUMBER(A2012),COUNTIF(Calculations!B:B, A2012),"")</f>
        <v/>
      </c>
      <c r="E2012" s="3" t="str">
        <f>IF(ISNUMBER(A2012),COUNTIF(Calculations!A:A, A2012),"")</f>
        <v/>
      </c>
      <c r="F2012" s="3" t="str">
        <f t="shared" si="374"/>
        <v/>
      </c>
      <c r="G2012" s="3" t="str">
        <f t="shared" si="375"/>
        <v/>
      </c>
      <c r="H2012" s="3" t="str">
        <f t="shared" si="377"/>
        <v/>
      </c>
      <c r="I2012" s="3" t="str">
        <f t="shared" si="378"/>
        <v/>
      </c>
      <c r="J2012" s="3" t="str">
        <f t="shared" si="379"/>
        <v/>
      </c>
      <c r="K2012" s="3" t="str">
        <f t="shared" si="380"/>
        <v/>
      </c>
      <c r="L2012" s="3" t="str">
        <f t="shared" si="382"/>
        <v/>
      </c>
      <c r="M2012" s="3" t="str">
        <f t="shared" si="383"/>
        <v/>
      </c>
    </row>
    <row r="2013" spans="1:13" x14ac:dyDescent="0.2">
      <c r="A2013" s="9" t="str">
        <f t="shared" si="381"/>
        <v/>
      </c>
      <c r="B2013" s="3" t="str">
        <f t="shared" si="373"/>
        <v/>
      </c>
      <c r="C2013" s="3" t="str">
        <f t="shared" si="376"/>
        <v/>
      </c>
      <c r="D2013" s="3" t="str">
        <f>IF(ISNUMBER(A2013),COUNTIF(Calculations!B:B, A2013),"")</f>
        <v/>
      </c>
      <c r="E2013" s="3" t="str">
        <f>IF(ISNUMBER(A2013),COUNTIF(Calculations!A:A, A2013),"")</f>
        <v/>
      </c>
      <c r="F2013" s="3" t="str">
        <f t="shared" si="374"/>
        <v/>
      </c>
      <c r="G2013" s="3" t="str">
        <f t="shared" si="375"/>
        <v/>
      </c>
      <c r="H2013" s="3" t="str">
        <f t="shared" si="377"/>
        <v/>
      </c>
      <c r="I2013" s="3" t="str">
        <f t="shared" si="378"/>
        <v/>
      </c>
      <c r="J2013" s="3" t="str">
        <f t="shared" si="379"/>
        <v/>
      </c>
      <c r="K2013" s="3" t="str">
        <f t="shared" si="380"/>
        <v/>
      </c>
      <c r="L2013" s="3" t="str">
        <f t="shared" si="382"/>
        <v/>
      </c>
      <c r="M2013" s="3" t="str">
        <f t="shared" si="383"/>
        <v/>
      </c>
    </row>
    <row r="2014" spans="1:13" x14ac:dyDescent="0.2">
      <c r="A2014" s="9" t="str">
        <f t="shared" si="381"/>
        <v/>
      </c>
      <c r="B2014" s="3" t="str">
        <f t="shared" si="373"/>
        <v/>
      </c>
      <c r="C2014" s="3" t="str">
        <f t="shared" si="376"/>
        <v/>
      </c>
      <c r="D2014" s="3" t="str">
        <f>IF(ISNUMBER(A2014),COUNTIF(Calculations!B:B, A2014),"")</f>
        <v/>
      </c>
      <c r="E2014" s="3" t="str">
        <f>IF(ISNUMBER(A2014),COUNTIF(Calculations!A:A, A2014),"")</f>
        <v/>
      </c>
      <c r="F2014" s="3" t="str">
        <f t="shared" si="374"/>
        <v/>
      </c>
      <c r="G2014" s="3" t="str">
        <f t="shared" si="375"/>
        <v/>
      </c>
      <c r="H2014" s="3" t="str">
        <f t="shared" si="377"/>
        <v/>
      </c>
      <c r="I2014" s="3" t="str">
        <f t="shared" si="378"/>
        <v/>
      </c>
      <c r="J2014" s="3" t="str">
        <f t="shared" si="379"/>
        <v/>
      </c>
      <c r="K2014" s="3" t="str">
        <f t="shared" si="380"/>
        <v/>
      </c>
      <c r="L2014" s="3" t="str">
        <f t="shared" si="382"/>
        <v/>
      </c>
      <c r="M2014" s="3" t="str">
        <f t="shared" si="383"/>
        <v/>
      </c>
    </row>
    <row r="2015" spans="1:13" x14ac:dyDescent="0.2">
      <c r="A2015" s="9" t="str">
        <f t="shared" si="381"/>
        <v/>
      </c>
      <c r="B2015" s="3" t="str">
        <f t="shared" si="373"/>
        <v/>
      </c>
      <c r="C2015" s="3" t="str">
        <f t="shared" si="376"/>
        <v/>
      </c>
      <c r="D2015" s="3" t="str">
        <f>IF(ISNUMBER(A2015),COUNTIF(Calculations!B:B, A2015),"")</f>
        <v/>
      </c>
      <c r="E2015" s="3" t="str">
        <f>IF(ISNUMBER(A2015),COUNTIF(Calculations!A:A, A2015),"")</f>
        <v/>
      </c>
      <c r="F2015" s="3" t="str">
        <f t="shared" si="374"/>
        <v/>
      </c>
      <c r="G2015" s="3" t="str">
        <f t="shared" si="375"/>
        <v/>
      </c>
      <c r="H2015" s="3" t="str">
        <f t="shared" si="377"/>
        <v/>
      </c>
      <c r="I2015" s="3" t="str">
        <f t="shared" si="378"/>
        <v/>
      </c>
      <c r="J2015" s="3" t="str">
        <f t="shared" si="379"/>
        <v/>
      </c>
      <c r="K2015" s="3" t="str">
        <f t="shared" si="380"/>
        <v/>
      </c>
      <c r="L2015" s="3" t="str">
        <f t="shared" si="382"/>
        <v/>
      </c>
      <c r="M2015" s="3" t="str">
        <f t="shared" si="383"/>
        <v/>
      </c>
    </row>
    <row r="2016" spans="1:13" x14ac:dyDescent="0.2">
      <c r="A2016" s="9" t="str">
        <f t="shared" si="381"/>
        <v/>
      </c>
      <c r="B2016" s="3" t="str">
        <f t="shared" si="373"/>
        <v/>
      </c>
      <c r="C2016" s="3" t="str">
        <f t="shared" si="376"/>
        <v/>
      </c>
      <c r="D2016" s="3" t="str">
        <f>IF(ISNUMBER(A2016),COUNTIF(Calculations!B:B, A2016),"")</f>
        <v/>
      </c>
      <c r="E2016" s="3" t="str">
        <f>IF(ISNUMBER(A2016),COUNTIF(Calculations!A:A, A2016),"")</f>
        <v/>
      </c>
      <c r="F2016" s="3" t="str">
        <f t="shared" si="374"/>
        <v/>
      </c>
      <c r="G2016" s="3" t="str">
        <f t="shared" si="375"/>
        <v/>
      </c>
      <c r="H2016" s="3" t="str">
        <f t="shared" si="377"/>
        <v/>
      </c>
      <c r="I2016" s="3" t="str">
        <f t="shared" si="378"/>
        <v/>
      </c>
      <c r="J2016" s="3" t="str">
        <f t="shared" si="379"/>
        <v/>
      </c>
      <c r="K2016" s="3" t="str">
        <f t="shared" si="380"/>
        <v/>
      </c>
      <c r="L2016" s="3" t="str">
        <f t="shared" si="382"/>
        <v/>
      </c>
      <c r="M2016" s="3" t="str">
        <f t="shared" si="383"/>
        <v/>
      </c>
    </row>
    <row r="2017" spans="1:13" x14ac:dyDescent="0.2">
      <c r="A2017" s="9" t="str">
        <f t="shared" si="381"/>
        <v/>
      </c>
      <c r="B2017" s="3" t="str">
        <f t="shared" si="373"/>
        <v/>
      </c>
      <c r="C2017" s="3" t="str">
        <f t="shared" si="376"/>
        <v/>
      </c>
      <c r="D2017" s="3" t="str">
        <f>IF(ISNUMBER(A2017),COUNTIF(Calculations!B:B, A2017),"")</f>
        <v/>
      </c>
      <c r="E2017" s="3" t="str">
        <f>IF(ISNUMBER(A2017),COUNTIF(Calculations!A:A, A2017),"")</f>
        <v/>
      </c>
      <c r="F2017" s="3" t="str">
        <f t="shared" si="374"/>
        <v/>
      </c>
      <c r="G2017" s="3" t="str">
        <f t="shared" si="375"/>
        <v/>
      </c>
      <c r="H2017" s="3" t="str">
        <f t="shared" si="377"/>
        <v/>
      </c>
      <c r="I2017" s="3" t="str">
        <f t="shared" si="378"/>
        <v/>
      </c>
      <c r="J2017" s="3" t="str">
        <f t="shared" si="379"/>
        <v/>
      </c>
      <c r="K2017" s="3" t="str">
        <f t="shared" si="380"/>
        <v/>
      </c>
      <c r="L2017" s="3" t="str">
        <f t="shared" si="382"/>
        <v/>
      </c>
      <c r="M2017" s="3" t="str">
        <f t="shared" si="383"/>
        <v/>
      </c>
    </row>
    <row r="2018" spans="1:13" x14ac:dyDescent="0.2">
      <c r="A2018" s="9" t="str">
        <f t="shared" si="381"/>
        <v/>
      </c>
      <c r="B2018" s="3" t="str">
        <f t="shared" si="373"/>
        <v/>
      </c>
      <c r="C2018" s="3" t="str">
        <f t="shared" si="376"/>
        <v/>
      </c>
      <c r="D2018" s="3" t="str">
        <f>IF(ISNUMBER(A2018),COUNTIF(Calculations!B:B, A2018),"")</f>
        <v/>
      </c>
      <c r="E2018" s="3" t="str">
        <f>IF(ISNUMBER(A2018),COUNTIF(Calculations!A:A, A2018),"")</f>
        <v/>
      </c>
      <c r="F2018" s="3" t="str">
        <f t="shared" si="374"/>
        <v/>
      </c>
      <c r="G2018" s="3" t="str">
        <f t="shared" si="375"/>
        <v/>
      </c>
      <c r="H2018" s="3" t="str">
        <f t="shared" si="377"/>
        <v/>
      </c>
      <c r="I2018" s="3" t="str">
        <f t="shared" si="378"/>
        <v/>
      </c>
      <c r="J2018" s="3" t="str">
        <f t="shared" si="379"/>
        <v/>
      </c>
      <c r="K2018" s="3" t="str">
        <f t="shared" si="380"/>
        <v/>
      </c>
      <c r="L2018" s="3" t="str">
        <f t="shared" si="382"/>
        <v/>
      </c>
      <c r="M2018" s="3" t="str">
        <f t="shared" si="383"/>
        <v/>
      </c>
    </row>
    <row r="2019" spans="1:13" x14ac:dyDescent="0.2">
      <c r="A2019" s="9" t="str">
        <f t="shared" si="381"/>
        <v/>
      </c>
      <c r="B2019" s="3" t="str">
        <f t="shared" si="373"/>
        <v/>
      </c>
      <c r="C2019" s="3" t="str">
        <f t="shared" si="376"/>
        <v/>
      </c>
      <c r="D2019" s="3" t="str">
        <f>IF(ISNUMBER(A2019),COUNTIF(Calculations!B:B, A2019),"")</f>
        <v/>
      </c>
      <c r="E2019" s="3" t="str">
        <f>IF(ISNUMBER(A2019),COUNTIF(Calculations!A:A, A2019),"")</f>
        <v/>
      </c>
      <c r="F2019" s="3" t="str">
        <f t="shared" si="374"/>
        <v/>
      </c>
      <c r="G2019" s="3" t="str">
        <f t="shared" si="375"/>
        <v/>
      </c>
      <c r="H2019" s="3" t="str">
        <f t="shared" si="377"/>
        <v/>
      </c>
      <c r="I2019" s="3" t="str">
        <f t="shared" si="378"/>
        <v/>
      </c>
      <c r="J2019" s="3" t="str">
        <f t="shared" si="379"/>
        <v/>
      </c>
      <c r="K2019" s="3" t="str">
        <f t="shared" si="380"/>
        <v/>
      </c>
      <c r="L2019" s="3" t="str">
        <f t="shared" si="382"/>
        <v/>
      </c>
      <c r="M2019" s="3" t="str">
        <f t="shared" si="383"/>
        <v/>
      </c>
    </row>
    <row r="2020" spans="1:13" x14ac:dyDescent="0.2">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3" t="str">
        <f t="shared" ref="F2020:F2083" si="385">IF(ISNUMBER(A2020),F2019 + D2020,"")</f>
        <v/>
      </c>
      <c r="G2020" s="3" t="str">
        <f t="shared" ref="G2020:G2083" si="386">IF(ISNUMBER(A2020),G2019 + E2020,"")</f>
        <v/>
      </c>
      <c r="H2020" s="3" t="str">
        <f t="shared" si="377"/>
        <v/>
      </c>
      <c r="I2020" s="3" t="str">
        <f t="shared" si="378"/>
        <v/>
      </c>
      <c r="J2020" s="3" t="str">
        <f t="shared" si="379"/>
        <v/>
      </c>
      <c r="K2020" s="3" t="str">
        <f t="shared" si="380"/>
        <v/>
      </c>
      <c r="L2020" s="3" t="str">
        <f t="shared" si="382"/>
        <v/>
      </c>
      <c r="M2020" s="3" t="str">
        <f t="shared" si="383"/>
        <v/>
      </c>
    </row>
    <row r="2021" spans="1:13" x14ac:dyDescent="0.2">
      <c r="A2021" s="9" t="str">
        <f t="shared" si="381"/>
        <v/>
      </c>
      <c r="B2021" s="3" t="str">
        <f t="shared" si="384"/>
        <v/>
      </c>
      <c r="C2021" s="3" t="str">
        <f t="shared" si="376"/>
        <v/>
      </c>
      <c r="D2021" s="3" t="str">
        <f>IF(ISNUMBER(A2021),COUNTIF(Calculations!B:B, A2021),"")</f>
        <v/>
      </c>
      <c r="E2021" s="3" t="str">
        <f>IF(ISNUMBER(A2021),COUNTIF(Calculations!A:A, A2021),"")</f>
        <v/>
      </c>
      <c r="F2021" s="3" t="str">
        <f t="shared" si="385"/>
        <v/>
      </c>
      <c r="G2021" s="3" t="str">
        <f t="shared" si="386"/>
        <v/>
      </c>
      <c r="H2021" s="3" t="str">
        <f t="shared" si="377"/>
        <v/>
      </c>
      <c r="I2021" s="3" t="str">
        <f t="shared" si="378"/>
        <v/>
      </c>
      <c r="J2021" s="3" t="str">
        <f t="shared" si="379"/>
        <v/>
      </c>
      <c r="K2021" s="3" t="str">
        <f t="shared" si="380"/>
        <v/>
      </c>
      <c r="L2021" s="3" t="str">
        <f t="shared" si="382"/>
        <v/>
      </c>
      <c r="M2021" s="3" t="str">
        <f t="shared" si="383"/>
        <v/>
      </c>
    </row>
    <row r="2022" spans="1:13" x14ac:dyDescent="0.2">
      <c r="A2022" s="9" t="str">
        <f t="shared" si="381"/>
        <v/>
      </c>
      <c r="B2022" s="3" t="str">
        <f t="shared" si="384"/>
        <v/>
      </c>
      <c r="C2022" s="3" t="str">
        <f t="shared" si="376"/>
        <v/>
      </c>
      <c r="D2022" s="3" t="str">
        <f>IF(ISNUMBER(A2022),COUNTIF(Calculations!B:B, A2022),"")</f>
        <v/>
      </c>
      <c r="E2022" s="3" t="str">
        <f>IF(ISNUMBER(A2022),COUNTIF(Calculations!A:A, A2022),"")</f>
        <v/>
      </c>
      <c r="F2022" s="3" t="str">
        <f t="shared" si="385"/>
        <v/>
      </c>
      <c r="G2022" s="3" t="str">
        <f t="shared" si="386"/>
        <v/>
      </c>
      <c r="H2022" s="3" t="str">
        <f t="shared" si="377"/>
        <v/>
      </c>
      <c r="I2022" s="3" t="str">
        <f t="shared" si="378"/>
        <v/>
      </c>
      <c r="J2022" s="3" t="str">
        <f t="shared" si="379"/>
        <v/>
      </c>
      <c r="K2022" s="3" t="str">
        <f t="shared" si="380"/>
        <v/>
      </c>
      <c r="L2022" s="3" t="str">
        <f t="shared" si="382"/>
        <v/>
      </c>
      <c r="M2022" s="3" t="str">
        <f t="shared" si="383"/>
        <v/>
      </c>
    </row>
    <row r="2023" spans="1:13" x14ac:dyDescent="0.2">
      <c r="A2023" s="9" t="str">
        <f t="shared" si="381"/>
        <v/>
      </c>
      <c r="B2023" s="3" t="str">
        <f t="shared" si="384"/>
        <v/>
      </c>
      <c r="C2023" s="3" t="str">
        <f t="shared" si="376"/>
        <v/>
      </c>
      <c r="D2023" s="3" t="str">
        <f>IF(ISNUMBER(A2023),COUNTIF(Calculations!B:B, A2023),"")</f>
        <v/>
      </c>
      <c r="E2023" s="3" t="str">
        <f>IF(ISNUMBER(A2023),COUNTIF(Calculations!A:A, A2023),"")</f>
        <v/>
      </c>
      <c r="F2023" s="3" t="str">
        <f t="shared" si="385"/>
        <v/>
      </c>
      <c r="G2023" s="3" t="str">
        <f t="shared" si="386"/>
        <v/>
      </c>
      <c r="H2023" s="3" t="str">
        <f t="shared" si="377"/>
        <v/>
      </c>
      <c r="I2023" s="3" t="str">
        <f t="shared" si="378"/>
        <v/>
      </c>
      <c r="J2023" s="3" t="str">
        <f t="shared" si="379"/>
        <v/>
      </c>
      <c r="K2023" s="3" t="str">
        <f t="shared" si="380"/>
        <v/>
      </c>
      <c r="L2023" s="3" t="str">
        <f t="shared" si="382"/>
        <v/>
      </c>
      <c r="M2023" s="3" t="str">
        <f t="shared" si="383"/>
        <v/>
      </c>
    </row>
    <row r="2024" spans="1:13" x14ac:dyDescent="0.2">
      <c r="A2024" s="9" t="str">
        <f t="shared" si="381"/>
        <v/>
      </c>
      <c r="B2024" s="3" t="str">
        <f t="shared" si="384"/>
        <v/>
      </c>
      <c r="C2024" s="3" t="str">
        <f t="shared" si="376"/>
        <v/>
      </c>
      <c r="D2024" s="3" t="str">
        <f>IF(ISNUMBER(A2024),COUNTIF(Calculations!B:B, A2024),"")</f>
        <v/>
      </c>
      <c r="E2024" s="3" t="str">
        <f>IF(ISNUMBER(A2024),COUNTIF(Calculations!A:A, A2024),"")</f>
        <v/>
      </c>
      <c r="F2024" s="3" t="str">
        <f t="shared" si="385"/>
        <v/>
      </c>
      <c r="G2024" s="3" t="str">
        <f t="shared" si="386"/>
        <v/>
      </c>
      <c r="H2024" s="3" t="str">
        <f t="shared" si="377"/>
        <v/>
      </c>
      <c r="I2024" s="3" t="str">
        <f t="shared" si="378"/>
        <v/>
      </c>
      <c r="J2024" s="3" t="str">
        <f t="shared" si="379"/>
        <v/>
      </c>
      <c r="K2024" s="3" t="str">
        <f t="shared" si="380"/>
        <v/>
      </c>
      <c r="L2024" s="3" t="str">
        <f t="shared" si="382"/>
        <v/>
      </c>
      <c r="M2024" s="3" t="str">
        <f t="shared" si="383"/>
        <v/>
      </c>
    </row>
    <row r="2025" spans="1:13" x14ac:dyDescent="0.2">
      <c r="A2025" s="9" t="str">
        <f t="shared" si="381"/>
        <v/>
      </c>
      <c r="B2025" s="3" t="str">
        <f t="shared" si="384"/>
        <v/>
      </c>
      <c r="C2025" s="3" t="str">
        <f t="shared" si="376"/>
        <v/>
      </c>
      <c r="D2025" s="3" t="str">
        <f>IF(ISNUMBER(A2025),COUNTIF(Calculations!B:B, A2025),"")</f>
        <v/>
      </c>
      <c r="E2025" s="3" t="str">
        <f>IF(ISNUMBER(A2025),COUNTIF(Calculations!A:A, A2025),"")</f>
        <v/>
      </c>
      <c r="F2025" s="3" t="str">
        <f t="shared" si="385"/>
        <v/>
      </c>
      <c r="G2025" s="3" t="str">
        <f t="shared" si="386"/>
        <v/>
      </c>
      <c r="H2025" s="3" t="str">
        <f t="shared" si="377"/>
        <v/>
      </c>
      <c r="I2025" s="3" t="str">
        <f t="shared" si="378"/>
        <v/>
      </c>
      <c r="J2025" s="3" t="str">
        <f t="shared" si="379"/>
        <v/>
      </c>
      <c r="K2025" s="3" t="str">
        <f t="shared" si="380"/>
        <v/>
      </c>
      <c r="L2025" s="3" t="str">
        <f t="shared" si="382"/>
        <v/>
      </c>
      <c r="M2025" s="3" t="str">
        <f t="shared" si="383"/>
        <v/>
      </c>
    </row>
    <row r="2026" spans="1:13" x14ac:dyDescent="0.2">
      <c r="A2026" s="9" t="str">
        <f t="shared" si="381"/>
        <v/>
      </c>
      <c r="B2026" s="3" t="str">
        <f t="shared" si="384"/>
        <v/>
      </c>
      <c r="C2026" s="3" t="str">
        <f t="shared" si="376"/>
        <v/>
      </c>
      <c r="D2026" s="3" t="str">
        <f>IF(ISNUMBER(A2026),COUNTIF(Calculations!B:B, A2026),"")</f>
        <v/>
      </c>
      <c r="E2026" s="3" t="str">
        <f>IF(ISNUMBER(A2026),COUNTIF(Calculations!A:A, A2026),"")</f>
        <v/>
      </c>
      <c r="F2026" s="3" t="str">
        <f t="shared" si="385"/>
        <v/>
      </c>
      <c r="G2026" s="3" t="str">
        <f t="shared" si="386"/>
        <v/>
      </c>
      <c r="H2026" s="3" t="str">
        <f t="shared" si="377"/>
        <v/>
      </c>
      <c r="I2026" s="3" t="str">
        <f t="shared" si="378"/>
        <v/>
      </c>
      <c r="J2026" s="3" t="str">
        <f t="shared" si="379"/>
        <v/>
      </c>
      <c r="K2026" s="3" t="str">
        <f t="shared" si="380"/>
        <v/>
      </c>
      <c r="L2026" s="3" t="str">
        <f t="shared" si="382"/>
        <v/>
      </c>
      <c r="M2026" s="3" t="str">
        <f t="shared" si="383"/>
        <v/>
      </c>
    </row>
    <row r="2027" spans="1:13" x14ac:dyDescent="0.2">
      <c r="A2027" s="9" t="str">
        <f t="shared" si="381"/>
        <v/>
      </c>
      <c r="B2027" s="3" t="str">
        <f t="shared" si="384"/>
        <v/>
      </c>
      <c r="C2027" s="3" t="str">
        <f t="shared" si="376"/>
        <v/>
      </c>
      <c r="D2027" s="3" t="str">
        <f>IF(ISNUMBER(A2027),COUNTIF(Calculations!B:B, A2027),"")</f>
        <v/>
      </c>
      <c r="E2027" s="3" t="str">
        <f>IF(ISNUMBER(A2027),COUNTIF(Calculations!A:A, A2027),"")</f>
        <v/>
      </c>
      <c r="F2027" s="3" t="str">
        <f t="shared" si="385"/>
        <v/>
      </c>
      <c r="G2027" s="3" t="str">
        <f t="shared" si="386"/>
        <v/>
      </c>
      <c r="H2027" s="3" t="str">
        <f t="shared" si="377"/>
        <v/>
      </c>
      <c r="I2027" s="3" t="str">
        <f t="shared" si="378"/>
        <v/>
      </c>
      <c r="J2027" s="3" t="str">
        <f t="shared" si="379"/>
        <v/>
      </c>
      <c r="K2027" s="3" t="str">
        <f t="shared" si="380"/>
        <v/>
      </c>
      <c r="L2027" s="3" t="str">
        <f t="shared" si="382"/>
        <v/>
      </c>
      <c r="M2027" s="3" t="str">
        <f t="shared" si="383"/>
        <v/>
      </c>
    </row>
    <row r="2028" spans="1:13" x14ac:dyDescent="0.2">
      <c r="A2028" s="9" t="str">
        <f t="shared" si="381"/>
        <v/>
      </c>
      <c r="B2028" s="3" t="str">
        <f t="shared" si="384"/>
        <v/>
      </c>
      <c r="C2028" s="3" t="str">
        <f t="shared" si="376"/>
        <v/>
      </c>
      <c r="D2028" s="3" t="str">
        <f>IF(ISNUMBER(A2028),COUNTIF(Calculations!B:B, A2028),"")</f>
        <v/>
      </c>
      <c r="E2028" s="3" t="str">
        <f>IF(ISNUMBER(A2028),COUNTIF(Calculations!A:A, A2028),"")</f>
        <v/>
      </c>
      <c r="F2028" s="3" t="str">
        <f t="shared" si="385"/>
        <v/>
      </c>
      <c r="G2028" s="3" t="str">
        <f t="shared" si="386"/>
        <v/>
      </c>
      <c r="H2028" s="3" t="str">
        <f t="shared" si="377"/>
        <v/>
      </c>
      <c r="I2028" s="3" t="str">
        <f t="shared" si="378"/>
        <v/>
      </c>
      <c r="J2028" s="3" t="str">
        <f t="shared" si="379"/>
        <v/>
      </c>
      <c r="K2028" s="3" t="str">
        <f t="shared" si="380"/>
        <v/>
      </c>
      <c r="L2028" s="3" t="str">
        <f t="shared" si="382"/>
        <v/>
      </c>
      <c r="M2028" s="3" t="str">
        <f t="shared" si="383"/>
        <v/>
      </c>
    </row>
    <row r="2029" spans="1:13" x14ac:dyDescent="0.2">
      <c r="A2029" s="9" t="str">
        <f t="shared" si="381"/>
        <v/>
      </c>
      <c r="B2029" s="3" t="str">
        <f t="shared" si="384"/>
        <v/>
      </c>
      <c r="C2029" s="3" t="str">
        <f t="shared" si="376"/>
        <v/>
      </c>
      <c r="D2029" s="3" t="str">
        <f>IF(ISNUMBER(A2029),COUNTIF(Calculations!B:B, A2029),"")</f>
        <v/>
      </c>
      <c r="E2029" s="3" t="str">
        <f>IF(ISNUMBER(A2029),COUNTIF(Calculations!A:A, A2029),"")</f>
        <v/>
      </c>
      <c r="F2029" s="3" t="str">
        <f t="shared" si="385"/>
        <v/>
      </c>
      <c r="G2029" s="3" t="str">
        <f t="shared" si="386"/>
        <v/>
      </c>
      <c r="H2029" s="3" t="str">
        <f t="shared" si="377"/>
        <v/>
      </c>
      <c r="I2029" s="3" t="str">
        <f t="shared" si="378"/>
        <v/>
      </c>
      <c r="J2029" s="3" t="str">
        <f t="shared" si="379"/>
        <v/>
      </c>
      <c r="K2029" s="3" t="str">
        <f t="shared" si="380"/>
        <v/>
      </c>
      <c r="L2029" s="3" t="str">
        <f t="shared" si="382"/>
        <v/>
      </c>
      <c r="M2029" s="3" t="str">
        <f t="shared" si="383"/>
        <v/>
      </c>
    </row>
    <row r="2030" spans="1:13" x14ac:dyDescent="0.2">
      <c r="A2030" s="9" t="str">
        <f t="shared" si="381"/>
        <v/>
      </c>
      <c r="B2030" s="3" t="str">
        <f t="shared" si="384"/>
        <v/>
      </c>
      <c r="C2030" s="3" t="str">
        <f t="shared" si="376"/>
        <v/>
      </c>
      <c r="D2030" s="3" t="str">
        <f>IF(ISNUMBER(A2030),COUNTIF(Calculations!B:B, A2030),"")</f>
        <v/>
      </c>
      <c r="E2030" s="3" t="str">
        <f>IF(ISNUMBER(A2030),COUNTIF(Calculations!A:A, A2030),"")</f>
        <v/>
      </c>
      <c r="F2030" s="3" t="str">
        <f t="shared" si="385"/>
        <v/>
      </c>
      <c r="G2030" s="3" t="str">
        <f t="shared" si="386"/>
        <v/>
      </c>
      <c r="H2030" s="3" t="str">
        <f t="shared" si="377"/>
        <v/>
      </c>
      <c r="I2030" s="3" t="str">
        <f t="shared" si="378"/>
        <v/>
      </c>
      <c r="J2030" s="3" t="str">
        <f t="shared" si="379"/>
        <v/>
      </c>
      <c r="K2030" s="3" t="str">
        <f t="shared" si="380"/>
        <v/>
      </c>
      <c r="L2030" s="3" t="str">
        <f t="shared" si="382"/>
        <v/>
      </c>
      <c r="M2030" s="3" t="str">
        <f t="shared" si="383"/>
        <v/>
      </c>
    </row>
    <row r="2031" spans="1:13" x14ac:dyDescent="0.2">
      <c r="A2031" s="9" t="str">
        <f t="shared" si="381"/>
        <v/>
      </c>
      <c r="B2031" s="3" t="str">
        <f t="shared" si="384"/>
        <v/>
      </c>
      <c r="C2031" s="3" t="str">
        <f t="shared" si="376"/>
        <v/>
      </c>
      <c r="D2031" s="3" t="str">
        <f>IF(ISNUMBER(A2031),COUNTIF(Calculations!B:B, A2031),"")</f>
        <v/>
      </c>
      <c r="E2031" s="3" t="str">
        <f>IF(ISNUMBER(A2031),COUNTIF(Calculations!A:A, A2031),"")</f>
        <v/>
      </c>
      <c r="F2031" s="3" t="str">
        <f t="shared" si="385"/>
        <v/>
      </c>
      <c r="G2031" s="3" t="str">
        <f t="shared" si="386"/>
        <v/>
      </c>
      <c r="H2031" s="3" t="str">
        <f t="shared" si="377"/>
        <v/>
      </c>
      <c r="I2031" s="3" t="str">
        <f t="shared" si="378"/>
        <v/>
      </c>
      <c r="J2031" s="3" t="str">
        <f t="shared" si="379"/>
        <v/>
      </c>
      <c r="K2031" s="3" t="str">
        <f t="shared" si="380"/>
        <v/>
      </c>
      <c r="L2031" s="3" t="str">
        <f t="shared" si="382"/>
        <v/>
      </c>
      <c r="M2031" s="3" t="str">
        <f t="shared" si="383"/>
        <v/>
      </c>
    </row>
    <row r="2032" spans="1:13" x14ac:dyDescent="0.2">
      <c r="A2032" s="9" t="str">
        <f t="shared" si="381"/>
        <v/>
      </c>
      <c r="B2032" s="3" t="str">
        <f t="shared" si="384"/>
        <v/>
      </c>
      <c r="C2032" s="3" t="str">
        <f t="shared" si="376"/>
        <v/>
      </c>
      <c r="D2032" s="3" t="str">
        <f>IF(ISNUMBER(A2032),COUNTIF(Calculations!B:B, A2032),"")</f>
        <v/>
      </c>
      <c r="E2032" s="3" t="str">
        <f>IF(ISNUMBER(A2032),COUNTIF(Calculations!A:A, A2032),"")</f>
        <v/>
      </c>
      <c r="F2032" s="3" t="str">
        <f t="shared" si="385"/>
        <v/>
      </c>
      <c r="G2032" s="3" t="str">
        <f t="shared" si="386"/>
        <v/>
      </c>
      <c r="H2032" s="3" t="str">
        <f t="shared" si="377"/>
        <v/>
      </c>
      <c r="I2032" s="3" t="str">
        <f t="shared" si="378"/>
        <v/>
      </c>
      <c r="J2032" s="3" t="str">
        <f t="shared" si="379"/>
        <v/>
      </c>
      <c r="K2032" s="3" t="str">
        <f t="shared" si="380"/>
        <v/>
      </c>
      <c r="L2032" s="3" t="str">
        <f t="shared" si="382"/>
        <v/>
      </c>
      <c r="M2032" s="3" t="str">
        <f t="shared" si="383"/>
        <v/>
      </c>
    </row>
    <row r="2033" spans="1:13" x14ac:dyDescent="0.2">
      <c r="A2033" s="9" t="str">
        <f t="shared" si="381"/>
        <v/>
      </c>
      <c r="B2033" s="3" t="str">
        <f t="shared" si="384"/>
        <v/>
      </c>
      <c r="C2033" s="3" t="str">
        <f t="shared" si="376"/>
        <v/>
      </c>
      <c r="D2033" s="3" t="str">
        <f>IF(ISNUMBER(A2033),COUNTIF(Calculations!B:B, A2033),"")</f>
        <v/>
      </c>
      <c r="E2033" s="3" t="str">
        <f>IF(ISNUMBER(A2033),COUNTIF(Calculations!A:A, A2033),"")</f>
        <v/>
      </c>
      <c r="F2033" s="3" t="str">
        <f t="shared" si="385"/>
        <v/>
      </c>
      <c r="G2033" s="3" t="str">
        <f t="shared" si="386"/>
        <v/>
      </c>
      <c r="H2033" s="3" t="str">
        <f t="shared" si="377"/>
        <v/>
      </c>
      <c r="I2033" s="3" t="str">
        <f t="shared" si="378"/>
        <v/>
      </c>
      <c r="J2033" s="3" t="str">
        <f t="shared" si="379"/>
        <v/>
      </c>
      <c r="K2033" s="3" t="str">
        <f t="shared" si="380"/>
        <v/>
      </c>
      <c r="L2033" s="3" t="str">
        <f t="shared" si="382"/>
        <v/>
      </c>
      <c r="M2033" s="3" t="str">
        <f t="shared" si="383"/>
        <v/>
      </c>
    </row>
    <row r="2034" spans="1:13" x14ac:dyDescent="0.2">
      <c r="A2034" s="9" t="str">
        <f t="shared" si="381"/>
        <v/>
      </c>
      <c r="B2034" s="3" t="str">
        <f t="shared" si="384"/>
        <v/>
      </c>
      <c r="C2034" s="3" t="str">
        <f t="shared" si="376"/>
        <v/>
      </c>
      <c r="D2034" s="3" t="str">
        <f>IF(ISNUMBER(A2034),COUNTIF(Calculations!B:B, A2034),"")</f>
        <v/>
      </c>
      <c r="E2034" s="3" t="str">
        <f>IF(ISNUMBER(A2034),COUNTIF(Calculations!A:A, A2034),"")</f>
        <v/>
      </c>
      <c r="F2034" s="3" t="str">
        <f t="shared" si="385"/>
        <v/>
      </c>
      <c r="G2034" s="3" t="str">
        <f t="shared" si="386"/>
        <v/>
      </c>
      <c r="H2034" s="3" t="str">
        <f t="shared" si="377"/>
        <v/>
      </c>
      <c r="I2034" s="3" t="str">
        <f t="shared" si="378"/>
        <v/>
      </c>
      <c r="J2034" s="3" t="str">
        <f t="shared" si="379"/>
        <v/>
      </c>
      <c r="K2034" s="3" t="str">
        <f t="shared" si="380"/>
        <v/>
      </c>
      <c r="L2034" s="3" t="str">
        <f t="shared" si="382"/>
        <v/>
      </c>
      <c r="M2034" s="3" t="str">
        <f t="shared" si="383"/>
        <v/>
      </c>
    </row>
    <row r="2035" spans="1:13" x14ac:dyDescent="0.2">
      <c r="A2035" s="9" t="str">
        <f t="shared" si="381"/>
        <v/>
      </c>
      <c r="B2035" s="3" t="str">
        <f t="shared" si="384"/>
        <v/>
      </c>
      <c r="C2035" s="3" t="str">
        <f t="shared" si="376"/>
        <v/>
      </c>
      <c r="D2035" s="3" t="str">
        <f>IF(ISNUMBER(A2035),COUNTIF(Calculations!B:B, A2035),"")</f>
        <v/>
      </c>
      <c r="E2035" s="3" t="str">
        <f>IF(ISNUMBER(A2035),COUNTIF(Calculations!A:A, A2035),"")</f>
        <v/>
      </c>
      <c r="F2035" s="3" t="str">
        <f t="shared" si="385"/>
        <v/>
      </c>
      <c r="G2035" s="3" t="str">
        <f t="shared" si="386"/>
        <v/>
      </c>
      <c r="H2035" s="3" t="str">
        <f t="shared" si="377"/>
        <v/>
      </c>
      <c r="I2035" s="3" t="str">
        <f t="shared" si="378"/>
        <v/>
      </c>
      <c r="J2035" s="3" t="str">
        <f t="shared" si="379"/>
        <v/>
      </c>
      <c r="K2035" s="3" t="str">
        <f t="shared" si="380"/>
        <v/>
      </c>
      <c r="L2035" s="3" t="str">
        <f t="shared" si="382"/>
        <v/>
      </c>
      <c r="M2035" s="3" t="str">
        <f t="shared" si="383"/>
        <v/>
      </c>
    </row>
    <row r="2036" spans="1:13" x14ac:dyDescent="0.2">
      <c r="A2036" s="9" t="str">
        <f t="shared" si="381"/>
        <v/>
      </c>
      <c r="B2036" s="3" t="str">
        <f t="shared" si="384"/>
        <v/>
      </c>
      <c r="C2036" s="3" t="str">
        <f t="shared" si="376"/>
        <v/>
      </c>
      <c r="D2036" s="3" t="str">
        <f>IF(ISNUMBER(A2036),COUNTIF(Calculations!B:B, A2036),"")</f>
        <v/>
      </c>
      <c r="E2036" s="3" t="str">
        <f>IF(ISNUMBER(A2036),COUNTIF(Calculations!A:A, A2036),"")</f>
        <v/>
      </c>
      <c r="F2036" s="3" t="str">
        <f t="shared" si="385"/>
        <v/>
      </c>
      <c r="G2036" s="3" t="str">
        <f t="shared" si="386"/>
        <v/>
      </c>
      <c r="H2036" s="3" t="str">
        <f t="shared" si="377"/>
        <v/>
      </c>
      <c r="I2036" s="3" t="str">
        <f t="shared" si="378"/>
        <v/>
      </c>
      <c r="J2036" s="3" t="str">
        <f t="shared" si="379"/>
        <v/>
      </c>
      <c r="K2036" s="3" t="str">
        <f t="shared" si="380"/>
        <v/>
      </c>
      <c r="L2036" s="3" t="str">
        <f t="shared" si="382"/>
        <v/>
      </c>
      <c r="M2036" s="3" t="str">
        <f t="shared" si="383"/>
        <v/>
      </c>
    </row>
    <row r="2037" spans="1:13" x14ac:dyDescent="0.2">
      <c r="A2037" s="9" t="str">
        <f t="shared" si="381"/>
        <v/>
      </c>
      <c r="B2037" s="3" t="str">
        <f t="shared" si="384"/>
        <v/>
      </c>
      <c r="C2037" s="3" t="str">
        <f t="shared" si="376"/>
        <v/>
      </c>
      <c r="D2037" s="3" t="str">
        <f>IF(ISNUMBER(A2037),COUNTIF(Calculations!B:B, A2037),"")</f>
        <v/>
      </c>
      <c r="E2037" s="3" t="str">
        <f>IF(ISNUMBER(A2037),COUNTIF(Calculations!A:A, A2037),"")</f>
        <v/>
      </c>
      <c r="F2037" s="3" t="str">
        <f t="shared" si="385"/>
        <v/>
      </c>
      <c r="G2037" s="3" t="str">
        <f t="shared" si="386"/>
        <v/>
      </c>
      <c r="H2037" s="3" t="str">
        <f t="shared" si="377"/>
        <v/>
      </c>
      <c r="I2037" s="3" t="str">
        <f t="shared" si="378"/>
        <v/>
      </c>
      <c r="J2037" s="3" t="str">
        <f t="shared" si="379"/>
        <v/>
      </c>
      <c r="K2037" s="3" t="str">
        <f t="shared" si="380"/>
        <v/>
      </c>
      <c r="L2037" s="3" t="str">
        <f t="shared" si="382"/>
        <v/>
      </c>
      <c r="M2037" s="3" t="str">
        <f t="shared" si="383"/>
        <v/>
      </c>
    </row>
    <row r="2038" spans="1:13" x14ac:dyDescent="0.2">
      <c r="A2038" s="9" t="str">
        <f t="shared" si="381"/>
        <v/>
      </c>
      <c r="B2038" s="3" t="str">
        <f t="shared" si="384"/>
        <v/>
      </c>
      <c r="C2038" s="3" t="str">
        <f t="shared" si="376"/>
        <v/>
      </c>
      <c r="D2038" s="3" t="str">
        <f>IF(ISNUMBER(A2038),COUNTIF(Calculations!B:B, A2038),"")</f>
        <v/>
      </c>
      <c r="E2038" s="3" t="str">
        <f>IF(ISNUMBER(A2038),COUNTIF(Calculations!A:A, A2038),"")</f>
        <v/>
      </c>
      <c r="F2038" s="3" t="str">
        <f t="shared" si="385"/>
        <v/>
      </c>
      <c r="G2038" s="3" t="str">
        <f t="shared" si="386"/>
        <v/>
      </c>
      <c r="H2038" s="3" t="str">
        <f t="shared" si="377"/>
        <v/>
      </c>
      <c r="I2038" s="3" t="str">
        <f t="shared" si="378"/>
        <v/>
      </c>
      <c r="J2038" s="3" t="str">
        <f t="shared" si="379"/>
        <v/>
      </c>
      <c r="K2038" s="3" t="str">
        <f t="shared" si="380"/>
        <v/>
      </c>
      <c r="L2038" s="3" t="str">
        <f t="shared" si="382"/>
        <v/>
      </c>
      <c r="M2038" s="3" t="str">
        <f t="shared" si="383"/>
        <v/>
      </c>
    </row>
    <row r="2039" spans="1:13" x14ac:dyDescent="0.2">
      <c r="A2039" s="9" t="str">
        <f t="shared" si="381"/>
        <v/>
      </c>
      <c r="B2039" s="3" t="str">
        <f t="shared" si="384"/>
        <v/>
      </c>
      <c r="C2039" s="3" t="str">
        <f t="shared" si="376"/>
        <v/>
      </c>
      <c r="D2039" s="3" t="str">
        <f>IF(ISNUMBER(A2039),COUNTIF(Calculations!B:B, A2039),"")</f>
        <v/>
      </c>
      <c r="E2039" s="3" t="str">
        <f>IF(ISNUMBER(A2039),COUNTIF(Calculations!A:A, A2039),"")</f>
        <v/>
      </c>
      <c r="F2039" s="3" t="str">
        <f t="shared" si="385"/>
        <v/>
      </c>
      <c r="G2039" s="3" t="str">
        <f t="shared" si="386"/>
        <v/>
      </c>
      <c r="H2039" s="3" t="str">
        <f t="shared" si="377"/>
        <v/>
      </c>
      <c r="I2039" s="3" t="str">
        <f t="shared" si="378"/>
        <v/>
      </c>
      <c r="J2039" s="3" t="str">
        <f t="shared" si="379"/>
        <v/>
      </c>
      <c r="K2039" s="3" t="str">
        <f t="shared" si="380"/>
        <v/>
      </c>
      <c r="L2039" s="3" t="str">
        <f t="shared" si="382"/>
        <v/>
      </c>
      <c r="M2039" s="3" t="str">
        <f t="shared" si="383"/>
        <v/>
      </c>
    </row>
    <row r="2040" spans="1:13" x14ac:dyDescent="0.2">
      <c r="A2040" s="9" t="str">
        <f t="shared" si="381"/>
        <v/>
      </c>
      <c r="B2040" s="3" t="str">
        <f t="shared" si="384"/>
        <v/>
      </c>
      <c r="C2040" s="3" t="str">
        <f t="shared" si="376"/>
        <v/>
      </c>
      <c r="D2040" s="3" t="str">
        <f>IF(ISNUMBER(A2040),COUNTIF(Calculations!B:B, A2040),"")</f>
        <v/>
      </c>
      <c r="E2040" s="3" t="str">
        <f>IF(ISNUMBER(A2040),COUNTIF(Calculations!A:A, A2040),"")</f>
        <v/>
      </c>
      <c r="F2040" s="3" t="str">
        <f t="shared" si="385"/>
        <v/>
      </c>
      <c r="G2040" s="3" t="str">
        <f t="shared" si="386"/>
        <v/>
      </c>
      <c r="H2040" s="3" t="str">
        <f t="shared" si="377"/>
        <v/>
      </c>
      <c r="I2040" s="3" t="str">
        <f t="shared" si="378"/>
        <v/>
      </c>
      <c r="J2040" s="3" t="str">
        <f t="shared" si="379"/>
        <v/>
      </c>
      <c r="K2040" s="3" t="str">
        <f t="shared" si="380"/>
        <v/>
      </c>
      <c r="L2040" s="3" t="str">
        <f t="shared" si="382"/>
        <v/>
      </c>
      <c r="M2040" s="3" t="str">
        <f t="shared" si="383"/>
        <v/>
      </c>
    </row>
    <row r="2041" spans="1:13" x14ac:dyDescent="0.2">
      <c r="A2041" s="9" t="str">
        <f t="shared" si="381"/>
        <v/>
      </c>
      <c r="B2041" s="3" t="str">
        <f t="shared" si="384"/>
        <v/>
      </c>
      <c r="C2041" s="3" t="str">
        <f t="shared" si="376"/>
        <v/>
      </c>
      <c r="D2041" s="3" t="str">
        <f>IF(ISNUMBER(A2041),COUNTIF(Calculations!B:B, A2041),"")</f>
        <v/>
      </c>
      <c r="E2041" s="3" t="str">
        <f>IF(ISNUMBER(A2041),COUNTIF(Calculations!A:A, A2041),"")</f>
        <v/>
      </c>
      <c r="F2041" s="3" t="str">
        <f t="shared" si="385"/>
        <v/>
      </c>
      <c r="G2041" s="3" t="str">
        <f t="shared" si="386"/>
        <v/>
      </c>
      <c r="H2041" s="3" t="str">
        <f t="shared" si="377"/>
        <v/>
      </c>
      <c r="I2041" s="3" t="str">
        <f t="shared" si="378"/>
        <v/>
      </c>
      <c r="J2041" s="3" t="str">
        <f t="shared" si="379"/>
        <v/>
      </c>
      <c r="K2041" s="3" t="str">
        <f t="shared" si="380"/>
        <v/>
      </c>
      <c r="L2041" s="3" t="str">
        <f t="shared" si="382"/>
        <v/>
      </c>
      <c r="M2041" s="3" t="str">
        <f t="shared" si="383"/>
        <v/>
      </c>
    </row>
    <row r="2042" spans="1:13" x14ac:dyDescent="0.2">
      <c r="A2042" s="9" t="str">
        <f t="shared" si="381"/>
        <v/>
      </c>
      <c r="B2042" s="3" t="str">
        <f t="shared" si="384"/>
        <v/>
      </c>
      <c r="C2042" s="3" t="str">
        <f t="shared" si="376"/>
        <v/>
      </c>
      <c r="D2042" s="3" t="str">
        <f>IF(ISNUMBER(A2042),COUNTIF(Calculations!B:B, A2042),"")</f>
        <v/>
      </c>
      <c r="E2042" s="3" t="str">
        <f>IF(ISNUMBER(A2042),COUNTIF(Calculations!A:A, A2042),"")</f>
        <v/>
      </c>
      <c r="F2042" s="3" t="str">
        <f t="shared" si="385"/>
        <v/>
      </c>
      <c r="G2042" s="3" t="str">
        <f t="shared" si="386"/>
        <v/>
      </c>
      <c r="H2042" s="3" t="str">
        <f t="shared" si="377"/>
        <v/>
      </c>
      <c r="I2042" s="3" t="str">
        <f t="shared" si="378"/>
        <v/>
      </c>
      <c r="J2042" s="3" t="str">
        <f t="shared" si="379"/>
        <v/>
      </c>
      <c r="K2042" s="3" t="str">
        <f t="shared" si="380"/>
        <v/>
      </c>
      <c r="L2042" s="3" t="str">
        <f t="shared" si="382"/>
        <v/>
      </c>
      <c r="M2042" s="3" t="str">
        <f t="shared" si="383"/>
        <v/>
      </c>
    </row>
    <row r="2043" spans="1:13" x14ac:dyDescent="0.2">
      <c r="A2043" s="9" t="str">
        <f t="shared" si="381"/>
        <v/>
      </c>
      <c r="B2043" s="3" t="str">
        <f t="shared" si="384"/>
        <v/>
      </c>
      <c r="C2043" s="3" t="str">
        <f t="shared" si="376"/>
        <v/>
      </c>
      <c r="D2043" s="3" t="str">
        <f>IF(ISNUMBER(A2043),COUNTIF(Calculations!B:B, A2043),"")</f>
        <v/>
      </c>
      <c r="E2043" s="3" t="str">
        <f>IF(ISNUMBER(A2043),COUNTIF(Calculations!A:A, A2043),"")</f>
        <v/>
      </c>
      <c r="F2043" s="3" t="str">
        <f t="shared" si="385"/>
        <v/>
      </c>
      <c r="G2043" s="3" t="str">
        <f t="shared" si="386"/>
        <v/>
      </c>
      <c r="H2043" s="3" t="str">
        <f t="shared" si="377"/>
        <v/>
      </c>
      <c r="I2043" s="3" t="str">
        <f t="shared" si="378"/>
        <v/>
      </c>
      <c r="J2043" s="3" t="str">
        <f t="shared" si="379"/>
        <v/>
      </c>
      <c r="K2043" s="3" t="str">
        <f t="shared" si="380"/>
        <v/>
      </c>
      <c r="L2043" s="3" t="str">
        <f t="shared" si="382"/>
        <v/>
      </c>
      <c r="M2043" s="3" t="str">
        <f t="shared" si="383"/>
        <v/>
      </c>
    </row>
    <row r="2044" spans="1:13" x14ac:dyDescent="0.2">
      <c r="A2044" s="9" t="str">
        <f t="shared" si="381"/>
        <v/>
      </c>
      <c r="B2044" s="3" t="str">
        <f t="shared" si="384"/>
        <v/>
      </c>
      <c r="C2044" s="3" t="str">
        <f t="shared" si="376"/>
        <v/>
      </c>
      <c r="D2044" s="3" t="str">
        <f>IF(ISNUMBER(A2044),COUNTIF(Calculations!B:B, A2044),"")</f>
        <v/>
      </c>
      <c r="E2044" s="3" t="str">
        <f>IF(ISNUMBER(A2044),COUNTIF(Calculations!A:A, A2044),"")</f>
        <v/>
      </c>
      <c r="F2044" s="3" t="str">
        <f t="shared" si="385"/>
        <v/>
      </c>
      <c r="G2044" s="3" t="str">
        <f t="shared" si="386"/>
        <v/>
      </c>
      <c r="H2044" s="3" t="str">
        <f t="shared" si="377"/>
        <v/>
      </c>
      <c r="I2044" s="3" t="str">
        <f t="shared" si="378"/>
        <v/>
      </c>
      <c r="J2044" s="3" t="str">
        <f t="shared" si="379"/>
        <v/>
      </c>
      <c r="K2044" s="3" t="str">
        <f t="shared" si="380"/>
        <v/>
      </c>
      <c r="L2044" s="3" t="str">
        <f t="shared" si="382"/>
        <v/>
      </c>
      <c r="M2044" s="3" t="str">
        <f t="shared" si="383"/>
        <v/>
      </c>
    </row>
    <row r="2045" spans="1:13" x14ac:dyDescent="0.2">
      <c r="A2045" s="9" t="str">
        <f t="shared" si="381"/>
        <v/>
      </c>
      <c r="B2045" s="3" t="str">
        <f t="shared" si="384"/>
        <v/>
      </c>
      <c r="C2045" s="3" t="str">
        <f t="shared" si="376"/>
        <v/>
      </c>
      <c r="D2045" s="3" t="str">
        <f>IF(ISNUMBER(A2045),COUNTIF(Calculations!B:B, A2045),"")</f>
        <v/>
      </c>
      <c r="E2045" s="3" t="str">
        <f>IF(ISNUMBER(A2045),COUNTIF(Calculations!A:A, A2045),"")</f>
        <v/>
      </c>
      <c r="F2045" s="3" t="str">
        <f t="shared" si="385"/>
        <v/>
      </c>
      <c r="G2045" s="3" t="str">
        <f t="shared" si="386"/>
        <v/>
      </c>
      <c r="H2045" s="3" t="str">
        <f t="shared" si="377"/>
        <v/>
      </c>
      <c r="I2045" s="3" t="str">
        <f t="shared" si="378"/>
        <v/>
      </c>
      <c r="J2045" s="3" t="str">
        <f t="shared" si="379"/>
        <v/>
      </c>
      <c r="K2045" s="3" t="str">
        <f t="shared" si="380"/>
        <v/>
      </c>
      <c r="L2045" s="3" t="str">
        <f t="shared" si="382"/>
        <v/>
      </c>
      <c r="M2045" s="3" t="str">
        <f t="shared" si="383"/>
        <v/>
      </c>
    </row>
    <row r="2046" spans="1:13" x14ac:dyDescent="0.2">
      <c r="A2046" s="9" t="str">
        <f t="shared" si="381"/>
        <v/>
      </c>
      <c r="B2046" s="3" t="str">
        <f t="shared" si="384"/>
        <v/>
      </c>
      <c r="C2046" s="3" t="str">
        <f t="shared" si="376"/>
        <v/>
      </c>
      <c r="D2046" s="3" t="str">
        <f>IF(ISNUMBER(A2046),COUNTIF(Calculations!B:B, A2046),"")</f>
        <v/>
      </c>
      <c r="E2046" s="3" t="str">
        <f>IF(ISNUMBER(A2046),COUNTIF(Calculations!A:A, A2046),"")</f>
        <v/>
      </c>
      <c r="F2046" s="3" t="str">
        <f t="shared" si="385"/>
        <v/>
      </c>
      <c r="G2046" s="3" t="str">
        <f t="shared" si="386"/>
        <v/>
      </c>
      <c r="H2046" s="3" t="str">
        <f t="shared" si="377"/>
        <v/>
      </c>
      <c r="I2046" s="3" t="str">
        <f t="shared" si="378"/>
        <v/>
      </c>
      <c r="J2046" s="3" t="str">
        <f t="shared" si="379"/>
        <v/>
      </c>
      <c r="K2046" s="3" t="str">
        <f t="shared" si="380"/>
        <v/>
      </c>
      <c r="L2046" s="3" t="str">
        <f t="shared" si="382"/>
        <v/>
      </c>
      <c r="M2046" s="3" t="str">
        <f t="shared" si="383"/>
        <v/>
      </c>
    </row>
    <row r="2047" spans="1:13" x14ac:dyDescent="0.2">
      <c r="A2047" s="9" t="str">
        <f t="shared" si="381"/>
        <v/>
      </c>
      <c r="B2047" s="3" t="str">
        <f t="shared" si="384"/>
        <v/>
      </c>
      <c r="C2047" s="3" t="str">
        <f t="shared" si="376"/>
        <v/>
      </c>
      <c r="D2047" s="3" t="str">
        <f>IF(ISNUMBER(A2047),COUNTIF(Calculations!B:B, A2047),"")</f>
        <v/>
      </c>
      <c r="E2047" s="3" t="str">
        <f>IF(ISNUMBER(A2047),COUNTIF(Calculations!A:A, A2047),"")</f>
        <v/>
      </c>
      <c r="F2047" s="3" t="str">
        <f t="shared" si="385"/>
        <v/>
      </c>
      <c r="G2047" s="3" t="str">
        <f t="shared" si="386"/>
        <v/>
      </c>
      <c r="H2047" s="3" t="str">
        <f t="shared" si="377"/>
        <v/>
      </c>
      <c r="I2047" s="3" t="str">
        <f t="shared" si="378"/>
        <v/>
      </c>
      <c r="J2047" s="3" t="str">
        <f t="shared" si="379"/>
        <v/>
      </c>
      <c r="K2047" s="3" t="str">
        <f t="shared" si="380"/>
        <v/>
      </c>
      <c r="L2047" s="3" t="str">
        <f t="shared" si="382"/>
        <v/>
      </c>
      <c r="M2047" s="3" t="str">
        <f t="shared" si="383"/>
        <v/>
      </c>
    </row>
    <row r="2048" spans="1:13" x14ac:dyDescent="0.2">
      <c r="A2048" s="9" t="str">
        <f t="shared" si="381"/>
        <v/>
      </c>
      <c r="B2048" s="3" t="str">
        <f t="shared" si="384"/>
        <v/>
      </c>
      <c r="C2048" s="3" t="str">
        <f t="shared" si="376"/>
        <v/>
      </c>
      <c r="D2048" s="3" t="str">
        <f>IF(ISNUMBER(A2048),COUNTIF(Calculations!B:B, A2048),"")</f>
        <v/>
      </c>
      <c r="E2048" s="3" t="str">
        <f>IF(ISNUMBER(A2048),COUNTIF(Calculations!A:A, A2048),"")</f>
        <v/>
      </c>
      <c r="F2048" s="3" t="str">
        <f t="shared" si="385"/>
        <v/>
      </c>
      <c r="G2048" s="3" t="str">
        <f t="shared" si="386"/>
        <v/>
      </c>
      <c r="H2048" s="3" t="str">
        <f t="shared" si="377"/>
        <v/>
      </c>
      <c r="I2048" s="3" t="str">
        <f t="shared" si="378"/>
        <v/>
      </c>
      <c r="J2048" s="3" t="str">
        <f t="shared" si="379"/>
        <v/>
      </c>
      <c r="K2048" s="3" t="str">
        <f t="shared" si="380"/>
        <v/>
      </c>
      <c r="L2048" s="3" t="str">
        <f t="shared" si="382"/>
        <v/>
      </c>
      <c r="M2048" s="3" t="str">
        <f t="shared" si="383"/>
        <v/>
      </c>
    </row>
    <row r="2049" spans="1:13" x14ac:dyDescent="0.2">
      <c r="A2049" s="9" t="str">
        <f t="shared" si="381"/>
        <v/>
      </c>
      <c r="B2049" s="3" t="str">
        <f t="shared" si="384"/>
        <v/>
      </c>
      <c r="C2049" s="3" t="str">
        <f t="shared" si="376"/>
        <v/>
      </c>
      <c r="D2049" s="3" t="str">
        <f>IF(ISNUMBER(A2049),COUNTIF(Calculations!B:B, A2049),"")</f>
        <v/>
      </c>
      <c r="E2049" s="3" t="str">
        <f>IF(ISNUMBER(A2049),COUNTIF(Calculations!A:A, A2049),"")</f>
        <v/>
      </c>
      <c r="F2049" s="3" t="str">
        <f t="shared" si="385"/>
        <v/>
      </c>
      <c r="G2049" s="3" t="str">
        <f t="shared" si="386"/>
        <v/>
      </c>
      <c r="H2049" s="3" t="str">
        <f t="shared" si="377"/>
        <v/>
      </c>
      <c r="I2049" s="3" t="str">
        <f t="shared" si="378"/>
        <v/>
      </c>
      <c r="J2049" s="3" t="str">
        <f t="shared" si="379"/>
        <v/>
      </c>
      <c r="K2049" s="3" t="str">
        <f t="shared" si="380"/>
        <v/>
      </c>
      <c r="L2049" s="3" t="str">
        <f t="shared" si="382"/>
        <v/>
      </c>
      <c r="M2049" s="3" t="str">
        <f t="shared" si="383"/>
        <v/>
      </c>
    </row>
    <row r="2050" spans="1:13" x14ac:dyDescent="0.2">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85"/>
        <v/>
      </c>
      <c r="G2050" s="3" t="str">
        <f t="shared" si="386"/>
        <v/>
      </c>
      <c r="H2050" s="3" t="str">
        <f t="shared" ref="H2050:H2113" si="388">IF(ISNUMBER(A2050),
  COUNTIFS(IndirectStartDates,"&lt;=" &amp; $A2050, IndirectStartDates,"&gt;"&amp;$A2050-AgeLowest,  IndirectCompletedDates,"&gt;=" &amp; $A2050)
+ COUNTIFS(IndirectStartDates,"&lt;=" &amp; $A2050,    IndirectStartDates,"&gt;"&amp;$A2050-AgeLowest,  IndirectCompletedDates,""),"")</f>
        <v/>
      </c>
      <c r="I2050" s="3"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3" t="str">
        <f t="shared" si="382"/>
        <v/>
      </c>
      <c r="M2050" s="3" t="str">
        <f t="shared" si="383"/>
        <v/>
      </c>
    </row>
    <row r="2051" spans="1:13" x14ac:dyDescent="0.2">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3" t="str">
        <f t="shared" si="385"/>
        <v/>
      </c>
      <c r="G2051" s="3" t="str">
        <f t="shared" si="386"/>
        <v/>
      </c>
      <c r="H2051" s="3" t="str">
        <f t="shared" si="388"/>
        <v/>
      </c>
      <c r="I2051" s="3" t="str">
        <f t="shared" si="389"/>
        <v/>
      </c>
      <c r="J2051" s="3" t="str">
        <f t="shared" si="390"/>
        <v/>
      </c>
      <c r="K2051" s="3" t="str">
        <f t="shared" si="391"/>
        <v/>
      </c>
      <c r="L2051" s="3" t="str">
        <f t="shared" ref="L2051:L2114" si="393">IF(A2051&lt;&gt;"", IF(C2050&gt;0, IF(((C2051-C2050)/C2050)&gt;WIPWarningPercentage,C2051,NA()),NA()),"")</f>
        <v/>
      </c>
      <c r="M2051" s="3" t="str">
        <f t="shared" ref="M2051:M2114" si="394">IF(A2051&lt;&gt;"", IF(J2050+K2050&gt;0, IF(((J2051+K2051)-(J2050+K2050))/(J2050+K2050)&gt;AgeWarningPercentage,J2051+K2051,NA()),NA()),"")</f>
        <v/>
      </c>
    </row>
    <row r="2052" spans="1:13" x14ac:dyDescent="0.2">
      <c r="A2052" s="9" t="str">
        <f t="shared" si="392"/>
        <v/>
      </c>
      <c r="B2052" s="3" t="str">
        <f t="shared" si="384"/>
        <v/>
      </c>
      <c r="C2052" s="3" t="str">
        <f t="shared" si="387"/>
        <v/>
      </c>
      <c r="D2052" s="3" t="str">
        <f>IF(ISNUMBER(A2052),COUNTIF(Calculations!B:B, A2052),"")</f>
        <v/>
      </c>
      <c r="E2052" s="3" t="str">
        <f>IF(ISNUMBER(A2052),COUNTIF(Calculations!A:A, A2052),"")</f>
        <v/>
      </c>
      <c r="F2052" s="3" t="str">
        <f t="shared" si="385"/>
        <v/>
      </c>
      <c r="G2052" s="3" t="str">
        <f t="shared" si="386"/>
        <v/>
      </c>
      <c r="H2052" s="3" t="str">
        <f t="shared" si="388"/>
        <v/>
      </c>
      <c r="I2052" s="3" t="str">
        <f t="shared" si="389"/>
        <v/>
      </c>
      <c r="J2052" s="3" t="str">
        <f t="shared" si="390"/>
        <v/>
      </c>
      <c r="K2052" s="3" t="str">
        <f t="shared" si="391"/>
        <v/>
      </c>
      <c r="L2052" s="3" t="str">
        <f t="shared" si="393"/>
        <v/>
      </c>
      <c r="M2052" s="3" t="str">
        <f t="shared" si="394"/>
        <v/>
      </c>
    </row>
    <row r="2053" spans="1:13" x14ac:dyDescent="0.2">
      <c r="A2053" s="9" t="str">
        <f t="shared" si="392"/>
        <v/>
      </c>
      <c r="B2053" s="3" t="str">
        <f t="shared" si="384"/>
        <v/>
      </c>
      <c r="C2053" s="3" t="str">
        <f t="shared" si="387"/>
        <v/>
      </c>
      <c r="D2053" s="3" t="str">
        <f>IF(ISNUMBER(A2053),COUNTIF(Calculations!B:B, A2053),"")</f>
        <v/>
      </c>
      <c r="E2053" s="3" t="str">
        <f>IF(ISNUMBER(A2053),COUNTIF(Calculations!A:A, A2053),"")</f>
        <v/>
      </c>
      <c r="F2053" s="3" t="str">
        <f t="shared" si="385"/>
        <v/>
      </c>
      <c r="G2053" s="3" t="str">
        <f t="shared" si="386"/>
        <v/>
      </c>
      <c r="H2053" s="3" t="str">
        <f t="shared" si="388"/>
        <v/>
      </c>
      <c r="I2053" s="3" t="str">
        <f t="shared" si="389"/>
        <v/>
      </c>
      <c r="J2053" s="3" t="str">
        <f t="shared" si="390"/>
        <v/>
      </c>
      <c r="K2053" s="3" t="str">
        <f t="shared" si="391"/>
        <v/>
      </c>
      <c r="L2053" s="3" t="str">
        <f t="shared" si="393"/>
        <v/>
      </c>
      <c r="M2053" s="3" t="str">
        <f t="shared" si="394"/>
        <v/>
      </c>
    </row>
    <row r="2054" spans="1:13" x14ac:dyDescent="0.2">
      <c r="A2054" s="9" t="str">
        <f t="shared" si="392"/>
        <v/>
      </c>
      <c r="B2054" s="3" t="str">
        <f t="shared" si="384"/>
        <v/>
      </c>
      <c r="C2054" s="3" t="str">
        <f t="shared" si="387"/>
        <v/>
      </c>
      <c r="D2054" s="3" t="str">
        <f>IF(ISNUMBER(A2054),COUNTIF(Calculations!B:B, A2054),"")</f>
        <v/>
      </c>
      <c r="E2054" s="3" t="str">
        <f>IF(ISNUMBER(A2054),COUNTIF(Calculations!A:A, A2054),"")</f>
        <v/>
      </c>
      <c r="F2054" s="3" t="str">
        <f t="shared" si="385"/>
        <v/>
      </c>
      <c r="G2054" s="3" t="str">
        <f t="shared" si="386"/>
        <v/>
      </c>
      <c r="H2054" s="3" t="str">
        <f t="shared" si="388"/>
        <v/>
      </c>
      <c r="I2054" s="3" t="str">
        <f t="shared" si="389"/>
        <v/>
      </c>
      <c r="J2054" s="3" t="str">
        <f t="shared" si="390"/>
        <v/>
      </c>
      <c r="K2054" s="3" t="str">
        <f t="shared" si="391"/>
        <v/>
      </c>
      <c r="L2054" s="3" t="str">
        <f t="shared" si="393"/>
        <v/>
      </c>
      <c r="M2054" s="3" t="str">
        <f t="shared" si="394"/>
        <v/>
      </c>
    </row>
    <row r="2055" spans="1:13" x14ac:dyDescent="0.2">
      <c r="A2055" s="9" t="str">
        <f t="shared" si="392"/>
        <v/>
      </c>
      <c r="B2055" s="3" t="str">
        <f t="shared" si="384"/>
        <v/>
      </c>
      <c r="C2055" s="3" t="str">
        <f t="shared" si="387"/>
        <v/>
      </c>
      <c r="D2055" s="3" t="str">
        <f>IF(ISNUMBER(A2055),COUNTIF(Calculations!B:B, A2055),"")</f>
        <v/>
      </c>
      <c r="E2055" s="3" t="str">
        <f>IF(ISNUMBER(A2055),COUNTIF(Calculations!A:A, A2055),"")</f>
        <v/>
      </c>
      <c r="F2055" s="3" t="str">
        <f t="shared" si="385"/>
        <v/>
      </c>
      <c r="G2055" s="3" t="str">
        <f t="shared" si="386"/>
        <v/>
      </c>
      <c r="H2055" s="3" t="str">
        <f t="shared" si="388"/>
        <v/>
      </c>
      <c r="I2055" s="3" t="str">
        <f t="shared" si="389"/>
        <v/>
      </c>
      <c r="J2055" s="3" t="str">
        <f t="shared" si="390"/>
        <v/>
      </c>
      <c r="K2055" s="3" t="str">
        <f t="shared" si="391"/>
        <v/>
      </c>
      <c r="L2055" s="3" t="str">
        <f t="shared" si="393"/>
        <v/>
      </c>
      <c r="M2055" s="3" t="str">
        <f t="shared" si="394"/>
        <v/>
      </c>
    </row>
    <row r="2056" spans="1:13" x14ac:dyDescent="0.2">
      <c r="A2056" s="9" t="str">
        <f t="shared" si="392"/>
        <v/>
      </c>
      <c r="B2056" s="3" t="str">
        <f t="shared" si="384"/>
        <v/>
      </c>
      <c r="C2056" s="3" t="str">
        <f t="shared" si="387"/>
        <v/>
      </c>
      <c r="D2056" s="3" t="str">
        <f>IF(ISNUMBER(A2056),COUNTIF(Calculations!B:B, A2056),"")</f>
        <v/>
      </c>
      <c r="E2056" s="3" t="str">
        <f>IF(ISNUMBER(A2056),COUNTIF(Calculations!A:A, A2056),"")</f>
        <v/>
      </c>
      <c r="F2056" s="3" t="str">
        <f t="shared" si="385"/>
        <v/>
      </c>
      <c r="G2056" s="3" t="str">
        <f t="shared" si="386"/>
        <v/>
      </c>
      <c r="H2056" s="3" t="str">
        <f t="shared" si="388"/>
        <v/>
      </c>
      <c r="I2056" s="3" t="str">
        <f t="shared" si="389"/>
        <v/>
      </c>
      <c r="J2056" s="3" t="str">
        <f t="shared" si="390"/>
        <v/>
      </c>
      <c r="K2056" s="3" t="str">
        <f t="shared" si="391"/>
        <v/>
      </c>
      <c r="L2056" s="3" t="str">
        <f t="shared" si="393"/>
        <v/>
      </c>
      <c r="M2056" s="3" t="str">
        <f t="shared" si="394"/>
        <v/>
      </c>
    </row>
    <row r="2057" spans="1:13" x14ac:dyDescent="0.2">
      <c r="A2057" s="9" t="str">
        <f t="shared" si="392"/>
        <v/>
      </c>
      <c r="B2057" s="3" t="str">
        <f t="shared" si="384"/>
        <v/>
      </c>
      <c r="C2057" s="3" t="str">
        <f t="shared" si="387"/>
        <v/>
      </c>
      <c r="D2057" s="3" t="str">
        <f>IF(ISNUMBER(A2057),COUNTIF(Calculations!B:B, A2057),"")</f>
        <v/>
      </c>
      <c r="E2057" s="3" t="str">
        <f>IF(ISNUMBER(A2057),COUNTIF(Calculations!A:A, A2057),"")</f>
        <v/>
      </c>
      <c r="F2057" s="3" t="str">
        <f t="shared" si="385"/>
        <v/>
      </c>
      <c r="G2057" s="3" t="str">
        <f t="shared" si="386"/>
        <v/>
      </c>
      <c r="H2057" s="3" t="str">
        <f t="shared" si="388"/>
        <v/>
      </c>
      <c r="I2057" s="3" t="str">
        <f t="shared" si="389"/>
        <v/>
      </c>
      <c r="J2057" s="3" t="str">
        <f t="shared" si="390"/>
        <v/>
      </c>
      <c r="K2057" s="3" t="str">
        <f t="shared" si="391"/>
        <v/>
      </c>
      <c r="L2057" s="3" t="str">
        <f t="shared" si="393"/>
        <v/>
      </c>
      <c r="M2057" s="3" t="str">
        <f t="shared" si="394"/>
        <v/>
      </c>
    </row>
    <row r="2058" spans="1:13" x14ac:dyDescent="0.2">
      <c r="A2058" s="9" t="str">
        <f t="shared" si="392"/>
        <v/>
      </c>
      <c r="B2058" s="3" t="str">
        <f t="shared" si="384"/>
        <v/>
      </c>
      <c r="C2058" s="3" t="str">
        <f t="shared" si="387"/>
        <v/>
      </c>
      <c r="D2058" s="3" t="str">
        <f>IF(ISNUMBER(A2058),COUNTIF(Calculations!B:B, A2058),"")</f>
        <v/>
      </c>
      <c r="E2058" s="3" t="str">
        <f>IF(ISNUMBER(A2058),COUNTIF(Calculations!A:A, A2058),"")</f>
        <v/>
      </c>
      <c r="F2058" s="3" t="str">
        <f t="shared" si="385"/>
        <v/>
      </c>
      <c r="G2058" s="3" t="str">
        <f t="shared" si="386"/>
        <v/>
      </c>
      <c r="H2058" s="3" t="str">
        <f t="shared" si="388"/>
        <v/>
      </c>
      <c r="I2058" s="3" t="str">
        <f t="shared" si="389"/>
        <v/>
      </c>
      <c r="J2058" s="3" t="str">
        <f t="shared" si="390"/>
        <v/>
      </c>
      <c r="K2058" s="3" t="str">
        <f t="shared" si="391"/>
        <v/>
      </c>
      <c r="L2058" s="3" t="str">
        <f t="shared" si="393"/>
        <v/>
      </c>
      <c r="M2058" s="3" t="str">
        <f t="shared" si="394"/>
        <v/>
      </c>
    </row>
    <row r="2059" spans="1:13" x14ac:dyDescent="0.2">
      <c r="A2059" s="9" t="str">
        <f t="shared" si="392"/>
        <v/>
      </c>
      <c r="B2059" s="3" t="str">
        <f t="shared" si="384"/>
        <v/>
      </c>
      <c r="C2059" s="3" t="str">
        <f t="shared" si="387"/>
        <v/>
      </c>
      <c r="D2059" s="3" t="str">
        <f>IF(ISNUMBER(A2059),COUNTIF(Calculations!B:B, A2059),"")</f>
        <v/>
      </c>
      <c r="E2059" s="3" t="str">
        <f>IF(ISNUMBER(A2059),COUNTIF(Calculations!A:A, A2059),"")</f>
        <v/>
      </c>
      <c r="F2059" s="3" t="str">
        <f t="shared" si="385"/>
        <v/>
      </c>
      <c r="G2059" s="3" t="str">
        <f t="shared" si="386"/>
        <v/>
      </c>
      <c r="H2059" s="3" t="str">
        <f t="shared" si="388"/>
        <v/>
      </c>
      <c r="I2059" s="3" t="str">
        <f t="shared" si="389"/>
        <v/>
      </c>
      <c r="J2059" s="3" t="str">
        <f t="shared" si="390"/>
        <v/>
      </c>
      <c r="K2059" s="3" t="str">
        <f t="shared" si="391"/>
        <v/>
      </c>
      <c r="L2059" s="3" t="str">
        <f t="shared" si="393"/>
        <v/>
      </c>
      <c r="M2059" s="3" t="str">
        <f t="shared" si="394"/>
        <v/>
      </c>
    </row>
    <row r="2060" spans="1:13" x14ac:dyDescent="0.2">
      <c r="A2060" s="9" t="str">
        <f t="shared" si="392"/>
        <v/>
      </c>
      <c r="B2060" s="3" t="str">
        <f t="shared" si="384"/>
        <v/>
      </c>
      <c r="C2060" s="3" t="str">
        <f t="shared" si="387"/>
        <v/>
      </c>
      <c r="D2060" s="3" t="str">
        <f>IF(ISNUMBER(A2060),COUNTIF(Calculations!B:B, A2060),"")</f>
        <v/>
      </c>
      <c r="E2060" s="3" t="str">
        <f>IF(ISNUMBER(A2060),COUNTIF(Calculations!A:A, A2060),"")</f>
        <v/>
      </c>
      <c r="F2060" s="3" t="str">
        <f t="shared" si="385"/>
        <v/>
      </c>
      <c r="G2060" s="3" t="str">
        <f t="shared" si="386"/>
        <v/>
      </c>
      <c r="H2060" s="3" t="str">
        <f t="shared" si="388"/>
        <v/>
      </c>
      <c r="I2060" s="3" t="str">
        <f t="shared" si="389"/>
        <v/>
      </c>
      <c r="J2060" s="3" t="str">
        <f t="shared" si="390"/>
        <v/>
      </c>
      <c r="K2060" s="3" t="str">
        <f t="shared" si="391"/>
        <v/>
      </c>
      <c r="L2060" s="3" t="str">
        <f t="shared" si="393"/>
        <v/>
      </c>
      <c r="M2060" s="3" t="str">
        <f t="shared" si="394"/>
        <v/>
      </c>
    </row>
    <row r="2061" spans="1:13" x14ac:dyDescent="0.2">
      <c r="A2061" s="9" t="str">
        <f t="shared" si="392"/>
        <v/>
      </c>
      <c r="B2061" s="3" t="str">
        <f t="shared" si="384"/>
        <v/>
      </c>
      <c r="C2061" s="3" t="str">
        <f t="shared" si="387"/>
        <v/>
      </c>
      <c r="D2061" s="3" t="str">
        <f>IF(ISNUMBER(A2061),COUNTIF(Calculations!B:B, A2061),"")</f>
        <v/>
      </c>
      <c r="E2061" s="3" t="str">
        <f>IF(ISNUMBER(A2061),COUNTIF(Calculations!A:A, A2061),"")</f>
        <v/>
      </c>
      <c r="F2061" s="3" t="str">
        <f t="shared" si="385"/>
        <v/>
      </c>
      <c r="G2061" s="3" t="str">
        <f t="shared" si="386"/>
        <v/>
      </c>
      <c r="H2061" s="3" t="str">
        <f t="shared" si="388"/>
        <v/>
      </c>
      <c r="I2061" s="3" t="str">
        <f t="shared" si="389"/>
        <v/>
      </c>
      <c r="J2061" s="3" t="str">
        <f t="shared" si="390"/>
        <v/>
      </c>
      <c r="K2061" s="3" t="str">
        <f t="shared" si="391"/>
        <v/>
      </c>
      <c r="L2061" s="3" t="str">
        <f t="shared" si="393"/>
        <v/>
      </c>
      <c r="M2061" s="3" t="str">
        <f t="shared" si="394"/>
        <v/>
      </c>
    </row>
    <row r="2062" spans="1:13" x14ac:dyDescent="0.2">
      <c r="A2062" s="9" t="str">
        <f t="shared" si="392"/>
        <v/>
      </c>
      <c r="B2062" s="3" t="str">
        <f t="shared" si="384"/>
        <v/>
      </c>
      <c r="C2062" s="3" t="str">
        <f t="shared" si="387"/>
        <v/>
      </c>
      <c r="D2062" s="3" t="str">
        <f>IF(ISNUMBER(A2062),COUNTIF(Calculations!B:B, A2062),"")</f>
        <v/>
      </c>
      <c r="E2062" s="3" t="str">
        <f>IF(ISNUMBER(A2062),COUNTIF(Calculations!A:A, A2062),"")</f>
        <v/>
      </c>
      <c r="F2062" s="3" t="str">
        <f t="shared" si="385"/>
        <v/>
      </c>
      <c r="G2062" s="3" t="str">
        <f t="shared" si="386"/>
        <v/>
      </c>
      <c r="H2062" s="3" t="str">
        <f t="shared" si="388"/>
        <v/>
      </c>
      <c r="I2062" s="3" t="str">
        <f t="shared" si="389"/>
        <v/>
      </c>
      <c r="J2062" s="3" t="str">
        <f t="shared" si="390"/>
        <v/>
      </c>
      <c r="K2062" s="3" t="str">
        <f t="shared" si="391"/>
        <v/>
      </c>
      <c r="L2062" s="3" t="str">
        <f t="shared" si="393"/>
        <v/>
      </c>
      <c r="M2062" s="3" t="str">
        <f t="shared" si="394"/>
        <v/>
      </c>
    </row>
    <row r="2063" spans="1:13" x14ac:dyDescent="0.2">
      <c r="A2063" s="9" t="str">
        <f t="shared" si="392"/>
        <v/>
      </c>
      <c r="B2063" s="3" t="str">
        <f t="shared" si="384"/>
        <v/>
      </c>
      <c r="C2063" s="3" t="str">
        <f t="shared" si="387"/>
        <v/>
      </c>
      <c r="D2063" s="3" t="str">
        <f>IF(ISNUMBER(A2063),COUNTIF(Calculations!B:B, A2063),"")</f>
        <v/>
      </c>
      <c r="E2063" s="3" t="str">
        <f>IF(ISNUMBER(A2063),COUNTIF(Calculations!A:A, A2063),"")</f>
        <v/>
      </c>
      <c r="F2063" s="3" t="str">
        <f t="shared" si="385"/>
        <v/>
      </c>
      <c r="G2063" s="3" t="str">
        <f t="shared" si="386"/>
        <v/>
      </c>
      <c r="H2063" s="3" t="str">
        <f t="shared" si="388"/>
        <v/>
      </c>
      <c r="I2063" s="3" t="str">
        <f t="shared" si="389"/>
        <v/>
      </c>
      <c r="J2063" s="3" t="str">
        <f t="shared" si="390"/>
        <v/>
      </c>
      <c r="K2063" s="3" t="str">
        <f t="shared" si="391"/>
        <v/>
      </c>
      <c r="L2063" s="3" t="str">
        <f t="shared" si="393"/>
        <v/>
      </c>
      <c r="M2063" s="3" t="str">
        <f t="shared" si="394"/>
        <v/>
      </c>
    </row>
    <row r="2064" spans="1:13" x14ac:dyDescent="0.2">
      <c r="A2064" s="9" t="str">
        <f t="shared" si="392"/>
        <v/>
      </c>
      <c r="B2064" s="3" t="str">
        <f t="shared" si="384"/>
        <v/>
      </c>
      <c r="C2064" s="3" t="str">
        <f t="shared" si="387"/>
        <v/>
      </c>
      <c r="D2064" s="3" t="str">
        <f>IF(ISNUMBER(A2064),COUNTIF(Calculations!B:B, A2064),"")</f>
        <v/>
      </c>
      <c r="E2064" s="3" t="str">
        <f>IF(ISNUMBER(A2064),COUNTIF(Calculations!A:A, A2064),"")</f>
        <v/>
      </c>
      <c r="F2064" s="3" t="str">
        <f t="shared" si="385"/>
        <v/>
      </c>
      <c r="G2064" s="3" t="str">
        <f t="shared" si="386"/>
        <v/>
      </c>
      <c r="H2064" s="3" t="str">
        <f t="shared" si="388"/>
        <v/>
      </c>
      <c r="I2064" s="3" t="str">
        <f t="shared" si="389"/>
        <v/>
      </c>
      <c r="J2064" s="3" t="str">
        <f t="shared" si="390"/>
        <v/>
      </c>
      <c r="K2064" s="3" t="str">
        <f t="shared" si="391"/>
        <v/>
      </c>
      <c r="L2064" s="3" t="str">
        <f t="shared" si="393"/>
        <v/>
      </c>
      <c r="M2064" s="3" t="str">
        <f t="shared" si="394"/>
        <v/>
      </c>
    </row>
    <row r="2065" spans="1:13" x14ac:dyDescent="0.2">
      <c r="A2065" s="9" t="str">
        <f t="shared" si="392"/>
        <v/>
      </c>
      <c r="B2065" s="3" t="str">
        <f t="shared" si="384"/>
        <v/>
      </c>
      <c r="C2065" s="3" t="str">
        <f t="shared" si="387"/>
        <v/>
      </c>
      <c r="D2065" s="3" t="str">
        <f>IF(ISNUMBER(A2065),COUNTIF(Calculations!B:B, A2065),"")</f>
        <v/>
      </c>
      <c r="E2065" s="3" t="str">
        <f>IF(ISNUMBER(A2065),COUNTIF(Calculations!A:A, A2065),"")</f>
        <v/>
      </c>
      <c r="F2065" s="3" t="str">
        <f t="shared" si="385"/>
        <v/>
      </c>
      <c r="G2065" s="3" t="str">
        <f t="shared" si="386"/>
        <v/>
      </c>
      <c r="H2065" s="3" t="str">
        <f t="shared" si="388"/>
        <v/>
      </c>
      <c r="I2065" s="3" t="str">
        <f t="shared" si="389"/>
        <v/>
      </c>
      <c r="J2065" s="3" t="str">
        <f t="shared" si="390"/>
        <v/>
      </c>
      <c r="K2065" s="3" t="str">
        <f t="shared" si="391"/>
        <v/>
      </c>
      <c r="L2065" s="3" t="str">
        <f t="shared" si="393"/>
        <v/>
      </c>
      <c r="M2065" s="3" t="str">
        <f t="shared" si="394"/>
        <v/>
      </c>
    </row>
    <row r="2066" spans="1:13" x14ac:dyDescent="0.2">
      <c r="A2066" s="9" t="str">
        <f t="shared" si="392"/>
        <v/>
      </c>
      <c r="B2066" s="3" t="str">
        <f t="shared" si="384"/>
        <v/>
      </c>
      <c r="C2066" s="3" t="str">
        <f t="shared" si="387"/>
        <v/>
      </c>
      <c r="D2066" s="3" t="str">
        <f>IF(ISNUMBER(A2066),COUNTIF(Calculations!B:B, A2066),"")</f>
        <v/>
      </c>
      <c r="E2066" s="3" t="str">
        <f>IF(ISNUMBER(A2066),COUNTIF(Calculations!A:A, A2066),"")</f>
        <v/>
      </c>
      <c r="F2066" s="3" t="str">
        <f t="shared" si="385"/>
        <v/>
      </c>
      <c r="G2066" s="3" t="str">
        <f t="shared" si="386"/>
        <v/>
      </c>
      <c r="H2066" s="3" t="str">
        <f t="shared" si="388"/>
        <v/>
      </c>
      <c r="I2066" s="3" t="str">
        <f t="shared" si="389"/>
        <v/>
      </c>
      <c r="J2066" s="3" t="str">
        <f t="shared" si="390"/>
        <v/>
      </c>
      <c r="K2066" s="3" t="str">
        <f t="shared" si="391"/>
        <v/>
      </c>
      <c r="L2066" s="3" t="str">
        <f t="shared" si="393"/>
        <v/>
      </c>
      <c r="M2066" s="3" t="str">
        <f t="shared" si="394"/>
        <v/>
      </c>
    </row>
    <row r="2067" spans="1:13" x14ac:dyDescent="0.2">
      <c r="A2067" s="9" t="str">
        <f t="shared" si="392"/>
        <v/>
      </c>
      <c r="B2067" s="3" t="str">
        <f t="shared" si="384"/>
        <v/>
      </c>
      <c r="C2067" s="3" t="str">
        <f t="shared" si="387"/>
        <v/>
      </c>
      <c r="D2067" s="3" t="str">
        <f>IF(ISNUMBER(A2067),COUNTIF(Calculations!B:B, A2067),"")</f>
        <v/>
      </c>
      <c r="E2067" s="3" t="str">
        <f>IF(ISNUMBER(A2067),COUNTIF(Calculations!A:A, A2067),"")</f>
        <v/>
      </c>
      <c r="F2067" s="3" t="str">
        <f t="shared" si="385"/>
        <v/>
      </c>
      <c r="G2067" s="3" t="str">
        <f t="shared" si="386"/>
        <v/>
      </c>
      <c r="H2067" s="3" t="str">
        <f t="shared" si="388"/>
        <v/>
      </c>
      <c r="I2067" s="3" t="str">
        <f t="shared" si="389"/>
        <v/>
      </c>
      <c r="J2067" s="3" t="str">
        <f t="shared" si="390"/>
        <v/>
      </c>
      <c r="K2067" s="3" t="str">
        <f t="shared" si="391"/>
        <v/>
      </c>
      <c r="L2067" s="3" t="str">
        <f t="shared" si="393"/>
        <v/>
      </c>
      <c r="M2067" s="3" t="str">
        <f t="shared" si="394"/>
        <v/>
      </c>
    </row>
    <row r="2068" spans="1:13" x14ac:dyDescent="0.2">
      <c r="A2068" s="9" t="str">
        <f t="shared" si="392"/>
        <v/>
      </c>
      <c r="B2068" s="3" t="str">
        <f t="shared" si="384"/>
        <v/>
      </c>
      <c r="C2068" s="3" t="str">
        <f t="shared" si="387"/>
        <v/>
      </c>
      <c r="D2068" s="3" t="str">
        <f>IF(ISNUMBER(A2068),COUNTIF(Calculations!B:B, A2068),"")</f>
        <v/>
      </c>
      <c r="E2068" s="3" t="str">
        <f>IF(ISNUMBER(A2068),COUNTIF(Calculations!A:A, A2068),"")</f>
        <v/>
      </c>
      <c r="F2068" s="3" t="str">
        <f t="shared" si="385"/>
        <v/>
      </c>
      <c r="G2068" s="3" t="str">
        <f t="shared" si="386"/>
        <v/>
      </c>
      <c r="H2068" s="3" t="str">
        <f t="shared" si="388"/>
        <v/>
      </c>
      <c r="I2068" s="3" t="str">
        <f t="shared" si="389"/>
        <v/>
      </c>
      <c r="J2068" s="3" t="str">
        <f t="shared" si="390"/>
        <v/>
      </c>
      <c r="K2068" s="3" t="str">
        <f t="shared" si="391"/>
        <v/>
      </c>
      <c r="L2068" s="3" t="str">
        <f t="shared" si="393"/>
        <v/>
      </c>
      <c r="M2068" s="3" t="str">
        <f t="shared" si="394"/>
        <v/>
      </c>
    </row>
    <row r="2069" spans="1:13" x14ac:dyDescent="0.2">
      <c r="A2069" s="9" t="str">
        <f t="shared" si="392"/>
        <v/>
      </c>
      <c r="B2069" s="3" t="str">
        <f t="shared" si="384"/>
        <v/>
      </c>
      <c r="C2069" s="3" t="str">
        <f t="shared" si="387"/>
        <v/>
      </c>
      <c r="D2069" s="3" t="str">
        <f>IF(ISNUMBER(A2069),COUNTIF(Calculations!B:B, A2069),"")</f>
        <v/>
      </c>
      <c r="E2069" s="3" t="str">
        <f>IF(ISNUMBER(A2069),COUNTIF(Calculations!A:A, A2069),"")</f>
        <v/>
      </c>
      <c r="F2069" s="3" t="str">
        <f t="shared" si="385"/>
        <v/>
      </c>
      <c r="G2069" s="3" t="str">
        <f t="shared" si="386"/>
        <v/>
      </c>
      <c r="H2069" s="3" t="str">
        <f t="shared" si="388"/>
        <v/>
      </c>
      <c r="I2069" s="3" t="str">
        <f t="shared" si="389"/>
        <v/>
      </c>
      <c r="J2069" s="3" t="str">
        <f t="shared" si="390"/>
        <v/>
      </c>
      <c r="K2069" s="3" t="str">
        <f t="shared" si="391"/>
        <v/>
      </c>
      <c r="L2069" s="3" t="str">
        <f t="shared" si="393"/>
        <v/>
      </c>
      <c r="M2069" s="3" t="str">
        <f t="shared" si="394"/>
        <v/>
      </c>
    </row>
    <row r="2070" spans="1:13" x14ac:dyDescent="0.2">
      <c r="A2070" s="9" t="str">
        <f t="shared" si="392"/>
        <v/>
      </c>
      <c r="B2070" s="3" t="str">
        <f t="shared" si="384"/>
        <v/>
      </c>
      <c r="C2070" s="3" t="str">
        <f t="shared" si="387"/>
        <v/>
      </c>
      <c r="D2070" s="3" t="str">
        <f>IF(ISNUMBER(A2070),COUNTIF(Calculations!B:B, A2070),"")</f>
        <v/>
      </c>
      <c r="E2070" s="3" t="str">
        <f>IF(ISNUMBER(A2070),COUNTIF(Calculations!A:A, A2070),"")</f>
        <v/>
      </c>
      <c r="F2070" s="3" t="str">
        <f t="shared" si="385"/>
        <v/>
      </c>
      <c r="G2070" s="3" t="str">
        <f t="shared" si="386"/>
        <v/>
      </c>
      <c r="H2070" s="3" t="str">
        <f t="shared" si="388"/>
        <v/>
      </c>
      <c r="I2070" s="3" t="str">
        <f t="shared" si="389"/>
        <v/>
      </c>
      <c r="J2070" s="3" t="str">
        <f t="shared" si="390"/>
        <v/>
      </c>
      <c r="K2070" s="3" t="str">
        <f t="shared" si="391"/>
        <v/>
      </c>
      <c r="L2070" s="3" t="str">
        <f t="shared" si="393"/>
        <v/>
      </c>
      <c r="M2070" s="3" t="str">
        <f t="shared" si="394"/>
        <v/>
      </c>
    </row>
    <row r="2071" spans="1:13" x14ac:dyDescent="0.2">
      <c r="A2071" s="9" t="str">
        <f t="shared" si="392"/>
        <v/>
      </c>
      <c r="B2071" s="3" t="str">
        <f t="shared" si="384"/>
        <v/>
      </c>
      <c r="C2071" s="3" t="str">
        <f t="shared" si="387"/>
        <v/>
      </c>
      <c r="D2071" s="3" t="str">
        <f>IF(ISNUMBER(A2071),COUNTIF(Calculations!B:B, A2071),"")</f>
        <v/>
      </c>
      <c r="E2071" s="3" t="str">
        <f>IF(ISNUMBER(A2071),COUNTIF(Calculations!A:A, A2071),"")</f>
        <v/>
      </c>
      <c r="F2071" s="3" t="str">
        <f t="shared" si="385"/>
        <v/>
      </c>
      <c r="G2071" s="3" t="str">
        <f t="shared" si="386"/>
        <v/>
      </c>
      <c r="H2071" s="3" t="str">
        <f t="shared" si="388"/>
        <v/>
      </c>
      <c r="I2071" s="3" t="str">
        <f t="shared" si="389"/>
        <v/>
      </c>
      <c r="J2071" s="3" t="str">
        <f t="shared" si="390"/>
        <v/>
      </c>
      <c r="K2071" s="3" t="str">
        <f t="shared" si="391"/>
        <v/>
      </c>
      <c r="L2071" s="3" t="str">
        <f t="shared" si="393"/>
        <v/>
      </c>
      <c r="M2071" s="3" t="str">
        <f t="shared" si="394"/>
        <v/>
      </c>
    </row>
    <row r="2072" spans="1:13" x14ac:dyDescent="0.2">
      <c r="A2072" s="9" t="str">
        <f t="shared" si="392"/>
        <v/>
      </c>
      <c r="B2072" s="3" t="str">
        <f t="shared" si="384"/>
        <v/>
      </c>
      <c r="C2072" s="3" t="str">
        <f t="shared" si="387"/>
        <v/>
      </c>
      <c r="D2072" s="3" t="str">
        <f>IF(ISNUMBER(A2072),COUNTIF(Calculations!B:B, A2072),"")</f>
        <v/>
      </c>
      <c r="E2072" s="3" t="str">
        <f>IF(ISNUMBER(A2072),COUNTIF(Calculations!A:A, A2072),"")</f>
        <v/>
      </c>
      <c r="F2072" s="3" t="str">
        <f t="shared" si="385"/>
        <v/>
      </c>
      <c r="G2072" s="3" t="str">
        <f t="shared" si="386"/>
        <v/>
      </c>
      <c r="H2072" s="3" t="str">
        <f t="shared" si="388"/>
        <v/>
      </c>
      <c r="I2072" s="3" t="str">
        <f t="shared" si="389"/>
        <v/>
      </c>
      <c r="J2072" s="3" t="str">
        <f t="shared" si="390"/>
        <v/>
      </c>
      <c r="K2072" s="3" t="str">
        <f t="shared" si="391"/>
        <v/>
      </c>
      <c r="L2072" s="3" t="str">
        <f t="shared" si="393"/>
        <v/>
      </c>
      <c r="M2072" s="3" t="str">
        <f t="shared" si="394"/>
        <v/>
      </c>
    </row>
    <row r="2073" spans="1:13" x14ac:dyDescent="0.2">
      <c r="A2073" s="9" t="str">
        <f t="shared" si="392"/>
        <v/>
      </c>
      <c r="B2073" s="3" t="str">
        <f t="shared" si="384"/>
        <v/>
      </c>
      <c r="C2073" s="3" t="str">
        <f t="shared" si="387"/>
        <v/>
      </c>
      <c r="D2073" s="3" t="str">
        <f>IF(ISNUMBER(A2073),COUNTIF(Calculations!B:B, A2073),"")</f>
        <v/>
      </c>
      <c r="E2073" s="3" t="str">
        <f>IF(ISNUMBER(A2073),COUNTIF(Calculations!A:A, A2073),"")</f>
        <v/>
      </c>
      <c r="F2073" s="3" t="str">
        <f t="shared" si="385"/>
        <v/>
      </c>
      <c r="G2073" s="3" t="str">
        <f t="shared" si="386"/>
        <v/>
      </c>
      <c r="H2073" s="3" t="str">
        <f t="shared" si="388"/>
        <v/>
      </c>
      <c r="I2073" s="3" t="str">
        <f t="shared" si="389"/>
        <v/>
      </c>
      <c r="J2073" s="3" t="str">
        <f t="shared" si="390"/>
        <v/>
      </c>
      <c r="K2073" s="3" t="str">
        <f t="shared" si="391"/>
        <v/>
      </c>
      <c r="L2073" s="3" t="str">
        <f t="shared" si="393"/>
        <v/>
      </c>
      <c r="M2073" s="3" t="str">
        <f t="shared" si="394"/>
        <v/>
      </c>
    </row>
    <row r="2074" spans="1:13" x14ac:dyDescent="0.2">
      <c r="A2074" s="9" t="str">
        <f t="shared" si="392"/>
        <v/>
      </c>
      <c r="B2074" s="3" t="str">
        <f t="shared" si="384"/>
        <v/>
      </c>
      <c r="C2074" s="3" t="str">
        <f t="shared" si="387"/>
        <v/>
      </c>
      <c r="D2074" s="3" t="str">
        <f>IF(ISNUMBER(A2074),COUNTIF(Calculations!B:B, A2074),"")</f>
        <v/>
      </c>
      <c r="E2074" s="3" t="str">
        <f>IF(ISNUMBER(A2074),COUNTIF(Calculations!A:A, A2074),"")</f>
        <v/>
      </c>
      <c r="F2074" s="3" t="str">
        <f t="shared" si="385"/>
        <v/>
      </c>
      <c r="G2074" s="3" t="str">
        <f t="shared" si="386"/>
        <v/>
      </c>
      <c r="H2074" s="3" t="str">
        <f t="shared" si="388"/>
        <v/>
      </c>
      <c r="I2074" s="3" t="str">
        <f t="shared" si="389"/>
        <v/>
      </c>
      <c r="J2074" s="3" t="str">
        <f t="shared" si="390"/>
        <v/>
      </c>
      <c r="K2074" s="3" t="str">
        <f t="shared" si="391"/>
        <v/>
      </c>
      <c r="L2074" s="3" t="str">
        <f t="shared" si="393"/>
        <v/>
      </c>
      <c r="M2074" s="3" t="str">
        <f t="shared" si="394"/>
        <v/>
      </c>
    </row>
    <row r="2075" spans="1:13" x14ac:dyDescent="0.2">
      <c r="A2075" s="9" t="str">
        <f t="shared" si="392"/>
        <v/>
      </c>
      <c r="B2075" s="3" t="str">
        <f t="shared" si="384"/>
        <v/>
      </c>
      <c r="C2075" s="3" t="str">
        <f t="shared" si="387"/>
        <v/>
      </c>
      <c r="D2075" s="3" t="str">
        <f>IF(ISNUMBER(A2075),COUNTIF(Calculations!B:B, A2075),"")</f>
        <v/>
      </c>
      <c r="E2075" s="3" t="str">
        <f>IF(ISNUMBER(A2075),COUNTIF(Calculations!A:A, A2075),"")</f>
        <v/>
      </c>
      <c r="F2075" s="3" t="str">
        <f t="shared" si="385"/>
        <v/>
      </c>
      <c r="G2075" s="3" t="str">
        <f t="shared" si="386"/>
        <v/>
      </c>
      <c r="H2075" s="3" t="str">
        <f t="shared" si="388"/>
        <v/>
      </c>
      <c r="I2075" s="3" t="str">
        <f t="shared" si="389"/>
        <v/>
      </c>
      <c r="J2075" s="3" t="str">
        <f t="shared" si="390"/>
        <v/>
      </c>
      <c r="K2075" s="3" t="str">
        <f t="shared" si="391"/>
        <v/>
      </c>
      <c r="L2075" s="3" t="str">
        <f t="shared" si="393"/>
        <v/>
      </c>
      <c r="M2075" s="3" t="str">
        <f t="shared" si="394"/>
        <v/>
      </c>
    </row>
    <row r="2076" spans="1:13" x14ac:dyDescent="0.2">
      <c r="A2076" s="9" t="str">
        <f t="shared" si="392"/>
        <v/>
      </c>
      <c r="B2076" s="3" t="str">
        <f t="shared" si="384"/>
        <v/>
      </c>
      <c r="C2076" s="3" t="str">
        <f t="shared" si="387"/>
        <v/>
      </c>
      <c r="D2076" s="3" t="str">
        <f>IF(ISNUMBER(A2076),COUNTIF(Calculations!B:B, A2076),"")</f>
        <v/>
      </c>
      <c r="E2076" s="3" t="str">
        <f>IF(ISNUMBER(A2076),COUNTIF(Calculations!A:A, A2076),"")</f>
        <v/>
      </c>
      <c r="F2076" s="3" t="str">
        <f t="shared" si="385"/>
        <v/>
      </c>
      <c r="G2076" s="3" t="str">
        <f t="shared" si="386"/>
        <v/>
      </c>
      <c r="H2076" s="3" t="str">
        <f t="shared" si="388"/>
        <v/>
      </c>
      <c r="I2076" s="3" t="str">
        <f t="shared" si="389"/>
        <v/>
      </c>
      <c r="J2076" s="3" t="str">
        <f t="shared" si="390"/>
        <v/>
      </c>
      <c r="K2076" s="3" t="str">
        <f t="shared" si="391"/>
        <v/>
      </c>
      <c r="L2076" s="3" t="str">
        <f t="shared" si="393"/>
        <v/>
      </c>
      <c r="M2076" s="3" t="str">
        <f t="shared" si="394"/>
        <v/>
      </c>
    </row>
    <row r="2077" spans="1:13" x14ac:dyDescent="0.2">
      <c r="A2077" s="9" t="str">
        <f t="shared" si="392"/>
        <v/>
      </c>
      <c r="B2077" s="3" t="str">
        <f t="shared" si="384"/>
        <v/>
      </c>
      <c r="C2077" s="3" t="str">
        <f t="shared" si="387"/>
        <v/>
      </c>
      <c r="D2077" s="3" t="str">
        <f>IF(ISNUMBER(A2077),COUNTIF(Calculations!B:B, A2077),"")</f>
        <v/>
      </c>
      <c r="E2077" s="3" t="str">
        <f>IF(ISNUMBER(A2077),COUNTIF(Calculations!A:A, A2077),"")</f>
        <v/>
      </c>
      <c r="F2077" s="3" t="str">
        <f t="shared" si="385"/>
        <v/>
      </c>
      <c r="G2077" s="3" t="str">
        <f t="shared" si="386"/>
        <v/>
      </c>
      <c r="H2077" s="3" t="str">
        <f t="shared" si="388"/>
        <v/>
      </c>
      <c r="I2077" s="3" t="str">
        <f t="shared" si="389"/>
        <v/>
      </c>
      <c r="J2077" s="3" t="str">
        <f t="shared" si="390"/>
        <v/>
      </c>
      <c r="K2077" s="3" t="str">
        <f t="shared" si="391"/>
        <v/>
      </c>
      <c r="L2077" s="3" t="str">
        <f t="shared" si="393"/>
        <v/>
      </c>
      <c r="M2077" s="3" t="str">
        <f t="shared" si="394"/>
        <v/>
      </c>
    </row>
    <row r="2078" spans="1:13" x14ac:dyDescent="0.2">
      <c r="A2078" s="9" t="str">
        <f t="shared" si="392"/>
        <v/>
      </c>
      <c r="B2078" s="3" t="str">
        <f t="shared" si="384"/>
        <v/>
      </c>
      <c r="C2078" s="3" t="str">
        <f t="shared" si="387"/>
        <v/>
      </c>
      <c r="D2078" s="3" t="str">
        <f>IF(ISNUMBER(A2078),COUNTIF(Calculations!B:B, A2078),"")</f>
        <v/>
      </c>
      <c r="E2078" s="3" t="str">
        <f>IF(ISNUMBER(A2078),COUNTIF(Calculations!A:A, A2078),"")</f>
        <v/>
      </c>
      <c r="F2078" s="3" t="str">
        <f t="shared" si="385"/>
        <v/>
      </c>
      <c r="G2078" s="3" t="str">
        <f t="shared" si="386"/>
        <v/>
      </c>
      <c r="H2078" s="3" t="str">
        <f t="shared" si="388"/>
        <v/>
      </c>
      <c r="I2078" s="3" t="str">
        <f t="shared" si="389"/>
        <v/>
      </c>
      <c r="J2078" s="3" t="str">
        <f t="shared" si="390"/>
        <v/>
      </c>
      <c r="K2078" s="3" t="str">
        <f t="shared" si="391"/>
        <v/>
      </c>
      <c r="L2078" s="3" t="str">
        <f t="shared" si="393"/>
        <v/>
      </c>
      <c r="M2078" s="3" t="str">
        <f t="shared" si="394"/>
        <v/>
      </c>
    </row>
    <row r="2079" spans="1:13" x14ac:dyDescent="0.2">
      <c r="A2079" s="9" t="str">
        <f t="shared" si="392"/>
        <v/>
      </c>
      <c r="B2079" s="3" t="str">
        <f t="shared" si="384"/>
        <v/>
      </c>
      <c r="C2079" s="3" t="str">
        <f t="shared" si="387"/>
        <v/>
      </c>
      <c r="D2079" s="3" t="str">
        <f>IF(ISNUMBER(A2079),COUNTIF(Calculations!B:B, A2079),"")</f>
        <v/>
      </c>
      <c r="E2079" s="3" t="str">
        <f>IF(ISNUMBER(A2079),COUNTIF(Calculations!A:A, A2079),"")</f>
        <v/>
      </c>
      <c r="F2079" s="3" t="str">
        <f t="shared" si="385"/>
        <v/>
      </c>
      <c r="G2079" s="3" t="str">
        <f t="shared" si="386"/>
        <v/>
      </c>
      <c r="H2079" s="3" t="str">
        <f t="shared" si="388"/>
        <v/>
      </c>
      <c r="I2079" s="3" t="str">
        <f t="shared" si="389"/>
        <v/>
      </c>
      <c r="J2079" s="3" t="str">
        <f t="shared" si="390"/>
        <v/>
      </c>
      <c r="K2079" s="3" t="str">
        <f t="shared" si="391"/>
        <v/>
      </c>
      <c r="L2079" s="3" t="str">
        <f t="shared" si="393"/>
        <v/>
      </c>
      <c r="M2079" s="3" t="str">
        <f t="shared" si="394"/>
        <v/>
      </c>
    </row>
    <row r="2080" spans="1:13" x14ac:dyDescent="0.2">
      <c r="A2080" s="9" t="str">
        <f t="shared" si="392"/>
        <v/>
      </c>
      <c r="B2080" s="3" t="str">
        <f t="shared" si="384"/>
        <v/>
      </c>
      <c r="C2080" s="3" t="str">
        <f t="shared" si="387"/>
        <v/>
      </c>
      <c r="D2080" s="3" t="str">
        <f>IF(ISNUMBER(A2080),COUNTIF(Calculations!B:B, A2080),"")</f>
        <v/>
      </c>
      <c r="E2080" s="3" t="str">
        <f>IF(ISNUMBER(A2080),COUNTIF(Calculations!A:A, A2080),"")</f>
        <v/>
      </c>
      <c r="F2080" s="3" t="str">
        <f t="shared" si="385"/>
        <v/>
      </c>
      <c r="G2080" s="3" t="str">
        <f t="shared" si="386"/>
        <v/>
      </c>
      <c r="H2080" s="3" t="str">
        <f t="shared" si="388"/>
        <v/>
      </c>
      <c r="I2080" s="3" t="str">
        <f t="shared" si="389"/>
        <v/>
      </c>
      <c r="J2080" s="3" t="str">
        <f t="shared" si="390"/>
        <v/>
      </c>
      <c r="K2080" s="3" t="str">
        <f t="shared" si="391"/>
        <v/>
      </c>
      <c r="L2080" s="3" t="str">
        <f t="shared" si="393"/>
        <v/>
      </c>
      <c r="M2080" s="3" t="str">
        <f t="shared" si="394"/>
        <v/>
      </c>
    </row>
    <row r="2081" spans="1:13" x14ac:dyDescent="0.2">
      <c r="A2081" s="9" t="str">
        <f t="shared" si="392"/>
        <v/>
      </c>
      <c r="B2081" s="3" t="str">
        <f t="shared" si="384"/>
        <v/>
      </c>
      <c r="C2081" s="3" t="str">
        <f t="shared" si="387"/>
        <v/>
      </c>
      <c r="D2081" s="3" t="str">
        <f>IF(ISNUMBER(A2081),COUNTIF(Calculations!B:B, A2081),"")</f>
        <v/>
      </c>
      <c r="E2081" s="3" t="str">
        <f>IF(ISNUMBER(A2081),COUNTIF(Calculations!A:A, A2081),"")</f>
        <v/>
      </c>
      <c r="F2081" s="3" t="str">
        <f t="shared" si="385"/>
        <v/>
      </c>
      <c r="G2081" s="3" t="str">
        <f t="shared" si="386"/>
        <v/>
      </c>
      <c r="H2081" s="3" t="str">
        <f t="shared" si="388"/>
        <v/>
      </c>
      <c r="I2081" s="3" t="str">
        <f t="shared" si="389"/>
        <v/>
      </c>
      <c r="J2081" s="3" t="str">
        <f t="shared" si="390"/>
        <v/>
      </c>
      <c r="K2081" s="3" t="str">
        <f t="shared" si="391"/>
        <v/>
      </c>
      <c r="L2081" s="3" t="str">
        <f t="shared" si="393"/>
        <v/>
      </c>
      <c r="M2081" s="3" t="str">
        <f t="shared" si="394"/>
        <v/>
      </c>
    </row>
    <row r="2082" spans="1:13" x14ac:dyDescent="0.2">
      <c r="A2082" s="9" t="str">
        <f t="shared" si="392"/>
        <v/>
      </c>
      <c r="B2082" s="3" t="str">
        <f t="shared" si="384"/>
        <v/>
      </c>
      <c r="C2082" s="3" t="str">
        <f t="shared" si="387"/>
        <v/>
      </c>
      <c r="D2082" s="3" t="str">
        <f>IF(ISNUMBER(A2082),COUNTIF(Calculations!B:B, A2082),"")</f>
        <v/>
      </c>
      <c r="E2082" s="3" t="str">
        <f>IF(ISNUMBER(A2082),COUNTIF(Calculations!A:A, A2082),"")</f>
        <v/>
      </c>
      <c r="F2082" s="3" t="str">
        <f t="shared" si="385"/>
        <v/>
      </c>
      <c r="G2082" s="3" t="str">
        <f t="shared" si="386"/>
        <v/>
      </c>
      <c r="H2082" s="3" t="str">
        <f t="shared" si="388"/>
        <v/>
      </c>
      <c r="I2082" s="3" t="str">
        <f t="shared" si="389"/>
        <v/>
      </c>
      <c r="J2082" s="3" t="str">
        <f t="shared" si="390"/>
        <v/>
      </c>
      <c r="K2082" s="3" t="str">
        <f t="shared" si="391"/>
        <v/>
      </c>
      <c r="L2082" s="3" t="str">
        <f t="shared" si="393"/>
        <v/>
      </c>
      <c r="M2082" s="3" t="str">
        <f t="shared" si="394"/>
        <v/>
      </c>
    </row>
    <row r="2083" spans="1:13" x14ac:dyDescent="0.2">
      <c r="A2083" s="9" t="str">
        <f t="shared" si="392"/>
        <v/>
      </c>
      <c r="B2083" s="3" t="str">
        <f t="shared" si="384"/>
        <v/>
      </c>
      <c r="C2083" s="3" t="str">
        <f t="shared" si="387"/>
        <v/>
      </c>
      <c r="D2083" s="3" t="str">
        <f>IF(ISNUMBER(A2083),COUNTIF(Calculations!B:B, A2083),"")</f>
        <v/>
      </c>
      <c r="E2083" s="3" t="str">
        <f>IF(ISNUMBER(A2083),COUNTIF(Calculations!A:A, A2083),"")</f>
        <v/>
      </c>
      <c r="F2083" s="3" t="str">
        <f t="shared" si="385"/>
        <v/>
      </c>
      <c r="G2083" s="3" t="str">
        <f t="shared" si="386"/>
        <v/>
      </c>
      <c r="H2083" s="3" t="str">
        <f t="shared" si="388"/>
        <v/>
      </c>
      <c r="I2083" s="3" t="str">
        <f t="shared" si="389"/>
        <v/>
      </c>
      <c r="J2083" s="3" t="str">
        <f t="shared" si="390"/>
        <v/>
      </c>
      <c r="K2083" s="3" t="str">
        <f t="shared" si="391"/>
        <v/>
      </c>
      <c r="L2083" s="3" t="str">
        <f t="shared" si="393"/>
        <v/>
      </c>
      <c r="M2083" s="3" t="str">
        <f t="shared" si="394"/>
        <v/>
      </c>
    </row>
    <row r="2084" spans="1:13" x14ac:dyDescent="0.2">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3" t="str">
        <f t="shared" ref="F2084:F2147" si="396">IF(ISNUMBER(A2084),F2083 + D2084,"")</f>
        <v/>
      </c>
      <c r="G2084" s="3" t="str">
        <f t="shared" ref="G2084:G2147" si="397">IF(ISNUMBER(A2084),G2083 + E2084,"")</f>
        <v/>
      </c>
      <c r="H2084" s="3" t="str">
        <f t="shared" si="388"/>
        <v/>
      </c>
      <c r="I2084" s="3" t="str">
        <f t="shared" si="389"/>
        <v/>
      </c>
      <c r="J2084" s="3" t="str">
        <f t="shared" si="390"/>
        <v/>
      </c>
      <c r="K2084" s="3" t="str">
        <f t="shared" si="391"/>
        <v/>
      </c>
      <c r="L2084" s="3" t="str">
        <f t="shared" si="393"/>
        <v/>
      </c>
      <c r="M2084" s="3" t="str">
        <f t="shared" si="394"/>
        <v/>
      </c>
    </row>
    <row r="2085" spans="1:13" x14ac:dyDescent="0.2">
      <c r="A2085" s="9" t="str">
        <f t="shared" si="392"/>
        <v/>
      </c>
      <c r="B2085" s="3" t="str">
        <f t="shared" si="395"/>
        <v/>
      </c>
      <c r="C2085" s="3" t="str">
        <f t="shared" si="387"/>
        <v/>
      </c>
      <c r="D2085" s="3" t="str">
        <f>IF(ISNUMBER(A2085),COUNTIF(Calculations!B:B, A2085),"")</f>
        <v/>
      </c>
      <c r="E2085" s="3" t="str">
        <f>IF(ISNUMBER(A2085),COUNTIF(Calculations!A:A, A2085),"")</f>
        <v/>
      </c>
      <c r="F2085" s="3" t="str">
        <f t="shared" si="396"/>
        <v/>
      </c>
      <c r="G2085" s="3" t="str">
        <f t="shared" si="397"/>
        <v/>
      </c>
      <c r="H2085" s="3" t="str">
        <f t="shared" si="388"/>
        <v/>
      </c>
      <c r="I2085" s="3" t="str">
        <f t="shared" si="389"/>
        <v/>
      </c>
      <c r="J2085" s="3" t="str">
        <f t="shared" si="390"/>
        <v/>
      </c>
      <c r="K2085" s="3" t="str">
        <f t="shared" si="391"/>
        <v/>
      </c>
      <c r="L2085" s="3" t="str">
        <f t="shared" si="393"/>
        <v/>
      </c>
      <c r="M2085" s="3" t="str">
        <f t="shared" si="394"/>
        <v/>
      </c>
    </row>
    <row r="2086" spans="1:13" x14ac:dyDescent="0.2">
      <c r="A2086" s="9" t="str">
        <f t="shared" si="392"/>
        <v/>
      </c>
      <c r="B2086" s="3" t="str">
        <f t="shared" si="395"/>
        <v/>
      </c>
      <c r="C2086" s="3" t="str">
        <f t="shared" si="387"/>
        <v/>
      </c>
      <c r="D2086" s="3" t="str">
        <f>IF(ISNUMBER(A2086),COUNTIF(Calculations!B:B, A2086),"")</f>
        <v/>
      </c>
      <c r="E2086" s="3" t="str">
        <f>IF(ISNUMBER(A2086),COUNTIF(Calculations!A:A, A2086),"")</f>
        <v/>
      </c>
      <c r="F2086" s="3" t="str">
        <f t="shared" si="396"/>
        <v/>
      </c>
      <c r="G2086" s="3" t="str">
        <f t="shared" si="397"/>
        <v/>
      </c>
      <c r="H2086" s="3" t="str">
        <f t="shared" si="388"/>
        <v/>
      </c>
      <c r="I2086" s="3" t="str">
        <f t="shared" si="389"/>
        <v/>
      </c>
      <c r="J2086" s="3" t="str">
        <f t="shared" si="390"/>
        <v/>
      </c>
      <c r="K2086" s="3" t="str">
        <f t="shared" si="391"/>
        <v/>
      </c>
      <c r="L2086" s="3" t="str">
        <f t="shared" si="393"/>
        <v/>
      </c>
      <c r="M2086" s="3" t="str">
        <f t="shared" si="394"/>
        <v/>
      </c>
    </row>
    <row r="2087" spans="1:13" x14ac:dyDescent="0.2">
      <c r="A2087" s="9" t="str">
        <f t="shared" si="392"/>
        <v/>
      </c>
      <c r="B2087" s="3" t="str">
        <f t="shared" si="395"/>
        <v/>
      </c>
      <c r="C2087" s="3" t="str">
        <f t="shared" si="387"/>
        <v/>
      </c>
      <c r="D2087" s="3" t="str">
        <f>IF(ISNUMBER(A2087),COUNTIF(Calculations!B:B, A2087),"")</f>
        <v/>
      </c>
      <c r="E2087" s="3" t="str">
        <f>IF(ISNUMBER(A2087),COUNTIF(Calculations!A:A, A2087),"")</f>
        <v/>
      </c>
      <c r="F2087" s="3" t="str">
        <f t="shared" si="396"/>
        <v/>
      </c>
      <c r="G2087" s="3" t="str">
        <f t="shared" si="397"/>
        <v/>
      </c>
      <c r="H2087" s="3" t="str">
        <f t="shared" si="388"/>
        <v/>
      </c>
      <c r="I2087" s="3" t="str">
        <f t="shared" si="389"/>
        <v/>
      </c>
      <c r="J2087" s="3" t="str">
        <f t="shared" si="390"/>
        <v/>
      </c>
      <c r="K2087" s="3" t="str">
        <f t="shared" si="391"/>
        <v/>
      </c>
      <c r="L2087" s="3" t="str">
        <f t="shared" si="393"/>
        <v/>
      </c>
      <c r="M2087" s="3" t="str">
        <f t="shared" si="394"/>
        <v/>
      </c>
    </row>
    <row r="2088" spans="1:13" x14ac:dyDescent="0.2">
      <c r="A2088" s="9" t="str">
        <f t="shared" si="392"/>
        <v/>
      </c>
      <c r="B2088" s="3" t="str">
        <f t="shared" si="395"/>
        <v/>
      </c>
      <c r="C2088" s="3" t="str">
        <f t="shared" si="387"/>
        <v/>
      </c>
      <c r="D2088" s="3" t="str">
        <f>IF(ISNUMBER(A2088),COUNTIF(Calculations!B:B, A2088),"")</f>
        <v/>
      </c>
      <c r="E2088" s="3" t="str">
        <f>IF(ISNUMBER(A2088),COUNTIF(Calculations!A:A, A2088),"")</f>
        <v/>
      </c>
      <c r="F2088" s="3" t="str">
        <f t="shared" si="396"/>
        <v/>
      </c>
      <c r="G2088" s="3" t="str">
        <f t="shared" si="397"/>
        <v/>
      </c>
      <c r="H2088" s="3" t="str">
        <f t="shared" si="388"/>
        <v/>
      </c>
      <c r="I2088" s="3" t="str">
        <f t="shared" si="389"/>
        <v/>
      </c>
      <c r="J2088" s="3" t="str">
        <f t="shared" si="390"/>
        <v/>
      </c>
      <c r="K2088" s="3" t="str">
        <f t="shared" si="391"/>
        <v/>
      </c>
      <c r="L2088" s="3" t="str">
        <f t="shared" si="393"/>
        <v/>
      </c>
      <c r="M2088" s="3" t="str">
        <f t="shared" si="394"/>
        <v/>
      </c>
    </row>
    <row r="2089" spans="1:13" x14ac:dyDescent="0.2">
      <c r="A2089" s="9" t="str">
        <f t="shared" si="392"/>
        <v/>
      </c>
      <c r="B2089" s="3" t="str">
        <f t="shared" si="395"/>
        <v/>
      </c>
      <c r="C2089" s="3" t="str">
        <f t="shared" si="387"/>
        <v/>
      </c>
      <c r="D2089" s="3" t="str">
        <f>IF(ISNUMBER(A2089),COUNTIF(Calculations!B:B, A2089),"")</f>
        <v/>
      </c>
      <c r="E2089" s="3" t="str">
        <f>IF(ISNUMBER(A2089),COUNTIF(Calculations!A:A, A2089),"")</f>
        <v/>
      </c>
      <c r="F2089" s="3" t="str">
        <f t="shared" si="396"/>
        <v/>
      </c>
      <c r="G2089" s="3" t="str">
        <f t="shared" si="397"/>
        <v/>
      </c>
      <c r="H2089" s="3" t="str">
        <f t="shared" si="388"/>
        <v/>
      </c>
      <c r="I2089" s="3" t="str">
        <f t="shared" si="389"/>
        <v/>
      </c>
      <c r="J2089" s="3" t="str">
        <f t="shared" si="390"/>
        <v/>
      </c>
      <c r="K2089" s="3" t="str">
        <f t="shared" si="391"/>
        <v/>
      </c>
      <c r="L2089" s="3" t="str">
        <f t="shared" si="393"/>
        <v/>
      </c>
      <c r="M2089" s="3" t="str">
        <f t="shared" si="394"/>
        <v/>
      </c>
    </row>
    <row r="2090" spans="1:13" x14ac:dyDescent="0.2">
      <c r="A2090" s="9" t="str">
        <f t="shared" si="392"/>
        <v/>
      </c>
      <c r="B2090" s="3" t="str">
        <f t="shared" si="395"/>
        <v/>
      </c>
      <c r="C2090" s="3" t="str">
        <f t="shared" si="387"/>
        <v/>
      </c>
      <c r="D2090" s="3" t="str">
        <f>IF(ISNUMBER(A2090),COUNTIF(Calculations!B:B, A2090),"")</f>
        <v/>
      </c>
      <c r="E2090" s="3" t="str">
        <f>IF(ISNUMBER(A2090),COUNTIF(Calculations!A:A, A2090),"")</f>
        <v/>
      </c>
      <c r="F2090" s="3" t="str">
        <f t="shared" si="396"/>
        <v/>
      </c>
      <c r="G2090" s="3" t="str">
        <f t="shared" si="397"/>
        <v/>
      </c>
      <c r="H2090" s="3" t="str">
        <f t="shared" si="388"/>
        <v/>
      </c>
      <c r="I2090" s="3" t="str">
        <f t="shared" si="389"/>
        <v/>
      </c>
      <c r="J2090" s="3" t="str">
        <f t="shared" si="390"/>
        <v/>
      </c>
      <c r="K2090" s="3" t="str">
        <f t="shared" si="391"/>
        <v/>
      </c>
      <c r="L2090" s="3" t="str">
        <f t="shared" si="393"/>
        <v/>
      </c>
      <c r="M2090" s="3" t="str">
        <f t="shared" si="394"/>
        <v/>
      </c>
    </row>
    <row r="2091" spans="1:13" x14ac:dyDescent="0.2">
      <c r="A2091" s="9" t="str">
        <f t="shared" si="392"/>
        <v/>
      </c>
      <c r="B2091" s="3" t="str">
        <f t="shared" si="395"/>
        <v/>
      </c>
      <c r="C2091" s="3" t="str">
        <f t="shared" si="387"/>
        <v/>
      </c>
      <c r="D2091" s="3" t="str">
        <f>IF(ISNUMBER(A2091),COUNTIF(Calculations!B:B, A2091),"")</f>
        <v/>
      </c>
      <c r="E2091" s="3" t="str">
        <f>IF(ISNUMBER(A2091),COUNTIF(Calculations!A:A, A2091),"")</f>
        <v/>
      </c>
      <c r="F2091" s="3" t="str">
        <f t="shared" si="396"/>
        <v/>
      </c>
      <c r="G2091" s="3" t="str">
        <f t="shared" si="397"/>
        <v/>
      </c>
      <c r="H2091" s="3" t="str">
        <f t="shared" si="388"/>
        <v/>
      </c>
      <c r="I2091" s="3" t="str">
        <f t="shared" si="389"/>
        <v/>
      </c>
      <c r="J2091" s="3" t="str">
        <f t="shared" si="390"/>
        <v/>
      </c>
      <c r="K2091" s="3" t="str">
        <f t="shared" si="391"/>
        <v/>
      </c>
      <c r="L2091" s="3" t="str">
        <f t="shared" si="393"/>
        <v/>
      </c>
      <c r="M2091" s="3" t="str">
        <f t="shared" si="394"/>
        <v/>
      </c>
    </row>
    <row r="2092" spans="1:13" x14ac:dyDescent="0.2">
      <c r="A2092" s="9" t="str">
        <f t="shared" si="392"/>
        <v/>
      </c>
      <c r="B2092" s="3" t="str">
        <f t="shared" si="395"/>
        <v/>
      </c>
      <c r="C2092" s="3" t="str">
        <f t="shared" si="387"/>
        <v/>
      </c>
      <c r="D2092" s="3" t="str">
        <f>IF(ISNUMBER(A2092),COUNTIF(Calculations!B:B, A2092),"")</f>
        <v/>
      </c>
      <c r="E2092" s="3" t="str">
        <f>IF(ISNUMBER(A2092),COUNTIF(Calculations!A:A, A2092),"")</f>
        <v/>
      </c>
      <c r="F2092" s="3" t="str">
        <f t="shared" si="396"/>
        <v/>
      </c>
      <c r="G2092" s="3" t="str">
        <f t="shared" si="397"/>
        <v/>
      </c>
      <c r="H2092" s="3" t="str">
        <f t="shared" si="388"/>
        <v/>
      </c>
      <c r="I2092" s="3" t="str">
        <f t="shared" si="389"/>
        <v/>
      </c>
      <c r="J2092" s="3" t="str">
        <f t="shared" si="390"/>
        <v/>
      </c>
      <c r="K2092" s="3" t="str">
        <f t="shared" si="391"/>
        <v/>
      </c>
      <c r="L2092" s="3" t="str">
        <f t="shared" si="393"/>
        <v/>
      </c>
      <c r="M2092" s="3" t="str">
        <f t="shared" si="394"/>
        <v/>
      </c>
    </row>
    <row r="2093" spans="1:13" x14ac:dyDescent="0.2">
      <c r="A2093" s="9" t="str">
        <f t="shared" si="392"/>
        <v/>
      </c>
      <c r="B2093" s="3" t="str">
        <f t="shared" si="395"/>
        <v/>
      </c>
      <c r="C2093" s="3" t="str">
        <f t="shared" si="387"/>
        <v/>
      </c>
      <c r="D2093" s="3" t="str">
        <f>IF(ISNUMBER(A2093),COUNTIF(Calculations!B:B, A2093),"")</f>
        <v/>
      </c>
      <c r="E2093" s="3" t="str">
        <f>IF(ISNUMBER(A2093),COUNTIF(Calculations!A:A, A2093),"")</f>
        <v/>
      </c>
      <c r="F2093" s="3" t="str">
        <f t="shared" si="396"/>
        <v/>
      </c>
      <c r="G2093" s="3" t="str">
        <f t="shared" si="397"/>
        <v/>
      </c>
      <c r="H2093" s="3" t="str">
        <f t="shared" si="388"/>
        <v/>
      </c>
      <c r="I2093" s="3" t="str">
        <f t="shared" si="389"/>
        <v/>
      </c>
      <c r="J2093" s="3" t="str">
        <f t="shared" si="390"/>
        <v/>
      </c>
      <c r="K2093" s="3" t="str">
        <f t="shared" si="391"/>
        <v/>
      </c>
      <c r="L2093" s="3" t="str">
        <f t="shared" si="393"/>
        <v/>
      </c>
      <c r="M2093" s="3" t="str">
        <f t="shared" si="394"/>
        <v/>
      </c>
    </row>
    <row r="2094" spans="1:13" x14ac:dyDescent="0.2">
      <c r="A2094" s="9" t="str">
        <f t="shared" si="392"/>
        <v/>
      </c>
      <c r="B2094" s="3" t="str">
        <f t="shared" si="395"/>
        <v/>
      </c>
      <c r="C2094" s="3" t="str">
        <f t="shared" si="387"/>
        <v/>
      </c>
      <c r="D2094" s="3" t="str">
        <f>IF(ISNUMBER(A2094),COUNTIF(Calculations!B:B, A2094),"")</f>
        <v/>
      </c>
      <c r="E2094" s="3" t="str">
        <f>IF(ISNUMBER(A2094),COUNTIF(Calculations!A:A, A2094),"")</f>
        <v/>
      </c>
      <c r="F2094" s="3" t="str">
        <f t="shared" si="396"/>
        <v/>
      </c>
      <c r="G2094" s="3" t="str">
        <f t="shared" si="397"/>
        <v/>
      </c>
      <c r="H2094" s="3" t="str">
        <f t="shared" si="388"/>
        <v/>
      </c>
      <c r="I2094" s="3" t="str">
        <f t="shared" si="389"/>
        <v/>
      </c>
      <c r="J2094" s="3" t="str">
        <f t="shared" si="390"/>
        <v/>
      </c>
      <c r="K2094" s="3" t="str">
        <f t="shared" si="391"/>
        <v/>
      </c>
      <c r="L2094" s="3" t="str">
        <f t="shared" si="393"/>
        <v/>
      </c>
      <c r="M2094" s="3" t="str">
        <f t="shared" si="394"/>
        <v/>
      </c>
    </row>
    <row r="2095" spans="1:13" x14ac:dyDescent="0.2">
      <c r="A2095" s="9" t="str">
        <f t="shared" si="392"/>
        <v/>
      </c>
      <c r="B2095" s="3" t="str">
        <f t="shared" si="395"/>
        <v/>
      </c>
      <c r="C2095" s="3" t="str">
        <f t="shared" si="387"/>
        <v/>
      </c>
      <c r="D2095" s="3" t="str">
        <f>IF(ISNUMBER(A2095),COUNTIF(Calculations!B:B, A2095),"")</f>
        <v/>
      </c>
      <c r="E2095" s="3" t="str">
        <f>IF(ISNUMBER(A2095),COUNTIF(Calculations!A:A, A2095),"")</f>
        <v/>
      </c>
      <c r="F2095" s="3" t="str">
        <f t="shared" si="396"/>
        <v/>
      </c>
      <c r="G2095" s="3" t="str">
        <f t="shared" si="397"/>
        <v/>
      </c>
      <c r="H2095" s="3" t="str">
        <f t="shared" si="388"/>
        <v/>
      </c>
      <c r="I2095" s="3" t="str">
        <f t="shared" si="389"/>
        <v/>
      </c>
      <c r="J2095" s="3" t="str">
        <f t="shared" si="390"/>
        <v/>
      </c>
      <c r="K2095" s="3" t="str">
        <f t="shared" si="391"/>
        <v/>
      </c>
      <c r="L2095" s="3" t="str">
        <f t="shared" si="393"/>
        <v/>
      </c>
      <c r="M2095" s="3" t="str">
        <f t="shared" si="394"/>
        <v/>
      </c>
    </row>
    <row r="2096" spans="1:13" x14ac:dyDescent="0.2">
      <c r="A2096" s="9" t="str">
        <f t="shared" si="392"/>
        <v/>
      </c>
      <c r="B2096" s="3" t="str">
        <f t="shared" si="395"/>
        <v/>
      </c>
      <c r="C2096" s="3" t="str">
        <f t="shared" si="387"/>
        <v/>
      </c>
      <c r="D2096" s="3" t="str">
        <f>IF(ISNUMBER(A2096),COUNTIF(Calculations!B:B, A2096),"")</f>
        <v/>
      </c>
      <c r="E2096" s="3" t="str">
        <f>IF(ISNUMBER(A2096),COUNTIF(Calculations!A:A, A2096),"")</f>
        <v/>
      </c>
      <c r="F2096" s="3" t="str">
        <f t="shared" si="396"/>
        <v/>
      </c>
      <c r="G2096" s="3" t="str">
        <f t="shared" si="397"/>
        <v/>
      </c>
      <c r="H2096" s="3" t="str">
        <f t="shared" si="388"/>
        <v/>
      </c>
      <c r="I2096" s="3" t="str">
        <f t="shared" si="389"/>
        <v/>
      </c>
      <c r="J2096" s="3" t="str">
        <f t="shared" si="390"/>
        <v/>
      </c>
      <c r="K2096" s="3" t="str">
        <f t="shared" si="391"/>
        <v/>
      </c>
      <c r="L2096" s="3" t="str">
        <f t="shared" si="393"/>
        <v/>
      </c>
      <c r="M2096" s="3" t="str">
        <f t="shared" si="394"/>
        <v/>
      </c>
    </row>
    <row r="2097" spans="1:13" x14ac:dyDescent="0.2">
      <c r="A2097" s="9" t="str">
        <f t="shared" si="392"/>
        <v/>
      </c>
      <c r="B2097" s="3" t="str">
        <f t="shared" si="395"/>
        <v/>
      </c>
      <c r="C2097" s="3" t="str">
        <f t="shared" si="387"/>
        <v/>
      </c>
      <c r="D2097" s="3" t="str">
        <f>IF(ISNUMBER(A2097),COUNTIF(Calculations!B:B, A2097),"")</f>
        <v/>
      </c>
      <c r="E2097" s="3" t="str">
        <f>IF(ISNUMBER(A2097),COUNTIF(Calculations!A:A, A2097),"")</f>
        <v/>
      </c>
      <c r="F2097" s="3" t="str">
        <f t="shared" si="396"/>
        <v/>
      </c>
      <c r="G2097" s="3" t="str">
        <f t="shared" si="397"/>
        <v/>
      </c>
      <c r="H2097" s="3" t="str">
        <f t="shared" si="388"/>
        <v/>
      </c>
      <c r="I2097" s="3" t="str">
        <f t="shared" si="389"/>
        <v/>
      </c>
      <c r="J2097" s="3" t="str">
        <f t="shared" si="390"/>
        <v/>
      </c>
      <c r="K2097" s="3" t="str">
        <f t="shared" si="391"/>
        <v/>
      </c>
      <c r="L2097" s="3" t="str">
        <f t="shared" si="393"/>
        <v/>
      </c>
      <c r="M2097" s="3" t="str">
        <f t="shared" si="394"/>
        <v/>
      </c>
    </row>
    <row r="2098" spans="1:13" x14ac:dyDescent="0.2">
      <c r="A2098" s="9" t="str">
        <f t="shared" si="392"/>
        <v/>
      </c>
      <c r="B2098" s="3" t="str">
        <f t="shared" si="395"/>
        <v/>
      </c>
      <c r="C2098" s="3" t="str">
        <f t="shared" si="387"/>
        <v/>
      </c>
      <c r="D2098" s="3" t="str">
        <f>IF(ISNUMBER(A2098),COUNTIF(Calculations!B:B, A2098),"")</f>
        <v/>
      </c>
      <c r="E2098" s="3" t="str">
        <f>IF(ISNUMBER(A2098),COUNTIF(Calculations!A:A, A2098),"")</f>
        <v/>
      </c>
      <c r="F2098" s="3" t="str">
        <f t="shared" si="396"/>
        <v/>
      </c>
      <c r="G2098" s="3" t="str">
        <f t="shared" si="397"/>
        <v/>
      </c>
      <c r="H2098" s="3" t="str">
        <f t="shared" si="388"/>
        <v/>
      </c>
      <c r="I2098" s="3" t="str">
        <f t="shared" si="389"/>
        <v/>
      </c>
      <c r="J2098" s="3" t="str">
        <f t="shared" si="390"/>
        <v/>
      </c>
      <c r="K2098" s="3" t="str">
        <f t="shared" si="391"/>
        <v/>
      </c>
      <c r="L2098" s="3" t="str">
        <f t="shared" si="393"/>
        <v/>
      </c>
      <c r="M2098" s="3" t="str">
        <f t="shared" si="394"/>
        <v/>
      </c>
    </row>
    <row r="2099" spans="1:13" x14ac:dyDescent="0.2">
      <c r="A2099" s="9" t="str">
        <f t="shared" si="392"/>
        <v/>
      </c>
      <c r="B2099" s="3" t="str">
        <f t="shared" si="395"/>
        <v/>
      </c>
      <c r="C2099" s="3" t="str">
        <f t="shared" si="387"/>
        <v/>
      </c>
      <c r="D2099" s="3" t="str">
        <f>IF(ISNUMBER(A2099),COUNTIF(Calculations!B:B, A2099),"")</f>
        <v/>
      </c>
      <c r="E2099" s="3" t="str">
        <f>IF(ISNUMBER(A2099),COUNTIF(Calculations!A:A, A2099),"")</f>
        <v/>
      </c>
      <c r="F2099" s="3" t="str">
        <f t="shared" si="396"/>
        <v/>
      </c>
      <c r="G2099" s="3" t="str">
        <f t="shared" si="397"/>
        <v/>
      </c>
      <c r="H2099" s="3" t="str">
        <f t="shared" si="388"/>
        <v/>
      </c>
      <c r="I2099" s="3" t="str">
        <f t="shared" si="389"/>
        <v/>
      </c>
      <c r="J2099" s="3" t="str">
        <f t="shared" si="390"/>
        <v/>
      </c>
      <c r="K2099" s="3" t="str">
        <f t="shared" si="391"/>
        <v/>
      </c>
      <c r="L2099" s="3" t="str">
        <f t="shared" si="393"/>
        <v/>
      </c>
      <c r="M2099" s="3" t="str">
        <f t="shared" si="394"/>
        <v/>
      </c>
    </row>
    <row r="2100" spans="1:13" x14ac:dyDescent="0.2">
      <c r="A2100" s="9" t="str">
        <f t="shared" si="392"/>
        <v/>
      </c>
      <c r="B2100" s="3" t="str">
        <f t="shared" si="395"/>
        <v/>
      </c>
      <c r="C2100" s="3" t="str">
        <f t="shared" si="387"/>
        <v/>
      </c>
      <c r="D2100" s="3" t="str">
        <f>IF(ISNUMBER(A2100),COUNTIF(Calculations!B:B, A2100),"")</f>
        <v/>
      </c>
      <c r="E2100" s="3" t="str">
        <f>IF(ISNUMBER(A2100),COUNTIF(Calculations!A:A, A2100),"")</f>
        <v/>
      </c>
      <c r="F2100" s="3" t="str">
        <f t="shared" si="396"/>
        <v/>
      </c>
      <c r="G2100" s="3" t="str">
        <f t="shared" si="397"/>
        <v/>
      </c>
      <c r="H2100" s="3" t="str">
        <f t="shared" si="388"/>
        <v/>
      </c>
      <c r="I2100" s="3" t="str">
        <f t="shared" si="389"/>
        <v/>
      </c>
      <c r="J2100" s="3" t="str">
        <f t="shared" si="390"/>
        <v/>
      </c>
      <c r="K2100" s="3" t="str">
        <f t="shared" si="391"/>
        <v/>
      </c>
      <c r="L2100" s="3" t="str">
        <f t="shared" si="393"/>
        <v/>
      </c>
      <c r="M2100" s="3" t="str">
        <f t="shared" si="394"/>
        <v/>
      </c>
    </row>
    <row r="2101" spans="1:13" x14ac:dyDescent="0.2">
      <c r="A2101" s="9" t="str">
        <f t="shared" si="392"/>
        <v/>
      </c>
      <c r="B2101" s="3" t="str">
        <f t="shared" si="395"/>
        <v/>
      </c>
      <c r="C2101" s="3" t="str">
        <f t="shared" si="387"/>
        <v/>
      </c>
      <c r="D2101" s="3" t="str">
        <f>IF(ISNUMBER(A2101),COUNTIF(Calculations!B:B, A2101),"")</f>
        <v/>
      </c>
      <c r="E2101" s="3" t="str">
        <f>IF(ISNUMBER(A2101),COUNTIF(Calculations!A:A, A2101),"")</f>
        <v/>
      </c>
      <c r="F2101" s="3" t="str">
        <f t="shared" si="396"/>
        <v/>
      </c>
      <c r="G2101" s="3" t="str">
        <f t="shared" si="397"/>
        <v/>
      </c>
      <c r="H2101" s="3" t="str">
        <f t="shared" si="388"/>
        <v/>
      </c>
      <c r="I2101" s="3" t="str">
        <f t="shared" si="389"/>
        <v/>
      </c>
      <c r="J2101" s="3" t="str">
        <f t="shared" si="390"/>
        <v/>
      </c>
      <c r="K2101" s="3" t="str">
        <f t="shared" si="391"/>
        <v/>
      </c>
      <c r="L2101" s="3" t="str">
        <f t="shared" si="393"/>
        <v/>
      </c>
      <c r="M2101" s="3" t="str">
        <f t="shared" si="394"/>
        <v/>
      </c>
    </row>
    <row r="2102" spans="1:13" x14ac:dyDescent="0.2">
      <c r="A2102" s="9" t="str">
        <f t="shared" si="392"/>
        <v/>
      </c>
      <c r="B2102" s="3" t="str">
        <f t="shared" si="395"/>
        <v/>
      </c>
      <c r="C2102" s="3" t="str">
        <f t="shared" si="387"/>
        <v/>
      </c>
      <c r="D2102" s="3" t="str">
        <f>IF(ISNUMBER(A2102),COUNTIF(Calculations!B:B, A2102),"")</f>
        <v/>
      </c>
      <c r="E2102" s="3" t="str">
        <f>IF(ISNUMBER(A2102),COUNTIF(Calculations!A:A, A2102),"")</f>
        <v/>
      </c>
      <c r="F2102" s="3" t="str">
        <f t="shared" si="396"/>
        <v/>
      </c>
      <c r="G2102" s="3" t="str">
        <f t="shared" si="397"/>
        <v/>
      </c>
      <c r="H2102" s="3" t="str">
        <f t="shared" si="388"/>
        <v/>
      </c>
      <c r="I2102" s="3" t="str">
        <f t="shared" si="389"/>
        <v/>
      </c>
      <c r="J2102" s="3" t="str">
        <f t="shared" si="390"/>
        <v/>
      </c>
      <c r="K2102" s="3" t="str">
        <f t="shared" si="391"/>
        <v/>
      </c>
      <c r="L2102" s="3" t="str">
        <f t="shared" si="393"/>
        <v/>
      </c>
      <c r="M2102" s="3" t="str">
        <f t="shared" si="394"/>
        <v/>
      </c>
    </row>
    <row r="2103" spans="1:13" x14ac:dyDescent="0.2">
      <c r="A2103" s="9" t="str">
        <f t="shared" si="392"/>
        <v/>
      </c>
      <c r="B2103" s="3" t="str">
        <f t="shared" si="395"/>
        <v/>
      </c>
      <c r="C2103" s="3" t="str">
        <f t="shared" si="387"/>
        <v/>
      </c>
      <c r="D2103" s="3" t="str">
        <f>IF(ISNUMBER(A2103),COUNTIF(Calculations!B:B, A2103),"")</f>
        <v/>
      </c>
      <c r="E2103" s="3" t="str">
        <f>IF(ISNUMBER(A2103),COUNTIF(Calculations!A:A, A2103),"")</f>
        <v/>
      </c>
      <c r="F2103" s="3" t="str">
        <f t="shared" si="396"/>
        <v/>
      </c>
      <c r="G2103" s="3" t="str">
        <f t="shared" si="397"/>
        <v/>
      </c>
      <c r="H2103" s="3" t="str">
        <f t="shared" si="388"/>
        <v/>
      </c>
      <c r="I2103" s="3" t="str">
        <f t="shared" si="389"/>
        <v/>
      </c>
      <c r="J2103" s="3" t="str">
        <f t="shared" si="390"/>
        <v/>
      </c>
      <c r="K2103" s="3" t="str">
        <f t="shared" si="391"/>
        <v/>
      </c>
      <c r="L2103" s="3" t="str">
        <f t="shared" si="393"/>
        <v/>
      </c>
      <c r="M2103" s="3" t="str">
        <f t="shared" si="394"/>
        <v/>
      </c>
    </row>
    <row r="2104" spans="1:13" x14ac:dyDescent="0.2">
      <c r="A2104" s="9" t="str">
        <f t="shared" si="392"/>
        <v/>
      </c>
      <c r="B2104" s="3" t="str">
        <f t="shared" si="395"/>
        <v/>
      </c>
      <c r="C2104" s="3" t="str">
        <f t="shared" si="387"/>
        <v/>
      </c>
      <c r="D2104" s="3" t="str">
        <f>IF(ISNUMBER(A2104),COUNTIF(Calculations!B:B, A2104),"")</f>
        <v/>
      </c>
      <c r="E2104" s="3" t="str">
        <f>IF(ISNUMBER(A2104),COUNTIF(Calculations!A:A, A2104),"")</f>
        <v/>
      </c>
      <c r="F2104" s="3" t="str">
        <f t="shared" si="396"/>
        <v/>
      </c>
      <c r="G2104" s="3" t="str">
        <f t="shared" si="397"/>
        <v/>
      </c>
      <c r="H2104" s="3" t="str">
        <f t="shared" si="388"/>
        <v/>
      </c>
      <c r="I2104" s="3" t="str">
        <f t="shared" si="389"/>
        <v/>
      </c>
      <c r="J2104" s="3" t="str">
        <f t="shared" si="390"/>
        <v/>
      </c>
      <c r="K2104" s="3" t="str">
        <f t="shared" si="391"/>
        <v/>
      </c>
      <c r="L2104" s="3" t="str">
        <f t="shared" si="393"/>
        <v/>
      </c>
      <c r="M2104" s="3" t="str">
        <f t="shared" si="394"/>
        <v/>
      </c>
    </row>
    <row r="2105" spans="1:13" x14ac:dyDescent="0.2">
      <c r="A2105" s="9" t="str">
        <f t="shared" si="392"/>
        <v/>
      </c>
      <c r="B2105" s="3" t="str">
        <f t="shared" si="395"/>
        <v/>
      </c>
      <c r="C2105" s="3" t="str">
        <f t="shared" si="387"/>
        <v/>
      </c>
      <c r="D2105" s="3" t="str">
        <f>IF(ISNUMBER(A2105),COUNTIF(Calculations!B:B, A2105),"")</f>
        <v/>
      </c>
      <c r="E2105" s="3" t="str">
        <f>IF(ISNUMBER(A2105),COUNTIF(Calculations!A:A, A2105),"")</f>
        <v/>
      </c>
      <c r="F2105" s="3" t="str">
        <f t="shared" si="396"/>
        <v/>
      </c>
      <c r="G2105" s="3" t="str">
        <f t="shared" si="397"/>
        <v/>
      </c>
      <c r="H2105" s="3" t="str">
        <f t="shared" si="388"/>
        <v/>
      </c>
      <c r="I2105" s="3" t="str">
        <f t="shared" si="389"/>
        <v/>
      </c>
      <c r="J2105" s="3" t="str">
        <f t="shared" si="390"/>
        <v/>
      </c>
      <c r="K2105" s="3" t="str">
        <f t="shared" si="391"/>
        <v/>
      </c>
      <c r="L2105" s="3" t="str">
        <f t="shared" si="393"/>
        <v/>
      </c>
      <c r="M2105" s="3" t="str">
        <f t="shared" si="394"/>
        <v/>
      </c>
    </row>
    <row r="2106" spans="1:13" x14ac:dyDescent="0.2">
      <c r="A2106" s="9" t="str">
        <f t="shared" si="392"/>
        <v/>
      </c>
      <c r="B2106" s="3" t="str">
        <f t="shared" si="395"/>
        <v/>
      </c>
      <c r="C2106" s="3" t="str">
        <f t="shared" si="387"/>
        <v/>
      </c>
      <c r="D2106" s="3" t="str">
        <f>IF(ISNUMBER(A2106),COUNTIF(Calculations!B:B, A2106),"")</f>
        <v/>
      </c>
      <c r="E2106" s="3" t="str">
        <f>IF(ISNUMBER(A2106),COUNTIF(Calculations!A:A, A2106),"")</f>
        <v/>
      </c>
      <c r="F2106" s="3" t="str">
        <f t="shared" si="396"/>
        <v/>
      </c>
      <c r="G2106" s="3" t="str">
        <f t="shared" si="397"/>
        <v/>
      </c>
      <c r="H2106" s="3" t="str">
        <f t="shared" si="388"/>
        <v/>
      </c>
      <c r="I2106" s="3" t="str">
        <f t="shared" si="389"/>
        <v/>
      </c>
      <c r="J2106" s="3" t="str">
        <f t="shared" si="390"/>
        <v/>
      </c>
      <c r="K2106" s="3" t="str">
        <f t="shared" si="391"/>
        <v/>
      </c>
      <c r="L2106" s="3" t="str">
        <f t="shared" si="393"/>
        <v/>
      </c>
      <c r="M2106" s="3" t="str">
        <f t="shared" si="394"/>
        <v/>
      </c>
    </row>
    <row r="2107" spans="1:13" x14ac:dyDescent="0.2">
      <c r="A2107" s="9" t="str">
        <f t="shared" si="392"/>
        <v/>
      </c>
      <c r="B2107" s="3" t="str">
        <f t="shared" si="395"/>
        <v/>
      </c>
      <c r="C2107" s="3" t="str">
        <f t="shared" si="387"/>
        <v/>
      </c>
      <c r="D2107" s="3" t="str">
        <f>IF(ISNUMBER(A2107),COUNTIF(Calculations!B:B, A2107),"")</f>
        <v/>
      </c>
      <c r="E2107" s="3" t="str">
        <f>IF(ISNUMBER(A2107),COUNTIF(Calculations!A:A, A2107),"")</f>
        <v/>
      </c>
      <c r="F2107" s="3" t="str">
        <f t="shared" si="396"/>
        <v/>
      </c>
      <c r="G2107" s="3" t="str">
        <f t="shared" si="397"/>
        <v/>
      </c>
      <c r="H2107" s="3" t="str">
        <f t="shared" si="388"/>
        <v/>
      </c>
      <c r="I2107" s="3" t="str">
        <f t="shared" si="389"/>
        <v/>
      </c>
      <c r="J2107" s="3" t="str">
        <f t="shared" si="390"/>
        <v/>
      </c>
      <c r="K2107" s="3" t="str">
        <f t="shared" si="391"/>
        <v/>
      </c>
      <c r="L2107" s="3" t="str">
        <f t="shared" si="393"/>
        <v/>
      </c>
      <c r="M2107" s="3" t="str">
        <f t="shared" si="394"/>
        <v/>
      </c>
    </row>
    <row r="2108" spans="1:13" x14ac:dyDescent="0.2">
      <c r="A2108" s="9" t="str">
        <f t="shared" si="392"/>
        <v/>
      </c>
      <c r="B2108" s="3" t="str">
        <f t="shared" si="395"/>
        <v/>
      </c>
      <c r="C2108" s="3" t="str">
        <f t="shared" si="387"/>
        <v/>
      </c>
      <c r="D2108" s="3" t="str">
        <f>IF(ISNUMBER(A2108),COUNTIF(Calculations!B:B, A2108),"")</f>
        <v/>
      </c>
      <c r="E2108" s="3" t="str">
        <f>IF(ISNUMBER(A2108),COUNTIF(Calculations!A:A, A2108),"")</f>
        <v/>
      </c>
      <c r="F2108" s="3" t="str">
        <f t="shared" si="396"/>
        <v/>
      </c>
      <c r="G2108" s="3" t="str">
        <f t="shared" si="397"/>
        <v/>
      </c>
      <c r="H2108" s="3" t="str">
        <f t="shared" si="388"/>
        <v/>
      </c>
      <c r="I2108" s="3" t="str">
        <f t="shared" si="389"/>
        <v/>
      </c>
      <c r="J2108" s="3" t="str">
        <f t="shared" si="390"/>
        <v/>
      </c>
      <c r="K2108" s="3" t="str">
        <f t="shared" si="391"/>
        <v/>
      </c>
      <c r="L2108" s="3" t="str">
        <f t="shared" si="393"/>
        <v/>
      </c>
      <c r="M2108" s="3" t="str">
        <f t="shared" si="394"/>
        <v/>
      </c>
    </row>
    <row r="2109" spans="1:13" x14ac:dyDescent="0.2">
      <c r="A2109" s="9" t="str">
        <f t="shared" si="392"/>
        <v/>
      </c>
      <c r="B2109" s="3" t="str">
        <f t="shared" si="395"/>
        <v/>
      </c>
      <c r="C2109" s="3" t="str">
        <f t="shared" si="387"/>
        <v/>
      </c>
      <c r="D2109" s="3" t="str">
        <f>IF(ISNUMBER(A2109),COUNTIF(Calculations!B:B, A2109),"")</f>
        <v/>
      </c>
      <c r="E2109" s="3" t="str">
        <f>IF(ISNUMBER(A2109),COUNTIF(Calculations!A:A, A2109),"")</f>
        <v/>
      </c>
      <c r="F2109" s="3" t="str">
        <f t="shared" si="396"/>
        <v/>
      </c>
      <c r="G2109" s="3" t="str">
        <f t="shared" si="397"/>
        <v/>
      </c>
      <c r="H2109" s="3" t="str">
        <f t="shared" si="388"/>
        <v/>
      </c>
      <c r="I2109" s="3" t="str">
        <f t="shared" si="389"/>
        <v/>
      </c>
      <c r="J2109" s="3" t="str">
        <f t="shared" si="390"/>
        <v/>
      </c>
      <c r="K2109" s="3" t="str">
        <f t="shared" si="391"/>
        <v/>
      </c>
      <c r="L2109" s="3" t="str">
        <f t="shared" si="393"/>
        <v/>
      </c>
      <c r="M2109" s="3" t="str">
        <f t="shared" si="394"/>
        <v/>
      </c>
    </row>
    <row r="2110" spans="1:13" x14ac:dyDescent="0.2">
      <c r="A2110" s="9" t="str">
        <f t="shared" si="392"/>
        <v/>
      </c>
      <c r="B2110" s="3" t="str">
        <f t="shared" si="395"/>
        <v/>
      </c>
      <c r="C2110" s="3" t="str">
        <f t="shared" si="387"/>
        <v/>
      </c>
      <c r="D2110" s="3" t="str">
        <f>IF(ISNUMBER(A2110),COUNTIF(Calculations!B:B, A2110),"")</f>
        <v/>
      </c>
      <c r="E2110" s="3" t="str">
        <f>IF(ISNUMBER(A2110),COUNTIF(Calculations!A:A, A2110),"")</f>
        <v/>
      </c>
      <c r="F2110" s="3" t="str">
        <f t="shared" si="396"/>
        <v/>
      </c>
      <c r="G2110" s="3" t="str">
        <f t="shared" si="397"/>
        <v/>
      </c>
      <c r="H2110" s="3" t="str">
        <f t="shared" si="388"/>
        <v/>
      </c>
      <c r="I2110" s="3" t="str">
        <f t="shared" si="389"/>
        <v/>
      </c>
      <c r="J2110" s="3" t="str">
        <f t="shared" si="390"/>
        <v/>
      </c>
      <c r="K2110" s="3" t="str">
        <f t="shared" si="391"/>
        <v/>
      </c>
      <c r="L2110" s="3" t="str">
        <f t="shared" si="393"/>
        <v/>
      </c>
      <c r="M2110" s="3" t="str">
        <f t="shared" si="394"/>
        <v/>
      </c>
    </row>
    <row r="2111" spans="1:13" x14ac:dyDescent="0.2">
      <c r="A2111" s="9" t="str">
        <f t="shared" si="392"/>
        <v/>
      </c>
      <c r="B2111" s="3" t="str">
        <f t="shared" si="395"/>
        <v/>
      </c>
      <c r="C2111" s="3" t="str">
        <f t="shared" si="387"/>
        <v/>
      </c>
      <c r="D2111" s="3" t="str">
        <f>IF(ISNUMBER(A2111),COUNTIF(Calculations!B:B, A2111),"")</f>
        <v/>
      </c>
      <c r="E2111" s="3" t="str">
        <f>IF(ISNUMBER(A2111),COUNTIF(Calculations!A:A, A2111),"")</f>
        <v/>
      </c>
      <c r="F2111" s="3" t="str">
        <f t="shared" si="396"/>
        <v/>
      </c>
      <c r="G2111" s="3" t="str">
        <f t="shared" si="397"/>
        <v/>
      </c>
      <c r="H2111" s="3" t="str">
        <f t="shared" si="388"/>
        <v/>
      </c>
      <c r="I2111" s="3" t="str">
        <f t="shared" si="389"/>
        <v/>
      </c>
      <c r="J2111" s="3" t="str">
        <f t="shared" si="390"/>
        <v/>
      </c>
      <c r="K2111" s="3" t="str">
        <f t="shared" si="391"/>
        <v/>
      </c>
      <c r="L2111" s="3" t="str">
        <f t="shared" si="393"/>
        <v/>
      </c>
      <c r="M2111" s="3" t="str">
        <f t="shared" si="394"/>
        <v/>
      </c>
    </row>
    <row r="2112" spans="1:13" x14ac:dyDescent="0.2">
      <c r="A2112" s="9" t="str">
        <f t="shared" si="392"/>
        <v/>
      </c>
      <c r="B2112" s="3" t="str">
        <f t="shared" si="395"/>
        <v/>
      </c>
      <c r="C2112" s="3" t="str">
        <f t="shared" si="387"/>
        <v/>
      </c>
      <c r="D2112" s="3" t="str">
        <f>IF(ISNUMBER(A2112),COUNTIF(Calculations!B:B, A2112),"")</f>
        <v/>
      </c>
      <c r="E2112" s="3" t="str">
        <f>IF(ISNUMBER(A2112),COUNTIF(Calculations!A:A, A2112),"")</f>
        <v/>
      </c>
      <c r="F2112" s="3" t="str">
        <f t="shared" si="396"/>
        <v/>
      </c>
      <c r="G2112" s="3" t="str">
        <f t="shared" si="397"/>
        <v/>
      </c>
      <c r="H2112" s="3" t="str">
        <f t="shared" si="388"/>
        <v/>
      </c>
      <c r="I2112" s="3" t="str">
        <f t="shared" si="389"/>
        <v/>
      </c>
      <c r="J2112" s="3" t="str">
        <f t="shared" si="390"/>
        <v/>
      </c>
      <c r="K2112" s="3" t="str">
        <f t="shared" si="391"/>
        <v/>
      </c>
      <c r="L2112" s="3" t="str">
        <f t="shared" si="393"/>
        <v/>
      </c>
      <c r="M2112" s="3" t="str">
        <f t="shared" si="394"/>
        <v/>
      </c>
    </row>
    <row r="2113" spans="1:13" x14ac:dyDescent="0.2">
      <c r="A2113" s="9" t="str">
        <f t="shared" si="392"/>
        <v/>
      </c>
      <c r="B2113" s="3" t="str">
        <f t="shared" si="395"/>
        <v/>
      </c>
      <c r="C2113" s="3" t="str">
        <f t="shared" si="387"/>
        <v/>
      </c>
      <c r="D2113" s="3" t="str">
        <f>IF(ISNUMBER(A2113),COUNTIF(Calculations!B:B, A2113),"")</f>
        <v/>
      </c>
      <c r="E2113" s="3" t="str">
        <f>IF(ISNUMBER(A2113),COUNTIF(Calculations!A:A, A2113),"")</f>
        <v/>
      </c>
      <c r="F2113" s="3" t="str">
        <f t="shared" si="396"/>
        <v/>
      </c>
      <c r="G2113" s="3" t="str">
        <f t="shared" si="397"/>
        <v/>
      </c>
      <c r="H2113" s="3" t="str">
        <f t="shared" si="388"/>
        <v/>
      </c>
      <c r="I2113" s="3" t="str">
        <f t="shared" si="389"/>
        <v/>
      </c>
      <c r="J2113" s="3" t="str">
        <f t="shared" si="390"/>
        <v/>
      </c>
      <c r="K2113" s="3" t="str">
        <f t="shared" si="391"/>
        <v/>
      </c>
      <c r="L2113" s="3" t="str">
        <f t="shared" si="393"/>
        <v/>
      </c>
      <c r="M2113" s="3" t="str">
        <f t="shared" si="394"/>
        <v/>
      </c>
    </row>
    <row r="2114" spans="1:13" x14ac:dyDescent="0.2">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96"/>
        <v/>
      </c>
      <c r="G2114" s="3" t="str">
        <f t="shared" si="397"/>
        <v/>
      </c>
      <c r="H2114" s="3" t="str">
        <f t="shared" ref="H2114:H2177" si="399">IF(ISNUMBER(A2114),
  COUNTIFS(IndirectStartDates,"&lt;=" &amp; $A2114, IndirectStartDates,"&gt;"&amp;$A2114-AgeLowest,  IndirectCompletedDates,"&gt;=" &amp; $A2114)
+ COUNTIFS(IndirectStartDates,"&lt;=" &amp; $A2114,    IndirectStartDates,"&gt;"&amp;$A2114-AgeLowest,  IndirectCompletedDates,""),"")</f>
        <v/>
      </c>
      <c r="I2114" s="3"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3" t="str">
        <f t="shared" si="393"/>
        <v/>
      </c>
      <c r="M2114" s="3" t="str">
        <f t="shared" si="394"/>
        <v/>
      </c>
    </row>
    <row r="2115" spans="1:13" x14ac:dyDescent="0.2">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3" t="str">
        <f t="shared" si="396"/>
        <v/>
      </c>
      <c r="G2115" s="3" t="str">
        <f t="shared" si="397"/>
        <v/>
      </c>
      <c r="H2115" s="3" t="str">
        <f t="shared" si="399"/>
        <v/>
      </c>
      <c r="I2115" s="3" t="str">
        <f t="shared" si="400"/>
        <v/>
      </c>
      <c r="J2115" s="3" t="str">
        <f t="shared" si="401"/>
        <v/>
      </c>
      <c r="K2115" s="3" t="str">
        <f t="shared" si="402"/>
        <v/>
      </c>
      <c r="L2115" s="3" t="str">
        <f t="shared" ref="L2115:L2178" si="404">IF(A2115&lt;&gt;"", IF(C2114&gt;0, IF(((C2115-C2114)/C2114)&gt;WIPWarningPercentage,C2115,NA()),NA()),"")</f>
        <v/>
      </c>
      <c r="M2115" s="3" t="str">
        <f t="shared" ref="M2115:M2178" si="405">IF(A2115&lt;&gt;"", IF(J2114+K2114&gt;0, IF(((J2115+K2115)-(J2114+K2114))/(J2114+K2114)&gt;AgeWarningPercentage,J2115+K2115,NA()),NA()),"")</f>
        <v/>
      </c>
    </row>
    <row r="2116" spans="1:13" x14ac:dyDescent="0.2">
      <c r="A2116" s="9" t="str">
        <f t="shared" si="403"/>
        <v/>
      </c>
      <c r="B2116" s="3" t="str">
        <f t="shared" si="395"/>
        <v/>
      </c>
      <c r="C2116" s="3" t="str">
        <f t="shared" si="398"/>
        <v/>
      </c>
      <c r="D2116" s="3" t="str">
        <f>IF(ISNUMBER(A2116),COUNTIF(Calculations!B:B, A2116),"")</f>
        <v/>
      </c>
      <c r="E2116" s="3" t="str">
        <f>IF(ISNUMBER(A2116),COUNTIF(Calculations!A:A, A2116),"")</f>
        <v/>
      </c>
      <c r="F2116" s="3" t="str">
        <f t="shared" si="396"/>
        <v/>
      </c>
      <c r="G2116" s="3" t="str">
        <f t="shared" si="397"/>
        <v/>
      </c>
      <c r="H2116" s="3" t="str">
        <f t="shared" si="399"/>
        <v/>
      </c>
      <c r="I2116" s="3" t="str">
        <f t="shared" si="400"/>
        <v/>
      </c>
      <c r="J2116" s="3" t="str">
        <f t="shared" si="401"/>
        <v/>
      </c>
      <c r="K2116" s="3" t="str">
        <f t="shared" si="402"/>
        <v/>
      </c>
      <c r="L2116" s="3" t="str">
        <f t="shared" si="404"/>
        <v/>
      </c>
      <c r="M2116" s="3" t="str">
        <f t="shared" si="405"/>
        <v/>
      </c>
    </row>
    <row r="2117" spans="1:13" x14ac:dyDescent="0.2">
      <c r="A2117" s="9" t="str">
        <f t="shared" si="403"/>
        <v/>
      </c>
      <c r="B2117" s="3" t="str">
        <f t="shared" si="395"/>
        <v/>
      </c>
      <c r="C2117" s="3" t="str">
        <f t="shared" si="398"/>
        <v/>
      </c>
      <c r="D2117" s="3" t="str">
        <f>IF(ISNUMBER(A2117),COUNTIF(Calculations!B:B, A2117),"")</f>
        <v/>
      </c>
      <c r="E2117" s="3" t="str">
        <f>IF(ISNUMBER(A2117),COUNTIF(Calculations!A:A, A2117),"")</f>
        <v/>
      </c>
      <c r="F2117" s="3" t="str">
        <f t="shared" si="396"/>
        <v/>
      </c>
      <c r="G2117" s="3" t="str">
        <f t="shared" si="397"/>
        <v/>
      </c>
      <c r="H2117" s="3" t="str">
        <f t="shared" si="399"/>
        <v/>
      </c>
      <c r="I2117" s="3" t="str">
        <f t="shared" si="400"/>
        <v/>
      </c>
      <c r="J2117" s="3" t="str">
        <f t="shared" si="401"/>
        <v/>
      </c>
      <c r="K2117" s="3" t="str">
        <f t="shared" si="402"/>
        <v/>
      </c>
      <c r="L2117" s="3" t="str">
        <f t="shared" si="404"/>
        <v/>
      </c>
      <c r="M2117" s="3" t="str">
        <f t="shared" si="405"/>
        <v/>
      </c>
    </row>
    <row r="2118" spans="1:13" x14ac:dyDescent="0.2">
      <c r="A2118" s="9" t="str">
        <f t="shared" si="403"/>
        <v/>
      </c>
      <c r="B2118" s="3" t="str">
        <f t="shared" si="395"/>
        <v/>
      </c>
      <c r="C2118" s="3" t="str">
        <f t="shared" si="398"/>
        <v/>
      </c>
      <c r="D2118" s="3" t="str">
        <f>IF(ISNUMBER(A2118),COUNTIF(Calculations!B:B, A2118),"")</f>
        <v/>
      </c>
      <c r="E2118" s="3" t="str">
        <f>IF(ISNUMBER(A2118),COUNTIF(Calculations!A:A, A2118),"")</f>
        <v/>
      </c>
      <c r="F2118" s="3" t="str">
        <f t="shared" si="396"/>
        <v/>
      </c>
      <c r="G2118" s="3" t="str">
        <f t="shared" si="397"/>
        <v/>
      </c>
      <c r="H2118" s="3" t="str">
        <f t="shared" si="399"/>
        <v/>
      </c>
      <c r="I2118" s="3" t="str">
        <f t="shared" si="400"/>
        <v/>
      </c>
      <c r="J2118" s="3" t="str">
        <f t="shared" si="401"/>
        <v/>
      </c>
      <c r="K2118" s="3" t="str">
        <f t="shared" si="402"/>
        <v/>
      </c>
      <c r="L2118" s="3" t="str">
        <f t="shared" si="404"/>
        <v/>
      </c>
      <c r="M2118" s="3" t="str">
        <f t="shared" si="405"/>
        <v/>
      </c>
    </row>
    <row r="2119" spans="1:13" x14ac:dyDescent="0.2">
      <c r="A2119" s="9" t="str">
        <f t="shared" si="403"/>
        <v/>
      </c>
      <c r="B2119" s="3" t="str">
        <f t="shared" si="395"/>
        <v/>
      </c>
      <c r="C2119" s="3" t="str">
        <f t="shared" si="398"/>
        <v/>
      </c>
      <c r="D2119" s="3" t="str">
        <f>IF(ISNUMBER(A2119),COUNTIF(Calculations!B:B, A2119),"")</f>
        <v/>
      </c>
      <c r="E2119" s="3" t="str">
        <f>IF(ISNUMBER(A2119),COUNTIF(Calculations!A:A, A2119),"")</f>
        <v/>
      </c>
      <c r="F2119" s="3" t="str">
        <f t="shared" si="396"/>
        <v/>
      </c>
      <c r="G2119" s="3" t="str">
        <f t="shared" si="397"/>
        <v/>
      </c>
      <c r="H2119" s="3" t="str">
        <f t="shared" si="399"/>
        <v/>
      </c>
      <c r="I2119" s="3" t="str">
        <f t="shared" si="400"/>
        <v/>
      </c>
      <c r="J2119" s="3" t="str">
        <f t="shared" si="401"/>
        <v/>
      </c>
      <c r="K2119" s="3" t="str">
        <f t="shared" si="402"/>
        <v/>
      </c>
      <c r="L2119" s="3" t="str">
        <f t="shared" si="404"/>
        <v/>
      </c>
      <c r="M2119" s="3" t="str">
        <f t="shared" si="405"/>
        <v/>
      </c>
    </row>
    <row r="2120" spans="1:13" x14ac:dyDescent="0.2">
      <c r="A2120" s="9" t="str">
        <f t="shared" si="403"/>
        <v/>
      </c>
      <c r="B2120" s="3" t="str">
        <f t="shared" si="395"/>
        <v/>
      </c>
      <c r="C2120" s="3" t="str">
        <f t="shared" si="398"/>
        <v/>
      </c>
      <c r="D2120" s="3" t="str">
        <f>IF(ISNUMBER(A2120),COUNTIF(Calculations!B:B, A2120),"")</f>
        <v/>
      </c>
      <c r="E2120" s="3" t="str">
        <f>IF(ISNUMBER(A2120),COUNTIF(Calculations!A:A, A2120),"")</f>
        <v/>
      </c>
      <c r="F2120" s="3" t="str">
        <f t="shared" si="396"/>
        <v/>
      </c>
      <c r="G2120" s="3" t="str">
        <f t="shared" si="397"/>
        <v/>
      </c>
      <c r="H2120" s="3" t="str">
        <f t="shared" si="399"/>
        <v/>
      </c>
      <c r="I2120" s="3" t="str">
        <f t="shared" si="400"/>
        <v/>
      </c>
      <c r="J2120" s="3" t="str">
        <f t="shared" si="401"/>
        <v/>
      </c>
      <c r="K2120" s="3" t="str">
        <f t="shared" si="402"/>
        <v/>
      </c>
      <c r="L2120" s="3" t="str">
        <f t="shared" si="404"/>
        <v/>
      </c>
      <c r="M2120" s="3" t="str">
        <f t="shared" si="405"/>
        <v/>
      </c>
    </row>
    <row r="2121" spans="1:13" x14ac:dyDescent="0.2">
      <c r="A2121" s="9" t="str">
        <f t="shared" si="403"/>
        <v/>
      </c>
      <c r="B2121" s="3" t="str">
        <f t="shared" si="395"/>
        <v/>
      </c>
      <c r="C2121" s="3" t="str">
        <f t="shared" si="398"/>
        <v/>
      </c>
      <c r="D2121" s="3" t="str">
        <f>IF(ISNUMBER(A2121),COUNTIF(Calculations!B:B, A2121),"")</f>
        <v/>
      </c>
      <c r="E2121" s="3" t="str">
        <f>IF(ISNUMBER(A2121),COUNTIF(Calculations!A:A, A2121),"")</f>
        <v/>
      </c>
      <c r="F2121" s="3" t="str">
        <f t="shared" si="396"/>
        <v/>
      </c>
      <c r="G2121" s="3" t="str">
        <f t="shared" si="397"/>
        <v/>
      </c>
      <c r="H2121" s="3" t="str">
        <f t="shared" si="399"/>
        <v/>
      </c>
      <c r="I2121" s="3" t="str">
        <f t="shared" si="400"/>
        <v/>
      </c>
      <c r="J2121" s="3" t="str">
        <f t="shared" si="401"/>
        <v/>
      </c>
      <c r="K2121" s="3" t="str">
        <f t="shared" si="402"/>
        <v/>
      </c>
      <c r="L2121" s="3" t="str">
        <f t="shared" si="404"/>
        <v/>
      </c>
      <c r="M2121" s="3" t="str">
        <f t="shared" si="405"/>
        <v/>
      </c>
    </row>
    <row r="2122" spans="1:13" x14ac:dyDescent="0.2">
      <c r="A2122" s="9" t="str">
        <f t="shared" si="403"/>
        <v/>
      </c>
      <c r="B2122" s="3" t="str">
        <f t="shared" si="395"/>
        <v/>
      </c>
      <c r="C2122" s="3" t="str">
        <f t="shared" si="398"/>
        <v/>
      </c>
      <c r="D2122" s="3" t="str">
        <f>IF(ISNUMBER(A2122),COUNTIF(Calculations!B:B, A2122),"")</f>
        <v/>
      </c>
      <c r="E2122" s="3" t="str">
        <f>IF(ISNUMBER(A2122),COUNTIF(Calculations!A:A, A2122),"")</f>
        <v/>
      </c>
      <c r="F2122" s="3" t="str">
        <f t="shared" si="396"/>
        <v/>
      </c>
      <c r="G2122" s="3" t="str">
        <f t="shared" si="397"/>
        <v/>
      </c>
      <c r="H2122" s="3" t="str">
        <f t="shared" si="399"/>
        <v/>
      </c>
      <c r="I2122" s="3" t="str">
        <f t="shared" si="400"/>
        <v/>
      </c>
      <c r="J2122" s="3" t="str">
        <f t="shared" si="401"/>
        <v/>
      </c>
      <c r="K2122" s="3" t="str">
        <f t="shared" si="402"/>
        <v/>
      </c>
      <c r="L2122" s="3" t="str">
        <f t="shared" si="404"/>
        <v/>
      </c>
      <c r="M2122" s="3" t="str">
        <f t="shared" si="405"/>
        <v/>
      </c>
    </row>
    <row r="2123" spans="1:13" x14ac:dyDescent="0.2">
      <c r="A2123" s="9" t="str">
        <f t="shared" si="403"/>
        <v/>
      </c>
      <c r="B2123" s="3" t="str">
        <f t="shared" si="395"/>
        <v/>
      </c>
      <c r="C2123" s="3" t="str">
        <f t="shared" si="398"/>
        <v/>
      </c>
      <c r="D2123" s="3" t="str">
        <f>IF(ISNUMBER(A2123),COUNTIF(Calculations!B:B, A2123),"")</f>
        <v/>
      </c>
      <c r="E2123" s="3" t="str">
        <f>IF(ISNUMBER(A2123),COUNTIF(Calculations!A:A, A2123),"")</f>
        <v/>
      </c>
      <c r="F2123" s="3" t="str">
        <f t="shared" si="396"/>
        <v/>
      </c>
      <c r="G2123" s="3" t="str">
        <f t="shared" si="397"/>
        <v/>
      </c>
      <c r="H2123" s="3" t="str">
        <f t="shared" si="399"/>
        <v/>
      </c>
      <c r="I2123" s="3" t="str">
        <f t="shared" si="400"/>
        <v/>
      </c>
      <c r="J2123" s="3" t="str">
        <f t="shared" si="401"/>
        <v/>
      </c>
      <c r="K2123" s="3" t="str">
        <f t="shared" si="402"/>
        <v/>
      </c>
      <c r="L2123" s="3" t="str">
        <f t="shared" si="404"/>
        <v/>
      </c>
      <c r="M2123" s="3" t="str">
        <f t="shared" si="405"/>
        <v/>
      </c>
    </row>
    <row r="2124" spans="1:13" x14ac:dyDescent="0.2">
      <c r="A2124" s="9" t="str">
        <f t="shared" si="403"/>
        <v/>
      </c>
      <c r="B2124" s="3" t="str">
        <f t="shared" si="395"/>
        <v/>
      </c>
      <c r="C2124" s="3" t="str">
        <f t="shared" si="398"/>
        <v/>
      </c>
      <c r="D2124" s="3" t="str">
        <f>IF(ISNUMBER(A2124),COUNTIF(Calculations!B:B, A2124),"")</f>
        <v/>
      </c>
      <c r="E2124" s="3" t="str">
        <f>IF(ISNUMBER(A2124),COUNTIF(Calculations!A:A, A2124),"")</f>
        <v/>
      </c>
      <c r="F2124" s="3" t="str">
        <f t="shared" si="396"/>
        <v/>
      </c>
      <c r="G2124" s="3" t="str">
        <f t="shared" si="397"/>
        <v/>
      </c>
      <c r="H2124" s="3" t="str">
        <f t="shared" si="399"/>
        <v/>
      </c>
      <c r="I2124" s="3" t="str">
        <f t="shared" si="400"/>
        <v/>
      </c>
      <c r="J2124" s="3" t="str">
        <f t="shared" si="401"/>
        <v/>
      </c>
      <c r="K2124" s="3" t="str">
        <f t="shared" si="402"/>
        <v/>
      </c>
      <c r="L2124" s="3" t="str">
        <f t="shared" si="404"/>
        <v/>
      </c>
      <c r="M2124" s="3" t="str">
        <f t="shared" si="405"/>
        <v/>
      </c>
    </row>
    <row r="2125" spans="1:13" x14ac:dyDescent="0.2">
      <c r="A2125" s="9" t="str">
        <f t="shared" si="403"/>
        <v/>
      </c>
      <c r="B2125" s="3" t="str">
        <f t="shared" si="395"/>
        <v/>
      </c>
      <c r="C2125" s="3" t="str">
        <f t="shared" si="398"/>
        <v/>
      </c>
      <c r="D2125" s="3" t="str">
        <f>IF(ISNUMBER(A2125),COUNTIF(Calculations!B:B, A2125),"")</f>
        <v/>
      </c>
      <c r="E2125" s="3" t="str">
        <f>IF(ISNUMBER(A2125),COUNTIF(Calculations!A:A, A2125),"")</f>
        <v/>
      </c>
      <c r="F2125" s="3" t="str">
        <f t="shared" si="396"/>
        <v/>
      </c>
      <c r="G2125" s="3" t="str">
        <f t="shared" si="397"/>
        <v/>
      </c>
      <c r="H2125" s="3" t="str">
        <f t="shared" si="399"/>
        <v/>
      </c>
      <c r="I2125" s="3" t="str">
        <f t="shared" si="400"/>
        <v/>
      </c>
      <c r="J2125" s="3" t="str">
        <f t="shared" si="401"/>
        <v/>
      </c>
      <c r="K2125" s="3" t="str">
        <f t="shared" si="402"/>
        <v/>
      </c>
      <c r="L2125" s="3" t="str">
        <f t="shared" si="404"/>
        <v/>
      </c>
      <c r="M2125" s="3" t="str">
        <f t="shared" si="405"/>
        <v/>
      </c>
    </row>
    <row r="2126" spans="1:13" x14ac:dyDescent="0.2">
      <c r="A2126" s="9" t="str">
        <f t="shared" si="403"/>
        <v/>
      </c>
      <c r="B2126" s="3" t="str">
        <f t="shared" si="395"/>
        <v/>
      </c>
      <c r="C2126" s="3" t="str">
        <f t="shared" si="398"/>
        <v/>
      </c>
      <c r="D2126" s="3" t="str">
        <f>IF(ISNUMBER(A2126),COUNTIF(Calculations!B:B, A2126),"")</f>
        <v/>
      </c>
      <c r="E2126" s="3" t="str">
        <f>IF(ISNUMBER(A2126),COUNTIF(Calculations!A:A, A2126),"")</f>
        <v/>
      </c>
      <c r="F2126" s="3" t="str">
        <f t="shared" si="396"/>
        <v/>
      </c>
      <c r="G2126" s="3" t="str">
        <f t="shared" si="397"/>
        <v/>
      </c>
      <c r="H2126" s="3" t="str">
        <f t="shared" si="399"/>
        <v/>
      </c>
      <c r="I2126" s="3" t="str">
        <f t="shared" si="400"/>
        <v/>
      </c>
      <c r="J2126" s="3" t="str">
        <f t="shared" si="401"/>
        <v/>
      </c>
      <c r="K2126" s="3" t="str">
        <f t="shared" si="402"/>
        <v/>
      </c>
      <c r="L2126" s="3" t="str">
        <f t="shared" si="404"/>
        <v/>
      </c>
      <c r="M2126" s="3" t="str">
        <f t="shared" si="405"/>
        <v/>
      </c>
    </row>
    <row r="2127" spans="1:13" x14ac:dyDescent="0.2">
      <c r="A2127" s="9" t="str">
        <f t="shared" si="403"/>
        <v/>
      </c>
      <c r="B2127" s="3" t="str">
        <f t="shared" si="395"/>
        <v/>
      </c>
      <c r="C2127" s="3" t="str">
        <f t="shared" si="398"/>
        <v/>
      </c>
      <c r="D2127" s="3" t="str">
        <f>IF(ISNUMBER(A2127),COUNTIF(Calculations!B:B, A2127),"")</f>
        <v/>
      </c>
      <c r="E2127" s="3" t="str">
        <f>IF(ISNUMBER(A2127),COUNTIF(Calculations!A:A, A2127),"")</f>
        <v/>
      </c>
      <c r="F2127" s="3" t="str">
        <f t="shared" si="396"/>
        <v/>
      </c>
      <c r="G2127" s="3" t="str">
        <f t="shared" si="397"/>
        <v/>
      </c>
      <c r="H2127" s="3" t="str">
        <f t="shared" si="399"/>
        <v/>
      </c>
      <c r="I2127" s="3" t="str">
        <f t="shared" si="400"/>
        <v/>
      </c>
      <c r="J2127" s="3" t="str">
        <f t="shared" si="401"/>
        <v/>
      </c>
      <c r="K2127" s="3" t="str">
        <f t="shared" si="402"/>
        <v/>
      </c>
      <c r="L2127" s="3" t="str">
        <f t="shared" si="404"/>
        <v/>
      </c>
      <c r="M2127" s="3" t="str">
        <f t="shared" si="405"/>
        <v/>
      </c>
    </row>
    <row r="2128" spans="1:13" x14ac:dyDescent="0.2">
      <c r="A2128" s="9" t="str">
        <f t="shared" si="403"/>
        <v/>
      </c>
      <c r="B2128" s="3" t="str">
        <f t="shared" si="395"/>
        <v/>
      </c>
      <c r="C2128" s="3" t="str">
        <f t="shared" si="398"/>
        <v/>
      </c>
      <c r="D2128" s="3" t="str">
        <f>IF(ISNUMBER(A2128),COUNTIF(Calculations!B:B, A2128),"")</f>
        <v/>
      </c>
      <c r="E2128" s="3" t="str">
        <f>IF(ISNUMBER(A2128),COUNTIF(Calculations!A:A, A2128),"")</f>
        <v/>
      </c>
      <c r="F2128" s="3" t="str">
        <f t="shared" si="396"/>
        <v/>
      </c>
      <c r="G2128" s="3" t="str">
        <f t="shared" si="397"/>
        <v/>
      </c>
      <c r="H2128" s="3" t="str">
        <f t="shared" si="399"/>
        <v/>
      </c>
      <c r="I2128" s="3" t="str">
        <f t="shared" si="400"/>
        <v/>
      </c>
      <c r="J2128" s="3" t="str">
        <f t="shared" si="401"/>
        <v/>
      </c>
      <c r="K2128" s="3" t="str">
        <f t="shared" si="402"/>
        <v/>
      </c>
      <c r="L2128" s="3" t="str">
        <f t="shared" si="404"/>
        <v/>
      </c>
      <c r="M2128" s="3" t="str">
        <f t="shared" si="405"/>
        <v/>
      </c>
    </row>
    <row r="2129" spans="1:13" x14ac:dyDescent="0.2">
      <c r="A2129" s="9" t="str">
        <f t="shared" si="403"/>
        <v/>
      </c>
      <c r="B2129" s="3" t="str">
        <f t="shared" si="395"/>
        <v/>
      </c>
      <c r="C2129" s="3" t="str">
        <f t="shared" si="398"/>
        <v/>
      </c>
      <c r="D2129" s="3" t="str">
        <f>IF(ISNUMBER(A2129),COUNTIF(Calculations!B:B, A2129),"")</f>
        <v/>
      </c>
      <c r="E2129" s="3" t="str">
        <f>IF(ISNUMBER(A2129),COUNTIF(Calculations!A:A, A2129),"")</f>
        <v/>
      </c>
      <c r="F2129" s="3" t="str">
        <f t="shared" si="396"/>
        <v/>
      </c>
      <c r="G2129" s="3" t="str">
        <f t="shared" si="397"/>
        <v/>
      </c>
      <c r="H2129" s="3" t="str">
        <f t="shared" si="399"/>
        <v/>
      </c>
      <c r="I2129" s="3" t="str">
        <f t="shared" si="400"/>
        <v/>
      </c>
      <c r="J2129" s="3" t="str">
        <f t="shared" si="401"/>
        <v/>
      </c>
      <c r="K2129" s="3" t="str">
        <f t="shared" si="402"/>
        <v/>
      </c>
      <c r="L2129" s="3" t="str">
        <f t="shared" si="404"/>
        <v/>
      </c>
      <c r="M2129" s="3" t="str">
        <f t="shared" si="405"/>
        <v/>
      </c>
    </row>
    <row r="2130" spans="1:13" x14ac:dyDescent="0.2">
      <c r="A2130" s="9" t="str">
        <f t="shared" si="403"/>
        <v/>
      </c>
      <c r="B2130" s="3" t="str">
        <f t="shared" si="395"/>
        <v/>
      </c>
      <c r="C2130" s="3" t="str">
        <f t="shared" si="398"/>
        <v/>
      </c>
      <c r="D2130" s="3" t="str">
        <f>IF(ISNUMBER(A2130),COUNTIF(Calculations!B:B, A2130),"")</f>
        <v/>
      </c>
      <c r="E2130" s="3" t="str">
        <f>IF(ISNUMBER(A2130),COUNTIF(Calculations!A:A, A2130),"")</f>
        <v/>
      </c>
      <c r="F2130" s="3" t="str">
        <f t="shared" si="396"/>
        <v/>
      </c>
      <c r="G2130" s="3" t="str">
        <f t="shared" si="397"/>
        <v/>
      </c>
      <c r="H2130" s="3" t="str">
        <f t="shared" si="399"/>
        <v/>
      </c>
      <c r="I2130" s="3" t="str">
        <f t="shared" si="400"/>
        <v/>
      </c>
      <c r="J2130" s="3" t="str">
        <f t="shared" si="401"/>
        <v/>
      </c>
      <c r="K2130" s="3" t="str">
        <f t="shared" si="402"/>
        <v/>
      </c>
      <c r="L2130" s="3" t="str">
        <f t="shared" si="404"/>
        <v/>
      </c>
      <c r="M2130" s="3" t="str">
        <f t="shared" si="405"/>
        <v/>
      </c>
    </row>
    <row r="2131" spans="1:13" x14ac:dyDescent="0.2">
      <c r="A2131" s="9" t="str">
        <f t="shared" si="403"/>
        <v/>
      </c>
      <c r="B2131" s="3" t="str">
        <f t="shared" si="395"/>
        <v/>
      </c>
      <c r="C2131" s="3" t="str">
        <f t="shared" si="398"/>
        <v/>
      </c>
      <c r="D2131" s="3" t="str">
        <f>IF(ISNUMBER(A2131),COUNTIF(Calculations!B:B, A2131),"")</f>
        <v/>
      </c>
      <c r="E2131" s="3" t="str">
        <f>IF(ISNUMBER(A2131),COUNTIF(Calculations!A:A, A2131),"")</f>
        <v/>
      </c>
      <c r="F2131" s="3" t="str">
        <f t="shared" si="396"/>
        <v/>
      </c>
      <c r="G2131" s="3" t="str">
        <f t="shared" si="397"/>
        <v/>
      </c>
      <c r="H2131" s="3" t="str">
        <f t="shared" si="399"/>
        <v/>
      </c>
      <c r="I2131" s="3" t="str">
        <f t="shared" si="400"/>
        <v/>
      </c>
      <c r="J2131" s="3" t="str">
        <f t="shared" si="401"/>
        <v/>
      </c>
      <c r="K2131" s="3" t="str">
        <f t="shared" si="402"/>
        <v/>
      </c>
      <c r="L2131" s="3" t="str">
        <f t="shared" si="404"/>
        <v/>
      </c>
      <c r="M2131" s="3" t="str">
        <f t="shared" si="405"/>
        <v/>
      </c>
    </row>
    <row r="2132" spans="1:13" x14ac:dyDescent="0.2">
      <c r="A2132" s="9" t="str">
        <f t="shared" si="403"/>
        <v/>
      </c>
      <c r="B2132" s="3" t="str">
        <f t="shared" si="395"/>
        <v/>
      </c>
      <c r="C2132" s="3" t="str">
        <f t="shared" si="398"/>
        <v/>
      </c>
      <c r="D2132" s="3" t="str">
        <f>IF(ISNUMBER(A2132),COUNTIF(Calculations!B:B, A2132),"")</f>
        <v/>
      </c>
      <c r="E2132" s="3" t="str">
        <f>IF(ISNUMBER(A2132),COUNTIF(Calculations!A:A, A2132),"")</f>
        <v/>
      </c>
      <c r="F2132" s="3" t="str">
        <f t="shared" si="396"/>
        <v/>
      </c>
      <c r="G2132" s="3" t="str">
        <f t="shared" si="397"/>
        <v/>
      </c>
      <c r="H2132" s="3" t="str">
        <f t="shared" si="399"/>
        <v/>
      </c>
      <c r="I2132" s="3" t="str">
        <f t="shared" si="400"/>
        <v/>
      </c>
      <c r="J2132" s="3" t="str">
        <f t="shared" si="401"/>
        <v/>
      </c>
      <c r="K2132" s="3" t="str">
        <f t="shared" si="402"/>
        <v/>
      </c>
      <c r="L2132" s="3" t="str">
        <f t="shared" si="404"/>
        <v/>
      </c>
      <c r="M2132" s="3" t="str">
        <f t="shared" si="405"/>
        <v/>
      </c>
    </row>
    <row r="2133" spans="1:13" x14ac:dyDescent="0.2">
      <c r="A2133" s="9" t="str">
        <f t="shared" si="403"/>
        <v/>
      </c>
      <c r="B2133" s="3" t="str">
        <f t="shared" si="395"/>
        <v/>
      </c>
      <c r="C2133" s="3" t="str">
        <f t="shared" si="398"/>
        <v/>
      </c>
      <c r="D2133" s="3" t="str">
        <f>IF(ISNUMBER(A2133),COUNTIF(Calculations!B:B, A2133),"")</f>
        <v/>
      </c>
      <c r="E2133" s="3" t="str">
        <f>IF(ISNUMBER(A2133),COUNTIF(Calculations!A:A, A2133),"")</f>
        <v/>
      </c>
      <c r="F2133" s="3" t="str">
        <f t="shared" si="396"/>
        <v/>
      </c>
      <c r="G2133" s="3" t="str">
        <f t="shared" si="397"/>
        <v/>
      </c>
      <c r="H2133" s="3" t="str">
        <f t="shared" si="399"/>
        <v/>
      </c>
      <c r="I2133" s="3" t="str">
        <f t="shared" si="400"/>
        <v/>
      </c>
      <c r="J2133" s="3" t="str">
        <f t="shared" si="401"/>
        <v/>
      </c>
      <c r="K2133" s="3" t="str">
        <f t="shared" si="402"/>
        <v/>
      </c>
      <c r="L2133" s="3" t="str">
        <f t="shared" si="404"/>
        <v/>
      </c>
      <c r="M2133" s="3" t="str">
        <f t="shared" si="405"/>
        <v/>
      </c>
    </row>
    <row r="2134" spans="1:13" x14ac:dyDescent="0.2">
      <c r="A2134" s="9" t="str">
        <f t="shared" si="403"/>
        <v/>
      </c>
      <c r="B2134" s="3" t="str">
        <f t="shared" si="395"/>
        <v/>
      </c>
      <c r="C2134" s="3" t="str">
        <f t="shared" si="398"/>
        <v/>
      </c>
      <c r="D2134" s="3" t="str">
        <f>IF(ISNUMBER(A2134),COUNTIF(Calculations!B:B, A2134),"")</f>
        <v/>
      </c>
      <c r="E2134" s="3" t="str">
        <f>IF(ISNUMBER(A2134),COUNTIF(Calculations!A:A, A2134),"")</f>
        <v/>
      </c>
      <c r="F2134" s="3" t="str">
        <f t="shared" si="396"/>
        <v/>
      </c>
      <c r="G2134" s="3" t="str">
        <f t="shared" si="397"/>
        <v/>
      </c>
      <c r="H2134" s="3" t="str">
        <f t="shared" si="399"/>
        <v/>
      </c>
      <c r="I2134" s="3" t="str">
        <f t="shared" si="400"/>
        <v/>
      </c>
      <c r="J2134" s="3" t="str">
        <f t="shared" si="401"/>
        <v/>
      </c>
      <c r="K2134" s="3" t="str">
        <f t="shared" si="402"/>
        <v/>
      </c>
      <c r="L2134" s="3" t="str">
        <f t="shared" si="404"/>
        <v/>
      </c>
      <c r="M2134" s="3" t="str">
        <f t="shared" si="405"/>
        <v/>
      </c>
    </row>
    <row r="2135" spans="1:13" x14ac:dyDescent="0.2">
      <c r="A2135" s="9" t="str">
        <f t="shared" si="403"/>
        <v/>
      </c>
      <c r="B2135" s="3" t="str">
        <f t="shared" si="395"/>
        <v/>
      </c>
      <c r="C2135" s="3" t="str">
        <f t="shared" si="398"/>
        <v/>
      </c>
      <c r="D2135" s="3" t="str">
        <f>IF(ISNUMBER(A2135),COUNTIF(Calculations!B:B, A2135),"")</f>
        <v/>
      </c>
      <c r="E2135" s="3" t="str">
        <f>IF(ISNUMBER(A2135),COUNTIF(Calculations!A:A, A2135),"")</f>
        <v/>
      </c>
      <c r="F2135" s="3" t="str">
        <f t="shared" si="396"/>
        <v/>
      </c>
      <c r="G2135" s="3" t="str">
        <f t="shared" si="397"/>
        <v/>
      </c>
      <c r="H2135" s="3" t="str">
        <f t="shared" si="399"/>
        <v/>
      </c>
      <c r="I2135" s="3" t="str">
        <f t="shared" si="400"/>
        <v/>
      </c>
      <c r="J2135" s="3" t="str">
        <f t="shared" si="401"/>
        <v/>
      </c>
      <c r="K2135" s="3" t="str">
        <f t="shared" si="402"/>
        <v/>
      </c>
      <c r="L2135" s="3" t="str">
        <f t="shared" si="404"/>
        <v/>
      </c>
      <c r="M2135" s="3" t="str">
        <f t="shared" si="405"/>
        <v/>
      </c>
    </row>
    <row r="2136" spans="1:13" x14ac:dyDescent="0.2">
      <c r="A2136" s="9" t="str">
        <f t="shared" si="403"/>
        <v/>
      </c>
      <c r="B2136" s="3" t="str">
        <f t="shared" si="395"/>
        <v/>
      </c>
      <c r="C2136" s="3" t="str">
        <f t="shared" si="398"/>
        <v/>
      </c>
      <c r="D2136" s="3" t="str">
        <f>IF(ISNUMBER(A2136),COUNTIF(Calculations!B:B, A2136),"")</f>
        <v/>
      </c>
      <c r="E2136" s="3" t="str">
        <f>IF(ISNUMBER(A2136),COUNTIF(Calculations!A:A, A2136),"")</f>
        <v/>
      </c>
      <c r="F2136" s="3" t="str">
        <f t="shared" si="396"/>
        <v/>
      </c>
      <c r="G2136" s="3" t="str">
        <f t="shared" si="397"/>
        <v/>
      </c>
      <c r="H2136" s="3" t="str">
        <f t="shared" si="399"/>
        <v/>
      </c>
      <c r="I2136" s="3" t="str">
        <f t="shared" si="400"/>
        <v/>
      </c>
      <c r="J2136" s="3" t="str">
        <f t="shared" si="401"/>
        <v/>
      </c>
      <c r="K2136" s="3" t="str">
        <f t="shared" si="402"/>
        <v/>
      </c>
      <c r="L2136" s="3" t="str">
        <f t="shared" si="404"/>
        <v/>
      </c>
      <c r="M2136" s="3" t="str">
        <f t="shared" si="405"/>
        <v/>
      </c>
    </row>
    <row r="2137" spans="1:13" x14ac:dyDescent="0.2">
      <c r="A2137" s="9" t="str">
        <f t="shared" si="403"/>
        <v/>
      </c>
      <c r="B2137" s="3" t="str">
        <f t="shared" si="395"/>
        <v/>
      </c>
      <c r="C2137" s="3" t="str">
        <f t="shared" si="398"/>
        <v/>
      </c>
      <c r="D2137" s="3" t="str">
        <f>IF(ISNUMBER(A2137),COUNTIF(Calculations!B:B, A2137),"")</f>
        <v/>
      </c>
      <c r="E2137" s="3" t="str">
        <f>IF(ISNUMBER(A2137),COUNTIF(Calculations!A:A, A2137),"")</f>
        <v/>
      </c>
      <c r="F2137" s="3" t="str">
        <f t="shared" si="396"/>
        <v/>
      </c>
      <c r="G2137" s="3" t="str">
        <f t="shared" si="397"/>
        <v/>
      </c>
      <c r="H2137" s="3" t="str">
        <f t="shared" si="399"/>
        <v/>
      </c>
      <c r="I2137" s="3" t="str">
        <f t="shared" si="400"/>
        <v/>
      </c>
      <c r="J2137" s="3" t="str">
        <f t="shared" si="401"/>
        <v/>
      </c>
      <c r="K2137" s="3" t="str">
        <f t="shared" si="402"/>
        <v/>
      </c>
      <c r="L2137" s="3" t="str">
        <f t="shared" si="404"/>
        <v/>
      </c>
      <c r="M2137" s="3" t="str">
        <f t="shared" si="405"/>
        <v/>
      </c>
    </row>
    <row r="2138" spans="1:13" x14ac:dyDescent="0.2">
      <c r="A2138" s="9" t="str">
        <f t="shared" si="403"/>
        <v/>
      </c>
      <c r="B2138" s="3" t="str">
        <f t="shared" si="395"/>
        <v/>
      </c>
      <c r="C2138" s="3" t="str">
        <f t="shared" si="398"/>
        <v/>
      </c>
      <c r="D2138" s="3" t="str">
        <f>IF(ISNUMBER(A2138),COUNTIF(Calculations!B:B, A2138),"")</f>
        <v/>
      </c>
      <c r="E2138" s="3" t="str">
        <f>IF(ISNUMBER(A2138),COUNTIF(Calculations!A:A, A2138),"")</f>
        <v/>
      </c>
      <c r="F2138" s="3" t="str">
        <f t="shared" si="396"/>
        <v/>
      </c>
      <c r="G2138" s="3" t="str">
        <f t="shared" si="397"/>
        <v/>
      </c>
      <c r="H2138" s="3" t="str">
        <f t="shared" si="399"/>
        <v/>
      </c>
      <c r="I2138" s="3" t="str">
        <f t="shared" si="400"/>
        <v/>
      </c>
      <c r="J2138" s="3" t="str">
        <f t="shared" si="401"/>
        <v/>
      </c>
      <c r="K2138" s="3" t="str">
        <f t="shared" si="402"/>
        <v/>
      </c>
      <c r="L2138" s="3" t="str">
        <f t="shared" si="404"/>
        <v/>
      </c>
      <c r="M2138" s="3" t="str">
        <f t="shared" si="405"/>
        <v/>
      </c>
    </row>
    <row r="2139" spans="1:13" x14ac:dyDescent="0.2">
      <c r="A2139" s="9" t="str">
        <f t="shared" si="403"/>
        <v/>
      </c>
      <c r="B2139" s="3" t="str">
        <f t="shared" si="395"/>
        <v/>
      </c>
      <c r="C2139" s="3" t="str">
        <f t="shared" si="398"/>
        <v/>
      </c>
      <c r="D2139" s="3" t="str">
        <f>IF(ISNUMBER(A2139),COUNTIF(Calculations!B:B, A2139),"")</f>
        <v/>
      </c>
      <c r="E2139" s="3" t="str">
        <f>IF(ISNUMBER(A2139),COUNTIF(Calculations!A:A, A2139),"")</f>
        <v/>
      </c>
      <c r="F2139" s="3" t="str">
        <f t="shared" si="396"/>
        <v/>
      </c>
      <c r="G2139" s="3" t="str">
        <f t="shared" si="397"/>
        <v/>
      </c>
      <c r="H2139" s="3" t="str">
        <f t="shared" si="399"/>
        <v/>
      </c>
      <c r="I2139" s="3" t="str">
        <f t="shared" si="400"/>
        <v/>
      </c>
      <c r="J2139" s="3" t="str">
        <f t="shared" si="401"/>
        <v/>
      </c>
      <c r="K2139" s="3" t="str">
        <f t="shared" si="402"/>
        <v/>
      </c>
      <c r="L2139" s="3" t="str">
        <f t="shared" si="404"/>
        <v/>
      </c>
      <c r="M2139" s="3" t="str">
        <f t="shared" si="405"/>
        <v/>
      </c>
    </row>
    <row r="2140" spans="1:13" x14ac:dyDescent="0.2">
      <c r="A2140" s="9" t="str">
        <f t="shared" si="403"/>
        <v/>
      </c>
      <c r="B2140" s="3" t="str">
        <f t="shared" si="395"/>
        <v/>
      </c>
      <c r="C2140" s="3" t="str">
        <f t="shared" si="398"/>
        <v/>
      </c>
      <c r="D2140" s="3" t="str">
        <f>IF(ISNUMBER(A2140),COUNTIF(Calculations!B:B, A2140),"")</f>
        <v/>
      </c>
      <c r="E2140" s="3" t="str">
        <f>IF(ISNUMBER(A2140),COUNTIF(Calculations!A:A, A2140),"")</f>
        <v/>
      </c>
      <c r="F2140" s="3" t="str">
        <f t="shared" si="396"/>
        <v/>
      </c>
      <c r="G2140" s="3" t="str">
        <f t="shared" si="397"/>
        <v/>
      </c>
      <c r="H2140" s="3" t="str">
        <f t="shared" si="399"/>
        <v/>
      </c>
      <c r="I2140" s="3" t="str">
        <f t="shared" si="400"/>
        <v/>
      </c>
      <c r="J2140" s="3" t="str">
        <f t="shared" si="401"/>
        <v/>
      </c>
      <c r="K2140" s="3" t="str">
        <f t="shared" si="402"/>
        <v/>
      </c>
      <c r="L2140" s="3" t="str">
        <f t="shared" si="404"/>
        <v/>
      </c>
      <c r="M2140" s="3" t="str">
        <f t="shared" si="405"/>
        <v/>
      </c>
    </row>
    <row r="2141" spans="1:13" x14ac:dyDescent="0.2">
      <c r="A2141" s="9" t="str">
        <f t="shared" si="403"/>
        <v/>
      </c>
      <c r="B2141" s="3" t="str">
        <f t="shared" si="395"/>
        <v/>
      </c>
      <c r="C2141" s="3" t="str">
        <f t="shared" si="398"/>
        <v/>
      </c>
      <c r="D2141" s="3" t="str">
        <f>IF(ISNUMBER(A2141),COUNTIF(Calculations!B:B, A2141),"")</f>
        <v/>
      </c>
      <c r="E2141" s="3" t="str">
        <f>IF(ISNUMBER(A2141),COUNTIF(Calculations!A:A, A2141),"")</f>
        <v/>
      </c>
      <c r="F2141" s="3" t="str">
        <f t="shared" si="396"/>
        <v/>
      </c>
      <c r="G2141" s="3" t="str">
        <f t="shared" si="397"/>
        <v/>
      </c>
      <c r="H2141" s="3" t="str">
        <f t="shared" si="399"/>
        <v/>
      </c>
      <c r="I2141" s="3" t="str">
        <f t="shared" si="400"/>
        <v/>
      </c>
      <c r="J2141" s="3" t="str">
        <f t="shared" si="401"/>
        <v/>
      </c>
      <c r="K2141" s="3" t="str">
        <f t="shared" si="402"/>
        <v/>
      </c>
      <c r="L2141" s="3" t="str">
        <f t="shared" si="404"/>
        <v/>
      </c>
      <c r="M2141" s="3" t="str">
        <f t="shared" si="405"/>
        <v/>
      </c>
    </row>
    <row r="2142" spans="1:13" x14ac:dyDescent="0.2">
      <c r="A2142" s="9" t="str">
        <f t="shared" si="403"/>
        <v/>
      </c>
      <c r="B2142" s="3" t="str">
        <f t="shared" si="395"/>
        <v/>
      </c>
      <c r="C2142" s="3" t="str">
        <f t="shared" si="398"/>
        <v/>
      </c>
      <c r="D2142" s="3" t="str">
        <f>IF(ISNUMBER(A2142),COUNTIF(Calculations!B:B, A2142),"")</f>
        <v/>
      </c>
      <c r="E2142" s="3" t="str">
        <f>IF(ISNUMBER(A2142),COUNTIF(Calculations!A:A, A2142),"")</f>
        <v/>
      </c>
      <c r="F2142" s="3" t="str">
        <f t="shared" si="396"/>
        <v/>
      </c>
      <c r="G2142" s="3" t="str">
        <f t="shared" si="397"/>
        <v/>
      </c>
      <c r="H2142" s="3" t="str">
        <f t="shared" si="399"/>
        <v/>
      </c>
      <c r="I2142" s="3" t="str">
        <f t="shared" si="400"/>
        <v/>
      </c>
      <c r="J2142" s="3" t="str">
        <f t="shared" si="401"/>
        <v/>
      </c>
      <c r="K2142" s="3" t="str">
        <f t="shared" si="402"/>
        <v/>
      </c>
      <c r="L2142" s="3" t="str">
        <f t="shared" si="404"/>
        <v/>
      </c>
      <c r="M2142" s="3" t="str">
        <f t="shared" si="405"/>
        <v/>
      </c>
    </row>
    <row r="2143" spans="1:13" x14ac:dyDescent="0.2">
      <c r="A2143" s="9" t="str">
        <f t="shared" si="403"/>
        <v/>
      </c>
      <c r="B2143" s="3" t="str">
        <f t="shared" si="395"/>
        <v/>
      </c>
      <c r="C2143" s="3" t="str">
        <f t="shared" si="398"/>
        <v/>
      </c>
      <c r="D2143" s="3" t="str">
        <f>IF(ISNUMBER(A2143),COUNTIF(Calculations!B:B, A2143),"")</f>
        <v/>
      </c>
      <c r="E2143" s="3" t="str">
        <f>IF(ISNUMBER(A2143),COUNTIF(Calculations!A:A, A2143),"")</f>
        <v/>
      </c>
      <c r="F2143" s="3" t="str">
        <f t="shared" si="396"/>
        <v/>
      </c>
      <c r="G2143" s="3" t="str">
        <f t="shared" si="397"/>
        <v/>
      </c>
      <c r="H2143" s="3" t="str">
        <f t="shared" si="399"/>
        <v/>
      </c>
      <c r="I2143" s="3" t="str">
        <f t="shared" si="400"/>
        <v/>
      </c>
      <c r="J2143" s="3" t="str">
        <f t="shared" si="401"/>
        <v/>
      </c>
      <c r="K2143" s="3" t="str">
        <f t="shared" si="402"/>
        <v/>
      </c>
      <c r="L2143" s="3" t="str">
        <f t="shared" si="404"/>
        <v/>
      </c>
      <c r="M2143" s="3" t="str">
        <f t="shared" si="405"/>
        <v/>
      </c>
    </row>
    <row r="2144" spans="1:13" x14ac:dyDescent="0.2">
      <c r="A2144" s="9" t="str">
        <f t="shared" si="403"/>
        <v/>
      </c>
      <c r="B2144" s="3" t="str">
        <f t="shared" si="395"/>
        <v/>
      </c>
      <c r="C2144" s="3" t="str">
        <f t="shared" si="398"/>
        <v/>
      </c>
      <c r="D2144" s="3" t="str">
        <f>IF(ISNUMBER(A2144),COUNTIF(Calculations!B:B, A2144),"")</f>
        <v/>
      </c>
      <c r="E2144" s="3" t="str">
        <f>IF(ISNUMBER(A2144),COUNTIF(Calculations!A:A, A2144),"")</f>
        <v/>
      </c>
      <c r="F2144" s="3" t="str">
        <f t="shared" si="396"/>
        <v/>
      </c>
      <c r="G2144" s="3" t="str">
        <f t="shared" si="397"/>
        <v/>
      </c>
      <c r="H2144" s="3" t="str">
        <f t="shared" si="399"/>
        <v/>
      </c>
      <c r="I2144" s="3" t="str">
        <f t="shared" si="400"/>
        <v/>
      </c>
      <c r="J2144" s="3" t="str">
        <f t="shared" si="401"/>
        <v/>
      </c>
      <c r="K2144" s="3" t="str">
        <f t="shared" si="402"/>
        <v/>
      </c>
      <c r="L2144" s="3" t="str">
        <f t="shared" si="404"/>
        <v/>
      </c>
      <c r="M2144" s="3" t="str">
        <f t="shared" si="405"/>
        <v/>
      </c>
    </row>
    <row r="2145" spans="1:13" x14ac:dyDescent="0.2">
      <c r="A2145" s="9" t="str">
        <f t="shared" si="403"/>
        <v/>
      </c>
      <c r="B2145" s="3" t="str">
        <f t="shared" si="395"/>
        <v/>
      </c>
      <c r="C2145" s="3" t="str">
        <f t="shared" si="398"/>
        <v/>
      </c>
      <c r="D2145" s="3" t="str">
        <f>IF(ISNUMBER(A2145),COUNTIF(Calculations!B:B, A2145),"")</f>
        <v/>
      </c>
      <c r="E2145" s="3" t="str">
        <f>IF(ISNUMBER(A2145),COUNTIF(Calculations!A:A, A2145),"")</f>
        <v/>
      </c>
      <c r="F2145" s="3" t="str">
        <f t="shared" si="396"/>
        <v/>
      </c>
      <c r="G2145" s="3" t="str">
        <f t="shared" si="397"/>
        <v/>
      </c>
      <c r="H2145" s="3" t="str">
        <f t="shared" si="399"/>
        <v/>
      </c>
      <c r="I2145" s="3" t="str">
        <f t="shared" si="400"/>
        <v/>
      </c>
      <c r="J2145" s="3" t="str">
        <f t="shared" si="401"/>
        <v/>
      </c>
      <c r="K2145" s="3" t="str">
        <f t="shared" si="402"/>
        <v/>
      </c>
      <c r="L2145" s="3" t="str">
        <f t="shared" si="404"/>
        <v/>
      </c>
      <c r="M2145" s="3" t="str">
        <f t="shared" si="405"/>
        <v/>
      </c>
    </row>
    <row r="2146" spans="1:13" x14ac:dyDescent="0.2">
      <c r="A2146" s="9" t="str">
        <f t="shared" si="403"/>
        <v/>
      </c>
      <c r="B2146" s="3" t="str">
        <f t="shared" si="395"/>
        <v/>
      </c>
      <c r="C2146" s="3" t="str">
        <f t="shared" si="398"/>
        <v/>
      </c>
      <c r="D2146" s="3" t="str">
        <f>IF(ISNUMBER(A2146),COUNTIF(Calculations!B:B, A2146),"")</f>
        <v/>
      </c>
      <c r="E2146" s="3" t="str">
        <f>IF(ISNUMBER(A2146),COUNTIF(Calculations!A:A, A2146),"")</f>
        <v/>
      </c>
      <c r="F2146" s="3" t="str">
        <f t="shared" si="396"/>
        <v/>
      </c>
      <c r="G2146" s="3" t="str">
        <f t="shared" si="397"/>
        <v/>
      </c>
      <c r="H2146" s="3" t="str">
        <f t="shared" si="399"/>
        <v/>
      </c>
      <c r="I2146" s="3" t="str">
        <f t="shared" si="400"/>
        <v/>
      </c>
      <c r="J2146" s="3" t="str">
        <f t="shared" si="401"/>
        <v/>
      </c>
      <c r="K2146" s="3" t="str">
        <f t="shared" si="402"/>
        <v/>
      </c>
      <c r="L2146" s="3" t="str">
        <f t="shared" si="404"/>
        <v/>
      </c>
      <c r="M2146" s="3" t="str">
        <f t="shared" si="405"/>
        <v/>
      </c>
    </row>
    <row r="2147" spans="1:13" x14ac:dyDescent="0.2">
      <c r="A2147" s="9" t="str">
        <f t="shared" si="403"/>
        <v/>
      </c>
      <c r="B2147" s="3" t="str">
        <f t="shared" si="395"/>
        <v/>
      </c>
      <c r="C2147" s="3" t="str">
        <f t="shared" si="398"/>
        <v/>
      </c>
      <c r="D2147" s="3" t="str">
        <f>IF(ISNUMBER(A2147),COUNTIF(Calculations!B:B, A2147),"")</f>
        <v/>
      </c>
      <c r="E2147" s="3" t="str">
        <f>IF(ISNUMBER(A2147),COUNTIF(Calculations!A:A, A2147),"")</f>
        <v/>
      </c>
      <c r="F2147" s="3" t="str">
        <f t="shared" si="396"/>
        <v/>
      </c>
      <c r="G2147" s="3" t="str">
        <f t="shared" si="397"/>
        <v/>
      </c>
      <c r="H2147" s="3" t="str">
        <f t="shared" si="399"/>
        <v/>
      </c>
      <c r="I2147" s="3" t="str">
        <f t="shared" si="400"/>
        <v/>
      </c>
      <c r="J2147" s="3" t="str">
        <f t="shared" si="401"/>
        <v/>
      </c>
      <c r="K2147" s="3" t="str">
        <f t="shared" si="402"/>
        <v/>
      </c>
      <c r="L2147" s="3" t="str">
        <f t="shared" si="404"/>
        <v/>
      </c>
      <c r="M2147" s="3" t="str">
        <f t="shared" si="405"/>
        <v/>
      </c>
    </row>
    <row r="2148" spans="1:13" x14ac:dyDescent="0.2">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3" t="str">
        <f t="shared" ref="F2148:F2211" si="407">IF(ISNUMBER(A2148),F2147 + D2148,"")</f>
        <v/>
      </c>
      <c r="G2148" s="3" t="str">
        <f t="shared" ref="G2148:G2211" si="408">IF(ISNUMBER(A2148),G2147 + E2148,"")</f>
        <v/>
      </c>
      <c r="H2148" s="3" t="str">
        <f t="shared" si="399"/>
        <v/>
      </c>
      <c r="I2148" s="3" t="str">
        <f t="shared" si="400"/>
        <v/>
      </c>
      <c r="J2148" s="3" t="str">
        <f t="shared" si="401"/>
        <v/>
      </c>
      <c r="K2148" s="3" t="str">
        <f t="shared" si="402"/>
        <v/>
      </c>
      <c r="L2148" s="3" t="str">
        <f t="shared" si="404"/>
        <v/>
      </c>
      <c r="M2148" s="3" t="str">
        <f t="shared" si="405"/>
        <v/>
      </c>
    </row>
    <row r="2149" spans="1:13" x14ac:dyDescent="0.2">
      <c r="A2149" s="9" t="str">
        <f t="shared" si="403"/>
        <v/>
      </c>
      <c r="B2149" s="3" t="str">
        <f t="shared" si="406"/>
        <v/>
      </c>
      <c r="C2149" s="3" t="str">
        <f t="shared" si="398"/>
        <v/>
      </c>
      <c r="D2149" s="3" t="str">
        <f>IF(ISNUMBER(A2149),COUNTIF(Calculations!B:B, A2149),"")</f>
        <v/>
      </c>
      <c r="E2149" s="3" t="str">
        <f>IF(ISNUMBER(A2149),COUNTIF(Calculations!A:A, A2149),"")</f>
        <v/>
      </c>
      <c r="F2149" s="3" t="str">
        <f t="shared" si="407"/>
        <v/>
      </c>
      <c r="G2149" s="3" t="str">
        <f t="shared" si="408"/>
        <v/>
      </c>
      <c r="H2149" s="3" t="str">
        <f t="shared" si="399"/>
        <v/>
      </c>
      <c r="I2149" s="3" t="str">
        <f t="shared" si="400"/>
        <v/>
      </c>
      <c r="J2149" s="3" t="str">
        <f t="shared" si="401"/>
        <v/>
      </c>
      <c r="K2149" s="3" t="str">
        <f t="shared" si="402"/>
        <v/>
      </c>
      <c r="L2149" s="3" t="str">
        <f t="shared" si="404"/>
        <v/>
      </c>
      <c r="M2149" s="3" t="str">
        <f t="shared" si="405"/>
        <v/>
      </c>
    </row>
    <row r="2150" spans="1:13" x14ac:dyDescent="0.2">
      <c r="A2150" s="9" t="str">
        <f t="shared" si="403"/>
        <v/>
      </c>
      <c r="B2150" s="3" t="str">
        <f t="shared" si="406"/>
        <v/>
      </c>
      <c r="C2150" s="3" t="str">
        <f t="shared" si="398"/>
        <v/>
      </c>
      <c r="D2150" s="3" t="str">
        <f>IF(ISNUMBER(A2150),COUNTIF(Calculations!B:B, A2150),"")</f>
        <v/>
      </c>
      <c r="E2150" s="3" t="str">
        <f>IF(ISNUMBER(A2150),COUNTIF(Calculations!A:A, A2150),"")</f>
        <v/>
      </c>
      <c r="F2150" s="3" t="str">
        <f t="shared" si="407"/>
        <v/>
      </c>
      <c r="G2150" s="3" t="str">
        <f t="shared" si="408"/>
        <v/>
      </c>
      <c r="H2150" s="3" t="str">
        <f t="shared" si="399"/>
        <v/>
      </c>
      <c r="I2150" s="3" t="str">
        <f t="shared" si="400"/>
        <v/>
      </c>
      <c r="J2150" s="3" t="str">
        <f t="shared" si="401"/>
        <v/>
      </c>
      <c r="K2150" s="3" t="str">
        <f t="shared" si="402"/>
        <v/>
      </c>
      <c r="L2150" s="3" t="str">
        <f t="shared" si="404"/>
        <v/>
      </c>
      <c r="M2150" s="3" t="str">
        <f t="shared" si="405"/>
        <v/>
      </c>
    </row>
    <row r="2151" spans="1:13" x14ac:dyDescent="0.2">
      <c r="A2151" s="9" t="str">
        <f t="shared" si="403"/>
        <v/>
      </c>
      <c r="B2151" s="3" t="str">
        <f t="shared" si="406"/>
        <v/>
      </c>
      <c r="C2151" s="3" t="str">
        <f t="shared" si="398"/>
        <v/>
      </c>
      <c r="D2151" s="3" t="str">
        <f>IF(ISNUMBER(A2151),COUNTIF(Calculations!B:B, A2151),"")</f>
        <v/>
      </c>
      <c r="E2151" s="3" t="str">
        <f>IF(ISNUMBER(A2151),COUNTIF(Calculations!A:A, A2151),"")</f>
        <v/>
      </c>
      <c r="F2151" s="3" t="str">
        <f t="shared" si="407"/>
        <v/>
      </c>
      <c r="G2151" s="3" t="str">
        <f t="shared" si="408"/>
        <v/>
      </c>
      <c r="H2151" s="3" t="str">
        <f t="shared" si="399"/>
        <v/>
      </c>
      <c r="I2151" s="3" t="str">
        <f t="shared" si="400"/>
        <v/>
      </c>
      <c r="J2151" s="3" t="str">
        <f t="shared" si="401"/>
        <v/>
      </c>
      <c r="K2151" s="3" t="str">
        <f t="shared" si="402"/>
        <v/>
      </c>
      <c r="L2151" s="3" t="str">
        <f t="shared" si="404"/>
        <v/>
      </c>
      <c r="M2151" s="3" t="str">
        <f t="shared" si="405"/>
        <v/>
      </c>
    </row>
    <row r="2152" spans="1:13" x14ac:dyDescent="0.2">
      <c r="A2152" s="9" t="str">
        <f t="shared" si="403"/>
        <v/>
      </c>
      <c r="B2152" s="3" t="str">
        <f t="shared" si="406"/>
        <v/>
      </c>
      <c r="C2152" s="3" t="str">
        <f t="shared" si="398"/>
        <v/>
      </c>
      <c r="D2152" s="3" t="str">
        <f>IF(ISNUMBER(A2152),COUNTIF(Calculations!B:B, A2152),"")</f>
        <v/>
      </c>
      <c r="E2152" s="3" t="str">
        <f>IF(ISNUMBER(A2152),COUNTIF(Calculations!A:A, A2152),"")</f>
        <v/>
      </c>
      <c r="F2152" s="3" t="str">
        <f t="shared" si="407"/>
        <v/>
      </c>
      <c r="G2152" s="3" t="str">
        <f t="shared" si="408"/>
        <v/>
      </c>
      <c r="H2152" s="3" t="str">
        <f t="shared" si="399"/>
        <v/>
      </c>
      <c r="I2152" s="3" t="str">
        <f t="shared" si="400"/>
        <v/>
      </c>
      <c r="J2152" s="3" t="str">
        <f t="shared" si="401"/>
        <v/>
      </c>
      <c r="K2152" s="3" t="str">
        <f t="shared" si="402"/>
        <v/>
      </c>
      <c r="L2152" s="3" t="str">
        <f t="shared" si="404"/>
        <v/>
      </c>
      <c r="M2152" s="3" t="str">
        <f t="shared" si="405"/>
        <v/>
      </c>
    </row>
    <row r="2153" spans="1:13" x14ac:dyDescent="0.2">
      <c r="A2153" s="9" t="str">
        <f t="shared" si="403"/>
        <v/>
      </c>
      <c r="B2153" s="3" t="str">
        <f t="shared" si="406"/>
        <v/>
      </c>
      <c r="C2153" s="3" t="str">
        <f t="shared" si="398"/>
        <v/>
      </c>
      <c r="D2153" s="3" t="str">
        <f>IF(ISNUMBER(A2153),COUNTIF(Calculations!B:B, A2153),"")</f>
        <v/>
      </c>
      <c r="E2153" s="3" t="str">
        <f>IF(ISNUMBER(A2153),COUNTIF(Calculations!A:A, A2153),"")</f>
        <v/>
      </c>
      <c r="F2153" s="3" t="str">
        <f t="shared" si="407"/>
        <v/>
      </c>
      <c r="G2153" s="3" t="str">
        <f t="shared" si="408"/>
        <v/>
      </c>
      <c r="H2153" s="3" t="str">
        <f t="shared" si="399"/>
        <v/>
      </c>
      <c r="I2153" s="3" t="str">
        <f t="shared" si="400"/>
        <v/>
      </c>
      <c r="J2153" s="3" t="str">
        <f t="shared" si="401"/>
        <v/>
      </c>
      <c r="K2153" s="3" t="str">
        <f t="shared" si="402"/>
        <v/>
      </c>
      <c r="L2153" s="3" t="str">
        <f t="shared" si="404"/>
        <v/>
      </c>
      <c r="M2153" s="3" t="str">
        <f t="shared" si="405"/>
        <v/>
      </c>
    </row>
    <row r="2154" spans="1:13" x14ac:dyDescent="0.2">
      <c r="A2154" s="9" t="str">
        <f t="shared" si="403"/>
        <v/>
      </c>
      <c r="B2154" s="3" t="str">
        <f t="shared" si="406"/>
        <v/>
      </c>
      <c r="C2154" s="3" t="str">
        <f t="shared" si="398"/>
        <v/>
      </c>
      <c r="D2154" s="3" t="str">
        <f>IF(ISNUMBER(A2154),COUNTIF(Calculations!B:B, A2154),"")</f>
        <v/>
      </c>
      <c r="E2154" s="3" t="str">
        <f>IF(ISNUMBER(A2154),COUNTIF(Calculations!A:A, A2154),"")</f>
        <v/>
      </c>
      <c r="F2154" s="3" t="str">
        <f t="shared" si="407"/>
        <v/>
      </c>
      <c r="G2154" s="3" t="str">
        <f t="shared" si="408"/>
        <v/>
      </c>
      <c r="H2154" s="3" t="str">
        <f t="shared" si="399"/>
        <v/>
      </c>
      <c r="I2154" s="3" t="str">
        <f t="shared" si="400"/>
        <v/>
      </c>
      <c r="J2154" s="3" t="str">
        <f t="shared" si="401"/>
        <v/>
      </c>
      <c r="K2154" s="3" t="str">
        <f t="shared" si="402"/>
        <v/>
      </c>
      <c r="L2154" s="3" t="str">
        <f t="shared" si="404"/>
        <v/>
      </c>
      <c r="M2154" s="3" t="str">
        <f t="shared" si="405"/>
        <v/>
      </c>
    </row>
    <row r="2155" spans="1:13" x14ac:dyDescent="0.2">
      <c r="A2155" s="9" t="str">
        <f t="shared" si="403"/>
        <v/>
      </c>
      <c r="B2155" s="3" t="str">
        <f t="shared" si="406"/>
        <v/>
      </c>
      <c r="C2155" s="3" t="str">
        <f t="shared" si="398"/>
        <v/>
      </c>
      <c r="D2155" s="3" t="str">
        <f>IF(ISNUMBER(A2155),COUNTIF(Calculations!B:B, A2155),"")</f>
        <v/>
      </c>
      <c r="E2155" s="3" t="str">
        <f>IF(ISNUMBER(A2155),COUNTIF(Calculations!A:A, A2155),"")</f>
        <v/>
      </c>
      <c r="F2155" s="3" t="str">
        <f t="shared" si="407"/>
        <v/>
      </c>
      <c r="G2155" s="3" t="str">
        <f t="shared" si="408"/>
        <v/>
      </c>
      <c r="H2155" s="3" t="str">
        <f t="shared" si="399"/>
        <v/>
      </c>
      <c r="I2155" s="3" t="str">
        <f t="shared" si="400"/>
        <v/>
      </c>
      <c r="J2155" s="3" t="str">
        <f t="shared" si="401"/>
        <v/>
      </c>
      <c r="K2155" s="3" t="str">
        <f t="shared" si="402"/>
        <v/>
      </c>
      <c r="L2155" s="3" t="str">
        <f t="shared" si="404"/>
        <v/>
      </c>
      <c r="M2155" s="3" t="str">
        <f t="shared" si="405"/>
        <v/>
      </c>
    </row>
    <row r="2156" spans="1:13" x14ac:dyDescent="0.2">
      <c r="A2156" s="9" t="str">
        <f t="shared" si="403"/>
        <v/>
      </c>
      <c r="B2156" s="3" t="str">
        <f t="shared" si="406"/>
        <v/>
      </c>
      <c r="C2156" s="3" t="str">
        <f t="shared" si="398"/>
        <v/>
      </c>
      <c r="D2156" s="3" t="str">
        <f>IF(ISNUMBER(A2156),COUNTIF(Calculations!B:B, A2156),"")</f>
        <v/>
      </c>
      <c r="E2156" s="3" t="str">
        <f>IF(ISNUMBER(A2156),COUNTIF(Calculations!A:A, A2156),"")</f>
        <v/>
      </c>
      <c r="F2156" s="3" t="str">
        <f t="shared" si="407"/>
        <v/>
      </c>
      <c r="G2156" s="3" t="str">
        <f t="shared" si="408"/>
        <v/>
      </c>
      <c r="H2156" s="3" t="str">
        <f t="shared" si="399"/>
        <v/>
      </c>
      <c r="I2156" s="3" t="str">
        <f t="shared" si="400"/>
        <v/>
      </c>
      <c r="J2156" s="3" t="str">
        <f t="shared" si="401"/>
        <v/>
      </c>
      <c r="K2156" s="3" t="str">
        <f t="shared" si="402"/>
        <v/>
      </c>
      <c r="L2156" s="3" t="str">
        <f t="shared" si="404"/>
        <v/>
      </c>
      <c r="M2156" s="3" t="str">
        <f t="shared" si="405"/>
        <v/>
      </c>
    </row>
    <row r="2157" spans="1:13" x14ac:dyDescent="0.2">
      <c r="A2157" s="9" t="str">
        <f t="shared" si="403"/>
        <v/>
      </c>
      <c r="B2157" s="3" t="str">
        <f t="shared" si="406"/>
        <v/>
      </c>
      <c r="C2157" s="3" t="str">
        <f t="shared" si="398"/>
        <v/>
      </c>
      <c r="D2157" s="3" t="str">
        <f>IF(ISNUMBER(A2157),COUNTIF(Calculations!B:B, A2157),"")</f>
        <v/>
      </c>
      <c r="E2157" s="3" t="str">
        <f>IF(ISNUMBER(A2157),COUNTIF(Calculations!A:A, A2157),"")</f>
        <v/>
      </c>
      <c r="F2157" s="3" t="str">
        <f t="shared" si="407"/>
        <v/>
      </c>
      <c r="G2157" s="3" t="str">
        <f t="shared" si="408"/>
        <v/>
      </c>
      <c r="H2157" s="3" t="str">
        <f t="shared" si="399"/>
        <v/>
      </c>
      <c r="I2157" s="3" t="str">
        <f t="shared" si="400"/>
        <v/>
      </c>
      <c r="J2157" s="3" t="str">
        <f t="shared" si="401"/>
        <v/>
      </c>
      <c r="K2157" s="3" t="str">
        <f t="shared" si="402"/>
        <v/>
      </c>
      <c r="L2157" s="3" t="str">
        <f t="shared" si="404"/>
        <v/>
      </c>
      <c r="M2157" s="3" t="str">
        <f t="shared" si="405"/>
        <v/>
      </c>
    </row>
    <row r="2158" spans="1:13" x14ac:dyDescent="0.2">
      <c r="A2158" s="9" t="str">
        <f t="shared" si="403"/>
        <v/>
      </c>
      <c r="B2158" s="3" t="str">
        <f t="shared" si="406"/>
        <v/>
      </c>
      <c r="C2158" s="3" t="str">
        <f t="shared" si="398"/>
        <v/>
      </c>
      <c r="D2158" s="3" t="str">
        <f>IF(ISNUMBER(A2158),COUNTIF(Calculations!B:B, A2158),"")</f>
        <v/>
      </c>
      <c r="E2158" s="3" t="str">
        <f>IF(ISNUMBER(A2158),COUNTIF(Calculations!A:A, A2158),"")</f>
        <v/>
      </c>
      <c r="F2158" s="3" t="str">
        <f t="shared" si="407"/>
        <v/>
      </c>
      <c r="G2158" s="3" t="str">
        <f t="shared" si="408"/>
        <v/>
      </c>
      <c r="H2158" s="3" t="str">
        <f t="shared" si="399"/>
        <v/>
      </c>
      <c r="I2158" s="3" t="str">
        <f t="shared" si="400"/>
        <v/>
      </c>
      <c r="J2158" s="3" t="str">
        <f t="shared" si="401"/>
        <v/>
      </c>
      <c r="K2158" s="3" t="str">
        <f t="shared" si="402"/>
        <v/>
      </c>
      <c r="L2158" s="3" t="str">
        <f t="shared" si="404"/>
        <v/>
      </c>
      <c r="M2158" s="3" t="str">
        <f t="shared" si="405"/>
        <v/>
      </c>
    </row>
    <row r="2159" spans="1:13" x14ac:dyDescent="0.2">
      <c r="A2159" s="9" t="str">
        <f t="shared" si="403"/>
        <v/>
      </c>
      <c r="B2159" s="3" t="str">
        <f t="shared" si="406"/>
        <v/>
      </c>
      <c r="C2159" s="3" t="str">
        <f t="shared" si="398"/>
        <v/>
      </c>
      <c r="D2159" s="3" t="str">
        <f>IF(ISNUMBER(A2159),COUNTIF(Calculations!B:B, A2159),"")</f>
        <v/>
      </c>
      <c r="E2159" s="3" t="str">
        <f>IF(ISNUMBER(A2159),COUNTIF(Calculations!A:A, A2159),"")</f>
        <v/>
      </c>
      <c r="F2159" s="3" t="str">
        <f t="shared" si="407"/>
        <v/>
      </c>
      <c r="G2159" s="3" t="str">
        <f t="shared" si="408"/>
        <v/>
      </c>
      <c r="H2159" s="3" t="str">
        <f t="shared" si="399"/>
        <v/>
      </c>
      <c r="I2159" s="3" t="str">
        <f t="shared" si="400"/>
        <v/>
      </c>
      <c r="J2159" s="3" t="str">
        <f t="shared" si="401"/>
        <v/>
      </c>
      <c r="K2159" s="3" t="str">
        <f t="shared" si="402"/>
        <v/>
      </c>
      <c r="L2159" s="3" t="str">
        <f t="shared" si="404"/>
        <v/>
      </c>
      <c r="M2159" s="3" t="str">
        <f t="shared" si="405"/>
        <v/>
      </c>
    </row>
    <row r="2160" spans="1:13" x14ac:dyDescent="0.2">
      <c r="A2160" s="9" t="str">
        <f t="shared" si="403"/>
        <v/>
      </c>
      <c r="B2160" s="3" t="str">
        <f t="shared" si="406"/>
        <v/>
      </c>
      <c r="C2160" s="3" t="str">
        <f t="shared" si="398"/>
        <v/>
      </c>
      <c r="D2160" s="3" t="str">
        <f>IF(ISNUMBER(A2160),COUNTIF(Calculations!B:B, A2160),"")</f>
        <v/>
      </c>
      <c r="E2160" s="3" t="str">
        <f>IF(ISNUMBER(A2160),COUNTIF(Calculations!A:A, A2160),"")</f>
        <v/>
      </c>
      <c r="F2160" s="3" t="str">
        <f t="shared" si="407"/>
        <v/>
      </c>
      <c r="G2160" s="3" t="str">
        <f t="shared" si="408"/>
        <v/>
      </c>
      <c r="H2160" s="3" t="str">
        <f t="shared" si="399"/>
        <v/>
      </c>
      <c r="I2160" s="3" t="str">
        <f t="shared" si="400"/>
        <v/>
      </c>
      <c r="J2160" s="3" t="str">
        <f t="shared" si="401"/>
        <v/>
      </c>
      <c r="K2160" s="3" t="str">
        <f t="shared" si="402"/>
        <v/>
      </c>
      <c r="L2160" s="3" t="str">
        <f t="shared" si="404"/>
        <v/>
      </c>
      <c r="M2160" s="3" t="str">
        <f t="shared" si="405"/>
        <v/>
      </c>
    </row>
    <row r="2161" spans="1:13" x14ac:dyDescent="0.2">
      <c r="A2161" s="9" t="str">
        <f t="shared" si="403"/>
        <v/>
      </c>
      <c r="B2161" s="3" t="str">
        <f t="shared" si="406"/>
        <v/>
      </c>
      <c r="C2161" s="3" t="str">
        <f t="shared" si="398"/>
        <v/>
      </c>
      <c r="D2161" s="3" t="str">
        <f>IF(ISNUMBER(A2161),COUNTIF(Calculations!B:B, A2161),"")</f>
        <v/>
      </c>
      <c r="E2161" s="3" t="str">
        <f>IF(ISNUMBER(A2161),COUNTIF(Calculations!A:A, A2161),"")</f>
        <v/>
      </c>
      <c r="F2161" s="3" t="str">
        <f t="shared" si="407"/>
        <v/>
      </c>
      <c r="G2161" s="3" t="str">
        <f t="shared" si="408"/>
        <v/>
      </c>
      <c r="H2161" s="3" t="str">
        <f t="shared" si="399"/>
        <v/>
      </c>
      <c r="I2161" s="3" t="str">
        <f t="shared" si="400"/>
        <v/>
      </c>
      <c r="J2161" s="3" t="str">
        <f t="shared" si="401"/>
        <v/>
      </c>
      <c r="K2161" s="3" t="str">
        <f t="shared" si="402"/>
        <v/>
      </c>
      <c r="L2161" s="3" t="str">
        <f t="shared" si="404"/>
        <v/>
      </c>
      <c r="M2161" s="3" t="str">
        <f t="shared" si="405"/>
        <v/>
      </c>
    </row>
    <row r="2162" spans="1:13" x14ac:dyDescent="0.2">
      <c r="A2162" s="9" t="str">
        <f t="shared" si="403"/>
        <v/>
      </c>
      <c r="B2162" s="3" t="str">
        <f t="shared" si="406"/>
        <v/>
      </c>
      <c r="C2162" s="3" t="str">
        <f t="shared" si="398"/>
        <v/>
      </c>
      <c r="D2162" s="3" t="str">
        <f>IF(ISNUMBER(A2162),COUNTIF(Calculations!B:B, A2162),"")</f>
        <v/>
      </c>
      <c r="E2162" s="3" t="str">
        <f>IF(ISNUMBER(A2162),COUNTIF(Calculations!A:A, A2162),"")</f>
        <v/>
      </c>
      <c r="F2162" s="3" t="str">
        <f t="shared" si="407"/>
        <v/>
      </c>
      <c r="G2162" s="3" t="str">
        <f t="shared" si="408"/>
        <v/>
      </c>
      <c r="H2162" s="3" t="str">
        <f t="shared" si="399"/>
        <v/>
      </c>
      <c r="I2162" s="3" t="str">
        <f t="shared" si="400"/>
        <v/>
      </c>
      <c r="J2162" s="3" t="str">
        <f t="shared" si="401"/>
        <v/>
      </c>
      <c r="K2162" s="3" t="str">
        <f t="shared" si="402"/>
        <v/>
      </c>
      <c r="L2162" s="3" t="str">
        <f t="shared" si="404"/>
        <v/>
      </c>
      <c r="M2162" s="3" t="str">
        <f t="shared" si="405"/>
        <v/>
      </c>
    </row>
    <row r="2163" spans="1:13" x14ac:dyDescent="0.2">
      <c r="A2163" s="9" t="str">
        <f t="shared" si="403"/>
        <v/>
      </c>
      <c r="B2163" s="3" t="str">
        <f t="shared" si="406"/>
        <v/>
      </c>
      <c r="C2163" s="3" t="str">
        <f t="shared" si="398"/>
        <v/>
      </c>
      <c r="D2163" s="3" t="str">
        <f>IF(ISNUMBER(A2163),COUNTIF(Calculations!B:B, A2163),"")</f>
        <v/>
      </c>
      <c r="E2163" s="3" t="str">
        <f>IF(ISNUMBER(A2163),COUNTIF(Calculations!A:A, A2163),"")</f>
        <v/>
      </c>
      <c r="F2163" s="3" t="str">
        <f t="shared" si="407"/>
        <v/>
      </c>
      <c r="G2163" s="3" t="str">
        <f t="shared" si="408"/>
        <v/>
      </c>
      <c r="H2163" s="3" t="str">
        <f t="shared" si="399"/>
        <v/>
      </c>
      <c r="I2163" s="3" t="str">
        <f t="shared" si="400"/>
        <v/>
      </c>
      <c r="J2163" s="3" t="str">
        <f t="shared" si="401"/>
        <v/>
      </c>
      <c r="K2163" s="3" t="str">
        <f t="shared" si="402"/>
        <v/>
      </c>
      <c r="L2163" s="3" t="str">
        <f t="shared" si="404"/>
        <v/>
      </c>
      <c r="M2163" s="3" t="str">
        <f t="shared" si="405"/>
        <v/>
      </c>
    </row>
    <row r="2164" spans="1:13" x14ac:dyDescent="0.2">
      <c r="A2164" s="9" t="str">
        <f t="shared" si="403"/>
        <v/>
      </c>
      <c r="B2164" s="3" t="str">
        <f t="shared" si="406"/>
        <v/>
      </c>
      <c r="C2164" s="3" t="str">
        <f t="shared" si="398"/>
        <v/>
      </c>
      <c r="D2164" s="3" t="str">
        <f>IF(ISNUMBER(A2164),COUNTIF(Calculations!B:B, A2164),"")</f>
        <v/>
      </c>
      <c r="E2164" s="3" t="str">
        <f>IF(ISNUMBER(A2164),COUNTIF(Calculations!A:A, A2164),"")</f>
        <v/>
      </c>
      <c r="F2164" s="3" t="str">
        <f t="shared" si="407"/>
        <v/>
      </c>
      <c r="G2164" s="3" t="str">
        <f t="shared" si="408"/>
        <v/>
      </c>
      <c r="H2164" s="3" t="str">
        <f t="shared" si="399"/>
        <v/>
      </c>
      <c r="I2164" s="3" t="str">
        <f t="shared" si="400"/>
        <v/>
      </c>
      <c r="J2164" s="3" t="str">
        <f t="shared" si="401"/>
        <v/>
      </c>
      <c r="K2164" s="3" t="str">
        <f t="shared" si="402"/>
        <v/>
      </c>
      <c r="L2164" s="3" t="str">
        <f t="shared" si="404"/>
        <v/>
      </c>
      <c r="M2164" s="3" t="str">
        <f t="shared" si="405"/>
        <v/>
      </c>
    </row>
    <row r="2165" spans="1:13" x14ac:dyDescent="0.2">
      <c r="A2165" s="9" t="str">
        <f t="shared" si="403"/>
        <v/>
      </c>
      <c r="B2165" s="3" t="str">
        <f t="shared" si="406"/>
        <v/>
      </c>
      <c r="C2165" s="3" t="str">
        <f t="shared" si="398"/>
        <v/>
      </c>
      <c r="D2165" s="3" t="str">
        <f>IF(ISNUMBER(A2165),COUNTIF(Calculations!B:B, A2165),"")</f>
        <v/>
      </c>
      <c r="E2165" s="3" t="str">
        <f>IF(ISNUMBER(A2165),COUNTIF(Calculations!A:A, A2165),"")</f>
        <v/>
      </c>
      <c r="F2165" s="3" t="str">
        <f t="shared" si="407"/>
        <v/>
      </c>
      <c r="G2165" s="3" t="str">
        <f t="shared" si="408"/>
        <v/>
      </c>
      <c r="H2165" s="3" t="str">
        <f t="shared" si="399"/>
        <v/>
      </c>
      <c r="I2165" s="3" t="str">
        <f t="shared" si="400"/>
        <v/>
      </c>
      <c r="J2165" s="3" t="str">
        <f t="shared" si="401"/>
        <v/>
      </c>
      <c r="K2165" s="3" t="str">
        <f t="shared" si="402"/>
        <v/>
      </c>
      <c r="L2165" s="3" t="str">
        <f t="shared" si="404"/>
        <v/>
      </c>
      <c r="M2165" s="3" t="str">
        <f t="shared" si="405"/>
        <v/>
      </c>
    </row>
    <row r="2166" spans="1:13" x14ac:dyDescent="0.2">
      <c r="A2166" s="9" t="str">
        <f t="shared" si="403"/>
        <v/>
      </c>
      <c r="B2166" s="3" t="str">
        <f t="shared" si="406"/>
        <v/>
      </c>
      <c r="C2166" s="3" t="str">
        <f t="shared" si="398"/>
        <v/>
      </c>
      <c r="D2166" s="3" t="str">
        <f>IF(ISNUMBER(A2166),COUNTIF(Calculations!B:B, A2166),"")</f>
        <v/>
      </c>
      <c r="E2166" s="3" t="str">
        <f>IF(ISNUMBER(A2166),COUNTIF(Calculations!A:A, A2166),"")</f>
        <v/>
      </c>
      <c r="F2166" s="3" t="str">
        <f t="shared" si="407"/>
        <v/>
      </c>
      <c r="G2166" s="3" t="str">
        <f t="shared" si="408"/>
        <v/>
      </c>
      <c r="H2166" s="3" t="str">
        <f t="shared" si="399"/>
        <v/>
      </c>
      <c r="I2166" s="3" t="str">
        <f t="shared" si="400"/>
        <v/>
      </c>
      <c r="J2166" s="3" t="str">
        <f t="shared" si="401"/>
        <v/>
      </c>
      <c r="K2166" s="3" t="str">
        <f t="shared" si="402"/>
        <v/>
      </c>
      <c r="L2166" s="3" t="str">
        <f t="shared" si="404"/>
        <v/>
      </c>
      <c r="M2166" s="3" t="str">
        <f t="shared" si="405"/>
        <v/>
      </c>
    </row>
    <row r="2167" spans="1:13" x14ac:dyDescent="0.2">
      <c r="A2167" s="9" t="str">
        <f t="shared" si="403"/>
        <v/>
      </c>
      <c r="B2167" s="3" t="str">
        <f t="shared" si="406"/>
        <v/>
      </c>
      <c r="C2167" s="3" t="str">
        <f t="shared" si="398"/>
        <v/>
      </c>
      <c r="D2167" s="3" t="str">
        <f>IF(ISNUMBER(A2167),COUNTIF(Calculations!B:B, A2167),"")</f>
        <v/>
      </c>
      <c r="E2167" s="3" t="str">
        <f>IF(ISNUMBER(A2167),COUNTIF(Calculations!A:A, A2167),"")</f>
        <v/>
      </c>
      <c r="F2167" s="3" t="str">
        <f t="shared" si="407"/>
        <v/>
      </c>
      <c r="G2167" s="3" t="str">
        <f t="shared" si="408"/>
        <v/>
      </c>
      <c r="H2167" s="3" t="str">
        <f t="shared" si="399"/>
        <v/>
      </c>
      <c r="I2167" s="3" t="str">
        <f t="shared" si="400"/>
        <v/>
      </c>
      <c r="J2167" s="3" t="str">
        <f t="shared" si="401"/>
        <v/>
      </c>
      <c r="K2167" s="3" t="str">
        <f t="shared" si="402"/>
        <v/>
      </c>
      <c r="L2167" s="3" t="str">
        <f t="shared" si="404"/>
        <v/>
      </c>
      <c r="M2167" s="3" t="str">
        <f t="shared" si="405"/>
        <v/>
      </c>
    </row>
    <row r="2168" spans="1:13" x14ac:dyDescent="0.2">
      <c r="A2168" s="9" t="str">
        <f t="shared" si="403"/>
        <v/>
      </c>
      <c r="B2168" s="3" t="str">
        <f t="shared" si="406"/>
        <v/>
      </c>
      <c r="C2168" s="3" t="str">
        <f t="shared" si="398"/>
        <v/>
      </c>
      <c r="D2168" s="3" t="str">
        <f>IF(ISNUMBER(A2168),COUNTIF(Calculations!B:B, A2168),"")</f>
        <v/>
      </c>
      <c r="E2168" s="3" t="str">
        <f>IF(ISNUMBER(A2168),COUNTIF(Calculations!A:A, A2168),"")</f>
        <v/>
      </c>
      <c r="F2168" s="3" t="str">
        <f t="shared" si="407"/>
        <v/>
      </c>
      <c r="G2168" s="3" t="str">
        <f t="shared" si="408"/>
        <v/>
      </c>
      <c r="H2168" s="3" t="str">
        <f t="shared" si="399"/>
        <v/>
      </c>
      <c r="I2168" s="3" t="str">
        <f t="shared" si="400"/>
        <v/>
      </c>
      <c r="J2168" s="3" t="str">
        <f t="shared" si="401"/>
        <v/>
      </c>
      <c r="K2168" s="3" t="str">
        <f t="shared" si="402"/>
        <v/>
      </c>
      <c r="L2168" s="3" t="str">
        <f t="shared" si="404"/>
        <v/>
      </c>
      <c r="M2168" s="3" t="str">
        <f t="shared" si="405"/>
        <v/>
      </c>
    </row>
    <row r="2169" spans="1:13" x14ac:dyDescent="0.2">
      <c r="A2169" s="9" t="str">
        <f t="shared" si="403"/>
        <v/>
      </c>
      <c r="B2169" s="3" t="str">
        <f t="shared" si="406"/>
        <v/>
      </c>
      <c r="C2169" s="3" t="str">
        <f t="shared" si="398"/>
        <v/>
      </c>
      <c r="D2169" s="3" t="str">
        <f>IF(ISNUMBER(A2169),COUNTIF(Calculations!B:B, A2169),"")</f>
        <v/>
      </c>
      <c r="E2169" s="3" t="str">
        <f>IF(ISNUMBER(A2169),COUNTIF(Calculations!A:A, A2169),"")</f>
        <v/>
      </c>
      <c r="F2169" s="3" t="str">
        <f t="shared" si="407"/>
        <v/>
      </c>
      <c r="G2169" s="3" t="str">
        <f t="shared" si="408"/>
        <v/>
      </c>
      <c r="H2169" s="3" t="str">
        <f t="shared" si="399"/>
        <v/>
      </c>
      <c r="I2169" s="3" t="str">
        <f t="shared" si="400"/>
        <v/>
      </c>
      <c r="J2169" s="3" t="str">
        <f t="shared" si="401"/>
        <v/>
      </c>
      <c r="K2169" s="3" t="str">
        <f t="shared" si="402"/>
        <v/>
      </c>
      <c r="L2169" s="3" t="str">
        <f t="shared" si="404"/>
        <v/>
      </c>
      <c r="M2169" s="3" t="str">
        <f t="shared" si="405"/>
        <v/>
      </c>
    </row>
    <row r="2170" spans="1:13" x14ac:dyDescent="0.2">
      <c r="A2170" s="9" t="str">
        <f t="shared" si="403"/>
        <v/>
      </c>
      <c r="B2170" s="3" t="str">
        <f t="shared" si="406"/>
        <v/>
      </c>
      <c r="C2170" s="3" t="str">
        <f t="shared" si="398"/>
        <v/>
      </c>
      <c r="D2170" s="3" t="str">
        <f>IF(ISNUMBER(A2170),COUNTIF(Calculations!B:B, A2170),"")</f>
        <v/>
      </c>
      <c r="E2170" s="3" t="str">
        <f>IF(ISNUMBER(A2170),COUNTIF(Calculations!A:A, A2170),"")</f>
        <v/>
      </c>
      <c r="F2170" s="3" t="str">
        <f t="shared" si="407"/>
        <v/>
      </c>
      <c r="G2170" s="3" t="str">
        <f t="shared" si="408"/>
        <v/>
      </c>
      <c r="H2170" s="3" t="str">
        <f t="shared" si="399"/>
        <v/>
      </c>
      <c r="I2170" s="3" t="str">
        <f t="shared" si="400"/>
        <v/>
      </c>
      <c r="J2170" s="3" t="str">
        <f t="shared" si="401"/>
        <v/>
      </c>
      <c r="K2170" s="3" t="str">
        <f t="shared" si="402"/>
        <v/>
      </c>
      <c r="L2170" s="3" t="str">
        <f t="shared" si="404"/>
        <v/>
      </c>
      <c r="M2170" s="3" t="str">
        <f t="shared" si="405"/>
        <v/>
      </c>
    </row>
    <row r="2171" spans="1:13" x14ac:dyDescent="0.2">
      <c r="A2171" s="9" t="str">
        <f t="shared" si="403"/>
        <v/>
      </c>
      <c r="B2171" s="3" t="str">
        <f t="shared" si="406"/>
        <v/>
      </c>
      <c r="C2171" s="3" t="str">
        <f t="shared" si="398"/>
        <v/>
      </c>
      <c r="D2171" s="3" t="str">
        <f>IF(ISNUMBER(A2171),COUNTIF(Calculations!B:B, A2171),"")</f>
        <v/>
      </c>
      <c r="E2171" s="3" t="str">
        <f>IF(ISNUMBER(A2171),COUNTIF(Calculations!A:A, A2171),"")</f>
        <v/>
      </c>
      <c r="F2171" s="3" t="str">
        <f t="shared" si="407"/>
        <v/>
      </c>
      <c r="G2171" s="3" t="str">
        <f t="shared" si="408"/>
        <v/>
      </c>
      <c r="H2171" s="3" t="str">
        <f t="shared" si="399"/>
        <v/>
      </c>
      <c r="I2171" s="3" t="str">
        <f t="shared" si="400"/>
        <v/>
      </c>
      <c r="J2171" s="3" t="str">
        <f t="shared" si="401"/>
        <v/>
      </c>
      <c r="K2171" s="3" t="str">
        <f t="shared" si="402"/>
        <v/>
      </c>
      <c r="L2171" s="3" t="str">
        <f t="shared" si="404"/>
        <v/>
      </c>
      <c r="M2171" s="3" t="str">
        <f t="shared" si="405"/>
        <v/>
      </c>
    </row>
    <row r="2172" spans="1:13" x14ac:dyDescent="0.2">
      <c r="A2172" s="9" t="str">
        <f t="shared" si="403"/>
        <v/>
      </c>
      <c r="B2172" s="3" t="str">
        <f t="shared" si="406"/>
        <v/>
      </c>
      <c r="C2172" s="3" t="str">
        <f t="shared" si="398"/>
        <v/>
      </c>
      <c r="D2172" s="3" t="str">
        <f>IF(ISNUMBER(A2172),COUNTIF(Calculations!B:B, A2172),"")</f>
        <v/>
      </c>
      <c r="E2172" s="3" t="str">
        <f>IF(ISNUMBER(A2172),COUNTIF(Calculations!A:A, A2172),"")</f>
        <v/>
      </c>
      <c r="F2172" s="3" t="str">
        <f t="shared" si="407"/>
        <v/>
      </c>
      <c r="G2172" s="3" t="str">
        <f t="shared" si="408"/>
        <v/>
      </c>
      <c r="H2172" s="3" t="str">
        <f t="shared" si="399"/>
        <v/>
      </c>
      <c r="I2172" s="3" t="str">
        <f t="shared" si="400"/>
        <v/>
      </c>
      <c r="J2172" s="3" t="str">
        <f t="shared" si="401"/>
        <v/>
      </c>
      <c r="K2172" s="3" t="str">
        <f t="shared" si="402"/>
        <v/>
      </c>
      <c r="L2172" s="3" t="str">
        <f t="shared" si="404"/>
        <v/>
      </c>
      <c r="M2172" s="3" t="str">
        <f t="shared" si="405"/>
        <v/>
      </c>
    </row>
    <row r="2173" spans="1:13" x14ac:dyDescent="0.2">
      <c r="A2173" s="9" t="str">
        <f t="shared" si="403"/>
        <v/>
      </c>
      <c r="B2173" s="3" t="str">
        <f t="shared" si="406"/>
        <v/>
      </c>
      <c r="C2173" s="3" t="str">
        <f t="shared" si="398"/>
        <v/>
      </c>
      <c r="D2173" s="3" t="str">
        <f>IF(ISNUMBER(A2173),COUNTIF(Calculations!B:B, A2173),"")</f>
        <v/>
      </c>
      <c r="E2173" s="3" t="str">
        <f>IF(ISNUMBER(A2173),COUNTIF(Calculations!A:A, A2173),"")</f>
        <v/>
      </c>
      <c r="F2173" s="3" t="str">
        <f t="shared" si="407"/>
        <v/>
      </c>
      <c r="G2173" s="3" t="str">
        <f t="shared" si="408"/>
        <v/>
      </c>
      <c r="H2173" s="3" t="str">
        <f t="shared" si="399"/>
        <v/>
      </c>
      <c r="I2173" s="3" t="str">
        <f t="shared" si="400"/>
        <v/>
      </c>
      <c r="J2173" s="3" t="str">
        <f t="shared" si="401"/>
        <v/>
      </c>
      <c r="K2173" s="3" t="str">
        <f t="shared" si="402"/>
        <v/>
      </c>
      <c r="L2173" s="3" t="str">
        <f t="shared" si="404"/>
        <v/>
      </c>
      <c r="M2173" s="3" t="str">
        <f t="shared" si="405"/>
        <v/>
      </c>
    </row>
    <row r="2174" spans="1:13" x14ac:dyDescent="0.2">
      <c r="A2174" s="9" t="str">
        <f t="shared" si="403"/>
        <v/>
      </c>
      <c r="B2174" s="3" t="str">
        <f t="shared" si="406"/>
        <v/>
      </c>
      <c r="C2174" s="3" t="str">
        <f t="shared" si="398"/>
        <v/>
      </c>
      <c r="D2174" s="3" t="str">
        <f>IF(ISNUMBER(A2174),COUNTIF(Calculations!B:B, A2174),"")</f>
        <v/>
      </c>
      <c r="E2174" s="3" t="str">
        <f>IF(ISNUMBER(A2174),COUNTIF(Calculations!A:A, A2174),"")</f>
        <v/>
      </c>
      <c r="F2174" s="3" t="str">
        <f t="shared" si="407"/>
        <v/>
      </c>
      <c r="G2174" s="3" t="str">
        <f t="shared" si="408"/>
        <v/>
      </c>
      <c r="H2174" s="3" t="str">
        <f t="shared" si="399"/>
        <v/>
      </c>
      <c r="I2174" s="3" t="str">
        <f t="shared" si="400"/>
        <v/>
      </c>
      <c r="J2174" s="3" t="str">
        <f t="shared" si="401"/>
        <v/>
      </c>
      <c r="K2174" s="3" t="str">
        <f t="shared" si="402"/>
        <v/>
      </c>
      <c r="L2174" s="3" t="str">
        <f t="shared" si="404"/>
        <v/>
      </c>
      <c r="M2174" s="3" t="str">
        <f t="shared" si="405"/>
        <v/>
      </c>
    </row>
    <row r="2175" spans="1:13" x14ac:dyDescent="0.2">
      <c r="A2175" s="9" t="str">
        <f t="shared" si="403"/>
        <v/>
      </c>
      <c r="B2175" s="3" t="str">
        <f t="shared" si="406"/>
        <v/>
      </c>
      <c r="C2175" s="3" t="str">
        <f t="shared" si="398"/>
        <v/>
      </c>
      <c r="D2175" s="3" t="str">
        <f>IF(ISNUMBER(A2175),COUNTIF(Calculations!B:B, A2175),"")</f>
        <v/>
      </c>
      <c r="E2175" s="3" t="str">
        <f>IF(ISNUMBER(A2175),COUNTIF(Calculations!A:A, A2175),"")</f>
        <v/>
      </c>
      <c r="F2175" s="3" t="str">
        <f t="shared" si="407"/>
        <v/>
      </c>
      <c r="G2175" s="3" t="str">
        <f t="shared" si="408"/>
        <v/>
      </c>
      <c r="H2175" s="3" t="str">
        <f t="shared" si="399"/>
        <v/>
      </c>
      <c r="I2175" s="3" t="str">
        <f t="shared" si="400"/>
        <v/>
      </c>
      <c r="J2175" s="3" t="str">
        <f t="shared" si="401"/>
        <v/>
      </c>
      <c r="K2175" s="3" t="str">
        <f t="shared" si="402"/>
        <v/>
      </c>
      <c r="L2175" s="3" t="str">
        <f t="shared" si="404"/>
        <v/>
      </c>
      <c r="M2175" s="3" t="str">
        <f t="shared" si="405"/>
        <v/>
      </c>
    </row>
    <row r="2176" spans="1:13" x14ac:dyDescent="0.2">
      <c r="A2176" s="9" t="str">
        <f t="shared" si="403"/>
        <v/>
      </c>
      <c r="B2176" s="3" t="str">
        <f t="shared" si="406"/>
        <v/>
      </c>
      <c r="C2176" s="3" t="str">
        <f t="shared" si="398"/>
        <v/>
      </c>
      <c r="D2176" s="3" t="str">
        <f>IF(ISNUMBER(A2176),COUNTIF(Calculations!B:B, A2176),"")</f>
        <v/>
      </c>
      <c r="E2176" s="3" t="str">
        <f>IF(ISNUMBER(A2176),COUNTIF(Calculations!A:A, A2176),"")</f>
        <v/>
      </c>
      <c r="F2176" s="3" t="str">
        <f t="shared" si="407"/>
        <v/>
      </c>
      <c r="G2176" s="3" t="str">
        <f t="shared" si="408"/>
        <v/>
      </c>
      <c r="H2176" s="3" t="str">
        <f t="shared" si="399"/>
        <v/>
      </c>
      <c r="I2176" s="3" t="str">
        <f t="shared" si="400"/>
        <v/>
      </c>
      <c r="J2176" s="3" t="str">
        <f t="shared" si="401"/>
        <v/>
      </c>
      <c r="K2176" s="3" t="str">
        <f t="shared" si="402"/>
        <v/>
      </c>
      <c r="L2176" s="3" t="str">
        <f t="shared" si="404"/>
        <v/>
      </c>
      <c r="M2176" s="3" t="str">
        <f t="shared" si="405"/>
        <v/>
      </c>
    </row>
    <row r="2177" spans="1:13" x14ac:dyDescent="0.2">
      <c r="A2177" s="9" t="str">
        <f t="shared" si="403"/>
        <v/>
      </c>
      <c r="B2177" s="3" t="str">
        <f t="shared" si="406"/>
        <v/>
      </c>
      <c r="C2177" s="3" t="str">
        <f t="shared" si="398"/>
        <v/>
      </c>
      <c r="D2177" s="3" t="str">
        <f>IF(ISNUMBER(A2177),COUNTIF(Calculations!B:B, A2177),"")</f>
        <v/>
      </c>
      <c r="E2177" s="3" t="str">
        <f>IF(ISNUMBER(A2177),COUNTIF(Calculations!A:A, A2177),"")</f>
        <v/>
      </c>
      <c r="F2177" s="3" t="str">
        <f t="shared" si="407"/>
        <v/>
      </c>
      <c r="G2177" s="3" t="str">
        <f t="shared" si="408"/>
        <v/>
      </c>
      <c r="H2177" s="3" t="str">
        <f t="shared" si="399"/>
        <v/>
      </c>
      <c r="I2177" s="3" t="str">
        <f t="shared" si="400"/>
        <v/>
      </c>
      <c r="J2177" s="3" t="str">
        <f t="shared" si="401"/>
        <v/>
      </c>
      <c r="K2177" s="3" t="str">
        <f t="shared" si="402"/>
        <v/>
      </c>
      <c r="L2177" s="3" t="str">
        <f t="shared" si="404"/>
        <v/>
      </c>
      <c r="M2177" s="3" t="str">
        <f t="shared" si="405"/>
        <v/>
      </c>
    </row>
    <row r="2178" spans="1:13" x14ac:dyDescent="0.2">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407"/>
        <v/>
      </c>
      <c r="G2178" s="3" t="str">
        <f t="shared" si="408"/>
        <v/>
      </c>
      <c r="H2178" s="3" t="str">
        <f t="shared" ref="H2178:H2241" si="410">IF(ISNUMBER(A2178),
  COUNTIFS(IndirectStartDates,"&lt;=" &amp; $A2178, IndirectStartDates,"&gt;"&amp;$A2178-AgeLowest,  IndirectCompletedDates,"&gt;=" &amp; $A2178)
+ COUNTIFS(IndirectStartDates,"&lt;=" &amp; $A2178,    IndirectStartDates,"&gt;"&amp;$A2178-AgeLowest,  IndirectCompletedDates,""),"")</f>
        <v/>
      </c>
      <c r="I2178" s="3"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3" t="str">
        <f t="shared" si="404"/>
        <v/>
      </c>
      <c r="M2178" s="3" t="str">
        <f t="shared" si="405"/>
        <v/>
      </c>
    </row>
    <row r="2179" spans="1:13" x14ac:dyDescent="0.2">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3" t="str">
        <f t="shared" si="407"/>
        <v/>
      </c>
      <c r="G2179" s="3" t="str">
        <f t="shared" si="408"/>
        <v/>
      </c>
      <c r="H2179" s="3" t="str">
        <f t="shared" si="410"/>
        <v/>
      </c>
      <c r="I2179" s="3" t="str">
        <f t="shared" si="411"/>
        <v/>
      </c>
      <c r="J2179" s="3" t="str">
        <f t="shared" si="412"/>
        <v/>
      </c>
      <c r="K2179" s="3" t="str">
        <f t="shared" si="413"/>
        <v/>
      </c>
      <c r="L2179" s="3" t="str">
        <f t="shared" ref="L2179:L2242" si="415">IF(A2179&lt;&gt;"", IF(C2178&gt;0, IF(((C2179-C2178)/C2178)&gt;WIPWarningPercentage,C2179,NA()),NA()),"")</f>
        <v/>
      </c>
      <c r="M2179" s="3" t="str">
        <f t="shared" ref="M2179:M2242" si="416">IF(A2179&lt;&gt;"", IF(J2178+K2178&gt;0, IF(((J2179+K2179)-(J2178+K2178))/(J2178+K2178)&gt;AgeWarningPercentage,J2179+K2179,NA()),NA()),"")</f>
        <v/>
      </c>
    </row>
    <row r="2180" spans="1:13" x14ac:dyDescent="0.2">
      <c r="A2180" s="9" t="str">
        <f t="shared" si="414"/>
        <v/>
      </c>
      <c r="B2180" s="3" t="str">
        <f t="shared" si="406"/>
        <v/>
      </c>
      <c r="C2180" s="3" t="str">
        <f t="shared" si="409"/>
        <v/>
      </c>
      <c r="D2180" s="3" t="str">
        <f>IF(ISNUMBER(A2180),COUNTIF(Calculations!B:B, A2180),"")</f>
        <v/>
      </c>
      <c r="E2180" s="3" t="str">
        <f>IF(ISNUMBER(A2180),COUNTIF(Calculations!A:A, A2180),"")</f>
        <v/>
      </c>
      <c r="F2180" s="3" t="str">
        <f t="shared" si="407"/>
        <v/>
      </c>
      <c r="G2180" s="3" t="str">
        <f t="shared" si="408"/>
        <v/>
      </c>
      <c r="H2180" s="3" t="str">
        <f t="shared" si="410"/>
        <v/>
      </c>
      <c r="I2180" s="3" t="str">
        <f t="shared" si="411"/>
        <v/>
      </c>
      <c r="J2180" s="3" t="str">
        <f t="shared" si="412"/>
        <v/>
      </c>
      <c r="K2180" s="3" t="str">
        <f t="shared" si="413"/>
        <v/>
      </c>
      <c r="L2180" s="3" t="str">
        <f t="shared" si="415"/>
        <v/>
      </c>
      <c r="M2180" s="3" t="str">
        <f t="shared" si="416"/>
        <v/>
      </c>
    </row>
    <row r="2181" spans="1:13" x14ac:dyDescent="0.2">
      <c r="A2181" s="9" t="str">
        <f t="shared" si="414"/>
        <v/>
      </c>
      <c r="B2181" s="3" t="str">
        <f t="shared" si="406"/>
        <v/>
      </c>
      <c r="C2181" s="3" t="str">
        <f t="shared" si="409"/>
        <v/>
      </c>
      <c r="D2181" s="3" t="str">
        <f>IF(ISNUMBER(A2181),COUNTIF(Calculations!B:B, A2181),"")</f>
        <v/>
      </c>
      <c r="E2181" s="3" t="str">
        <f>IF(ISNUMBER(A2181),COUNTIF(Calculations!A:A, A2181),"")</f>
        <v/>
      </c>
      <c r="F2181" s="3" t="str">
        <f t="shared" si="407"/>
        <v/>
      </c>
      <c r="G2181" s="3" t="str">
        <f t="shared" si="408"/>
        <v/>
      </c>
      <c r="H2181" s="3" t="str">
        <f t="shared" si="410"/>
        <v/>
      </c>
      <c r="I2181" s="3" t="str">
        <f t="shared" si="411"/>
        <v/>
      </c>
      <c r="J2181" s="3" t="str">
        <f t="shared" si="412"/>
        <v/>
      </c>
      <c r="K2181" s="3" t="str">
        <f t="shared" si="413"/>
        <v/>
      </c>
      <c r="L2181" s="3" t="str">
        <f t="shared" si="415"/>
        <v/>
      </c>
      <c r="M2181" s="3" t="str">
        <f t="shared" si="416"/>
        <v/>
      </c>
    </row>
    <row r="2182" spans="1:13" x14ac:dyDescent="0.2">
      <c r="A2182" s="9" t="str">
        <f t="shared" si="414"/>
        <v/>
      </c>
      <c r="B2182" s="3" t="str">
        <f t="shared" si="406"/>
        <v/>
      </c>
      <c r="C2182" s="3" t="str">
        <f t="shared" si="409"/>
        <v/>
      </c>
      <c r="D2182" s="3" t="str">
        <f>IF(ISNUMBER(A2182),COUNTIF(Calculations!B:B, A2182),"")</f>
        <v/>
      </c>
      <c r="E2182" s="3" t="str">
        <f>IF(ISNUMBER(A2182),COUNTIF(Calculations!A:A, A2182),"")</f>
        <v/>
      </c>
      <c r="F2182" s="3" t="str">
        <f t="shared" si="407"/>
        <v/>
      </c>
      <c r="G2182" s="3" t="str">
        <f t="shared" si="408"/>
        <v/>
      </c>
      <c r="H2182" s="3" t="str">
        <f t="shared" si="410"/>
        <v/>
      </c>
      <c r="I2182" s="3" t="str">
        <f t="shared" si="411"/>
        <v/>
      </c>
      <c r="J2182" s="3" t="str">
        <f t="shared" si="412"/>
        <v/>
      </c>
      <c r="K2182" s="3" t="str">
        <f t="shared" si="413"/>
        <v/>
      </c>
      <c r="L2182" s="3" t="str">
        <f t="shared" si="415"/>
        <v/>
      </c>
      <c r="M2182" s="3" t="str">
        <f t="shared" si="416"/>
        <v/>
      </c>
    </row>
    <row r="2183" spans="1:13" x14ac:dyDescent="0.2">
      <c r="A2183" s="9" t="str">
        <f t="shared" si="414"/>
        <v/>
      </c>
      <c r="B2183" s="3" t="str">
        <f t="shared" si="406"/>
        <v/>
      </c>
      <c r="C2183" s="3" t="str">
        <f t="shared" si="409"/>
        <v/>
      </c>
      <c r="D2183" s="3" t="str">
        <f>IF(ISNUMBER(A2183),COUNTIF(Calculations!B:B, A2183),"")</f>
        <v/>
      </c>
      <c r="E2183" s="3" t="str">
        <f>IF(ISNUMBER(A2183),COUNTIF(Calculations!A:A, A2183),"")</f>
        <v/>
      </c>
      <c r="F2183" s="3" t="str">
        <f t="shared" si="407"/>
        <v/>
      </c>
      <c r="G2183" s="3" t="str">
        <f t="shared" si="408"/>
        <v/>
      </c>
      <c r="H2183" s="3" t="str">
        <f t="shared" si="410"/>
        <v/>
      </c>
      <c r="I2183" s="3" t="str">
        <f t="shared" si="411"/>
        <v/>
      </c>
      <c r="J2183" s="3" t="str">
        <f t="shared" si="412"/>
        <v/>
      </c>
      <c r="K2183" s="3" t="str">
        <f t="shared" si="413"/>
        <v/>
      </c>
      <c r="L2183" s="3" t="str">
        <f t="shared" si="415"/>
        <v/>
      </c>
      <c r="M2183" s="3" t="str">
        <f t="shared" si="416"/>
        <v/>
      </c>
    </row>
    <row r="2184" spans="1:13" x14ac:dyDescent="0.2">
      <c r="A2184" s="9" t="str">
        <f t="shared" si="414"/>
        <v/>
      </c>
      <c r="B2184" s="3" t="str">
        <f t="shared" si="406"/>
        <v/>
      </c>
      <c r="C2184" s="3" t="str">
        <f t="shared" si="409"/>
        <v/>
      </c>
      <c r="D2184" s="3" t="str">
        <f>IF(ISNUMBER(A2184),COUNTIF(Calculations!B:B, A2184),"")</f>
        <v/>
      </c>
      <c r="E2184" s="3" t="str">
        <f>IF(ISNUMBER(A2184),COUNTIF(Calculations!A:A, A2184),"")</f>
        <v/>
      </c>
      <c r="F2184" s="3" t="str">
        <f t="shared" si="407"/>
        <v/>
      </c>
      <c r="G2184" s="3" t="str">
        <f t="shared" si="408"/>
        <v/>
      </c>
      <c r="H2184" s="3" t="str">
        <f t="shared" si="410"/>
        <v/>
      </c>
      <c r="I2184" s="3" t="str">
        <f t="shared" si="411"/>
        <v/>
      </c>
      <c r="J2184" s="3" t="str">
        <f t="shared" si="412"/>
        <v/>
      </c>
      <c r="K2184" s="3" t="str">
        <f t="shared" si="413"/>
        <v/>
      </c>
      <c r="L2184" s="3" t="str">
        <f t="shared" si="415"/>
        <v/>
      </c>
      <c r="M2184" s="3" t="str">
        <f t="shared" si="416"/>
        <v/>
      </c>
    </row>
    <row r="2185" spans="1:13" x14ac:dyDescent="0.2">
      <c r="A2185" s="9" t="str">
        <f t="shared" si="414"/>
        <v/>
      </c>
      <c r="B2185" s="3" t="str">
        <f t="shared" si="406"/>
        <v/>
      </c>
      <c r="C2185" s="3" t="str">
        <f t="shared" si="409"/>
        <v/>
      </c>
      <c r="D2185" s="3" t="str">
        <f>IF(ISNUMBER(A2185),COUNTIF(Calculations!B:B, A2185),"")</f>
        <v/>
      </c>
      <c r="E2185" s="3" t="str">
        <f>IF(ISNUMBER(A2185),COUNTIF(Calculations!A:A, A2185),"")</f>
        <v/>
      </c>
      <c r="F2185" s="3" t="str">
        <f t="shared" si="407"/>
        <v/>
      </c>
      <c r="G2185" s="3" t="str">
        <f t="shared" si="408"/>
        <v/>
      </c>
      <c r="H2185" s="3" t="str">
        <f t="shared" si="410"/>
        <v/>
      </c>
      <c r="I2185" s="3" t="str">
        <f t="shared" si="411"/>
        <v/>
      </c>
      <c r="J2185" s="3" t="str">
        <f t="shared" si="412"/>
        <v/>
      </c>
      <c r="K2185" s="3" t="str">
        <f t="shared" si="413"/>
        <v/>
      </c>
      <c r="L2185" s="3" t="str">
        <f t="shared" si="415"/>
        <v/>
      </c>
      <c r="M2185" s="3" t="str">
        <f t="shared" si="416"/>
        <v/>
      </c>
    </row>
    <row r="2186" spans="1:13" x14ac:dyDescent="0.2">
      <c r="A2186" s="9" t="str">
        <f t="shared" si="414"/>
        <v/>
      </c>
      <c r="B2186" s="3" t="str">
        <f t="shared" si="406"/>
        <v/>
      </c>
      <c r="C2186" s="3" t="str">
        <f t="shared" si="409"/>
        <v/>
      </c>
      <c r="D2186" s="3" t="str">
        <f>IF(ISNUMBER(A2186),COUNTIF(Calculations!B:B, A2186),"")</f>
        <v/>
      </c>
      <c r="E2186" s="3" t="str">
        <f>IF(ISNUMBER(A2186),COUNTIF(Calculations!A:A, A2186),"")</f>
        <v/>
      </c>
      <c r="F2186" s="3" t="str">
        <f t="shared" si="407"/>
        <v/>
      </c>
      <c r="G2186" s="3" t="str">
        <f t="shared" si="408"/>
        <v/>
      </c>
      <c r="H2186" s="3" t="str">
        <f t="shared" si="410"/>
        <v/>
      </c>
      <c r="I2186" s="3" t="str">
        <f t="shared" si="411"/>
        <v/>
      </c>
      <c r="J2186" s="3" t="str">
        <f t="shared" si="412"/>
        <v/>
      </c>
      <c r="K2186" s="3" t="str">
        <f t="shared" si="413"/>
        <v/>
      </c>
      <c r="L2186" s="3" t="str">
        <f t="shared" si="415"/>
        <v/>
      </c>
      <c r="M2186" s="3" t="str">
        <f t="shared" si="416"/>
        <v/>
      </c>
    </row>
    <row r="2187" spans="1:13" x14ac:dyDescent="0.2">
      <c r="A2187" s="9" t="str">
        <f t="shared" si="414"/>
        <v/>
      </c>
      <c r="B2187" s="3" t="str">
        <f t="shared" si="406"/>
        <v/>
      </c>
      <c r="C2187" s="3" t="str">
        <f t="shared" si="409"/>
        <v/>
      </c>
      <c r="D2187" s="3" t="str">
        <f>IF(ISNUMBER(A2187),COUNTIF(Calculations!B:B, A2187),"")</f>
        <v/>
      </c>
      <c r="E2187" s="3" t="str">
        <f>IF(ISNUMBER(A2187),COUNTIF(Calculations!A:A, A2187),"")</f>
        <v/>
      </c>
      <c r="F2187" s="3" t="str">
        <f t="shared" si="407"/>
        <v/>
      </c>
      <c r="G2187" s="3" t="str">
        <f t="shared" si="408"/>
        <v/>
      </c>
      <c r="H2187" s="3" t="str">
        <f t="shared" si="410"/>
        <v/>
      </c>
      <c r="I2187" s="3" t="str">
        <f t="shared" si="411"/>
        <v/>
      </c>
      <c r="J2187" s="3" t="str">
        <f t="shared" si="412"/>
        <v/>
      </c>
      <c r="K2187" s="3" t="str">
        <f t="shared" si="413"/>
        <v/>
      </c>
      <c r="L2187" s="3" t="str">
        <f t="shared" si="415"/>
        <v/>
      </c>
      <c r="M2187" s="3" t="str">
        <f t="shared" si="416"/>
        <v/>
      </c>
    </row>
    <row r="2188" spans="1:13" x14ac:dyDescent="0.2">
      <c r="A2188" s="9" t="str">
        <f t="shared" si="414"/>
        <v/>
      </c>
      <c r="B2188" s="3" t="str">
        <f t="shared" si="406"/>
        <v/>
      </c>
      <c r="C2188" s="3" t="str">
        <f t="shared" si="409"/>
        <v/>
      </c>
      <c r="D2188" s="3" t="str">
        <f>IF(ISNUMBER(A2188),COUNTIF(Calculations!B:B, A2188),"")</f>
        <v/>
      </c>
      <c r="E2188" s="3" t="str">
        <f>IF(ISNUMBER(A2188),COUNTIF(Calculations!A:A, A2188),"")</f>
        <v/>
      </c>
      <c r="F2188" s="3" t="str">
        <f t="shared" si="407"/>
        <v/>
      </c>
      <c r="G2188" s="3" t="str">
        <f t="shared" si="408"/>
        <v/>
      </c>
      <c r="H2188" s="3" t="str">
        <f t="shared" si="410"/>
        <v/>
      </c>
      <c r="I2188" s="3" t="str">
        <f t="shared" si="411"/>
        <v/>
      </c>
      <c r="J2188" s="3" t="str">
        <f t="shared" si="412"/>
        <v/>
      </c>
      <c r="K2188" s="3" t="str">
        <f t="shared" si="413"/>
        <v/>
      </c>
      <c r="L2188" s="3" t="str">
        <f t="shared" si="415"/>
        <v/>
      </c>
      <c r="M2188" s="3" t="str">
        <f t="shared" si="416"/>
        <v/>
      </c>
    </row>
    <row r="2189" spans="1:13" x14ac:dyDescent="0.2">
      <c r="A2189" s="9" t="str">
        <f t="shared" si="414"/>
        <v/>
      </c>
      <c r="B2189" s="3" t="str">
        <f t="shared" si="406"/>
        <v/>
      </c>
      <c r="C2189" s="3" t="str">
        <f t="shared" si="409"/>
        <v/>
      </c>
      <c r="D2189" s="3" t="str">
        <f>IF(ISNUMBER(A2189),COUNTIF(Calculations!B:B, A2189),"")</f>
        <v/>
      </c>
      <c r="E2189" s="3" t="str">
        <f>IF(ISNUMBER(A2189),COUNTIF(Calculations!A:A, A2189),"")</f>
        <v/>
      </c>
      <c r="F2189" s="3" t="str">
        <f t="shared" si="407"/>
        <v/>
      </c>
      <c r="G2189" s="3" t="str">
        <f t="shared" si="408"/>
        <v/>
      </c>
      <c r="H2189" s="3" t="str">
        <f t="shared" si="410"/>
        <v/>
      </c>
      <c r="I2189" s="3" t="str">
        <f t="shared" si="411"/>
        <v/>
      </c>
      <c r="J2189" s="3" t="str">
        <f t="shared" si="412"/>
        <v/>
      </c>
      <c r="K2189" s="3" t="str">
        <f t="shared" si="413"/>
        <v/>
      </c>
      <c r="L2189" s="3" t="str">
        <f t="shared" si="415"/>
        <v/>
      </c>
      <c r="M2189" s="3" t="str">
        <f t="shared" si="416"/>
        <v/>
      </c>
    </row>
    <row r="2190" spans="1:13" x14ac:dyDescent="0.2">
      <c r="A2190" s="9" t="str">
        <f t="shared" si="414"/>
        <v/>
      </c>
      <c r="B2190" s="3" t="str">
        <f t="shared" si="406"/>
        <v/>
      </c>
      <c r="C2190" s="3" t="str">
        <f t="shared" si="409"/>
        <v/>
      </c>
      <c r="D2190" s="3" t="str">
        <f>IF(ISNUMBER(A2190),COUNTIF(Calculations!B:B, A2190),"")</f>
        <v/>
      </c>
      <c r="E2190" s="3" t="str">
        <f>IF(ISNUMBER(A2190),COUNTIF(Calculations!A:A, A2190),"")</f>
        <v/>
      </c>
      <c r="F2190" s="3" t="str">
        <f t="shared" si="407"/>
        <v/>
      </c>
      <c r="G2190" s="3" t="str">
        <f t="shared" si="408"/>
        <v/>
      </c>
      <c r="H2190" s="3" t="str">
        <f t="shared" si="410"/>
        <v/>
      </c>
      <c r="I2190" s="3" t="str">
        <f t="shared" si="411"/>
        <v/>
      </c>
      <c r="J2190" s="3" t="str">
        <f t="shared" si="412"/>
        <v/>
      </c>
      <c r="K2190" s="3" t="str">
        <f t="shared" si="413"/>
        <v/>
      </c>
      <c r="L2190" s="3" t="str">
        <f t="shared" si="415"/>
        <v/>
      </c>
      <c r="M2190" s="3" t="str">
        <f t="shared" si="416"/>
        <v/>
      </c>
    </row>
    <row r="2191" spans="1:13" x14ac:dyDescent="0.2">
      <c r="A2191" s="9" t="str">
        <f t="shared" si="414"/>
        <v/>
      </c>
      <c r="B2191" s="3" t="str">
        <f t="shared" si="406"/>
        <v/>
      </c>
      <c r="C2191" s="3" t="str">
        <f t="shared" si="409"/>
        <v/>
      </c>
      <c r="D2191" s="3" t="str">
        <f>IF(ISNUMBER(A2191),COUNTIF(Calculations!B:B, A2191),"")</f>
        <v/>
      </c>
      <c r="E2191" s="3" t="str">
        <f>IF(ISNUMBER(A2191),COUNTIF(Calculations!A:A, A2191),"")</f>
        <v/>
      </c>
      <c r="F2191" s="3" t="str">
        <f t="shared" si="407"/>
        <v/>
      </c>
      <c r="G2191" s="3" t="str">
        <f t="shared" si="408"/>
        <v/>
      </c>
      <c r="H2191" s="3" t="str">
        <f t="shared" si="410"/>
        <v/>
      </c>
      <c r="I2191" s="3" t="str">
        <f t="shared" si="411"/>
        <v/>
      </c>
      <c r="J2191" s="3" t="str">
        <f t="shared" si="412"/>
        <v/>
      </c>
      <c r="K2191" s="3" t="str">
        <f t="shared" si="413"/>
        <v/>
      </c>
      <c r="L2191" s="3" t="str">
        <f t="shared" si="415"/>
        <v/>
      </c>
      <c r="M2191" s="3" t="str">
        <f t="shared" si="416"/>
        <v/>
      </c>
    </row>
    <row r="2192" spans="1:13" x14ac:dyDescent="0.2">
      <c r="A2192" s="9" t="str">
        <f t="shared" si="414"/>
        <v/>
      </c>
      <c r="B2192" s="3" t="str">
        <f t="shared" si="406"/>
        <v/>
      </c>
      <c r="C2192" s="3" t="str">
        <f t="shared" si="409"/>
        <v/>
      </c>
      <c r="D2192" s="3" t="str">
        <f>IF(ISNUMBER(A2192),COUNTIF(Calculations!B:B, A2192),"")</f>
        <v/>
      </c>
      <c r="E2192" s="3" t="str">
        <f>IF(ISNUMBER(A2192),COUNTIF(Calculations!A:A, A2192),"")</f>
        <v/>
      </c>
      <c r="F2192" s="3" t="str">
        <f t="shared" si="407"/>
        <v/>
      </c>
      <c r="G2192" s="3" t="str">
        <f t="shared" si="408"/>
        <v/>
      </c>
      <c r="H2192" s="3" t="str">
        <f t="shared" si="410"/>
        <v/>
      </c>
      <c r="I2192" s="3" t="str">
        <f t="shared" si="411"/>
        <v/>
      </c>
      <c r="J2192" s="3" t="str">
        <f t="shared" si="412"/>
        <v/>
      </c>
      <c r="K2192" s="3" t="str">
        <f t="shared" si="413"/>
        <v/>
      </c>
      <c r="L2192" s="3" t="str">
        <f t="shared" si="415"/>
        <v/>
      </c>
      <c r="M2192" s="3" t="str">
        <f t="shared" si="416"/>
        <v/>
      </c>
    </row>
    <row r="2193" spans="1:13" x14ac:dyDescent="0.2">
      <c r="A2193" s="9" t="str">
        <f t="shared" si="414"/>
        <v/>
      </c>
      <c r="B2193" s="3" t="str">
        <f t="shared" si="406"/>
        <v/>
      </c>
      <c r="C2193" s="3" t="str">
        <f t="shared" si="409"/>
        <v/>
      </c>
      <c r="D2193" s="3" t="str">
        <f>IF(ISNUMBER(A2193),COUNTIF(Calculations!B:B, A2193),"")</f>
        <v/>
      </c>
      <c r="E2193" s="3" t="str">
        <f>IF(ISNUMBER(A2193),COUNTIF(Calculations!A:A, A2193),"")</f>
        <v/>
      </c>
      <c r="F2193" s="3" t="str">
        <f t="shared" si="407"/>
        <v/>
      </c>
      <c r="G2193" s="3" t="str">
        <f t="shared" si="408"/>
        <v/>
      </c>
      <c r="H2193" s="3" t="str">
        <f t="shared" si="410"/>
        <v/>
      </c>
      <c r="I2193" s="3" t="str">
        <f t="shared" si="411"/>
        <v/>
      </c>
      <c r="J2193" s="3" t="str">
        <f t="shared" si="412"/>
        <v/>
      </c>
      <c r="K2193" s="3" t="str">
        <f t="shared" si="413"/>
        <v/>
      </c>
      <c r="L2193" s="3" t="str">
        <f t="shared" si="415"/>
        <v/>
      </c>
      <c r="M2193" s="3" t="str">
        <f t="shared" si="416"/>
        <v/>
      </c>
    </row>
    <row r="2194" spans="1:13" x14ac:dyDescent="0.2">
      <c r="A2194" s="9" t="str">
        <f t="shared" si="414"/>
        <v/>
      </c>
      <c r="B2194" s="3" t="str">
        <f t="shared" si="406"/>
        <v/>
      </c>
      <c r="C2194" s="3" t="str">
        <f t="shared" si="409"/>
        <v/>
      </c>
      <c r="D2194" s="3" t="str">
        <f>IF(ISNUMBER(A2194),COUNTIF(Calculations!B:B, A2194),"")</f>
        <v/>
      </c>
      <c r="E2194" s="3" t="str">
        <f>IF(ISNUMBER(A2194),COUNTIF(Calculations!A:A, A2194),"")</f>
        <v/>
      </c>
      <c r="F2194" s="3" t="str">
        <f t="shared" si="407"/>
        <v/>
      </c>
      <c r="G2194" s="3" t="str">
        <f t="shared" si="408"/>
        <v/>
      </c>
      <c r="H2194" s="3" t="str">
        <f t="shared" si="410"/>
        <v/>
      </c>
      <c r="I2194" s="3" t="str">
        <f t="shared" si="411"/>
        <v/>
      </c>
      <c r="J2194" s="3" t="str">
        <f t="shared" si="412"/>
        <v/>
      </c>
      <c r="K2194" s="3" t="str">
        <f t="shared" si="413"/>
        <v/>
      </c>
      <c r="L2194" s="3" t="str">
        <f t="shared" si="415"/>
        <v/>
      </c>
      <c r="M2194" s="3" t="str">
        <f t="shared" si="416"/>
        <v/>
      </c>
    </row>
    <row r="2195" spans="1:13" x14ac:dyDescent="0.2">
      <c r="A2195" s="9" t="str">
        <f t="shared" si="414"/>
        <v/>
      </c>
      <c r="B2195" s="3" t="str">
        <f t="shared" si="406"/>
        <v/>
      </c>
      <c r="C2195" s="3" t="str">
        <f t="shared" si="409"/>
        <v/>
      </c>
      <c r="D2195" s="3" t="str">
        <f>IF(ISNUMBER(A2195),COUNTIF(Calculations!B:B, A2195),"")</f>
        <v/>
      </c>
      <c r="E2195" s="3" t="str">
        <f>IF(ISNUMBER(A2195),COUNTIF(Calculations!A:A, A2195),"")</f>
        <v/>
      </c>
      <c r="F2195" s="3" t="str">
        <f t="shared" si="407"/>
        <v/>
      </c>
      <c r="G2195" s="3" t="str">
        <f t="shared" si="408"/>
        <v/>
      </c>
      <c r="H2195" s="3" t="str">
        <f t="shared" si="410"/>
        <v/>
      </c>
      <c r="I2195" s="3" t="str">
        <f t="shared" si="411"/>
        <v/>
      </c>
      <c r="J2195" s="3" t="str">
        <f t="shared" si="412"/>
        <v/>
      </c>
      <c r="K2195" s="3" t="str">
        <f t="shared" si="413"/>
        <v/>
      </c>
      <c r="L2195" s="3" t="str">
        <f t="shared" si="415"/>
        <v/>
      </c>
      <c r="M2195" s="3" t="str">
        <f t="shared" si="416"/>
        <v/>
      </c>
    </row>
    <row r="2196" spans="1:13" x14ac:dyDescent="0.2">
      <c r="A2196" s="9" t="str">
        <f t="shared" si="414"/>
        <v/>
      </c>
      <c r="B2196" s="3" t="str">
        <f t="shared" si="406"/>
        <v/>
      </c>
      <c r="C2196" s="3" t="str">
        <f t="shared" si="409"/>
        <v/>
      </c>
      <c r="D2196" s="3" t="str">
        <f>IF(ISNUMBER(A2196),COUNTIF(Calculations!B:B, A2196),"")</f>
        <v/>
      </c>
      <c r="E2196" s="3" t="str">
        <f>IF(ISNUMBER(A2196),COUNTIF(Calculations!A:A, A2196),"")</f>
        <v/>
      </c>
      <c r="F2196" s="3" t="str">
        <f t="shared" si="407"/>
        <v/>
      </c>
      <c r="G2196" s="3" t="str">
        <f t="shared" si="408"/>
        <v/>
      </c>
      <c r="H2196" s="3" t="str">
        <f t="shared" si="410"/>
        <v/>
      </c>
      <c r="I2196" s="3" t="str">
        <f t="shared" si="411"/>
        <v/>
      </c>
      <c r="J2196" s="3" t="str">
        <f t="shared" si="412"/>
        <v/>
      </c>
      <c r="K2196" s="3" t="str">
        <f t="shared" si="413"/>
        <v/>
      </c>
      <c r="L2196" s="3" t="str">
        <f t="shared" si="415"/>
        <v/>
      </c>
      <c r="M2196" s="3" t="str">
        <f t="shared" si="416"/>
        <v/>
      </c>
    </row>
    <row r="2197" spans="1:13" x14ac:dyDescent="0.2">
      <c r="A2197" s="9" t="str">
        <f t="shared" si="414"/>
        <v/>
      </c>
      <c r="B2197" s="3" t="str">
        <f t="shared" si="406"/>
        <v/>
      </c>
      <c r="C2197" s="3" t="str">
        <f t="shared" si="409"/>
        <v/>
      </c>
      <c r="D2197" s="3" t="str">
        <f>IF(ISNUMBER(A2197),COUNTIF(Calculations!B:B, A2197),"")</f>
        <v/>
      </c>
      <c r="E2197" s="3" t="str">
        <f>IF(ISNUMBER(A2197),COUNTIF(Calculations!A:A, A2197),"")</f>
        <v/>
      </c>
      <c r="F2197" s="3" t="str">
        <f t="shared" si="407"/>
        <v/>
      </c>
      <c r="G2197" s="3" t="str">
        <f t="shared" si="408"/>
        <v/>
      </c>
      <c r="H2197" s="3" t="str">
        <f t="shared" si="410"/>
        <v/>
      </c>
      <c r="I2197" s="3" t="str">
        <f t="shared" si="411"/>
        <v/>
      </c>
      <c r="J2197" s="3" t="str">
        <f t="shared" si="412"/>
        <v/>
      </c>
      <c r="K2197" s="3" t="str">
        <f t="shared" si="413"/>
        <v/>
      </c>
      <c r="L2197" s="3" t="str">
        <f t="shared" si="415"/>
        <v/>
      </c>
      <c r="M2197" s="3" t="str">
        <f t="shared" si="416"/>
        <v/>
      </c>
    </row>
    <row r="2198" spans="1:13" x14ac:dyDescent="0.2">
      <c r="A2198" s="9" t="str">
        <f t="shared" si="414"/>
        <v/>
      </c>
      <c r="B2198" s="3" t="str">
        <f t="shared" si="406"/>
        <v/>
      </c>
      <c r="C2198" s="3" t="str">
        <f t="shared" si="409"/>
        <v/>
      </c>
      <c r="D2198" s="3" t="str">
        <f>IF(ISNUMBER(A2198),COUNTIF(Calculations!B:B, A2198),"")</f>
        <v/>
      </c>
      <c r="E2198" s="3" t="str">
        <f>IF(ISNUMBER(A2198),COUNTIF(Calculations!A:A, A2198),"")</f>
        <v/>
      </c>
      <c r="F2198" s="3" t="str">
        <f t="shared" si="407"/>
        <v/>
      </c>
      <c r="G2198" s="3" t="str">
        <f t="shared" si="408"/>
        <v/>
      </c>
      <c r="H2198" s="3" t="str">
        <f t="shared" si="410"/>
        <v/>
      </c>
      <c r="I2198" s="3" t="str">
        <f t="shared" si="411"/>
        <v/>
      </c>
      <c r="J2198" s="3" t="str">
        <f t="shared" si="412"/>
        <v/>
      </c>
      <c r="K2198" s="3" t="str">
        <f t="shared" si="413"/>
        <v/>
      </c>
      <c r="L2198" s="3" t="str">
        <f t="shared" si="415"/>
        <v/>
      </c>
      <c r="M2198" s="3" t="str">
        <f t="shared" si="416"/>
        <v/>
      </c>
    </row>
    <row r="2199" spans="1:13" x14ac:dyDescent="0.2">
      <c r="A2199" s="9" t="str">
        <f t="shared" si="414"/>
        <v/>
      </c>
      <c r="B2199" s="3" t="str">
        <f t="shared" si="406"/>
        <v/>
      </c>
      <c r="C2199" s="3" t="str">
        <f t="shared" si="409"/>
        <v/>
      </c>
      <c r="D2199" s="3" t="str">
        <f>IF(ISNUMBER(A2199),COUNTIF(Calculations!B:B, A2199),"")</f>
        <v/>
      </c>
      <c r="E2199" s="3" t="str">
        <f>IF(ISNUMBER(A2199),COUNTIF(Calculations!A:A, A2199),"")</f>
        <v/>
      </c>
      <c r="F2199" s="3" t="str">
        <f t="shared" si="407"/>
        <v/>
      </c>
      <c r="G2199" s="3" t="str">
        <f t="shared" si="408"/>
        <v/>
      </c>
      <c r="H2199" s="3" t="str">
        <f t="shared" si="410"/>
        <v/>
      </c>
      <c r="I2199" s="3" t="str">
        <f t="shared" si="411"/>
        <v/>
      </c>
      <c r="J2199" s="3" t="str">
        <f t="shared" si="412"/>
        <v/>
      </c>
      <c r="K2199" s="3" t="str">
        <f t="shared" si="413"/>
        <v/>
      </c>
      <c r="L2199" s="3" t="str">
        <f t="shared" si="415"/>
        <v/>
      </c>
      <c r="M2199" s="3" t="str">
        <f t="shared" si="416"/>
        <v/>
      </c>
    </row>
    <row r="2200" spans="1:13" x14ac:dyDescent="0.2">
      <c r="A2200" s="9" t="str">
        <f t="shared" si="414"/>
        <v/>
      </c>
      <c r="B2200" s="3" t="str">
        <f t="shared" si="406"/>
        <v/>
      </c>
      <c r="C2200" s="3" t="str">
        <f t="shared" si="409"/>
        <v/>
      </c>
      <c r="D2200" s="3" t="str">
        <f>IF(ISNUMBER(A2200),COUNTIF(Calculations!B:B, A2200),"")</f>
        <v/>
      </c>
      <c r="E2200" s="3" t="str">
        <f>IF(ISNUMBER(A2200),COUNTIF(Calculations!A:A, A2200),"")</f>
        <v/>
      </c>
      <c r="F2200" s="3" t="str">
        <f t="shared" si="407"/>
        <v/>
      </c>
      <c r="G2200" s="3" t="str">
        <f t="shared" si="408"/>
        <v/>
      </c>
      <c r="H2200" s="3" t="str">
        <f t="shared" si="410"/>
        <v/>
      </c>
      <c r="I2200" s="3" t="str">
        <f t="shared" si="411"/>
        <v/>
      </c>
      <c r="J2200" s="3" t="str">
        <f t="shared" si="412"/>
        <v/>
      </c>
      <c r="K2200" s="3" t="str">
        <f t="shared" si="413"/>
        <v/>
      </c>
      <c r="L2200" s="3" t="str">
        <f t="shared" si="415"/>
        <v/>
      </c>
      <c r="M2200" s="3" t="str">
        <f t="shared" si="416"/>
        <v/>
      </c>
    </row>
    <row r="2201" spans="1:13" x14ac:dyDescent="0.2">
      <c r="A2201" s="9" t="str">
        <f t="shared" si="414"/>
        <v/>
      </c>
      <c r="B2201" s="3" t="str">
        <f t="shared" si="406"/>
        <v/>
      </c>
      <c r="C2201" s="3" t="str">
        <f t="shared" si="409"/>
        <v/>
      </c>
      <c r="D2201" s="3" t="str">
        <f>IF(ISNUMBER(A2201),COUNTIF(Calculations!B:B, A2201),"")</f>
        <v/>
      </c>
      <c r="E2201" s="3" t="str">
        <f>IF(ISNUMBER(A2201),COUNTIF(Calculations!A:A, A2201),"")</f>
        <v/>
      </c>
      <c r="F2201" s="3" t="str">
        <f t="shared" si="407"/>
        <v/>
      </c>
      <c r="G2201" s="3" t="str">
        <f t="shared" si="408"/>
        <v/>
      </c>
      <c r="H2201" s="3" t="str">
        <f t="shared" si="410"/>
        <v/>
      </c>
      <c r="I2201" s="3" t="str">
        <f t="shared" si="411"/>
        <v/>
      </c>
      <c r="J2201" s="3" t="str">
        <f t="shared" si="412"/>
        <v/>
      </c>
      <c r="K2201" s="3" t="str">
        <f t="shared" si="413"/>
        <v/>
      </c>
      <c r="L2201" s="3" t="str">
        <f t="shared" si="415"/>
        <v/>
      </c>
      <c r="M2201" s="3" t="str">
        <f t="shared" si="416"/>
        <v/>
      </c>
    </row>
    <row r="2202" spans="1:13" x14ac:dyDescent="0.2">
      <c r="A2202" s="9" t="str">
        <f t="shared" si="414"/>
        <v/>
      </c>
      <c r="B2202" s="3" t="str">
        <f t="shared" si="406"/>
        <v/>
      </c>
      <c r="C2202" s="3" t="str">
        <f t="shared" si="409"/>
        <v/>
      </c>
      <c r="D2202" s="3" t="str">
        <f>IF(ISNUMBER(A2202),COUNTIF(Calculations!B:B, A2202),"")</f>
        <v/>
      </c>
      <c r="E2202" s="3" t="str">
        <f>IF(ISNUMBER(A2202),COUNTIF(Calculations!A:A, A2202),"")</f>
        <v/>
      </c>
      <c r="F2202" s="3" t="str">
        <f t="shared" si="407"/>
        <v/>
      </c>
      <c r="G2202" s="3" t="str">
        <f t="shared" si="408"/>
        <v/>
      </c>
      <c r="H2202" s="3" t="str">
        <f t="shared" si="410"/>
        <v/>
      </c>
      <c r="I2202" s="3" t="str">
        <f t="shared" si="411"/>
        <v/>
      </c>
      <c r="J2202" s="3" t="str">
        <f t="shared" si="412"/>
        <v/>
      </c>
      <c r="K2202" s="3" t="str">
        <f t="shared" si="413"/>
        <v/>
      </c>
      <c r="L2202" s="3" t="str">
        <f t="shared" si="415"/>
        <v/>
      </c>
      <c r="M2202" s="3" t="str">
        <f t="shared" si="416"/>
        <v/>
      </c>
    </row>
    <row r="2203" spans="1:13" x14ac:dyDescent="0.2">
      <c r="A2203" s="9" t="str">
        <f t="shared" si="414"/>
        <v/>
      </c>
      <c r="B2203" s="3" t="str">
        <f t="shared" si="406"/>
        <v/>
      </c>
      <c r="C2203" s="3" t="str">
        <f t="shared" si="409"/>
        <v/>
      </c>
      <c r="D2203" s="3" t="str">
        <f>IF(ISNUMBER(A2203),COUNTIF(Calculations!B:B, A2203),"")</f>
        <v/>
      </c>
      <c r="E2203" s="3" t="str">
        <f>IF(ISNUMBER(A2203),COUNTIF(Calculations!A:A, A2203),"")</f>
        <v/>
      </c>
      <c r="F2203" s="3" t="str">
        <f t="shared" si="407"/>
        <v/>
      </c>
      <c r="G2203" s="3" t="str">
        <f t="shared" si="408"/>
        <v/>
      </c>
      <c r="H2203" s="3" t="str">
        <f t="shared" si="410"/>
        <v/>
      </c>
      <c r="I2203" s="3" t="str">
        <f t="shared" si="411"/>
        <v/>
      </c>
      <c r="J2203" s="3" t="str">
        <f t="shared" si="412"/>
        <v/>
      </c>
      <c r="K2203" s="3" t="str">
        <f t="shared" si="413"/>
        <v/>
      </c>
      <c r="L2203" s="3" t="str">
        <f t="shared" si="415"/>
        <v/>
      </c>
      <c r="M2203" s="3" t="str">
        <f t="shared" si="416"/>
        <v/>
      </c>
    </row>
    <row r="2204" spans="1:13" x14ac:dyDescent="0.2">
      <c r="A2204" s="9" t="str">
        <f t="shared" si="414"/>
        <v/>
      </c>
      <c r="B2204" s="3" t="str">
        <f t="shared" si="406"/>
        <v/>
      </c>
      <c r="C2204" s="3" t="str">
        <f t="shared" si="409"/>
        <v/>
      </c>
      <c r="D2204" s="3" t="str">
        <f>IF(ISNUMBER(A2204),COUNTIF(Calculations!B:B, A2204),"")</f>
        <v/>
      </c>
      <c r="E2204" s="3" t="str">
        <f>IF(ISNUMBER(A2204),COUNTIF(Calculations!A:A, A2204),"")</f>
        <v/>
      </c>
      <c r="F2204" s="3" t="str">
        <f t="shared" si="407"/>
        <v/>
      </c>
      <c r="G2204" s="3" t="str">
        <f t="shared" si="408"/>
        <v/>
      </c>
      <c r="H2204" s="3" t="str">
        <f t="shared" si="410"/>
        <v/>
      </c>
      <c r="I2204" s="3" t="str">
        <f t="shared" si="411"/>
        <v/>
      </c>
      <c r="J2204" s="3" t="str">
        <f t="shared" si="412"/>
        <v/>
      </c>
      <c r="K2204" s="3" t="str">
        <f t="shared" si="413"/>
        <v/>
      </c>
      <c r="L2204" s="3" t="str">
        <f t="shared" si="415"/>
        <v/>
      </c>
      <c r="M2204" s="3" t="str">
        <f t="shared" si="416"/>
        <v/>
      </c>
    </row>
    <row r="2205" spans="1:13" x14ac:dyDescent="0.2">
      <c r="A2205" s="9" t="str">
        <f t="shared" si="414"/>
        <v/>
      </c>
      <c r="B2205" s="3" t="str">
        <f t="shared" si="406"/>
        <v/>
      </c>
      <c r="C2205" s="3" t="str">
        <f t="shared" si="409"/>
        <v/>
      </c>
      <c r="D2205" s="3" t="str">
        <f>IF(ISNUMBER(A2205),COUNTIF(Calculations!B:B, A2205),"")</f>
        <v/>
      </c>
      <c r="E2205" s="3" t="str">
        <f>IF(ISNUMBER(A2205),COUNTIF(Calculations!A:A, A2205),"")</f>
        <v/>
      </c>
      <c r="F2205" s="3" t="str">
        <f t="shared" si="407"/>
        <v/>
      </c>
      <c r="G2205" s="3" t="str">
        <f t="shared" si="408"/>
        <v/>
      </c>
      <c r="H2205" s="3" t="str">
        <f t="shared" si="410"/>
        <v/>
      </c>
      <c r="I2205" s="3" t="str">
        <f t="shared" si="411"/>
        <v/>
      </c>
      <c r="J2205" s="3" t="str">
        <f t="shared" si="412"/>
        <v/>
      </c>
      <c r="K2205" s="3" t="str">
        <f t="shared" si="413"/>
        <v/>
      </c>
      <c r="L2205" s="3" t="str">
        <f t="shared" si="415"/>
        <v/>
      </c>
      <c r="M2205" s="3" t="str">
        <f t="shared" si="416"/>
        <v/>
      </c>
    </row>
    <row r="2206" spans="1:13" x14ac:dyDescent="0.2">
      <c r="A2206" s="9" t="str">
        <f t="shared" si="414"/>
        <v/>
      </c>
      <c r="B2206" s="3" t="str">
        <f t="shared" si="406"/>
        <v/>
      </c>
      <c r="C2206" s="3" t="str">
        <f t="shared" si="409"/>
        <v/>
      </c>
      <c r="D2206" s="3" t="str">
        <f>IF(ISNUMBER(A2206),COUNTIF(Calculations!B:B, A2206),"")</f>
        <v/>
      </c>
      <c r="E2206" s="3" t="str">
        <f>IF(ISNUMBER(A2206),COUNTIF(Calculations!A:A, A2206),"")</f>
        <v/>
      </c>
      <c r="F2206" s="3" t="str">
        <f t="shared" si="407"/>
        <v/>
      </c>
      <c r="G2206" s="3" t="str">
        <f t="shared" si="408"/>
        <v/>
      </c>
      <c r="H2206" s="3" t="str">
        <f t="shared" si="410"/>
        <v/>
      </c>
      <c r="I2206" s="3" t="str">
        <f t="shared" si="411"/>
        <v/>
      </c>
      <c r="J2206" s="3" t="str">
        <f t="shared" si="412"/>
        <v/>
      </c>
      <c r="K2206" s="3" t="str">
        <f t="shared" si="413"/>
        <v/>
      </c>
      <c r="L2206" s="3" t="str">
        <f t="shared" si="415"/>
        <v/>
      </c>
      <c r="M2206" s="3" t="str">
        <f t="shared" si="416"/>
        <v/>
      </c>
    </row>
    <row r="2207" spans="1:13" x14ac:dyDescent="0.2">
      <c r="A2207" s="9" t="str">
        <f t="shared" si="414"/>
        <v/>
      </c>
      <c r="B2207" s="3" t="str">
        <f t="shared" si="406"/>
        <v/>
      </c>
      <c r="C2207" s="3" t="str">
        <f t="shared" si="409"/>
        <v/>
      </c>
      <c r="D2207" s="3" t="str">
        <f>IF(ISNUMBER(A2207),COUNTIF(Calculations!B:B, A2207),"")</f>
        <v/>
      </c>
      <c r="E2207" s="3" t="str">
        <f>IF(ISNUMBER(A2207),COUNTIF(Calculations!A:A, A2207),"")</f>
        <v/>
      </c>
      <c r="F2207" s="3" t="str">
        <f t="shared" si="407"/>
        <v/>
      </c>
      <c r="G2207" s="3" t="str">
        <f t="shared" si="408"/>
        <v/>
      </c>
      <c r="H2207" s="3" t="str">
        <f t="shared" si="410"/>
        <v/>
      </c>
      <c r="I2207" s="3" t="str">
        <f t="shared" si="411"/>
        <v/>
      </c>
      <c r="J2207" s="3" t="str">
        <f t="shared" si="412"/>
        <v/>
      </c>
      <c r="K2207" s="3" t="str">
        <f t="shared" si="413"/>
        <v/>
      </c>
      <c r="L2207" s="3" t="str">
        <f t="shared" si="415"/>
        <v/>
      </c>
      <c r="M2207" s="3" t="str">
        <f t="shared" si="416"/>
        <v/>
      </c>
    </row>
    <row r="2208" spans="1:13" x14ac:dyDescent="0.2">
      <c r="A2208" s="9" t="str">
        <f t="shared" si="414"/>
        <v/>
      </c>
      <c r="B2208" s="3" t="str">
        <f t="shared" si="406"/>
        <v/>
      </c>
      <c r="C2208" s="3" t="str">
        <f t="shared" si="409"/>
        <v/>
      </c>
      <c r="D2208" s="3" t="str">
        <f>IF(ISNUMBER(A2208),COUNTIF(Calculations!B:B, A2208),"")</f>
        <v/>
      </c>
      <c r="E2208" s="3" t="str">
        <f>IF(ISNUMBER(A2208),COUNTIF(Calculations!A:A, A2208),"")</f>
        <v/>
      </c>
      <c r="F2208" s="3" t="str">
        <f t="shared" si="407"/>
        <v/>
      </c>
      <c r="G2208" s="3" t="str">
        <f t="shared" si="408"/>
        <v/>
      </c>
      <c r="H2208" s="3" t="str">
        <f t="shared" si="410"/>
        <v/>
      </c>
      <c r="I2208" s="3" t="str">
        <f t="shared" si="411"/>
        <v/>
      </c>
      <c r="J2208" s="3" t="str">
        <f t="shared" si="412"/>
        <v/>
      </c>
      <c r="K2208" s="3" t="str">
        <f t="shared" si="413"/>
        <v/>
      </c>
      <c r="L2208" s="3" t="str">
        <f t="shared" si="415"/>
        <v/>
      </c>
      <c r="M2208" s="3" t="str">
        <f t="shared" si="416"/>
        <v/>
      </c>
    </row>
    <row r="2209" spans="1:13" x14ac:dyDescent="0.2">
      <c r="A2209" s="9" t="str">
        <f t="shared" si="414"/>
        <v/>
      </c>
      <c r="B2209" s="3" t="str">
        <f t="shared" si="406"/>
        <v/>
      </c>
      <c r="C2209" s="3" t="str">
        <f t="shared" si="409"/>
        <v/>
      </c>
      <c r="D2209" s="3" t="str">
        <f>IF(ISNUMBER(A2209),COUNTIF(Calculations!B:B, A2209),"")</f>
        <v/>
      </c>
      <c r="E2209" s="3" t="str">
        <f>IF(ISNUMBER(A2209),COUNTIF(Calculations!A:A, A2209),"")</f>
        <v/>
      </c>
      <c r="F2209" s="3" t="str">
        <f t="shared" si="407"/>
        <v/>
      </c>
      <c r="G2209" s="3" t="str">
        <f t="shared" si="408"/>
        <v/>
      </c>
      <c r="H2209" s="3" t="str">
        <f t="shared" si="410"/>
        <v/>
      </c>
      <c r="I2209" s="3" t="str">
        <f t="shared" si="411"/>
        <v/>
      </c>
      <c r="J2209" s="3" t="str">
        <f t="shared" si="412"/>
        <v/>
      </c>
      <c r="K2209" s="3" t="str">
        <f t="shared" si="413"/>
        <v/>
      </c>
      <c r="L2209" s="3" t="str">
        <f t="shared" si="415"/>
        <v/>
      </c>
      <c r="M2209" s="3" t="str">
        <f t="shared" si="416"/>
        <v/>
      </c>
    </row>
    <row r="2210" spans="1:13" x14ac:dyDescent="0.2">
      <c r="A2210" s="9" t="str">
        <f t="shared" si="414"/>
        <v/>
      </c>
      <c r="B2210" s="3" t="str">
        <f t="shared" si="406"/>
        <v/>
      </c>
      <c r="C2210" s="3" t="str">
        <f t="shared" si="409"/>
        <v/>
      </c>
      <c r="D2210" s="3" t="str">
        <f>IF(ISNUMBER(A2210),COUNTIF(Calculations!B:B, A2210),"")</f>
        <v/>
      </c>
      <c r="E2210" s="3" t="str">
        <f>IF(ISNUMBER(A2210),COUNTIF(Calculations!A:A, A2210),"")</f>
        <v/>
      </c>
      <c r="F2210" s="3" t="str">
        <f t="shared" si="407"/>
        <v/>
      </c>
      <c r="G2210" s="3" t="str">
        <f t="shared" si="408"/>
        <v/>
      </c>
      <c r="H2210" s="3" t="str">
        <f t="shared" si="410"/>
        <v/>
      </c>
      <c r="I2210" s="3" t="str">
        <f t="shared" si="411"/>
        <v/>
      </c>
      <c r="J2210" s="3" t="str">
        <f t="shared" si="412"/>
        <v/>
      </c>
      <c r="K2210" s="3" t="str">
        <f t="shared" si="413"/>
        <v/>
      </c>
      <c r="L2210" s="3" t="str">
        <f t="shared" si="415"/>
        <v/>
      </c>
      <c r="M2210" s="3" t="str">
        <f t="shared" si="416"/>
        <v/>
      </c>
    </row>
    <row r="2211" spans="1:13" x14ac:dyDescent="0.2">
      <c r="A2211" s="9" t="str">
        <f t="shared" si="414"/>
        <v/>
      </c>
      <c r="B2211" s="3" t="str">
        <f t="shared" si="406"/>
        <v/>
      </c>
      <c r="C2211" s="3" t="str">
        <f t="shared" si="409"/>
        <v/>
      </c>
      <c r="D2211" s="3" t="str">
        <f>IF(ISNUMBER(A2211),COUNTIF(Calculations!B:B, A2211),"")</f>
        <v/>
      </c>
      <c r="E2211" s="3" t="str">
        <f>IF(ISNUMBER(A2211),COUNTIF(Calculations!A:A, A2211),"")</f>
        <v/>
      </c>
      <c r="F2211" s="3" t="str">
        <f t="shared" si="407"/>
        <v/>
      </c>
      <c r="G2211" s="3" t="str">
        <f t="shared" si="408"/>
        <v/>
      </c>
      <c r="H2211" s="3" t="str">
        <f t="shared" si="410"/>
        <v/>
      </c>
      <c r="I2211" s="3" t="str">
        <f t="shared" si="411"/>
        <v/>
      </c>
      <c r="J2211" s="3" t="str">
        <f t="shared" si="412"/>
        <v/>
      </c>
      <c r="K2211" s="3" t="str">
        <f t="shared" si="413"/>
        <v/>
      </c>
      <c r="L2211" s="3" t="str">
        <f t="shared" si="415"/>
        <v/>
      </c>
      <c r="M2211" s="3" t="str">
        <f t="shared" si="416"/>
        <v/>
      </c>
    </row>
    <row r="2212" spans="1:13" x14ac:dyDescent="0.2">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3" t="str">
        <f t="shared" ref="F2212:F2275" si="418">IF(ISNUMBER(A2212),F2211 + D2212,"")</f>
        <v/>
      </c>
      <c r="G2212" s="3" t="str">
        <f t="shared" ref="G2212:G2275" si="419">IF(ISNUMBER(A2212),G2211 + E2212,"")</f>
        <v/>
      </c>
      <c r="H2212" s="3" t="str">
        <f t="shared" si="410"/>
        <v/>
      </c>
      <c r="I2212" s="3" t="str">
        <f t="shared" si="411"/>
        <v/>
      </c>
      <c r="J2212" s="3" t="str">
        <f t="shared" si="412"/>
        <v/>
      </c>
      <c r="K2212" s="3" t="str">
        <f t="shared" si="413"/>
        <v/>
      </c>
      <c r="L2212" s="3" t="str">
        <f t="shared" si="415"/>
        <v/>
      </c>
      <c r="M2212" s="3" t="str">
        <f t="shared" si="416"/>
        <v/>
      </c>
    </row>
    <row r="2213" spans="1:13" x14ac:dyDescent="0.2">
      <c r="A2213" s="9" t="str">
        <f t="shared" si="414"/>
        <v/>
      </c>
      <c r="B2213" s="3" t="str">
        <f t="shared" si="417"/>
        <v/>
      </c>
      <c r="C2213" s="3" t="str">
        <f t="shared" si="409"/>
        <v/>
      </c>
      <c r="D2213" s="3" t="str">
        <f>IF(ISNUMBER(A2213),COUNTIF(Calculations!B:B, A2213),"")</f>
        <v/>
      </c>
      <c r="E2213" s="3" t="str">
        <f>IF(ISNUMBER(A2213),COUNTIF(Calculations!A:A, A2213),"")</f>
        <v/>
      </c>
      <c r="F2213" s="3" t="str">
        <f t="shared" si="418"/>
        <v/>
      </c>
      <c r="G2213" s="3" t="str">
        <f t="shared" si="419"/>
        <v/>
      </c>
      <c r="H2213" s="3" t="str">
        <f t="shared" si="410"/>
        <v/>
      </c>
      <c r="I2213" s="3" t="str">
        <f t="shared" si="411"/>
        <v/>
      </c>
      <c r="J2213" s="3" t="str">
        <f t="shared" si="412"/>
        <v/>
      </c>
      <c r="K2213" s="3" t="str">
        <f t="shared" si="413"/>
        <v/>
      </c>
      <c r="L2213" s="3" t="str">
        <f t="shared" si="415"/>
        <v/>
      </c>
      <c r="M2213" s="3" t="str">
        <f t="shared" si="416"/>
        <v/>
      </c>
    </row>
    <row r="2214" spans="1:13" x14ac:dyDescent="0.2">
      <c r="A2214" s="9" t="str">
        <f t="shared" si="414"/>
        <v/>
      </c>
      <c r="B2214" s="3" t="str">
        <f t="shared" si="417"/>
        <v/>
      </c>
      <c r="C2214" s="3" t="str">
        <f t="shared" si="409"/>
        <v/>
      </c>
      <c r="D2214" s="3" t="str">
        <f>IF(ISNUMBER(A2214),COUNTIF(Calculations!B:B, A2214),"")</f>
        <v/>
      </c>
      <c r="E2214" s="3" t="str">
        <f>IF(ISNUMBER(A2214),COUNTIF(Calculations!A:A, A2214),"")</f>
        <v/>
      </c>
      <c r="F2214" s="3" t="str">
        <f t="shared" si="418"/>
        <v/>
      </c>
      <c r="G2214" s="3" t="str">
        <f t="shared" si="419"/>
        <v/>
      </c>
      <c r="H2214" s="3" t="str">
        <f t="shared" si="410"/>
        <v/>
      </c>
      <c r="I2214" s="3" t="str">
        <f t="shared" si="411"/>
        <v/>
      </c>
      <c r="J2214" s="3" t="str">
        <f t="shared" si="412"/>
        <v/>
      </c>
      <c r="K2214" s="3" t="str">
        <f t="shared" si="413"/>
        <v/>
      </c>
      <c r="L2214" s="3" t="str">
        <f t="shared" si="415"/>
        <v/>
      </c>
      <c r="M2214" s="3" t="str">
        <f t="shared" si="416"/>
        <v/>
      </c>
    </row>
    <row r="2215" spans="1:13" x14ac:dyDescent="0.2">
      <c r="A2215" s="9" t="str">
        <f t="shared" si="414"/>
        <v/>
      </c>
      <c r="B2215" s="3" t="str">
        <f t="shared" si="417"/>
        <v/>
      </c>
      <c r="C2215" s="3" t="str">
        <f t="shared" si="409"/>
        <v/>
      </c>
      <c r="D2215" s="3" t="str">
        <f>IF(ISNUMBER(A2215),COUNTIF(Calculations!B:B, A2215),"")</f>
        <v/>
      </c>
      <c r="E2215" s="3" t="str">
        <f>IF(ISNUMBER(A2215),COUNTIF(Calculations!A:A, A2215),"")</f>
        <v/>
      </c>
      <c r="F2215" s="3" t="str">
        <f t="shared" si="418"/>
        <v/>
      </c>
      <c r="G2215" s="3" t="str">
        <f t="shared" si="419"/>
        <v/>
      </c>
      <c r="H2215" s="3" t="str">
        <f t="shared" si="410"/>
        <v/>
      </c>
      <c r="I2215" s="3" t="str">
        <f t="shared" si="411"/>
        <v/>
      </c>
      <c r="J2215" s="3" t="str">
        <f t="shared" si="412"/>
        <v/>
      </c>
      <c r="K2215" s="3" t="str">
        <f t="shared" si="413"/>
        <v/>
      </c>
      <c r="L2215" s="3" t="str">
        <f t="shared" si="415"/>
        <v/>
      </c>
      <c r="M2215" s="3" t="str">
        <f t="shared" si="416"/>
        <v/>
      </c>
    </row>
    <row r="2216" spans="1:13" x14ac:dyDescent="0.2">
      <c r="A2216" s="9" t="str">
        <f t="shared" si="414"/>
        <v/>
      </c>
      <c r="B2216" s="3" t="str">
        <f t="shared" si="417"/>
        <v/>
      </c>
      <c r="C2216" s="3" t="str">
        <f t="shared" si="409"/>
        <v/>
      </c>
      <c r="D2216" s="3" t="str">
        <f>IF(ISNUMBER(A2216),COUNTIF(Calculations!B:B, A2216),"")</f>
        <v/>
      </c>
      <c r="E2216" s="3" t="str">
        <f>IF(ISNUMBER(A2216),COUNTIF(Calculations!A:A, A2216),"")</f>
        <v/>
      </c>
      <c r="F2216" s="3" t="str">
        <f t="shared" si="418"/>
        <v/>
      </c>
      <c r="G2216" s="3" t="str">
        <f t="shared" si="419"/>
        <v/>
      </c>
      <c r="H2216" s="3" t="str">
        <f t="shared" si="410"/>
        <v/>
      </c>
      <c r="I2216" s="3" t="str">
        <f t="shared" si="411"/>
        <v/>
      </c>
      <c r="J2216" s="3" t="str">
        <f t="shared" si="412"/>
        <v/>
      </c>
      <c r="K2216" s="3" t="str">
        <f t="shared" si="413"/>
        <v/>
      </c>
      <c r="L2216" s="3" t="str">
        <f t="shared" si="415"/>
        <v/>
      </c>
      <c r="M2216" s="3" t="str">
        <f t="shared" si="416"/>
        <v/>
      </c>
    </row>
    <row r="2217" spans="1:13" x14ac:dyDescent="0.2">
      <c r="A2217" s="9" t="str">
        <f t="shared" si="414"/>
        <v/>
      </c>
      <c r="B2217" s="3" t="str">
        <f t="shared" si="417"/>
        <v/>
      </c>
      <c r="C2217" s="3" t="str">
        <f t="shared" si="409"/>
        <v/>
      </c>
      <c r="D2217" s="3" t="str">
        <f>IF(ISNUMBER(A2217),COUNTIF(Calculations!B:B, A2217),"")</f>
        <v/>
      </c>
      <c r="E2217" s="3" t="str">
        <f>IF(ISNUMBER(A2217),COUNTIF(Calculations!A:A, A2217),"")</f>
        <v/>
      </c>
      <c r="F2217" s="3" t="str">
        <f t="shared" si="418"/>
        <v/>
      </c>
      <c r="G2217" s="3" t="str">
        <f t="shared" si="419"/>
        <v/>
      </c>
      <c r="H2217" s="3" t="str">
        <f t="shared" si="410"/>
        <v/>
      </c>
      <c r="I2217" s="3" t="str">
        <f t="shared" si="411"/>
        <v/>
      </c>
      <c r="J2217" s="3" t="str">
        <f t="shared" si="412"/>
        <v/>
      </c>
      <c r="K2217" s="3" t="str">
        <f t="shared" si="413"/>
        <v/>
      </c>
      <c r="L2217" s="3" t="str">
        <f t="shared" si="415"/>
        <v/>
      </c>
      <c r="M2217" s="3" t="str">
        <f t="shared" si="416"/>
        <v/>
      </c>
    </row>
    <row r="2218" spans="1:13" x14ac:dyDescent="0.2">
      <c r="A2218" s="9" t="str">
        <f t="shared" si="414"/>
        <v/>
      </c>
      <c r="B2218" s="3" t="str">
        <f t="shared" si="417"/>
        <v/>
      </c>
      <c r="C2218" s="3" t="str">
        <f t="shared" si="409"/>
        <v/>
      </c>
      <c r="D2218" s="3" t="str">
        <f>IF(ISNUMBER(A2218),COUNTIF(Calculations!B:B, A2218),"")</f>
        <v/>
      </c>
      <c r="E2218" s="3" t="str">
        <f>IF(ISNUMBER(A2218),COUNTIF(Calculations!A:A, A2218),"")</f>
        <v/>
      </c>
      <c r="F2218" s="3" t="str">
        <f t="shared" si="418"/>
        <v/>
      </c>
      <c r="G2218" s="3" t="str">
        <f t="shared" si="419"/>
        <v/>
      </c>
      <c r="H2218" s="3" t="str">
        <f t="shared" si="410"/>
        <v/>
      </c>
      <c r="I2218" s="3" t="str">
        <f t="shared" si="411"/>
        <v/>
      </c>
      <c r="J2218" s="3" t="str">
        <f t="shared" si="412"/>
        <v/>
      </c>
      <c r="K2218" s="3" t="str">
        <f t="shared" si="413"/>
        <v/>
      </c>
      <c r="L2218" s="3" t="str">
        <f t="shared" si="415"/>
        <v/>
      </c>
      <c r="M2218" s="3" t="str">
        <f t="shared" si="416"/>
        <v/>
      </c>
    </row>
    <row r="2219" spans="1:13" x14ac:dyDescent="0.2">
      <c r="A2219" s="9" t="str">
        <f t="shared" si="414"/>
        <v/>
      </c>
      <c r="B2219" s="3" t="str">
        <f t="shared" si="417"/>
        <v/>
      </c>
      <c r="C2219" s="3" t="str">
        <f t="shared" si="409"/>
        <v/>
      </c>
      <c r="D2219" s="3" t="str">
        <f>IF(ISNUMBER(A2219),COUNTIF(Calculations!B:B, A2219),"")</f>
        <v/>
      </c>
      <c r="E2219" s="3" t="str">
        <f>IF(ISNUMBER(A2219),COUNTIF(Calculations!A:A, A2219),"")</f>
        <v/>
      </c>
      <c r="F2219" s="3" t="str">
        <f t="shared" si="418"/>
        <v/>
      </c>
      <c r="G2219" s="3" t="str">
        <f t="shared" si="419"/>
        <v/>
      </c>
      <c r="H2219" s="3" t="str">
        <f t="shared" si="410"/>
        <v/>
      </c>
      <c r="I2219" s="3" t="str">
        <f t="shared" si="411"/>
        <v/>
      </c>
      <c r="J2219" s="3" t="str">
        <f t="shared" si="412"/>
        <v/>
      </c>
      <c r="K2219" s="3" t="str">
        <f t="shared" si="413"/>
        <v/>
      </c>
      <c r="L2219" s="3" t="str">
        <f t="shared" si="415"/>
        <v/>
      </c>
      <c r="M2219" s="3" t="str">
        <f t="shared" si="416"/>
        <v/>
      </c>
    </row>
    <row r="2220" spans="1:13" x14ac:dyDescent="0.2">
      <c r="A2220" s="9" t="str">
        <f t="shared" si="414"/>
        <v/>
      </c>
      <c r="B2220" s="3" t="str">
        <f t="shared" si="417"/>
        <v/>
      </c>
      <c r="C2220" s="3" t="str">
        <f t="shared" si="409"/>
        <v/>
      </c>
      <c r="D2220" s="3" t="str">
        <f>IF(ISNUMBER(A2220),COUNTIF(Calculations!B:B, A2220),"")</f>
        <v/>
      </c>
      <c r="E2220" s="3" t="str">
        <f>IF(ISNUMBER(A2220),COUNTIF(Calculations!A:A, A2220),"")</f>
        <v/>
      </c>
      <c r="F2220" s="3" t="str">
        <f t="shared" si="418"/>
        <v/>
      </c>
      <c r="G2220" s="3" t="str">
        <f t="shared" si="419"/>
        <v/>
      </c>
      <c r="H2220" s="3" t="str">
        <f t="shared" si="410"/>
        <v/>
      </c>
      <c r="I2220" s="3" t="str">
        <f t="shared" si="411"/>
        <v/>
      </c>
      <c r="J2220" s="3" t="str">
        <f t="shared" si="412"/>
        <v/>
      </c>
      <c r="K2220" s="3" t="str">
        <f t="shared" si="413"/>
        <v/>
      </c>
      <c r="L2220" s="3" t="str">
        <f t="shared" si="415"/>
        <v/>
      </c>
      <c r="M2220" s="3" t="str">
        <f t="shared" si="416"/>
        <v/>
      </c>
    </row>
    <row r="2221" spans="1:13" x14ac:dyDescent="0.2">
      <c r="A2221" s="9" t="str">
        <f t="shared" si="414"/>
        <v/>
      </c>
      <c r="B2221" s="3" t="str">
        <f t="shared" si="417"/>
        <v/>
      </c>
      <c r="C2221" s="3" t="str">
        <f t="shared" si="409"/>
        <v/>
      </c>
      <c r="D2221" s="3" t="str">
        <f>IF(ISNUMBER(A2221),COUNTIF(Calculations!B:B, A2221),"")</f>
        <v/>
      </c>
      <c r="E2221" s="3" t="str">
        <f>IF(ISNUMBER(A2221),COUNTIF(Calculations!A:A, A2221),"")</f>
        <v/>
      </c>
      <c r="F2221" s="3" t="str">
        <f t="shared" si="418"/>
        <v/>
      </c>
      <c r="G2221" s="3" t="str">
        <f t="shared" si="419"/>
        <v/>
      </c>
      <c r="H2221" s="3" t="str">
        <f t="shared" si="410"/>
        <v/>
      </c>
      <c r="I2221" s="3" t="str">
        <f t="shared" si="411"/>
        <v/>
      </c>
      <c r="J2221" s="3" t="str">
        <f t="shared" si="412"/>
        <v/>
      </c>
      <c r="K2221" s="3" t="str">
        <f t="shared" si="413"/>
        <v/>
      </c>
      <c r="L2221" s="3" t="str">
        <f t="shared" si="415"/>
        <v/>
      </c>
      <c r="M2221" s="3" t="str">
        <f t="shared" si="416"/>
        <v/>
      </c>
    </row>
    <row r="2222" spans="1:13" x14ac:dyDescent="0.2">
      <c r="A2222" s="9" t="str">
        <f t="shared" si="414"/>
        <v/>
      </c>
      <c r="B2222" s="3" t="str">
        <f t="shared" si="417"/>
        <v/>
      </c>
      <c r="C2222" s="3" t="str">
        <f t="shared" si="409"/>
        <v/>
      </c>
      <c r="D2222" s="3" t="str">
        <f>IF(ISNUMBER(A2222),COUNTIF(Calculations!B:B, A2222),"")</f>
        <v/>
      </c>
      <c r="E2222" s="3" t="str">
        <f>IF(ISNUMBER(A2222),COUNTIF(Calculations!A:A, A2222),"")</f>
        <v/>
      </c>
      <c r="F2222" s="3" t="str">
        <f t="shared" si="418"/>
        <v/>
      </c>
      <c r="G2222" s="3" t="str">
        <f t="shared" si="419"/>
        <v/>
      </c>
      <c r="H2222" s="3" t="str">
        <f t="shared" si="410"/>
        <v/>
      </c>
      <c r="I2222" s="3" t="str">
        <f t="shared" si="411"/>
        <v/>
      </c>
      <c r="J2222" s="3" t="str">
        <f t="shared" si="412"/>
        <v/>
      </c>
      <c r="K2222" s="3" t="str">
        <f t="shared" si="413"/>
        <v/>
      </c>
      <c r="L2222" s="3" t="str">
        <f t="shared" si="415"/>
        <v/>
      </c>
      <c r="M2222" s="3" t="str">
        <f t="shared" si="416"/>
        <v/>
      </c>
    </row>
    <row r="2223" spans="1:13" x14ac:dyDescent="0.2">
      <c r="A2223" s="9" t="str">
        <f t="shared" si="414"/>
        <v/>
      </c>
      <c r="B2223" s="3" t="str">
        <f t="shared" si="417"/>
        <v/>
      </c>
      <c r="C2223" s="3" t="str">
        <f t="shared" si="409"/>
        <v/>
      </c>
      <c r="D2223" s="3" t="str">
        <f>IF(ISNUMBER(A2223),COUNTIF(Calculations!B:B, A2223),"")</f>
        <v/>
      </c>
      <c r="E2223" s="3" t="str">
        <f>IF(ISNUMBER(A2223),COUNTIF(Calculations!A:A, A2223),"")</f>
        <v/>
      </c>
      <c r="F2223" s="3" t="str">
        <f t="shared" si="418"/>
        <v/>
      </c>
      <c r="G2223" s="3" t="str">
        <f t="shared" si="419"/>
        <v/>
      </c>
      <c r="H2223" s="3" t="str">
        <f t="shared" si="410"/>
        <v/>
      </c>
      <c r="I2223" s="3" t="str">
        <f t="shared" si="411"/>
        <v/>
      </c>
      <c r="J2223" s="3" t="str">
        <f t="shared" si="412"/>
        <v/>
      </c>
      <c r="K2223" s="3" t="str">
        <f t="shared" si="413"/>
        <v/>
      </c>
      <c r="L2223" s="3" t="str">
        <f t="shared" si="415"/>
        <v/>
      </c>
      <c r="M2223" s="3" t="str">
        <f t="shared" si="416"/>
        <v/>
      </c>
    </row>
    <row r="2224" spans="1:13" x14ac:dyDescent="0.2">
      <c r="A2224" s="9" t="str">
        <f t="shared" si="414"/>
        <v/>
      </c>
      <c r="B2224" s="3" t="str">
        <f t="shared" si="417"/>
        <v/>
      </c>
      <c r="C2224" s="3" t="str">
        <f t="shared" si="409"/>
        <v/>
      </c>
      <c r="D2224" s="3" t="str">
        <f>IF(ISNUMBER(A2224),COUNTIF(Calculations!B:B, A2224),"")</f>
        <v/>
      </c>
      <c r="E2224" s="3" t="str">
        <f>IF(ISNUMBER(A2224),COUNTIF(Calculations!A:A, A2224),"")</f>
        <v/>
      </c>
      <c r="F2224" s="3" t="str">
        <f t="shared" si="418"/>
        <v/>
      </c>
      <c r="G2224" s="3" t="str">
        <f t="shared" si="419"/>
        <v/>
      </c>
      <c r="H2224" s="3" t="str">
        <f t="shared" si="410"/>
        <v/>
      </c>
      <c r="I2224" s="3" t="str">
        <f t="shared" si="411"/>
        <v/>
      </c>
      <c r="J2224" s="3" t="str">
        <f t="shared" si="412"/>
        <v/>
      </c>
      <c r="K2224" s="3" t="str">
        <f t="shared" si="413"/>
        <v/>
      </c>
      <c r="L2224" s="3" t="str">
        <f t="shared" si="415"/>
        <v/>
      </c>
      <c r="M2224" s="3" t="str">
        <f t="shared" si="416"/>
        <v/>
      </c>
    </row>
    <row r="2225" spans="1:13" x14ac:dyDescent="0.2">
      <c r="A2225" s="9" t="str">
        <f t="shared" si="414"/>
        <v/>
      </c>
      <c r="B2225" s="3" t="str">
        <f t="shared" si="417"/>
        <v/>
      </c>
      <c r="C2225" s="3" t="str">
        <f t="shared" si="409"/>
        <v/>
      </c>
      <c r="D2225" s="3" t="str">
        <f>IF(ISNUMBER(A2225),COUNTIF(Calculations!B:B, A2225),"")</f>
        <v/>
      </c>
      <c r="E2225" s="3" t="str">
        <f>IF(ISNUMBER(A2225),COUNTIF(Calculations!A:A, A2225),"")</f>
        <v/>
      </c>
      <c r="F2225" s="3" t="str">
        <f t="shared" si="418"/>
        <v/>
      </c>
      <c r="G2225" s="3" t="str">
        <f t="shared" si="419"/>
        <v/>
      </c>
      <c r="H2225" s="3" t="str">
        <f t="shared" si="410"/>
        <v/>
      </c>
      <c r="I2225" s="3" t="str">
        <f t="shared" si="411"/>
        <v/>
      </c>
      <c r="J2225" s="3" t="str">
        <f t="shared" si="412"/>
        <v/>
      </c>
      <c r="K2225" s="3" t="str">
        <f t="shared" si="413"/>
        <v/>
      </c>
      <c r="L2225" s="3" t="str">
        <f t="shared" si="415"/>
        <v/>
      </c>
      <c r="M2225" s="3" t="str">
        <f t="shared" si="416"/>
        <v/>
      </c>
    </row>
    <row r="2226" spans="1:13" x14ac:dyDescent="0.2">
      <c r="A2226" s="9" t="str">
        <f t="shared" si="414"/>
        <v/>
      </c>
      <c r="B2226" s="3" t="str">
        <f t="shared" si="417"/>
        <v/>
      </c>
      <c r="C2226" s="3" t="str">
        <f t="shared" si="409"/>
        <v/>
      </c>
      <c r="D2226" s="3" t="str">
        <f>IF(ISNUMBER(A2226),COUNTIF(Calculations!B:B, A2226),"")</f>
        <v/>
      </c>
      <c r="E2226" s="3" t="str">
        <f>IF(ISNUMBER(A2226),COUNTIF(Calculations!A:A, A2226),"")</f>
        <v/>
      </c>
      <c r="F2226" s="3" t="str">
        <f t="shared" si="418"/>
        <v/>
      </c>
      <c r="G2226" s="3" t="str">
        <f t="shared" si="419"/>
        <v/>
      </c>
      <c r="H2226" s="3" t="str">
        <f t="shared" si="410"/>
        <v/>
      </c>
      <c r="I2226" s="3" t="str">
        <f t="shared" si="411"/>
        <v/>
      </c>
      <c r="J2226" s="3" t="str">
        <f t="shared" si="412"/>
        <v/>
      </c>
      <c r="K2226" s="3" t="str">
        <f t="shared" si="413"/>
        <v/>
      </c>
      <c r="L2226" s="3" t="str">
        <f t="shared" si="415"/>
        <v/>
      </c>
      <c r="M2226" s="3" t="str">
        <f t="shared" si="416"/>
        <v/>
      </c>
    </row>
    <row r="2227" spans="1:13" x14ac:dyDescent="0.2">
      <c r="A2227" s="9" t="str">
        <f t="shared" si="414"/>
        <v/>
      </c>
      <c r="B2227" s="3" t="str">
        <f t="shared" si="417"/>
        <v/>
      </c>
      <c r="C2227" s="3" t="str">
        <f t="shared" si="409"/>
        <v/>
      </c>
      <c r="D2227" s="3" t="str">
        <f>IF(ISNUMBER(A2227),COUNTIF(Calculations!B:B, A2227),"")</f>
        <v/>
      </c>
      <c r="E2227" s="3" t="str">
        <f>IF(ISNUMBER(A2227),COUNTIF(Calculations!A:A, A2227),"")</f>
        <v/>
      </c>
      <c r="F2227" s="3" t="str">
        <f t="shared" si="418"/>
        <v/>
      </c>
      <c r="G2227" s="3" t="str">
        <f t="shared" si="419"/>
        <v/>
      </c>
      <c r="H2227" s="3" t="str">
        <f t="shared" si="410"/>
        <v/>
      </c>
      <c r="I2227" s="3" t="str">
        <f t="shared" si="411"/>
        <v/>
      </c>
      <c r="J2227" s="3" t="str">
        <f t="shared" si="412"/>
        <v/>
      </c>
      <c r="K2227" s="3" t="str">
        <f t="shared" si="413"/>
        <v/>
      </c>
      <c r="L2227" s="3" t="str">
        <f t="shared" si="415"/>
        <v/>
      </c>
      <c r="M2227" s="3" t="str">
        <f t="shared" si="416"/>
        <v/>
      </c>
    </row>
    <row r="2228" spans="1:13" x14ac:dyDescent="0.2">
      <c r="A2228" s="9" t="str">
        <f t="shared" si="414"/>
        <v/>
      </c>
      <c r="B2228" s="3" t="str">
        <f t="shared" si="417"/>
        <v/>
      </c>
      <c r="C2228" s="3" t="str">
        <f t="shared" si="409"/>
        <v/>
      </c>
      <c r="D2228" s="3" t="str">
        <f>IF(ISNUMBER(A2228),COUNTIF(Calculations!B:B, A2228),"")</f>
        <v/>
      </c>
      <c r="E2228" s="3" t="str">
        <f>IF(ISNUMBER(A2228),COUNTIF(Calculations!A:A, A2228),"")</f>
        <v/>
      </c>
      <c r="F2228" s="3" t="str">
        <f t="shared" si="418"/>
        <v/>
      </c>
      <c r="G2228" s="3" t="str">
        <f t="shared" si="419"/>
        <v/>
      </c>
      <c r="H2228" s="3" t="str">
        <f t="shared" si="410"/>
        <v/>
      </c>
      <c r="I2228" s="3" t="str">
        <f t="shared" si="411"/>
        <v/>
      </c>
      <c r="J2228" s="3" t="str">
        <f t="shared" si="412"/>
        <v/>
      </c>
      <c r="K2228" s="3" t="str">
        <f t="shared" si="413"/>
        <v/>
      </c>
      <c r="L2228" s="3" t="str">
        <f t="shared" si="415"/>
        <v/>
      </c>
      <c r="M2228" s="3" t="str">
        <f t="shared" si="416"/>
        <v/>
      </c>
    </row>
    <row r="2229" spans="1:13" x14ac:dyDescent="0.2">
      <c r="A2229" s="9" t="str">
        <f t="shared" si="414"/>
        <v/>
      </c>
      <c r="B2229" s="3" t="str">
        <f t="shared" si="417"/>
        <v/>
      </c>
      <c r="C2229" s="3" t="str">
        <f t="shared" si="409"/>
        <v/>
      </c>
      <c r="D2229" s="3" t="str">
        <f>IF(ISNUMBER(A2229),COUNTIF(Calculations!B:B, A2229),"")</f>
        <v/>
      </c>
      <c r="E2229" s="3" t="str">
        <f>IF(ISNUMBER(A2229),COUNTIF(Calculations!A:A, A2229),"")</f>
        <v/>
      </c>
      <c r="F2229" s="3" t="str">
        <f t="shared" si="418"/>
        <v/>
      </c>
      <c r="G2229" s="3" t="str">
        <f t="shared" si="419"/>
        <v/>
      </c>
      <c r="H2229" s="3" t="str">
        <f t="shared" si="410"/>
        <v/>
      </c>
      <c r="I2229" s="3" t="str">
        <f t="shared" si="411"/>
        <v/>
      </c>
      <c r="J2229" s="3" t="str">
        <f t="shared" si="412"/>
        <v/>
      </c>
      <c r="K2229" s="3" t="str">
        <f t="shared" si="413"/>
        <v/>
      </c>
      <c r="L2229" s="3" t="str">
        <f t="shared" si="415"/>
        <v/>
      </c>
      <c r="M2229" s="3" t="str">
        <f t="shared" si="416"/>
        <v/>
      </c>
    </row>
    <row r="2230" spans="1:13" x14ac:dyDescent="0.2">
      <c r="A2230" s="9" t="str">
        <f t="shared" si="414"/>
        <v/>
      </c>
      <c r="B2230" s="3" t="str">
        <f t="shared" si="417"/>
        <v/>
      </c>
      <c r="C2230" s="3" t="str">
        <f t="shared" si="409"/>
        <v/>
      </c>
      <c r="D2230" s="3" t="str">
        <f>IF(ISNUMBER(A2230),COUNTIF(Calculations!B:B, A2230),"")</f>
        <v/>
      </c>
      <c r="E2230" s="3" t="str">
        <f>IF(ISNUMBER(A2230),COUNTIF(Calculations!A:A, A2230),"")</f>
        <v/>
      </c>
      <c r="F2230" s="3" t="str">
        <f t="shared" si="418"/>
        <v/>
      </c>
      <c r="G2230" s="3" t="str">
        <f t="shared" si="419"/>
        <v/>
      </c>
      <c r="H2230" s="3" t="str">
        <f t="shared" si="410"/>
        <v/>
      </c>
      <c r="I2230" s="3" t="str">
        <f t="shared" si="411"/>
        <v/>
      </c>
      <c r="J2230" s="3" t="str">
        <f t="shared" si="412"/>
        <v/>
      </c>
      <c r="K2230" s="3" t="str">
        <f t="shared" si="413"/>
        <v/>
      </c>
      <c r="L2230" s="3" t="str">
        <f t="shared" si="415"/>
        <v/>
      </c>
      <c r="M2230" s="3" t="str">
        <f t="shared" si="416"/>
        <v/>
      </c>
    </row>
    <row r="2231" spans="1:13" x14ac:dyDescent="0.2">
      <c r="A2231" s="9" t="str">
        <f t="shared" si="414"/>
        <v/>
      </c>
      <c r="B2231" s="3" t="str">
        <f t="shared" si="417"/>
        <v/>
      </c>
      <c r="C2231" s="3" t="str">
        <f t="shared" si="409"/>
        <v/>
      </c>
      <c r="D2231" s="3" t="str">
        <f>IF(ISNUMBER(A2231),COUNTIF(Calculations!B:B, A2231),"")</f>
        <v/>
      </c>
      <c r="E2231" s="3" t="str">
        <f>IF(ISNUMBER(A2231),COUNTIF(Calculations!A:A, A2231),"")</f>
        <v/>
      </c>
      <c r="F2231" s="3" t="str">
        <f t="shared" si="418"/>
        <v/>
      </c>
      <c r="G2231" s="3" t="str">
        <f t="shared" si="419"/>
        <v/>
      </c>
      <c r="H2231" s="3" t="str">
        <f t="shared" si="410"/>
        <v/>
      </c>
      <c r="I2231" s="3" t="str">
        <f t="shared" si="411"/>
        <v/>
      </c>
      <c r="J2231" s="3" t="str">
        <f t="shared" si="412"/>
        <v/>
      </c>
      <c r="K2231" s="3" t="str">
        <f t="shared" si="413"/>
        <v/>
      </c>
      <c r="L2231" s="3" t="str">
        <f t="shared" si="415"/>
        <v/>
      </c>
      <c r="M2231" s="3" t="str">
        <f t="shared" si="416"/>
        <v/>
      </c>
    </row>
    <row r="2232" spans="1:13" x14ac:dyDescent="0.2">
      <c r="A2232" s="9" t="str">
        <f t="shared" si="414"/>
        <v/>
      </c>
      <c r="B2232" s="3" t="str">
        <f t="shared" si="417"/>
        <v/>
      </c>
      <c r="C2232" s="3" t="str">
        <f t="shared" si="409"/>
        <v/>
      </c>
      <c r="D2232" s="3" t="str">
        <f>IF(ISNUMBER(A2232),COUNTIF(Calculations!B:B, A2232),"")</f>
        <v/>
      </c>
      <c r="E2232" s="3" t="str">
        <f>IF(ISNUMBER(A2232),COUNTIF(Calculations!A:A, A2232),"")</f>
        <v/>
      </c>
      <c r="F2232" s="3" t="str">
        <f t="shared" si="418"/>
        <v/>
      </c>
      <c r="G2232" s="3" t="str">
        <f t="shared" si="419"/>
        <v/>
      </c>
      <c r="H2232" s="3" t="str">
        <f t="shared" si="410"/>
        <v/>
      </c>
      <c r="I2232" s="3" t="str">
        <f t="shared" si="411"/>
        <v/>
      </c>
      <c r="J2232" s="3" t="str">
        <f t="shared" si="412"/>
        <v/>
      </c>
      <c r="K2232" s="3" t="str">
        <f t="shared" si="413"/>
        <v/>
      </c>
      <c r="L2232" s="3" t="str">
        <f t="shared" si="415"/>
        <v/>
      </c>
      <c r="M2232" s="3" t="str">
        <f t="shared" si="416"/>
        <v/>
      </c>
    </row>
    <row r="2233" spans="1:13" x14ac:dyDescent="0.2">
      <c r="A2233" s="9" t="str">
        <f t="shared" si="414"/>
        <v/>
      </c>
      <c r="B2233" s="3" t="str">
        <f t="shared" si="417"/>
        <v/>
      </c>
      <c r="C2233" s="3" t="str">
        <f t="shared" si="409"/>
        <v/>
      </c>
      <c r="D2233" s="3" t="str">
        <f>IF(ISNUMBER(A2233),COUNTIF(Calculations!B:B, A2233),"")</f>
        <v/>
      </c>
      <c r="E2233" s="3" t="str">
        <f>IF(ISNUMBER(A2233),COUNTIF(Calculations!A:A, A2233),"")</f>
        <v/>
      </c>
      <c r="F2233" s="3" t="str">
        <f t="shared" si="418"/>
        <v/>
      </c>
      <c r="G2233" s="3" t="str">
        <f t="shared" si="419"/>
        <v/>
      </c>
      <c r="H2233" s="3" t="str">
        <f t="shared" si="410"/>
        <v/>
      </c>
      <c r="I2233" s="3" t="str">
        <f t="shared" si="411"/>
        <v/>
      </c>
      <c r="J2233" s="3" t="str">
        <f t="shared" si="412"/>
        <v/>
      </c>
      <c r="K2233" s="3" t="str">
        <f t="shared" si="413"/>
        <v/>
      </c>
      <c r="L2233" s="3" t="str">
        <f t="shared" si="415"/>
        <v/>
      </c>
      <c r="M2233" s="3" t="str">
        <f t="shared" si="416"/>
        <v/>
      </c>
    </row>
    <row r="2234" spans="1:13" x14ac:dyDescent="0.2">
      <c r="A2234" s="9" t="str">
        <f t="shared" si="414"/>
        <v/>
      </c>
      <c r="B2234" s="3" t="str">
        <f t="shared" si="417"/>
        <v/>
      </c>
      <c r="C2234" s="3" t="str">
        <f t="shared" si="409"/>
        <v/>
      </c>
      <c r="D2234" s="3" t="str">
        <f>IF(ISNUMBER(A2234),COUNTIF(Calculations!B:B, A2234),"")</f>
        <v/>
      </c>
      <c r="E2234" s="3" t="str">
        <f>IF(ISNUMBER(A2234),COUNTIF(Calculations!A:A, A2234),"")</f>
        <v/>
      </c>
      <c r="F2234" s="3" t="str">
        <f t="shared" si="418"/>
        <v/>
      </c>
      <c r="G2234" s="3" t="str">
        <f t="shared" si="419"/>
        <v/>
      </c>
      <c r="H2234" s="3" t="str">
        <f t="shared" si="410"/>
        <v/>
      </c>
      <c r="I2234" s="3" t="str">
        <f t="shared" si="411"/>
        <v/>
      </c>
      <c r="J2234" s="3" t="str">
        <f t="shared" si="412"/>
        <v/>
      </c>
      <c r="K2234" s="3" t="str">
        <f t="shared" si="413"/>
        <v/>
      </c>
      <c r="L2234" s="3" t="str">
        <f t="shared" si="415"/>
        <v/>
      </c>
      <c r="M2234" s="3" t="str">
        <f t="shared" si="416"/>
        <v/>
      </c>
    </row>
    <row r="2235" spans="1:13" x14ac:dyDescent="0.2">
      <c r="A2235" s="9" t="str">
        <f t="shared" si="414"/>
        <v/>
      </c>
      <c r="B2235" s="3" t="str">
        <f t="shared" si="417"/>
        <v/>
      </c>
      <c r="C2235" s="3" t="str">
        <f t="shared" si="409"/>
        <v/>
      </c>
      <c r="D2235" s="3" t="str">
        <f>IF(ISNUMBER(A2235),COUNTIF(Calculations!B:B, A2235),"")</f>
        <v/>
      </c>
      <c r="E2235" s="3" t="str">
        <f>IF(ISNUMBER(A2235),COUNTIF(Calculations!A:A, A2235),"")</f>
        <v/>
      </c>
      <c r="F2235" s="3" t="str">
        <f t="shared" si="418"/>
        <v/>
      </c>
      <c r="G2235" s="3" t="str">
        <f t="shared" si="419"/>
        <v/>
      </c>
      <c r="H2235" s="3" t="str">
        <f t="shared" si="410"/>
        <v/>
      </c>
      <c r="I2235" s="3" t="str">
        <f t="shared" si="411"/>
        <v/>
      </c>
      <c r="J2235" s="3" t="str">
        <f t="shared" si="412"/>
        <v/>
      </c>
      <c r="K2235" s="3" t="str">
        <f t="shared" si="413"/>
        <v/>
      </c>
      <c r="L2235" s="3" t="str">
        <f t="shared" si="415"/>
        <v/>
      </c>
      <c r="M2235" s="3" t="str">
        <f t="shared" si="416"/>
        <v/>
      </c>
    </row>
    <row r="2236" spans="1:13" x14ac:dyDescent="0.2">
      <c r="A2236" s="9" t="str">
        <f t="shared" si="414"/>
        <v/>
      </c>
      <c r="B2236" s="3" t="str">
        <f t="shared" si="417"/>
        <v/>
      </c>
      <c r="C2236" s="3" t="str">
        <f t="shared" si="409"/>
        <v/>
      </c>
      <c r="D2236" s="3" t="str">
        <f>IF(ISNUMBER(A2236),COUNTIF(Calculations!B:B, A2236),"")</f>
        <v/>
      </c>
      <c r="E2236" s="3" t="str">
        <f>IF(ISNUMBER(A2236),COUNTIF(Calculations!A:A, A2236),"")</f>
        <v/>
      </c>
      <c r="F2236" s="3" t="str">
        <f t="shared" si="418"/>
        <v/>
      </c>
      <c r="G2236" s="3" t="str">
        <f t="shared" si="419"/>
        <v/>
      </c>
      <c r="H2236" s="3" t="str">
        <f t="shared" si="410"/>
        <v/>
      </c>
      <c r="I2236" s="3" t="str">
        <f t="shared" si="411"/>
        <v/>
      </c>
      <c r="J2236" s="3" t="str">
        <f t="shared" si="412"/>
        <v/>
      </c>
      <c r="K2236" s="3" t="str">
        <f t="shared" si="413"/>
        <v/>
      </c>
      <c r="L2236" s="3" t="str">
        <f t="shared" si="415"/>
        <v/>
      </c>
      <c r="M2236" s="3" t="str">
        <f t="shared" si="416"/>
        <v/>
      </c>
    </row>
    <row r="2237" spans="1:13" x14ac:dyDescent="0.2">
      <c r="A2237" s="9" t="str">
        <f t="shared" si="414"/>
        <v/>
      </c>
      <c r="B2237" s="3" t="str">
        <f t="shared" si="417"/>
        <v/>
      </c>
      <c r="C2237" s="3" t="str">
        <f t="shared" si="409"/>
        <v/>
      </c>
      <c r="D2237" s="3" t="str">
        <f>IF(ISNUMBER(A2237),COUNTIF(Calculations!B:B, A2237),"")</f>
        <v/>
      </c>
      <c r="E2237" s="3" t="str">
        <f>IF(ISNUMBER(A2237),COUNTIF(Calculations!A:A, A2237),"")</f>
        <v/>
      </c>
      <c r="F2237" s="3" t="str">
        <f t="shared" si="418"/>
        <v/>
      </c>
      <c r="G2237" s="3" t="str">
        <f t="shared" si="419"/>
        <v/>
      </c>
      <c r="H2237" s="3" t="str">
        <f t="shared" si="410"/>
        <v/>
      </c>
      <c r="I2237" s="3" t="str">
        <f t="shared" si="411"/>
        <v/>
      </c>
      <c r="J2237" s="3" t="str">
        <f t="shared" si="412"/>
        <v/>
      </c>
      <c r="K2237" s="3" t="str">
        <f t="shared" si="413"/>
        <v/>
      </c>
      <c r="L2237" s="3" t="str">
        <f t="shared" si="415"/>
        <v/>
      </c>
      <c r="M2237" s="3" t="str">
        <f t="shared" si="416"/>
        <v/>
      </c>
    </row>
    <row r="2238" spans="1:13" x14ac:dyDescent="0.2">
      <c r="A2238" s="9" t="str">
        <f t="shared" si="414"/>
        <v/>
      </c>
      <c r="B2238" s="3" t="str">
        <f t="shared" si="417"/>
        <v/>
      </c>
      <c r="C2238" s="3" t="str">
        <f t="shared" si="409"/>
        <v/>
      </c>
      <c r="D2238" s="3" t="str">
        <f>IF(ISNUMBER(A2238),COUNTIF(Calculations!B:B, A2238),"")</f>
        <v/>
      </c>
      <c r="E2238" s="3" t="str">
        <f>IF(ISNUMBER(A2238),COUNTIF(Calculations!A:A, A2238),"")</f>
        <v/>
      </c>
      <c r="F2238" s="3" t="str">
        <f t="shared" si="418"/>
        <v/>
      </c>
      <c r="G2238" s="3" t="str">
        <f t="shared" si="419"/>
        <v/>
      </c>
      <c r="H2238" s="3" t="str">
        <f t="shared" si="410"/>
        <v/>
      </c>
      <c r="I2238" s="3" t="str">
        <f t="shared" si="411"/>
        <v/>
      </c>
      <c r="J2238" s="3" t="str">
        <f t="shared" si="412"/>
        <v/>
      </c>
      <c r="K2238" s="3" t="str">
        <f t="shared" si="413"/>
        <v/>
      </c>
      <c r="L2238" s="3" t="str">
        <f t="shared" si="415"/>
        <v/>
      </c>
      <c r="M2238" s="3" t="str">
        <f t="shared" si="416"/>
        <v/>
      </c>
    </row>
    <row r="2239" spans="1:13" x14ac:dyDescent="0.2">
      <c r="A2239" s="9" t="str">
        <f t="shared" si="414"/>
        <v/>
      </c>
      <c r="B2239" s="3" t="str">
        <f t="shared" si="417"/>
        <v/>
      </c>
      <c r="C2239" s="3" t="str">
        <f t="shared" si="409"/>
        <v/>
      </c>
      <c r="D2239" s="3" t="str">
        <f>IF(ISNUMBER(A2239),COUNTIF(Calculations!B:B, A2239),"")</f>
        <v/>
      </c>
      <c r="E2239" s="3" t="str">
        <f>IF(ISNUMBER(A2239),COUNTIF(Calculations!A:A, A2239),"")</f>
        <v/>
      </c>
      <c r="F2239" s="3" t="str">
        <f t="shared" si="418"/>
        <v/>
      </c>
      <c r="G2239" s="3" t="str">
        <f t="shared" si="419"/>
        <v/>
      </c>
      <c r="H2239" s="3" t="str">
        <f t="shared" si="410"/>
        <v/>
      </c>
      <c r="I2239" s="3" t="str">
        <f t="shared" si="411"/>
        <v/>
      </c>
      <c r="J2239" s="3" t="str">
        <f t="shared" si="412"/>
        <v/>
      </c>
      <c r="K2239" s="3" t="str">
        <f t="shared" si="413"/>
        <v/>
      </c>
      <c r="L2239" s="3" t="str">
        <f t="shared" si="415"/>
        <v/>
      </c>
      <c r="M2239" s="3" t="str">
        <f t="shared" si="416"/>
        <v/>
      </c>
    </row>
    <row r="2240" spans="1:13" x14ac:dyDescent="0.2">
      <c r="A2240" s="9" t="str">
        <f t="shared" si="414"/>
        <v/>
      </c>
      <c r="B2240" s="3" t="str">
        <f t="shared" si="417"/>
        <v/>
      </c>
      <c r="C2240" s="3" t="str">
        <f t="shared" si="409"/>
        <v/>
      </c>
      <c r="D2240" s="3" t="str">
        <f>IF(ISNUMBER(A2240),COUNTIF(Calculations!B:B, A2240),"")</f>
        <v/>
      </c>
      <c r="E2240" s="3" t="str">
        <f>IF(ISNUMBER(A2240),COUNTIF(Calculations!A:A, A2240),"")</f>
        <v/>
      </c>
      <c r="F2240" s="3" t="str">
        <f t="shared" si="418"/>
        <v/>
      </c>
      <c r="G2240" s="3" t="str">
        <f t="shared" si="419"/>
        <v/>
      </c>
      <c r="H2240" s="3" t="str">
        <f t="shared" si="410"/>
        <v/>
      </c>
      <c r="I2240" s="3" t="str">
        <f t="shared" si="411"/>
        <v/>
      </c>
      <c r="J2240" s="3" t="str">
        <f t="shared" si="412"/>
        <v/>
      </c>
      <c r="K2240" s="3" t="str">
        <f t="shared" si="413"/>
        <v/>
      </c>
      <c r="L2240" s="3" t="str">
        <f t="shared" si="415"/>
        <v/>
      </c>
      <c r="M2240" s="3" t="str">
        <f t="shared" si="416"/>
        <v/>
      </c>
    </row>
    <row r="2241" spans="1:13" x14ac:dyDescent="0.2">
      <c r="A2241" s="9" t="str">
        <f t="shared" si="414"/>
        <v/>
      </c>
      <c r="B2241" s="3" t="str">
        <f t="shared" si="417"/>
        <v/>
      </c>
      <c r="C2241" s="3" t="str">
        <f t="shared" si="409"/>
        <v/>
      </c>
      <c r="D2241" s="3" t="str">
        <f>IF(ISNUMBER(A2241),COUNTIF(Calculations!B:B, A2241),"")</f>
        <v/>
      </c>
      <c r="E2241" s="3" t="str">
        <f>IF(ISNUMBER(A2241),COUNTIF(Calculations!A:A, A2241),"")</f>
        <v/>
      </c>
      <c r="F2241" s="3" t="str">
        <f t="shared" si="418"/>
        <v/>
      </c>
      <c r="G2241" s="3" t="str">
        <f t="shared" si="419"/>
        <v/>
      </c>
      <c r="H2241" s="3" t="str">
        <f t="shared" si="410"/>
        <v/>
      </c>
      <c r="I2241" s="3" t="str">
        <f t="shared" si="411"/>
        <v/>
      </c>
      <c r="J2241" s="3" t="str">
        <f t="shared" si="412"/>
        <v/>
      </c>
      <c r="K2241" s="3" t="str">
        <f t="shared" si="413"/>
        <v/>
      </c>
      <c r="L2241" s="3" t="str">
        <f t="shared" si="415"/>
        <v/>
      </c>
      <c r="M2241" s="3" t="str">
        <f t="shared" si="416"/>
        <v/>
      </c>
    </row>
    <row r="2242" spans="1:13" x14ac:dyDescent="0.2">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18"/>
        <v/>
      </c>
      <c r="G2242" s="3" t="str">
        <f t="shared" si="419"/>
        <v/>
      </c>
      <c r="H2242" s="3" t="str">
        <f t="shared" ref="H2242:H2305" si="421">IF(ISNUMBER(A2242),
  COUNTIFS(IndirectStartDates,"&lt;=" &amp; $A2242, IndirectStartDates,"&gt;"&amp;$A2242-AgeLowest,  IndirectCompletedDates,"&gt;=" &amp; $A2242)
+ COUNTIFS(IndirectStartDates,"&lt;=" &amp; $A2242,    IndirectStartDates,"&gt;"&amp;$A2242-AgeLowest,  IndirectCompletedDates,""),"")</f>
        <v/>
      </c>
      <c r="I2242" s="3"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3" t="str">
        <f t="shared" si="415"/>
        <v/>
      </c>
      <c r="M2242" s="3" t="str">
        <f t="shared" si="416"/>
        <v/>
      </c>
    </row>
    <row r="2243" spans="1:13" x14ac:dyDescent="0.2">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3" t="str">
        <f t="shared" si="418"/>
        <v/>
      </c>
      <c r="G2243" s="3" t="str">
        <f t="shared" si="419"/>
        <v/>
      </c>
      <c r="H2243" s="3" t="str">
        <f t="shared" si="421"/>
        <v/>
      </c>
      <c r="I2243" s="3" t="str">
        <f t="shared" si="422"/>
        <v/>
      </c>
      <c r="J2243" s="3" t="str">
        <f t="shared" si="423"/>
        <v/>
      </c>
      <c r="K2243" s="3" t="str">
        <f t="shared" si="424"/>
        <v/>
      </c>
      <c r="L2243" s="3" t="str">
        <f t="shared" ref="L2243:L2306" si="426">IF(A2243&lt;&gt;"", IF(C2242&gt;0, IF(((C2243-C2242)/C2242)&gt;WIPWarningPercentage,C2243,NA()),NA()),"")</f>
        <v/>
      </c>
      <c r="M2243" s="3" t="str">
        <f t="shared" ref="M2243:M2306" si="427">IF(A2243&lt;&gt;"", IF(J2242+K2242&gt;0, IF(((J2243+K2243)-(J2242+K2242))/(J2242+K2242)&gt;AgeWarningPercentage,J2243+K2243,NA()),NA()),"")</f>
        <v/>
      </c>
    </row>
    <row r="2244" spans="1:13" x14ac:dyDescent="0.2">
      <c r="A2244" s="9" t="str">
        <f t="shared" si="425"/>
        <v/>
      </c>
      <c r="B2244" s="3" t="str">
        <f t="shared" si="417"/>
        <v/>
      </c>
      <c r="C2244" s="3" t="str">
        <f t="shared" si="420"/>
        <v/>
      </c>
      <c r="D2244" s="3" t="str">
        <f>IF(ISNUMBER(A2244),COUNTIF(Calculations!B:B, A2244),"")</f>
        <v/>
      </c>
      <c r="E2244" s="3" t="str">
        <f>IF(ISNUMBER(A2244),COUNTIF(Calculations!A:A, A2244),"")</f>
        <v/>
      </c>
      <c r="F2244" s="3" t="str">
        <f t="shared" si="418"/>
        <v/>
      </c>
      <c r="G2244" s="3" t="str">
        <f t="shared" si="419"/>
        <v/>
      </c>
      <c r="H2244" s="3" t="str">
        <f t="shared" si="421"/>
        <v/>
      </c>
      <c r="I2244" s="3" t="str">
        <f t="shared" si="422"/>
        <v/>
      </c>
      <c r="J2244" s="3" t="str">
        <f t="shared" si="423"/>
        <v/>
      </c>
      <c r="K2244" s="3" t="str">
        <f t="shared" si="424"/>
        <v/>
      </c>
      <c r="L2244" s="3" t="str">
        <f t="shared" si="426"/>
        <v/>
      </c>
      <c r="M2244" s="3" t="str">
        <f t="shared" si="427"/>
        <v/>
      </c>
    </row>
    <row r="2245" spans="1:13" x14ac:dyDescent="0.2">
      <c r="A2245" s="9" t="str">
        <f t="shared" si="425"/>
        <v/>
      </c>
      <c r="B2245" s="3" t="str">
        <f t="shared" si="417"/>
        <v/>
      </c>
      <c r="C2245" s="3" t="str">
        <f t="shared" si="420"/>
        <v/>
      </c>
      <c r="D2245" s="3" t="str">
        <f>IF(ISNUMBER(A2245),COUNTIF(Calculations!B:B, A2245),"")</f>
        <v/>
      </c>
      <c r="E2245" s="3" t="str">
        <f>IF(ISNUMBER(A2245),COUNTIF(Calculations!A:A, A2245),"")</f>
        <v/>
      </c>
      <c r="F2245" s="3" t="str">
        <f t="shared" si="418"/>
        <v/>
      </c>
      <c r="G2245" s="3" t="str">
        <f t="shared" si="419"/>
        <v/>
      </c>
      <c r="H2245" s="3" t="str">
        <f t="shared" si="421"/>
        <v/>
      </c>
      <c r="I2245" s="3" t="str">
        <f t="shared" si="422"/>
        <v/>
      </c>
      <c r="J2245" s="3" t="str">
        <f t="shared" si="423"/>
        <v/>
      </c>
      <c r="K2245" s="3" t="str">
        <f t="shared" si="424"/>
        <v/>
      </c>
      <c r="L2245" s="3" t="str">
        <f t="shared" si="426"/>
        <v/>
      </c>
      <c r="M2245" s="3" t="str">
        <f t="shared" si="427"/>
        <v/>
      </c>
    </row>
    <row r="2246" spans="1:13" x14ac:dyDescent="0.2">
      <c r="A2246" s="9" t="str">
        <f t="shared" si="425"/>
        <v/>
      </c>
      <c r="B2246" s="3" t="str">
        <f t="shared" si="417"/>
        <v/>
      </c>
      <c r="C2246" s="3" t="str">
        <f t="shared" si="420"/>
        <v/>
      </c>
      <c r="D2246" s="3" t="str">
        <f>IF(ISNUMBER(A2246),COUNTIF(Calculations!B:B, A2246),"")</f>
        <v/>
      </c>
      <c r="E2246" s="3" t="str">
        <f>IF(ISNUMBER(A2246),COUNTIF(Calculations!A:A, A2246),"")</f>
        <v/>
      </c>
      <c r="F2246" s="3" t="str">
        <f t="shared" si="418"/>
        <v/>
      </c>
      <c r="G2246" s="3" t="str">
        <f t="shared" si="419"/>
        <v/>
      </c>
      <c r="H2246" s="3" t="str">
        <f t="shared" si="421"/>
        <v/>
      </c>
      <c r="I2246" s="3" t="str">
        <f t="shared" si="422"/>
        <v/>
      </c>
      <c r="J2246" s="3" t="str">
        <f t="shared" si="423"/>
        <v/>
      </c>
      <c r="K2246" s="3" t="str">
        <f t="shared" si="424"/>
        <v/>
      </c>
      <c r="L2246" s="3" t="str">
        <f t="shared" si="426"/>
        <v/>
      </c>
      <c r="M2246" s="3" t="str">
        <f t="shared" si="427"/>
        <v/>
      </c>
    </row>
    <row r="2247" spans="1:13" x14ac:dyDescent="0.2">
      <c r="A2247" s="9" t="str">
        <f t="shared" si="425"/>
        <v/>
      </c>
      <c r="B2247" s="3" t="str">
        <f t="shared" si="417"/>
        <v/>
      </c>
      <c r="C2247" s="3" t="str">
        <f t="shared" si="420"/>
        <v/>
      </c>
      <c r="D2247" s="3" t="str">
        <f>IF(ISNUMBER(A2247),COUNTIF(Calculations!B:B, A2247),"")</f>
        <v/>
      </c>
      <c r="E2247" s="3" t="str">
        <f>IF(ISNUMBER(A2247),COUNTIF(Calculations!A:A, A2247),"")</f>
        <v/>
      </c>
      <c r="F2247" s="3" t="str">
        <f t="shared" si="418"/>
        <v/>
      </c>
      <c r="G2247" s="3" t="str">
        <f t="shared" si="419"/>
        <v/>
      </c>
      <c r="H2247" s="3" t="str">
        <f t="shared" si="421"/>
        <v/>
      </c>
      <c r="I2247" s="3" t="str">
        <f t="shared" si="422"/>
        <v/>
      </c>
      <c r="J2247" s="3" t="str">
        <f t="shared" si="423"/>
        <v/>
      </c>
      <c r="K2247" s="3" t="str">
        <f t="shared" si="424"/>
        <v/>
      </c>
      <c r="L2247" s="3" t="str">
        <f t="shared" si="426"/>
        <v/>
      </c>
      <c r="M2247" s="3" t="str">
        <f t="shared" si="427"/>
        <v/>
      </c>
    </row>
    <row r="2248" spans="1:13" x14ac:dyDescent="0.2">
      <c r="A2248" s="9" t="str">
        <f t="shared" si="425"/>
        <v/>
      </c>
      <c r="B2248" s="3" t="str">
        <f t="shared" si="417"/>
        <v/>
      </c>
      <c r="C2248" s="3" t="str">
        <f t="shared" si="420"/>
        <v/>
      </c>
      <c r="D2248" s="3" t="str">
        <f>IF(ISNUMBER(A2248),COUNTIF(Calculations!B:B, A2248),"")</f>
        <v/>
      </c>
      <c r="E2248" s="3" t="str">
        <f>IF(ISNUMBER(A2248),COUNTIF(Calculations!A:A, A2248),"")</f>
        <v/>
      </c>
      <c r="F2248" s="3" t="str">
        <f t="shared" si="418"/>
        <v/>
      </c>
      <c r="G2248" s="3" t="str">
        <f t="shared" si="419"/>
        <v/>
      </c>
      <c r="H2248" s="3" t="str">
        <f t="shared" si="421"/>
        <v/>
      </c>
      <c r="I2248" s="3" t="str">
        <f t="shared" si="422"/>
        <v/>
      </c>
      <c r="J2248" s="3" t="str">
        <f t="shared" si="423"/>
        <v/>
      </c>
      <c r="K2248" s="3" t="str">
        <f t="shared" si="424"/>
        <v/>
      </c>
      <c r="L2248" s="3" t="str">
        <f t="shared" si="426"/>
        <v/>
      </c>
      <c r="M2248" s="3" t="str">
        <f t="shared" si="427"/>
        <v/>
      </c>
    </row>
    <row r="2249" spans="1:13" x14ac:dyDescent="0.2">
      <c r="A2249" s="9" t="str">
        <f t="shared" si="425"/>
        <v/>
      </c>
      <c r="B2249" s="3" t="str">
        <f t="shared" si="417"/>
        <v/>
      </c>
      <c r="C2249" s="3" t="str">
        <f t="shared" si="420"/>
        <v/>
      </c>
      <c r="D2249" s="3" t="str">
        <f>IF(ISNUMBER(A2249),COUNTIF(Calculations!B:B, A2249),"")</f>
        <v/>
      </c>
      <c r="E2249" s="3" t="str">
        <f>IF(ISNUMBER(A2249),COUNTIF(Calculations!A:A, A2249),"")</f>
        <v/>
      </c>
      <c r="F2249" s="3" t="str">
        <f t="shared" si="418"/>
        <v/>
      </c>
      <c r="G2249" s="3" t="str">
        <f t="shared" si="419"/>
        <v/>
      </c>
      <c r="H2249" s="3" t="str">
        <f t="shared" si="421"/>
        <v/>
      </c>
      <c r="I2249" s="3" t="str">
        <f t="shared" si="422"/>
        <v/>
      </c>
      <c r="J2249" s="3" t="str">
        <f t="shared" si="423"/>
        <v/>
      </c>
      <c r="K2249" s="3" t="str">
        <f t="shared" si="424"/>
        <v/>
      </c>
      <c r="L2249" s="3" t="str">
        <f t="shared" si="426"/>
        <v/>
      </c>
      <c r="M2249" s="3" t="str">
        <f t="shared" si="427"/>
        <v/>
      </c>
    </row>
    <row r="2250" spans="1:13" x14ac:dyDescent="0.2">
      <c r="A2250" s="9" t="str">
        <f t="shared" si="425"/>
        <v/>
      </c>
      <c r="B2250" s="3" t="str">
        <f t="shared" si="417"/>
        <v/>
      </c>
      <c r="C2250" s="3" t="str">
        <f t="shared" si="420"/>
        <v/>
      </c>
      <c r="D2250" s="3" t="str">
        <f>IF(ISNUMBER(A2250),COUNTIF(Calculations!B:B, A2250),"")</f>
        <v/>
      </c>
      <c r="E2250" s="3" t="str">
        <f>IF(ISNUMBER(A2250),COUNTIF(Calculations!A:A, A2250),"")</f>
        <v/>
      </c>
      <c r="F2250" s="3" t="str">
        <f t="shared" si="418"/>
        <v/>
      </c>
      <c r="G2250" s="3" t="str">
        <f t="shared" si="419"/>
        <v/>
      </c>
      <c r="H2250" s="3" t="str">
        <f t="shared" si="421"/>
        <v/>
      </c>
      <c r="I2250" s="3" t="str">
        <f t="shared" si="422"/>
        <v/>
      </c>
      <c r="J2250" s="3" t="str">
        <f t="shared" si="423"/>
        <v/>
      </c>
      <c r="K2250" s="3" t="str">
        <f t="shared" si="424"/>
        <v/>
      </c>
      <c r="L2250" s="3" t="str">
        <f t="shared" si="426"/>
        <v/>
      </c>
      <c r="M2250" s="3" t="str">
        <f t="shared" si="427"/>
        <v/>
      </c>
    </row>
    <row r="2251" spans="1:13" x14ac:dyDescent="0.2">
      <c r="A2251" s="9" t="str">
        <f t="shared" si="425"/>
        <v/>
      </c>
      <c r="B2251" s="3" t="str">
        <f t="shared" si="417"/>
        <v/>
      </c>
      <c r="C2251" s="3" t="str">
        <f t="shared" si="420"/>
        <v/>
      </c>
      <c r="D2251" s="3" t="str">
        <f>IF(ISNUMBER(A2251),COUNTIF(Calculations!B:B, A2251),"")</f>
        <v/>
      </c>
      <c r="E2251" s="3" t="str">
        <f>IF(ISNUMBER(A2251),COUNTIF(Calculations!A:A, A2251),"")</f>
        <v/>
      </c>
      <c r="F2251" s="3" t="str">
        <f t="shared" si="418"/>
        <v/>
      </c>
      <c r="G2251" s="3" t="str">
        <f t="shared" si="419"/>
        <v/>
      </c>
      <c r="H2251" s="3" t="str">
        <f t="shared" si="421"/>
        <v/>
      </c>
      <c r="I2251" s="3" t="str">
        <f t="shared" si="422"/>
        <v/>
      </c>
      <c r="J2251" s="3" t="str">
        <f t="shared" si="423"/>
        <v/>
      </c>
      <c r="K2251" s="3" t="str">
        <f t="shared" si="424"/>
        <v/>
      </c>
      <c r="L2251" s="3" t="str">
        <f t="shared" si="426"/>
        <v/>
      </c>
      <c r="M2251" s="3" t="str">
        <f t="shared" si="427"/>
        <v/>
      </c>
    </row>
    <row r="2252" spans="1:13" x14ac:dyDescent="0.2">
      <c r="A2252" s="9" t="str">
        <f t="shared" si="425"/>
        <v/>
      </c>
      <c r="B2252" s="3" t="str">
        <f t="shared" si="417"/>
        <v/>
      </c>
      <c r="C2252" s="3" t="str">
        <f t="shared" si="420"/>
        <v/>
      </c>
      <c r="D2252" s="3" t="str">
        <f>IF(ISNUMBER(A2252),COUNTIF(Calculations!B:B, A2252),"")</f>
        <v/>
      </c>
      <c r="E2252" s="3" t="str">
        <f>IF(ISNUMBER(A2252),COUNTIF(Calculations!A:A, A2252),"")</f>
        <v/>
      </c>
      <c r="F2252" s="3" t="str">
        <f t="shared" si="418"/>
        <v/>
      </c>
      <c r="G2252" s="3" t="str">
        <f t="shared" si="419"/>
        <v/>
      </c>
      <c r="H2252" s="3" t="str">
        <f t="shared" si="421"/>
        <v/>
      </c>
      <c r="I2252" s="3" t="str">
        <f t="shared" si="422"/>
        <v/>
      </c>
      <c r="J2252" s="3" t="str">
        <f t="shared" si="423"/>
        <v/>
      </c>
      <c r="K2252" s="3" t="str">
        <f t="shared" si="424"/>
        <v/>
      </c>
      <c r="L2252" s="3" t="str">
        <f t="shared" si="426"/>
        <v/>
      </c>
      <c r="M2252" s="3" t="str">
        <f t="shared" si="427"/>
        <v/>
      </c>
    </row>
    <row r="2253" spans="1:13" x14ac:dyDescent="0.2">
      <c r="A2253" s="9" t="str">
        <f t="shared" si="425"/>
        <v/>
      </c>
      <c r="B2253" s="3" t="str">
        <f t="shared" si="417"/>
        <v/>
      </c>
      <c r="C2253" s="3" t="str">
        <f t="shared" si="420"/>
        <v/>
      </c>
      <c r="D2253" s="3" t="str">
        <f>IF(ISNUMBER(A2253),COUNTIF(Calculations!B:B, A2253),"")</f>
        <v/>
      </c>
      <c r="E2253" s="3" t="str">
        <f>IF(ISNUMBER(A2253),COUNTIF(Calculations!A:A, A2253),"")</f>
        <v/>
      </c>
      <c r="F2253" s="3" t="str">
        <f t="shared" si="418"/>
        <v/>
      </c>
      <c r="G2253" s="3" t="str">
        <f t="shared" si="419"/>
        <v/>
      </c>
      <c r="H2253" s="3" t="str">
        <f t="shared" si="421"/>
        <v/>
      </c>
      <c r="I2253" s="3" t="str">
        <f t="shared" si="422"/>
        <v/>
      </c>
      <c r="J2253" s="3" t="str">
        <f t="shared" si="423"/>
        <v/>
      </c>
      <c r="K2253" s="3" t="str">
        <f t="shared" si="424"/>
        <v/>
      </c>
      <c r="L2253" s="3" t="str">
        <f t="shared" si="426"/>
        <v/>
      </c>
      <c r="M2253" s="3" t="str">
        <f t="shared" si="427"/>
        <v/>
      </c>
    </row>
    <row r="2254" spans="1:13" x14ac:dyDescent="0.2">
      <c r="A2254" s="9" t="str">
        <f t="shared" si="425"/>
        <v/>
      </c>
      <c r="B2254" s="3" t="str">
        <f t="shared" si="417"/>
        <v/>
      </c>
      <c r="C2254" s="3" t="str">
        <f t="shared" si="420"/>
        <v/>
      </c>
      <c r="D2254" s="3" t="str">
        <f>IF(ISNUMBER(A2254),COUNTIF(Calculations!B:B, A2254),"")</f>
        <v/>
      </c>
      <c r="E2254" s="3" t="str">
        <f>IF(ISNUMBER(A2254),COUNTIF(Calculations!A:A, A2254),"")</f>
        <v/>
      </c>
      <c r="F2254" s="3" t="str">
        <f t="shared" si="418"/>
        <v/>
      </c>
      <c r="G2254" s="3" t="str">
        <f t="shared" si="419"/>
        <v/>
      </c>
      <c r="H2254" s="3" t="str">
        <f t="shared" si="421"/>
        <v/>
      </c>
      <c r="I2254" s="3" t="str">
        <f t="shared" si="422"/>
        <v/>
      </c>
      <c r="J2254" s="3" t="str">
        <f t="shared" si="423"/>
        <v/>
      </c>
      <c r="K2254" s="3" t="str">
        <f t="shared" si="424"/>
        <v/>
      </c>
      <c r="L2254" s="3" t="str">
        <f t="shared" si="426"/>
        <v/>
      </c>
      <c r="M2254" s="3" t="str">
        <f t="shared" si="427"/>
        <v/>
      </c>
    </row>
    <row r="2255" spans="1:13" x14ac:dyDescent="0.2">
      <c r="A2255" s="9" t="str">
        <f t="shared" si="425"/>
        <v/>
      </c>
      <c r="B2255" s="3" t="str">
        <f t="shared" si="417"/>
        <v/>
      </c>
      <c r="C2255" s="3" t="str">
        <f t="shared" si="420"/>
        <v/>
      </c>
      <c r="D2255" s="3" t="str">
        <f>IF(ISNUMBER(A2255),COUNTIF(Calculations!B:B, A2255),"")</f>
        <v/>
      </c>
      <c r="E2255" s="3" t="str">
        <f>IF(ISNUMBER(A2255),COUNTIF(Calculations!A:A, A2255),"")</f>
        <v/>
      </c>
      <c r="F2255" s="3" t="str">
        <f t="shared" si="418"/>
        <v/>
      </c>
      <c r="G2255" s="3" t="str">
        <f t="shared" si="419"/>
        <v/>
      </c>
      <c r="H2255" s="3" t="str">
        <f t="shared" si="421"/>
        <v/>
      </c>
      <c r="I2255" s="3" t="str">
        <f t="shared" si="422"/>
        <v/>
      </c>
      <c r="J2255" s="3" t="str">
        <f t="shared" si="423"/>
        <v/>
      </c>
      <c r="K2255" s="3" t="str">
        <f t="shared" si="424"/>
        <v/>
      </c>
      <c r="L2255" s="3" t="str">
        <f t="shared" si="426"/>
        <v/>
      </c>
      <c r="M2255" s="3" t="str">
        <f t="shared" si="427"/>
        <v/>
      </c>
    </row>
    <row r="2256" spans="1:13" x14ac:dyDescent="0.2">
      <c r="A2256" s="9" t="str">
        <f t="shared" si="425"/>
        <v/>
      </c>
      <c r="B2256" s="3" t="str">
        <f t="shared" si="417"/>
        <v/>
      </c>
      <c r="C2256" s="3" t="str">
        <f t="shared" si="420"/>
        <v/>
      </c>
      <c r="D2256" s="3" t="str">
        <f>IF(ISNUMBER(A2256),COUNTIF(Calculations!B:B, A2256),"")</f>
        <v/>
      </c>
      <c r="E2256" s="3" t="str">
        <f>IF(ISNUMBER(A2256),COUNTIF(Calculations!A:A, A2256),"")</f>
        <v/>
      </c>
      <c r="F2256" s="3" t="str">
        <f t="shared" si="418"/>
        <v/>
      </c>
      <c r="G2256" s="3" t="str">
        <f t="shared" si="419"/>
        <v/>
      </c>
      <c r="H2256" s="3" t="str">
        <f t="shared" si="421"/>
        <v/>
      </c>
      <c r="I2256" s="3" t="str">
        <f t="shared" si="422"/>
        <v/>
      </c>
      <c r="J2256" s="3" t="str">
        <f t="shared" si="423"/>
        <v/>
      </c>
      <c r="K2256" s="3" t="str">
        <f t="shared" si="424"/>
        <v/>
      </c>
      <c r="L2256" s="3" t="str">
        <f t="shared" si="426"/>
        <v/>
      </c>
      <c r="M2256" s="3" t="str">
        <f t="shared" si="427"/>
        <v/>
      </c>
    </row>
    <row r="2257" spans="1:13" x14ac:dyDescent="0.2">
      <c r="A2257" s="9" t="str">
        <f t="shared" si="425"/>
        <v/>
      </c>
      <c r="B2257" s="3" t="str">
        <f t="shared" si="417"/>
        <v/>
      </c>
      <c r="C2257" s="3" t="str">
        <f t="shared" si="420"/>
        <v/>
      </c>
      <c r="D2257" s="3" t="str">
        <f>IF(ISNUMBER(A2257),COUNTIF(Calculations!B:B, A2257),"")</f>
        <v/>
      </c>
      <c r="E2257" s="3" t="str">
        <f>IF(ISNUMBER(A2257),COUNTIF(Calculations!A:A, A2257),"")</f>
        <v/>
      </c>
      <c r="F2257" s="3" t="str">
        <f t="shared" si="418"/>
        <v/>
      </c>
      <c r="G2257" s="3" t="str">
        <f t="shared" si="419"/>
        <v/>
      </c>
      <c r="H2257" s="3" t="str">
        <f t="shared" si="421"/>
        <v/>
      </c>
      <c r="I2257" s="3" t="str">
        <f t="shared" si="422"/>
        <v/>
      </c>
      <c r="J2257" s="3" t="str">
        <f t="shared" si="423"/>
        <v/>
      </c>
      <c r="K2257" s="3" t="str">
        <f t="shared" si="424"/>
        <v/>
      </c>
      <c r="L2257" s="3" t="str">
        <f t="shared" si="426"/>
        <v/>
      </c>
      <c r="M2257" s="3" t="str">
        <f t="shared" si="427"/>
        <v/>
      </c>
    </row>
    <row r="2258" spans="1:13" x14ac:dyDescent="0.2">
      <c r="A2258" s="9" t="str">
        <f t="shared" si="425"/>
        <v/>
      </c>
      <c r="B2258" s="3" t="str">
        <f t="shared" si="417"/>
        <v/>
      </c>
      <c r="C2258" s="3" t="str">
        <f t="shared" si="420"/>
        <v/>
      </c>
      <c r="D2258" s="3" t="str">
        <f>IF(ISNUMBER(A2258),COUNTIF(Calculations!B:B, A2258),"")</f>
        <v/>
      </c>
      <c r="E2258" s="3" t="str">
        <f>IF(ISNUMBER(A2258),COUNTIF(Calculations!A:A, A2258),"")</f>
        <v/>
      </c>
      <c r="F2258" s="3" t="str">
        <f t="shared" si="418"/>
        <v/>
      </c>
      <c r="G2258" s="3" t="str">
        <f t="shared" si="419"/>
        <v/>
      </c>
      <c r="H2258" s="3" t="str">
        <f t="shared" si="421"/>
        <v/>
      </c>
      <c r="I2258" s="3" t="str">
        <f t="shared" si="422"/>
        <v/>
      </c>
      <c r="J2258" s="3" t="str">
        <f t="shared" si="423"/>
        <v/>
      </c>
      <c r="K2258" s="3" t="str">
        <f t="shared" si="424"/>
        <v/>
      </c>
      <c r="L2258" s="3" t="str">
        <f t="shared" si="426"/>
        <v/>
      </c>
      <c r="M2258" s="3" t="str">
        <f t="shared" si="427"/>
        <v/>
      </c>
    </row>
    <row r="2259" spans="1:13" x14ac:dyDescent="0.2">
      <c r="A2259" s="9" t="str">
        <f t="shared" si="425"/>
        <v/>
      </c>
      <c r="B2259" s="3" t="str">
        <f t="shared" si="417"/>
        <v/>
      </c>
      <c r="C2259" s="3" t="str">
        <f t="shared" si="420"/>
        <v/>
      </c>
      <c r="D2259" s="3" t="str">
        <f>IF(ISNUMBER(A2259),COUNTIF(Calculations!B:B, A2259),"")</f>
        <v/>
      </c>
      <c r="E2259" s="3" t="str">
        <f>IF(ISNUMBER(A2259),COUNTIF(Calculations!A:A, A2259),"")</f>
        <v/>
      </c>
      <c r="F2259" s="3" t="str">
        <f t="shared" si="418"/>
        <v/>
      </c>
      <c r="G2259" s="3" t="str">
        <f t="shared" si="419"/>
        <v/>
      </c>
      <c r="H2259" s="3" t="str">
        <f t="shared" si="421"/>
        <v/>
      </c>
      <c r="I2259" s="3" t="str">
        <f t="shared" si="422"/>
        <v/>
      </c>
      <c r="J2259" s="3" t="str">
        <f t="shared" si="423"/>
        <v/>
      </c>
      <c r="K2259" s="3" t="str">
        <f t="shared" si="424"/>
        <v/>
      </c>
      <c r="L2259" s="3" t="str">
        <f t="shared" si="426"/>
        <v/>
      </c>
      <c r="M2259" s="3" t="str">
        <f t="shared" si="427"/>
        <v/>
      </c>
    </row>
    <row r="2260" spans="1:13" x14ac:dyDescent="0.2">
      <c r="A2260" s="9" t="str">
        <f t="shared" si="425"/>
        <v/>
      </c>
      <c r="B2260" s="3" t="str">
        <f t="shared" si="417"/>
        <v/>
      </c>
      <c r="C2260" s="3" t="str">
        <f t="shared" si="420"/>
        <v/>
      </c>
      <c r="D2260" s="3" t="str">
        <f>IF(ISNUMBER(A2260),COUNTIF(Calculations!B:B, A2260),"")</f>
        <v/>
      </c>
      <c r="E2260" s="3" t="str">
        <f>IF(ISNUMBER(A2260),COUNTIF(Calculations!A:A, A2260),"")</f>
        <v/>
      </c>
      <c r="F2260" s="3" t="str">
        <f t="shared" si="418"/>
        <v/>
      </c>
      <c r="G2260" s="3" t="str">
        <f t="shared" si="419"/>
        <v/>
      </c>
      <c r="H2260" s="3" t="str">
        <f t="shared" si="421"/>
        <v/>
      </c>
      <c r="I2260" s="3" t="str">
        <f t="shared" si="422"/>
        <v/>
      </c>
      <c r="J2260" s="3" t="str">
        <f t="shared" si="423"/>
        <v/>
      </c>
      <c r="K2260" s="3" t="str">
        <f t="shared" si="424"/>
        <v/>
      </c>
      <c r="L2260" s="3" t="str">
        <f t="shared" si="426"/>
        <v/>
      </c>
      <c r="M2260" s="3" t="str">
        <f t="shared" si="427"/>
        <v/>
      </c>
    </row>
    <row r="2261" spans="1:13" x14ac:dyDescent="0.2">
      <c r="A2261" s="9" t="str">
        <f t="shared" si="425"/>
        <v/>
      </c>
      <c r="B2261" s="3" t="str">
        <f t="shared" si="417"/>
        <v/>
      </c>
      <c r="C2261" s="3" t="str">
        <f t="shared" si="420"/>
        <v/>
      </c>
      <c r="D2261" s="3" t="str">
        <f>IF(ISNUMBER(A2261),COUNTIF(Calculations!B:B, A2261),"")</f>
        <v/>
      </c>
      <c r="E2261" s="3" t="str">
        <f>IF(ISNUMBER(A2261),COUNTIF(Calculations!A:A, A2261),"")</f>
        <v/>
      </c>
      <c r="F2261" s="3" t="str">
        <f t="shared" si="418"/>
        <v/>
      </c>
      <c r="G2261" s="3" t="str">
        <f t="shared" si="419"/>
        <v/>
      </c>
      <c r="H2261" s="3" t="str">
        <f t="shared" si="421"/>
        <v/>
      </c>
      <c r="I2261" s="3" t="str">
        <f t="shared" si="422"/>
        <v/>
      </c>
      <c r="J2261" s="3" t="str">
        <f t="shared" si="423"/>
        <v/>
      </c>
      <c r="K2261" s="3" t="str">
        <f t="shared" si="424"/>
        <v/>
      </c>
      <c r="L2261" s="3" t="str">
        <f t="shared" si="426"/>
        <v/>
      </c>
      <c r="M2261" s="3" t="str">
        <f t="shared" si="427"/>
        <v/>
      </c>
    </row>
    <row r="2262" spans="1:13" x14ac:dyDescent="0.2">
      <c r="A2262" s="9" t="str">
        <f t="shared" si="425"/>
        <v/>
      </c>
      <c r="B2262" s="3" t="str">
        <f t="shared" si="417"/>
        <v/>
      </c>
      <c r="C2262" s="3" t="str">
        <f t="shared" si="420"/>
        <v/>
      </c>
      <c r="D2262" s="3" t="str">
        <f>IF(ISNUMBER(A2262),COUNTIF(Calculations!B:B, A2262),"")</f>
        <v/>
      </c>
      <c r="E2262" s="3" t="str">
        <f>IF(ISNUMBER(A2262),COUNTIF(Calculations!A:A, A2262),"")</f>
        <v/>
      </c>
      <c r="F2262" s="3" t="str">
        <f t="shared" si="418"/>
        <v/>
      </c>
      <c r="G2262" s="3" t="str">
        <f t="shared" si="419"/>
        <v/>
      </c>
      <c r="H2262" s="3" t="str">
        <f t="shared" si="421"/>
        <v/>
      </c>
      <c r="I2262" s="3" t="str">
        <f t="shared" si="422"/>
        <v/>
      </c>
      <c r="J2262" s="3" t="str">
        <f t="shared" si="423"/>
        <v/>
      </c>
      <c r="K2262" s="3" t="str">
        <f t="shared" si="424"/>
        <v/>
      </c>
      <c r="L2262" s="3" t="str">
        <f t="shared" si="426"/>
        <v/>
      </c>
      <c r="M2262" s="3" t="str">
        <f t="shared" si="427"/>
        <v/>
      </c>
    </row>
    <row r="2263" spans="1:13" x14ac:dyDescent="0.2">
      <c r="A2263" s="9" t="str">
        <f t="shared" si="425"/>
        <v/>
      </c>
      <c r="B2263" s="3" t="str">
        <f t="shared" si="417"/>
        <v/>
      </c>
      <c r="C2263" s="3" t="str">
        <f t="shared" si="420"/>
        <v/>
      </c>
      <c r="D2263" s="3" t="str">
        <f>IF(ISNUMBER(A2263),COUNTIF(Calculations!B:B, A2263),"")</f>
        <v/>
      </c>
      <c r="E2263" s="3" t="str">
        <f>IF(ISNUMBER(A2263),COUNTIF(Calculations!A:A, A2263),"")</f>
        <v/>
      </c>
      <c r="F2263" s="3" t="str">
        <f t="shared" si="418"/>
        <v/>
      </c>
      <c r="G2263" s="3" t="str">
        <f t="shared" si="419"/>
        <v/>
      </c>
      <c r="H2263" s="3" t="str">
        <f t="shared" si="421"/>
        <v/>
      </c>
      <c r="I2263" s="3" t="str">
        <f t="shared" si="422"/>
        <v/>
      </c>
      <c r="J2263" s="3" t="str">
        <f t="shared" si="423"/>
        <v/>
      </c>
      <c r="K2263" s="3" t="str">
        <f t="shared" si="424"/>
        <v/>
      </c>
      <c r="L2263" s="3" t="str">
        <f t="shared" si="426"/>
        <v/>
      </c>
      <c r="M2263" s="3" t="str">
        <f t="shared" si="427"/>
        <v/>
      </c>
    </row>
    <row r="2264" spans="1:13" x14ac:dyDescent="0.2">
      <c r="A2264" s="9" t="str">
        <f t="shared" si="425"/>
        <v/>
      </c>
      <c r="B2264" s="3" t="str">
        <f t="shared" si="417"/>
        <v/>
      </c>
      <c r="C2264" s="3" t="str">
        <f t="shared" si="420"/>
        <v/>
      </c>
      <c r="D2264" s="3" t="str">
        <f>IF(ISNUMBER(A2264),COUNTIF(Calculations!B:B, A2264),"")</f>
        <v/>
      </c>
      <c r="E2264" s="3" t="str">
        <f>IF(ISNUMBER(A2264),COUNTIF(Calculations!A:A, A2264),"")</f>
        <v/>
      </c>
      <c r="F2264" s="3" t="str">
        <f t="shared" si="418"/>
        <v/>
      </c>
      <c r="G2264" s="3" t="str">
        <f t="shared" si="419"/>
        <v/>
      </c>
      <c r="H2264" s="3" t="str">
        <f t="shared" si="421"/>
        <v/>
      </c>
      <c r="I2264" s="3" t="str">
        <f t="shared" si="422"/>
        <v/>
      </c>
      <c r="J2264" s="3" t="str">
        <f t="shared" si="423"/>
        <v/>
      </c>
      <c r="K2264" s="3" t="str">
        <f t="shared" si="424"/>
        <v/>
      </c>
      <c r="L2264" s="3" t="str">
        <f t="shared" si="426"/>
        <v/>
      </c>
      <c r="M2264" s="3" t="str">
        <f t="shared" si="427"/>
        <v/>
      </c>
    </row>
    <row r="2265" spans="1:13" x14ac:dyDescent="0.2">
      <c r="A2265" s="9" t="str">
        <f t="shared" si="425"/>
        <v/>
      </c>
      <c r="B2265" s="3" t="str">
        <f t="shared" si="417"/>
        <v/>
      </c>
      <c r="C2265" s="3" t="str">
        <f t="shared" si="420"/>
        <v/>
      </c>
      <c r="D2265" s="3" t="str">
        <f>IF(ISNUMBER(A2265),COUNTIF(Calculations!B:B, A2265),"")</f>
        <v/>
      </c>
      <c r="E2265" s="3" t="str">
        <f>IF(ISNUMBER(A2265),COUNTIF(Calculations!A:A, A2265),"")</f>
        <v/>
      </c>
      <c r="F2265" s="3" t="str">
        <f t="shared" si="418"/>
        <v/>
      </c>
      <c r="G2265" s="3" t="str">
        <f t="shared" si="419"/>
        <v/>
      </c>
      <c r="H2265" s="3" t="str">
        <f t="shared" si="421"/>
        <v/>
      </c>
      <c r="I2265" s="3" t="str">
        <f t="shared" si="422"/>
        <v/>
      </c>
      <c r="J2265" s="3" t="str">
        <f t="shared" si="423"/>
        <v/>
      </c>
      <c r="K2265" s="3" t="str">
        <f t="shared" si="424"/>
        <v/>
      </c>
      <c r="L2265" s="3" t="str">
        <f t="shared" si="426"/>
        <v/>
      </c>
      <c r="M2265" s="3" t="str">
        <f t="shared" si="427"/>
        <v/>
      </c>
    </row>
    <row r="2266" spans="1:13" x14ac:dyDescent="0.2">
      <c r="A2266" s="9" t="str">
        <f t="shared" si="425"/>
        <v/>
      </c>
      <c r="B2266" s="3" t="str">
        <f t="shared" si="417"/>
        <v/>
      </c>
      <c r="C2266" s="3" t="str">
        <f t="shared" si="420"/>
        <v/>
      </c>
      <c r="D2266" s="3" t="str">
        <f>IF(ISNUMBER(A2266),COUNTIF(Calculations!B:B, A2266),"")</f>
        <v/>
      </c>
      <c r="E2266" s="3" t="str">
        <f>IF(ISNUMBER(A2266),COUNTIF(Calculations!A:A, A2266),"")</f>
        <v/>
      </c>
      <c r="F2266" s="3" t="str">
        <f t="shared" si="418"/>
        <v/>
      </c>
      <c r="G2266" s="3" t="str">
        <f t="shared" si="419"/>
        <v/>
      </c>
      <c r="H2266" s="3" t="str">
        <f t="shared" si="421"/>
        <v/>
      </c>
      <c r="I2266" s="3" t="str">
        <f t="shared" si="422"/>
        <v/>
      </c>
      <c r="J2266" s="3" t="str">
        <f t="shared" si="423"/>
        <v/>
      </c>
      <c r="K2266" s="3" t="str">
        <f t="shared" si="424"/>
        <v/>
      </c>
      <c r="L2266" s="3" t="str">
        <f t="shared" si="426"/>
        <v/>
      </c>
      <c r="M2266" s="3" t="str">
        <f t="shared" si="427"/>
        <v/>
      </c>
    </row>
    <row r="2267" spans="1:13" x14ac:dyDescent="0.2">
      <c r="A2267" s="9" t="str">
        <f t="shared" si="425"/>
        <v/>
      </c>
      <c r="B2267" s="3" t="str">
        <f t="shared" si="417"/>
        <v/>
      </c>
      <c r="C2267" s="3" t="str">
        <f t="shared" si="420"/>
        <v/>
      </c>
      <c r="D2267" s="3" t="str">
        <f>IF(ISNUMBER(A2267),COUNTIF(Calculations!B:B, A2267),"")</f>
        <v/>
      </c>
      <c r="E2267" s="3" t="str">
        <f>IF(ISNUMBER(A2267),COUNTIF(Calculations!A:A, A2267),"")</f>
        <v/>
      </c>
      <c r="F2267" s="3" t="str">
        <f t="shared" si="418"/>
        <v/>
      </c>
      <c r="G2267" s="3" t="str">
        <f t="shared" si="419"/>
        <v/>
      </c>
      <c r="H2267" s="3" t="str">
        <f t="shared" si="421"/>
        <v/>
      </c>
      <c r="I2267" s="3" t="str">
        <f t="shared" si="422"/>
        <v/>
      </c>
      <c r="J2267" s="3" t="str">
        <f t="shared" si="423"/>
        <v/>
      </c>
      <c r="K2267" s="3" t="str">
        <f t="shared" si="424"/>
        <v/>
      </c>
      <c r="L2267" s="3" t="str">
        <f t="shared" si="426"/>
        <v/>
      </c>
      <c r="M2267" s="3" t="str">
        <f t="shared" si="427"/>
        <v/>
      </c>
    </row>
    <row r="2268" spans="1:13" x14ac:dyDescent="0.2">
      <c r="A2268" s="9" t="str">
        <f t="shared" si="425"/>
        <v/>
      </c>
      <c r="B2268" s="3" t="str">
        <f t="shared" si="417"/>
        <v/>
      </c>
      <c r="C2268" s="3" t="str">
        <f t="shared" si="420"/>
        <v/>
      </c>
      <c r="D2268" s="3" t="str">
        <f>IF(ISNUMBER(A2268),COUNTIF(Calculations!B:B, A2268),"")</f>
        <v/>
      </c>
      <c r="E2268" s="3" t="str">
        <f>IF(ISNUMBER(A2268),COUNTIF(Calculations!A:A, A2268),"")</f>
        <v/>
      </c>
      <c r="F2268" s="3" t="str">
        <f t="shared" si="418"/>
        <v/>
      </c>
      <c r="G2268" s="3" t="str">
        <f t="shared" si="419"/>
        <v/>
      </c>
      <c r="H2268" s="3" t="str">
        <f t="shared" si="421"/>
        <v/>
      </c>
      <c r="I2268" s="3" t="str">
        <f t="shared" si="422"/>
        <v/>
      </c>
      <c r="J2268" s="3" t="str">
        <f t="shared" si="423"/>
        <v/>
      </c>
      <c r="K2268" s="3" t="str">
        <f t="shared" si="424"/>
        <v/>
      </c>
      <c r="L2268" s="3" t="str">
        <f t="shared" si="426"/>
        <v/>
      </c>
      <c r="M2268" s="3" t="str">
        <f t="shared" si="427"/>
        <v/>
      </c>
    </row>
    <row r="2269" spans="1:13" x14ac:dyDescent="0.2">
      <c r="A2269" s="9" t="str">
        <f t="shared" si="425"/>
        <v/>
      </c>
      <c r="B2269" s="3" t="str">
        <f t="shared" si="417"/>
        <v/>
      </c>
      <c r="C2269" s="3" t="str">
        <f t="shared" si="420"/>
        <v/>
      </c>
      <c r="D2269" s="3" t="str">
        <f>IF(ISNUMBER(A2269),COUNTIF(Calculations!B:B, A2269),"")</f>
        <v/>
      </c>
      <c r="E2269" s="3" t="str">
        <f>IF(ISNUMBER(A2269),COUNTIF(Calculations!A:A, A2269),"")</f>
        <v/>
      </c>
      <c r="F2269" s="3" t="str">
        <f t="shared" si="418"/>
        <v/>
      </c>
      <c r="G2269" s="3" t="str">
        <f t="shared" si="419"/>
        <v/>
      </c>
      <c r="H2269" s="3" t="str">
        <f t="shared" si="421"/>
        <v/>
      </c>
      <c r="I2269" s="3" t="str">
        <f t="shared" si="422"/>
        <v/>
      </c>
      <c r="J2269" s="3" t="str">
        <f t="shared" si="423"/>
        <v/>
      </c>
      <c r="K2269" s="3" t="str">
        <f t="shared" si="424"/>
        <v/>
      </c>
      <c r="L2269" s="3" t="str">
        <f t="shared" si="426"/>
        <v/>
      </c>
      <c r="M2269" s="3" t="str">
        <f t="shared" si="427"/>
        <v/>
      </c>
    </row>
    <row r="2270" spans="1:13" x14ac:dyDescent="0.2">
      <c r="A2270" s="9" t="str">
        <f t="shared" si="425"/>
        <v/>
      </c>
      <c r="B2270" s="3" t="str">
        <f t="shared" si="417"/>
        <v/>
      </c>
      <c r="C2270" s="3" t="str">
        <f t="shared" si="420"/>
        <v/>
      </c>
      <c r="D2270" s="3" t="str">
        <f>IF(ISNUMBER(A2270),COUNTIF(Calculations!B:B, A2270),"")</f>
        <v/>
      </c>
      <c r="E2270" s="3" t="str">
        <f>IF(ISNUMBER(A2270),COUNTIF(Calculations!A:A, A2270),"")</f>
        <v/>
      </c>
      <c r="F2270" s="3" t="str">
        <f t="shared" si="418"/>
        <v/>
      </c>
      <c r="G2270" s="3" t="str">
        <f t="shared" si="419"/>
        <v/>
      </c>
      <c r="H2270" s="3" t="str">
        <f t="shared" si="421"/>
        <v/>
      </c>
      <c r="I2270" s="3" t="str">
        <f t="shared" si="422"/>
        <v/>
      </c>
      <c r="J2270" s="3" t="str">
        <f t="shared" si="423"/>
        <v/>
      </c>
      <c r="K2270" s="3" t="str">
        <f t="shared" si="424"/>
        <v/>
      </c>
      <c r="L2270" s="3" t="str">
        <f t="shared" si="426"/>
        <v/>
      </c>
      <c r="M2270" s="3" t="str">
        <f t="shared" si="427"/>
        <v/>
      </c>
    </row>
    <row r="2271" spans="1:13" x14ac:dyDescent="0.2">
      <c r="A2271" s="9" t="str">
        <f t="shared" si="425"/>
        <v/>
      </c>
      <c r="B2271" s="3" t="str">
        <f t="shared" si="417"/>
        <v/>
      </c>
      <c r="C2271" s="3" t="str">
        <f t="shared" si="420"/>
        <v/>
      </c>
      <c r="D2271" s="3" t="str">
        <f>IF(ISNUMBER(A2271),COUNTIF(Calculations!B:B, A2271),"")</f>
        <v/>
      </c>
      <c r="E2271" s="3" t="str">
        <f>IF(ISNUMBER(A2271),COUNTIF(Calculations!A:A, A2271),"")</f>
        <v/>
      </c>
      <c r="F2271" s="3" t="str">
        <f t="shared" si="418"/>
        <v/>
      </c>
      <c r="G2271" s="3" t="str">
        <f t="shared" si="419"/>
        <v/>
      </c>
      <c r="H2271" s="3" t="str">
        <f t="shared" si="421"/>
        <v/>
      </c>
      <c r="I2271" s="3" t="str">
        <f t="shared" si="422"/>
        <v/>
      </c>
      <c r="J2271" s="3" t="str">
        <f t="shared" si="423"/>
        <v/>
      </c>
      <c r="K2271" s="3" t="str">
        <f t="shared" si="424"/>
        <v/>
      </c>
      <c r="L2271" s="3" t="str">
        <f t="shared" si="426"/>
        <v/>
      </c>
      <c r="M2271" s="3" t="str">
        <f t="shared" si="427"/>
        <v/>
      </c>
    </row>
    <row r="2272" spans="1:13" x14ac:dyDescent="0.2">
      <c r="A2272" s="9" t="str">
        <f t="shared" si="425"/>
        <v/>
      </c>
      <c r="B2272" s="3" t="str">
        <f t="shared" si="417"/>
        <v/>
      </c>
      <c r="C2272" s="3" t="str">
        <f t="shared" si="420"/>
        <v/>
      </c>
      <c r="D2272" s="3" t="str">
        <f>IF(ISNUMBER(A2272),COUNTIF(Calculations!B:B, A2272),"")</f>
        <v/>
      </c>
      <c r="E2272" s="3" t="str">
        <f>IF(ISNUMBER(A2272),COUNTIF(Calculations!A:A, A2272),"")</f>
        <v/>
      </c>
      <c r="F2272" s="3" t="str">
        <f t="shared" si="418"/>
        <v/>
      </c>
      <c r="G2272" s="3" t="str">
        <f t="shared" si="419"/>
        <v/>
      </c>
      <c r="H2272" s="3" t="str">
        <f t="shared" si="421"/>
        <v/>
      </c>
      <c r="I2272" s="3" t="str">
        <f t="shared" si="422"/>
        <v/>
      </c>
      <c r="J2272" s="3" t="str">
        <f t="shared" si="423"/>
        <v/>
      </c>
      <c r="K2272" s="3" t="str">
        <f t="shared" si="424"/>
        <v/>
      </c>
      <c r="L2272" s="3" t="str">
        <f t="shared" si="426"/>
        <v/>
      </c>
      <c r="M2272" s="3" t="str">
        <f t="shared" si="427"/>
        <v/>
      </c>
    </row>
    <row r="2273" spans="1:13" x14ac:dyDescent="0.2">
      <c r="A2273" s="9" t="str">
        <f t="shared" si="425"/>
        <v/>
      </c>
      <c r="B2273" s="3" t="str">
        <f t="shared" si="417"/>
        <v/>
      </c>
      <c r="C2273" s="3" t="str">
        <f t="shared" si="420"/>
        <v/>
      </c>
      <c r="D2273" s="3" t="str">
        <f>IF(ISNUMBER(A2273),COUNTIF(Calculations!B:B, A2273),"")</f>
        <v/>
      </c>
      <c r="E2273" s="3" t="str">
        <f>IF(ISNUMBER(A2273),COUNTIF(Calculations!A:A, A2273),"")</f>
        <v/>
      </c>
      <c r="F2273" s="3" t="str">
        <f t="shared" si="418"/>
        <v/>
      </c>
      <c r="G2273" s="3" t="str">
        <f t="shared" si="419"/>
        <v/>
      </c>
      <c r="H2273" s="3" t="str">
        <f t="shared" si="421"/>
        <v/>
      </c>
      <c r="I2273" s="3" t="str">
        <f t="shared" si="422"/>
        <v/>
      </c>
      <c r="J2273" s="3" t="str">
        <f t="shared" si="423"/>
        <v/>
      </c>
      <c r="K2273" s="3" t="str">
        <f t="shared" si="424"/>
        <v/>
      </c>
      <c r="L2273" s="3" t="str">
        <f t="shared" si="426"/>
        <v/>
      </c>
      <c r="M2273" s="3" t="str">
        <f t="shared" si="427"/>
        <v/>
      </c>
    </row>
    <row r="2274" spans="1:13" x14ac:dyDescent="0.2">
      <c r="A2274" s="9" t="str">
        <f t="shared" si="425"/>
        <v/>
      </c>
      <c r="B2274" s="3" t="str">
        <f t="shared" si="417"/>
        <v/>
      </c>
      <c r="C2274" s="3" t="str">
        <f t="shared" si="420"/>
        <v/>
      </c>
      <c r="D2274" s="3" t="str">
        <f>IF(ISNUMBER(A2274),COUNTIF(Calculations!B:B, A2274),"")</f>
        <v/>
      </c>
      <c r="E2274" s="3" t="str">
        <f>IF(ISNUMBER(A2274),COUNTIF(Calculations!A:A, A2274),"")</f>
        <v/>
      </c>
      <c r="F2274" s="3" t="str">
        <f t="shared" si="418"/>
        <v/>
      </c>
      <c r="G2274" s="3" t="str">
        <f t="shared" si="419"/>
        <v/>
      </c>
      <c r="H2274" s="3" t="str">
        <f t="shared" si="421"/>
        <v/>
      </c>
      <c r="I2274" s="3" t="str">
        <f t="shared" si="422"/>
        <v/>
      </c>
      <c r="J2274" s="3" t="str">
        <f t="shared" si="423"/>
        <v/>
      </c>
      <c r="K2274" s="3" t="str">
        <f t="shared" si="424"/>
        <v/>
      </c>
      <c r="L2274" s="3" t="str">
        <f t="shared" si="426"/>
        <v/>
      </c>
      <c r="M2274" s="3" t="str">
        <f t="shared" si="427"/>
        <v/>
      </c>
    </row>
    <row r="2275" spans="1:13" x14ac:dyDescent="0.2">
      <c r="A2275" s="9" t="str">
        <f t="shared" si="425"/>
        <v/>
      </c>
      <c r="B2275" s="3" t="str">
        <f t="shared" si="417"/>
        <v/>
      </c>
      <c r="C2275" s="3" t="str">
        <f t="shared" si="420"/>
        <v/>
      </c>
      <c r="D2275" s="3" t="str">
        <f>IF(ISNUMBER(A2275),COUNTIF(Calculations!B:B, A2275),"")</f>
        <v/>
      </c>
      <c r="E2275" s="3" t="str">
        <f>IF(ISNUMBER(A2275),COUNTIF(Calculations!A:A, A2275),"")</f>
        <v/>
      </c>
      <c r="F2275" s="3" t="str">
        <f t="shared" si="418"/>
        <v/>
      </c>
      <c r="G2275" s="3" t="str">
        <f t="shared" si="419"/>
        <v/>
      </c>
      <c r="H2275" s="3" t="str">
        <f t="shared" si="421"/>
        <v/>
      </c>
      <c r="I2275" s="3" t="str">
        <f t="shared" si="422"/>
        <v/>
      </c>
      <c r="J2275" s="3" t="str">
        <f t="shared" si="423"/>
        <v/>
      </c>
      <c r="K2275" s="3" t="str">
        <f t="shared" si="424"/>
        <v/>
      </c>
      <c r="L2275" s="3" t="str">
        <f t="shared" si="426"/>
        <v/>
      </c>
      <c r="M2275" s="3" t="str">
        <f t="shared" si="427"/>
        <v/>
      </c>
    </row>
    <row r="2276" spans="1:13" x14ac:dyDescent="0.2">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3" t="str">
        <f t="shared" ref="F2276:F2339" si="429">IF(ISNUMBER(A2276),F2275 + D2276,"")</f>
        <v/>
      </c>
      <c r="G2276" s="3" t="str">
        <f t="shared" ref="G2276:G2339" si="430">IF(ISNUMBER(A2276),G2275 + E2276,"")</f>
        <v/>
      </c>
      <c r="H2276" s="3" t="str">
        <f t="shared" si="421"/>
        <v/>
      </c>
      <c r="I2276" s="3" t="str">
        <f t="shared" si="422"/>
        <v/>
      </c>
      <c r="J2276" s="3" t="str">
        <f t="shared" si="423"/>
        <v/>
      </c>
      <c r="K2276" s="3" t="str">
        <f t="shared" si="424"/>
        <v/>
      </c>
      <c r="L2276" s="3" t="str">
        <f t="shared" si="426"/>
        <v/>
      </c>
      <c r="M2276" s="3" t="str">
        <f t="shared" si="427"/>
        <v/>
      </c>
    </row>
    <row r="2277" spans="1:13" x14ac:dyDescent="0.2">
      <c r="A2277" s="9" t="str">
        <f t="shared" si="425"/>
        <v/>
      </c>
      <c r="B2277" s="3" t="str">
        <f t="shared" si="428"/>
        <v/>
      </c>
      <c r="C2277" s="3" t="str">
        <f t="shared" si="420"/>
        <v/>
      </c>
      <c r="D2277" s="3" t="str">
        <f>IF(ISNUMBER(A2277),COUNTIF(Calculations!B:B, A2277),"")</f>
        <v/>
      </c>
      <c r="E2277" s="3" t="str">
        <f>IF(ISNUMBER(A2277),COUNTIF(Calculations!A:A, A2277),"")</f>
        <v/>
      </c>
      <c r="F2277" s="3" t="str">
        <f t="shared" si="429"/>
        <v/>
      </c>
      <c r="G2277" s="3" t="str">
        <f t="shared" si="430"/>
        <v/>
      </c>
      <c r="H2277" s="3" t="str">
        <f t="shared" si="421"/>
        <v/>
      </c>
      <c r="I2277" s="3" t="str">
        <f t="shared" si="422"/>
        <v/>
      </c>
      <c r="J2277" s="3" t="str">
        <f t="shared" si="423"/>
        <v/>
      </c>
      <c r="K2277" s="3" t="str">
        <f t="shared" si="424"/>
        <v/>
      </c>
      <c r="L2277" s="3" t="str">
        <f t="shared" si="426"/>
        <v/>
      </c>
      <c r="M2277" s="3" t="str">
        <f t="shared" si="427"/>
        <v/>
      </c>
    </row>
    <row r="2278" spans="1:13" x14ac:dyDescent="0.2">
      <c r="A2278" s="9" t="str">
        <f t="shared" si="425"/>
        <v/>
      </c>
      <c r="B2278" s="3" t="str">
        <f t="shared" si="428"/>
        <v/>
      </c>
      <c r="C2278" s="3" t="str">
        <f t="shared" si="420"/>
        <v/>
      </c>
      <c r="D2278" s="3" t="str">
        <f>IF(ISNUMBER(A2278),COUNTIF(Calculations!B:B, A2278),"")</f>
        <v/>
      </c>
      <c r="E2278" s="3" t="str">
        <f>IF(ISNUMBER(A2278),COUNTIF(Calculations!A:A, A2278),"")</f>
        <v/>
      </c>
      <c r="F2278" s="3" t="str">
        <f t="shared" si="429"/>
        <v/>
      </c>
      <c r="G2278" s="3" t="str">
        <f t="shared" si="430"/>
        <v/>
      </c>
      <c r="H2278" s="3" t="str">
        <f t="shared" si="421"/>
        <v/>
      </c>
      <c r="I2278" s="3" t="str">
        <f t="shared" si="422"/>
        <v/>
      </c>
      <c r="J2278" s="3" t="str">
        <f t="shared" si="423"/>
        <v/>
      </c>
      <c r="K2278" s="3" t="str">
        <f t="shared" si="424"/>
        <v/>
      </c>
      <c r="L2278" s="3" t="str">
        <f t="shared" si="426"/>
        <v/>
      </c>
      <c r="M2278" s="3" t="str">
        <f t="shared" si="427"/>
        <v/>
      </c>
    </row>
    <row r="2279" spans="1:13" x14ac:dyDescent="0.2">
      <c r="A2279" s="9" t="str">
        <f t="shared" si="425"/>
        <v/>
      </c>
      <c r="B2279" s="3" t="str">
        <f t="shared" si="428"/>
        <v/>
      </c>
      <c r="C2279" s="3" t="str">
        <f t="shared" si="420"/>
        <v/>
      </c>
      <c r="D2279" s="3" t="str">
        <f>IF(ISNUMBER(A2279),COUNTIF(Calculations!B:B, A2279),"")</f>
        <v/>
      </c>
      <c r="E2279" s="3" t="str">
        <f>IF(ISNUMBER(A2279),COUNTIF(Calculations!A:A, A2279),"")</f>
        <v/>
      </c>
      <c r="F2279" s="3" t="str">
        <f t="shared" si="429"/>
        <v/>
      </c>
      <c r="G2279" s="3" t="str">
        <f t="shared" si="430"/>
        <v/>
      </c>
      <c r="H2279" s="3" t="str">
        <f t="shared" si="421"/>
        <v/>
      </c>
      <c r="I2279" s="3" t="str">
        <f t="shared" si="422"/>
        <v/>
      </c>
      <c r="J2279" s="3" t="str">
        <f t="shared" si="423"/>
        <v/>
      </c>
      <c r="K2279" s="3" t="str">
        <f t="shared" si="424"/>
        <v/>
      </c>
      <c r="L2279" s="3" t="str">
        <f t="shared" si="426"/>
        <v/>
      </c>
      <c r="M2279" s="3" t="str">
        <f t="shared" si="427"/>
        <v/>
      </c>
    </row>
    <row r="2280" spans="1:13" x14ac:dyDescent="0.2">
      <c r="A2280" s="9" t="str">
        <f t="shared" si="425"/>
        <v/>
      </c>
      <c r="B2280" s="3" t="str">
        <f t="shared" si="428"/>
        <v/>
      </c>
      <c r="C2280" s="3" t="str">
        <f t="shared" si="420"/>
        <v/>
      </c>
      <c r="D2280" s="3" t="str">
        <f>IF(ISNUMBER(A2280),COUNTIF(Calculations!B:B, A2280),"")</f>
        <v/>
      </c>
      <c r="E2280" s="3" t="str">
        <f>IF(ISNUMBER(A2280),COUNTIF(Calculations!A:A, A2280),"")</f>
        <v/>
      </c>
      <c r="F2280" s="3" t="str">
        <f t="shared" si="429"/>
        <v/>
      </c>
      <c r="G2280" s="3" t="str">
        <f t="shared" si="430"/>
        <v/>
      </c>
      <c r="H2280" s="3" t="str">
        <f t="shared" si="421"/>
        <v/>
      </c>
      <c r="I2280" s="3" t="str">
        <f t="shared" si="422"/>
        <v/>
      </c>
      <c r="J2280" s="3" t="str">
        <f t="shared" si="423"/>
        <v/>
      </c>
      <c r="K2280" s="3" t="str">
        <f t="shared" si="424"/>
        <v/>
      </c>
      <c r="L2280" s="3" t="str">
        <f t="shared" si="426"/>
        <v/>
      </c>
      <c r="M2280" s="3" t="str">
        <f t="shared" si="427"/>
        <v/>
      </c>
    </row>
    <row r="2281" spans="1:13" x14ac:dyDescent="0.2">
      <c r="A2281" s="9" t="str">
        <f t="shared" si="425"/>
        <v/>
      </c>
      <c r="B2281" s="3" t="str">
        <f t="shared" si="428"/>
        <v/>
      </c>
      <c r="C2281" s="3" t="str">
        <f t="shared" si="420"/>
        <v/>
      </c>
      <c r="D2281" s="3" t="str">
        <f>IF(ISNUMBER(A2281),COUNTIF(Calculations!B:B, A2281),"")</f>
        <v/>
      </c>
      <c r="E2281" s="3" t="str">
        <f>IF(ISNUMBER(A2281),COUNTIF(Calculations!A:A, A2281),"")</f>
        <v/>
      </c>
      <c r="F2281" s="3" t="str">
        <f t="shared" si="429"/>
        <v/>
      </c>
      <c r="G2281" s="3" t="str">
        <f t="shared" si="430"/>
        <v/>
      </c>
      <c r="H2281" s="3" t="str">
        <f t="shared" si="421"/>
        <v/>
      </c>
      <c r="I2281" s="3" t="str">
        <f t="shared" si="422"/>
        <v/>
      </c>
      <c r="J2281" s="3" t="str">
        <f t="shared" si="423"/>
        <v/>
      </c>
      <c r="K2281" s="3" t="str">
        <f t="shared" si="424"/>
        <v/>
      </c>
      <c r="L2281" s="3" t="str">
        <f t="shared" si="426"/>
        <v/>
      </c>
      <c r="M2281" s="3" t="str">
        <f t="shared" si="427"/>
        <v/>
      </c>
    </row>
    <row r="2282" spans="1:13" x14ac:dyDescent="0.2">
      <c r="A2282" s="9" t="str">
        <f t="shared" si="425"/>
        <v/>
      </c>
      <c r="B2282" s="3" t="str">
        <f t="shared" si="428"/>
        <v/>
      </c>
      <c r="C2282" s="3" t="str">
        <f t="shared" si="420"/>
        <v/>
      </c>
      <c r="D2282" s="3" t="str">
        <f>IF(ISNUMBER(A2282),COUNTIF(Calculations!B:B, A2282),"")</f>
        <v/>
      </c>
      <c r="E2282" s="3" t="str">
        <f>IF(ISNUMBER(A2282),COUNTIF(Calculations!A:A, A2282),"")</f>
        <v/>
      </c>
      <c r="F2282" s="3" t="str">
        <f t="shared" si="429"/>
        <v/>
      </c>
      <c r="G2282" s="3" t="str">
        <f t="shared" si="430"/>
        <v/>
      </c>
      <c r="H2282" s="3" t="str">
        <f t="shared" si="421"/>
        <v/>
      </c>
      <c r="I2282" s="3" t="str">
        <f t="shared" si="422"/>
        <v/>
      </c>
      <c r="J2282" s="3" t="str">
        <f t="shared" si="423"/>
        <v/>
      </c>
      <c r="K2282" s="3" t="str">
        <f t="shared" si="424"/>
        <v/>
      </c>
      <c r="L2282" s="3" t="str">
        <f t="shared" si="426"/>
        <v/>
      </c>
      <c r="M2282" s="3" t="str">
        <f t="shared" si="427"/>
        <v/>
      </c>
    </row>
    <row r="2283" spans="1:13" x14ac:dyDescent="0.2">
      <c r="A2283" s="9" t="str">
        <f t="shared" si="425"/>
        <v/>
      </c>
      <c r="B2283" s="3" t="str">
        <f t="shared" si="428"/>
        <v/>
      </c>
      <c r="C2283" s="3" t="str">
        <f t="shared" si="420"/>
        <v/>
      </c>
      <c r="D2283" s="3" t="str">
        <f>IF(ISNUMBER(A2283),COUNTIF(Calculations!B:B, A2283),"")</f>
        <v/>
      </c>
      <c r="E2283" s="3" t="str">
        <f>IF(ISNUMBER(A2283),COUNTIF(Calculations!A:A, A2283),"")</f>
        <v/>
      </c>
      <c r="F2283" s="3" t="str">
        <f t="shared" si="429"/>
        <v/>
      </c>
      <c r="G2283" s="3" t="str">
        <f t="shared" si="430"/>
        <v/>
      </c>
      <c r="H2283" s="3" t="str">
        <f t="shared" si="421"/>
        <v/>
      </c>
      <c r="I2283" s="3" t="str">
        <f t="shared" si="422"/>
        <v/>
      </c>
      <c r="J2283" s="3" t="str">
        <f t="shared" si="423"/>
        <v/>
      </c>
      <c r="K2283" s="3" t="str">
        <f t="shared" si="424"/>
        <v/>
      </c>
      <c r="L2283" s="3" t="str">
        <f t="shared" si="426"/>
        <v/>
      </c>
      <c r="M2283" s="3" t="str">
        <f t="shared" si="427"/>
        <v/>
      </c>
    </row>
    <row r="2284" spans="1:13" x14ac:dyDescent="0.2">
      <c r="A2284" s="9" t="str">
        <f t="shared" si="425"/>
        <v/>
      </c>
      <c r="B2284" s="3" t="str">
        <f t="shared" si="428"/>
        <v/>
      </c>
      <c r="C2284" s="3" t="str">
        <f t="shared" si="420"/>
        <v/>
      </c>
      <c r="D2284" s="3" t="str">
        <f>IF(ISNUMBER(A2284),COUNTIF(Calculations!B:B, A2284),"")</f>
        <v/>
      </c>
      <c r="E2284" s="3" t="str">
        <f>IF(ISNUMBER(A2284),COUNTIF(Calculations!A:A, A2284),"")</f>
        <v/>
      </c>
      <c r="F2284" s="3" t="str">
        <f t="shared" si="429"/>
        <v/>
      </c>
      <c r="G2284" s="3" t="str">
        <f t="shared" si="430"/>
        <v/>
      </c>
      <c r="H2284" s="3" t="str">
        <f t="shared" si="421"/>
        <v/>
      </c>
      <c r="I2284" s="3" t="str">
        <f t="shared" si="422"/>
        <v/>
      </c>
      <c r="J2284" s="3" t="str">
        <f t="shared" si="423"/>
        <v/>
      </c>
      <c r="K2284" s="3" t="str">
        <f t="shared" si="424"/>
        <v/>
      </c>
      <c r="L2284" s="3" t="str">
        <f t="shared" si="426"/>
        <v/>
      </c>
      <c r="M2284" s="3" t="str">
        <f t="shared" si="427"/>
        <v/>
      </c>
    </row>
    <row r="2285" spans="1:13" x14ac:dyDescent="0.2">
      <c r="A2285" s="9" t="str">
        <f t="shared" si="425"/>
        <v/>
      </c>
      <c r="B2285" s="3" t="str">
        <f t="shared" si="428"/>
        <v/>
      </c>
      <c r="C2285" s="3" t="str">
        <f t="shared" si="420"/>
        <v/>
      </c>
      <c r="D2285" s="3" t="str">
        <f>IF(ISNUMBER(A2285),COUNTIF(Calculations!B:B, A2285),"")</f>
        <v/>
      </c>
      <c r="E2285" s="3" t="str">
        <f>IF(ISNUMBER(A2285),COUNTIF(Calculations!A:A, A2285),"")</f>
        <v/>
      </c>
      <c r="F2285" s="3" t="str">
        <f t="shared" si="429"/>
        <v/>
      </c>
      <c r="G2285" s="3" t="str">
        <f t="shared" si="430"/>
        <v/>
      </c>
      <c r="H2285" s="3" t="str">
        <f t="shared" si="421"/>
        <v/>
      </c>
      <c r="I2285" s="3" t="str">
        <f t="shared" si="422"/>
        <v/>
      </c>
      <c r="J2285" s="3" t="str">
        <f t="shared" si="423"/>
        <v/>
      </c>
      <c r="K2285" s="3" t="str">
        <f t="shared" si="424"/>
        <v/>
      </c>
      <c r="L2285" s="3" t="str">
        <f t="shared" si="426"/>
        <v/>
      </c>
      <c r="M2285" s="3" t="str">
        <f t="shared" si="427"/>
        <v/>
      </c>
    </row>
    <row r="2286" spans="1:13" x14ac:dyDescent="0.2">
      <c r="A2286" s="9" t="str">
        <f t="shared" si="425"/>
        <v/>
      </c>
      <c r="B2286" s="3" t="str">
        <f t="shared" si="428"/>
        <v/>
      </c>
      <c r="C2286" s="3" t="str">
        <f t="shared" si="420"/>
        <v/>
      </c>
      <c r="D2286" s="3" t="str">
        <f>IF(ISNUMBER(A2286),COUNTIF(Calculations!B:B, A2286),"")</f>
        <v/>
      </c>
      <c r="E2286" s="3" t="str">
        <f>IF(ISNUMBER(A2286),COUNTIF(Calculations!A:A, A2286),"")</f>
        <v/>
      </c>
      <c r="F2286" s="3" t="str">
        <f t="shared" si="429"/>
        <v/>
      </c>
      <c r="G2286" s="3" t="str">
        <f t="shared" si="430"/>
        <v/>
      </c>
      <c r="H2286" s="3" t="str">
        <f t="shared" si="421"/>
        <v/>
      </c>
      <c r="I2286" s="3" t="str">
        <f t="shared" si="422"/>
        <v/>
      </c>
      <c r="J2286" s="3" t="str">
        <f t="shared" si="423"/>
        <v/>
      </c>
      <c r="K2286" s="3" t="str">
        <f t="shared" si="424"/>
        <v/>
      </c>
      <c r="L2286" s="3" t="str">
        <f t="shared" si="426"/>
        <v/>
      </c>
      <c r="M2286" s="3" t="str">
        <f t="shared" si="427"/>
        <v/>
      </c>
    </row>
    <row r="2287" spans="1:13" x14ac:dyDescent="0.2">
      <c r="A2287" s="9" t="str">
        <f t="shared" si="425"/>
        <v/>
      </c>
      <c r="B2287" s="3" t="str">
        <f t="shared" si="428"/>
        <v/>
      </c>
      <c r="C2287" s="3" t="str">
        <f t="shared" si="420"/>
        <v/>
      </c>
      <c r="D2287" s="3" t="str">
        <f>IF(ISNUMBER(A2287),COUNTIF(Calculations!B:B, A2287),"")</f>
        <v/>
      </c>
      <c r="E2287" s="3" t="str">
        <f>IF(ISNUMBER(A2287),COUNTIF(Calculations!A:A, A2287),"")</f>
        <v/>
      </c>
      <c r="F2287" s="3" t="str">
        <f t="shared" si="429"/>
        <v/>
      </c>
      <c r="G2287" s="3" t="str">
        <f t="shared" si="430"/>
        <v/>
      </c>
      <c r="H2287" s="3" t="str">
        <f t="shared" si="421"/>
        <v/>
      </c>
      <c r="I2287" s="3" t="str">
        <f t="shared" si="422"/>
        <v/>
      </c>
      <c r="J2287" s="3" t="str">
        <f t="shared" si="423"/>
        <v/>
      </c>
      <c r="K2287" s="3" t="str">
        <f t="shared" si="424"/>
        <v/>
      </c>
      <c r="L2287" s="3" t="str">
        <f t="shared" si="426"/>
        <v/>
      </c>
      <c r="M2287" s="3" t="str">
        <f t="shared" si="427"/>
        <v/>
      </c>
    </row>
    <row r="2288" spans="1:13" x14ac:dyDescent="0.2">
      <c r="A2288" s="9" t="str">
        <f t="shared" si="425"/>
        <v/>
      </c>
      <c r="B2288" s="3" t="str">
        <f t="shared" si="428"/>
        <v/>
      </c>
      <c r="C2288" s="3" t="str">
        <f t="shared" si="420"/>
        <v/>
      </c>
      <c r="D2288" s="3" t="str">
        <f>IF(ISNUMBER(A2288),COUNTIF(Calculations!B:B, A2288),"")</f>
        <v/>
      </c>
      <c r="E2288" s="3" t="str">
        <f>IF(ISNUMBER(A2288),COUNTIF(Calculations!A:A, A2288),"")</f>
        <v/>
      </c>
      <c r="F2288" s="3" t="str">
        <f t="shared" si="429"/>
        <v/>
      </c>
      <c r="G2288" s="3" t="str">
        <f t="shared" si="430"/>
        <v/>
      </c>
      <c r="H2288" s="3" t="str">
        <f t="shared" si="421"/>
        <v/>
      </c>
      <c r="I2288" s="3" t="str">
        <f t="shared" si="422"/>
        <v/>
      </c>
      <c r="J2288" s="3" t="str">
        <f t="shared" si="423"/>
        <v/>
      </c>
      <c r="K2288" s="3" t="str">
        <f t="shared" si="424"/>
        <v/>
      </c>
      <c r="L2288" s="3" t="str">
        <f t="shared" si="426"/>
        <v/>
      </c>
      <c r="M2288" s="3" t="str">
        <f t="shared" si="427"/>
        <v/>
      </c>
    </row>
    <row r="2289" spans="1:13" x14ac:dyDescent="0.2">
      <c r="A2289" s="9" t="str">
        <f t="shared" si="425"/>
        <v/>
      </c>
      <c r="B2289" s="3" t="str">
        <f t="shared" si="428"/>
        <v/>
      </c>
      <c r="C2289" s="3" t="str">
        <f t="shared" si="420"/>
        <v/>
      </c>
      <c r="D2289" s="3" t="str">
        <f>IF(ISNUMBER(A2289),COUNTIF(Calculations!B:B, A2289),"")</f>
        <v/>
      </c>
      <c r="E2289" s="3" t="str">
        <f>IF(ISNUMBER(A2289),COUNTIF(Calculations!A:A, A2289),"")</f>
        <v/>
      </c>
      <c r="F2289" s="3" t="str">
        <f t="shared" si="429"/>
        <v/>
      </c>
      <c r="G2289" s="3" t="str">
        <f t="shared" si="430"/>
        <v/>
      </c>
      <c r="H2289" s="3" t="str">
        <f t="shared" si="421"/>
        <v/>
      </c>
      <c r="I2289" s="3" t="str">
        <f t="shared" si="422"/>
        <v/>
      </c>
      <c r="J2289" s="3" t="str">
        <f t="shared" si="423"/>
        <v/>
      </c>
      <c r="K2289" s="3" t="str">
        <f t="shared" si="424"/>
        <v/>
      </c>
      <c r="L2289" s="3" t="str">
        <f t="shared" si="426"/>
        <v/>
      </c>
      <c r="M2289" s="3" t="str">
        <f t="shared" si="427"/>
        <v/>
      </c>
    </row>
    <row r="2290" spans="1:13" x14ac:dyDescent="0.2">
      <c r="A2290" s="9" t="str">
        <f t="shared" si="425"/>
        <v/>
      </c>
      <c r="B2290" s="3" t="str">
        <f t="shared" si="428"/>
        <v/>
      </c>
      <c r="C2290" s="3" t="str">
        <f t="shared" si="420"/>
        <v/>
      </c>
      <c r="D2290" s="3" t="str">
        <f>IF(ISNUMBER(A2290),COUNTIF(Calculations!B:B, A2290),"")</f>
        <v/>
      </c>
      <c r="E2290" s="3" t="str">
        <f>IF(ISNUMBER(A2290),COUNTIF(Calculations!A:A, A2290),"")</f>
        <v/>
      </c>
      <c r="F2290" s="3" t="str">
        <f t="shared" si="429"/>
        <v/>
      </c>
      <c r="G2290" s="3" t="str">
        <f t="shared" si="430"/>
        <v/>
      </c>
      <c r="H2290" s="3" t="str">
        <f t="shared" si="421"/>
        <v/>
      </c>
      <c r="I2290" s="3" t="str">
        <f t="shared" si="422"/>
        <v/>
      </c>
      <c r="J2290" s="3" t="str">
        <f t="shared" si="423"/>
        <v/>
      </c>
      <c r="K2290" s="3" t="str">
        <f t="shared" si="424"/>
        <v/>
      </c>
      <c r="L2290" s="3" t="str">
        <f t="shared" si="426"/>
        <v/>
      </c>
      <c r="M2290" s="3" t="str">
        <f t="shared" si="427"/>
        <v/>
      </c>
    </row>
    <row r="2291" spans="1:13" x14ac:dyDescent="0.2">
      <c r="A2291" s="9" t="str">
        <f t="shared" si="425"/>
        <v/>
      </c>
      <c r="B2291" s="3" t="str">
        <f t="shared" si="428"/>
        <v/>
      </c>
      <c r="C2291" s="3" t="str">
        <f t="shared" si="420"/>
        <v/>
      </c>
      <c r="D2291" s="3" t="str">
        <f>IF(ISNUMBER(A2291),COUNTIF(Calculations!B:B, A2291),"")</f>
        <v/>
      </c>
      <c r="E2291" s="3" t="str">
        <f>IF(ISNUMBER(A2291),COUNTIF(Calculations!A:A, A2291),"")</f>
        <v/>
      </c>
      <c r="F2291" s="3" t="str">
        <f t="shared" si="429"/>
        <v/>
      </c>
      <c r="G2291" s="3" t="str">
        <f t="shared" si="430"/>
        <v/>
      </c>
      <c r="H2291" s="3" t="str">
        <f t="shared" si="421"/>
        <v/>
      </c>
      <c r="I2291" s="3" t="str">
        <f t="shared" si="422"/>
        <v/>
      </c>
      <c r="J2291" s="3" t="str">
        <f t="shared" si="423"/>
        <v/>
      </c>
      <c r="K2291" s="3" t="str">
        <f t="shared" si="424"/>
        <v/>
      </c>
      <c r="L2291" s="3" t="str">
        <f t="shared" si="426"/>
        <v/>
      </c>
      <c r="M2291" s="3" t="str">
        <f t="shared" si="427"/>
        <v/>
      </c>
    </row>
    <row r="2292" spans="1:13" x14ac:dyDescent="0.2">
      <c r="A2292" s="9" t="str">
        <f t="shared" si="425"/>
        <v/>
      </c>
      <c r="B2292" s="3" t="str">
        <f t="shared" si="428"/>
        <v/>
      </c>
      <c r="C2292" s="3" t="str">
        <f t="shared" si="420"/>
        <v/>
      </c>
      <c r="D2292" s="3" t="str">
        <f>IF(ISNUMBER(A2292),COUNTIF(Calculations!B:B, A2292),"")</f>
        <v/>
      </c>
      <c r="E2292" s="3" t="str">
        <f>IF(ISNUMBER(A2292),COUNTIF(Calculations!A:A, A2292),"")</f>
        <v/>
      </c>
      <c r="F2292" s="3" t="str">
        <f t="shared" si="429"/>
        <v/>
      </c>
      <c r="G2292" s="3" t="str">
        <f t="shared" si="430"/>
        <v/>
      </c>
      <c r="H2292" s="3" t="str">
        <f t="shared" si="421"/>
        <v/>
      </c>
      <c r="I2292" s="3" t="str">
        <f t="shared" si="422"/>
        <v/>
      </c>
      <c r="J2292" s="3" t="str">
        <f t="shared" si="423"/>
        <v/>
      </c>
      <c r="K2292" s="3" t="str">
        <f t="shared" si="424"/>
        <v/>
      </c>
      <c r="L2292" s="3" t="str">
        <f t="shared" si="426"/>
        <v/>
      </c>
      <c r="M2292" s="3" t="str">
        <f t="shared" si="427"/>
        <v/>
      </c>
    </row>
    <row r="2293" spans="1:13" x14ac:dyDescent="0.2">
      <c r="A2293" s="9" t="str">
        <f t="shared" si="425"/>
        <v/>
      </c>
      <c r="B2293" s="3" t="str">
        <f t="shared" si="428"/>
        <v/>
      </c>
      <c r="C2293" s="3" t="str">
        <f t="shared" si="420"/>
        <v/>
      </c>
      <c r="D2293" s="3" t="str">
        <f>IF(ISNUMBER(A2293),COUNTIF(Calculations!B:B, A2293),"")</f>
        <v/>
      </c>
      <c r="E2293" s="3" t="str">
        <f>IF(ISNUMBER(A2293),COUNTIF(Calculations!A:A, A2293),"")</f>
        <v/>
      </c>
      <c r="F2293" s="3" t="str">
        <f t="shared" si="429"/>
        <v/>
      </c>
      <c r="G2293" s="3" t="str">
        <f t="shared" si="430"/>
        <v/>
      </c>
      <c r="H2293" s="3" t="str">
        <f t="shared" si="421"/>
        <v/>
      </c>
      <c r="I2293" s="3" t="str">
        <f t="shared" si="422"/>
        <v/>
      </c>
      <c r="J2293" s="3" t="str">
        <f t="shared" si="423"/>
        <v/>
      </c>
      <c r="K2293" s="3" t="str">
        <f t="shared" si="424"/>
        <v/>
      </c>
      <c r="L2293" s="3" t="str">
        <f t="shared" si="426"/>
        <v/>
      </c>
      <c r="M2293" s="3" t="str">
        <f t="shared" si="427"/>
        <v/>
      </c>
    </row>
    <row r="2294" spans="1:13" x14ac:dyDescent="0.2">
      <c r="A2294" s="9" t="str">
        <f t="shared" si="425"/>
        <v/>
      </c>
      <c r="B2294" s="3" t="str">
        <f t="shared" si="428"/>
        <v/>
      </c>
      <c r="C2294" s="3" t="str">
        <f t="shared" si="420"/>
        <v/>
      </c>
      <c r="D2294" s="3" t="str">
        <f>IF(ISNUMBER(A2294),COUNTIF(Calculations!B:B, A2294),"")</f>
        <v/>
      </c>
      <c r="E2294" s="3" t="str">
        <f>IF(ISNUMBER(A2294),COUNTIF(Calculations!A:A, A2294),"")</f>
        <v/>
      </c>
      <c r="F2294" s="3" t="str">
        <f t="shared" si="429"/>
        <v/>
      </c>
      <c r="G2294" s="3" t="str">
        <f t="shared" si="430"/>
        <v/>
      </c>
      <c r="H2294" s="3" t="str">
        <f t="shared" si="421"/>
        <v/>
      </c>
      <c r="I2294" s="3" t="str">
        <f t="shared" si="422"/>
        <v/>
      </c>
      <c r="J2294" s="3" t="str">
        <f t="shared" si="423"/>
        <v/>
      </c>
      <c r="K2294" s="3" t="str">
        <f t="shared" si="424"/>
        <v/>
      </c>
      <c r="L2294" s="3" t="str">
        <f t="shared" si="426"/>
        <v/>
      </c>
      <c r="M2294" s="3" t="str">
        <f t="shared" si="427"/>
        <v/>
      </c>
    </row>
    <row r="2295" spans="1:13" x14ac:dyDescent="0.2">
      <c r="A2295" s="9" t="str">
        <f t="shared" si="425"/>
        <v/>
      </c>
      <c r="B2295" s="3" t="str">
        <f t="shared" si="428"/>
        <v/>
      </c>
      <c r="C2295" s="3" t="str">
        <f t="shared" si="420"/>
        <v/>
      </c>
      <c r="D2295" s="3" t="str">
        <f>IF(ISNUMBER(A2295),COUNTIF(Calculations!B:B, A2295),"")</f>
        <v/>
      </c>
      <c r="E2295" s="3" t="str">
        <f>IF(ISNUMBER(A2295),COUNTIF(Calculations!A:A, A2295),"")</f>
        <v/>
      </c>
      <c r="F2295" s="3" t="str">
        <f t="shared" si="429"/>
        <v/>
      </c>
      <c r="G2295" s="3" t="str">
        <f t="shared" si="430"/>
        <v/>
      </c>
      <c r="H2295" s="3" t="str">
        <f t="shared" si="421"/>
        <v/>
      </c>
      <c r="I2295" s="3" t="str">
        <f t="shared" si="422"/>
        <v/>
      </c>
      <c r="J2295" s="3" t="str">
        <f t="shared" si="423"/>
        <v/>
      </c>
      <c r="K2295" s="3" t="str">
        <f t="shared" si="424"/>
        <v/>
      </c>
      <c r="L2295" s="3" t="str">
        <f t="shared" si="426"/>
        <v/>
      </c>
      <c r="M2295" s="3" t="str">
        <f t="shared" si="427"/>
        <v/>
      </c>
    </row>
    <row r="2296" spans="1:13" x14ac:dyDescent="0.2">
      <c r="A2296" s="9" t="str">
        <f t="shared" si="425"/>
        <v/>
      </c>
      <c r="B2296" s="3" t="str">
        <f t="shared" si="428"/>
        <v/>
      </c>
      <c r="C2296" s="3" t="str">
        <f t="shared" si="420"/>
        <v/>
      </c>
      <c r="D2296" s="3" t="str">
        <f>IF(ISNUMBER(A2296),COUNTIF(Calculations!B:B, A2296),"")</f>
        <v/>
      </c>
      <c r="E2296" s="3" t="str">
        <f>IF(ISNUMBER(A2296),COUNTIF(Calculations!A:A, A2296),"")</f>
        <v/>
      </c>
      <c r="F2296" s="3" t="str">
        <f t="shared" si="429"/>
        <v/>
      </c>
      <c r="G2296" s="3" t="str">
        <f t="shared" si="430"/>
        <v/>
      </c>
      <c r="H2296" s="3" t="str">
        <f t="shared" si="421"/>
        <v/>
      </c>
      <c r="I2296" s="3" t="str">
        <f t="shared" si="422"/>
        <v/>
      </c>
      <c r="J2296" s="3" t="str">
        <f t="shared" si="423"/>
        <v/>
      </c>
      <c r="K2296" s="3" t="str">
        <f t="shared" si="424"/>
        <v/>
      </c>
      <c r="L2296" s="3" t="str">
        <f t="shared" si="426"/>
        <v/>
      </c>
      <c r="M2296" s="3" t="str">
        <f t="shared" si="427"/>
        <v/>
      </c>
    </row>
    <row r="2297" spans="1:13" x14ac:dyDescent="0.2">
      <c r="A2297" s="9" t="str">
        <f t="shared" si="425"/>
        <v/>
      </c>
      <c r="B2297" s="3" t="str">
        <f t="shared" si="428"/>
        <v/>
      </c>
      <c r="C2297" s="3" t="str">
        <f t="shared" si="420"/>
        <v/>
      </c>
      <c r="D2297" s="3" t="str">
        <f>IF(ISNUMBER(A2297),COUNTIF(Calculations!B:B, A2297),"")</f>
        <v/>
      </c>
      <c r="E2297" s="3" t="str">
        <f>IF(ISNUMBER(A2297),COUNTIF(Calculations!A:A, A2297),"")</f>
        <v/>
      </c>
      <c r="F2297" s="3" t="str">
        <f t="shared" si="429"/>
        <v/>
      </c>
      <c r="G2297" s="3" t="str">
        <f t="shared" si="430"/>
        <v/>
      </c>
      <c r="H2297" s="3" t="str">
        <f t="shared" si="421"/>
        <v/>
      </c>
      <c r="I2297" s="3" t="str">
        <f t="shared" si="422"/>
        <v/>
      </c>
      <c r="J2297" s="3" t="str">
        <f t="shared" si="423"/>
        <v/>
      </c>
      <c r="K2297" s="3" t="str">
        <f t="shared" si="424"/>
        <v/>
      </c>
      <c r="L2297" s="3" t="str">
        <f t="shared" si="426"/>
        <v/>
      </c>
      <c r="M2297" s="3" t="str">
        <f t="shared" si="427"/>
        <v/>
      </c>
    </row>
    <row r="2298" spans="1:13" x14ac:dyDescent="0.2">
      <c r="A2298" s="9" t="str">
        <f t="shared" si="425"/>
        <v/>
      </c>
      <c r="B2298" s="3" t="str">
        <f t="shared" si="428"/>
        <v/>
      </c>
      <c r="C2298" s="3" t="str">
        <f t="shared" si="420"/>
        <v/>
      </c>
      <c r="D2298" s="3" t="str">
        <f>IF(ISNUMBER(A2298),COUNTIF(Calculations!B:B, A2298),"")</f>
        <v/>
      </c>
      <c r="E2298" s="3" t="str">
        <f>IF(ISNUMBER(A2298),COUNTIF(Calculations!A:A, A2298),"")</f>
        <v/>
      </c>
      <c r="F2298" s="3" t="str">
        <f t="shared" si="429"/>
        <v/>
      </c>
      <c r="G2298" s="3" t="str">
        <f t="shared" si="430"/>
        <v/>
      </c>
      <c r="H2298" s="3" t="str">
        <f t="shared" si="421"/>
        <v/>
      </c>
      <c r="I2298" s="3" t="str">
        <f t="shared" si="422"/>
        <v/>
      </c>
      <c r="J2298" s="3" t="str">
        <f t="shared" si="423"/>
        <v/>
      </c>
      <c r="K2298" s="3" t="str">
        <f t="shared" si="424"/>
        <v/>
      </c>
      <c r="L2298" s="3" t="str">
        <f t="shared" si="426"/>
        <v/>
      </c>
      <c r="M2298" s="3" t="str">
        <f t="shared" si="427"/>
        <v/>
      </c>
    </row>
    <row r="2299" spans="1:13" x14ac:dyDescent="0.2">
      <c r="A2299" s="9" t="str">
        <f t="shared" si="425"/>
        <v/>
      </c>
      <c r="B2299" s="3" t="str">
        <f t="shared" si="428"/>
        <v/>
      </c>
      <c r="C2299" s="3" t="str">
        <f t="shared" si="420"/>
        <v/>
      </c>
      <c r="D2299" s="3" t="str">
        <f>IF(ISNUMBER(A2299),COUNTIF(Calculations!B:B, A2299),"")</f>
        <v/>
      </c>
      <c r="E2299" s="3" t="str">
        <f>IF(ISNUMBER(A2299),COUNTIF(Calculations!A:A, A2299),"")</f>
        <v/>
      </c>
      <c r="F2299" s="3" t="str">
        <f t="shared" si="429"/>
        <v/>
      </c>
      <c r="G2299" s="3" t="str">
        <f t="shared" si="430"/>
        <v/>
      </c>
      <c r="H2299" s="3" t="str">
        <f t="shared" si="421"/>
        <v/>
      </c>
      <c r="I2299" s="3" t="str">
        <f t="shared" si="422"/>
        <v/>
      </c>
      <c r="J2299" s="3" t="str">
        <f t="shared" si="423"/>
        <v/>
      </c>
      <c r="K2299" s="3" t="str">
        <f t="shared" si="424"/>
        <v/>
      </c>
      <c r="L2299" s="3" t="str">
        <f t="shared" si="426"/>
        <v/>
      </c>
      <c r="M2299" s="3" t="str">
        <f t="shared" si="427"/>
        <v/>
      </c>
    </row>
    <row r="2300" spans="1:13" x14ac:dyDescent="0.2">
      <c r="A2300" s="9" t="str">
        <f t="shared" si="425"/>
        <v/>
      </c>
      <c r="B2300" s="3" t="str">
        <f t="shared" si="428"/>
        <v/>
      </c>
      <c r="C2300" s="3" t="str">
        <f t="shared" si="420"/>
        <v/>
      </c>
      <c r="D2300" s="3" t="str">
        <f>IF(ISNUMBER(A2300),COUNTIF(Calculations!B:B, A2300),"")</f>
        <v/>
      </c>
      <c r="E2300" s="3" t="str">
        <f>IF(ISNUMBER(A2300),COUNTIF(Calculations!A:A, A2300),"")</f>
        <v/>
      </c>
      <c r="F2300" s="3" t="str">
        <f t="shared" si="429"/>
        <v/>
      </c>
      <c r="G2300" s="3" t="str">
        <f t="shared" si="430"/>
        <v/>
      </c>
      <c r="H2300" s="3" t="str">
        <f t="shared" si="421"/>
        <v/>
      </c>
      <c r="I2300" s="3" t="str">
        <f t="shared" si="422"/>
        <v/>
      </c>
      <c r="J2300" s="3" t="str">
        <f t="shared" si="423"/>
        <v/>
      </c>
      <c r="K2300" s="3" t="str">
        <f t="shared" si="424"/>
        <v/>
      </c>
      <c r="L2300" s="3" t="str">
        <f t="shared" si="426"/>
        <v/>
      </c>
      <c r="M2300" s="3" t="str">
        <f t="shared" si="427"/>
        <v/>
      </c>
    </row>
    <row r="2301" spans="1:13" x14ac:dyDescent="0.2">
      <c r="A2301" s="9" t="str">
        <f t="shared" si="425"/>
        <v/>
      </c>
      <c r="B2301" s="3" t="str">
        <f t="shared" si="428"/>
        <v/>
      </c>
      <c r="C2301" s="3" t="str">
        <f t="shared" si="420"/>
        <v/>
      </c>
      <c r="D2301" s="3" t="str">
        <f>IF(ISNUMBER(A2301),COUNTIF(Calculations!B:B, A2301),"")</f>
        <v/>
      </c>
      <c r="E2301" s="3" t="str">
        <f>IF(ISNUMBER(A2301),COUNTIF(Calculations!A:A, A2301),"")</f>
        <v/>
      </c>
      <c r="F2301" s="3" t="str">
        <f t="shared" si="429"/>
        <v/>
      </c>
      <c r="G2301" s="3" t="str">
        <f t="shared" si="430"/>
        <v/>
      </c>
      <c r="H2301" s="3" t="str">
        <f t="shared" si="421"/>
        <v/>
      </c>
      <c r="I2301" s="3" t="str">
        <f t="shared" si="422"/>
        <v/>
      </c>
      <c r="J2301" s="3" t="str">
        <f t="shared" si="423"/>
        <v/>
      </c>
      <c r="K2301" s="3" t="str">
        <f t="shared" si="424"/>
        <v/>
      </c>
      <c r="L2301" s="3" t="str">
        <f t="shared" si="426"/>
        <v/>
      </c>
      <c r="M2301" s="3" t="str">
        <f t="shared" si="427"/>
        <v/>
      </c>
    </row>
    <row r="2302" spans="1:13" x14ac:dyDescent="0.2">
      <c r="A2302" s="9" t="str">
        <f t="shared" si="425"/>
        <v/>
      </c>
      <c r="B2302" s="3" t="str">
        <f t="shared" si="428"/>
        <v/>
      </c>
      <c r="C2302" s="3" t="str">
        <f t="shared" si="420"/>
        <v/>
      </c>
      <c r="D2302" s="3" t="str">
        <f>IF(ISNUMBER(A2302),COUNTIF(Calculations!B:B, A2302),"")</f>
        <v/>
      </c>
      <c r="E2302" s="3" t="str">
        <f>IF(ISNUMBER(A2302),COUNTIF(Calculations!A:A, A2302),"")</f>
        <v/>
      </c>
      <c r="F2302" s="3" t="str">
        <f t="shared" si="429"/>
        <v/>
      </c>
      <c r="G2302" s="3" t="str">
        <f t="shared" si="430"/>
        <v/>
      </c>
      <c r="H2302" s="3" t="str">
        <f t="shared" si="421"/>
        <v/>
      </c>
      <c r="I2302" s="3" t="str">
        <f t="shared" si="422"/>
        <v/>
      </c>
      <c r="J2302" s="3" t="str">
        <f t="shared" si="423"/>
        <v/>
      </c>
      <c r="K2302" s="3" t="str">
        <f t="shared" si="424"/>
        <v/>
      </c>
      <c r="L2302" s="3" t="str">
        <f t="shared" si="426"/>
        <v/>
      </c>
      <c r="M2302" s="3" t="str">
        <f t="shared" si="427"/>
        <v/>
      </c>
    </row>
    <row r="2303" spans="1:13" x14ac:dyDescent="0.2">
      <c r="A2303" s="9" t="str">
        <f t="shared" si="425"/>
        <v/>
      </c>
      <c r="B2303" s="3" t="str">
        <f t="shared" si="428"/>
        <v/>
      </c>
      <c r="C2303" s="3" t="str">
        <f t="shared" si="420"/>
        <v/>
      </c>
      <c r="D2303" s="3" t="str">
        <f>IF(ISNUMBER(A2303),COUNTIF(Calculations!B:B, A2303),"")</f>
        <v/>
      </c>
      <c r="E2303" s="3" t="str">
        <f>IF(ISNUMBER(A2303),COUNTIF(Calculations!A:A, A2303),"")</f>
        <v/>
      </c>
      <c r="F2303" s="3" t="str">
        <f t="shared" si="429"/>
        <v/>
      </c>
      <c r="G2303" s="3" t="str">
        <f t="shared" si="430"/>
        <v/>
      </c>
      <c r="H2303" s="3" t="str">
        <f t="shared" si="421"/>
        <v/>
      </c>
      <c r="I2303" s="3" t="str">
        <f t="shared" si="422"/>
        <v/>
      </c>
      <c r="J2303" s="3" t="str">
        <f t="shared" si="423"/>
        <v/>
      </c>
      <c r="K2303" s="3" t="str">
        <f t="shared" si="424"/>
        <v/>
      </c>
      <c r="L2303" s="3" t="str">
        <f t="shared" si="426"/>
        <v/>
      </c>
      <c r="M2303" s="3" t="str">
        <f t="shared" si="427"/>
        <v/>
      </c>
    </row>
    <row r="2304" spans="1:13" x14ac:dyDescent="0.2">
      <c r="A2304" s="9" t="str">
        <f t="shared" si="425"/>
        <v/>
      </c>
      <c r="B2304" s="3" t="str">
        <f t="shared" si="428"/>
        <v/>
      </c>
      <c r="C2304" s="3" t="str">
        <f t="shared" si="420"/>
        <v/>
      </c>
      <c r="D2304" s="3" t="str">
        <f>IF(ISNUMBER(A2304),COUNTIF(Calculations!B:B, A2304),"")</f>
        <v/>
      </c>
      <c r="E2304" s="3" t="str">
        <f>IF(ISNUMBER(A2304),COUNTIF(Calculations!A:A, A2304),"")</f>
        <v/>
      </c>
      <c r="F2304" s="3" t="str">
        <f t="shared" si="429"/>
        <v/>
      </c>
      <c r="G2304" s="3" t="str">
        <f t="shared" si="430"/>
        <v/>
      </c>
      <c r="H2304" s="3" t="str">
        <f t="shared" si="421"/>
        <v/>
      </c>
      <c r="I2304" s="3" t="str">
        <f t="shared" si="422"/>
        <v/>
      </c>
      <c r="J2304" s="3" t="str">
        <f t="shared" si="423"/>
        <v/>
      </c>
      <c r="K2304" s="3" t="str">
        <f t="shared" si="424"/>
        <v/>
      </c>
      <c r="L2304" s="3" t="str">
        <f t="shared" si="426"/>
        <v/>
      </c>
      <c r="M2304" s="3" t="str">
        <f t="shared" si="427"/>
        <v/>
      </c>
    </row>
    <row r="2305" spans="1:13" x14ac:dyDescent="0.2">
      <c r="A2305" s="9" t="str">
        <f t="shared" si="425"/>
        <v/>
      </c>
      <c r="B2305" s="3" t="str">
        <f t="shared" si="428"/>
        <v/>
      </c>
      <c r="C2305" s="3" t="str">
        <f t="shared" si="420"/>
        <v/>
      </c>
      <c r="D2305" s="3" t="str">
        <f>IF(ISNUMBER(A2305),COUNTIF(Calculations!B:B, A2305),"")</f>
        <v/>
      </c>
      <c r="E2305" s="3" t="str">
        <f>IF(ISNUMBER(A2305),COUNTIF(Calculations!A:A, A2305),"")</f>
        <v/>
      </c>
      <c r="F2305" s="3" t="str">
        <f t="shared" si="429"/>
        <v/>
      </c>
      <c r="G2305" s="3" t="str">
        <f t="shared" si="430"/>
        <v/>
      </c>
      <c r="H2305" s="3" t="str">
        <f t="shared" si="421"/>
        <v/>
      </c>
      <c r="I2305" s="3" t="str">
        <f t="shared" si="422"/>
        <v/>
      </c>
      <c r="J2305" s="3" t="str">
        <f t="shared" si="423"/>
        <v/>
      </c>
      <c r="K2305" s="3" t="str">
        <f t="shared" si="424"/>
        <v/>
      </c>
      <c r="L2305" s="3" t="str">
        <f t="shared" si="426"/>
        <v/>
      </c>
      <c r="M2305" s="3" t="str">
        <f t="shared" si="427"/>
        <v/>
      </c>
    </row>
    <row r="2306" spans="1:13" x14ac:dyDescent="0.2">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29"/>
        <v/>
      </c>
      <c r="G2306" s="3" t="str">
        <f t="shared" si="430"/>
        <v/>
      </c>
      <c r="H2306" s="3" t="str">
        <f t="shared" ref="H2306:H2369" si="432">IF(ISNUMBER(A2306),
  COUNTIFS(IndirectStartDates,"&lt;=" &amp; $A2306, IndirectStartDates,"&gt;"&amp;$A2306-AgeLowest,  IndirectCompletedDates,"&gt;=" &amp; $A2306)
+ COUNTIFS(IndirectStartDates,"&lt;=" &amp; $A2306,    IndirectStartDates,"&gt;"&amp;$A2306-AgeLowest,  IndirectCompletedDates,""),"")</f>
        <v/>
      </c>
      <c r="I2306" s="3"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3" t="str">
        <f t="shared" si="426"/>
        <v/>
      </c>
      <c r="M2306" s="3" t="str">
        <f t="shared" si="427"/>
        <v/>
      </c>
    </row>
    <row r="2307" spans="1:13" x14ac:dyDescent="0.2">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3" t="str">
        <f t="shared" si="429"/>
        <v/>
      </c>
      <c r="G2307" s="3" t="str">
        <f t="shared" si="430"/>
        <v/>
      </c>
      <c r="H2307" s="3" t="str">
        <f t="shared" si="432"/>
        <v/>
      </c>
      <c r="I2307" s="3" t="str">
        <f t="shared" si="433"/>
        <v/>
      </c>
      <c r="J2307" s="3" t="str">
        <f t="shared" si="434"/>
        <v/>
      </c>
      <c r="K2307" s="3" t="str">
        <f t="shared" si="435"/>
        <v/>
      </c>
      <c r="L2307" s="3" t="str">
        <f t="shared" ref="L2307:L2370" si="437">IF(A2307&lt;&gt;"", IF(C2306&gt;0, IF(((C2307-C2306)/C2306)&gt;WIPWarningPercentage,C2307,NA()),NA()),"")</f>
        <v/>
      </c>
      <c r="M2307" s="3" t="str">
        <f t="shared" ref="M2307:M2370" si="438">IF(A2307&lt;&gt;"", IF(J2306+K2306&gt;0, IF(((J2307+K2307)-(J2306+K2306))/(J2306+K2306)&gt;AgeWarningPercentage,J2307+K2307,NA()),NA()),"")</f>
        <v/>
      </c>
    </row>
    <row r="2308" spans="1:13" x14ac:dyDescent="0.2">
      <c r="A2308" s="9" t="str">
        <f t="shared" si="436"/>
        <v/>
      </c>
      <c r="B2308" s="3" t="str">
        <f t="shared" si="428"/>
        <v/>
      </c>
      <c r="C2308" s="3" t="str">
        <f t="shared" si="431"/>
        <v/>
      </c>
      <c r="D2308" s="3" t="str">
        <f>IF(ISNUMBER(A2308),COUNTIF(Calculations!B:B, A2308),"")</f>
        <v/>
      </c>
      <c r="E2308" s="3" t="str">
        <f>IF(ISNUMBER(A2308),COUNTIF(Calculations!A:A, A2308),"")</f>
        <v/>
      </c>
      <c r="F2308" s="3" t="str">
        <f t="shared" si="429"/>
        <v/>
      </c>
      <c r="G2308" s="3" t="str">
        <f t="shared" si="430"/>
        <v/>
      </c>
      <c r="H2308" s="3" t="str">
        <f t="shared" si="432"/>
        <v/>
      </c>
      <c r="I2308" s="3" t="str">
        <f t="shared" si="433"/>
        <v/>
      </c>
      <c r="J2308" s="3" t="str">
        <f t="shared" si="434"/>
        <v/>
      </c>
      <c r="K2308" s="3" t="str">
        <f t="shared" si="435"/>
        <v/>
      </c>
      <c r="L2308" s="3" t="str">
        <f t="shared" si="437"/>
        <v/>
      </c>
      <c r="M2308" s="3" t="str">
        <f t="shared" si="438"/>
        <v/>
      </c>
    </row>
    <row r="2309" spans="1:13" x14ac:dyDescent="0.2">
      <c r="A2309" s="9" t="str">
        <f t="shared" si="436"/>
        <v/>
      </c>
      <c r="B2309" s="3" t="str">
        <f t="shared" si="428"/>
        <v/>
      </c>
      <c r="C2309" s="3" t="str">
        <f t="shared" si="431"/>
        <v/>
      </c>
      <c r="D2309" s="3" t="str">
        <f>IF(ISNUMBER(A2309),COUNTIF(Calculations!B:B, A2309),"")</f>
        <v/>
      </c>
      <c r="E2309" s="3" t="str">
        <f>IF(ISNUMBER(A2309),COUNTIF(Calculations!A:A, A2309),"")</f>
        <v/>
      </c>
      <c r="F2309" s="3" t="str">
        <f t="shared" si="429"/>
        <v/>
      </c>
      <c r="G2309" s="3" t="str">
        <f t="shared" si="430"/>
        <v/>
      </c>
      <c r="H2309" s="3" t="str">
        <f t="shared" si="432"/>
        <v/>
      </c>
      <c r="I2309" s="3" t="str">
        <f t="shared" si="433"/>
        <v/>
      </c>
      <c r="J2309" s="3" t="str">
        <f t="shared" si="434"/>
        <v/>
      </c>
      <c r="K2309" s="3" t="str">
        <f t="shared" si="435"/>
        <v/>
      </c>
      <c r="L2309" s="3" t="str">
        <f t="shared" si="437"/>
        <v/>
      </c>
      <c r="M2309" s="3" t="str">
        <f t="shared" si="438"/>
        <v/>
      </c>
    </row>
    <row r="2310" spans="1:13" x14ac:dyDescent="0.2">
      <c r="A2310" s="9" t="str">
        <f t="shared" si="436"/>
        <v/>
      </c>
      <c r="B2310" s="3" t="str">
        <f t="shared" si="428"/>
        <v/>
      </c>
      <c r="C2310" s="3" t="str">
        <f t="shared" si="431"/>
        <v/>
      </c>
      <c r="D2310" s="3" t="str">
        <f>IF(ISNUMBER(A2310),COUNTIF(Calculations!B:B, A2310),"")</f>
        <v/>
      </c>
      <c r="E2310" s="3" t="str">
        <f>IF(ISNUMBER(A2310),COUNTIF(Calculations!A:A, A2310),"")</f>
        <v/>
      </c>
      <c r="F2310" s="3" t="str">
        <f t="shared" si="429"/>
        <v/>
      </c>
      <c r="G2310" s="3" t="str">
        <f t="shared" si="430"/>
        <v/>
      </c>
      <c r="H2310" s="3" t="str">
        <f t="shared" si="432"/>
        <v/>
      </c>
      <c r="I2310" s="3" t="str">
        <f t="shared" si="433"/>
        <v/>
      </c>
      <c r="J2310" s="3" t="str">
        <f t="shared" si="434"/>
        <v/>
      </c>
      <c r="K2310" s="3" t="str">
        <f t="shared" si="435"/>
        <v/>
      </c>
      <c r="L2310" s="3" t="str">
        <f t="shared" si="437"/>
        <v/>
      </c>
      <c r="M2310" s="3" t="str">
        <f t="shared" si="438"/>
        <v/>
      </c>
    </row>
    <row r="2311" spans="1:13" x14ac:dyDescent="0.2">
      <c r="A2311" s="9" t="str">
        <f t="shared" si="436"/>
        <v/>
      </c>
      <c r="B2311" s="3" t="str">
        <f t="shared" si="428"/>
        <v/>
      </c>
      <c r="C2311" s="3" t="str">
        <f t="shared" si="431"/>
        <v/>
      </c>
      <c r="D2311" s="3" t="str">
        <f>IF(ISNUMBER(A2311),COUNTIF(Calculations!B:B, A2311),"")</f>
        <v/>
      </c>
      <c r="E2311" s="3" t="str">
        <f>IF(ISNUMBER(A2311),COUNTIF(Calculations!A:A, A2311),"")</f>
        <v/>
      </c>
      <c r="F2311" s="3" t="str">
        <f t="shared" si="429"/>
        <v/>
      </c>
      <c r="G2311" s="3" t="str">
        <f t="shared" si="430"/>
        <v/>
      </c>
      <c r="H2311" s="3" t="str">
        <f t="shared" si="432"/>
        <v/>
      </c>
      <c r="I2311" s="3" t="str">
        <f t="shared" si="433"/>
        <v/>
      </c>
      <c r="J2311" s="3" t="str">
        <f t="shared" si="434"/>
        <v/>
      </c>
      <c r="K2311" s="3" t="str">
        <f t="shared" si="435"/>
        <v/>
      </c>
      <c r="L2311" s="3" t="str">
        <f t="shared" si="437"/>
        <v/>
      </c>
      <c r="M2311" s="3" t="str">
        <f t="shared" si="438"/>
        <v/>
      </c>
    </row>
    <row r="2312" spans="1:13" x14ac:dyDescent="0.2">
      <c r="A2312" s="9" t="str">
        <f t="shared" si="436"/>
        <v/>
      </c>
      <c r="B2312" s="3" t="str">
        <f t="shared" si="428"/>
        <v/>
      </c>
      <c r="C2312" s="3" t="str">
        <f t="shared" si="431"/>
        <v/>
      </c>
      <c r="D2312" s="3" t="str">
        <f>IF(ISNUMBER(A2312),COUNTIF(Calculations!B:B, A2312),"")</f>
        <v/>
      </c>
      <c r="E2312" s="3" t="str">
        <f>IF(ISNUMBER(A2312),COUNTIF(Calculations!A:A, A2312),"")</f>
        <v/>
      </c>
      <c r="F2312" s="3" t="str">
        <f t="shared" si="429"/>
        <v/>
      </c>
      <c r="G2312" s="3" t="str">
        <f t="shared" si="430"/>
        <v/>
      </c>
      <c r="H2312" s="3" t="str">
        <f t="shared" si="432"/>
        <v/>
      </c>
      <c r="I2312" s="3" t="str">
        <f t="shared" si="433"/>
        <v/>
      </c>
      <c r="J2312" s="3" t="str">
        <f t="shared" si="434"/>
        <v/>
      </c>
      <c r="K2312" s="3" t="str">
        <f t="shared" si="435"/>
        <v/>
      </c>
      <c r="L2312" s="3" t="str">
        <f t="shared" si="437"/>
        <v/>
      </c>
      <c r="M2312" s="3" t="str">
        <f t="shared" si="438"/>
        <v/>
      </c>
    </row>
    <row r="2313" spans="1:13" x14ac:dyDescent="0.2">
      <c r="A2313" s="9" t="str">
        <f t="shared" si="436"/>
        <v/>
      </c>
      <c r="B2313" s="3" t="str">
        <f t="shared" si="428"/>
        <v/>
      </c>
      <c r="C2313" s="3" t="str">
        <f t="shared" si="431"/>
        <v/>
      </c>
      <c r="D2313" s="3" t="str">
        <f>IF(ISNUMBER(A2313),COUNTIF(Calculations!B:B, A2313),"")</f>
        <v/>
      </c>
      <c r="E2313" s="3" t="str">
        <f>IF(ISNUMBER(A2313),COUNTIF(Calculations!A:A, A2313),"")</f>
        <v/>
      </c>
      <c r="F2313" s="3" t="str">
        <f t="shared" si="429"/>
        <v/>
      </c>
      <c r="G2313" s="3" t="str">
        <f t="shared" si="430"/>
        <v/>
      </c>
      <c r="H2313" s="3" t="str">
        <f t="shared" si="432"/>
        <v/>
      </c>
      <c r="I2313" s="3" t="str">
        <f t="shared" si="433"/>
        <v/>
      </c>
      <c r="J2313" s="3" t="str">
        <f t="shared" si="434"/>
        <v/>
      </c>
      <c r="K2313" s="3" t="str">
        <f t="shared" si="435"/>
        <v/>
      </c>
      <c r="L2313" s="3" t="str">
        <f t="shared" si="437"/>
        <v/>
      </c>
      <c r="M2313" s="3" t="str">
        <f t="shared" si="438"/>
        <v/>
      </c>
    </row>
    <row r="2314" spans="1:13" x14ac:dyDescent="0.2">
      <c r="A2314" s="9" t="str">
        <f t="shared" si="436"/>
        <v/>
      </c>
      <c r="B2314" s="3" t="str">
        <f t="shared" si="428"/>
        <v/>
      </c>
      <c r="C2314" s="3" t="str">
        <f t="shared" si="431"/>
        <v/>
      </c>
      <c r="D2314" s="3" t="str">
        <f>IF(ISNUMBER(A2314),COUNTIF(Calculations!B:B, A2314),"")</f>
        <v/>
      </c>
      <c r="E2314" s="3" t="str">
        <f>IF(ISNUMBER(A2314),COUNTIF(Calculations!A:A, A2314),"")</f>
        <v/>
      </c>
      <c r="F2314" s="3" t="str">
        <f t="shared" si="429"/>
        <v/>
      </c>
      <c r="G2314" s="3" t="str">
        <f t="shared" si="430"/>
        <v/>
      </c>
      <c r="H2314" s="3" t="str">
        <f t="shared" si="432"/>
        <v/>
      </c>
      <c r="I2314" s="3" t="str">
        <f t="shared" si="433"/>
        <v/>
      </c>
      <c r="J2314" s="3" t="str">
        <f t="shared" si="434"/>
        <v/>
      </c>
      <c r="K2314" s="3" t="str">
        <f t="shared" si="435"/>
        <v/>
      </c>
      <c r="L2314" s="3" t="str">
        <f t="shared" si="437"/>
        <v/>
      </c>
      <c r="M2314" s="3" t="str">
        <f t="shared" si="438"/>
        <v/>
      </c>
    </row>
    <row r="2315" spans="1:13" x14ac:dyDescent="0.2">
      <c r="A2315" s="9" t="str">
        <f t="shared" si="436"/>
        <v/>
      </c>
      <c r="B2315" s="3" t="str">
        <f t="shared" si="428"/>
        <v/>
      </c>
      <c r="C2315" s="3" t="str">
        <f t="shared" si="431"/>
        <v/>
      </c>
      <c r="D2315" s="3" t="str">
        <f>IF(ISNUMBER(A2315),COUNTIF(Calculations!B:B, A2315),"")</f>
        <v/>
      </c>
      <c r="E2315" s="3" t="str">
        <f>IF(ISNUMBER(A2315),COUNTIF(Calculations!A:A, A2315),"")</f>
        <v/>
      </c>
      <c r="F2315" s="3" t="str">
        <f t="shared" si="429"/>
        <v/>
      </c>
      <c r="G2315" s="3" t="str">
        <f t="shared" si="430"/>
        <v/>
      </c>
      <c r="H2315" s="3" t="str">
        <f t="shared" si="432"/>
        <v/>
      </c>
      <c r="I2315" s="3" t="str">
        <f t="shared" si="433"/>
        <v/>
      </c>
      <c r="J2315" s="3" t="str">
        <f t="shared" si="434"/>
        <v/>
      </c>
      <c r="K2315" s="3" t="str">
        <f t="shared" si="435"/>
        <v/>
      </c>
      <c r="L2315" s="3" t="str">
        <f t="shared" si="437"/>
        <v/>
      </c>
      <c r="M2315" s="3" t="str">
        <f t="shared" si="438"/>
        <v/>
      </c>
    </row>
    <row r="2316" spans="1:13" x14ac:dyDescent="0.2">
      <c r="A2316" s="9" t="str">
        <f t="shared" si="436"/>
        <v/>
      </c>
      <c r="B2316" s="3" t="str">
        <f t="shared" si="428"/>
        <v/>
      </c>
      <c r="C2316" s="3" t="str">
        <f t="shared" si="431"/>
        <v/>
      </c>
      <c r="D2316" s="3" t="str">
        <f>IF(ISNUMBER(A2316),COUNTIF(Calculations!B:B, A2316),"")</f>
        <v/>
      </c>
      <c r="E2316" s="3" t="str">
        <f>IF(ISNUMBER(A2316),COUNTIF(Calculations!A:A, A2316),"")</f>
        <v/>
      </c>
      <c r="F2316" s="3" t="str">
        <f t="shared" si="429"/>
        <v/>
      </c>
      <c r="G2316" s="3" t="str">
        <f t="shared" si="430"/>
        <v/>
      </c>
      <c r="H2316" s="3" t="str">
        <f t="shared" si="432"/>
        <v/>
      </c>
      <c r="I2316" s="3" t="str">
        <f t="shared" si="433"/>
        <v/>
      </c>
      <c r="J2316" s="3" t="str">
        <f t="shared" si="434"/>
        <v/>
      </c>
      <c r="K2316" s="3" t="str">
        <f t="shared" si="435"/>
        <v/>
      </c>
      <c r="L2316" s="3" t="str">
        <f t="shared" si="437"/>
        <v/>
      </c>
      <c r="M2316" s="3" t="str">
        <f t="shared" si="438"/>
        <v/>
      </c>
    </row>
    <row r="2317" spans="1:13" x14ac:dyDescent="0.2">
      <c r="A2317" s="9" t="str">
        <f t="shared" si="436"/>
        <v/>
      </c>
      <c r="B2317" s="3" t="str">
        <f t="shared" si="428"/>
        <v/>
      </c>
      <c r="C2317" s="3" t="str">
        <f t="shared" si="431"/>
        <v/>
      </c>
      <c r="D2317" s="3" t="str">
        <f>IF(ISNUMBER(A2317),COUNTIF(Calculations!B:B, A2317),"")</f>
        <v/>
      </c>
      <c r="E2317" s="3" t="str">
        <f>IF(ISNUMBER(A2317),COUNTIF(Calculations!A:A, A2317),"")</f>
        <v/>
      </c>
      <c r="F2317" s="3" t="str">
        <f t="shared" si="429"/>
        <v/>
      </c>
      <c r="G2317" s="3" t="str">
        <f t="shared" si="430"/>
        <v/>
      </c>
      <c r="H2317" s="3" t="str">
        <f t="shared" si="432"/>
        <v/>
      </c>
      <c r="I2317" s="3" t="str">
        <f t="shared" si="433"/>
        <v/>
      </c>
      <c r="J2317" s="3" t="str">
        <f t="shared" si="434"/>
        <v/>
      </c>
      <c r="K2317" s="3" t="str">
        <f t="shared" si="435"/>
        <v/>
      </c>
      <c r="L2317" s="3" t="str">
        <f t="shared" si="437"/>
        <v/>
      </c>
      <c r="M2317" s="3" t="str">
        <f t="shared" si="438"/>
        <v/>
      </c>
    </row>
    <row r="2318" spans="1:13" x14ac:dyDescent="0.2">
      <c r="A2318" s="9" t="str">
        <f t="shared" si="436"/>
        <v/>
      </c>
      <c r="B2318" s="3" t="str">
        <f t="shared" si="428"/>
        <v/>
      </c>
      <c r="C2318" s="3" t="str">
        <f t="shared" si="431"/>
        <v/>
      </c>
      <c r="D2318" s="3" t="str">
        <f>IF(ISNUMBER(A2318),COUNTIF(Calculations!B:B, A2318),"")</f>
        <v/>
      </c>
      <c r="E2318" s="3" t="str">
        <f>IF(ISNUMBER(A2318),COUNTIF(Calculations!A:A, A2318),"")</f>
        <v/>
      </c>
      <c r="F2318" s="3" t="str">
        <f t="shared" si="429"/>
        <v/>
      </c>
      <c r="G2318" s="3" t="str">
        <f t="shared" si="430"/>
        <v/>
      </c>
      <c r="H2318" s="3" t="str">
        <f t="shared" si="432"/>
        <v/>
      </c>
      <c r="I2318" s="3" t="str">
        <f t="shared" si="433"/>
        <v/>
      </c>
      <c r="J2318" s="3" t="str">
        <f t="shared" si="434"/>
        <v/>
      </c>
      <c r="K2318" s="3" t="str">
        <f t="shared" si="435"/>
        <v/>
      </c>
      <c r="L2318" s="3" t="str">
        <f t="shared" si="437"/>
        <v/>
      </c>
      <c r="M2318" s="3" t="str">
        <f t="shared" si="438"/>
        <v/>
      </c>
    </row>
    <row r="2319" spans="1:13" x14ac:dyDescent="0.2">
      <c r="A2319" s="9" t="str">
        <f t="shared" si="436"/>
        <v/>
      </c>
      <c r="B2319" s="3" t="str">
        <f t="shared" si="428"/>
        <v/>
      </c>
      <c r="C2319" s="3" t="str">
        <f t="shared" si="431"/>
        <v/>
      </c>
      <c r="D2319" s="3" t="str">
        <f>IF(ISNUMBER(A2319),COUNTIF(Calculations!B:B, A2319),"")</f>
        <v/>
      </c>
      <c r="E2319" s="3" t="str">
        <f>IF(ISNUMBER(A2319),COUNTIF(Calculations!A:A, A2319),"")</f>
        <v/>
      </c>
      <c r="F2319" s="3" t="str">
        <f t="shared" si="429"/>
        <v/>
      </c>
      <c r="G2319" s="3" t="str">
        <f t="shared" si="430"/>
        <v/>
      </c>
      <c r="H2319" s="3" t="str">
        <f t="shared" si="432"/>
        <v/>
      </c>
      <c r="I2319" s="3" t="str">
        <f t="shared" si="433"/>
        <v/>
      </c>
      <c r="J2319" s="3" t="str">
        <f t="shared" si="434"/>
        <v/>
      </c>
      <c r="K2319" s="3" t="str">
        <f t="shared" si="435"/>
        <v/>
      </c>
      <c r="L2319" s="3" t="str">
        <f t="shared" si="437"/>
        <v/>
      </c>
      <c r="M2319" s="3" t="str">
        <f t="shared" si="438"/>
        <v/>
      </c>
    </row>
    <row r="2320" spans="1:13" x14ac:dyDescent="0.2">
      <c r="A2320" s="9" t="str">
        <f t="shared" si="436"/>
        <v/>
      </c>
      <c r="B2320" s="3" t="str">
        <f t="shared" si="428"/>
        <v/>
      </c>
      <c r="C2320" s="3" t="str">
        <f t="shared" si="431"/>
        <v/>
      </c>
      <c r="D2320" s="3" t="str">
        <f>IF(ISNUMBER(A2320),COUNTIF(Calculations!B:B, A2320),"")</f>
        <v/>
      </c>
      <c r="E2320" s="3" t="str">
        <f>IF(ISNUMBER(A2320),COUNTIF(Calculations!A:A, A2320),"")</f>
        <v/>
      </c>
      <c r="F2320" s="3" t="str">
        <f t="shared" si="429"/>
        <v/>
      </c>
      <c r="G2320" s="3" t="str">
        <f t="shared" si="430"/>
        <v/>
      </c>
      <c r="H2320" s="3" t="str">
        <f t="shared" si="432"/>
        <v/>
      </c>
      <c r="I2320" s="3" t="str">
        <f t="shared" si="433"/>
        <v/>
      </c>
      <c r="J2320" s="3" t="str">
        <f t="shared" si="434"/>
        <v/>
      </c>
      <c r="K2320" s="3" t="str">
        <f t="shared" si="435"/>
        <v/>
      </c>
      <c r="L2320" s="3" t="str">
        <f t="shared" si="437"/>
        <v/>
      </c>
      <c r="M2320" s="3" t="str">
        <f t="shared" si="438"/>
        <v/>
      </c>
    </row>
    <row r="2321" spans="1:13" x14ac:dyDescent="0.2">
      <c r="A2321" s="9" t="str">
        <f t="shared" si="436"/>
        <v/>
      </c>
      <c r="B2321" s="3" t="str">
        <f t="shared" si="428"/>
        <v/>
      </c>
      <c r="C2321" s="3" t="str">
        <f t="shared" si="431"/>
        <v/>
      </c>
      <c r="D2321" s="3" t="str">
        <f>IF(ISNUMBER(A2321),COUNTIF(Calculations!B:B, A2321),"")</f>
        <v/>
      </c>
      <c r="E2321" s="3" t="str">
        <f>IF(ISNUMBER(A2321),COUNTIF(Calculations!A:A, A2321),"")</f>
        <v/>
      </c>
      <c r="F2321" s="3" t="str">
        <f t="shared" si="429"/>
        <v/>
      </c>
      <c r="G2321" s="3" t="str">
        <f t="shared" si="430"/>
        <v/>
      </c>
      <c r="H2321" s="3" t="str">
        <f t="shared" si="432"/>
        <v/>
      </c>
      <c r="I2321" s="3" t="str">
        <f t="shared" si="433"/>
        <v/>
      </c>
      <c r="J2321" s="3" t="str">
        <f t="shared" si="434"/>
        <v/>
      </c>
      <c r="K2321" s="3" t="str">
        <f t="shared" si="435"/>
        <v/>
      </c>
      <c r="L2321" s="3" t="str">
        <f t="shared" si="437"/>
        <v/>
      </c>
      <c r="M2321" s="3" t="str">
        <f t="shared" si="438"/>
        <v/>
      </c>
    </row>
    <row r="2322" spans="1:13" x14ac:dyDescent="0.2">
      <c r="A2322" s="9" t="str">
        <f t="shared" si="436"/>
        <v/>
      </c>
      <c r="B2322" s="3" t="str">
        <f t="shared" si="428"/>
        <v/>
      </c>
      <c r="C2322" s="3" t="str">
        <f t="shared" si="431"/>
        <v/>
      </c>
      <c r="D2322" s="3" t="str">
        <f>IF(ISNUMBER(A2322),COUNTIF(Calculations!B:B, A2322),"")</f>
        <v/>
      </c>
      <c r="E2322" s="3" t="str">
        <f>IF(ISNUMBER(A2322),COUNTIF(Calculations!A:A, A2322),"")</f>
        <v/>
      </c>
      <c r="F2322" s="3" t="str">
        <f t="shared" si="429"/>
        <v/>
      </c>
      <c r="G2322" s="3" t="str">
        <f t="shared" si="430"/>
        <v/>
      </c>
      <c r="H2322" s="3" t="str">
        <f t="shared" si="432"/>
        <v/>
      </c>
      <c r="I2322" s="3" t="str">
        <f t="shared" si="433"/>
        <v/>
      </c>
      <c r="J2322" s="3" t="str">
        <f t="shared" si="434"/>
        <v/>
      </c>
      <c r="K2322" s="3" t="str">
        <f t="shared" si="435"/>
        <v/>
      </c>
      <c r="L2322" s="3" t="str">
        <f t="shared" si="437"/>
        <v/>
      </c>
      <c r="M2322" s="3" t="str">
        <f t="shared" si="438"/>
        <v/>
      </c>
    </row>
    <row r="2323" spans="1:13" x14ac:dyDescent="0.2">
      <c r="A2323" s="9" t="str">
        <f t="shared" si="436"/>
        <v/>
      </c>
      <c r="B2323" s="3" t="str">
        <f t="shared" si="428"/>
        <v/>
      </c>
      <c r="C2323" s="3" t="str">
        <f t="shared" si="431"/>
        <v/>
      </c>
      <c r="D2323" s="3" t="str">
        <f>IF(ISNUMBER(A2323),COUNTIF(Calculations!B:B, A2323),"")</f>
        <v/>
      </c>
      <c r="E2323" s="3" t="str">
        <f>IF(ISNUMBER(A2323),COUNTIF(Calculations!A:A, A2323),"")</f>
        <v/>
      </c>
      <c r="F2323" s="3" t="str">
        <f t="shared" si="429"/>
        <v/>
      </c>
      <c r="G2323" s="3" t="str">
        <f t="shared" si="430"/>
        <v/>
      </c>
      <c r="H2323" s="3" t="str">
        <f t="shared" si="432"/>
        <v/>
      </c>
      <c r="I2323" s="3" t="str">
        <f t="shared" si="433"/>
        <v/>
      </c>
      <c r="J2323" s="3" t="str">
        <f t="shared" si="434"/>
        <v/>
      </c>
      <c r="K2323" s="3" t="str">
        <f t="shared" si="435"/>
        <v/>
      </c>
      <c r="L2323" s="3" t="str">
        <f t="shared" si="437"/>
        <v/>
      </c>
      <c r="M2323" s="3" t="str">
        <f t="shared" si="438"/>
        <v/>
      </c>
    </row>
    <row r="2324" spans="1:13" x14ac:dyDescent="0.2">
      <c r="A2324" s="9" t="str">
        <f t="shared" si="436"/>
        <v/>
      </c>
      <c r="B2324" s="3" t="str">
        <f t="shared" si="428"/>
        <v/>
      </c>
      <c r="C2324" s="3" t="str">
        <f t="shared" si="431"/>
        <v/>
      </c>
      <c r="D2324" s="3" t="str">
        <f>IF(ISNUMBER(A2324),COUNTIF(Calculations!B:B, A2324),"")</f>
        <v/>
      </c>
      <c r="E2324" s="3" t="str">
        <f>IF(ISNUMBER(A2324),COUNTIF(Calculations!A:A, A2324),"")</f>
        <v/>
      </c>
      <c r="F2324" s="3" t="str">
        <f t="shared" si="429"/>
        <v/>
      </c>
      <c r="G2324" s="3" t="str">
        <f t="shared" si="430"/>
        <v/>
      </c>
      <c r="H2324" s="3" t="str">
        <f t="shared" si="432"/>
        <v/>
      </c>
      <c r="I2324" s="3" t="str">
        <f t="shared" si="433"/>
        <v/>
      </c>
      <c r="J2324" s="3" t="str">
        <f t="shared" si="434"/>
        <v/>
      </c>
      <c r="K2324" s="3" t="str">
        <f t="shared" si="435"/>
        <v/>
      </c>
      <c r="L2324" s="3" t="str">
        <f t="shared" si="437"/>
        <v/>
      </c>
      <c r="M2324" s="3" t="str">
        <f t="shared" si="438"/>
        <v/>
      </c>
    </row>
    <row r="2325" spans="1:13" x14ac:dyDescent="0.2">
      <c r="A2325" s="9" t="str">
        <f t="shared" si="436"/>
        <v/>
      </c>
      <c r="B2325" s="3" t="str">
        <f t="shared" si="428"/>
        <v/>
      </c>
      <c r="C2325" s="3" t="str">
        <f t="shared" si="431"/>
        <v/>
      </c>
      <c r="D2325" s="3" t="str">
        <f>IF(ISNUMBER(A2325),COUNTIF(Calculations!B:B, A2325),"")</f>
        <v/>
      </c>
      <c r="E2325" s="3" t="str">
        <f>IF(ISNUMBER(A2325),COUNTIF(Calculations!A:A, A2325),"")</f>
        <v/>
      </c>
      <c r="F2325" s="3" t="str">
        <f t="shared" si="429"/>
        <v/>
      </c>
      <c r="G2325" s="3" t="str">
        <f t="shared" si="430"/>
        <v/>
      </c>
      <c r="H2325" s="3" t="str">
        <f t="shared" si="432"/>
        <v/>
      </c>
      <c r="I2325" s="3" t="str">
        <f t="shared" si="433"/>
        <v/>
      </c>
      <c r="J2325" s="3" t="str">
        <f t="shared" si="434"/>
        <v/>
      </c>
      <c r="K2325" s="3" t="str">
        <f t="shared" si="435"/>
        <v/>
      </c>
      <c r="L2325" s="3" t="str">
        <f t="shared" si="437"/>
        <v/>
      </c>
      <c r="M2325" s="3" t="str">
        <f t="shared" si="438"/>
        <v/>
      </c>
    </row>
    <row r="2326" spans="1:13" x14ac:dyDescent="0.2">
      <c r="A2326" s="9" t="str">
        <f t="shared" si="436"/>
        <v/>
      </c>
      <c r="B2326" s="3" t="str">
        <f t="shared" si="428"/>
        <v/>
      </c>
      <c r="C2326" s="3" t="str">
        <f t="shared" si="431"/>
        <v/>
      </c>
      <c r="D2326" s="3" t="str">
        <f>IF(ISNUMBER(A2326),COUNTIF(Calculations!B:B, A2326),"")</f>
        <v/>
      </c>
      <c r="E2326" s="3" t="str">
        <f>IF(ISNUMBER(A2326),COUNTIF(Calculations!A:A, A2326),"")</f>
        <v/>
      </c>
      <c r="F2326" s="3" t="str">
        <f t="shared" si="429"/>
        <v/>
      </c>
      <c r="G2326" s="3" t="str">
        <f t="shared" si="430"/>
        <v/>
      </c>
      <c r="H2326" s="3" t="str">
        <f t="shared" si="432"/>
        <v/>
      </c>
      <c r="I2326" s="3" t="str">
        <f t="shared" si="433"/>
        <v/>
      </c>
      <c r="J2326" s="3" t="str">
        <f t="shared" si="434"/>
        <v/>
      </c>
      <c r="K2326" s="3" t="str">
        <f t="shared" si="435"/>
        <v/>
      </c>
      <c r="L2326" s="3" t="str">
        <f t="shared" si="437"/>
        <v/>
      </c>
      <c r="M2326" s="3" t="str">
        <f t="shared" si="438"/>
        <v/>
      </c>
    </row>
    <row r="2327" spans="1:13" x14ac:dyDescent="0.2">
      <c r="A2327" s="9" t="str">
        <f t="shared" si="436"/>
        <v/>
      </c>
      <c r="B2327" s="3" t="str">
        <f t="shared" si="428"/>
        <v/>
      </c>
      <c r="C2327" s="3" t="str">
        <f t="shared" si="431"/>
        <v/>
      </c>
      <c r="D2327" s="3" t="str">
        <f>IF(ISNUMBER(A2327),COUNTIF(Calculations!B:B, A2327),"")</f>
        <v/>
      </c>
      <c r="E2327" s="3" t="str">
        <f>IF(ISNUMBER(A2327),COUNTIF(Calculations!A:A, A2327),"")</f>
        <v/>
      </c>
      <c r="F2327" s="3" t="str">
        <f t="shared" si="429"/>
        <v/>
      </c>
      <c r="G2327" s="3" t="str">
        <f t="shared" si="430"/>
        <v/>
      </c>
      <c r="H2327" s="3" t="str">
        <f t="shared" si="432"/>
        <v/>
      </c>
      <c r="I2327" s="3" t="str">
        <f t="shared" si="433"/>
        <v/>
      </c>
      <c r="J2327" s="3" t="str">
        <f t="shared" si="434"/>
        <v/>
      </c>
      <c r="K2327" s="3" t="str">
        <f t="shared" si="435"/>
        <v/>
      </c>
      <c r="L2327" s="3" t="str">
        <f t="shared" si="437"/>
        <v/>
      </c>
      <c r="M2327" s="3" t="str">
        <f t="shared" si="438"/>
        <v/>
      </c>
    </row>
    <row r="2328" spans="1:13" x14ac:dyDescent="0.2">
      <c r="A2328" s="9" t="str">
        <f t="shared" si="436"/>
        <v/>
      </c>
      <c r="B2328" s="3" t="str">
        <f t="shared" si="428"/>
        <v/>
      </c>
      <c r="C2328" s="3" t="str">
        <f t="shared" si="431"/>
        <v/>
      </c>
      <c r="D2328" s="3" t="str">
        <f>IF(ISNUMBER(A2328),COUNTIF(Calculations!B:B, A2328),"")</f>
        <v/>
      </c>
      <c r="E2328" s="3" t="str">
        <f>IF(ISNUMBER(A2328),COUNTIF(Calculations!A:A, A2328),"")</f>
        <v/>
      </c>
      <c r="F2328" s="3" t="str">
        <f t="shared" si="429"/>
        <v/>
      </c>
      <c r="G2328" s="3" t="str">
        <f t="shared" si="430"/>
        <v/>
      </c>
      <c r="H2328" s="3" t="str">
        <f t="shared" si="432"/>
        <v/>
      </c>
      <c r="I2328" s="3" t="str">
        <f t="shared" si="433"/>
        <v/>
      </c>
      <c r="J2328" s="3" t="str">
        <f t="shared" si="434"/>
        <v/>
      </c>
      <c r="K2328" s="3" t="str">
        <f t="shared" si="435"/>
        <v/>
      </c>
      <c r="L2328" s="3" t="str">
        <f t="shared" si="437"/>
        <v/>
      </c>
      <c r="M2328" s="3" t="str">
        <f t="shared" si="438"/>
        <v/>
      </c>
    </row>
    <row r="2329" spans="1:13" x14ac:dyDescent="0.2">
      <c r="A2329" s="9" t="str">
        <f t="shared" si="436"/>
        <v/>
      </c>
      <c r="B2329" s="3" t="str">
        <f t="shared" si="428"/>
        <v/>
      </c>
      <c r="C2329" s="3" t="str">
        <f t="shared" si="431"/>
        <v/>
      </c>
      <c r="D2329" s="3" t="str">
        <f>IF(ISNUMBER(A2329),COUNTIF(Calculations!B:B, A2329),"")</f>
        <v/>
      </c>
      <c r="E2329" s="3" t="str">
        <f>IF(ISNUMBER(A2329),COUNTIF(Calculations!A:A, A2329),"")</f>
        <v/>
      </c>
      <c r="F2329" s="3" t="str">
        <f t="shared" si="429"/>
        <v/>
      </c>
      <c r="G2329" s="3" t="str">
        <f t="shared" si="430"/>
        <v/>
      </c>
      <c r="H2329" s="3" t="str">
        <f t="shared" si="432"/>
        <v/>
      </c>
      <c r="I2329" s="3" t="str">
        <f t="shared" si="433"/>
        <v/>
      </c>
      <c r="J2329" s="3" t="str">
        <f t="shared" si="434"/>
        <v/>
      </c>
      <c r="K2329" s="3" t="str">
        <f t="shared" si="435"/>
        <v/>
      </c>
      <c r="L2329" s="3" t="str">
        <f t="shared" si="437"/>
        <v/>
      </c>
      <c r="M2329" s="3" t="str">
        <f t="shared" si="438"/>
        <v/>
      </c>
    </row>
    <row r="2330" spans="1:13" x14ac:dyDescent="0.2">
      <c r="A2330" s="9" t="str">
        <f t="shared" si="436"/>
        <v/>
      </c>
      <c r="B2330" s="3" t="str">
        <f t="shared" si="428"/>
        <v/>
      </c>
      <c r="C2330" s="3" t="str">
        <f t="shared" si="431"/>
        <v/>
      </c>
      <c r="D2330" s="3" t="str">
        <f>IF(ISNUMBER(A2330),COUNTIF(Calculations!B:B, A2330),"")</f>
        <v/>
      </c>
      <c r="E2330" s="3" t="str">
        <f>IF(ISNUMBER(A2330),COUNTIF(Calculations!A:A, A2330),"")</f>
        <v/>
      </c>
      <c r="F2330" s="3" t="str">
        <f t="shared" si="429"/>
        <v/>
      </c>
      <c r="G2330" s="3" t="str">
        <f t="shared" si="430"/>
        <v/>
      </c>
      <c r="H2330" s="3" t="str">
        <f t="shared" si="432"/>
        <v/>
      </c>
      <c r="I2330" s="3" t="str">
        <f t="shared" si="433"/>
        <v/>
      </c>
      <c r="J2330" s="3" t="str">
        <f t="shared" si="434"/>
        <v/>
      </c>
      <c r="K2330" s="3" t="str">
        <f t="shared" si="435"/>
        <v/>
      </c>
      <c r="L2330" s="3" t="str">
        <f t="shared" si="437"/>
        <v/>
      </c>
      <c r="M2330" s="3" t="str">
        <f t="shared" si="438"/>
        <v/>
      </c>
    </row>
    <row r="2331" spans="1:13" x14ac:dyDescent="0.2">
      <c r="A2331" s="9" t="str">
        <f t="shared" si="436"/>
        <v/>
      </c>
      <c r="B2331" s="3" t="str">
        <f t="shared" si="428"/>
        <v/>
      </c>
      <c r="C2331" s="3" t="str">
        <f t="shared" si="431"/>
        <v/>
      </c>
      <c r="D2331" s="3" t="str">
        <f>IF(ISNUMBER(A2331),COUNTIF(Calculations!B:B, A2331),"")</f>
        <v/>
      </c>
      <c r="E2331" s="3" t="str">
        <f>IF(ISNUMBER(A2331),COUNTIF(Calculations!A:A, A2331),"")</f>
        <v/>
      </c>
      <c r="F2331" s="3" t="str">
        <f t="shared" si="429"/>
        <v/>
      </c>
      <c r="G2331" s="3" t="str">
        <f t="shared" si="430"/>
        <v/>
      </c>
      <c r="H2331" s="3" t="str">
        <f t="shared" si="432"/>
        <v/>
      </c>
      <c r="I2331" s="3" t="str">
        <f t="shared" si="433"/>
        <v/>
      </c>
      <c r="J2331" s="3" t="str">
        <f t="shared" si="434"/>
        <v/>
      </c>
      <c r="K2331" s="3" t="str">
        <f t="shared" si="435"/>
        <v/>
      </c>
      <c r="L2331" s="3" t="str">
        <f t="shared" si="437"/>
        <v/>
      </c>
      <c r="M2331" s="3" t="str">
        <f t="shared" si="438"/>
        <v/>
      </c>
    </row>
    <row r="2332" spans="1:13" x14ac:dyDescent="0.2">
      <c r="A2332" s="9" t="str">
        <f t="shared" si="436"/>
        <v/>
      </c>
      <c r="B2332" s="3" t="str">
        <f t="shared" si="428"/>
        <v/>
      </c>
      <c r="C2332" s="3" t="str">
        <f t="shared" si="431"/>
        <v/>
      </c>
      <c r="D2332" s="3" t="str">
        <f>IF(ISNUMBER(A2332),COUNTIF(Calculations!B:B, A2332),"")</f>
        <v/>
      </c>
      <c r="E2332" s="3" t="str">
        <f>IF(ISNUMBER(A2332),COUNTIF(Calculations!A:A, A2332),"")</f>
        <v/>
      </c>
      <c r="F2332" s="3" t="str">
        <f t="shared" si="429"/>
        <v/>
      </c>
      <c r="G2332" s="3" t="str">
        <f t="shared" si="430"/>
        <v/>
      </c>
      <c r="H2332" s="3" t="str">
        <f t="shared" si="432"/>
        <v/>
      </c>
      <c r="I2332" s="3" t="str">
        <f t="shared" si="433"/>
        <v/>
      </c>
      <c r="J2332" s="3" t="str">
        <f t="shared" si="434"/>
        <v/>
      </c>
      <c r="K2332" s="3" t="str">
        <f t="shared" si="435"/>
        <v/>
      </c>
      <c r="L2332" s="3" t="str">
        <f t="shared" si="437"/>
        <v/>
      </c>
      <c r="M2332" s="3" t="str">
        <f t="shared" si="438"/>
        <v/>
      </c>
    </row>
    <row r="2333" spans="1:13" x14ac:dyDescent="0.2">
      <c r="A2333" s="9" t="str">
        <f t="shared" si="436"/>
        <v/>
      </c>
      <c r="B2333" s="3" t="str">
        <f t="shared" si="428"/>
        <v/>
      </c>
      <c r="C2333" s="3" t="str">
        <f t="shared" si="431"/>
        <v/>
      </c>
      <c r="D2333" s="3" t="str">
        <f>IF(ISNUMBER(A2333),COUNTIF(Calculations!B:B, A2333),"")</f>
        <v/>
      </c>
      <c r="E2333" s="3" t="str">
        <f>IF(ISNUMBER(A2333),COUNTIF(Calculations!A:A, A2333),"")</f>
        <v/>
      </c>
      <c r="F2333" s="3" t="str">
        <f t="shared" si="429"/>
        <v/>
      </c>
      <c r="G2333" s="3" t="str">
        <f t="shared" si="430"/>
        <v/>
      </c>
      <c r="H2333" s="3" t="str">
        <f t="shared" si="432"/>
        <v/>
      </c>
      <c r="I2333" s="3" t="str">
        <f t="shared" si="433"/>
        <v/>
      </c>
      <c r="J2333" s="3" t="str">
        <f t="shared" si="434"/>
        <v/>
      </c>
      <c r="K2333" s="3" t="str">
        <f t="shared" si="435"/>
        <v/>
      </c>
      <c r="L2333" s="3" t="str">
        <f t="shared" si="437"/>
        <v/>
      </c>
      <c r="M2333" s="3" t="str">
        <f t="shared" si="438"/>
        <v/>
      </c>
    </row>
    <row r="2334" spans="1:13" x14ac:dyDescent="0.2">
      <c r="A2334" s="9" t="str">
        <f t="shared" si="436"/>
        <v/>
      </c>
      <c r="B2334" s="3" t="str">
        <f t="shared" si="428"/>
        <v/>
      </c>
      <c r="C2334" s="3" t="str">
        <f t="shared" si="431"/>
        <v/>
      </c>
      <c r="D2334" s="3" t="str">
        <f>IF(ISNUMBER(A2334),COUNTIF(Calculations!B:B, A2334),"")</f>
        <v/>
      </c>
      <c r="E2334" s="3" t="str">
        <f>IF(ISNUMBER(A2334),COUNTIF(Calculations!A:A, A2334),"")</f>
        <v/>
      </c>
      <c r="F2334" s="3" t="str">
        <f t="shared" si="429"/>
        <v/>
      </c>
      <c r="G2334" s="3" t="str">
        <f t="shared" si="430"/>
        <v/>
      </c>
      <c r="H2334" s="3" t="str">
        <f t="shared" si="432"/>
        <v/>
      </c>
      <c r="I2334" s="3" t="str">
        <f t="shared" si="433"/>
        <v/>
      </c>
      <c r="J2334" s="3" t="str">
        <f t="shared" si="434"/>
        <v/>
      </c>
      <c r="K2334" s="3" t="str">
        <f t="shared" si="435"/>
        <v/>
      </c>
      <c r="L2334" s="3" t="str">
        <f t="shared" si="437"/>
        <v/>
      </c>
      <c r="M2334" s="3" t="str">
        <f t="shared" si="438"/>
        <v/>
      </c>
    </row>
    <row r="2335" spans="1:13" x14ac:dyDescent="0.2">
      <c r="A2335" s="9" t="str">
        <f t="shared" si="436"/>
        <v/>
      </c>
      <c r="B2335" s="3" t="str">
        <f t="shared" si="428"/>
        <v/>
      </c>
      <c r="C2335" s="3" t="str">
        <f t="shared" si="431"/>
        <v/>
      </c>
      <c r="D2335" s="3" t="str">
        <f>IF(ISNUMBER(A2335),COUNTIF(Calculations!B:B, A2335),"")</f>
        <v/>
      </c>
      <c r="E2335" s="3" t="str">
        <f>IF(ISNUMBER(A2335),COUNTIF(Calculations!A:A, A2335),"")</f>
        <v/>
      </c>
      <c r="F2335" s="3" t="str">
        <f t="shared" si="429"/>
        <v/>
      </c>
      <c r="G2335" s="3" t="str">
        <f t="shared" si="430"/>
        <v/>
      </c>
      <c r="H2335" s="3" t="str">
        <f t="shared" si="432"/>
        <v/>
      </c>
      <c r="I2335" s="3" t="str">
        <f t="shared" si="433"/>
        <v/>
      </c>
      <c r="J2335" s="3" t="str">
        <f t="shared" si="434"/>
        <v/>
      </c>
      <c r="K2335" s="3" t="str">
        <f t="shared" si="435"/>
        <v/>
      </c>
      <c r="L2335" s="3" t="str">
        <f t="shared" si="437"/>
        <v/>
      </c>
      <c r="M2335" s="3" t="str">
        <f t="shared" si="438"/>
        <v/>
      </c>
    </row>
    <row r="2336" spans="1:13" x14ac:dyDescent="0.2">
      <c r="A2336" s="9" t="str">
        <f t="shared" si="436"/>
        <v/>
      </c>
      <c r="B2336" s="3" t="str">
        <f t="shared" si="428"/>
        <v/>
      </c>
      <c r="C2336" s="3" t="str">
        <f t="shared" si="431"/>
        <v/>
      </c>
      <c r="D2336" s="3" t="str">
        <f>IF(ISNUMBER(A2336),COUNTIF(Calculations!B:B, A2336),"")</f>
        <v/>
      </c>
      <c r="E2336" s="3" t="str">
        <f>IF(ISNUMBER(A2336),COUNTIF(Calculations!A:A, A2336),"")</f>
        <v/>
      </c>
      <c r="F2336" s="3" t="str">
        <f t="shared" si="429"/>
        <v/>
      </c>
      <c r="G2336" s="3" t="str">
        <f t="shared" si="430"/>
        <v/>
      </c>
      <c r="H2336" s="3" t="str">
        <f t="shared" si="432"/>
        <v/>
      </c>
      <c r="I2336" s="3" t="str">
        <f t="shared" si="433"/>
        <v/>
      </c>
      <c r="J2336" s="3" t="str">
        <f t="shared" si="434"/>
        <v/>
      </c>
      <c r="K2336" s="3" t="str">
        <f t="shared" si="435"/>
        <v/>
      </c>
      <c r="L2336" s="3" t="str">
        <f t="shared" si="437"/>
        <v/>
      </c>
      <c r="M2336" s="3" t="str">
        <f t="shared" si="438"/>
        <v/>
      </c>
    </row>
    <row r="2337" spans="1:13" x14ac:dyDescent="0.2">
      <c r="A2337" s="9" t="str">
        <f t="shared" si="436"/>
        <v/>
      </c>
      <c r="B2337" s="3" t="str">
        <f t="shared" si="428"/>
        <v/>
      </c>
      <c r="C2337" s="3" t="str">
        <f t="shared" si="431"/>
        <v/>
      </c>
      <c r="D2337" s="3" t="str">
        <f>IF(ISNUMBER(A2337),COUNTIF(Calculations!B:B, A2337),"")</f>
        <v/>
      </c>
      <c r="E2337" s="3" t="str">
        <f>IF(ISNUMBER(A2337),COUNTIF(Calculations!A:A, A2337),"")</f>
        <v/>
      </c>
      <c r="F2337" s="3" t="str">
        <f t="shared" si="429"/>
        <v/>
      </c>
      <c r="G2337" s="3" t="str">
        <f t="shared" si="430"/>
        <v/>
      </c>
      <c r="H2337" s="3" t="str">
        <f t="shared" si="432"/>
        <v/>
      </c>
      <c r="I2337" s="3" t="str">
        <f t="shared" si="433"/>
        <v/>
      </c>
      <c r="J2337" s="3" t="str">
        <f t="shared" si="434"/>
        <v/>
      </c>
      <c r="K2337" s="3" t="str">
        <f t="shared" si="435"/>
        <v/>
      </c>
      <c r="L2337" s="3" t="str">
        <f t="shared" si="437"/>
        <v/>
      </c>
      <c r="M2337" s="3" t="str">
        <f t="shared" si="438"/>
        <v/>
      </c>
    </row>
    <row r="2338" spans="1:13" x14ac:dyDescent="0.2">
      <c r="A2338" s="9" t="str">
        <f t="shared" si="436"/>
        <v/>
      </c>
      <c r="B2338" s="3" t="str">
        <f t="shared" si="428"/>
        <v/>
      </c>
      <c r="C2338" s="3" t="str">
        <f t="shared" si="431"/>
        <v/>
      </c>
      <c r="D2338" s="3" t="str">
        <f>IF(ISNUMBER(A2338),COUNTIF(Calculations!B:B, A2338),"")</f>
        <v/>
      </c>
      <c r="E2338" s="3" t="str">
        <f>IF(ISNUMBER(A2338),COUNTIF(Calculations!A:A, A2338),"")</f>
        <v/>
      </c>
      <c r="F2338" s="3" t="str">
        <f t="shared" si="429"/>
        <v/>
      </c>
      <c r="G2338" s="3" t="str">
        <f t="shared" si="430"/>
        <v/>
      </c>
      <c r="H2338" s="3" t="str">
        <f t="shared" si="432"/>
        <v/>
      </c>
      <c r="I2338" s="3" t="str">
        <f t="shared" si="433"/>
        <v/>
      </c>
      <c r="J2338" s="3" t="str">
        <f t="shared" si="434"/>
        <v/>
      </c>
      <c r="K2338" s="3" t="str">
        <f t="shared" si="435"/>
        <v/>
      </c>
      <c r="L2338" s="3" t="str">
        <f t="shared" si="437"/>
        <v/>
      </c>
      <c r="M2338" s="3" t="str">
        <f t="shared" si="438"/>
        <v/>
      </c>
    </row>
    <row r="2339" spans="1:13" x14ac:dyDescent="0.2">
      <c r="A2339" s="9" t="str">
        <f t="shared" si="436"/>
        <v/>
      </c>
      <c r="B2339" s="3" t="str">
        <f t="shared" si="428"/>
        <v/>
      </c>
      <c r="C2339" s="3" t="str">
        <f t="shared" si="431"/>
        <v/>
      </c>
      <c r="D2339" s="3" t="str">
        <f>IF(ISNUMBER(A2339),COUNTIF(Calculations!B:B, A2339),"")</f>
        <v/>
      </c>
      <c r="E2339" s="3" t="str">
        <f>IF(ISNUMBER(A2339),COUNTIF(Calculations!A:A, A2339),"")</f>
        <v/>
      </c>
      <c r="F2339" s="3" t="str">
        <f t="shared" si="429"/>
        <v/>
      </c>
      <c r="G2339" s="3" t="str">
        <f t="shared" si="430"/>
        <v/>
      </c>
      <c r="H2339" s="3" t="str">
        <f t="shared" si="432"/>
        <v/>
      </c>
      <c r="I2339" s="3" t="str">
        <f t="shared" si="433"/>
        <v/>
      </c>
      <c r="J2339" s="3" t="str">
        <f t="shared" si="434"/>
        <v/>
      </c>
      <c r="K2339" s="3" t="str">
        <f t="shared" si="435"/>
        <v/>
      </c>
      <c r="L2339" s="3" t="str">
        <f t="shared" si="437"/>
        <v/>
      </c>
      <c r="M2339" s="3" t="str">
        <f t="shared" si="438"/>
        <v/>
      </c>
    </row>
    <row r="2340" spans="1:13" x14ac:dyDescent="0.2">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3" t="str">
        <f t="shared" ref="F2340:F2403" si="440">IF(ISNUMBER(A2340),F2339 + D2340,"")</f>
        <v/>
      </c>
      <c r="G2340" s="3" t="str">
        <f t="shared" ref="G2340:G2403" si="441">IF(ISNUMBER(A2340),G2339 + E2340,"")</f>
        <v/>
      </c>
      <c r="H2340" s="3" t="str">
        <f t="shared" si="432"/>
        <v/>
      </c>
      <c r="I2340" s="3" t="str">
        <f t="shared" si="433"/>
        <v/>
      </c>
      <c r="J2340" s="3" t="str">
        <f t="shared" si="434"/>
        <v/>
      </c>
      <c r="K2340" s="3" t="str">
        <f t="shared" si="435"/>
        <v/>
      </c>
      <c r="L2340" s="3" t="str">
        <f t="shared" si="437"/>
        <v/>
      </c>
      <c r="M2340" s="3" t="str">
        <f t="shared" si="438"/>
        <v/>
      </c>
    </row>
    <row r="2341" spans="1:13" x14ac:dyDescent="0.2">
      <c r="A2341" s="9" t="str">
        <f t="shared" si="436"/>
        <v/>
      </c>
      <c r="B2341" s="3" t="str">
        <f t="shared" si="439"/>
        <v/>
      </c>
      <c r="C2341" s="3" t="str">
        <f t="shared" si="431"/>
        <v/>
      </c>
      <c r="D2341" s="3" t="str">
        <f>IF(ISNUMBER(A2341),COUNTIF(Calculations!B:B, A2341),"")</f>
        <v/>
      </c>
      <c r="E2341" s="3" t="str">
        <f>IF(ISNUMBER(A2341),COUNTIF(Calculations!A:A, A2341),"")</f>
        <v/>
      </c>
      <c r="F2341" s="3" t="str">
        <f t="shared" si="440"/>
        <v/>
      </c>
      <c r="G2341" s="3" t="str">
        <f t="shared" si="441"/>
        <v/>
      </c>
      <c r="H2341" s="3" t="str">
        <f t="shared" si="432"/>
        <v/>
      </c>
      <c r="I2341" s="3" t="str">
        <f t="shared" si="433"/>
        <v/>
      </c>
      <c r="J2341" s="3" t="str">
        <f t="shared" si="434"/>
        <v/>
      </c>
      <c r="K2341" s="3" t="str">
        <f t="shared" si="435"/>
        <v/>
      </c>
      <c r="L2341" s="3" t="str">
        <f t="shared" si="437"/>
        <v/>
      </c>
      <c r="M2341" s="3" t="str">
        <f t="shared" si="438"/>
        <v/>
      </c>
    </row>
    <row r="2342" spans="1:13" x14ac:dyDescent="0.2">
      <c r="A2342" s="9" t="str">
        <f t="shared" si="436"/>
        <v/>
      </c>
      <c r="B2342" s="3" t="str">
        <f t="shared" si="439"/>
        <v/>
      </c>
      <c r="C2342" s="3" t="str">
        <f t="shared" si="431"/>
        <v/>
      </c>
      <c r="D2342" s="3" t="str">
        <f>IF(ISNUMBER(A2342),COUNTIF(Calculations!B:B, A2342),"")</f>
        <v/>
      </c>
      <c r="E2342" s="3" t="str">
        <f>IF(ISNUMBER(A2342),COUNTIF(Calculations!A:A, A2342),"")</f>
        <v/>
      </c>
      <c r="F2342" s="3" t="str">
        <f t="shared" si="440"/>
        <v/>
      </c>
      <c r="G2342" s="3" t="str">
        <f t="shared" si="441"/>
        <v/>
      </c>
      <c r="H2342" s="3" t="str">
        <f t="shared" si="432"/>
        <v/>
      </c>
      <c r="I2342" s="3" t="str">
        <f t="shared" si="433"/>
        <v/>
      </c>
      <c r="J2342" s="3" t="str">
        <f t="shared" si="434"/>
        <v/>
      </c>
      <c r="K2342" s="3" t="str">
        <f t="shared" si="435"/>
        <v/>
      </c>
      <c r="L2342" s="3" t="str">
        <f t="shared" si="437"/>
        <v/>
      </c>
      <c r="M2342" s="3" t="str">
        <f t="shared" si="438"/>
        <v/>
      </c>
    </row>
    <row r="2343" spans="1:13" x14ac:dyDescent="0.2">
      <c r="A2343" s="9" t="str">
        <f t="shared" si="436"/>
        <v/>
      </c>
      <c r="B2343" s="3" t="str">
        <f t="shared" si="439"/>
        <v/>
      </c>
      <c r="C2343" s="3" t="str">
        <f t="shared" si="431"/>
        <v/>
      </c>
      <c r="D2343" s="3" t="str">
        <f>IF(ISNUMBER(A2343),COUNTIF(Calculations!B:B, A2343),"")</f>
        <v/>
      </c>
      <c r="E2343" s="3" t="str">
        <f>IF(ISNUMBER(A2343),COUNTIF(Calculations!A:A, A2343),"")</f>
        <v/>
      </c>
      <c r="F2343" s="3" t="str">
        <f t="shared" si="440"/>
        <v/>
      </c>
      <c r="G2343" s="3" t="str">
        <f t="shared" si="441"/>
        <v/>
      </c>
      <c r="H2343" s="3" t="str">
        <f t="shared" si="432"/>
        <v/>
      </c>
      <c r="I2343" s="3" t="str">
        <f t="shared" si="433"/>
        <v/>
      </c>
      <c r="J2343" s="3" t="str">
        <f t="shared" si="434"/>
        <v/>
      </c>
      <c r="K2343" s="3" t="str">
        <f t="shared" si="435"/>
        <v/>
      </c>
      <c r="L2343" s="3" t="str">
        <f t="shared" si="437"/>
        <v/>
      </c>
      <c r="M2343" s="3" t="str">
        <f t="shared" si="438"/>
        <v/>
      </c>
    </row>
    <row r="2344" spans="1:13" x14ac:dyDescent="0.2">
      <c r="A2344" s="9" t="str">
        <f t="shared" si="436"/>
        <v/>
      </c>
      <c r="B2344" s="3" t="str">
        <f t="shared" si="439"/>
        <v/>
      </c>
      <c r="C2344" s="3" t="str">
        <f t="shared" si="431"/>
        <v/>
      </c>
      <c r="D2344" s="3" t="str">
        <f>IF(ISNUMBER(A2344),COUNTIF(Calculations!B:B, A2344),"")</f>
        <v/>
      </c>
      <c r="E2344" s="3" t="str">
        <f>IF(ISNUMBER(A2344),COUNTIF(Calculations!A:A, A2344),"")</f>
        <v/>
      </c>
      <c r="F2344" s="3" t="str">
        <f t="shared" si="440"/>
        <v/>
      </c>
      <c r="G2344" s="3" t="str">
        <f t="shared" si="441"/>
        <v/>
      </c>
      <c r="H2344" s="3" t="str">
        <f t="shared" si="432"/>
        <v/>
      </c>
      <c r="I2344" s="3" t="str">
        <f t="shared" si="433"/>
        <v/>
      </c>
      <c r="J2344" s="3" t="str">
        <f t="shared" si="434"/>
        <v/>
      </c>
      <c r="K2344" s="3" t="str">
        <f t="shared" si="435"/>
        <v/>
      </c>
      <c r="L2344" s="3" t="str">
        <f t="shared" si="437"/>
        <v/>
      </c>
      <c r="M2344" s="3" t="str">
        <f t="shared" si="438"/>
        <v/>
      </c>
    </row>
    <row r="2345" spans="1:13" x14ac:dyDescent="0.2">
      <c r="A2345" s="9" t="str">
        <f t="shared" si="436"/>
        <v/>
      </c>
      <c r="B2345" s="3" t="str">
        <f t="shared" si="439"/>
        <v/>
      </c>
      <c r="C2345" s="3" t="str">
        <f t="shared" si="431"/>
        <v/>
      </c>
      <c r="D2345" s="3" t="str">
        <f>IF(ISNUMBER(A2345),COUNTIF(Calculations!B:B, A2345),"")</f>
        <v/>
      </c>
      <c r="E2345" s="3" t="str">
        <f>IF(ISNUMBER(A2345),COUNTIF(Calculations!A:A, A2345),"")</f>
        <v/>
      </c>
      <c r="F2345" s="3" t="str">
        <f t="shared" si="440"/>
        <v/>
      </c>
      <c r="G2345" s="3" t="str">
        <f t="shared" si="441"/>
        <v/>
      </c>
      <c r="H2345" s="3" t="str">
        <f t="shared" si="432"/>
        <v/>
      </c>
      <c r="I2345" s="3" t="str">
        <f t="shared" si="433"/>
        <v/>
      </c>
      <c r="J2345" s="3" t="str">
        <f t="shared" si="434"/>
        <v/>
      </c>
      <c r="K2345" s="3" t="str">
        <f t="shared" si="435"/>
        <v/>
      </c>
      <c r="L2345" s="3" t="str">
        <f t="shared" si="437"/>
        <v/>
      </c>
      <c r="M2345" s="3" t="str">
        <f t="shared" si="438"/>
        <v/>
      </c>
    </row>
    <row r="2346" spans="1:13" x14ac:dyDescent="0.2">
      <c r="A2346" s="9" t="str">
        <f t="shared" si="436"/>
        <v/>
      </c>
      <c r="B2346" s="3" t="str">
        <f t="shared" si="439"/>
        <v/>
      </c>
      <c r="C2346" s="3" t="str">
        <f t="shared" si="431"/>
        <v/>
      </c>
      <c r="D2346" s="3" t="str">
        <f>IF(ISNUMBER(A2346),COUNTIF(Calculations!B:B, A2346),"")</f>
        <v/>
      </c>
      <c r="E2346" s="3" t="str">
        <f>IF(ISNUMBER(A2346),COUNTIF(Calculations!A:A, A2346),"")</f>
        <v/>
      </c>
      <c r="F2346" s="3" t="str">
        <f t="shared" si="440"/>
        <v/>
      </c>
      <c r="G2346" s="3" t="str">
        <f t="shared" si="441"/>
        <v/>
      </c>
      <c r="H2346" s="3" t="str">
        <f t="shared" si="432"/>
        <v/>
      </c>
      <c r="I2346" s="3" t="str">
        <f t="shared" si="433"/>
        <v/>
      </c>
      <c r="J2346" s="3" t="str">
        <f t="shared" si="434"/>
        <v/>
      </c>
      <c r="K2346" s="3" t="str">
        <f t="shared" si="435"/>
        <v/>
      </c>
      <c r="L2346" s="3" t="str">
        <f t="shared" si="437"/>
        <v/>
      </c>
      <c r="M2346" s="3" t="str">
        <f t="shared" si="438"/>
        <v/>
      </c>
    </row>
    <row r="2347" spans="1:13" x14ac:dyDescent="0.2">
      <c r="A2347" s="9" t="str">
        <f t="shared" si="436"/>
        <v/>
      </c>
      <c r="B2347" s="3" t="str">
        <f t="shared" si="439"/>
        <v/>
      </c>
      <c r="C2347" s="3" t="str">
        <f t="shared" si="431"/>
        <v/>
      </c>
      <c r="D2347" s="3" t="str">
        <f>IF(ISNUMBER(A2347),COUNTIF(Calculations!B:B, A2347),"")</f>
        <v/>
      </c>
      <c r="E2347" s="3" t="str">
        <f>IF(ISNUMBER(A2347),COUNTIF(Calculations!A:A, A2347),"")</f>
        <v/>
      </c>
      <c r="F2347" s="3" t="str">
        <f t="shared" si="440"/>
        <v/>
      </c>
      <c r="G2347" s="3" t="str">
        <f t="shared" si="441"/>
        <v/>
      </c>
      <c r="H2347" s="3" t="str">
        <f t="shared" si="432"/>
        <v/>
      </c>
      <c r="I2347" s="3" t="str">
        <f t="shared" si="433"/>
        <v/>
      </c>
      <c r="J2347" s="3" t="str">
        <f t="shared" si="434"/>
        <v/>
      </c>
      <c r="K2347" s="3" t="str">
        <f t="shared" si="435"/>
        <v/>
      </c>
      <c r="L2347" s="3" t="str">
        <f t="shared" si="437"/>
        <v/>
      </c>
      <c r="M2347" s="3" t="str">
        <f t="shared" si="438"/>
        <v/>
      </c>
    </row>
    <row r="2348" spans="1:13" x14ac:dyDescent="0.2">
      <c r="A2348" s="9" t="str">
        <f t="shared" si="436"/>
        <v/>
      </c>
      <c r="B2348" s="3" t="str">
        <f t="shared" si="439"/>
        <v/>
      </c>
      <c r="C2348" s="3" t="str">
        <f t="shared" si="431"/>
        <v/>
      </c>
      <c r="D2348" s="3" t="str">
        <f>IF(ISNUMBER(A2348),COUNTIF(Calculations!B:B, A2348),"")</f>
        <v/>
      </c>
      <c r="E2348" s="3" t="str">
        <f>IF(ISNUMBER(A2348),COUNTIF(Calculations!A:A, A2348),"")</f>
        <v/>
      </c>
      <c r="F2348" s="3" t="str">
        <f t="shared" si="440"/>
        <v/>
      </c>
      <c r="G2348" s="3" t="str">
        <f t="shared" si="441"/>
        <v/>
      </c>
      <c r="H2348" s="3" t="str">
        <f t="shared" si="432"/>
        <v/>
      </c>
      <c r="I2348" s="3" t="str">
        <f t="shared" si="433"/>
        <v/>
      </c>
      <c r="J2348" s="3" t="str">
        <f t="shared" si="434"/>
        <v/>
      </c>
      <c r="K2348" s="3" t="str">
        <f t="shared" si="435"/>
        <v/>
      </c>
      <c r="L2348" s="3" t="str">
        <f t="shared" si="437"/>
        <v/>
      </c>
      <c r="M2348" s="3" t="str">
        <f t="shared" si="438"/>
        <v/>
      </c>
    </row>
    <row r="2349" spans="1:13" x14ac:dyDescent="0.2">
      <c r="A2349" s="9" t="str">
        <f t="shared" si="436"/>
        <v/>
      </c>
      <c r="B2349" s="3" t="str">
        <f t="shared" si="439"/>
        <v/>
      </c>
      <c r="C2349" s="3" t="str">
        <f t="shared" si="431"/>
        <v/>
      </c>
      <c r="D2349" s="3" t="str">
        <f>IF(ISNUMBER(A2349),COUNTIF(Calculations!B:B, A2349),"")</f>
        <v/>
      </c>
      <c r="E2349" s="3" t="str">
        <f>IF(ISNUMBER(A2349),COUNTIF(Calculations!A:A, A2349),"")</f>
        <v/>
      </c>
      <c r="F2349" s="3" t="str">
        <f t="shared" si="440"/>
        <v/>
      </c>
      <c r="G2349" s="3" t="str">
        <f t="shared" si="441"/>
        <v/>
      </c>
      <c r="H2349" s="3" t="str">
        <f t="shared" si="432"/>
        <v/>
      </c>
      <c r="I2349" s="3" t="str">
        <f t="shared" si="433"/>
        <v/>
      </c>
      <c r="J2349" s="3" t="str">
        <f t="shared" si="434"/>
        <v/>
      </c>
      <c r="K2349" s="3" t="str">
        <f t="shared" si="435"/>
        <v/>
      </c>
      <c r="L2349" s="3" t="str">
        <f t="shared" si="437"/>
        <v/>
      </c>
      <c r="M2349" s="3" t="str">
        <f t="shared" si="438"/>
        <v/>
      </c>
    </row>
    <row r="2350" spans="1:13" x14ac:dyDescent="0.2">
      <c r="A2350" s="9" t="str">
        <f t="shared" si="436"/>
        <v/>
      </c>
      <c r="B2350" s="3" t="str">
        <f t="shared" si="439"/>
        <v/>
      </c>
      <c r="C2350" s="3" t="str">
        <f t="shared" si="431"/>
        <v/>
      </c>
      <c r="D2350" s="3" t="str">
        <f>IF(ISNUMBER(A2350),COUNTIF(Calculations!B:B, A2350),"")</f>
        <v/>
      </c>
      <c r="E2350" s="3" t="str">
        <f>IF(ISNUMBER(A2350),COUNTIF(Calculations!A:A, A2350),"")</f>
        <v/>
      </c>
      <c r="F2350" s="3" t="str">
        <f t="shared" si="440"/>
        <v/>
      </c>
      <c r="G2350" s="3" t="str">
        <f t="shared" si="441"/>
        <v/>
      </c>
      <c r="H2350" s="3" t="str">
        <f t="shared" si="432"/>
        <v/>
      </c>
      <c r="I2350" s="3" t="str">
        <f t="shared" si="433"/>
        <v/>
      </c>
      <c r="J2350" s="3" t="str">
        <f t="shared" si="434"/>
        <v/>
      </c>
      <c r="K2350" s="3" t="str">
        <f t="shared" si="435"/>
        <v/>
      </c>
      <c r="L2350" s="3" t="str">
        <f t="shared" si="437"/>
        <v/>
      </c>
      <c r="M2350" s="3" t="str">
        <f t="shared" si="438"/>
        <v/>
      </c>
    </row>
    <row r="2351" spans="1:13" x14ac:dyDescent="0.2">
      <c r="A2351" s="9" t="str">
        <f t="shared" si="436"/>
        <v/>
      </c>
      <c r="B2351" s="3" t="str">
        <f t="shared" si="439"/>
        <v/>
      </c>
      <c r="C2351" s="3" t="str">
        <f t="shared" si="431"/>
        <v/>
      </c>
      <c r="D2351" s="3" t="str">
        <f>IF(ISNUMBER(A2351),COUNTIF(Calculations!B:B, A2351),"")</f>
        <v/>
      </c>
      <c r="E2351" s="3" t="str">
        <f>IF(ISNUMBER(A2351),COUNTIF(Calculations!A:A, A2351),"")</f>
        <v/>
      </c>
      <c r="F2351" s="3" t="str">
        <f t="shared" si="440"/>
        <v/>
      </c>
      <c r="G2351" s="3" t="str">
        <f t="shared" si="441"/>
        <v/>
      </c>
      <c r="H2351" s="3" t="str">
        <f t="shared" si="432"/>
        <v/>
      </c>
      <c r="I2351" s="3" t="str">
        <f t="shared" si="433"/>
        <v/>
      </c>
      <c r="J2351" s="3" t="str">
        <f t="shared" si="434"/>
        <v/>
      </c>
      <c r="K2351" s="3" t="str">
        <f t="shared" si="435"/>
        <v/>
      </c>
      <c r="L2351" s="3" t="str">
        <f t="shared" si="437"/>
        <v/>
      </c>
      <c r="M2351" s="3" t="str">
        <f t="shared" si="438"/>
        <v/>
      </c>
    </row>
    <row r="2352" spans="1:13" x14ac:dyDescent="0.2">
      <c r="A2352" s="9" t="str">
        <f t="shared" si="436"/>
        <v/>
      </c>
      <c r="B2352" s="3" t="str">
        <f t="shared" si="439"/>
        <v/>
      </c>
      <c r="C2352" s="3" t="str">
        <f t="shared" si="431"/>
        <v/>
      </c>
      <c r="D2352" s="3" t="str">
        <f>IF(ISNUMBER(A2352),COUNTIF(Calculations!B:B, A2352),"")</f>
        <v/>
      </c>
      <c r="E2352" s="3" t="str">
        <f>IF(ISNUMBER(A2352),COUNTIF(Calculations!A:A, A2352),"")</f>
        <v/>
      </c>
      <c r="F2352" s="3" t="str">
        <f t="shared" si="440"/>
        <v/>
      </c>
      <c r="G2352" s="3" t="str">
        <f t="shared" si="441"/>
        <v/>
      </c>
      <c r="H2352" s="3" t="str">
        <f t="shared" si="432"/>
        <v/>
      </c>
      <c r="I2352" s="3" t="str">
        <f t="shared" si="433"/>
        <v/>
      </c>
      <c r="J2352" s="3" t="str">
        <f t="shared" si="434"/>
        <v/>
      </c>
      <c r="K2352" s="3" t="str">
        <f t="shared" si="435"/>
        <v/>
      </c>
      <c r="L2352" s="3" t="str">
        <f t="shared" si="437"/>
        <v/>
      </c>
      <c r="M2352" s="3" t="str">
        <f t="shared" si="438"/>
        <v/>
      </c>
    </row>
    <row r="2353" spans="1:13" x14ac:dyDescent="0.2">
      <c r="A2353" s="9" t="str">
        <f t="shared" si="436"/>
        <v/>
      </c>
      <c r="B2353" s="3" t="str">
        <f t="shared" si="439"/>
        <v/>
      </c>
      <c r="C2353" s="3" t="str">
        <f t="shared" si="431"/>
        <v/>
      </c>
      <c r="D2353" s="3" t="str">
        <f>IF(ISNUMBER(A2353),COUNTIF(Calculations!B:B, A2353),"")</f>
        <v/>
      </c>
      <c r="E2353" s="3" t="str">
        <f>IF(ISNUMBER(A2353),COUNTIF(Calculations!A:A, A2353),"")</f>
        <v/>
      </c>
      <c r="F2353" s="3" t="str">
        <f t="shared" si="440"/>
        <v/>
      </c>
      <c r="G2353" s="3" t="str">
        <f t="shared" si="441"/>
        <v/>
      </c>
      <c r="H2353" s="3" t="str">
        <f t="shared" si="432"/>
        <v/>
      </c>
      <c r="I2353" s="3" t="str">
        <f t="shared" si="433"/>
        <v/>
      </c>
      <c r="J2353" s="3" t="str">
        <f t="shared" si="434"/>
        <v/>
      </c>
      <c r="K2353" s="3" t="str">
        <f t="shared" si="435"/>
        <v/>
      </c>
      <c r="L2353" s="3" t="str">
        <f t="shared" si="437"/>
        <v/>
      </c>
      <c r="M2353" s="3" t="str">
        <f t="shared" si="438"/>
        <v/>
      </c>
    </row>
    <row r="2354" spans="1:13" x14ac:dyDescent="0.2">
      <c r="A2354" s="9" t="str">
        <f t="shared" si="436"/>
        <v/>
      </c>
      <c r="B2354" s="3" t="str">
        <f t="shared" si="439"/>
        <v/>
      </c>
      <c r="C2354" s="3" t="str">
        <f t="shared" si="431"/>
        <v/>
      </c>
      <c r="D2354" s="3" t="str">
        <f>IF(ISNUMBER(A2354),COUNTIF(Calculations!B:B, A2354),"")</f>
        <v/>
      </c>
      <c r="E2354" s="3" t="str">
        <f>IF(ISNUMBER(A2354),COUNTIF(Calculations!A:A, A2354),"")</f>
        <v/>
      </c>
      <c r="F2354" s="3" t="str">
        <f t="shared" si="440"/>
        <v/>
      </c>
      <c r="G2354" s="3" t="str">
        <f t="shared" si="441"/>
        <v/>
      </c>
      <c r="H2354" s="3" t="str">
        <f t="shared" si="432"/>
        <v/>
      </c>
      <c r="I2354" s="3" t="str">
        <f t="shared" si="433"/>
        <v/>
      </c>
      <c r="J2354" s="3" t="str">
        <f t="shared" si="434"/>
        <v/>
      </c>
      <c r="K2354" s="3" t="str">
        <f t="shared" si="435"/>
        <v/>
      </c>
      <c r="L2354" s="3" t="str">
        <f t="shared" si="437"/>
        <v/>
      </c>
      <c r="M2354" s="3" t="str">
        <f t="shared" si="438"/>
        <v/>
      </c>
    </row>
    <row r="2355" spans="1:13" x14ac:dyDescent="0.2">
      <c r="A2355" s="9" t="str">
        <f t="shared" si="436"/>
        <v/>
      </c>
      <c r="B2355" s="3" t="str">
        <f t="shared" si="439"/>
        <v/>
      </c>
      <c r="C2355" s="3" t="str">
        <f t="shared" si="431"/>
        <v/>
      </c>
      <c r="D2355" s="3" t="str">
        <f>IF(ISNUMBER(A2355),COUNTIF(Calculations!B:B, A2355),"")</f>
        <v/>
      </c>
      <c r="E2355" s="3" t="str">
        <f>IF(ISNUMBER(A2355),COUNTIF(Calculations!A:A, A2355),"")</f>
        <v/>
      </c>
      <c r="F2355" s="3" t="str">
        <f t="shared" si="440"/>
        <v/>
      </c>
      <c r="G2355" s="3" t="str">
        <f t="shared" si="441"/>
        <v/>
      </c>
      <c r="H2355" s="3" t="str">
        <f t="shared" si="432"/>
        <v/>
      </c>
      <c r="I2355" s="3" t="str">
        <f t="shared" si="433"/>
        <v/>
      </c>
      <c r="J2355" s="3" t="str">
        <f t="shared" si="434"/>
        <v/>
      </c>
      <c r="K2355" s="3" t="str">
        <f t="shared" si="435"/>
        <v/>
      </c>
      <c r="L2355" s="3" t="str">
        <f t="shared" si="437"/>
        <v/>
      </c>
      <c r="M2355" s="3" t="str">
        <f t="shared" si="438"/>
        <v/>
      </c>
    </row>
    <row r="2356" spans="1:13" x14ac:dyDescent="0.2">
      <c r="A2356" s="9" t="str">
        <f t="shared" si="436"/>
        <v/>
      </c>
      <c r="B2356" s="3" t="str">
        <f t="shared" si="439"/>
        <v/>
      </c>
      <c r="C2356" s="3" t="str">
        <f t="shared" si="431"/>
        <v/>
      </c>
      <c r="D2356" s="3" t="str">
        <f>IF(ISNUMBER(A2356),COUNTIF(Calculations!B:B, A2356),"")</f>
        <v/>
      </c>
      <c r="E2356" s="3" t="str">
        <f>IF(ISNUMBER(A2356),COUNTIF(Calculations!A:A, A2356),"")</f>
        <v/>
      </c>
      <c r="F2356" s="3" t="str">
        <f t="shared" si="440"/>
        <v/>
      </c>
      <c r="G2356" s="3" t="str">
        <f t="shared" si="441"/>
        <v/>
      </c>
      <c r="H2356" s="3" t="str">
        <f t="shared" si="432"/>
        <v/>
      </c>
      <c r="I2356" s="3" t="str">
        <f t="shared" si="433"/>
        <v/>
      </c>
      <c r="J2356" s="3" t="str">
        <f t="shared" si="434"/>
        <v/>
      </c>
      <c r="K2356" s="3" t="str">
        <f t="shared" si="435"/>
        <v/>
      </c>
      <c r="L2356" s="3" t="str">
        <f t="shared" si="437"/>
        <v/>
      </c>
      <c r="M2356" s="3" t="str">
        <f t="shared" si="438"/>
        <v/>
      </c>
    </row>
    <row r="2357" spans="1:13" x14ac:dyDescent="0.2">
      <c r="A2357" s="9" t="str">
        <f t="shared" si="436"/>
        <v/>
      </c>
      <c r="B2357" s="3" t="str">
        <f t="shared" si="439"/>
        <v/>
      </c>
      <c r="C2357" s="3" t="str">
        <f t="shared" si="431"/>
        <v/>
      </c>
      <c r="D2357" s="3" t="str">
        <f>IF(ISNUMBER(A2357),COUNTIF(Calculations!B:B, A2357),"")</f>
        <v/>
      </c>
      <c r="E2357" s="3" t="str">
        <f>IF(ISNUMBER(A2357),COUNTIF(Calculations!A:A, A2357),"")</f>
        <v/>
      </c>
      <c r="F2357" s="3" t="str">
        <f t="shared" si="440"/>
        <v/>
      </c>
      <c r="G2357" s="3" t="str">
        <f t="shared" si="441"/>
        <v/>
      </c>
      <c r="H2357" s="3" t="str">
        <f t="shared" si="432"/>
        <v/>
      </c>
      <c r="I2357" s="3" t="str">
        <f t="shared" si="433"/>
        <v/>
      </c>
      <c r="J2357" s="3" t="str">
        <f t="shared" si="434"/>
        <v/>
      </c>
      <c r="K2357" s="3" t="str">
        <f t="shared" si="435"/>
        <v/>
      </c>
      <c r="L2357" s="3" t="str">
        <f t="shared" si="437"/>
        <v/>
      </c>
      <c r="M2357" s="3" t="str">
        <f t="shared" si="438"/>
        <v/>
      </c>
    </row>
    <row r="2358" spans="1:13" x14ac:dyDescent="0.2">
      <c r="A2358" s="9" t="str">
        <f t="shared" si="436"/>
        <v/>
      </c>
      <c r="B2358" s="3" t="str">
        <f t="shared" si="439"/>
        <v/>
      </c>
      <c r="C2358" s="3" t="str">
        <f t="shared" si="431"/>
        <v/>
      </c>
      <c r="D2358" s="3" t="str">
        <f>IF(ISNUMBER(A2358),COUNTIF(Calculations!B:B, A2358),"")</f>
        <v/>
      </c>
      <c r="E2358" s="3" t="str">
        <f>IF(ISNUMBER(A2358),COUNTIF(Calculations!A:A, A2358),"")</f>
        <v/>
      </c>
      <c r="F2358" s="3" t="str">
        <f t="shared" si="440"/>
        <v/>
      </c>
      <c r="G2358" s="3" t="str">
        <f t="shared" si="441"/>
        <v/>
      </c>
      <c r="H2358" s="3" t="str">
        <f t="shared" si="432"/>
        <v/>
      </c>
      <c r="I2358" s="3" t="str">
        <f t="shared" si="433"/>
        <v/>
      </c>
      <c r="J2358" s="3" t="str">
        <f t="shared" si="434"/>
        <v/>
      </c>
      <c r="K2358" s="3" t="str">
        <f t="shared" si="435"/>
        <v/>
      </c>
      <c r="L2358" s="3" t="str">
        <f t="shared" si="437"/>
        <v/>
      </c>
      <c r="M2358" s="3" t="str">
        <f t="shared" si="438"/>
        <v/>
      </c>
    </row>
    <row r="2359" spans="1:13" x14ac:dyDescent="0.2">
      <c r="A2359" s="9" t="str">
        <f t="shared" si="436"/>
        <v/>
      </c>
      <c r="B2359" s="3" t="str">
        <f t="shared" si="439"/>
        <v/>
      </c>
      <c r="C2359" s="3" t="str">
        <f t="shared" si="431"/>
        <v/>
      </c>
      <c r="D2359" s="3" t="str">
        <f>IF(ISNUMBER(A2359),COUNTIF(Calculations!B:B, A2359),"")</f>
        <v/>
      </c>
      <c r="E2359" s="3" t="str">
        <f>IF(ISNUMBER(A2359),COUNTIF(Calculations!A:A, A2359),"")</f>
        <v/>
      </c>
      <c r="F2359" s="3" t="str">
        <f t="shared" si="440"/>
        <v/>
      </c>
      <c r="G2359" s="3" t="str">
        <f t="shared" si="441"/>
        <v/>
      </c>
      <c r="H2359" s="3" t="str">
        <f t="shared" si="432"/>
        <v/>
      </c>
      <c r="I2359" s="3" t="str">
        <f t="shared" si="433"/>
        <v/>
      </c>
      <c r="J2359" s="3" t="str">
        <f t="shared" si="434"/>
        <v/>
      </c>
      <c r="K2359" s="3" t="str">
        <f t="shared" si="435"/>
        <v/>
      </c>
      <c r="L2359" s="3" t="str">
        <f t="shared" si="437"/>
        <v/>
      </c>
      <c r="M2359" s="3" t="str">
        <f t="shared" si="438"/>
        <v/>
      </c>
    </row>
    <row r="2360" spans="1:13" x14ac:dyDescent="0.2">
      <c r="A2360" s="9" t="str">
        <f t="shared" si="436"/>
        <v/>
      </c>
      <c r="B2360" s="3" t="str">
        <f t="shared" si="439"/>
        <v/>
      </c>
      <c r="C2360" s="3" t="str">
        <f t="shared" si="431"/>
        <v/>
      </c>
      <c r="D2360" s="3" t="str">
        <f>IF(ISNUMBER(A2360),COUNTIF(Calculations!B:B, A2360),"")</f>
        <v/>
      </c>
      <c r="E2360" s="3" t="str">
        <f>IF(ISNUMBER(A2360),COUNTIF(Calculations!A:A, A2360),"")</f>
        <v/>
      </c>
      <c r="F2360" s="3" t="str">
        <f t="shared" si="440"/>
        <v/>
      </c>
      <c r="G2360" s="3" t="str">
        <f t="shared" si="441"/>
        <v/>
      </c>
      <c r="H2360" s="3" t="str">
        <f t="shared" si="432"/>
        <v/>
      </c>
      <c r="I2360" s="3" t="str">
        <f t="shared" si="433"/>
        <v/>
      </c>
      <c r="J2360" s="3" t="str">
        <f t="shared" si="434"/>
        <v/>
      </c>
      <c r="K2360" s="3" t="str">
        <f t="shared" si="435"/>
        <v/>
      </c>
      <c r="L2360" s="3" t="str">
        <f t="shared" si="437"/>
        <v/>
      </c>
      <c r="M2360" s="3" t="str">
        <f t="shared" si="438"/>
        <v/>
      </c>
    </row>
    <row r="2361" spans="1:13" x14ac:dyDescent="0.2">
      <c r="A2361" s="9" t="str">
        <f t="shared" si="436"/>
        <v/>
      </c>
      <c r="B2361" s="3" t="str">
        <f t="shared" si="439"/>
        <v/>
      </c>
      <c r="C2361" s="3" t="str">
        <f t="shared" si="431"/>
        <v/>
      </c>
      <c r="D2361" s="3" t="str">
        <f>IF(ISNUMBER(A2361),COUNTIF(Calculations!B:B, A2361),"")</f>
        <v/>
      </c>
      <c r="E2361" s="3" t="str">
        <f>IF(ISNUMBER(A2361),COUNTIF(Calculations!A:A, A2361),"")</f>
        <v/>
      </c>
      <c r="F2361" s="3" t="str">
        <f t="shared" si="440"/>
        <v/>
      </c>
      <c r="G2361" s="3" t="str">
        <f t="shared" si="441"/>
        <v/>
      </c>
      <c r="H2361" s="3" t="str">
        <f t="shared" si="432"/>
        <v/>
      </c>
      <c r="I2361" s="3" t="str">
        <f t="shared" si="433"/>
        <v/>
      </c>
      <c r="J2361" s="3" t="str">
        <f t="shared" si="434"/>
        <v/>
      </c>
      <c r="K2361" s="3" t="str">
        <f t="shared" si="435"/>
        <v/>
      </c>
      <c r="L2361" s="3" t="str">
        <f t="shared" si="437"/>
        <v/>
      </c>
      <c r="M2361" s="3" t="str">
        <f t="shared" si="438"/>
        <v/>
      </c>
    </row>
    <row r="2362" spans="1:13" x14ac:dyDescent="0.2">
      <c r="A2362" s="9" t="str">
        <f t="shared" si="436"/>
        <v/>
      </c>
      <c r="B2362" s="3" t="str">
        <f t="shared" si="439"/>
        <v/>
      </c>
      <c r="C2362" s="3" t="str">
        <f t="shared" si="431"/>
        <v/>
      </c>
      <c r="D2362" s="3" t="str">
        <f>IF(ISNUMBER(A2362),COUNTIF(Calculations!B:B, A2362),"")</f>
        <v/>
      </c>
      <c r="E2362" s="3" t="str">
        <f>IF(ISNUMBER(A2362),COUNTIF(Calculations!A:A, A2362),"")</f>
        <v/>
      </c>
      <c r="F2362" s="3" t="str">
        <f t="shared" si="440"/>
        <v/>
      </c>
      <c r="G2362" s="3" t="str">
        <f t="shared" si="441"/>
        <v/>
      </c>
      <c r="H2362" s="3" t="str">
        <f t="shared" si="432"/>
        <v/>
      </c>
      <c r="I2362" s="3" t="str">
        <f t="shared" si="433"/>
        <v/>
      </c>
      <c r="J2362" s="3" t="str">
        <f t="shared" si="434"/>
        <v/>
      </c>
      <c r="K2362" s="3" t="str">
        <f t="shared" si="435"/>
        <v/>
      </c>
      <c r="L2362" s="3" t="str">
        <f t="shared" si="437"/>
        <v/>
      </c>
      <c r="M2362" s="3" t="str">
        <f t="shared" si="438"/>
        <v/>
      </c>
    </row>
    <row r="2363" spans="1:13" x14ac:dyDescent="0.2">
      <c r="A2363" s="9" t="str">
        <f t="shared" si="436"/>
        <v/>
      </c>
      <c r="B2363" s="3" t="str">
        <f t="shared" si="439"/>
        <v/>
      </c>
      <c r="C2363" s="3" t="str">
        <f t="shared" si="431"/>
        <v/>
      </c>
      <c r="D2363" s="3" t="str">
        <f>IF(ISNUMBER(A2363),COUNTIF(Calculations!B:B, A2363),"")</f>
        <v/>
      </c>
      <c r="E2363" s="3" t="str">
        <f>IF(ISNUMBER(A2363),COUNTIF(Calculations!A:A, A2363),"")</f>
        <v/>
      </c>
      <c r="F2363" s="3" t="str">
        <f t="shared" si="440"/>
        <v/>
      </c>
      <c r="G2363" s="3" t="str">
        <f t="shared" si="441"/>
        <v/>
      </c>
      <c r="H2363" s="3" t="str">
        <f t="shared" si="432"/>
        <v/>
      </c>
      <c r="I2363" s="3" t="str">
        <f t="shared" si="433"/>
        <v/>
      </c>
      <c r="J2363" s="3" t="str">
        <f t="shared" si="434"/>
        <v/>
      </c>
      <c r="K2363" s="3" t="str">
        <f t="shared" si="435"/>
        <v/>
      </c>
      <c r="L2363" s="3" t="str">
        <f t="shared" si="437"/>
        <v/>
      </c>
      <c r="M2363" s="3" t="str">
        <f t="shared" si="438"/>
        <v/>
      </c>
    </row>
    <row r="2364" spans="1:13" x14ac:dyDescent="0.2">
      <c r="A2364" s="9" t="str">
        <f t="shared" si="436"/>
        <v/>
      </c>
      <c r="B2364" s="3" t="str">
        <f t="shared" si="439"/>
        <v/>
      </c>
      <c r="C2364" s="3" t="str">
        <f t="shared" si="431"/>
        <v/>
      </c>
      <c r="D2364" s="3" t="str">
        <f>IF(ISNUMBER(A2364),COUNTIF(Calculations!B:B, A2364),"")</f>
        <v/>
      </c>
      <c r="E2364" s="3" t="str">
        <f>IF(ISNUMBER(A2364),COUNTIF(Calculations!A:A, A2364),"")</f>
        <v/>
      </c>
      <c r="F2364" s="3" t="str">
        <f t="shared" si="440"/>
        <v/>
      </c>
      <c r="G2364" s="3" t="str">
        <f t="shared" si="441"/>
        <v/>
      </c>
      <c r="H2364" s="3" t="str">
        <f t="shared" si="432"/>
        <v/>
      </c>
      <c r="I2364" s="3" t="str">
        <f t="shared" si="433"/>
        <v/>
      </c>
      <c r="J2364" s="3" t="str">
        <f t="shared" si="434"/>
        <v/>
      </c>
      <c r="K2364" s="3" t="str">
        <f t="shared" si="435"/>
        <v/>
      </c>
      <c r="L2364" s="3" t="str">
        <f t="shared" si="437"/>
        <v/>
      </c>
      <c r="M2364" s="3" t="str">
        <f t="shared" si="438"/>
        <v/>
      </c>
    </row>
    <row r="2365" spans="1:13" x14ac:dyDescent="0.2">
      <c r="A2365" s="9" t="str">
        <f t="shared" si="436"/>
        <v/>
      </c>
      <c r="B2365" s="3" t="str">
        <f t="shared" si="439"/>
        <v/>
      </c>
      <c r="C2365" s="3" t="str">
        <f t="shared" si="431"/>
        <v/>
      </c>
      <c r="D2365" s="3" t="str">
        <f>IF(ISNUMBER(A2365),COUNTIF(Calculations!B:B, A2365),"")</f>
        <v/>
      </c>
      <c r="E2365" s="3" t="str">
        <f>IF(ISNUMBER(A2365),COUNTIF(Calculations!A:A, A2365),"")</f>
        <v/>
      </c>
      <c r="F2365" s="3" t="str">
        <f t="shared" si="440"/>
        <v/>
      </c>
      <c r="G2365" s="3" t="str">
        <f t="shared" si="441"/>
        <v/>
      </c>
      <c r="H2365" s="3" t="str">
        <f t="shared" si="432"/>
        <v/>
      </c>
      <c r="I2365" s="3" t="str">
        <f t="shared" si="433"/>
        <v/>
      </c>
      <c r="J2365" s="3" t="str">
        <f t="shared" si="434"/>
        <v/>
      </c>
      <c r="K2365" s="3" t="str">
        <f t="shared" si="435"/>
        <v/>
      </c>
      <c r="L2365" s="3" t="str">
        <f t="shared" si="437"/>
        <v/>
      </c>
      <c r="M2365" s="3" t="str">
        <f t="shared" si="438"/>
        <v/>
      </c>
    </row>
    <row r="2366" spans="1:13" x14ac:dyDescent="0.2">
      <c r="A2366" s="9" t="str">
        <f t="shared" si="436"/>
        <v/>
      </c>
      <c r="B2366" s="3" t="str">
        <f t="shared" si="439"/>
        <v/>
      </c>
      <c r="C2366" s="3" t="str">
        <f t="shared" si="431"/>
        <v/>
      </c>
      <c r="D2366" s="3" t="str">
        <f>IF(ISNUMBER(A2366),COUNTIF(Calculations!B:B, A2366),"")</f>
        <v/>
      </c>
      <c r="E2366" s="3" t="str">
        <f>IF(ISNUMBER(A2366),COUNTIF(Calculations!A:A, A2366),"")</f>
        <v/>
      </c>
      <c r="F2366" s="3" t="str">
        <f t="shared" si="440"/>
        <v/>
      </c>
      <c r="G2366" s="3" t="str">
        <f t="shared" si="441"/>
        <v/>
      </c>
      <c r="H2366" s="3" t="str">
        <f t="shared" si="432"/>
        <v/>
      </c>
      <c r="I2366" s="3" t="str">
        <f t="shared" si="433"/>
        <v/>
      </c>
      <c r="J2366" s="3" t="str">
        <f t="shared" si="434"/>
        <v/>
      </c>
      <c r="K2366" s="3" t="str">
        <f t="shared" si="435"/>
        <v/>
      </c>
      <c r="L2366" s="3" t="str">
        <f t="shared" si="437"/>
        <v/>
      </c>
      <c r="M2366" s="3" t="str">
        <f t="shared" si="438"/>
        <v/>
      </c>
    </row>
    <row r="2367" spans="1:13" x14ac:dyDescent="0.2">
      <c r="A2367" s="9" t="str">
        <f t="shared" si="436"/>
        <v/>
      </c>
      <c r="B2367" s="3" t="str">
        <f t="shared" si="439"/>
        <v/>
      </c>
      <c r="C2367" s="3" t="str">
        <f t="shared" si="431"/>
        <v/>
      </c>
      <c r="D2367" s="3" t="str">
        <f>IF(ISNUMBER(A2367),COUNTIF(Calculations!B:B, A2367),"")</f>
        <v/>
      </c>
      <c r="E2367" s="3" t="str">
        <f>IF(ISNUMBER(A2367),COUNTIF(Calculations!A:A, A2367),"")</f>
        <v/>
      </c>
      <c r="F2367" s="3" t="str">
        <f t="shared" si="440"/>
        <v/>
      </c>
      <c r="G2367" s="3" t="str">
        <f t="shared" si="441"/>
        <v/>
      </c>
      <c r="H2367" s="3" t="str">
        <f t="shared" si="432"/>
        <v/>
      </c>
      <c r="I2367" s="3" t="str">
        <f t="shared" si="433"/>
        <v/>
      </c>
      <c r="J2367" s="3" t="str">
        <f t="shared" si="434"/>
        <v/>
      </c>
      <c r="K2367" s="3" t="str">
        <f t="shared" si="435"/>
        <v/>
      </c>
      <c r="L2367" s="3" t="str">
        <f t="shared" si="437"/>
        <v/>
      </c>
      <c r="M2367" s="3" t="str">
        <f t="shared" si="438"/>
        <v/>
      </c>
    </row>
    <row r="2368" spans="1:13" x14ac:dyDescent="0.2">
      <c r="A2368" s="9" t="str">
        <f t="shared" si="436"/>
        <v/>
      </c>
      <c r="B2368" s="3" t="str">
        <f t="shared" si="439"/>
        <v/>
      </c>
      <c r="C2368" s="3" t="str">
        <f t="shared" si="431"/>
        <v/>
      </c>
      <c r="D2368" s="3" t="str">
        <f>IF(ISNUMBER(A2368),COUNTIF(Calculations!B:B, A2368),"")</f>
        <v/>
      </c>
      <c r="E2368" s="3" t="str">
        <f>IF(ISNUMBER(A2368),COUNTIF(Calculations!A:A, A2368),"")</f>
        <v/>
      </c>
      <c r="F2368" s="3" t="str">
        <f t="shared" si="440"/>
        <v/>
      </c>
      <c r="G2368" s="3" t="str">
        <f t="shared" si="441"/>
        <v/>
      </c>
      <c r="H2368" s="3" t="str">
        <f t="shared" si="432"/>
        <v/>
      </c>
      <c r="I2368" s="3" t="str">
        <f t="shared" si="433"/>
        <v/>
      </c>
      <c r="J2368" s="3" t="str">
        <f t="shared" si="434"/>
        <v/>
      </c>
      <c r="K2368" s="3" t="str">
        <f t="shared" si="435"/>
        <v/>
      </c>
      <c r="L2368" s="3" t="str">
        <f t="shared" si="437"/>
        <v/>
      </c>
      <c r="M2368" s="3" t="str">
        <f t="shared" si="438"/>
        <v/>
      </c>
    </row>
    <row r="2369" spans="1:13" x14ac:dyDescent="0.2">
      <c r="A2369" s="9" t="str">
        <f t="shared" si="436"/>
        <v/>
      </c>
      <c r="B2369" s="3" t="str">
        <f t="shared" si="439"/>
        <v/>
      </c>
      <c r="C2369" s="3" t="str">
        <f t="shared" si="431"/>
        <v/>
      </c>
      <c r="D2369" s="3" t="str">
        <f>IF(ISNUMBER(A2369),COUNTIF(Calculations!B:B, A2369),"")</f>
        <v/>
      </c>
      <c r="E2369" s="3" t="str">
        <f>IF(ISNUMBER(A2369),COUNTIF(Calculations!A:A, A2369),"")</f>
        <v/>
      </c>
      <c r="F2369" s="3" t="str">
        <f t="shared" si="440"/>
        <v/>
      </c>
      <c r="G2369" s="3" t="str">
        <f t="shared" si="441"/>
        <v/>
      </c>
      <c r="H2369" s="3" t="str">
        <f t="shared" si="432"/>
        <v/>
      </c>
      <c r="I2369" s="3" t="str">
        <f t="shared" si="433"/>
        <v/>
      </c>
      <c r="J2369" s="3" t="str">
        <f t="shared" si="434"/>
        <v/>
      </c>
      <c r="K2369" s="3" t="str">
        <f t="shared" si="435"/>
        <v/>
      </c>
      <c r="L2369" s="3" t="str">
        <f t="shared" si="437"/>
        <v/>
      </c>
      <c r="M2369" s="3" t="str">
        <f t="shared" si="438"/>
        <v/>
      </c>
    </row>
    <row r="2370" spans="1:13" x14ac:dyDescent="0.2">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40"/>
        <v/>
      </c>
      <c r="G2370" s="3" t="str">
        <f t="shared" si="441"/>
        <v/>
      </c>
      <c r="H2370" s="3" t="str">
        <f t="shared" ref="H2370:H2433" si="443">IF(ISNUMBER(A2370),
  COUNTIFS(IndirectStartDates,"&lt;=" &amp; $A2370, IndirectStartDates,"&gt;"&amp;$A2370-AgeLowest,  IndirectCompletedDates,"&gt;=" &amp; $A2370)
+ COUNTIFS(IndirectStartDates,"&lt;=" &amp; $A2370,    IndirectStartDates,"&gt;"&amp;$A2370-AgeLowest,  IndirectCompletedDates,""),"")</f>
        <v/>
      </c>
      <c r="I2370" s="3"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3" t="str">
        <f t="shared" si="437"/>
        <v/>
      </c>
      <c r="M2370" s="3" t="str">
        <f t="shared" si="438"/>
        <v/>
      </c>
    </row>
    <row r="2371" spans="1:13" x14ac:dyDescent="0.2">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3" t="str">
        <f t="shared" si="440"/>
        <v/>
      </c>
      <c r="G2371" s="3" t="str">
        <f t="shared" si="441"/>
        <v/>
      </c>
      <c r="H2371" s="3" t="str">
        <f t="shared" si="443"/>
        <v/>
      </c>
      <c r="I2371" s="3" t="str">
        <f t="shared" si="444"/>
        <v/>
      </c>
      <c r="J2371" s="3" t="str">
        <f t="shared" si="445"/>
        <v/>
      </c>
      <c r="K2371" s="3" t="str">
        <f t="shared" si="446"/>
        <v/>
      </c>
      <c r="L2371" s="3" t="str">
        <f t="shared" ref="L2371:L2434" si="448">IF(A2371&lt;&gt;"", IF(C2370&gt;0, IF(((C2371-C2370)/C2370)&gt;WIPWarningPercentage,C2371,NA()),NA()),"")</f>
        <v/>
      </c>
      <c r="M2371" s="3" t="str">
        <f t="shared" ref="M2371:M2434" si="449">IF(A2371&lt;&gt;"", IF(J2370+K2370&gt;0, IF(((J2371+K2371)-(J2370+K2370))/(J2370+K2370)&gt;AgeWarningPercentage,J2371+K2371,NA()),NA()),"")</f>
        <v/>
      </c>
    </row>
    <row r="2372" spans="1:13" x14ac:dyDescent="0.2">
      <c r="A2372" s="9" t="str">
        <f t="shared" si="447"/>
        <v/>
      </c>
      <c r="B2372" s="3" t="str">
        <f t="shared" si="439"/>
        <v/>
      </c>
      <c r="C2372" s="3" t="str">
        <f t="shared" si="442"/>
        <v/>
      </c>
      <c r="D2372" s="3" t="str">
        <f>IF(ISNUMBER(A2372),COUNTIF(Calculations!B:B, A2372),"")</f>
        <v/>
      </c>
      <c r="E2372" s="3" t="str">
        <f>IF(ISNUMBER(A2372),COUNTIF(Calculations!A:A, A2372),"")</f>
        <v/>
      </c>
      <c r="F2372" s="3" t="str">
        <f t="shared" si="440"/>
        <v/>
      </c>
      <c r="G2372" s="3" t="str">
        <f t="shared" si="441"/>
        <v/>
      </c>
      <c r="H2372" s="3" t="str">
        <f t="shared" si="443"/>
        <v/>
      </c>
      <c r="I2372" s="3" t="str">
        <f t="shared" si="444"/>
        <v/>
      </c>
      <c r="J2372" s="3" t="str">
        <f t="shared" si="445"/>
        <v/>
      </c>
      <c r="K2372" s="3" t="str">
        <f t="shared" si="446"/>
        <v/>
      </c>
      <c r="L2372" s="3" t="str">
        <f t="shared" si="448"/>
        <v/>
      </c>
      <c r="M2372" s="3" t="str">
        <f t="shared" si="449"/>
        <v/>
      </c>
    </row>
    <row r="2373" spans="1:13" x14ac:dyDescent="0.2">
      <c r="A2373" s="9" t="str">
        <f t="shared" si="447"/>
        <v/>
      </c>
      <c r="B2373" s="3" t="str">
        <f t="shared" si="439"/>
        <v/>
      </c>
      <c r="C2373" s="3" t="str">
        <f t="shared" si="442"/>
        <v/>
      </c>
      <c r="D2373" s="3" t="str">
        <f>IF(ISNUMBER(A2373),COUNTIF(Calculations!B:B, A2373),"")</f>
        <v/>
      </c>
      <c r="E2373" s="3" t="str">
        <f>IF(ISNUMBER(A2373),COUNTIF(Calculations!A:A, A2373),"")</f>
        <v/>
      </c>
      <c r="F2373" s="3" t="str">
        <f t="shared" si="440"/>
        <v/>
      </c>
      <c r="G2373" s="3" t="str">
        <f t="shared" si="441"/>
        <v/>
      </c>
      <c r="H2373" s="3" t="str">
        <f t="shared" si="443"/>
        <v/>
      </c>
      <c r="I2373" s="3" t="str">
        <f t="shared" si="444"/>
        <v/>
      </c>
      <c r="J2373" s="3" t="str">
        <f t="shared" si="445"/>
        <v/>
      </c>
      <c r="K2373" s="3" t="str">
        <f t="shared" si="446"/>
        <v/>
      </c>
      <c r="L2373" s="3" t="str">
        <f t="shared" si="448"/>
        <v/>
      </c>
      <c r="M2373" s="3" t="str">
        <f t="shared" si="449"/>
        <v/>
      </c>
    </row>
    <row r="2374" spans="1:13" x14ac:dyDescent="0.2">
      <c r="A2374" s="9" t="str">
        <f t="shared" si="447"/>
        <v/>
      </c>
      <c r="B2374" s="3" t="str">
        <f t="shared" si="439"/>
        <v/>
      </c>
      <c r="C2374" s="3" t="str">
        <f t="shared" si="442"/>
        <v/>
      </c>
      <c r="D2374" s="3" t="str">
        <f>IF(ISNUMBER(A2374),COUNTIF(Calculations!B:B, A2374),"")</f>
        <v/>
      </c>
      <c r="E2374" s="3" t="str">
        <f>IF(ISNUMBER(A2374),COUNTIF(Calculations!A:A, A2374),"")</f>
        <v/>
      </c>
      <c r="F2374" s="3" t="str">
        <f t="shared" si="440"/>
        <v/>
      </c>
      <c r="G2374" s="3" t="str">
        <f t="shared" si="441"/>
        <v/>
      </c>
      <c r="H2374" s="3" t="str">
        <f t="shared" si="443"/>
        <v/>
      </c>
      <c r="I2374" s="3" t="str">
        <f t="shared" si="444"/>
        <v/>
      </c>
      <c r="J2374" s="3" t="str">
        <f t="shared" si="445"/>
        <v/>
      </c>
      <c r="K2374" s="3" t="str">
        <f t="shared" si="446"/>
        <v/>
      </c>
      <c r="L2374" s="3" t="str">
        <f t="shared" si="448"/>
        <v/>
      </c>
      <c r="M2374" s="3" t="str">
        <f t="shared" si="449"/>
        <v/>
      </c>
    </row>
    <row r="2375" spans="1:13" x14ac:dyDescent="0.2">
      <c r="A2375" s="9" t="str">
        <f t="shared" si="447"/>
        <v/>
      </c>
      <c r="B2375" s="3" t="str">
        <f t="shared" si="439"/>
        <v/>
      </c>
      <c r="C2375" s="3" t="str">
        <f t="shared" si="442"/>
        <v/>
      </c>
      <c r="D2375" s="3" t="str">
        <f>IF(ISNUMBER(A2375),COUNTIF(Calculations!B:B, A2375),"")</f>
        <v/>
      </c>
      <c r="E2375" s="3" t="str">
        <f>IF(ISNUMBER(A2375),COUNTIF(Calculations!A:A, A2375),"")</f>
        <v/>
      </c>
      <c r="F2375" s="3" t="str">
        <f t="shared" si="440"/>
        <v/>
      </c>
      <c r="G2375" s="3" t="str">
        <f t="shared" si="441"/>
        <v/>
      </c>
      <c r="H2375" s="3" t="str">
        <f t="shared" si="443"/>
        <v/>
      </c>
      <c r="I2375" s="3" t="str">
        <f t="shared" si="444"/>
        <v/>
      </c>
      <c r="J2375" s="3" t="str">
        <f t="shared" si="445"/>
        <v/>
      </c>
      <c r="K2375" s="3" t="str">
        <f t="shared" si="446"/>
        <v/>
      </c>
      <c r="L2375" s="3" t="str">
        <f t="shared" si="448"/>
        <v/>
      </c>
      <c r="M2375" s="3" t="str">
        <f t="shared" si="449"/>
        <v/>
      </c>
    </row>
    <row r="2376" spans="1:13" x14ac:dyDescent="0.2">
      <c r="A2376" s="9" t="str">
        <f t="shared" si="447"/>
        <v/>
      </c>
      <c r="B2376" s="3" t="str">
        <f t="shared" si="439"/>
        <v/>
      </c>
      <c r="C2376" s="3" t="str">
        <f t="shared" si="442"/>
        <v/>
      </c>
      <c r="D2376" s="3" t="str">
        <f>IF(ISNUMBER(A2376),COUNTIF(Calculations!B:B, A2376),"")</f>
        <v/>
      </c>
      <c r="E2376" s="3" t="str">
        <f>IF(ISNUMBER(A2376),COUNTIF(Calculations!A:A, A2376),"")</f>
        <v/>
      </c>
      <c r="F2376" s="3" t="str">
        <f t="shared" si="440"/>
        <v/>
      </c>
      <c r="G2376" s="3" t="str">
        <f t="shared" si="441"/>
        <v/>
      </c>
      <c r="H2376" s="3" t="str">
        <f t="shared" si="443"/>
        <v/>
      </c>
      <c r="I2376" s="3" t="str">
        <f t="shared" si="444"/>
        <v/>
      </c>
      <c r="J2376" s="3" t="str">
        <f t="shared" si="445"/>
        <v/>
      </c>
      <c r="K2376" s="3" t="str">
        <f t="shared" si="446"/>
        <v/>
      </c>
      <c r="L2376" s="3" t="str">
        <f t="shared" si="448"/>
        <v/>
      </c>
      <c r="M2376" s="3" t="str">
        <f t="shared" si="449"/>
        <v/>
      </c>
    </row>
    <row r="2377" spans="1:13" x14ac:dyDescent="0.2">
      <c r="A2377" s="9" t="str">
        <f t="shared" si="447"/>
        <v/>
      </c>
      <c r="B2377" s="3" t="str">
        <f t="shared" si="439"/>
        <v/>
      </c>
      <c r="C2377" s="3" t="str">
        <f t="shared" si="442"/>
        <v/>
      </c>
      <c r="D2377" s="3" t="str">
        <f>IF(ISNUMBER(A2377),COUNTIF(Calculations!B:B, A2377),"")</f>
        <v/>
      </c>
      <c r="E2377" s="3" t="str">
        <f>IF(ISNUMBER(A2377),COUNTIF(Calculations!A:A, A2377),"")</f>
        <v/>
      </c>
      <c r="F2377" s="3" t="str">
        <f t="shared" si="440"/>
        <v/>
      </c>
      <c r="G2377" s="3" t="str">
        <f t="shared" si="441"/>
        <v/>
      </c>
      <c r="H2377" s="3" t="str">
        <f t="shared" si="443"/>
        <v/>
      </c>
      <c r="I2377" s="3" t="str">
        <f t="shared" si="444"/>
        <v/>
      </c>
      <c r="J2377" s="3" t="str">
        <f t="shared" si="445"/>
        <v/>
      </c>
      <c r="K2377" s="3" t="str">
        <f t="shared" si="446"/>
        <v/>
      </c>
      <c r="L2377" s="3" t="str">
        <f t="shared" si="448"/>
        <v/>
      </c>
      <c r="M2377" s="3" t="str">
        <f t="shared" si="449"/>
        <v/>
      </c>
    </row>
    <row r="2378" spans="1:13" x14ac:dyDescent="0.2">
      <c r="A2378" s="9" t="str">
        <f t="shared" si="447"/>
        <v/>
      </c>
      <c r="B2378" s="3" t="str">
        <f t="shared" si="439"/>
        <v/>
      </c>
      <c r="C2378" s="3" t="str">
        <f t="shared" si="442"/>
        <v/>
      </c>
      <c r="D2378" s="3" t="str">
        <f>IF(ISNUMBER(A2378),COUNTIF(Calculations!B:B, A2378),"")</f>
        <v/>
      </c>
      <c r="E2378" s="3" t="str">
        <f>IF(ISNUMBER(A2378),COUNTIF(Calculations!A:A, A2378),"")</f>
        <v/>
      </c>
      <c r="F2378" s="3" t="str">
        <f t="shared" si="440"/>
        <v/>
      </c>
      <c r="G2378" s="3" t="str">
        <f t="shared" si="441"/>
        <v/>
      </c>
      <c r="H2378" s="3" t="str">
        <f t="shared" si="443"/>
        <v/>
      </c>
      <c r="I2378" s="3" t="str">
        <f t="shared" si="444"/>
        <v/>
      </c>
      <c r="J2378" s="3" t="str">
        <f t="shared" si="445"/>
        <v/>
      </c>
      <c r="K2378" s="3" t="str">
        <f t="shared" si="446"/>
        <v/>
      </c>
      <c r="L2378" s="3" t="str">
        <f t="shared" si="448"/>
        <v/>
      </c>
      <c r="M2378" s="3" t="str">
        <f t="shared" si="449"/>
        <v/>
      </c>
    </row>
    <row r="2379" spans="1:13" x14ac:dyDescent="0.2">
      <c r="A2379" s="9" t="str">
        <f t="shared" si="447"/>
        <v/>
      </c>
      <c r="B2379" s="3" t="str">
        <f t="shared" si="439"/>
        <v/>
      </c>
      <c r="C2379" s="3" t="str">
        <f t="shared" si="442"/>
        <v/>
      </c>
      <c r="D2379" s="3" t="str">
        <f>IF(ISNUMBER(A2379),COUNTIF(Calculations!B:B, A2379),"")</f>
        <v/>
      </c>
      <c r="E2379" s="3" t="str">
        <f>IF(ISNUMBER(A2379),COUNTIF(Calculations!A:A, A2379),"")</f>
        <v/>
      </c>
      <c r="F2379" s="3" t="str">
        <f t="shared" si="440"/>
        <v/>
      </c>
      <c r="G2379" s="3" t="str">
        <f t="shared" si="441"/>
        <v/>
      </c>
      <c r="H2379" s="3" t="str">
        <f t="shared" si="443"/>
        <v/>
      </c>
      <c r="I2379" s="3" t="str">
        <f t="shared" si="444"/>
        <v/>
      </c>
      <c r="J2379" s="3" t="str">
        <f t="shared" si="445"/>
        <v/>
      </c>
      <c r="K2379" s="3" t="str">
        <f t="shared" si="446"/>
        <v/>
      </c>
      <c r="L2379" s="3" t="str">
        <f t="shared" si="448"/>
        <v/>
      </c>
      <c r="M2379" s="3" t="str">
        <f t="shared" si="449"/>
        <v/>
      </c>
    </row>
    <row r="2380" spans="1:13" x14ac:dyDescent="0.2">
      <c r="A2380" s="9" t="str">
        <f t="shared" si="447"/>
        <v/>
      </c>
      <c r="B2380" s="3" t="str">
        <f t="shared" si="439"/>
        <v/>
      </c>
      <c r="C2380" s="3" t="str">
        <f t="shared" si="442"/>
        <v/>
      </c>
      <c r="D2380" s="3" t="str">
        <f>IF(ISNUMBER(A2380),COUNTIF(Calculations!B:B, A2380),"")</f>
        <v/>
      </c>
      <c r="E2380" s="3" t="str">
        <f>IF(ISNUMBER(A2380),COUNTIF(Calculations!A:A, A2380),"")</f>
        <v/>
      </c>
      <c r="F2380" s="3" t="str">
        <f t="shared" si="440"/>
        <v/>
      </c>
      <c r="G2380" s="3" t="str">
        <f t="shared" si="441"/>
        <v/>
      </c>
      <c r="H2380" s="3" t="str">
        <f t="shared" si="443"/>
        <v/>
      </c>
      <c r="I2380" s="3" t="str">
        <f t="shared" si="444"/>
        <v/>
      </c>
      <c r="J2380" s="3" t="str">
        <f t="shared" si="445"/>
        <v/>
      </c>
      <c r="K2380" s="3" t="str">
        <f t="shared" si="446"/>
        <v/>
      </c>
      <c r="L2380" s="3" t="str">
        <f t="shared" si="448"/>
        <v/>
      </c>
      <c r="M2380" s="3" t="str">
        <f t="shared" si="449"/>
        <v/>
      </c>
    </row>
    <row r="2381" spans="1:13" x14ac:dyDescent="0.2">
      <c r="A2381" s="9" t="str">
        <f t="shared" si="447"/>
        <v/>
      </c>
      <c r="B2381" s="3" t="str">
        <f t="shared" si="439"/>
        <v/>
      </c>
      <c r="C2381" s="3" t="str">
        <f t="shared" si="442"/>
        <v/>
      </c>
      <c r="D2381" s="3" t="str">
        <f>IF(ISNUMBER(A2381),COUNTIF(Calculations!B:B, A2381),"")</f>
        <v/>
      </c>
      <c r="E2381" s="3" t="str">
        <f>IF(ISNUMBER(A2381),COUNTIF(Calculations!A:A, A2381),"")</f>
        <v/>
      </c>
      <c r="F2381" s="3" t="str">
        <f t="shared" si="440"/>
        <v/>
      </c>
      <c r="G2381" s="3" t="str">
        <f t="shared" si="441"/>
        <v/>
      </c>
      <c r="H2381" s="3" t="str">
        <f t="shared" si="443"/>
        <v/>
      </c>
      <c r="I2381" s="3" t="str">
        <f t="shared" si="444"/>
        <v/>
      </c>
      <c r="J2381" s="3" t="str">
        <f t="shared" si="445"/>
        <v/>
      </c>
      <c r="K2381" s="3" t="str">
        <f t="shared" si="446"/>
        <v/>
      </c>
      <c r="L2381" s="3" t="str">
        <f t="shared" si="448"/>
        <v/>
      </c>
      <c r="M2381" s="3" t="str">
        <f t="shared" si="449"/>
        <v/>
      </c>
    </row>
    <row r="2382" spans="1:13" x14ac:dyDescent="0.2">
      <c r="A2382" s="9" t="str">
        <f t="shared" si="447"/>
        <v/>
      </c>
      <c r="B2382" s="3" t="str">
        <f t="shared" si="439"/>
        <v/>
      </c>
      <c r="C2382" s="3" t="str">
        <f t="shared" si="442"/>
        <v/>
      </c>
      <c r="D2382" s="3" t="str">
        <f>IF(ISNUMBER(A2382),COUNTIF(Calculations!B:B, A2382),"")</f>
        <v/>
      </c>
      <c r="E2382" s="3" t="str">
        <f>IF(ISNUMBER(A2382),COUNTIF(Calculations!A:A, A2382),"")</f>
        <v/>
      </c>
      <c r="F2382" s="3" t="str">
        <f t="shared" si="440"/>
        <v/>
      </c>
      <c r="G2382" s="3" t="str">
        <f t="shared" si="441"/>
        <v/>
      </c>
      <c r="H2382" s="3" t="str">
        <f t="shared" si="443"/>
        <v/>
      </c>
      <c r="I2382" s="3" t="str">
        <f t="shared" si="444"/>
        <v/>
      </c>
      <c r="J2382" s="3" t="str">
        <f t="shared" si="445"/>
        <v/>
      </c>
      <c r="K2382" s="3" t="str">
        <f t="shared" si="446"/>
        <v/>
      </c>
      <c r="L2382" s="3" t="str">
        <f t="shared" si="448"/>
        <v/>
      </c>
      <c r="M2382" s="3" t="str">
        <f t="shared" si="449"/>
        <v/>
      </c>
    </row>
    <row r="2383" spans="1:13" x14ac:dyDescent="0.2">
      <c r="A2383" s="9" t="str">
        <f t="shared" si="447"/>
        <v/>
      </c>
      <c r="B2383" s="3" t="str">
        <f t="shared" si="439"/>
        <v/>
      </c>
      <c r="C2383" s="3" t="str">
        <f t="shared" si="442"/>
        <v/>
      </c>
      <c r="D2383" s="3" t="str">
        <f>IF(ISNUMBER(A2383),COUNTIF(Calculations!B:B, A2383),"")</f>
        <v/>
      </c>
      <c r="E2383" s="3" t="str">
        <f>IF(ISNUMBER(A2383),COUNTIF(Calculations!A:A, A2383),"")</f>
        <v/>
      </c>
      <c r="F2383" s="3" t="str">
        <f t="shared" si="440"/>
        <v/>
      </c>
      <c r="G2383" s="3" t="str">
        <f t="shared" si="441"/>
        <v/>
      </c>
      <c r="H2383" s="3" t="str">
        <f t="shared" si="443"/>
        <v/>
      </c>
      <c r="I2383" s="3" t="str">
        <f t="shared" si="444"/>
        <v/>
      </c>
      <c r="J2383" s="3" t="str">
        <f t="shared" si="445"/>
        <v/>
      </c>
      <c r="K2383" s="3" t="str">
        <f t="shared" si="446"/>
        <v/>
      </c>
      <c r="L2383" s="3" t="str">
        <f t="shared" si="448"/>
        <v/>
      </c>
      <c r="M2383" s="3" t="str">
        <f t="shared" si="449"/>
        <v/>
      </c>
    </row>
    <row r="2384" spans="1:13" x14ac:dyDescent="0.2">
      <c r="A2384" s="9" t="str">
        <f t="shared" si="447"/>
        <v/>
      </c>
      <c r="B2384" s="3" t="str">
        <f t="shared" si="439"/>
        <v/>
      </c>
      <c r="C2384" s="3" t="str">
        <f t="shared" si="442"/>
        <v/>
      </c>
      <c r="D2384" s="3" t="str">
        <f>IF(ISNUMBER(A2384),COUNTIF(Calculations!B:B, A2384),"")</f>
        <v/>
      </c>
      <c r="E2384" s="3" t="str">
        <f>IF(ISNUMBER(A2384),COUNTIF(Calculations!A:A, A2384),"")</f>
        <v/>
      </c>
      <c r="F2384" s="3" t="str">
        <f t="shared" si="440"/>
        <v/>
      </c>
      <c r="G2384" s="3" t="str">
        <f t="shared" si="441"/>
        <v/>
      </c>
      <c r="H2384" s="3" t="str">
        <f t="shared" si="443"/>
        <v/>
      </c>
      <c r="I2384" s="3" t="str">
        <f t="shared" si="444"/>
        <v/>
      </c>
      <c r="J2384" s="3" t="str">
        <f t="shared" si="445"/>
        <v/>
      </c>
      <c r="K2384" s="3" t="str">
        <f t="shared" si="446"/>
        <v/>
      </c>
      <c r="L2384" s="3" t="str">
        <f t="shared" si="448"/>
        <v/>
      </c>
      <c r="M2384" s="3" t="str">
        <f t="shared" si="449"/>
        <v/>
      </c>
    </row>
    <row r="2385" spans="1:13" x14ac:dyDescent="0.2">
      <c r="A2385" s="9" t="str">
        <f t="shared" si="447"/>
        <v/>
      </c>
      <c r="B2385" s="3" t="str">
        <f t="shared" si="439"/>
        <v/>
      </c>
      <c r="C2385" s="3" t="str">
        <f t="shared" si="442"/>
        <v/>
      </c>
      <c r="D2385" s="3" t="str">
        <f>IF(ISNUMBER(A2385),COUNTIF(Calculations!B:B, A2385),"")</f>
        <v/>
      </c>
      <c r="E2385" s="3" t="str">
        <f>IF(ISNUMBER(A2385),COUNTIF(Calculations!A:A, A2385),"")</f>
        <v/>
      </c>
      <c r="F2385" s="3" t="str">
        <f t="shared" si="440"/>
        <v/>
      </c>
      <c r="G2385" s="3" t="str">
        <f t="shared" si="441"/>
        <v/>
      </c>
      <c r="H2385" s="3" t="str">
        <f t="shared" si="443"/>
        <v/>
      </c>
      <c r="I2385" s="3" t="str">
        <f t="shared" si="444"/>
        <v/>
      </c>
      <c r="J2385" s="3" t="str">
        <f t="shared" si="445"/>
        <v/>
      </c>
      <c r="K2385" s="3" t="str">
        <f t="shared" si="446"/>
        <v/>
      </c>
      <c r="L2385" s="3" t="str">
        <f t="shared" si="448"/>
        <v/>
      </c>
      <c r="M2385" s="3" t="str">
        <f t="shared" si="449"/>
        <v/>
      </c>
    </row>
    <row r="2386" spans="1:13" x14ac:dyDescent="0.2">
      <c r="A2386" s="9" t="str">
        <f t="shared" si="447"/>
        <v/>
      </c>
      <c r="B2386" s="3" t="str">
        <f t="shared" si="439"/>
        <v/>
      </c>
      <c r="C2386" s="3" t="str">
        <f t="shared" si="442"/>
        <v/>
      </c>
      <c r="D2386" s="3" t="str">
        <f>IF(ISNUMBER(A2386),COUNTIF(Calculations!B:B, A2386),"")</f>
        <v/>
      </c>
      <c r="E2386" s="3" t="str">
        <f>IF(ISNUMBER(A2386),COUNTIF(Calculations!A:A, A2386),"")</f>
        <v/>
      </c>
      <c r="F2386" s="3" t="str">
        <f t="shared" si="440"/>
        <v/>
      </c>
      <c r="G2386" s="3" t="str">
        <f t="shared" si="441"/>
        <v/>
      </c>
      <c r="H2386" s="3" t="str">
        <f t="shared" si="443"/>
        <v/>
      </c>
      <c r="I2386" s="3" t="str">
        <f t="shared" si="444"/>
        <v/>
      </c>
      <c r="J2386" s="3" t="str">
        <f t="shared" si="445"/>
        <v/>
      </c>
      <c r="K2386" s="3" t="str">
        <f t="shared" si="446"/>
        <v/>
      </c>
      <c r="L2386" s="3" t="str">
        <f t="shared" si="448"/>
        <v/>
      </c>
      <c r="M2386" s="3" t="str">
        <f t="shared" si="449"/>
        <v/>
      </c>
    </row>
    <row r="2387" spans="1:13" x14ac:dyDescent="0.2">
      <c r="A2387" s="9" t="str">
        <f t="shared" si="447"/>
        <v/>
      </c>
      <c r="B2387" s="3" t="str">
        <f t="shared" si="439"/>
        <v/>
      </c>
      <c r="C2387" s="3" t="str">
        <f t="shared" si="442"/>
        <v/>
      </c>
      <c r="D2387" s="3" t="str">
        <f>IF(ISNUMBER(A2387),COUNTIF(Calculations!B:B, A2387),"")</f>
        <v/>
      </c>
      <c r="E2387" s="3" t="str">
        <f>IF(ISNUMBER(A2387),COUNTIF(Calculations!A:A, A2387),"")</f>
        <v/>
      </c>
      <c r="F2387" s="3" t="str">
        <f t="shared" si="440"/>
        <v/>
      </c>
      <c r="G2387" s="3" t="str">
        <f t="shared" si="441"/>
        <v/>
      </c>
      <c r="H2387" s="3" t="str">
        <f t="shared" si="443"/>
        <v/>
      </c>
      <c r="I2387" s="3" t="str">
        <f t="shared" si="444"/>
        <v/>
      </c>
      <c r="J2387" s="3" t="str">
        <f t="shared" si="445"/>
        <v/>
      </c>
      <c r="K2387" s="3" t="str">
        <f t="shared" si="446"/>
        <v/>
      </c>
      <c r="L2387" s="3" t="str">
        <f t="shared" si="448"/>
        <v/>
      </c>
      <c r="M2387" s="3" t="str">
        <f t="shared" si="449"/>
        <v/>
      </c>
    </row>
    <row r="2388" spans="1:13" x14ac:dyDescent="0.2">
      <c r="A2388" s="9" t="str">
        <f t="shared" si="447"/>
        <v/>
      </c>
      <c r="B2388" s="3" t="str">
        <f t="shared" si="439"/>
        <v/>
      </c>
      <c r="C2388" s="3" t="str">
        <f t="shared" si="442"/>
        <v/>
      </c>
      <c r="D2388" s="3" t="str">
        <f>IF(ISNUMBER(A2388),COUNTIF(Calculations!B:B, A2388),"")</f>
        <v/>
      </c>
      <c r="E2388" s="3" t="str">
        <f>IF(ISNUMBER(A2388),COUNTIF(Calculations!A:A, A2388),"")</f>
        <v/>
      </c>
      <c r="F2388" s="3" t="str">
        <f t="shared" si="440"/>
        <v/>
      </c>
      <c r="G2388" s="3" t="str">
        <f t="shared" si="441"/>
        <v/>
      </c>
      <c r="H2388" s="3" t="str">
        <f t="shared" si="443"/>
        <v/>
      </c>
      <c r="I2388" s="3" t="str">
        <f t="shared" si="444"/>
        <v/>
      </c>
      <c r="J2388" s="3" t="str">
        <f t="shared" si="445"/>
        <v/>
      </c>
      <c r="K2388" s="3" t="str">
        <f t="shared" si="446"/>
        <v/>
      </c>
      <c r="L2388" s="3" t="str">
        <f t="shared" si="448"/>
        <v/>
      </c>
      <c r="M2388" s="3" t="str">
        <f t="shared" si="449"/>
        <v/>
      </c>
    </row>
    <row r="2389" spans="1:13" x14ac:dyDescent="0.2">
      <c r="A2389" s="9" t="str">
        <f t="shared" si="447"/>
        <v/>
      </c>
      <c r="B2389" s="3" t="str">
        <f t="shared" si="439"/>
        <v/>
      </c>
      <c r="C2389" s="3" t="str">
        <f t="shared" si="442"/>
        <v/>
      </c>
      <c r="D2389" s="3" t="str">
        <f>IF(ISNUMBER(A2389),COUNTIF(Calculations!B:B, A2389),"")</f>
        <v/>
      </c>
      <c r="E2389" s="3" t="str">
        <f>IF(ISNUMBER(A2389),COUNTIF(Calculations!A:A, A2389),"")</f>
        <v/>
      </c>
      <c r="F2389" s="3" t="str">
        <f t="shared" si="440"/>
        <v/>
      </c>
      <c r="G2389" s="3" t="str">
        <f t="shared" si="441"/>
        <v/>
      </c>
      <c r="H2389" s="3" t="str">
        <f t="shared" si="443"/>
        <v/>
      </c>
      <c r="I2389" s="3" t="str">
        <f t="shared" si="444"/>
        <v/>
      </c>
      <c r="J2389" s="3" t="str">
        <f t="shared" si="445"/>
        <v/>
      </c>
      <c r="K2389" s="3" t="str">
        <f t="shared" si="446"/>
        <v/>
      </c>
      <c r="L2389" s="3" t="str">
        <f t="shared" si="448"/>
        <v/>
      </c>
      <c r="M2389" s="3" t="str">
        <f t="shared" si="449"/>
        <v/>
      </c>
    </row>
    <row r="2390" spans="1:13" x14ac:dyDescent="0.2">
      <c r="A2390" s="9" t="str">
        <f t="shared" si="447"/>
        <v/>
      </c>
      <c r="B2390" s="3" t="str">
        <f t="shared" si="439"/>
        <v/>
      </c>
      <c r="C2390" s="3" t="str">
        <f t="shared" si="442"/>
        <v/>
      </c>
      <c r="D2390" s="3" t="str">
        <f>IF(ISNUMBER(A2390),COUNTIF(Calculations!B:B, A2390),"")</f>
        <v/>
      </c>
      <c r="E2390" s="3" t="str">
        <f>IF(ISNUMBER(A2390),COUNTIF(Calculations!A:A, A2390),"")</f>
        <v/>
      </c>
      <c r="F2390" s="3" t="str">
        <f t="shared" si="440"/>
        <v/>
      </c>
      <c r="G2390" s="3" t="str">
        <f t="shared" si="441"/>
        <v/>
      </c>
      <c r="H2390" s="3" t="str">
        <f t="shared" si="443"/>
        <v/>
      </c>
      <c r="I2390" s="3" t="str">
        <f t="shared" si="444"/>
        <v/>
      </c>
      <c r="J2390" s="3" t="str">
        <f t="shared" si="445"/>
        <v/>
      </c>
      <c r="K2390" s="3" t="str">
        <f t="shared" si="446"/>
        <v/>
      </c>
      <c r="L2390" s="3" t="str">
        <f t="shared" si="448"/>
        <v/>
      </c>
      <c r="M2390" s="3" t="str">
        <f t="shared" si="449"/>
        <v/>
      </c>
    </row>
    <row r="2391" spans="1:13" x14ac:dyDescent="0.2">
      <c r="A2391" s="9" t="str">
        <f t="shared" si="447"/>
        <v/>
      </c>
      <c r="B2391" s="3" t="str">
        <f t="shared" si="439"/>
        <v/>
      </c>
      <c r="C2391" s="3" t="str">
        <f t="shared" si="442"/>
        <v/>
      </c>
      <c r="D2391" s="3" t="str">
        <f>IF(ISNUMBER(A2391),COUNTIF(Calculations!B:B, A2391),"")</f>
        <v/>
      </c>
      <c r="E2391" s="3" t="str">
        <f>IF(ISNUMBER(A2391),COUNTIF(Calculations!A:A, A2391),"")</f>
        <v/>
      </c>
      <c r="F2391" s="3" t="str">
        <f t="shared" si="440"/>
        <v/>
      </c>
      <c r="G2391" s="3" t="str">
        <f t="shared" si="441"/>
        <v/>
      </c>
      <c r="H2391" s="3" t="str">
        <f t="shared" si="443"/>
        <v/>
      </c>
      <c r="I2391" s="3" t="str">
        <f t="shared" si="444"/>
        <v/>
      </c>
      <c r="J2391" s="3" t="str">
        <f t="shared" si="445"/>
        <v/>
      </c>
      <c r="K2391" s="3" t="str">
        <f t="shared" si="446"/>
        <v/>
      </c>
      <c r="L2391" s="3" t="str">
        <f t="shared" si="448"/>
        <v/>
      </c>
      <c r="M2391" s="3" t="str">
        <f t="shared" si="449"/>
        <v/>
      </c>
    </row>
    <row r="2392" spans="1:13" x14ac:dyDescent="0.2">
      <c r="A2392" s="9" t="str">
        <f t="shared" si="447"/>
        <v/>
      </c>
      <c r="B2392" s="3" t="str">
        <f t="shared" si="439"/>
        <v/>
      </c>
      <c r="C2392" s="3" t="str">
        <f t="shared" si="442"/>
        <v/>
      </c>
      <c r="D2392" s="3" t="str">
        <f>IF(ISNUMBER(A2392),COUNTIF(Calculations!B:B, A2392),"")</f>
        <v/>
      </c>
      <c r="E2392" s="3" t="str">
        <f>IF(ISNUMBER(A2392),COUNTIF(Calculations!A:A, A2392),"")</f>
        <v/>
      </c>
      <c r="F2392" s="3" t="str">
        <f t="shared" si="440"/>
        <v/>
      </c>
      <c r="G2392" s="3" t="str">
        <f t="shared" si="441"/>
        <v/>
      </c>
      <c r="H2392" s="3" t="str">
        <f t="shared" si="443"/>
        <v/>
      </c>
      <c r="I2392" s="3" t="str">
        <f t="shared" si="444"/>
        <v/>
      </c>
      <c r="J2392" s="3" t="str">
        <f t="shared" si="445"/>
        <v/>
      </c>
      <c r="K2392" s="3" t="str">
        <f t="shared" si="446"/>
        <v/>
      </c>
      <c r="L2392" s="3" t="str">
        <f t="shared" si="448"/>
        <v/>
      </c>
      <c r="M2392" s="3" t="str">
        <f t="shared" si="449"/>
        <v/>
      </c>
    </row>
    <row r="2393" spans="1:13" x14ac:dyDescent="0.2">
      <c r="A2393" s="9" t="str">
        <f t="shared" si="447"/>
        <v/>
      </c>
      <c r="B2393" s="3" t="str">
        <f t="shared" si="439"/>
        <v/>
      </c>
      <c r="C2393" s="3" t="str">
        <f t="shared" si="442"/>
        <v/>
      </c>
      <c r="D2393" s="3" t="str">
        <f>IF(ISNUMBER(A2393),COUNTIF(Calculations!B:B, A2393),"")</f>
        <v/>
      </c>
      <c r="E2393" s="3" t="str">
        <f>IF(ISNUMBER(A2393),COUNTIF(Calculations!A:A, A2393),"")</f>
        <v/>
      </c>
      <c r="F2393" s="3" t="str">
        <f t="shared" si="440"/>
        <v/>
      </c>
      <c r="G2393" s="3" t="str">
        <f t="shared" si="441"/>
        <v/>
      </c>
      <c r="H2393" s="3" t="str">
        <f t="shared" si="443"/>
        <v/>
      </c>
      <c r="I2393" s="3" t="str">
        <f t="shared" si="444"/>
        <v/>
      </c>
      <c r="J2393" s="3" t="str">
        <f t="shared" si="445"/>
        <v/>
      </c>
      <c r="K2393" s="3" t="str">
        <f t="shared" si="446"/>
        <v/>
      </c>
      <c r="L2393" s="3" t="str">
        <f t="shared" si="448"/>
        <v/>
      </c>
      <c r="M2393" s="3" t="str">
        <f t="shared" si="449"/>
        <v/>
      </c>
    </row>
    <row r="2394" spans="1:13" x14ac:dyDescent="0.2">
      <c r="A2394" s="9" t="str">
        <f t="shared" si="447"/>
        <v/>
      </c>
      <c r="B2394" s="3" t="str">
        <f t="shared" si="439"/>
        <v/>
      </c>
      <c r="C2394" s="3" t="str">
        <f t="shared" si="442"/>
        <v/>
      </c>
      <c r="D2394" s="3" t="str">
        <f>IF(ISNUMBER(A2394),COUNTIF(Calculations!B:B, A2394),"")</f>
        <v/>
      </c>
      <c r="E2394" s="3" t="str">
        <f>IF(ISNUMBER(A2394),COUNTIF(Calculations!A:A, A2394),"")</f>
        <v/>
      </c>
      <c r="F2394" s="3" t="str">
        <f t="shared" si="440"/>
        <v/>
      </c>
      <c r="G2394" s="3" t="str">
        <f t="shared" si="441"/>
        <v/>
      </c>
      <c r="H2394" s="3" t="str">
        <f t="shared" si="443"/>
        <v/>
      </c>
      <c r="I2394" s="3" t="str">
        <f t="shared" si="444"/>
        <v/>
      </c>
      <c r="J2394" s="3" t="str">
        <f t="shared" si="445"/>
        <v/>
      </c>
      <c r="K2394" s="3" t="str">
        <f t="shared" si="446"/>
        <v/>
      </c>
      <c r="L2394" s="3" t="str">
        <f t="shared" si="448"/>
        <v/>
      </c>
      <c r="M2394" s="3" t="str">
        <f t="shared" si="449"/>
        <v/>
      </c>
    </row>
    <row r="2395" spans="1:13" x14ac:dyDescent="0.2">
      <c r="A2395" s="9" t="str">
        <f t="shared" si="447"/>
        <v/>
      </c>
      <c r="B2395" s="3" t="str">
        <f t="shared" si="439"/>
        <v/>
      </c>
      <c r="C2395" s="3" t="str">
        <f t="shared" si="442"/>
        <v/>
      </c>
      <c r="D2395" s="3" t="str">
        <f>IF(ISNUMBER(A2395),COUNTIF(Calculations!B:B, A2395),"")</f>
        <v/>
      </c>
      <c r="E2395" s="3" t="str">
        <f>IF(ISNUMBER(A2395),COUNTIF(Calculations!A:A, A2395),"")</f>
        <v/>
      </c>
      <c r="F2395" s="3" t="str">
        <f t="shared" si="440"/>
        <v/>
      </c>
      <c r="G2395" s="3" t="str">
        <f t="shared" si="441"/>
        <v/>
      </c>
      <c r="H2395" s="3" t="str">
        <f t="shared" si="443"/>
        <v/>
      </c>
      <c r="I2395" s="3" t="str">
        <f t="shared" si="444"/>
        <v/>
      </c>
      <c r="J2395" s="3" t="str">
        <f t="shared" si="445"/>
        <v/>
      </c>
      <c r="K2395" s="3" t="str">
        <f t="shared" si="446"/>
        <v/>
      </c>
      <c r="L2395" s="3" t="str">
        <f t="shared" si="448"/>
        <v/>
      </c>
      <c r="M2395" s="3" t="str">
        <f t="shared" si="449"/>
        <v/>
      </c>
    </row>
    <row r="2396" spans="1:13" x14ac:dyDescent="0.2">
      <c r="A2396" s="9" t="str">
        <f t="shared" si="447"/>
        <v/>
      </c>
      <c r="B2396" s="3" t="str">
        <f t="shared" si="439"/>
        <v/>
      </c>
      <c r="C2396" s="3" t="str">
        <f t="shared" si="442"/>
        <v/>
      </c>
      <c r="D2396" s="3" t="str">
        <f>IF(ISNUMBER(A2396),COUNTIF(Calculations!B:B, A2396),"")</f>
        <v/>
      </c>
      <c r="E2396" s="3" t="str">
        <f>IF(ISNUMBER(A2396),COUNTIF(Calculations!A:A, A2396),"")</f>
        <v/>
      </c>
      <c r="F2396" s="3" t="str">
        <f t="shared" si="440"/>
        <v/>
      </c>
      <c r="G2396" s="3" t="str">
        <f t="shared" si="441"/>
        <v/>
      </c>
      <c r="H2396" s="3" t="str">
        <f t="shared" si="443"/>
        <v/>
      </c>
      <c r="I2396" s="3" t="str">
        <f t="shared" si="444"/>
        <v/>
      </c>
      <c r="J2396" s="3" t="str">
        <f t="shared" si="445"/>
        <v/>
      </c>
      <c r="K2396" s="3" t="str">
        <f t="shared" si="446"/>
        <v/>
      </c>
      <c r="L2396" s="3" t="str">
        <f t="shared" si="448"/>
        <v/>
      </c>
      <c r="M2396" s="3" t="str">
        <f t="shared" si="449"/>
        <v/>
      </c>
    </row>
    <row r="2397" spans="1:13" x14ac:dyDescent="0.2">
      <c r="A2397" s="9" t="str">
        <f t="shared" si="447"/>
        <v/>
      </c>
      <c r="B2397" s="3" t="str">
        <f t="shared" si="439"/>
        <v/>
      </c>
      <c r="C2397" s="3" t="str">
        <f t="shared" si="442"/>
        <v/>
      </c>
      <c r="D2397" s="3" t="str">
        <f>IF(ISNUMBER(A2397),COUNTIF(Calculations!B:B, A2397),"")</f>
        <v/>
      </c>
      <c r="E2397" s="3" t="str">
        <f>IF(ISNUMBER(A2397),COUNTIF(Calculations!A:A, A2397),"")</f>
        <v/>
      </c>
      <c r="F2397" s="3" t="str">
        <f t="shared" si="440"/>
        <v/>
      </c>
      <c r="G2397" s="3" t="str">
        <f t="shared" si="441"/>
        <v/>
      </c>
      <c r="H2397" s="3" t="str">
        <f t="shared" si="443"/>
        <v/>
      </c>
      <c r="I2397" s="3" t="str">
        <f t="shared" si="444"/>
        <v/>
      </c>
      <c r="J2397" s="3" t="str">
        <f t="shared" si="445"/>
        <v/>
      </c>
      <c r="K2397" s="3" t="str">
        <f t="shared" si="446"/>
        <v/>
      </c>
      <c r="L2397" s="3" t="str">
        <f t="shared" si="448"/>
        <v/>
      </c>
      <c r="M2397" s="3" t="str">
        <f t="shared" si="449"/>
        <v/>
      </c>
    </row>
    <row r="2398" spans="1:13" x14ac:dyDescent="0.2">
      <c r="A2398" s="9" t="str">
        <f t="shared" si="447"/>
        <v/>
      </c>
      <c r="B2398" s="3" t="str">
        <f t="shared" si="439"/>
        <v/>
      </c>
      <c r="C2398" s="3" t="str">
        <f t="shared" si="442"/>
        <v/>
      </c>
      <c r="D2398" s="3" t="str">
        <f>IF(ISNUMBER(A2398),COUNTIF(Calculations!B:B, A2398),"")</f>
        <v/>
      </c>
      <c r="E2398" s="3" t="str">
        <f>IF(ISNUMBER(A2398),COUNTIF(Calculations!A:A, A2398),"")</f>
        <v/>
      </c>
      <c r="F2398" s="3" t="str">
        <f t="shared" si="440"/>
        <v/>
      </c>
      <c r="G2398" s="3" t="str">
        <f t="shared" si="441"/>
        <v/>
      </c>
      <c r="H2398" s="3" t="str">
        <f t="shared" si="443"/>
        <v/>
      </c>
      <c r="I2398" s="3" t="str">
        <f t="shared" si="444"/>
        <v/>
      </c>
      <c r="J2398" s="3" t="str">
        <f t="shared" si="445"/>
        <v/>
      </c>
      <c r="K2398" s="3" t="str">
        <f t="shared" si="446"/>
        <v/>
      </c>
      <c r="L2398" s="3" t="str">
        <f t="shared" si="448"/>
        <v/>
      </c>
      <c r="M2398" s="3" t="str">
        <f t="shared" si="449"/>
        <v/>
      </c>
    </row>
    <row r="2399" spans="1:13" x14ac:dyDescent="0.2">
      <c r="A2399" s="9" t="str">
        <f t="shared" si="447"/>
        <v/>
      </c>
      <c r="B2399" s="3" t="str">
        <f t="shared" si="439"/>
        <v/>
      </c>
      <c r="C2399" s="3" t="str">
        <f t="shared" si="442"/>
        <v/>
      </c>
      <c r="D2399" s="3" t="str">
        <f>IF(ISNUMBER(A2399),COUNTIF(Calculations!B:B, A2399),"")</f>
        <v/>
      </c>
      <c r="E2399" s="3" t="str">
        <f>IF(ISNUMBER(A2399),COUNTIF(Calculations!A:A, A2399),"")</f>
        <v/>
      </c>
      <c r="F2399" s="3" t="str">
        <f t="shared" si="440"/>
        <v/>
      </c>
      <c r="G2399" s="3" t="str">
        <f t="shared" si="441"/>
        <v/>
      </c>
      <c r="H2399" s="3" t="str">
        <f t="shared" si="443"/>
        <v/>
      </c>
      <c r="I2399" s="3" t="str">
        <f t="shared" si="444"/>
        <v/>
      </c>
      <c r="J2399" s="3" t="str">
        <f t="shared" si="445"/>
        <v/>
      </c>
      <c r="K2399" s="3" t="str">
        <f t="shared" si="446"/>
        <v/>
      </c>
      <c r="L2399" s="3" t="str">
        <f t="shared" si="448"/>
        <v/>
      </c>
      <c r="M2399" s="3" t="str">
        <f t="shared" si="449"/>
        <v/>
      </c>
    </row>
    <row r="2400" spans="1:13" x14ac:dyDescent="0.2">
      <c r="A2400" s="9" t="str">
        <f t="shared" si="447"/>
        <v/>
      </c>
      <c r="B2400" s="3" t="str">
        <f t="shared" si="439"/>
        <v/>
      </c>
      <c r="C2400" s="3" t="str">
        <f t="shared" si="442"/>
        <v/>
      </c>
      <c r="D2400" s="3" t="str">
        <f>IF(ISNUMBER(A2400),COUNTIF(Calculations!B:B, A2400),"")</f>
        <v/>
      </c>
      <c r="E2400" s="3" t="str">
        <f>IF(ISNUMBER(A2400),COUNTIF(Calculations!A:A, A2400),"")</f>
        <v/>
      </c>
      <c r="F2400" s="3" t="str">
        <f t="shared" si="440"/>
        <v/>
      </c>
      <c r="G2400" s="3" t="str">
        <f t="shared" si="441"/>
        <v/>
      </c>
      <c r="H2400" s="3" t="str">
        <f t="shared" si="443"/>
        <v/>
      </c>
      <c r="I2400" s="3" t="str">
        <f t="shared" si="444"/>
        <v/>
      </c>
      <c r="J2400" s="3" t="str">
        <f t="shared" si="445"/>
        <v/>
      </c>
      <c r="K2400" s="3" t="str">
        <f t="shared" si="446"/>
        <v/>
      </c>
      <c r="L2400" s="3" t="str">
        <f t="shared" si="448"/>
        <v/>
      </c>
      <c r="M2400" s="3" t="str">
        <f t="shared" si="449"/>
        <v/>
      </c>
    </row>
    <row r="2401" spans="1:13" x14ac:dyDescent="0.2">
      <c r="A2401" s="9" t="str">
        <f t="shared" si="447"/>
        <v/>
      </c>
      <c r="B2401" s="3" t="str">
        <f t="shared" si="439"/>
        <v/>
      </c>
      <c r="C2401" s="3" t="str">
        <f t="shared" si="442"/>
        <v/>
      </c>
      <c r="D2401" s="3" t="str">
        <f>IF(ISNUMBER(A2401),COUNTIF(Calculations!B:B, A2401),"")</f>
        <v/>
      </c>
      <c r="E2401" s="3" t="str">
        <f>IF(ISNUMBER(A2401),COUNTIF(Calculations!A:A, A2401),"")</f>
        <v/>
      </c>
      <c r="F2401" s="3" t="str">
        <f t="shared" si="440"/>
        <v/>
      </c>
      <c r="G2401" s="3" t="str">
        <f t="shared" si="441"/>
        <v/>
      </c>
      <c r="H2401" s="3" t="str">
        <f t="shared" si="443"/>
        <v/>
      </c>
      <c r="I2401" s="3" t="str">
        <f t="shared" si="444"/>
        <v/>
      </c>
      <c r="J2401" s="3" t="str">
        <f t="shared" si="445"/>
        <v/>
      </c>
      <c r="K2401" s="3" t="str">
        <f t="shared" si="446"/>
        <v/>
      </c>
      <c r="L2401" s="3" t="str">
        <f t="shared" si="448"/>
        <v/>
      </c>
      <c r="M2401" s="3" t="str">
        <f t="shared" si="449"/>
        <v/>
      </c>
    </row>
    <row r="2402" spans="1:13" x14ac:dyDescent="0.2">
      <c r="A2402" s="9" t="str">
        <f t="shared" si="447"/>
        <v/>
      </c>
      <c r="B2402" s="3" t="str">
        <f t="shared" si="439"/>
        <v/>
      </c>
      <c r="C2402" s="3" t="str">
        <f t="shared" si="442"/>
        <v/>
      </c>
      <c r="D2402" s="3" t="str">
        <f>IF(ISNUMBER(A2402),COUNTIF(Calculations!B:B, A2402),"")</f>
        <v/>
      </c>
      <c r="E2402" s="3" t="str">
        <f>IF(ISNUMBER(A2402),COUNTIF(Calculations!A:A, A2402),"")</f>
        <v/>
      </c>
      <c r="F2402" s="3" t="str">
        <f t="shared" si="440"/>
        <v/>
      </c>
      <c r="G2402" s="3" t="str">
        <f t="shared" si="441"/>
        <v/>
      </c>
      <c r="H2402" s="3" t="str">
        <f t="shared" si="443"/>
        <v/>
      </c>
      <c r="I2402" s="3" t="str">
        <f t="shared" si="444"/>
        <v/>
      </c>
      <c r="J2402" s="3" t="str">
        <f t="shared" si="445"/>
        <v/>
      </c>
      <c r="K2402" s="3" t="str">
        <f t="shared" si="446"/>
        <v/>
      </c>
      <c r="L2402" s="3" t="str">
        <f t="shared" si="448"/>
        <v/>
      </c>
      <c r="M2402" s="3" t="str">
        <f t="shared" si="449"/>
        <v/>
      </c>
    </row>
    <row r="2403" spans="1:13" x14ac:dyDescent="0.2">
      <c r="A2403" s="9" t="str">
        <f t="shared" si="447"/>
        <v/>
      </c>
      <c r="B2403" s="3" t="str">
        <f t="shared" si="439"/>
        <v/>
      </c>
      <c r="C2403" s="3" t="str">
        <f t="shared" si="442"/>
        <v/>
      </c>
      <c r="D2403" s="3" t="str">
        <f>IF(ISNUMBER(A2403),COUNTIF(Calculations!B:B, A2403),"")</f>
        <v/>
      </c>
      <c r="E2403" s="3" t="str">
        <f>IF(ISNUMBER(A2403),COUNTIF(Calculations!A:A, A2403),"")</f>
        <v/>
      </c>
      <c r="F2403" s="3" t="str">
        <f t="shared" si="440"/>
        <v/>
      </c>
      <c r="G2403" s="3" t="str">
        <f t="shared" si="441"/>
        <v/>
      </c>
      <c r="H2403" s="3" t="str">
        <f t="shared" si="443"/>
        <v/>
      </c>
      <c r="I2403" s="3" t="str">
        <f t="shared" si="444"/>
        <v/>
      </c>
      <c r="J2403" s="3" t="str">
        <f t="shared" si="445"/>
        <v/>
      </c>
      <c r="K2403" s="3" t="str">
        <f t="shared" si="446"/>
        <v/>
      </c>
      <c r="L2403" s="3" t="str">
        <f t="shared" si="448"/>
        <v/>
      </c>
      <c r="M2403" s="3" t="str">
        <f t="shared" si="449"/>
        <v/>
      </c>
    </row>
    <row r="2404" spans="1:13" x14ac:dyDescent="0.2">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3" t="str">
        <f t="shared" ref="F2404:F2467" si="451">IF(ISNUMBER(A2404),F2403 + D2404,"")</f>
        <v/>
      </c>
      <c r="G2404" s="3" t="str">
        <f t="shared" ref="G2404:G2467" si="452">IF(ISNUMBER(A2404),G2403 + E2404,"")</f>
        <v/>
      </c>
      <c r="H2404" s="3" t="str">
        <f t="shared" si="443"/>
        <v/>
      </c>
      <c r="I2404" s="3" t="str">
        <f t="shared" si="444"/>
        <v/>
      </c>
      <c r="J2404" s="3" t="str">
        <f t="shared" si="445"/>
        <v/>
      </c>
      <c r="K2404" s="3" t="str">
        <f t="shared" si="446"/>
        <v/>
      </c>
      <c r="L2404" s="3" t="str">
        <f t="shared" si="448"/>
        <v/>
      </c>
      <c r="M2404" s="3" t="str">
        <f t="shared" si="449"/>
        <v/>
      </c>
    </row>
    <row r="2405" spans="1:13" x14ac:dyDescent="0.2">
      <c r="A2405" s="9" t="str">
        <f t="shared" si="447"/>
        <v/>
      </c>
      <c r="B2405" s="3" t="str">
        <f t="shared" si="450"/>
        <v/>
      </c>
      <c r="C2405" s="3" t="str">
        <f t="shared" si="442"/>
        <v/>
      </c>
      <c r="D2405" s="3" t="str">
        <f>IF(ISNUMBER(A2405),COUNTIF(Calculations!B:B, A2405),"")</f>
        <v/>
      </c>
      <c r="E2405" s="3" t="str">
        <f>IF(ISNUMBER(A2405),COUNTIF(Calculations!A:A, A2405),"")</f>
        <v/>
      </c>
      <c r="F2405" s="3" t="str">
        <f t="shared" si="451"/>
        <v/>
      </c>
      <c r="G2405" s="3" t="str">
        <f t="shared" si="452"/>
        <v/>
      </c>
      <c r="H2405" s="3" t="str">
        <f t="shared" si="443"/>
        <v/>
      </c>
      <c r="I2405" s="3" t="str">
        <f t="shared" si="444"/>
        <v/>
      </c>
      <c r="J2405" s="3" t="str">
        <f t="shared" si="445"/>
        <v/>
      </c>
      <c r="K2405" s="3" t="str">
        <f t="shared" si="446"/>
        <v/>
      </c>
      <c r="L2405" s="3" t="str">
        <f t="shared" si="448"/>
        <v/>
      </c>
      <c r="M2405" s="3" t="str">
        <f t="shared" si="449"/>
        <v/>
      </c>
    </row>
    <row r="2406" spans="1:13" x14ac:dyDescent="0.2">
      <c r="A2406" s="9" t="str">
        <f t="shared" si="447"/>
        <v/>
      </c>
      <c r="B2406" s="3" t="str">
        <f t="shared" si="450"/>
        <v/>
      </c>
      <c r="C2406" s="3" t="str">
        <f t="shared" si="442"/>
        <v/>
      </c>
      <c r="D2406" s="3" t="str">
        <f>IF(ISNUMBER(A2406),COUNTIF(Calculations!B:B, A2406),"")</f>
        <v/>
      </c>
      <c r="E2406" s="3" t="str">
        <f>IF(ISNUMBER(A2406),COUNTIF(Calculations!A:A, A2406),"")</f>
        <v/>
      </c>
      <c r="F2406" s="3" t="str">
        <f t="shared" si="451"/>
        <v/>
      </c>
      <c r="G2406" s="3" t="str">
        <f t="shared" si="452"/>
        <v/>
      </c>
      <c r="H2406" s="3" t="str">
        <f t="shared" si="443"/>
        <v/>
      </c>
      <c r="I2406" s="3" t="str">
        <f t="shared" si="444"/>
        <v/>
      </c>
      <c r="J2406" s="3" t="str">
        <f t="shared" si="445"/>
        <v/>
      </c>
      <c r="K2406" s="3" t="str">
        <f t="shared" si="446"/>
        <v/>
      </c>
      <c r="L2406" s="3" t="str">
        <f t="shared" si="448"/>
        <v/>
      </c>
      <c r="M2406" s="3" t="str">
        <f t="shared" si="449"/>
        <v/>
      </c>
    </row>
    <row r="2407" spans="1:13" x14ac:dyDescent="0.2">
      <c r="A2407" s="9" t="str">
        <f t="shared" si="447"/>
        <v/>
      </c>
      <c r="B2407" s="3" t="str">
        <f t="shared" si="450"/>
        <v/>
      </c>
      <c r="C2407" s="3" t="str">
        <f t="shared" si="442"/>
        <v/>
      </c>
      <c r="D2407" s="3" t="str">
        <f>IF(ISNUMBER(A2407),COUNTIF(Calculations!B:B, A2407),"")</f>
        <v/>
      </c>
      <c r="E2407" s="3" t="str">
        <f>IF(ISNUMBER(A2407),COUNTIF(Calculations!A:A, A2407),"")</f>
        <v/>
      </c>
      <c r="F2407" s="3" t="str">
        <f t="shared" si="451"/>
        <v/>
      </c>
      <c r="G2407" s="3" t="str">
        <f t="shared" si="452"/>
        <v/>
      </c>
      <c r="H2407" s="3" t="str">
        <f t="shared" si="443"/>
        <v/>
      </c>
      <c r="I2407" s="3" t="str">
        <f t="shared" si="444"/>
        <v/>
      </c>
      <c r="J2407" s="3" t="str">
        <f t="shared" si="445"/>
        <v/>
      </c>
      <c r="K2407" s="3" t="str">
        <f t="shared" si="446"/>
        <v/>
      </c>
      <c r="L2407" s="3" t="str">
        <f t="shared" si="448"/>
        <v/>
      </c>
      <c r="M2407" s="3" t="str">
        <f t="shared" si="449"/>
        <v/>
      </c>
    </row>
    <row r="2408" spans="1:13" x14ac:dyDescent="0.2">
      <c r="A2408" s="9" t="str">
        <f t="shared" si="447"/>
        <v/>
      </c>
      <c r="B2408" s="3" t="str">
        <f t="shared" si="450"/>
        <v/>
      </c>
      <c r="C2408" s="3" t="str">
        <f t="shared" si="442"/>
        <v/>
      </c>
      <c r="D2408" s="3" t="str">
        <f>IF(ISNUMBER(A2408),COUNTIF(Calculations!B:B, A2408),"")</f>
        <v/>
      </c>
      <c r="E2408" s="3" t="str">
        <f>IF(ISNUMBER(A2408),COUNTIF(Calculations!A:A, A2408),"")</f>
        <v/>
      </c>
      <c r="F2408" s="3" t="str">
        <f t="shared" si="451"/>
        <v/>
      </c>
      <c r="G2408" s="3" t="str">
        <f t="shared" si="452"/>
        <v/>
      </c>
      <c r="H2408" s="3" t="str">
        <f t="shared" si="443"/>
        <v/>
      </c>
      <c r="I2408" s="3" t="str">
        <f t="shared" si="444"/>
        <v/>
      </c>
      <c r="J2408" s="3" t="str">
        <f t="shared" si="445"/>
        <v/>
      </c>
      <c r="K2408" s="3" t="str">
        <f t="shared" si="446"/>
        <v/>
      </c>
      <c r="L2408" s="3" t="str">
        <f t="shared" si="448"/>
        <v/>
      </c>
      <c r="M2408" s="3" t="str">
        <f t="shared" si="449"/>
        <v/>
      </c>
    </row>
    <row r="2409" spans="1:13" x14ac:dyDescent="0.2">
      <c r="A2409" s="9" t="str">
        <f t="shared" si="447"/>
        <v/>
      </c>
      <c r="B2409" s="3" t="str">
        <f t="shared" si="450"/>
        <v/>
      </c>
      <c r="C2409" s="3" t="str">
        <f t="shared" si="442"/>
        <v/>
      </c>
      <c r="D2409" s="3" t="str">
        <f>IF(ISNUMBER(A2409),COUNTIF(Calculations!B:B, A2409),"")</f>
        <v/>
      </c>
      <c r="E2409" s="3" t="str">
        <f>IF(ISNUMBER(A2409),COUNTIF(Calculations!A:A, A2409),"")</f>
        <v/>
      </c>
      <c r="F2409" s="3" t="str">
        <f t="shared" si="451"/>
        <v/>
      </c>
      <c r="G2409" s="3" t="str">
        <f t="shared" si="452"/>
        <v/>
      </c>
      <c r="H2409" s="3" t="str">
        <f t="shared" si="443"/>
        <v/>
      </c>
      <c r="I2409" s="3" t="str">
        <f t="shared" si="444"/>
        <v/>
      </c>
      <c r="J2409" s="3" t="str">
        <f t="shared" si="445"/>
        <v/>
      </c>
      <c r="K2409" s="3" t="str">
        <f t="shared" si="446"/>
        <v/>
      </c>
      <c r="L2409" s="3" t="str">
        <f t="shared" si="448"/>
        <v/>
      </c>
      <c r="M2409" s="3" t="str">
        <f t="shared" si="449"/>
        <v/>
      </c>
    </row>
    <row r="2410" spans="1:13" x14ac:dyDescent="0.2">
      <c r="A2410" s="9" t="str">
        <f t="shared" si="447"/>
        <v/>
      </c>
      <c r="B2410" s="3" t="str">
        <f t="shared" si="450"/>
        <v/>
      </c>
      <c r="C2410" s="3" t="str">
        <f t="shared" si="442"/>
        <v/>
      </c>
      <c r="D2410" s="3" t="str">
        <f>IF(ISNUMBER(A2410),COUNTIF(Calculations!B:B, A2410),"")</f>
        <v/>
      </c>
      <c r="E2410" s="3" t="str">
        <f>IF(ISNUMBER(A2410),COUNTIF(Calculations!A:A, A2410),"")</f>
        <v/>
      </c>
      <c r="F2410" s="3" t="str">
        <f t="shared" si="451"/>
        <v/>
      </c>
      <c r="G2410" s="3" t="str">
        <f t="shared" si="452"/>
        <v/>
      </c>
      <c r="H2410" s="3" t="str">
        <f t="shared" si="443"/>
        <v/>
      </c>
      <c r="I2410" s="3" t="str">
        <f t="shared" si="444"/>
        <v/>
      </c>
      <c r="J2410" s="3" t="str">
        <f t="shared" si="445"/>
        <v/>
      </c>
      <c r="K2410" s="3" t="str">
        <f t="shared" si="446"/>
        <v/>
      </c>
      <c r="L2410" s="3" t="str">
        <f t="shared" si="448"/>
        <v/>
      </c>
      <c r="M2410" s="3" t="str">
        <f t="shared" si="449"/>
        <v/>
      </c>
    </row>
    <row r="2411" spans="1:13" x14ac:dyDescent="0.2">
      <c r="A2411" s="9" t="str">
        <f t="shared" si="447"/>
        <v/>
      </c>
      <c r="B2411" s="3" t="str">
        <f t="shared" si="450"/>
        <v/>
      </c>
      <c r="C2411" s="3" t="str">
        <f t="shared" si="442"/>
        <v/>
      </c>
      <c r="D2411" s="3" t="str">
        <f>IF(ISNUMBER(A2411),COUNTIF(Calculations!B:B, A2411),"")</f>
        <v/>
      </c>
      <c r="E2411" s="3" t="str">
        <f>IF(ISNUMBER(A2411),COUNTIF(Calculations!A:A, A2411),"")</f>
        <v/>
      </c>
      <c r="F2411" s="3" t="str">
        <f t="shared" si="451"/>
        <v/>
      </c>
      <c r="G2411" s="3" t="str">
        <f t="shared" si="452"/>
        <v/>
      </c>
      <c r="H2411" s="3" t="str">
        <f t="shared" si="443"/>
        <v/>
      </c>
      <c r="I2411" s="3" t="str">
        <f t="shared" si="444"/>
        <v/>
      </c>
      <c r="J2411" s="3" t="str">
        <f t="shared" si="445"/>
        <v/>
      </c>
      <c r="K2411" s="3" t="str">
        <f t="shared" si="446"/>
        <v/>
      </c>
      <c r="L2411" s="3" t="str">
        <f t="shared" si="448"/>
        <v/>
      </c>
      <c r="M2411" s="3" t="str">
        <f t="shared" si="449"/>
        <v/>
      </c>
    </row>
    <row r="2412" spans="1:13" x14ac:dyDescent="0.2">
      <c r="A2412" s="9" t="str">
        <f t="shared" si="447"/>
        <v/>
      </c>
      <c r="B2412" s="3" t="str">
        <f t="shared" si="450"/>
        <v/>
      </c>
      <c r="C2412" s="3" t="str">
        <f t="shared" si="442"/>
        <v/>
      </c>
      <c r="D2412" s="3" t="str">
        <f>IF(ISNUMBER(A2412),COUNTIF(Calculations!B:B, A2412),"")</f>
        <v/>
      </c>
      <c r="E2412" s="3" t="str">
        <f>IF(ISNUMBER(A2412),COUNTIF(Calculations!A:A, A2412),"")</f>
        <v/>
      </c>
      <c r="F2412" s="3" t="str">
        <f t="shared" si="451"/>
        <v/>
      </c>
      <c r="G2412" s="3" t="str">
        <f t="shared" si="452"/>
        <v/>
      </c>
      <c r="H2412" s="3" t="str">
        <f t="shared" si="443"/>
        <v/>
      </c>
      <c r="I2412" s="3" t="str">
        <f t="shared" si="444"/>
        <v/>
      </c>
      <c r="J2412" s="3" t="str">
        <f t="shared" si="445"/>
        <v/>
      </c>
      <c r="K2412" s="3" t="str">
        <f t="shared" si="446"/>
        <v/>
      </c>
      <c r="L2412" s="3" t="str">
        <f t="shared" si="448"/>
        <v/>
      </c>
      <c r="M2412" s="3" t="str">
        <f t="shared" si="449"/>
        <v/>
      </c>
    </row>
    <row r="2413" spans="1:13" x14ac:dyDescent="0.2">
      <c r="A2413" s="9" t="str">
        <f t="shared" si="447"/>
        <v/>
      </c>
      <c r="B2413" s="3" t="str">
        <f t="shared" si="450"/>
        <v/>
      </c>
      <c r="C2413" s="3" t="str">
        <f t="shared" si="442"/>
        <v/>
      </c>
      <c r="D2413" s="3" t="str">
        <f>IF(ISNUMBER(A2413),COUNTIF(Calculations!B:B, A2413),"")</f>
        <v/>
      </c>
      <c r="E2413" s="3" t="str">
        <f>IF(ISNUMBER(A2413),COUNTIF(Calculations!A:A, A2413),"")</f>
        <v/>
      </c>
      <c r="F2413" s="3" t="str">
        <f t="shared" si="451"/>
        <v/>
      </c>
      <c r="G2413" s="3" t="str">
        <f t="shared" si="452"/>
        <v/>
      </c>
      <c r="H2413" s="3" t="str">
        <f t="shared" si="443"/>
        <v/>
      </c>
      <c r="I2413" s="3" t="str">
        <f t="shared" si="444"/>
        <v/>
      </c>
      <c r="J2413" s="3" t="str">
        <f t="shared" si="445"/>
        <v/>
      </c>
      <c r="K2413" s="3" t="str">
        <f t="shared" si="446"/>
        <v/>
      </c>
      <c r="L2413" s="3" t="str">
        <f t="shared" si="448"/>
        <v/>
      </c>
      <c r="M2413" s="3" t="str">
        <f t="shared" si="449"/>
        <v/>
      </c>
    </row>
    <row r="2414" spans="1:13" x14ac:dyDescent="0.2">
      <c r="A2414" s="9" t="str">
        <f t="shared" si="447"/>
        <v/>
      </c>
      <c r="B2414" s="3" t="str">
        <f t="shared" si="450"/>
        <v/>
      </c>
      <c r="C2414" s="3" t="str">
        <f t="shared" si="442"/>
        <v/>
      </c>
      <c r="D2414" s="3" t="str">
        <f>IF(ISNUMBER(A2414),COUNTIF(Calculations!B:B, A2414),"")</f>
        <v/>
      </c>
      <c r="E2414" s="3" t="str">
        <f>IF(ISNUMBER(A2414),COUNTIF(Calculations!A:A, A2414),"")</f>
        <v/>
      </c>
      <c r="F2414" s="3" t="str">
        <f t="shared" si="451"/>
        <v/>
      </c>
      <c r="G2414" s="3" t="str">
        <f t="shared" si="452"/>
        <v/>
      </c>
      <c r="H2414" s="3" t="str">
        <f t="shared" si="443"/>
        <v/>
      </c>
      <c r="I2414" s="3" t="str">
        <f t="shared" si="444"/>
        <v/>
      </c>
      <c r="J2414" s="3" t="str">
        <f t="shared" si="445"/>
        <v/>
      </c>
      <c r="K2414" s="3" t="str">
        <f t="shared" si="446"/>
        <v/>
      </c>
      <c r="L2414" s="3" t="str">
        <f t="shared" si="448"/>
        <v/>
      </c>
      <c r="M2414" s="3" t="str">
        <f t="shared" si="449"/>
        <v/>
      </c>
    </row>
    <row r="2415" spans="1:13" x14ac:dyDescent="0.2">
      <c r="A2415" s="9" t="str">
        <f t="shared" si="447"/>
        <v/>
      </c>
      <c r="B2415" s="3" t="str">
        <f t="shared" si="450"/>
        <v/>
      </c>
      <c r="C2415" s="3" t="str">
        <f t="shared" si="442"/>
        <v/>
      </c>
      <c r="D2415" s="3" t="str">
        <f>IF(ISNUMBER(A2415),COUNTIF(Calculations!B:B, A2415),"")</f>
        <v/>
      </c>
      <c r="E2415" s="3" t="str">
        <f>IF(ISNUMBER(A2415),COUNTIF(Calculations!A:A, A2415),"")</f>
        <v/>
      </c>
      <c r="F2415" s="3" t="str">
        <f t="shared" si="451"/>
        <v/>
      </c>
      <c r="G2415" s="3" t="str">
        <f t="shared" si="452"/>
        <v/>
      </c>
      <c r="H2415" s="3" t="str">
        <f t="shared" si="443"/>
        <v/>
      </c>
      <c r="I2415" s="3" t="str">
        <f t="shared" si="444"/>
        <v/>
      </c>
      <c r="J2415" s="3" t="str">
        <f t="shared" si="445"/>
        <v/>
      </c>
      <c r="K2415" s="3" t="str">
        <f t="shared" si="446"/>
        <v/>
      </c>
      <c r="L2415" s="3" t="str">
        <f t="shared" si="448"/>
        <v/>
      </c>
      <c r="M2415" s="3" t="str">
        <f t="shared" si="449"/>
        <v/>
      </c>
    </row>
    <row r="2416" spans="1:13" x14ac:dyDescent="0.2">
      <c r="A2416" s="9" t="str">
        <f t="shared" si="447"/>
        <v/>
      </c>
      <c r="B2416" s="3" t="str">
        <f t="shared" si="450"/>
        <v/>
      </c>
      <c r="C2416" s="3" t="str">
        <f t="shared" si="442"/>
        <v/>
      </c>
      <c r="D2416" s="3" t="str">
        <f>IF(ISNUMBER(A2416),COUNTIF(Calculations!B:B, A2416),"")</f>
        <v/>
      </c>
      <c r="E2416" s="3" t="str">
        <f>IF(ISNUMBER(A2416),COUNTIF(Calculations!A:A, A2416),"")</f>
        <v/>
      </c>
      <c r="F2416" s="3" t="str">
        <f t="shared" si="451"/>
        <v/>
      </c>
      <c r="G2416" s="3" t="str">
        <f t="shared" si="452"/>
        <v/>
      </c>
      <c r="H2416" s="3" t="str">
        <f t="shared" si="443"/>
        <v/>
      </c>
      <c r="I2416" s="3" t="str">
        <f t="shared" si="444"/>
        <v/>
      </c>
      <c r="J2416" s="3" t="str">
        <f t="shared" si="445"/>
        <v/>
      </c>
      <c r="K2416" s="3" t="str">
        <f t="shared" si="446"/>
        <v/>
      </c>
      <c r="L2416" s="3" t="str">
        <f t="shared" si="448"/>
        <v/>
      </c>
      <c r="M2416" s="3" t="str">
        <f t="shared" si="449"/>
        <v/>
      </c>
    </row>
    <row r="2417" spans="1:13" x14ac:dyDescent="0.2">
      <c r="A2417" s="9" t="str">
        <f t="shared" si="447"/>
        <v/>
      </c>
      <c r="B2417" s="3" t="str">
        <f t="shared" si="450"/>
        <v/>
      </c>
      <c r="C2417" s="3" t="str">
        <f t="shared" si="442"/>
        <v/>
      </c>
      <c r="D2417" s="3" t="str">
        <f>IF(ISNUMBER(A2417),COUNTIF(Calculations!B:B, A2417),"")</f>
        <v/>
      </c>
      <c r="E2417" s="3" t="str">
        <f>IF(ISNUMBER(A2417),COUNTIF(Calculations!A:A, A2417),"")</f>
        <v/>
      </c>
      <c r="F2417" s="3" t="str">
        <f t="shared" si="451"/>
        <v/>
      </c>
      <c r="G2417" s="3" t="str">
        <f t="shared" si="452"/>
        <v/>
      </c>
      <c r="H2417" s="3" t="str">
        <f t="shared" si="443"/>
        <v/>
      </c>
      <c r="I2417" s="3" t="str">
        <f t="shared" si="444"/>
        <v/>
      </c>
      <c r="J2417" s="3" t="str">
        <f t="shared" si="445"/>
        <v/>
      </c>
      <c r="K2417" s="3" t="str">
        <f t="shared" si="446"/>
        <v/>
      </c>
      <c r="L2417" s="3" t="str">
        <f t="shared" si="448"/>
        <v/>
      </c>
      <c r="M2417" s="3" t="str">
        <f t="shared" si="449"/>
        <v/>
      </c>
    </row>
    <row r="2418" spans="1:13" x14ac:dyDescent="0.2">
      <c r="A2418" s="9" t="str">
        <f t="shared" si="447"/>
        <v/>
      </c>
      <c r="B2418" s="3" t="str">
        <f t="shared" si="450"/>
        <v/>
      </c>
      <c r="C2418" s="3" t="str">
        <f t="shared" si="442"/>
        <v/>
      </c>
      <c r="D2418" s="3" t="str">
        <f>IF(ISNUMBER(A2418),COUNTIF(Calculations!B:B, A2418),"")</f>
        <v/>
      </c>
      <c r="E2418" s="3" t="str">
        <f>IF(ISNUMBER(A2418),COUNTIF(Calculations!A:A, A2418),"")</f>
        <v/>
      </c>
      <c r="F2418" s="3" t="str">
        <f t="shared" si="451"/>
        <v/>
      </c>
      <c r="G2418" s="3" t="str">
        <f t="shared" si="452"/>
        <v/>
      </c>
      <c r="H2418" s="3" t="str">
        <f t="shared" si="443"/>
        <v/>
      </c>
      <c r="I2418" s="3" t="str">
        <f t="shared" si="444"/>
        <v/>
      </c>
      <c r="J2418" s="3" t="str">
        <f t="shared" si="445"/>
        <v/>
      </c>
      <c r="K2418" s="3" t="str">
        <f t="shared" si="446"/>
        <v/>
      </c>
      <c r="L2418" s="3" t="str">
        <f t="shared" si="448"/>
        <v/>
      </c>
      <c r="M2418" s="3" t="str">
        <f t="shared" si="449"/>
        <v/>
      </c>
    </row>
    <row r="2419" spans="1:13" x14ac:dyDescent="0.2">
      <c r="A2419" s="9" t="str">
        <f t="shared" si="447"/>
        <v/>
      </c>
      <c r="B2419" s="3" t="str">
        <f t="shared" si="450"/>
        <v/>
      </c>
      <c r="C2419" s="3" t="str">
        <f t="shared" si="442"/>
        <v/>
      </c>
      <c r="D2419" s="3" t="str">
        <f>IF(ISNUMBER(A2419),COUNTIF(Calculations!B:B, A2419),"")</f>
        <v/>
      </c>
      <c r="E2419" s="3" t="str">
        <f>IF(ISNUMBER(A2419),COUNTIF(Calculations!A:A, A2419),"")</f>
        <v/>
      </c>
      <c r="F2419" s="3" t="str">
        <f t="shared" si="451"/>
        <v/>
      </c>
      <c r="G2419" s="3" t="str">
        <f t="shared" si="452"/>
        <v/>
      </c>
      <c r="H2419" s="3" t="str">
        <f t="shared" si="443"/>
        <v/>
      </c>
      <c r="I2419" s="3" t="str">
        <f t="shared" si="444"/>
        <v/>
      </c>
      <c r="J2419" s="3" t="str">
        <f t="shared" si="445"/>
        <v/>
      </c>
      <c r="K2419" s="3" t="str">
        <f t="shared" si="446"/>
        <v/>
      </c>
      <c r="L2419" s="3" t="str">
        <f t="shared" si="448"/>
        <v/>
      </c>
      <c r="M2419" s="3" t="str">
        <f t="shared" si="449"/>
        <v/>
      </c>
    </row>
    <row r="2420" spans="1:13" x14ac:dyDescent="0.2">
      <c r="A2420" s="9" t="str">
        <f t="shared" si="447"/>
        <v/>
      </c>
      <c r="B2420" s="3" t="str">
        <f t="shared" si="450"/>
        <v/>
      </c>
      <c r="C2420" s="3" t="str">
        <f t="shared" si="442"/>
        <v/>
      </c>
      <c r="D2420" s="3" t="str">
        <f>IF(ISNUMBER(A2420),COUNTIF(Calculations!B:B, A2420),"")</f>
        <v/>
      </c>
      <c r="E2420" s="3" t="str">
        <f>IF(ISNUMBER(A2420),COUNTIF(Calculations!A:A, A2420),"")</f>
        <v/>
      </c>
      <c r="F2420" s="3" t="str">
        <f t="shared" si="451"/>
        <v/>
      </c>
      <c r="G2420" s="3" t="str">
        <f t="shared" si="452"/>
        <v/>
      </c>
      <c r="H2420" s="3" t="str">
        <f t="shared" si="443"/>
        <v/>
      </c>
      <c r="I2420" s="3" t="str">
        <f t="shared" si="444"/>
        <v/>
      </c>
      <c r="J2420" s="3" t="str">
        <f t="shared" si="445"/>
        <v/>
      </c>
      <c r="K2420" s="3" t="str">
        <f t="shared" si="446"/>
        <v/>
      </c>
      <c r="L2420" s="3" t="str">
        <f t="shared" si="448"/>
        <v/>
      </c>
      <c r="M2420" s="3" t="str">
        <f t="shared" si="449"/>
        <v/>
      </c>
    </row>
    <row r="2421" spans="1:13" x14ac:dyDescent="0.2">
      <c r="A2421" s="9" t="str">
        <f t="shared" si="447"/>
        <v/>
      </c>
      <c r="B2421" s="3" t="str">
        <f t="shared" si="450"/>
        <v/>
      </c>
      <c r="C2421" s="3" t="str">
        <f t="shared" si="442"/>
        <v/>
      </c>
      <c r="D2421" s="3" t="str">
        <f>IF(ISNUMBER(A2421),COUNTIF(Calculations!B:B, A2421),"")</f>
        <v/>
      </c>
      <c r="E2421" s="3" t="str">
        <f>IF(ISNUMBER(A2421),COUNTIF(Calculations!A:A, A2421),"")</f>
        <v/>
      </c>
      <c r="F2421" s="3" t="str">
        <f t="shared" si="451"/>
        <v/>
      </c>
      <c r="G2421" s="3" t="str">
        <f t="shared" si="452"/>
        <v/>
      </c>
      <c r="H2421" s="3" t="str">
        <f t="shared" si="443"/>
        <v/>
      </c>
      <c r="I2421" s="3" t="str">
        <f t="shared" si="444"/>
        <v/>
      </c>
      <c r="J2421" s="3" t="str">
        <f t="shared" si="445"/>
        <v/>
      </c>
      <c r="K2421" s="3" t="str">
        <f t="shared" si="446"/>
        <v/>
      </c>
      <c r="L2421" s="3" t="str">
        <f t="shared" si="448"/>
        <v/>
      </c>
      <c r="M2421" s="3" t="str">
        <f t="shared" si="449"/>
        <v/>
      </c>
    </row>
    <row r="2422" spans="1:13" x14ac:dyDescent="0.2">
      <c r="A2422" s="9" t="str">
        <f t="shared" si="447"/>
        <v/>
      </c>
      <c r="B2422" s="3" t="str">
        <f t="shared" si="450"/>
        <v/>
      </c>
      <c r="C2422" s="3" t="str">
        <f t="shared" si="442"/>
        <v/>
      </c>
      <c r="D2422" s="3" t="str">
        <f>IF(ISNUMBER(A2422),COUNTIF(Calculations!B:B, A2422),"")</f>
        <v/>
      </c>
      <c r="E2422" s="3" t="str">
        <f>IF(ISNUMBER(A2422),COUNTIF(Calculations!A:A, A2422),"")</f>
        <v/>
      </c>
      <c r="F2422" s="3" t="str">
        <f t="shared" si="451"/>
        <v/>
      </c>
      <c r="G2422" s="3" t="str">
        <f t="shared" si="452"/>
        <v/>
      </c>
      <c r="H2422" s="3" t="str">
        <f t="shared" si="443"/>
        <v/>
      </c>
      <c r="I2422" s="3" t="str">
        <f t="shared" si="444"/>
        <v/>
      </c>
      <c r="J2422" s="3" t="str">
        <f t="shared" si="445"/>
        <v/>
      </c>
      <c r="K2422" s="3" t="str">
        <f t="shared" si="446"/>
        <v/>
      </c>
      <c r="L2422" s="3" t="str">
        <f t="shared" si="448"/>
        <v/>
      </c>
      <c r="M2422" s="3" t="str">
        <f t="shared" si="449"/>
        <v/>
      </c>
    </row>
    <row r="2423" spans="1:13" x14ac:dyDescent="0.2">
      <c r="A2423" s="9" t="str">
        <f t="shared" si="447"/>
        <v/>
      </c>
      <c r="B2423" s="3" t="str">
        <f t="shared" si="450"/>
        <v/>
      </c>
      <c r="C2423" s="3" t="str">
        <f t="shared" si="442"/>
        <v/>
      </c>
      <c r="D2423" s="3" t="str">
        <f>IF(ISNUMBER(A2423),COUNTIF(Calculations!B:B, A2423),"")</f>
        <v/>
      </c>
      <c r="E2423" s="3" t="str">
        <f>IF(ISNUMBER(A2423),COUNTIF(Calculations!A:A, A2423),"")</f>
        <v/>
      </c>
      <c r="F2423" s="3" t="str">
        <f t="shared" si="451"/>
        <v/>
      </c>
      <c r="G2423" s="3" t="str">
        <f t="shared" si="452"/>
        <v/>
      </c>
      <c r="H2423" s="3" t="str">
        <f t="shared" si="443"/>
        <v/>
      </c>
      <c r="I2423" s="3" t="str">
        <f t="shared" si="444"/>
        <v/>
      </c>
      <c r="J2423" s="3" t="str">
        <f t="shared" si="445"/>
        <v/>
      </c>
      <c r="K2423" s="3" t="str">
        <f t="shared" si="446"/>
        <v/>
      </c>
      <c r="L2423" s="3" t="str">
        <f t="shared" si="448"/>
        <v/>
      </c>
      <c r="M2423" s="3" t="str">
        <f t="shared" si="449"/>
        <v/>
      </c>
    </row>
    <row r="2424" spans="1:13" x14ac:dyDescent="0.2">
      <c r="A2424" s="9" t="str">
        <f t="shared" si="447"/>
        <v/>
      </c>
      <c r="B2424" s="3" t="str">
        <f t="shared" si="450"/>
        <v/>
      </c>
      <c r="C2424" s="3" t="str">
        <f t="shared" si="442"/>
        <v/>
      </c>
      <c r="D2424" s="3" t="str">
        <f>IF(ISNUMBER(A2424),COUNTIF(Calculations!B:B, A2424),"")</f>
        <v/>
      </c>
      <c r="E2424" s="3" t="str">
        <f>IF(ISNUMBER(A2424),COUNTIF(Calculations!A:A, A2424),"")</f>
        <v/>
      </c>
      <c r="F2424" s="3" t="str">
        <f t="shared" si="451"/>
        <v/>
      </c>
      <c r="G2424" s="3" t="str">
        <f t="shared" si="452"/>
        <v/>
      </c>
      <c r="H2424" s="3" t="str">
        <f t="shared" si="443"/>
        <v/>
      </c>
      <c r="I2424" s="3" t="str">
        <f t="shared" si="444"/>
        <v/>
      </c>
      <c r="J2424" s="3" t="str">
        <f t="shared" si="445"/>
        <v/>
      </c>
      <c r="K2424" s="3" t="str">
        <f t="shared" si="446"/>
        <v/>
      </c>
      <c r="L2424" s="3" t="str">
        <f t="shared" si="448"/>
        <v/>
      </c>
      <c r="M2424" s="3" t="str">
        <f t="shared" si="449"/>
        <v/>
      </c>
    </row>
    <row r="2425" spans="1:13" x14ac:dyDescent="0.2">
      <c r="A2425" s="9" t="str">
        <f t="shared" si="447"/>
        <v/>
      </c>
      <c r="B2425" s="3" t="str">
        <f t="shared" si="450"/>
        <v/>
      </c>
      <c r="C2425" s="3" t="str">
        <f t="shared" si="442"/>
        <v/>
      </c>
      <c r="D2425" s="3" t="str">
        <f>IF(ISNUMBER(A2425),COUNTIF(Calculations!B:B, A2425),"")</f>
        <v/>
      </c>
      <c r="E2425" s="3" t="str">
        <f>IF(ISNUMBER(A2425),COUNTIF(Calculations!A:A, A2425),"")</f>
        <v/>
      </c>
      <c r="F2425" s="3" t="str">
        <f t="shared" si="451"/>
        <v/>
      </c>
      <c r="G2425" s="3" t="str">
        <f t="shared" si="452"/>
        <v/>
      </c>
      <c r="H2425" s="3" t="str">
        <f t="shared" si="443"/>
        <v/>
      </c>
      <c r="I2425" s="3" t="str">
        <f t="shared" si="444"/>
        <v/>
      </c>
      <c r="J2425" s="3" t="str">
        <f t="shared" si="445"/>
        <v/>
      </c>
      <c r="K2425" s="3" t="str">
        <f t="shared" si="446"/>
        <v/>
      </c>
      <c r="L2425" s="3" t="str">
        <f t="shared" si="448"/>
        <v/>
      </c>
      <c r="M2425" s="3" t="str">
        <f t="shared" si="449"/>
        <v/>
      </c>
    </row>
    <row r="2426" spans="1:13" x14ac:dyDescent="0.2">
      <c r="A2426" s="9" t="str">
        <f t="shared" si="447"/>
        <v/>
      </c>
      <c r="B2426" s="3" t="str">
        <f t="shared" si="450"/>
        <v/>
      </c>
      <c r="C2426" s="3" t="str">
        <f t="shared" si="442"/>
        <v/>
      </c>
      <c r="D2426" s="3" t="str">
        <f>IF(ISNUMBER(A2426),COUNTIF(Calculations!B:B, A2426),"")</f>
        <v/>
      </c>
      <c r="E2426" s="3" t="str">
        <f>IF(ISNUMBER(A2426),COUNTIF(Calculations!A:A, A2426),"")</f>
        <v/>
      </c>
      <c r="F2426" s="3" t="str">
        <f t="shared" si="451"/>
        <v/>
      </c>
      <c r="G2426" s="3" t="str">
        <f t="shared" si="452"/>
        <v/>
      </c>
      <c r="H2426" s="3" t="str">
        <f t="shared" si="443"/>
        <v/>
      </c>
      <c r="I2426" s="3" t="str">
        <f t="shared" si="444"/>
        <v/>
      </c>
      <c r="J2426" s="3" t="str">
        <f t="shared" si="445"/>
        <v/>
      </c>
      <c r="K2426" s="3" t="str">
        <f t="shared" si="446"/>
        <v/>
      </c>
      <c r="L2426" s="3" t="str">
        <f t="shared" si="448"/>
        <v/>
      </c>
      <c r="M2426" s="3" t="str">
        <f t="shared" si="449"/>
        <v/>
      </c>
    </row>
    <row r="2427" spans="1:13" x14ac:dyDescent="0.2">
      <c r="A2427" s="9" t="str">
        <f t="shared" si="447"/>
        <v/>
      </c>
      <c r="B2427" s="3" t="str">
        <f t="shared" si="450"/>
        <v/>
      </c>
      <c r="C2427" s="3" t="str">
        <f t="shared" si="442"/>
        <v/>
      </c>
      <c r="D2427" s="3" t="str">
        <f>IF(ISNUMBER(A2427),COUNTIF(Calculations!B:B, A2427),"")</f>
        <v/>
      </c>
      <c r="E2427" s="3" t="str">
        <f>IF(ISNUMBER(A2427),COUNTIF(Calculations!A:A, A2427),"")</f>
        <v/>
      </c>
      <c r="F2427" s="3" t="str">
        <f t="shared" si="451"/>
        <v/>
      </c>
      <c r="G2427" s="3" t="str">
        <f t="shared" si="452"/>
        <v/>
      </c>
      <c r="H2427" s="3" t="str">
        <f t="shared" si="443"/>
        <v/>
      </c>
      <c r="I2427" s="3" t="str">
        <f t="shared" si="444"/>
        <v/>
      </c>
      <c r="J2427" s="3" t="str">
        <f t="shared" si="445"/>
        <v/>
      </c>
      <c r="K2427" s="3" t="str">
        <f t="shared" si="446"/>
        <v/>
      </c>
      <c r="L2427" s="3" t="str">
        <f t="shared" si="448"/>
        <v/>
      </c>
      <c r="M2427" s="3" t="str">
        <f t="shared" si="449"/>
        <v/>
      </c>
    </row>
    <row r="2428" spans="1:13" x14ac:dyDescent="0.2">
      <c r="A2428" s="9" t="str">
        <f t="shared" si="447"/>
        <v/>
      </c>
      <c r="B2428" s="3" t="str">
        <f t="shared" si="450"/>
        <v/>
      </c>
      <c r="C2428" s="3" t="str">
        <f t="shared" si="442"/>
        <v/>
      </c>
      <c r="D2428" s="3" t="str">
        <f>IF(ISNUMBER(A2428),COUNTIF(Calculations!B:B, A2428),"")</f>
        <v/>
      </c>
      <c r="E2428" s="3" t="str">
        <f>IF(ISNUMBER(A2428),COUNTIF(Calculations!A:A, A2428),"")</f>
        <v/>
      </c>
      <c r="F2428" s="3" t="str">
        <f t="shared" si="451"/>
        <v/>
      </c>
      <c r="G2428" s="3" t="str">
        <f t="shared" si="452"/>
        <v/>
      </c>
      <c r="H2428" s="3" t="str">
        <f t="shared" si="443"/>
        <v/>
      </c>
      <c r="I2428" s="3" t="str">
        <f t="shared" si="444"/>
        <v/>
      </c>
      <c r="J2428" s="3" t="str">
        <f t="shared" si="445"/>
        <v/>
      </c>
      <c r="K2428" s="3" t="str">
        <f t="shared" si="446"/>
        <v/>
      </c>
      <c r="L2428" s="3" t="str">
        <f t="shared" si="448"/>
        <v/>
      </c>
      <c r="M2428" s="3" t="str">
        <f t="shared" si="449"/>
        <v/>
      </c>
    </row>
    <row r="2429" spans="1:13" x14ac:dyDescent="0.2">
      <c r="A2429" s="9" t="str">
        <f t="shared" si="447"/>
        <v/>
      </c>
      <c r="B2429" s="3" t="str">
        <f t="shared" si="450"/>
        <v/>
      </c>
      <c r="C2429" s="3" t="str">
        <f t="shared" si="442"/>
        <v/>
      </c>
      <c r="D2429" s="3" t="str">
        <f>IF(ISNUMBER(A2429),COUNTIF(Calculations!B:B, A2429),"")</f>
        <v/>
      </c>
      <c r="E2429" s="3" t="str">
        <f>IF(ISNUMBER(A2429),COUNTIF(Calculations!A:A, A2429),"")</f>
        <v/>
      </c>
      <c r="F2429" s="3" t="str">
        <f t="shared" si="451"/>
        <v/>
      </c>
      <c r="G2429" s="3" t="str">
        <f t="shared" si="452"/>
        <v/>
      </c>
      <c r="H2429" s="3" t="str">
        <f t="shared" si="443"/>
        <v/>
      </c>
      <c r="I2429" s="3" t="str">
        <f t="shared" si="444"/>
        <v/>
      </c>
      <c r="J2429" s="3" t="str">
        <f t="shared" si="445"/>
        <v/>
      </c>
      <c r="K2429" s="3" t="str">
        <f t="shared" si="446"/>
        <v/>
      </c>
      <c r="L2429" s="3" t="str">
        <f t="shared" si="448"/>
        <v/>
      </c>
      <c r="M2429" s="3" t="str">
        <f t="shared" si="449"/>
        <v/>
      </c>
    </row>
    <row r="2430" spans="1:13" x14ac:dyDescent="0.2">
      <c r="A2430" s="9" t="str">
        <f t="shared" si="447"/>
        <v/>
      </c>
      <c r="B2430" s="3" t="str">
        <f t="shared" si="450"/>
        <v/>
      </c>
      <c r="C2430" s="3" t="str">
        <f t="shared" si="442"/>
        <v/>
      </c>
      <c r="D2430" s="3" t="str">
        <f>IF(ISNUMBER(A2430),COUNTIF(Calculations!B:B, A2430),"")</f>
        <v/>
      </c>
      <c r="E2430" s="3" t="str">
        <f>IF(ISNUMBER(A2430),COUNTIF(Calculations!A:A, A2430),"")</f>
        <v/>
      </c>
      <c r="F2430" s="3" t="str">
        <f t="shared" si="451"/>
        <v/>
      </c>
      <c r="G2430" s="3" t="str">
        <f t="shared" si="452"/>
        <v/>
      </c>
      <c r="H2430" s="3" t="str">
        <f t="shared" si="443"/>
        <v/>
      </c>
      <c r="I2430" s="3" t="str">
        <f t="shared" si="444"/>
        <v/>
      </c>
      <c r="J2430" s="3" t="str">
        <f t="shared" si="445"/>
        <v/>
      </c>
      <c r="K2430" s="3" t="str">
        <f t="shared" si="446"/>
        <v/>
      </c>
      <c r="L2430" s="3" t="str">
        <f t="shared" si="448"/>
        <v/>
      </c>
      <c r="M2430" s="3" t="str">
        <f t="shared" si="449"/>
        <v/>
      </c>
    </row>
    <row r="2431" spans="1:13" x14ac:dyDescent="0.2">
      <c r="A2431" s="9" t="str">
        <f t="shared" si="447"/>
        <v/>
      </c>
      <c r="B2431" s="3" t="str">
        <f t="shared" si="450"/>
        <v/>
      </c>
      <c r="C2431" s="3" t="str">
        <f t="shared" si="442"/>
        <v/>
      </c>
      <c r="D2431" s="3" t="str">
        <f>IF(ISNUMBER(A2431),COUNTIF(Calculations!B:B, A2431),"")</f>
        <v/>
      </c>
      <c r="E2431" s="3" t="str">
        <f>IF(ISNUMBER(A2431),COUNTIF(Calculations!A:A, A2431),"")</f>
        <v/>
      </c>
      <c r="F2431" s="3" t="str">
        <f t="shared" si="451"/>
        <v/>
      </c>
      <c r="G2431" s="3" t="str">
        <f t="shared" si="452"/>
        <v/>
      </c>
      <c r="H2431" s="3" t="str">
        <f t="shared" si="443"/>
        <v/>
      </c>
      <c r="I2431" s="3" t="str">
        <f t="shared" si="444"/>
        <v/>
      </c>
      <c r="J2431" s="3" t="str">
        <f t="shared" si="445"/>
        <v/>
      </c>
      <c r="K2431" s="3" t="str">
        <f t="shared" si="446"/>
        <v/>
      </c>
      <c r="L2431" s="3" t="str">
        <f t="shared" si="448"/>
        <v/>
      </c>
      <c r="M2431" s="3" t="str">
        <f t="shared" si="449"/>
        <v/>
      </c>
    </row>
    <row r="2432" spans="1:13" x14ac:dyDescent="0.2">
      <c r="A2432" s="9" t="str">
        <f t="shared" si="447"/>
        <v/>
      </c>
      <c r="B2432" s="3" t="str">
        <f t="shared" si="450"/>
        <v/>
      </c>
      <c r="C2432" s="3" t="str">
        <f t="shared" si="442"/>
        <v/>
      </c>
      <c r="D2432" s="3" t="str">
        <f>IF(ISNUMBER(A2432),COUNTIF(Calculations!B:B, A2432),"")</f>
        <v/>
      </c>
      <c r="E2432" s="3" t="str">
        <f>IF(ISNUMBER(A2432),COUNTIF(Calculations!A:A, A2432),"")</f>
        <v/>
      </c>
      <c r="F2432" s="3" t="str">
        <f t="shared" si="451"/>
        <v/>
      </c>
      <c r="G2432" s="3" t="str">
        <f t="shared" si="452"/>
        <v/>
      </c>
      <c r="H2432" s="3" t="str">
        <f t="shared" si="443"/>
        <v/>
      </c>
      <c r="I2432" s="3" t="str">
        <f t="shared" si="444"/>
        <v/>
      </c>
      <c r="J2432" s="3" t="str">
        <f t="shared" si="445"/>
        <v/>
      </c>
      <c r="K2432" s="3" t="str">
        <f t="shared" si="446"/>
        <v/>
      </c>
      <c r="L2432" s="3" t="str">
        <f t="shared" si="448"/>
        <v/>
      </c>
      <c r="M2432" s="3" t="str">
        <f t="shared" si="449"/>
        <v/>
      </c>
    </row>
    <row r="2433" spans="1:13" x14ac:dyDescent="0.2">
      <c r="A2433" s="9" t="str">
        <f t="shared" si="447"/>
        <v/>
      </c>
      <c r="B2433" s="3" t="str">
        <f t="shared" si="450"/>
        <v/>
      </c>
      <c r="C2433" s="3" t="str">
        <f t="shared" si="442"/>
        <v/>
      </c>
      <c r="D2433" s="3" t="str">
        <f>IF(ISNUMBER(A2433),COUNTIF(Calculations!B:B, A2433),"")</f>
        <v/>
      </c>
      <c r="E2433" s="3" t="str">
        <f>IF(ISNUMBER(A2433),COUNTIF(Calculations!A:A, A2433),"")</f>
        <v/>
      </c>
      <c r="F2433" s="3" t="str">
        <f t="shared" si="451"/>
        <v/>
      </c>
      <c r="G2433" s="3" t="str">
        <f t="shared" si="452"/>
        <v/>
      </c>
      <c r="H2433" s="3" t="str">
        <f t="shared" si="443"/>
        <v/>
      </c>
      <c r="I2433" s="3" t="str">
        <f t="shared" si="444"/>
        <v/>
      </c>
      <c r="J2433" s="3" t="str">
        <f t="shared" si="445"/>
        <v/>
      </c>
      <c r="K2433" s="3" t="str">
        <f t="shared" si="446"/>
        <v/>
      </c>
      <c r="L2433" s="3" t="str">
        <f t="shared" si="448"/>
        <v/>
      </c>
      <c r="M2433" s="3" t="str">
        <f t="shared" si="449"/>
        <v/>
      </c>
    </row>
    <row r="2434" spans="1:13" x14ac:dyDescent="0.2">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51"/>
        <v/>
      </c>
      <c r="G2434" s="3" t="str">
        <f t="shared" si="452"/>
        <v/>
      </c>
      <c r="H2434" s="3" t="str">
        <f t="shared" ref="H2434:H2501" si="454">IF(ISNUMBER(A2434),
  COUNTIFS(IndirectStartDates,"&lt;=" &amp; $A2434, IndirectStartDates,"&gt;"&amp;$A2434-AgeLowest,  IndirectCompletedDates,"&gt;=" &amp; $A2434)
+ COUNTIFS(IndirectStartDates,"&lt;=" &amp; $A2434,    IndirectStartDates,"&gt;"&amp;$A2434-AgeLowest,  IndirectCompletedDates,""),"")</f>
        <v/>
      </c>
      <c r="I2434" s="3"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3" t="str">
        <f t="shared" si="448"/>
        <v/>
      </c>
      <c r="M2434" s="3" t="str">
        <f t="shared" si="449"/>
        <v/>
      </c>
    </row>
    <row r="2435" spans="1:13" x14ac:dyDescent="0.2">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3" t="str">
        <f t="shared" si="451"/>
        <v/>
      </c>
      <c r="G2435" s="3" t="str">
        <f t="shared" si="452"/>
        <v/>
      </c>
      <c r="H2435" s="3" t="str">
        <f t="shared" si="454"/>
        <v/>
      </c>
      <c r="I2435" s="3" t="str">
        <f t="shared" si="455"/>
        <v/>
      </c>
      <c r="J2435" s="3" t="str">
        <f t="shared" si="456"/>
        <v/>
      </c>
      <c r="K2435" s="3" t="str">
        <f t="shared" si="457"/>
        <v/>
      </c>
      <c r="L2435" s="3" t="str">
        <f t="shared" ref="L2435:L2501" si="459">IF(A2435&lt;&gt;"", IF(C2434&gt;0, IF(((C2435-C2434)/C2434)&gt;WIPWarningPercentage,C2435,NA()),NA()),"")</f>
        <v/>
      </c>
      <c r="M2435" s="3" t="str">
        <f t="shared" ref="M2435:M2501" si="460">IF(A2435&lt;&gt;"", IF(J2434+K2434&gt;0, IF(((J2435+K2435)-(J2434+K2434))/(J2434+K2434)&gt;AgeWarningPercentage,J2435+K2435,NA()),NA()),"")</f>
        <v/>
      </c>
    </row>
    <row r="2436" spans="1:13" x14ac:dyDescent="0.2">
      <c r="A2436" s="9" t="str">
        <f t="shared" si="458"/>
        <v/>
      </c>
      <c r="B2436" s="3" t="str">
        <f t="shared" si="450"/>
        <v/>
      </c>
      <c r="C2436" s="3" t="str">
        <f t="shared" si="453"/>
        <v/>
      </c>
      <c r="D2436" s="3" t="str">
        <f>IF(ISNUMBER(A2436),COUNTIF(Calculations!B:B, A2436),"")</f>
        <v/>
      </c>
      <c r="E2436" s="3" t="str">
        <f>IF(ISNUMBER(A2436),COUNTIF(Calculations!A:A, A2436),"")</f>
        <v/>
      </c>
      <c r="F2436" s="3" t="str">
        <f t="shared" si="451"/>
        <v/>
      </c>
      <c r="G2436" s="3" t="str">
        <f t="shared" si="452"/>
        <v/>
      </c>
      <c r="H2436" s="3" t="str">
        <f t="shared" si="454"/>
        <v/>
      </c>
      <c r="I2436" s="3" t="str">
        <f t="shared" si="455"/>
        <v/>
      </c>
      <c r="J2436" s="3" t="str">
        <f t="shared" si="456"/>
        <v/>
      </c>
      <c r="K2436" s="3" t="str">
        <f t="shared" si="457"/>
        <v/>
      </c>
      <c r="L2436" s="3" t="str">
        <f t="shared" si="459"/>
        <v/>
      </c>
      <c r="M2436" s="3" t="str">
        <f t="shared" si="460"/>
        <v/>
      </c>
    </row>
    <row r="2437" spans="1:13" x14ac:dyDescent="0.2">
      <c r="A2437" s="9" t="str">
        <f t="shared" si="458"/>
        <v/>
      </c>
      <c r="B2437" s="3" t="str">
        <f t="shared" si="450"/>
        <v/>
      </c>
      <c r="C2437" s="3" t="str">
        <f t="shared" si="453"/>
        <v/>
      </c>
      <c r="D2437" s="3" t="str">
        <f>IF(ISNUMBER(A2437),COUNTIF(Calculations!B:B, A2437),"")</f>
        <v/>
      </c>
      <c r="E2437" s="3" t="str">
        <f>IF(ISNUMBER(A2437),COUNTIF(Calculations!A:A, A2437),"")</f>
        <v/>
      </c>
      <c r="F2437" s="3" t="str">
        <f t="shared" si="451"/>
        <v/>
      </c>
      <c r="G2437" s="3" t="str">
        <f t="shared" si="452"/>
        <v/>
      </c>
      <c r="H2437" s="3" t="str">
        <f t="shared" si="454"/>
        <v/>
      </c>
      <c r="I2437" s="3" t="str">
        <f t="shared" si="455"/>
        <v/>
      </c>
      <c r="J2437" s="3" t="str">
        <f t="shared" si="456"/>
        <v/>
      </c>
      <c r="K2437" s="3" t="str">
        <f t="shared" si="457"/>
        <v/>
      </c>
      <c r="L2437" s="3" t="str">
        <f t="shared" si="459"/>
        <v/>
      </c>
      <c r="M2437" s="3" t="str">
        <f t="shared" si="460"/>
        <v/>
      </c>
    </row>
    <row r="2438" spans="1:13" x14ac:dyDescent="0.2">
      <c r="A2438" s="9" t="str">
        <f t="shared" si="458"/>
        <v/>
      </c>
      <c r="B2438" s="3" t="str">
        <f t="shared" si="450"/>
        <v/>
      </c>
      <c r="C2438" s="3" t="str">
        <f t="shared" si="453"/>
        <v/>
      </c>
      <c r="D2438" s="3" t="str">
        <f>IF(ISNUMBER(A2438),COUNTIF(Calculations!B:B, A2438),"")</f>
        <v/>
      </c>
      <c r="E2438" s="3" t="str">
        <f>IF(ISNUMBER(A2438),COUNTIF(Calculations!A:A, A2438),"")</f>
        <v/>
      </c>
      <c r="F2438" s="3" t="str">
        <f t="shared" si="451"/>
        <v/>
      </c>
      <c r="G2438" s="3" t="str">
        <f t="shared" si="452"/>
        <v/>
      </c>
      <c r="H2438" s="3" t="str">
        <f t="shared" si="454"/>
        <v/>
      </c>
      <c r="I2438" s="3" t="str">
        <f t="shared" si="455"/>
        <v/>
      </c>
      <c r="J2438" s="3" t="str">
        <f t="shared" si="456"/>
        <v/>
      </c>
      <c r="K2438" s="3" t="str">
        <f t="shared" si="457"/>
        <v/>
      </c>
      <c r="L2438" s="3" t="str">
        <f t="shared" si="459"/>
        <v/>
      </c>
      <c r="M2438" s="3" t="str">
        <f t="shared" si="460"/>
        <v/>
      </c>
    </row>
    <row r="2439" spans="1:13" x14ac:dyDescent="0.2">
      <c r="A2439" s="9" t="str">
        <f t="shared" si="458"/>
        <v/>
      </c>
      <c r="B2439" s="3" t="str">
        <f t="shared" si="450"/>
        <v/>
      </c>
      <c r="C2439" s="3" t="str">
        <f t="shared" si="453"/>
        <v/>
      </c>
      <c r="D2439" s="3" t="str">
        <f>IF(ISNUMBER(A2439),COUNTIF(Calculations!B:B, A2439),"")</f>
        <v/>
      </c>
      <c r="E2439" s="3" t="str">
        <f>IF(ISNUMBER(A2439),COUNTIF(Calculations!A:A, A2439),"")</f>
        <v/>
      </c>
      <c r="F2439" s="3" t="str">
        <f t="shared" si="451"/>
        <v/>
      </c>
      <c r="G2439" s="3" t="str">
        <f t="shared" si="452"/>
        <v/>
      </c>
      <c r="H2439" s="3" t="str">
        <f t="shared" si="454"/>
        <v/>
      </c>
      <c r="I2439" s="3" t="str">
        <f t="shared" si="455"/>
        <v/>
      </c>
      <c r="J2439" s="3" t="str">
        <f t="shared" si="456"/>
        <v/>
      </c>
      <c r="K2439" s="3" t="str">
        <f t="shared" si="457"/>
        <v/>
      </c>
      <c r="L2439" s="3" t="str">
        <f t="shared" si="459"/>
        <v/>
      </c>
      <c r="M2439" s="3" t="str">
        <f t="shared" si="460"/>
        <v/>
      </c>
    </row>
    <row r="2440" spans="1:13" x14ac:dyDescent="0.2">
      <c r="A2440" s="9" t="str">
        <f t="shared" si="458"/>
        <v/>
      </c>
      <c r="B2440" s="3" t="str">
        <f t="shared" si="450"/>
        <v/>
      </c>
      <c r="C2440" s="3" t="str">
        <f t="shared" si="453"/>
        <v/>
      </c>
      <c r="D2440" s="3" t="str">
        <f>IF(ISNUMBER(A2440),COUNTIF(Calculations!B:B, A2440),"")</f>
        <v/>
      </c>
      <c r="E2440" s="3" t="str">
        <f>IF(ISNUMBER(A2440),COUNTIF(Calculations!A:A, A2440),"")</f>
        <v/>
      </c>
      <c r="F2440" s="3" t="str">
        <f t="shared" si="451"/>
        <v/>
      </c>
      <c r="G2440" s="3" t="str">
        <f t="shared" si="452"/>
        <v/>
      </c>
      <c r="H2440" s="3" t="str">
        <f t="shared" si="454"/>
        <v/>
      </c>
      <c r="I2440" s="3" t="str">
        <f t="shared" si="455"/>
        <v/>
      </c>
      <c r="J2440" s="3" t="str">
        <f t="shared" si="456"/>
        <v/>
      </c>
      <c r="K2440" s="3" t="str">
        <f t="shared" si="457"/>
        <v/>
      </c>
      <c r="L2440" s="3" t="str">
        <f t="shared" si="459"/>
        <v/>
      </c>
      <c r="M2440" s="3" t="str">
        <f t="shared" si="460"/>
        <v/>
      </c>
    </row>
    <row r="2441" spans="1:13" x14ac:dyDescent="0.2">
      <c r="A2441" s="9" t="str">
        <f t="shared" si="458"/>
        <v/>
      </c>
      <c r="B2441" s="3" t="str">
        <f t="shared" si="450"/>
        <v/>
      </c>
      <c r="C2441" s="3" t="str">
        <f t="shared" si="453"/>
        <v/>
      </c>
      <c r="D2441" s="3" t="str">
        <f>IF(ISNUMBER(A2441),COUNTIF(Calculations!B:B, A2441),"")</f>
        <v/>
      </c>
      <c r="E2441" s="3" t="str">
        <f>IF(ISNUMBER(A2441),COUNTIF(Calculations!A:A, A2441),"")</f>
        <v/>
      </c>
      <c r="F2441" s="3" t="str">
        <f t="shared" si="451"/>
        <v/>
      </c>
      <c r="G2441" s="3" t="str">
        <f t="shared" si="452"/>
        <v/>
      </c>
      <c r="H2441" s="3" t="str">
        <f t="shared" si="454"/>
        <v/>
      </c>
      <c r="I2441" s="3" t="str">
        <f t="shared" si="455"/>
        <v/>
      </c>
      <c r="J2441" s="3" t="str">
        <f t="shared" si="456"/>
        <v/>
      </c>
      <c r="K2441" s="3" t="str">
        <f t="shared" si="457"/>
        <v/>
      </c>
      <c r="L2441" s="3" t="str">
        <f t="shared" si="459"/>
        <v/>
      </c>
      <c r="M2441" s="3" t="str">
        <f t="shared" si="460"/>
        <v/>
      </c>
    </row>
    <row r="2442" spans="1:13" x14ac:dyDescent="0.2">
      <c r="A2442" s="9" t="str">
        <f t="shared" si="458"/>
        <v/>
      </c>
      <c r="B2442" s="3" t="str">
        <f t="shared" si="450"/>
        <v/>
      </c>
      <c r="C2442" s="3" t="str">
        <f t="shared" si="453"/>
        <v/>
      </c>
      <c r="D2442" s="3" t="str">
        <f>IF(ISNUMBER(A2442),COUNTIF(Calculations!B:B, A2442),"")</f>
        <v/>
      </c>
      <c r="E2442" s="3" t="str">
        <f>IF(ISNUMBER(A2442),COUNTIF(Calculations!A:A, A2442),"")</f>
        <v/>
      </c>
      <c r="F2442" s="3" t="str">
        <f t="shared" si="451"/>
        <v/>
      </c>
      <c r="G2442" s="3" t="str">
        <f t="shared" si="452"/>
        <v/>
      </c>
      <c r="H2442" s="3" t="str">
        <f t="shared" si="454"/>
        <v/>
      </c>
      <c r="I2442" s="3" t="str">
        <f t="shared" si="455"/>
        <v/>
      </c>
      <c r="J2442" s="3" t="str">
        <f t="shared" si="456"/>
        <v/>
      </c>
      <c r="K2442" s="3" t="str">
        <f t="shared" si="457"/>
        <v/>
      </c>
      <c r="L2442" s="3" t="str">
        <f t="shared" si="459"/>
        <v/>
      </c>
      <c r="M2442" s="3" t="str">
        <f t="shared" si="460"/>
        <v/>
      </c>
    </row>
    <row r="2443" spans="1:13" x14ac:dyDescent="0.2">
      <c r="A2443" s="9" t="str">
        <f t="shared" si="458"/>
        <v/>
      </c>
      <c r="B2443" s="3" t="str">
        <f t="shared" si="450"/>
        <v/>
      </c>
      <c r="C2443" s="3" t="str">
        <f t="shared" si="453"/>
        <v/>
      </c>
      <c r="D2443" s="3" t="str">
        <f>IF(ISNUMBER(A2443),COUNTIF(Calculations!B:B, A2443),"")</f>
        <v/>
      </c>
      <c r="E2443" s="3" t="str">
        <f>IF(ISNUMBER(A2443),COUNTIF(Calculations!A:A, A2443),"")</f>
        <v/>
      </c>
      <c r="F2443" s="3" t="str">
        <f t="shared" si="451"/>
        <v/>
      </c>
      <c r="G2443" s="3" t="str">
        <f t="shared" si="452"/>
        <v/>
      </c>
      <c r="H2443" s="3" t="str">
        <f t="shared" si="454"/>
        <v/>
      </c>
      <c r="I2443" s="3" t="str">
        <f t="shared" si="455"/>
        <v/>
      </c>
      <c r="J2443" s="3" t="str">
        <f t="shared" si="456"/>
        <v/>
      </c>
      <c r="K2443" s="3" t="str">
        <f t="shared" si="457"/>
        <v/>
      </c>
      <c r="L2443" s="3" t="str">
        <f t="shared" si="459"/>
        <v/>
      </c>
      <c r="M2443" s="3" t="str">
        <f t="shared" si="460"/>
        <v/>
      </c>
    </row>
    <row r="2444" spans="1:13" x14ac:dyDescent="0.2">
      <c r="A2444" s="9" t="str">
        <f t="shared" si="458"/>
        <v/>
      </c>
      <c r="B2444" s="3" t="str">
        <f t="shared" si="450"/>
        <v/>
      </c>
      <c r="C2444" s="3" t="str">
        <f t="shared" si="453"/>
        <v/>
      </c>
      <c r="D2444" s="3" t="str">
        <f>IF(ISNUMBER(A2444),COUNTIF(Calculations!B:B, A2444),"")</f>
        <v/>
      </c>
      <c r="E2444" s="3" t="str">
        <f>IF(ISNUMBER(A2444),COUNTIF(Calculations!A:A, A2444),"")</f>
        <v/>
      </c>
      <c r="F2444" s="3" t="str">
        <f t="shared" si="451"/>
        <v/>
      </c>
      <c r="G2444" s="3" t="str">
        <f t="shared" si="452"/>
        <v/>
      </c>
      <c r="H2444" s="3" t="str">
        <f t="shared" si="454"/>
        <v/>
      </c>
      <c r="I2444" s="3" t="str">
        <f t="shared" si="455"/>
        <v/>
      </c>
      <c r="J2444" s="3" t="str">
        <f t="shared" si="456"/>
        <v/>
      </c>
      <c r="K2444" s="3" t="str">
        <f t="shared" si="457"/>
        <v/>
      </c>
      <c r="L2444" s="3" t="str">
        <f t="shared" si="459"/>
        <v/>
      </c>
      <c r="M2444" s="3" t="str">
        <f t="shared" si="460"/>
        <v/>
      </c>
    </row>
    <row r="2445" spans="1:13" x14ac:dyDescent="0.2">
      <c r="A2445" s="9" t="str">
        <f t="shared" si="458"/>
        <v/>
      </c>
      <c r="B2445" s="3" t="str">
        <f t="shared" si="450"/>
        <v/>
      </c>
      <c r="C2445" s="3" t="str">
        <f t="shared" si="453"/>
        <v/>
      </c>
      <c r="D2445" s="3" t="str">
        <f>IF(ISNUMBER(A2445),COUNTIF(Calculations!B:B, A2445),"")</f>
        <v/>
      </c>
      <c r="E2445" s="3" t="str">
        <f>IF(ISNUMBER(A2445),COUNTIF(Calculations!A:A, A2445),"")</f>
        <v/>
      </c>
      <c r="F2445" s="3" t="str">
        <f t="shared" si="451"/>
        <v/>
      </c>
      <c r="G2445" s="3" t="str">
        <f t="shared" si="452"/>
        <v/>
      </c>
      <c r="H2445" s="3" t="str">
        <f t="shared" si="454"/>
        <v/>
      </c>
      <c r="I2445" s="3" t="str">
        <f t="shared" si="455"/>
        <v/>
      </c>
      <c r="J2445" s="3" t="str">
        <f t="shared" si="456"/>
        <v/>
      </c>
      <c r="K2445" s="3" t="str">
        <f t="shared" si="457"/>
        <v/>
      </c>
      <c r="L2445" s="3" t="str">
        <f t="shared" si="459"/>
        <v/>
      </c>
      <c r="M2445" s="3" t="str">
        <f t="shared" si="460"/>
        <v/>
      </c>
    </row>
    <row r="2446" spans="1:13" x14ac:dyDescent="0.2">
      <c r="A2446" s="9" t="str">
        <f t="shared" si="458"/>
        <v/>
      </c>
      <c r="B2446" s="3" t="str">
        <f t="shared" si="450"/>
        <v/>
      </c>
      <c r="C2446" s="3" t="str">
        <f t="shared" si="453"/>
        <v/>
      </c>
      <c r="D2446" s="3" t="str">
        <f>IF(ISNUMBER(A2446),COUNTIF(Calculations!B:B, A2446),"")</f>
        <v/>
      </c>
      <c r="E2446" s="3" t="str">
        <f>IF(ISNUMBER(A2446),COUNTIF(Calculations!A:A, A2446),"")</f>
        <v/>
      </c>
      <c r="F2446" s="3" t="str">
        <f t="shared" si="451"/>
        <v/>
      </c>
      <c r="G2446" s="3" t="str">
        <f t="shared" si="452"/>
        <v/>
      </c>
      <c r="H2446" s="3" t="str">
        <f t="shared" si="454"/>
        <v/>
      </c>
      <c r="I2446" s="3" t="str">
        <f t="shared" si="455"/>
        <v/>
      </c>
      <c r="J2446" s="3" t="str">
        <f t="shared" si="456"/>
        <v/>
      </c>
      <c r="K2446" s="3" t="str">
        <f t="shared" si="457"/>
        <v/>
      </c>
      <c r="L2446" s="3" t="str">
        <f t="shared" si="459"/>
        <v/>
      </c>
      <c r="M2446" s="3" t="str">
        <f t="shared" si="460"/>
        <v/>
      </c>
    </row>
    <row r="2447" spans="1:13" x14ac:dyDescent="0.2">
      <c r="A2447" s="9" t="str">
        <f t="shared" si="458"/>
        <v/>
      </c>
      <c r="B2447" s="3" t="str">
        <f t="shared" si="450"/>
        <v/>
      </c>
      <c r="C2447" s="3" t="str">
        <f t="shared" si="453"/>
        <v/>
      </c>
      <c r="D2447" s="3" t="str">
        <f>IF(ISNUMBER(A2447),COUNTIF(Calculations!B:B, A2447),"")</f>
        <v/>
      </c>
      <c r="E2447" s="3" t="str">
        <f>IF(ISNUMBER(A2447),COUNTIF(Calculations!A:A, A2447),"")</f>
        <v/>
      </c>
      <c r="F2447" s="3" t="str">
        <f t="shared" si="451"/>
        <v/>
      </c>
      <c r="G2447" s="3" t="str">
        <f t="shared" si="452"/>
        <v/>
      </c>
      <c r="H2447" s="3" t="str">
        <f t="shared" si="454"/>
        <v/>
      </c>
      <c r="I2447" s="3" t="str">
        <f t="shared" si="455"/>
        <v/>
      </c>
      <c r="J2447" s="3" t="str">
        <f t="shared" si="456"/>
        <v/>
      </c>
      <c r="K2447" s="3" t="str">
        <f t="shared" si="457"/>
        <v/>
      </c>
      <c r="L2447" s="3" t="str">
        <f t="shared" si="459"/>
        <v/>
      </c>
      <c r="M2447" s="3" t="str">
        <f t="shared" si="460"/>
        <v/>
      </c>
    </row>
    <row r="2448" spans="1:13" x14ac:dyDescent="0.2">
      <c r="A2448" s="9" t="str">
        <f t="shared" si="458"/>
        <v/>
      </c>
      <c r="B2448" s="3" t="str">
        <f t="shared" si="450"/>
        <v/>
      </c>
      <c r="C2448" s="3" t="str">
        <f t="shared" si="453"/>
        <v/>
      </c>
      <c r="D2448" s="3" t="str">
        <f>IF(ISNUMBER(A2448),COUNTIF(Calculations!B:B, A2448),"")</f>
        <v/>
      </c>
      <c r="E2448" s="3" t="str">
        <f>IF(ISNUMBER(A2448),COUNTIF(Calculations!A:A, A2448),"")</f>
        <v/>
      </c>
      <c r="F2448" s="3" t="str">
        <f t="shared" si="451"/>
        <v/>
      </c>
      <c r="G2448" s="3" t="str">
        <f t="shared" si="452"/>
        <v/>
      </c>
      <c r="H2448" s="3" t="str">
        <f t="shared" si="454"/>
        <v/>
      </c>
      <c r="I2448" s="3" t="str">
        <f t="shared" si="455"/>
        <v/>
      </c>
      <c r="J2448" s="3" t="str">
        <f t="shared" si="456"/>
        <v/>
      </c>
      <c r="K2448" s="3" t="str">
        <f t="shared" si="457"/>
        <v/>
      </c>
      <c r="L2448" s="3" t="str">
        <f t="shared" si="459"/>
        <v/>
      </c>
      <c r="M2448" s="3" t="str">
        <f t="shared" si="460"/>
        <v/>
      </c>
    </row>
    <row r="2449" spans="1:13" x14ac:dyDescent="0.2">
      <c r="A2449" s="9" t="str">
        <f t="shared" si="458"/>
        <v/>
      </c>
      <c r="B2449" s="3" t="str">
        <f t="shared" si="450"/>
        <v/>
      </c>
      <c r="C2449" s="3" t="str">
        <f t="shared" si="453"/>
        <v/>
      </c>
      <c r="D2449" s="3" t="str">
        <f>IF(ISNUMBER(A2449),COUNTIF(Calculations!B:B, A2449),"")</f>
        <v/>
      </c>
      <c r="E2449" s="3" t="str">
        <f>IF(ISNUMBER(A2449),COUNTIF(Calculations!A:A, A2449),"")</f>
        <v/>
      </c>
      <c r="F2449" s="3" t="str">
        <f t="shared" si="451"/>
        <v/>
      </c>
      <c r="G2449" s="3" t="str">
        <f t="shared" si="452"/>
        <v/>
      </c>
      <c r="H2449" s="3" t="str">
        <f t="shared" si="454"/>
        <v/>
      </c>
      <c r="I2449" s="3" t="str">
        <f t="shared" si="455"/>
        <v/>
      </c>
      <c r="J2449" s="3" t="str">
        <f t="shared" si="456"/>
        <v/>
      </c>
      <c r="K2449" s="3" t="str">
        <f t="shared" si="457"/>
        <v/>
      </c>
      <c r="L2449" s="3" t="str">
        <f t="shared" si="459"/>
        <v/>
      </c>
      <c r="M2449" s="3" t="str">
        <f t="shared" si="460"/>
        <v/>
      </c>
    </row>
    <row r="2450" spans="1:13" x14ac:dyDescent="0.2">
      <c r="A2450" s="9" t="str">
        <f t="shared" si="458"/>
        <v/>
      </c>
      <c r="B2450" s="3" t="str">
        <f t="shared" si="450"/>
        <v/>
      </c>
      <c r="C2450" s="3" t="str">
        <f t="shared" si="453"/>
        <v/>
      </c>
      <c r="D2450" s="3" t="str">
        <f>IF(ISNUMBER(A2450),COUNTIF(Calculations!B:B, A2450),"")</f>
        <v/>
      </c>
      <c r="E2450" s="3" t="str">
        <f>IF(ISNUMBER(A2450),COUNTIF(Calculations!A:A, A2450),"")</f>
        <v/>
      </c>
      <c r="F2450" s="3" t="str">
        <f t="shared" si="451"/>
        <v/>
      </c>
      <c r="G2450" s="3" t="str">
        <f t="shared" si="452"/>
        <v/>
      </c>
      <c r="H2450" s="3" t="str">
        <f t="shared" si="454"/>
        <v/>
      </c>
      <c r="I2450" s="3" t="str">
        <f t="shared" si="455"/>
        <v/>
      </c>
      <c r="J2450" s="3" t="str">
        <f t="shared" si="456"/>
        <v/>
      </c>
      <c r="K2450" s="3" t="str">
        <f t="shared" si="457"/>
        <v/>
      </c>
      <c r="L2450" s="3" t="str">
        <f t="shared" si="459"/>
        <v/>
      </c>
      <c r="M2450" s="3" t="str">
        <f t="shared" si="460"/>
        <v/>
      </c>
    </row>
    <row r="2451" spans="1:13" x14ac:dyDescent="0.2">
      <c r="A2451" s="9" t="str">
        <f t="shared" si="458"/>
        <v/>
      </c>
      <c r="B2451" s="3" t="str">
        <f t="shared" si="450"/>
        <v/>
      </c>
      <c r="C2451" s="3" t="str">
        <f t="shared" si="453"/>
        <v/>
      </c>
      <c r="D2451" s="3" t="str">
        <f>IF(ISNUMBER(A2451),COUNTIF(Calculations!B:B, A2451),"")</f>
        <v/>
      </c>
      <c r="E2451" s="3" t="str">
        <f>IF(ISNUMBER(A2451),COUNTIF(Calculations!A:A, A2451),"")</f>
        <v/>
      </c>
      <c r="F2451" s="3" t="str">
        <f t="shared" si="451"/>
        <v/>
      </c>
      <c r="G2451" s="3" t="str">
        <f t="shared" si="452"/>
        <v/>
      </c>
      <c r="H2451" s="3" t="str">
        <f t="shared" si="454"/>
        <v/>
      </c>
      <c r="I2451" s="3" t="str">
        <f t="shared" si="455"/>
        <v/>
      </c>
      <c r="J2451" s="3" t="str">
        <f t="shared" si="456"/>
        <v/>
      </c>
      <c r="K2451" s="3" t="str">
        <f t="shared" si="457"/>
        <v/>
      </c>
      <c r="L2451" s="3" t="str">
        <f t="shared" si="459"/>
        <v/>
      </c>
      <c r="M2451" s="3" t="str">
        <f t="shared" si="460"/>
        <v/>
      </c>
    </row>
    <row r="2452" spans="1:13" x14ac:dyDescent="0.2">
      <c r="A2452" s="9" t="str">
        <f t="shared" si="458"/>
        <v/>
      </c>
      <c r="B2452" s="3" t="str">
        <f t="shared" si="450"/>
        <v/>
      </c>
      <c r="C2452" s="3" t="str">
        <f t="shared" si="453"/>
        <v/>
      </c>
      <c r="D2452" s="3" t="str">
        <f>IF(ISNUMBER(A2452),COUNTIF(Calculations!B:B, A2452),"")</f>
        <v/>
      </c>
      <c r="E2452" s="3" t="str">
        <f>IF(ISNUMBER(A2452),COUNTIF(Calculations!A:A, A2452),"")</f>
        <v/>
      </c>
      <c r="F2452" s="3" t="str">
        <f t="shared" si="451"/>
        <v/>
      </c>
      <c r="G2452" s="3" t="str">
        <f t="shared" si="452"/>
        <v/>
      </c>
      <c r="H2452" s="3" t="str">
        <f t="shared" si="454"/>
        <v/>
      </c>
      <c r="I2452" s="3" t="str">
        <f t="shared" si="455"/>
        <v/>
      </c>
      <c r="J2452" s="3" t="str">
        <f t="shared" si="456"/>
        <v/>
      </c>
      <c r="K2452" s="3" t="str">
        <f t="shared" si="457"/>
        <v/>
      </c>
      <c r="L2452" s="3" t="str">
        <f t="shared" si="459"/>
        <v/>
      </c>
      <c r="M2452" s="3" t="str">
        <f t="shared" si="460"/>
        <v/>
      </c>
    </row>
    <row r="2453" spans="1:13" x14ac:dyDescent="0.2">
      <c r="A2453" s="9" t="str">
        <f t="shared" si="458"/>
        <v/>
      </c>
      <c r="B2453" s="3" t="str">
        <f t="shared" si="450"/>
        <v/>
      </c>
      <c r="C2453" s="3" t="str">
        <f t="shared" si="453"/>
        <v/>
      </c>
      <c r="D2453" s="3" t="str">
        <f>IF(ISNUMBER(A2453),COUNTIF(Calculations!B:B, A2453),"")</f>
        <v/>
      </c>
      <c r="E2453" s="3" t="str">
        <f>IF(ISNUMBER(A2453),COUNTIF(Calculations!A:A, A2453),"")</f>
        <v/>
      </c>
      <c r="F2453" s="3" t="str">
        <f t="shared" si="451"/>
        <v/>
      </c>
      <c r="G2453" s="3" t="str">
        <f t="shared" si="452"/>
        <v/>
      </c>
      <c r="H2453" s="3" t="str">
        <f t="shared" si="454"/>
        <v/>
      </c>
      <c r="I2453" s="3" t="str">
        <f t="shared" si="455"/>
        <v/>
      </c>
      <c r="J2453" s="3" t="str">
        <f t="shared" si="456"/>
        <v/>
      </c>
      <c r="K2453" s="3" t="str">
        <f t="shared" si="457"/>
        <v/>
      </c>
      <c r="L2453" s="3" t="str">
        <f t="shared" si="459"/>
        <v/>
      </c>
      <c r="M2453" s="3" t="str">
        <f t="shared" si="460"/>
        <v/>
      </c>
    </row>
    <row r="2454" spans="1:13" x14ac:dyDescent="0.2">
      <c r="A2454" s="9" t="str">
        <f t="shared" si="458"/>
        <v/>
      </c>
      <c r="B2454" s="3" t="str">
        <f t="shared" si="450"/>
        <v/>
      </c>
      <c r="C2454" s="3" t="str">
        <f t="shared" si="453"/>
        <v/>
      </c>
      <c r="D2454" s="3" t="str">
        <f>IF(ISNUMBER(A2454),COUNTIF(Calculations!B:B, A2454),"")</f>
        <v/>
      </c>
      <c r="E2454" s="3" t="str">
        <f>IF(ISNUMBER(A2454),COUNTIF(Calculations!A:A, A2454),"")</f>
        <v/>
      </c>
      <c r="F2454" s="3" t="str">
        <f t="shared" si="451"/>
        <v/>
      </c>
      <c r="G2454" s="3" t="str">
        <f t="shared" si="452"/>
        <v/>
      </c>
      <c r="H2454" s="3" t="str">
        <f t="shared" si="454"/>
        <v/>
      </c>
      <c r="I2454" s="3" t="str">
        <f t="shared" si="455"/>
        <v/>
      </c>
      <c r="J2454" s="3" t="str">
        <f t="shared" si="456"/>
        <v/>
      </c>
      <c r="K2454" s="3" t="str">
        <f t="shared" si="457"/>
        <v/>
      </c>
      <c r="L2454" s="3" t="str">
        <f t="shared" si="459"/>
        <v/>
      </c>
      <c r="M2454" s="3" t="str">
        <f t="shared" si="460"/>
        <v/>
      </c>
    </row>
    <row r="2455" spans="1:13" x14ac:dyDescent="0.2">
      <c r="A2455" s="9" t="str">
        <f t="shared" si="458"/>
        <v/>
      </c>
      <c r="B2455" s="3" t="str">
        <f t="shared" si="450"/>
        <v/>
      </c>
      <c r="C2455" s="3" t="str">
        <f t="shared" si="453"/>
        <v/>
      </c>
      <c r="D2455" s="3" t="str">
        <f>IF(ISNUMBER(A2455),COUNTIF(Calculations!B:B, A2455),"")</f>
        <v/>
      </c>
      <c r="E2455" s="3" t="str">
        <f>IF(ISNUMBER(A2455),COUNTIF(Calculations!A:A, A2455),"")</f>
        <v/>
      </c>
      <c r="F2455" s="3" t="str">
        <f t="shared" si="451"/>
        <v/>
      </c>
      <c r="G2455" s="3" t="str">
        <f t="shared" si="452"/>
        <v/>
      </c>
      <c r="H2455" s="3" t="str">
        <f t="shared" si="454"/>
        <v/>
      </c>
      <c r="I2455" s="3" t="str">
        <f t="shared" si="455"/>
        <v/>
      </c>
      <c r="J2455" s="3" t="str">
        <f t="shared" si="456"/>
        <v/>
      </c>
      <c r="K2455" s="3" t="str">
        <f t="shared" si="457"/>
        <v/>
      </c>
      <c r="L2455" s="3" t="str">
        <f t="shared" si="459"/>
        <v/>
      </c>
      <c r="M2455" s="3" t="str">
        <f t="shared" si="460"/>
        <v/>
      </c>
    </row>
    <row r="2456" spans="1:13" x14ac:dyDescent="0.2">
      <c r="A2456" s="9" t="str">
        <f t="shared" si="458"/>
        <v/>
      </c>
      <c r="B2456" s="3" t="str">
        <f t="shared" si="450"/>
        <v/>
      </c>
      <c r="C2456" s="3" t="str">
        <f t="shared" si="453"/>
        <v/>
      </c>
      <c r="D2456" s="3" t="str">
        <f>IF(ISNUMBER(A2456),COUNTIF(Calculations!B:B, A2456),"")</f>
        <v/>
      </c>
      <c r="E2456" s="3" t="str">
        <f>IF(ISNUMBER(A2456),COUNTIF(Calculations!A:A, A2456),"")</f>
        <v/>
      </c>
      <c r="F2456" s="3" t="str">
        <f t="shared" si="451"/>
        <v/>
      </c>
      <c r="G2456" s="3" t="str">
        <f t="shared" si="452"/>
        <v/>
      </c>
      <c r="H2456" s="3" t="str">
        <f t="shared" si="454"/>
        <v/>
      </c>
      <c r="I2456" s="3" t="str">
        <f t="shared" si="455"/>
        <v/>
      </c>
      <c r="J2456" s="3" t="str">
        <f t="shared" si="456"/>
        <v/>
      </c>
      <c r="K2456" s="3" t="str">
        <f t="shared" si="457"/>
        <v/>
      </c>
      <c r="L2456" s="3" t="str">
        <f t="shared" si="459"/>
        <v/>
      </c>
      <c r="M2456" s="3" t="str">
        <f t="shared" si="460"/>
        <v/>
      </c>
    </row>
    <row r="2457" spans="1:13" x14ac:dyDescent="0.2">
      <c r="A2457" s="9" t="str">
        <f t="shared" si="458"/>
        <v/>
      </c>
      <c r="B2457" s="3" t="str">
        <f t="shared" si="450"/>
        <v/>
      </c>
      <c r="C2457" s="3" t="str">
        <f t="shared" si="453"/>
        <v/>
      </c>
      <c r="D2457" s="3" t="str">
        <f>IF(ISNUMBER(A2457),COUNTIF(Calculations!B:B, A2457),"")</f>
        <v/>
      </c>
      <c r="E2457" s="3" t="str">
        <f>IF(ISNUMBER(A2457),COUNTIF(Calculations!A:A, A2457),"")</f>
        <v/>
      </c>
      <c r="F2457" s="3" t="str">
        <f t="shared" si="451"/>
        <v/>
      </c>
      <c r="G2457" s="3" t="str">
        <f t="shared" si="452"/>
        <v/>
      </c>
      <c r="H2457" s="3" t="str">
        <f t="shared" si="454"/>
        <v/>
      </c>
      <c r="I2457" s="3" t="str">
        <f t="shared" si="455"/>
        <v/>
      </c>
      <c r="J2457" s="3" t="str">
        <f t="shared" si="456"/>
        <v/>
      </c>
      <c r="K2457" s="3" t="str">
        <f t="shared" si="457"/>
        <v/>
      </c>
      <c r="L2457" s="3" t="str">
        <f t="shared" si="459"/>
        <v/>
      </c>
      <c r="M2457" s="3" t="str">
        <f t="shared" si="460"/>
        <v/>
      </c>
    </row>
    <row r="2458" spans="1:13" x14ac:dyDescent="0.2">
      <c r="A2458" s="9" t="str">
        <f t="shared" si="458"/>
        <v/>
      </c>
      <c r="B2458" s="3" t="str">
        <f t="shared" si="450"/>
        <v/>
      </c>
      <c r="C2458" s="3" t="str">
        <f t="shared" si="453"/>
        <v/>
      </c>
      <c r="D2458" s="3" t="str">
        <f>IF(ISNUMBER(A2458),COUNTIF(Calculations!B:B, A2458),"")</f>
        <v/>
      </c>
      <c r="E2458" s="3" t="str">
        <f>IF(ISNUMBER(A2458),COUNTIF(Calculations!A:A, A2458),"")</f>
        <v/>
      </c>
      <c r="F2458" s="3" t="str">
        <f t="shared" si="451"/>
        <v/>
      </c>
      <c r="G2458" s="3" t="str">
        <f t="shared" si="452"/>
        <v/>
      </c>
      <c r="H2458" s="3" t="str">
        <f t="shared" si="454"/>
        <v/>
      </c>
      <c r="I2458" s="3" t="str">
        <f t="shared" si="455"/>
        <v/>
      </c>
      <c r="J2458" s="3" t="str">
        <f t="shared" si="456"/>
        <v/>
      </c>
      <c r="K2458" s="3" t="str">
        <f t="shared" si="457"/>
        <v/>
      </c>
      <c r="L2458" s="3" t="str">
        <f t="shared" si="459"/>
        <v/>
      </c>
      <c r="M2458" s="3" t="str">
        <f t="shared" si="460"/>
        <v/>
      </c>
    </row>
    <row r="2459" spans="1:13" x14ac:dyDescent="0.2">
      <c r="A2459" s="9" t="str">
        <f t="shared" si="458"/>
        <v/>
      </c>
      <c r="B2459" s="3" t="str">
        <f t="shared" si="450"/>
        <v/>
      </c>
      <c r="C2459" s="3" t="str">
        <f t="shared" si="453"/>
        <v/>
      </c>
      <c r="D2459" s="3" t="str">
        <f>IF(ISNUMBER(A2459),COUNTIF(Calculations!B:B, A2459),"")</f>
        <v/>
      </c>
      <c r="E2459" s="3" t="str">
        <f>IF(ISNUMBER(A2459),COUNTIF(Calculations!A:A, A2459),"")</f>
        <v/>
      </c>
      <c r="F2459" s="3" t="str">
        <f t="shared" si="451"/>
        <v/>
      </c>
      <c r="G2459" s="3" t="str">
        <f t="shared" si="452"/>
        <v/>
      </c>
      <c r="H2459" s="3" t="str">
        <f t="shared" si="454"/>
        <v/>
      </c>
      <c r="I2459" s="3" t="str">
        <f t="shared" si="455"/>
        <v/>
      </c>
      <c r="J2459" s="3" t="str">
        <f t="shared" si="456"/>
        <v/>
      </c>
      <c r="K2459" s="3" t="str">
        <f t="shared" si="457"/>
        <v/>
      </c>
      <c r="L2459" s="3" t="str">
        <f t="shared" si="459"/>
        <v/>
      </c>
      <c r="M2459" s="3" t="str">
        <f t="shared" si="460"/>
        <v/>
      </c>
    </row>
    <row r="2460" spans="1:13" x14ac:dyDescent="0.2">
      <c r="A2460" s="9" t="str">
        <f t="shared" si="458"/>
        <v/>
      </c>
      <c r="B2460" s="3" t="str">
        <f t="shared" si="450"/>
        <v/>
      </c>
      <c r="C2460" s="3" t="str">
        <f t="shared" si="453"/>
        <v/>
      </c>
      <c r="D2460" s="3" t="str">
        <f>IF(ISNUMBER(A2460),COUNTIF(Calculations!B:B, A2460),"")</f>
        <v/>
      </c>
      <c r="E2460" s="3" t="str">
        <f>IF(ISNUMBER(A2460),COUNTIF(Calculations!A:A, A2460),"")</f>
        <v/>
      </c>
      <c r="F2460" s="3" t="str">
        <f t="shared" si="451"/>
        <v/>
      </c>
      <c r="G2460" s="3" t="str">
        <f t="shared" si="452"/>
        <v/>
      </c>
      <c r="H2460" s="3" t="str">
        <f t="shared" si="454"/>
        <v/>
      </c>
      <c r="I2460" s="3" t="str">
        <f t="shared" si="455"/>
        <v/>
      </c>
      <c r="J2460" s="3" t="str">
        <f t="shared" si="456"/>
        <v/>
      </c>
      <c r="K2460" s="3" t="str">
        <f t="shared" si="457"/>
        <v/>
      </c>
      <c r="L2460" s="3" t="str">
        <f t="shared" si="459"/>
        <v/>
      </c>
      <c r="M2460" s="3" t="str">
        <f t="shared" si="460"/>
        <v/>
      </c>
    </row>
    <row r="2461" spans="1:13" x14ac:dyDescent="0.2">
      <c r="A2461" s="9" t="str">
        <f t="shared" si="458"/>
        <v/>
      </c>
      <c r="B2461" s="3" t="str">
        <f t="shared" si="450"/>
        <v/>
      </c>
      <c r="C2461" s="3" t="str">
        <f t="shared" si="453"/>
        <v/>
      </c>
      <c r="D2461" s="3" t="str">
        <f>IF(ISNUMBER(A2461),COUNTIF(Calculations!B:B, A2461),"")</f>
        <v/>
      </c>
      <c r="E2461" s="3" t="str">
        <f>IF(ISNUMBER(A2461),COUNTIF(Calculations!A:A, A2461),"")</f>
        <v/>
      </c>
      <c r="F2461" s="3" t="str">
        <f t="shared" si="451"/>
        <v/>
      </c>
      <c r="G2461" s="3" t="str">
        <f t="shared" si="452"/>
        <v/>
      </c>
      <c r="H2461" s="3" t="str">
        <f t="shared" si="454"/>
        <v/>
      </c>
      <c r="I2461" s="3" t="str">
        <f t="shared" si="455"/>
        <v/>
      </c>
      <c r="J2461" s="3" t="str">
        <f t="shared" si="456"/>
        <v/>
      </c>
      <c r="K2461" s="3" t="str">
        <f t="shared" si="457"/>
        <v/>
      </c>
      <c r="L2461" s="3" t="str">
        <f t="shared" si="459"/>
        <v/>
      </c>
      <c r="M2461" s="3" t="str">
        <f t="shared" si="460"/>
        <v/>
      </c>
    </row>
    <row r="2462" spans="1:13" x14ac:dyDescent="0.2">
      <c r="A2462" s="9" t="str">
        <f t="shared" si="458"/>
        <v/>
      </c>
      <c r="B2462" s="3" t="str">
        <f t="shared" si="450"/>
        <v/>
      </c>
      <c r="C2462" s="3" t="str">
        <f t="shared" si="453"/>
        <v/>
      </c>
      <c r="D2462" s="3" t="str">
        <f>IF(ISNUMBER(A2462),COUNTIF(Calculations!B:B, A2462),"")</f>
        <v/>
      </c>
      <c r="E2462" s="3" t="str">
        <f>IF(ISNUMBER(A2462),COUNTIF(Calculations!A:A, A2462),"")</f>
        <v/>
      </c>
      <c r="F2462" s="3" t="str">
        <f t="shared" si="451"/>
        <v/>
      </c>
      <c r="G2462" s="3" t="str">
        <f t="shared" si="452"/>
        <v/>
      </c>
      <c r="H2462" s="3" t="str">
        <f t="shared" si="454"/>
        <v/>
      </c>
      <c r="I2462" s="3" t="str">
        <f t="shared" si="455"/>
        <v/>
      </c>
      <c r="J2462" s="3" t="str">
        <f t="shared" si="456"/>
        <v/>
      </c>
      <c r="K2462" s="3" t="str">
        <f t="shared" si="457"/>
        <v/>
      </c>
      <c r="L2462" s="3" t="str">
        <f t="shared" si="459"/>
        <v/>
      </c>
      <c r="M2462" s="3" t="str">
        <f t="shared" si="460"/>
        <v/>
      </c>
    </row>
    <row r="2463" spans="1:13" x14ac:dyDescent="0.2">
      <c r="A2463" s="9" t="str">
        <f t="shared" si="458"/>
        <v/>
      </c>
      <c r="B2463" s="3" t="str">
        <f t="shared" si="450"/>
        <v/>
      </c>
      <c r="C2463" s="3" t="str">
        <f t="shared" si="453"/>
        <v/>
      </c>
      <c r="D2463" s="3" t="str">
        <f>IF(ISNUMBER(A2463),COUNTIF(Calculations!B:B, A2463),"")</f>
        <v/>
      </c>
      <c r="E2463" s="3" t="str">
        <f>IF(ISNUMBER(A2463),COUNTIF(Calculations!A:A, A2463),"")</f>
        <v/>
      </c>
      <c r="F2463" s="3" t="str">
        <f t="shared" si="451"/>
        <v/>
      </c>
      <c r="G2463" s="3" t="str">
        <f t="shared" si="452"/>
        <v/>
      </c>
      <c r="H2463" s="3" t="str">
        <f t="shared" si="454"/>
        <v/>
      </c>
      <c r="I2463" s="3" t="str">
        <f t="shared" si="455"/>
        <v/>
      </c>
      <c r="J2463" s="3" t="str">
        <f t="shared" si="456"/>
        <v/>
      </c>
      <c r="K2463" s="3" t="str">
        <f t="shared" si="457"/>
        <v/>
      </c>
      <c r="L2463" s="3" t="str">
        <f t="shared" si="459"/>
        <v/>
      </c>
      <c r="M2463" s="3" t="str">
        <f t="shared" si="460"/>
        <v/>
      </c>
    </row>
    <row r="2464" spans="1:13" x14ac:dyDescent="0.2">
      <c r="A2464" s="9" t="str">
        <f t="shared" si="458"/>
        <v/>
      </c>
      <c r="B2464" s="3" t="str">
        <f t="shared" si="450"/>
        <v/>
      </c>
      <c r="C2464" s="3" t="str">
        <f t="shared" si="453"/>
        <v/>
      </c>
      <c r="D2464" s="3" t="str">
        <f>IF(ISNUMBER(A2464),COUNTIF(Calculations!B:B, A2464),"")</f>
        <v/>
      </c>
      <c r="E2464" s="3" t="str">
        <f>IF(ISNUMBER(A2464),COUNTIF(Calculations!A:A, A2464),"")</f>
        <v/>
      </c>
      <c r="F2464" s="3" t="str">
        <f t="shared" si="451"/>
        <v/>
      </c>
      <c r="G2464" s="3" t="str">
        <f t="shared" si="452"/>
        <v/>
      </c>
      <c r="H2464" s="3" t="str">
        <f t="shared" si="454"/>
        <v/>
      </c>
      <c r="I2464" s="3" t="str">
        <f t="shared" si="455"/>
        <v/>
      </c>
      <c r="J2464" s="3" t="str">
        <f t="shared" si="456"/>
        <v/>
      </c>
      <c r="K2464" s="3" t="str">
        <f t="shared" si="457"/>
        <v/>
      </c>
      <c r="L2464" s="3" t="str">
        <f t="shared" si="459"/>
        <v/>
      </c>
      <c r="M2464" s="3" t="str">
        <f t="shared" si="460"/>
        <v/>
      </c>
    </row>
    <row r="2465" spans="1:13" x14ac:dyDescent="0.2">
      <c r="A2465" s="9" t="str">
        <f t="shared" si="458"/>
        <v/>
      </c>
      <c r="B2465" s="3" t="str">
        <f t="shared" si="450"/>
        <v/>
      </c>
      <c r="C2465" s="3" t="str">
        <f t="shared" si="453"/>
        <v/>
      </c>
      <c r="D2465" s="3" t="str">
        <f>IF(ISNUMBER(A2465),COUNTIF(Calculations!B:B, A2465),"")</f>
        <v/>
      </c>
      <c r="E2465" s="3" t="str">
        <f>IF(ISNUMBER(A2465),COUNTIF(Calculations!A:A, A2465),"")</f>
        <v/>
      </c>
      <c r="F2465" s="3" t="str">
        <f t="shared" si="451"/>
        <v/>
      </c>
      <c r="G2465" s="3" t="str">
        <f t="shared" si="452"/>
        <v/>
      </c>
      <c r="H2465" s="3" t="str">
        <f t="shared" si="454"/>
        <v/>
      </c>
      <c r="I2465" s="3" t="str">
        <f t="shared" si="455"/>
        <v/>
      </c>
      <c r="J2465" s="3" t="str">
        <f t="shared" si="456"/>
        <v/>
      </c>
      <c r="K2465" s="3" t="str">
        <f t="shared" si="457"/>
        <v/>
      </c>
      <c r="L2465" s="3" t="str">
        <f t="shared" si="459"/>
        <v/>
      </c>
      <c r="M2465" s="3" t="str">
        <f t="shared" si="460"/>
        <v/>
      </c>
    </row>
    <row r="2466" spans="1:13" x14ac:dyDescent="0.2">
      <c r="A2466" s="9" t="str">
        <f t="shared" si="458"/>
        <v/>
      </c>
      <c r="B2466" s="3" t="str">
        <f t="shared" si="450"/>
        <v/>
      </c>
      <c r="C2466" s="3" t="str">
        <f t="shared" si="453"/>
        <v/>
      </c>
      <c r="D2466" s="3" t="str">
        <f>IF(ISNUMBER(A2466),COUNTIF(Calculations!B:B, A2466),"")</f>
        <v/>
      </c>
      <c r="E2466" s="3" t="str">
        <f>IF(ISNUMBER(A2466),COUNTIF(Calculations!A:A, A2466),"")</f>
        <v/>
      </c>
      <c r="F2466" s="3" t="str">
        <f t="shared" si="451"/>
        <v/>
      </c>
      <c r="G2466" s="3" t="str">
        <f t="shared" si="452"/>
        <v/>
      </c>
      <c r="H2466" s="3" t="str">
        <f t="shared" si="454"/>
        <v/>
      </c>
      <c r="I2466" s="3" t="str">
        <f t="shared" si="455"/>
        <v/>
      </c>
      <c r="J2466" s="3" t="str">
        <f t="shared" si="456"/>
        <v/>
      </c>
      <c r="K2466" s="3" t="str">
        <f t="shared" si="457"/>
        <v/>
      </c>
      <c r="L2466" s="3" t="str">
        <f t="shared" si="459"/>
        <v/>
      </c>
      <c r="M2466" s="3" t="str">
        <f t="shared" si="460"/>
        <v/>
      </c>
    </row>
    <row r="2467" spans="1:13" x14ac:dyDescent="0.2">
      <c r="A2467" s="9" t="str">
        <f t="shared" si="458"/>
        <v/>
      </c>
      <c r="B2467" s="3" t="str">
        <f t="shared" si="450"/>
        <v/>
      </c>
      <c r="C2467" s="3" t="str">
        <f t="shared" si="453"/>
        <v/>
      </c>
      <c r="D2467" s="3" t="str">
        <f>IF(ISNUMBER(A2467),COUNTIF(Calculations!B:B, A2467),"")</f>
        <v/>
      </c>
      <c r="E2467" s="3" t="str">
        <f>IF(ISNUMBER(A2467),COUNTIF(Calculations!A:A, A2467),"")</f>
        <v/>
      </c>
      <c r="F2467" s="3" t="str">
        <f t="shared" si="451"/>
        <v/>
      </c>
      <c r="G2467" s="3" t="str">
        <f t="shared" si="452"/>
        <v/>
      </c>
      <c r="H2467" s="3" t="str">
        <f t="shared" si="454"/>
        <v/>
      </c>
      <c r="I2467" s="3" t="str">
        <f t="shared" si="455"/>
        <v/>
      </c>
      <c r="J2467" s="3" t="str">
        <f t="shared" si="456"/>
        <v/>
      </c>
      <c r="K2467" s="3" t="str">
        <f t="shared" si="457"/>
        <v/>
      </c>
      <c r="L2467" s="3" t="str">
        <f t="shared" si="459"/>
        <v/>
      </c>
      <c r="M2467" s="3" t="str">
        <f t="shared" si="460"/>
        <v/>
      </c>
    </row>
    <row r="2468" spans="1:13" x14ac:dyDescent="0.2">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3" t="str">
        <f t="shared" ref="F2468:F2501" si="462">IF(ISNUMBER(A2468),F2467 + D2468,"")</f>
        <v/>
      </c>
      <c r="G2468" s="3" t="str">
        <f t="shared" ref="G2468:G2501" si="463">IF(ISNUMBER(A2468),G2467 + E2468,"")</f>
        <v/>
      </c>
      <c r="H2468" s="3" t="str">
        <f t="shared" si="454"/>
        <v/>
      </c>
      <c r="I2468" s="3" t="str">
        <f t="shared" si="455"/>
        <v/>
      </c>
      <c r="J2468" s="3" t="str">
        <f t="shared" si="456"/>
        <v/>
      </c>
      <c r="K2468" s="3" t="str">
        <f t="shared" si="457"/>
        <v/>
      </c>
      <c r="L2468" s="3" t="str">
        <f t="shared" si="459"/>
        <v/>
      </c>
      <c r="M2468" s="3" t="str">
        <f t="shared" si="460"/>
        <v/>
      </c>
    </row>
    <row r="2469" spans="1:13" x14ac:dyDescent="0.2">
      <c r="A2469" s="9" t="str">
        <f t="shared" si="458"/>
        <v/>
      </c>
      <c r="B2469" s="3" t="str">
        <f t="shared" si="461"/>
        <v/>
      </c>
      <c r="C2469" s="3" t="str">
        <f t="shared" si="453"/>
        <v/>
      </c>
      <c r="D2469" s="3" t="str">
        <f>IF(ISNUMBER(A2469),COUNTIF(Calculations!B:B, A2469),"")</f>
        <v/>
      </c>
      <c r="E2469" s="3" t="str">
        <f>IF(ISNUMBER(A2469),COUNTIF(Calculations!A:A, A2469),"")</f>
        <v/>
      </c>
      <c r="F2469" s="3" t="str">
        <f t="shared" si="462"/>
        <v/>
      </c>
      <c r="G2469" s="3" t="str">
        <f t="shared" si="463"/>
        <v/>
      </c>
      <c r="H2469" s="3" t="str">
        <f t="shared" si="454"/>
        <v/>
      </c>
      <c r="I2469" s="3" t="str">
        <f t="shared" si="455"/>
        <v/>
      </c>
      <c r="J2469" s="3" t="str">
        <f t="shared" si="456"/>
        <v/>
      </c>
      <c r="K2469" s="3" t="str">
        <f t="shared" si="457"/>
        <v/>
      </c>
      <c r="L2469" s="3" t="str">
        <f t="shared" si="459"/>
        <v/>
      </c>
      <c r="M2469" s="3" t="str">
        <f t="shared" si="460"/>
        <v/>
      </c>
    </row>
    <row r="2470" spans="1:13" x14ac:dyDescent="0.2">
      <c r="A2470" s="9" t="str">
        <f t="shared" si="458"/>
        <v/>
      </c>
      <c r="B2470" s="3" t="str">
        <f t="shared" si="461"/>
        <v/>
      </c>
      <c r="C2470" s="3" t="str">
        <f t="shared" si="453"/>
        <v/>
      </c>
      <c r="D2470" s="3" t="str">
        <f>IF(ISNUMBER(A2470),COUNTIF(Calculations!B:B, A2470),"")</f>
        <v/>
      </c>
      <c r="E2470" s="3" t="str">
        <f>IF(ISNUMBER(A2470),COUNTIF(Calculations!A:A, A2470),"")</f>
        <v/>
      </c>
      <c r="F2470" s="3" t="str">
        <f t="shared" si="462"/>
        <v/>
      </c>
      <c r="G2470" s="3" t="str">
        <f t="shared" si="463"/>
        <v/>
      </c>
      <c r="H2470" s="3" t="str">
        <f t="shared" si="454"/>
        <v/>
      </c>
      <c r="I2470" s="3" t="str">
        <f t="shared" si="455"/>
        <v/>
      </c>
      <c r="J2470" s="3" t="str">
        <f t="shared" si="456"/>
        <v/>
      </c>
      <c r="K2470" s="3" t="str">
        <f t="shared" si="457"/>
        <v/>
      </c>
      <c r="L2470" s="3" t="str">
        <f t="shared" si="459"/>
        <v/>
      </c>
      <c r="M2470" s="3" t="str">
        <f t="shared" si="460"/>
        <v/>
      </c>
    </row>
    <row r="2471" spans="1:13" x14ac:dyDescent="0.2">
      <c r="A2471" s="9" t="str">
        <f t="shared" si="458"/>
        <v/>
      </c>
      <c r="B2471" s="3" t="str">
        <f t="shared" si="461"/>
        <v/>
      </c>
      <c r="C2471" s="3" t="str">
        <f t="shared" si="453"/>
        <v/>
      </c>
      <c r="D2471" s="3" t="str">
        <f>IF(ISNUMBER(A2471),COUNTIF(Calculations!B:B, A2471),"")</f>
        <v/>
      </c>
      <c r="E2471" s="3" t="str">
        <f>IF(ISNUMBER(A2471),COUNTIF(Calculations!A:A, A2471),"")</f>
        <v/>
      </c>
      <c r="F2471" s="3" t="str">
        <f t="shared" si="462"/>
        <v/>
      </c>
      <c r="G2471" s="3" t="str">
        <f t="shared" si="463"/>
        <v/>
      </c>
      <c r="H2471" s="3" t="str">
        <f t="shared" si="454"/>
        <v/>
      </c>
      <c r="I2471" s="3" t="str">
        <f t="shared" si="455"/>
        <v/>
      </c>
      <c r="J2471" s="3" t="str">
        <f t="shared" si="456"/>
        <v/>
      </c>
      <c r="K2471" s="3" t="str">
        <f t="shared" si="457"/>
        <v/>
      </c>
      <c r="L2471" s="3" t="str">
        <f t="shared" si="459"/>
        <v/>
      </c>
      <c r="M2471" s="3" t="str">
        <f t="shared" si="460"/>
        <v/>
      </c>
    </row>
    <row r="2472" spans="1:13" x14ac:dyDescent="0.2">
      <c r="A2472" s="9" t="str">
        <f t="shared" si="458"/>
        <v/>
      </c>
      <c r="B2472" s="3" t="str">
        <f t="shared" si="461"/>
        <v/>
      </c>
      <c r="C2472" s="3" t="str">
        <f t="shared" si="453"/>
        <v/>
      </c>
      <c r="D2472" s="3" t="str">
        <f>IF(ISNUMBER(A2472),COUNTIF(Calculations!B:B, A2472),"")</f>
        <v/>
      </c>
      <c r="E2472" s="3" t="str">
        <f>IF(ISNUMBER(A2472),COUNTIF(Calculations!A:A, A2472),"")</f>
        <v/>
      </c>
      <c r="F2472" s="3" t="str">
        <f t="shared" si="462"/>
        <v/>
      </c>
      <c r="G2472" s="3" t="str">
        <f t="shared" si="463"/>
        <v/>
      </c>
      <c r="H2472" s="3" t="str">
        <f t="shared" si="454"/>
        <v/>
      </c>
      <c r="I2472" s="3" t="str">
        <f t="shared" si="455"/>
        <v/>
      </c>
      <c r="J2472" s="3" t="str">
        <f t="shared" si="456"/>
        <v/>
      </c>
      <c r="K2472" s="3" t="str">
        <f t="shared" si="457"/>
        <v/>
      </c>
      <c r="L2472" s="3" t="str">
        <f t="shared" si="459"/>
        <v/>
      </c>
      <c r="M2472" s="3" t="str">
        <f t="shared" si="460"/>
        <v/>
      </c>
    </row>
    <row r="2473" spans="1:13" x14ac:dyDescent="0.2">
      <c r="A2473" s="9" t="str">
        <f t="shared" si="458"/>
        <v/>
      </c>
      <c r="B2473" s="3" t="str">
        <f t="shared" si="461"/>
        <v/>
      </c>
      <c r="C2473" s="3" t="str">
        <f t="shared" si="453"/>
        <v/>
      </c>
      <c r="D2473" s="3" t="str">
        <f>IF(ISNUMBER(A2473),COUNTIF(Calculations!B:B, A2473),"")</f>
        <v/>
      </c>
      <c r="E2473" s="3" t="str">
        <f>IF(ISNUMBER(A2473),COUNTIF(Calculations!A:A, A2473),"")</f>
        <v/>
      </c>
      <c r="F2473" s="3" t="str">
        <f t="shared" si="462"/>
        <v/>
      </c>
      <c r="G2473" s="3" t="str">
        <f t="shared" si="463"/>
        <v/>
      </c>
      <c r="H2473" s="3" t="str">
        <f t="shared" si="454"/>
        <v/>
      </c>
      <c r="I2473" s="3" t="str">
        <f t="shared" si="455"/>
        <v/>
      </c>
      <c r="J2473" s="3" t="str">
        <f t="shared" si="456"/>
        <v/>
      </c>
      <c r="K2473" s="3" t="str">
        <f t="shared" si="457"/>
        <v/>
      </c>
      <c r="L2473" s="3" t="str">
        <f t="shared" si="459"/>
        <v/>
      </c>
      <c r="M2473" s="3" t="str">
        <f t="shared" si="460"/>
        <v/>
      </c>
    </row>
    <row r="2474" spans="1:13" x14ac:dyDescent="0.2">
      <c r="A2474" s="9" t="str">
        <f t="shared" si="458"/>
        <v/>
      </c>
      <c r="B2474" s="3" t="str">
        <f t="shared" si="461"/>
        <v/>
      </c>
      <c r="C2474" s="3" t="str">
        <f t="shared" si="453"/>
        <v/>
      </c>
      <c r="D2474" s="3" t="str">
        <f>IF(ISNUMBER(A2474),COUNTIF(Calculations!B:B, A2474),"")</f>
        <v/>
      </c>
      <c r="E2474" s="3" t="str">
        <f>IF(ISNUMBER(A2474),COUNTIF(Calculations!A:A, A2474),"")</f>
        <v/>
      </c>
      <c r="F2474" s="3" t="str">
        <f t="shared" si="462"/>
        <v/>
      </c>
      <c r="G2474" s="3" t="str">
        <f t="shared" si="463"/>
        <v/>
      </c>
      <c r="H2474" s="3" t="str">
        <f t="shared" si="454"/>
        <v/>
      </c>
      <c r="I2474" s="3" t="str">
        <f t="shared" si="455"/>
        <v/>
      </c>
      <c r="J2474" s="3" t="str">
        <f t="shared" si="456"/>
        <v/>
      </c>
      <c r="K2474" s="3" t="str">
        <f t="shared" si="457"/>
        <v/>
      </c>
      <c r="L2474" s="3" t="str">
        <f t="shared" si="459"/>
        <v/>
      </c>
      <c r="M2474" s="3" t="str">
        <f t="shared" si="460"/>
        <v/>
      </c>
    </row>
    <row r="2475" spans="1:13" x14ac:dyDescent="0.2">
      <c r="A2475" s="9" t="str">
        <f t="shared" si="458"/>
        <v/>
      </c>
      <c r="B2475" s="3" t="str">
        <f t="shared" si="461"/>
        <v/>
      </c>
      <c r="C2475" s="3" t="str">
        <f t="shared" si="453"/>
        <v/>
      </c>
      <c r="D2475" s="3" t="str">
        <f>IF(ISNUMBER(A2475),COUNTIF(Calculations!B:B, A2475),"")</f>
        <v/>
      </c>
      <c r="E2475" s="3" t="str">
        <f>IF(ISNUMBER(A2475),COUNTIF(Calculations!A:A, A2475),"")</f>
        <v/>
      </c>
      <c r="F2475" s="3" t="str">
        <f t="shared" si="462"/>
        <v/>
      </c>
      <c r="G2475" s="3" t="str">
        <f t="shared" si="463"/>
        <v/>
      </c>
      <c r="H2475" s="3" t="str">
        <f t="shared" si="454"/>
        <v/>
      </c>
      <c r="I2475" s="3" t="str">
        <f t="shared" si="455"/>
        <v/>
      </c>
      <c r="J2475" s="3" t="str">
        <f t="shared" si="456"/>
        <v/>
      </c>
      <c r="K2475" s="3" t="str">
        <f t="shared" si="457"/>
        <v/>
      </c>
      <c r="L2475" s="3" t="str">
        <f t="shared" si="459"/>
        <v/>
      </c>
      <c r="M2475" s="3" t="str">
        <f t="shared" si="460"/>
        <v/>
      </c>
    </row>
    <row r="2476" spans="1:13" x14ac:dyDescent="0.2">
      <c r="A2476" s="9" t="str">
        <f t="shared" si="458"/>
        <v/>
      </c>
      <c r="B2476" s="3" t="str">
        <f t="shared" si="461"/>
        <v/>
      </c>
      <c r="C2476" s="3" t="str">
        <f t="shared" si="453"/>
        <v/>
      </c>
      <c r="D2476" s="3" t="str">
        <f>IF(ISNUMBER(A2476),COUNTIF(Calculations!B:B, A2476),"")</f>
        <v/>
      </c>
      <c r="E2476" s="3" t="str">
        <f>IF(ISNUMBER(A2476),COUNTIF(Calculations!A:A, A2476),"")</f>
        <v/>
      </c>
      <c r="F2476" s="3" t="str">
        <f t="shared" si="462"/>
        <v/>
      </c>
      <c r="G2476" s="3" t="str">
        <f t="shared" si="463"/>
        <v/>
      </c>
      <c r="H2476" s="3" t="str">
        <f t="shared" si="454"/>
        <v/>
      </c>
      <c r="I2476" s="3" t="str">
        <f t="shared" si="455"/>
        <v/>
      </c>
      <c r="J2476" s="3" t="str">
        <f t="shared" si="456"/>
        <v/>
      </c>
      <c r="K2476" s="3" t="str">
        <f t="shared" si="457"/>
        <v/>
      </c>
      <c r="L2476" s="3" t="str">
        <f t="shared" si="459"/>
        <v/>
      </c>
      <c r="M2476" s="3" t="str">
        <f t="shared" si="460"/>
        <v/>
      </c>
    </row>
    <row r="2477" spans="1:13" x14ac:dyDescent="0.2">
      <c r="A2477" s="9" t="str">
        <f t="shared" si="458"/>
        <v/>
      </c>
      <c r="B2477" s="3" t="str">
        <f t="shared" si="461"/>
        <v/>
      </c>
      <c r="C2477" s="3" t="str">
        <f t="shared" si="453"/>
        <v/>
      </c>
      <c r="D2477" s="3" t="str">
        <f>IF(ISNUMBER(A2477),COUNTIF(Calculations!B:B, A2477),"")</f>
        <v/>
      </c>
      <c r="E2477" s="3" t="str">
        <f>IF(ISNUMBER(A2477),COUNTIF(Calculations!A:A, A2477),"")</f>
        <v/>
      </c>
      <c r="F2477" s="3" t="str">
        <f t="shared" si="462"/>
        <v/>
      </c>
      <c r="G2477" s="3" t="str">
        <f t="shared" si="463"/>
        <v/>
      </c>
      <c r="H2477" s="3" t="str">
        <f t="shared" si="454"/>
        <v/>
      </c>
      <c r="I2477" s="3" t="str">
        <f t="shared" si="455"/>
        <v/>
      </c>
      <c r="J2477" s="3" t="str">
        <f t="shared" si="456"/>
        <v/>
      </c>
      <c r="K2477" s="3" t="str">
        <f t="shared" si="457"/>
        <v/>
      </c>
      <c r="L2477" s="3" t="str">
        <f t="shared" si="459"/>
        <v/>
      </c>
      <c r="M2477" s="3" t="str">
        <f t="shared" si="460"/>
        <v/>
      </c>
    </row>
    <row r="2478" spans="1:13" x14ac:dyDescent="0.2">
      <c r="A2478" s="9" t="str">
        <f t="shared" si="458"/>
        <v/>
      </c>
      <c r="B2478" s="3" t="str">
        <f t="shared" si="461"/>
        <v/>
      </c>
      <c r="C2478" s="3" t="str">
        <f t="shared" si="453"/>
        <v/>
      </c>
      <c r="D2478" s="3" t="str">
        <f>IF(ISNUMBER(A2478),COUNTIF(Calculations!B:B, A2478),"")</f>
        <v/>
      </c>
      <c r="E2478" s="3" t="str">
        <f>IF(ISNUMBER(A2478),COUNTIF(Calculations!A:A, A2478),"")</f>
        <v/>
      </c>
      <c r="F2478" s="3" t="str">
        <f t="shared" si="462"/>
        <v/>
      </c>
      <c r="G2478" s="3" t="str">
        <f t="shared" si="463"/>
        <v/>
      </c>
      <c r="H2478" s="3" t="str">
        <f t="shared" si="454"/>
        <v/>
      </c>
      <c r="I2478" s="3" t="str">
        <f t="shared" si="455"/>
        <v/>
      </c>
      <c r="J2478" s="3" t="str">
        <f t="shared" si="456"/>
        <v/>
      </c>
      <c r="K2478" s="3" t="str">
        <f t="shared" si="457"/>
        <v/>
      </c>
      <c r="L2478" s="3" t="str">
        <f t="shared" si="459"/>
        <v/>
      </c>
      <c r="M2478" s="3" t="str">
        <f t="shared" si="460"/>
        <v/>
      </c>
    </row>
    <row r="2479" spans="1:13" x14ac:dyDescent="0.2">
      <c r="A2479" s="9" t="str">
        <f t="shared" si="458"/>
        <v/>
      </c>
      <c r="B2479" s="3" t="str">
        <f t="shared" si="461"/>
        <v/>
      </c>
      <c r="C2479" s="3" t="str">
        <f t="shared" si="453"/>
        <v/>
      </c>
      <c r="D2479" s="3" t="str">
        <f>IF(ISNUMBER(A2479),COUNTIF(Calculations!B:B, A2479),"")</f>
        <v/>
      </c>
      <c r="E2479" s="3" t="str">
        <f>IF(ISNUMBER(A2479),COUNTIF(Calculations!A:A, A2479),"")</f>
        <v/>
      </c>
      <c r="F2479" s="3" t="str">
        <f t="shared" si="462"/>
        <v/>
      </c>
      <c r="G2479" s="3" t="str">
        <f t="shared" si="463"/>
        <v/>
      </c>
      <c r="H2479" s="3" t="str">
        <f t="shared" si="454"/>
        <v/>
      </c>
      <c r="I2479" s="3" t="str">
        <f t="shared" si="455"/>
        <v/>
      </c>
      <c r="J2479" s="3" t="str">
        <f t="shared" si="456"/>
        <v/>
      </c>
      <c r="K2479" s="3" t="str">
        <f t="shared" si="457"/>
        <v/>
      </c>
      <c r="L2479" s="3" t="str">
        <f t="shared" si="459"/>
        <v/>
      </c>
      <c r="M2479" s="3" t="str">
        <f t="shared" si="460"/>
        <v/>
      </c>
    </row>
    <row r="2480" spans="1:13" x14ac:dyDescent="0.2">
      <c r="A2480" s="9" t="str">
        <f t="shared" si="458"/>
        <v/>
      </c>
      <c r="B2480" s="3" t="str">
        <f t="shared" si="461"/>
        <v/>
      </c>
      <c r="C2480" s="3" t="str">
        <f t="shared" si="453"/>
        <v/>
      </c>
      <c r="D2480" s="3" t="str">
        <f>IF(ISNUMBER(A2480),COUNTIF(Calculations!B:B, A2480),"")</f>
        <v/>
      </c>
      <c r="E2480" s="3" t="str">
        <f>IF(ISNUMBER(A2480),COUNTIF(Calculations!A:A, A2480),"")</f>
        <v/>
      </c>
      <c r="F2480" s="3" t="str">
        <f t="shared" si="462"/>
        <v/>
      </c>
      <c r="G2480" s="3" t="str">
        <f t="shared" si="463"/>
        <v/>
      </c>
      <c r="H2480" s="3" t="str">
        <f t="shared" si="454"/>
        <v/>
      </c>
      <c r="I2480" s="3" t="str">
        <f t="shared" si="455"/>
        <v/>
      </c>
      <c r="J2480" s="3" t="str">
        <f t="shared" si="456"/>
        <v/>
      </c>
      <c r="K2480" s="3" t="str">
        <f t="shared" si="457"/>
        <v/>
      </c>
      <c r="L2480" s="3" t="str">
        <f t="shared" si="459"/>
        <v/>
      </c>
      <c r="M2480" s="3" t="str">
        <f t="shared" si="460"/>
        <v/>
      </c>
    </row>
    <row r="2481" spans="1:13" x14ac:dyDescent="0.2">
      <c r="A2481" s="9" t="str">
        <f t="shared" si="458"/>
        <v/>
      </c>
      <c r="B2481" s="3" t="str">
        <f t="shared" si="461"/>
        <v/>
      </c>
      <c r="C2481" s="3" t="str">
        <f t="shared" si="453"/>
        <v/>
      </c>
      <c r="D2481" s="3" t="str">
        <f>IF(ISNUMBER(A2481),COUNTIF(Calculations!B:B, A2481),"")</f>
        <v/>
      </c>
      <c r="E2481" s="3" t="str">
        <f>IF(ISNUMBER(A2481),COUNTIF(Calculations!A:A, A2481),"")</f>
        <v/>
      </c>
      <c r="F2481" s="3" t="str">
        <f t="shared" si="462"/>
        <v/>
      </c>
      <c r="G2481" s="3" t="str">
        <f t="shared" si="463"/>
        <v/>
      </c>
      <c r="H2481" s="3" t="str">
        <f t="shared" si="454"/>
        <v/>
      </c>
      <c r="I2481" s="3" t="str">
        <f t="shared" si="455"/>
        <v/>
      </c>
      <c r="J2481" s="3" t="str">
        <f t="shared" si="456"/>
        <v/>
      </c>
      <c r="K2481" s="3" t="str">
        <f t="shared" si="457"/>
        <v/>
      </c>
      <c r="L2481" s="3" t="str">
        <f t="shared" si="459"/>
        <v/>
      </c>
      <c r="M2481" s="3" t="str">
        <f t="shared" si="460"/>
        <v/>
      </c>
    </row>
    <row r="2482" spans="1:13" x14ac:dyDescent="0.2">
      <c r="A2482" s="9" t="str">
        <f t="shared" si="458"/>
        <v/>
      </c>
      <c r="B2482" s="3" t="str">
        <f t="shared" si="461"/>
        <v/>
      </c>
      <c r="C2482" s="3" t="str">
        <f t="shared" si="453"/>
        <v/>
      </c>
      <c r="D2482" s="3" t="str">
        <f>IF(ISNUMBER(A2482),COUNTIF(Calculations!B:B, A2482),"")</f>
        <v/>
      </c>
      <c r="E2482" s="3" t="str">
        <f>IF(ISNUMBER(A2482),COUNTIF(Calculations!A:A, A2482),"")</f>
        <v/>
      </c>
      <c r="F2482" s="3" t="str">
        <f t="shared" si="462"/>
        <v/>
      </c>
      <c r="G2482" s="3" t="str">
        <f t="shared" si="463"/>
        <v/>
      </c>
      <c r="H2482" s="3" t="str">
        <f t="shared" si="454"/>
        <v/>
      </c>
      <c r="I2482" s="3" t="str">
        <f t="shared" si="455"/>
        <v/>
      </c>
      <c r="J2482" s="3" t="str">
        <f t="shared" si="456"/>
        <v/>
      </c>
      <c r="K2482" s="3" t="str">
        <f t="shared" si="457"/>
        <v/>
      </c>
      <c r="L2482" s="3" t="str">
        <f t="shared" si="459"/>
        <v/>
      </c>
      <c r="M2482" s="3" t="str">
        <f t="shared" si="460"/>
        <v/>
      </c>
    </row>
    <row r="2483" spans="1:13" x14ac:dyDescent="0.2">
      <c r="A2483" s="9" t="str">
        <f t="shared" si="458"/>
        <v/>
      </c>
      <c r="B2483" s="3" t="str">
        <f t="shared" si="461"/>
        <v/>
      </c>
      <c r="C2483" s="3" t="str">
        <f t="shared" si="453"/>
        <v/>
      </c>
      <c r="D2483" s="3" t="str">
        <f>IF(ISNUMBER(A2483),COUNTIF(Calculations!B:B, A2483),"")</f>
        <v/>
      </c>
      <c r="E2483" s="3" t="str">
        <f>IF(ISNUMBER(A2483),COUNTIF(Calculations!A:A, A2483),"")</f>
        <v/>
      </c>
      <c r="F2483" s="3" t="str">
        <f t="shared" si="462"/>
        <v/>
      </c>
      <c r="G2483" s="3" t="str">
        <f t="shared" si="463"/>
        <v/>
      </c>
      <c r="H2483" s="3" t="str">
        <f t="shared" si="454"/>
        <v/>
      </c>
      <c r="I2483" s="3" t="str">
        <f t="shared" si="455"/>
        <v/>
      </c>
      <c r="J2483" s="3" t="str">
        <f t="shared" si="456"/>
        <v/>
      </c>
      <c r="K2483" s="3" t="str">
        <f t="shared" si="457"/>
        <v/>
      </c>
      <c r="L2483" s="3" t="str">
        <f t="shared" si="459"/>
        <v/>
      </c>
      <c r="M2483" s="3" t="str">
        <f t="shared" si="460"/>
        <v/>
      </c>
    </row>
    <row r="2484" spans="1:13" x14ac:dyDescent="0.2">
      <c r="A2484" s="9" t="str">
        <f t="shared" si="458"/>
        <v/>
      </c>
      <c r="B2484" s="3" t="str">
        <f t="shared" si="461"/>
        <v/>
      </c>
      <c r="C2484" s="3" t="str">
        <f t="shared" si="453"/>
        <v/>
      </c>
      <c r="D2484" s="3" t="str">
        <f>IF(ISNUMBER(A2484),COUNTIF(Calculations!B:B, A2484),"")</f>
        <v/>
      </c>
      <c r="E2484" s="3" t="str">
        <f>IF(ISNUMBER(A2484),COUNTIF(Calculations!A:A, A2484),"")</f>
        <v/>
      </c>
      <c r="F2484" s="3" t="str">
        <f t="shared" si="462"/>
        <v/>
      </c>
      <c r="G2484" s="3" t="str">
        <f t="shared" si="463"/>
        <v/>
      </c>
      <c r="H2484" s="3" t="str">
        <f t="shared" si="454"/>
        <v/>
      </c>
      <c r="I2484" s="3" t="str">
        <f t="shared" si="455"/>
        <v/>
      </c>
      <c r="J2484" s="3" t="str">
        <f t="shared" si="456"/>
        <v/>
      </c>
      <c r="K2484" s="3" t="str">
        <f t="shared" si="457"/>
        <v/>
      </c>
      <c r="L2484" s="3" t="str">
        <f t="shared" si="459"/>
        <v/>
      </c>
      <c r="M2484" s="3" t="str">
        <f t="shared" si="460"/>
        <v/>
      </c>
    </row>
    <row r="2485" spans="1:13" x14ac:dyDescent="0.2">
      <c r="A2485" s="9" t="str">
        <f t="shared" si="458"/>
        <v/>
      </c>
      <c r="B2485" s="3" t="str">
        <f t="shared" si="461"/>
        <v/>
      </c>
      <c r="C2485" s="3" t="str">
        <f t="shared" si="453"/>
        <v/>
      </c>
      <c r="D2485" s="3" t="str">
        <f>IF(ISNUMBER(A2485),COUNTIF(Calculations!B:B, A2485),"")</f>
        <v/>
      </c>
      <c r="E2485" s="3" t="str">
        <f>IF(ISNUMBER(A2485),COUNTIF(Calculations!A:A, A2485),"")</f>
        <v/>
      </c>
      <c r="F2485" s="3" t="str">
        <f t="shared" si="462"/>
        <v/>
      </c>
      <c r="G2485" s="3" t="str">
        <f t="shared" si="463"/>
        <v/>
      </c>
      <c r="H2485" s="3" t="str">
        <f t="shared" si="454"/>
        <v/>
      </c>
      <c r="I2485" s="3" t="str">
        <f t="shared" si="455"/>
        <v/>
      </c>
      <c r="J2485" s="3" t="str">
        <f t="shared" si="456"/>
        <v/>
      </c>
      <c r="K2485" s="3" t="str">
        <f t="shared" si="457"/>
        <v/>
      </c>
      <c r="L2485" s="3" t="str">
        <f t="shared" si="459"/>
        <v/>
      </c>
      <c r="M2485" s="3" t="str">
        <f t="shared" si="460"/>
        <v/>
      </c>
    </row>
    <row r="2486" spans="1:13" x14ac:dyDescent="0.2">
      <c r="A2486" s="9" t="str">
        <f t="shared" si="458"/>
        <v/>
      </c>
      <c r="B2486" s="3" t="str">
        <f t="shared" si="461"/>
        <v/>
      </c>
      <c r="C2486" s="3" t="str">
        <f t="shared" si="453"/>
        <v/>
      </c>
      <c r="D2486" s="3" t="str">
        <f>IF(ISNUMBER(A2486),COUNTIF(Calculations!B:B, A2486),"")</f>
        <v/>
      </c>
      <c r="E2486" s="3" t="str">
        <f>IF(ISNUMBER(A2486),COUNTIF(Calculations!A:A, A2486),"")</f>
        <v/>
      </c>
      <c r="F2486" s="3" t="str">
        <f t="shared" si="462"/>
        <v/>
      </c>
      <c r="G2486" s="3" t="str">
        <f t="shared" si="463"/>
        <v/>
      </c>
      <c r="H2486" s="3" t="str">
        <f t="shared" si="454"/>
        <v/>
      </c>
      <c r="I2486" s="3" t="str">
        <f t="shared" si="455"/>
        <v/>
      </c>
      <c r="J2486" s="3" t="str">
        <f t="shared" si="456"/>
        <v/>
      </c>
      <c r="K2486" s="3" t="str">
        <f t="shared" si="457"/>
        <v/>
      </c>
      <c r="L2486" s="3" t="str">
        <f t="shared" si="459"/>
        <v/>
      </c>
      <c r="M2486" s="3" t="str">
        <f t="shared" si="460"/>
        <v/>
      </c>
    </row>
    <row r="2487" spans="1:13" x14ac:dyDescent="0.2">
      <c r="A2487" s="9" t="str">
        <f t="shared" si="458"/>
        <v/>
      </c>
      <c r="B2487" s="3" t="str">
        <f t="shared" si="461"/>
        <v/>
      </c>
      <c r="C2487" s="3" t="str">
        <f t="shared" si="453"/>
        <v/>
      </c>
      <c r="D2487" s="3" t="str">
        <f>IF(ISNUMBER(A2487),COUNTIF(Calculations!B:B, A2487),"")</f>
        <v/>
      </c>
      <c r="E2487" s="3" t="str">
        <f>IF(ISNUMBER(A2487),COUNTIF(Calculations!A:A, A2487),"")</f>
        <v/>
      </c>
      <c r="F2487" s="3" t="str">
        <f t="shared" si="462"/>
        <v/>
      </c>
      <c r="G2487" s="3" t="str">
        <f t="shared" si="463"/>
        <v/>
      </c>
      <c r="H2487" s="3" t="str">
        <f t="shared" si="454"/>
        <v/>
      </c>
      <c r="I2487" s="3" t="str">
        <f t="shared" si="455"/>
        <v/>
      </c>
      <c r="J2487" s="3" t="str">
        <f t="shared" si="456"/>
        <v/>
      </c>
      <c r="K2487" s="3" t="str">
        <f t="shared" si="457"/>
        <v/>
      </c>
      <c r="L2487" s="3" t="str">
        <f t="shared" si="459"/>
        <v/>
      </c>
      <c r="M2487" s="3" t="str">
        <f t="shared" si="460"/>
        <v/>
      </c>
    </row>
    <row r="2488" spans="1:13" x14ac:dyDescent="0.2">
      <c r="A2488" s="9" t="str">
        <f t="shared" si="458"/>
        <v/>
      </c>
      <c r="B2488" s="3" t="str">
        <f t="shared" si="461"/>
        <v/>
      </c>
      <c r="C2488" s="3" t="str">
        <f t="shared" si="453"/>
        <v/>
      </c>
      <c r="D2488" s="3" t="str">
        <f>IF(ISNUMBER(A2488),COUNTIF(Calculations!B:B, A2488),"")</f>
        <v/>
      </c>
      <c r="E2488" s="3" t="str">
        <f>IF(ISNUMBER(A2488),COUNTIF(Calculations!A:A, A2488),"")</f>
        <v/>
      </c>
      <c r="F2488" s="3" t="str">
        <f t="shared" si="462"/>
        <v/>
      </c>
      <c r="G2488" s="3" t="str">
        <f t="shared" si="463"/>
        <v/>
      </c>
      <c r="H2488" s="3" t="str">
        <f t="shared" si="454"/>
        <v/>
      </c>
      <c r="I2488" s="3" t="str">
        <f t="shared" si="455"/>
        <v/>
      </c>
      <c r="J2488" s="3" t="str">
        <f t="shared" si="456"/>
        <v/>
      </c>
      <c r="K2488" s="3" t="str">
        <f t="shared" si="457"/>
        <v/>
      </c>
      <c r="L2488" s="3" t="str">
        <f t="shared" si="459"/>
        <v/>
      </c>
      <c r="M2488" s="3" t="str">
        <f t="shared" si="460"/>
        <v/>
      </c>
    </row>
    <row r="2489" spans="1:13" x14ac:dyDescent="0.2">
      <c r="A2489" s="9" t="str">
        <f t="shared" si="458"/>
        <v/>
      </c>
      <c r="B2489" s="3" t="str">
        <f t="shared" si="461"/>
        <v/>
      </c>
      <c r="C2489" s="3" t="str">
        <f t="shared" si="453"/>
        <v/>
      </c>
      <c r="D2489" s="3" t="str">
        <f>IF(ISNUMBER(A2489),COUNTIF(Calculations!B:B, A2489),"")</f>
        <v/>
      </c>
      <c r="E2489" s="3" t="str">
        <f>IF(ISNUMBER(A2489),COUNTIF(Calculations!A:A, A2489),"")</f>
        <v/>
      </c>
      <c r="F2489" s="3" t="str">
        <f t="shared" si="462"/>
        <v/>
      </c>
      <c r="G2489" s="3" t="str">
        <f t="shared" si="463"/>
        <v/>
      </c>
      <c r="H2489" s="3" t="str">
        <f t="shared" si="454"/>
        <v/>
      </c>
      <c r="I2489" s="3" t="str">
        <f t="shared" si="455"/>
        <v/>
      </c>
      <c r="J2489" s="3" t="str">
        <f t="shared" si="456"/>
        <v/>
      </c>
      <c r="K2489" s="3" t="str">
        <f t="shared" si="457"/>
        <v/>
      </c>
      <c r="L2489" s="3" t="str">
        <f t="shared" si="459"/>
        <v/>
      </c>
      <c r="M2489" s="3" t="str">
        <f t="shared" si="460"/>
        <v/>
      </c>
    </row>
    <row r="2490" spans="1:13" x14ac:dyDescent="0.2">
      <c r="A2490" s="9" t="str">
        <f t="shared" si="458"/>
        <v/>
      </c>
      <c r="B2490" s="3" t="str">
        <f t="shared" si="461"/>
        <v/>
      </c>
      <c r="C2490" s="3" t="str">
        <f t="shared" si="453"/>
        <v/>
      </c>
      <c r="D2490" s="3" t="str">
        <f>IF(ISNUMBER(A2490),COUNTIF(Calculations!B:B, A2490),"")</f>
        <v/>
      </c>
      <c r="E2490" s="3" t="str">
        <f>IF(ISNUMBER(A2490),COUNTIF(Calculations!A:A, A2490),"")</f>
        <v/>
      </c>
      <c r="F2490" s="3" t="str">
        <f t="shared" si="462"/>
        <v/>
      </c>
      <c r="G2490" s="3" t="str">
        <f t="shared" si="463"/>
        <v/>
      </c>
      <c r="H2490" s="3" t="str">
        <f t="shared" si="454"/>
        <v/>
      </c>
      <c r="I2490" s="3" t="str">
        <f t="shared" si="455"/>
        <v/>
      </c>
      <c r="J2490" s="3" t="str">
        <f t="shared" si="456"/>
        <v/>
      </c>
      <c r="K2490" s="3" t="str">
        <f t="shared" si="457"/>
        <v/>
      </c>
      <c r="L2490" s="3" t="str">
        <f t="shared" si="459"/>
        <v/>
      </c>
      <c r="M2490" s="3" t="str">
        <f t="shared" si="460"/>
        <v/>
      </c>
    </row>
    <row r="2491" spans="1:13" x14ac:dyDescent="0.2">
      <c r="A2491" s="9" t="str">
        <f t="shared" si="458"/>
        <v/>
      </c>
      <c r="B2491" s="3" t="str">
        <f t="shared" si="461"/>
        <v/>
      </c>
      <c r="C2491" s="3" t="str">
        <f t="shared" si="453"/>
        <v/>
      </c>
      <c r="D2491" s="3" t="str">
        <f>IF(ISNUMBER(A2491),COUNTIF(Calculations!B:B, A2491),"")</f>
        <v/>
      </c>
      <c r="E2491" s="3" t="str">
        <f>IF(ISNUMBER(A2491),COUNTIF(Calculations!A:A, A2491),"")</f>
        <v/>
      </c>
      <c r="F2491" s="3" t="str">
        <f t="shared" si="462"/>
        <v/>
      </c>
      <c r="G2491" s="3" t="str">
        <f t="shared" si="463"/>
        <v/>
      </c>
      <c r="H2491" s="3" t="str">
        <f t="shared" si="454"/>
        <v/>
      </c>
      <c r="I2491" s="3" t="str">
        <f t="shared" si="455"/>
        <v/>
      </c>
      <c r="J2491" s="3" t="str">
        <f t="shared" si="456"/>
        <v/>
      </c>
      <c r="K2491" s="3" t="str">
        <f t="shared" si="457"/>
        <v/>
      </c>
      <c r="L2491" s="3" t="str">
        <f t="shared" si="459"/>
        <v/>
      </c>
      <c r="M2491" s="3" t="str">
        <f t="shared" si="460"/>
        <v/>
      </c>
    </row>
    <row r="2492" spans="1:13" x14ac:dyDescent="0.2">
      <c r="A2492" s="9" t="str">
        <f t="shared" si="458"/>
        <v/>
      </c>
      <c r="B2492" s="3" t="str">
        <f t="shared" si="461"/>
        <v/>
      </c>
      <c r="C2492" s="3" t="str">
        <f t="shared" si="453"/>
        <v/>
      </c>
      <c r="D2492" s="3" t="str">
        <f>IF(ISNUMBER(A2492),COUNTIF(Calculations!B:B, A2492),"")</f>
        <v/>
      </c>
      <c r="E2492" s="3" t="str">
        <f>IF(ISNUMBER(A2492),COUNTIF(Calculations!A:A, A2492),"")</f>
        <v/>
      </c>
      <c r="F2492" s="3" t="str">
        <f t="shared" si="462"/>
        <v/>
      </c>
      <c r="G2492" s="3" t="str">
        <f t="shared" si="463"/>
        <v/>
      </c>
      <c r="H2492" s="3" t="str">
        <f t="shared" si="454"/>
        <v/>
      </c>
      <c r="I2492" s="3" t="str">
        <f t="shared" si="455"/>
        <v/>
      </c>
      <c r="J2492" s="3" t="str">
        <f t="shared" si="456"/>
        <v/>
      </c>
      <c r="K2492" s="3" t="str">
        <f t="shared" si="457"/>
        <v/>
      </c>
      <c r="L2492" s="3" t="str">
        <f t="shared" si="459"/>
        <v/>
      </c>
      <c r="M2492" s="3" t="str">
        <f t="shared" si="460"/>
        <v/>
      </c>
    </row>
    <row r="2493" spans="1:13" x14ac:dyDescent="0.2">
      <c r="A2493" s="9" t="str">
        <f t="shared" si="458"/>
        <v/>
      </c>
      <c r="B2493" s="3" t="str">
        <f t="shared" si="461"/>
        <v/>
      </c>
      <c r="C2493" s="3" t="str">
        <f t="shared" si="453"/>
        <v/>
      </c>
      <c r="D2493" s="3" t="str">
        <f>IF(ISNUMBER(A2493),COUNTIF(Calculations!B:B, A2493),"")</f>
        <v/>
      </c>
      <c r="E2493" s="3" t="str">
        <f>IF(ISNUMBER(A2493),COUNTIF(Calculations!A:A, A2493),"")</f>
        <v/>
      </c>
      <c r="F2493" s="3" t="str">
        <f t="shared" si="462"/>
        <v/>
      </c>
      <c r="G2493" s="3" t="str">
        <f t="shared" si="463"/>
        <v/>
      </c>
      <c r="H2493" s="3" t="str">
        <f t="shared" si="454"/>
        <v/>
      </c>
      <c r="I2493" s="3" t="str">
        <f t="shared" si="455"/>
        <v/>
      </c>
      <c r="J2493" s="3" t="str">
        <f t="shared" si="456"/>
        <v/>
      </c>
      <c r="K2493" s="3" t="str">
        <f t="shared" si="457"/>
        <v/>
      </c>
      <c r="L2493" s="3" t="str">
        <f t="shared" si="459"/>
        <v/>
      </c>
      <c r="M2493" s="3" t="str">
        <f t="shared" si="460"/>
        <v/>
      </c>
    </row>
    <row r="2494" spans="1:13" x14ac:dyDescent="0.2">
      <c r="A2494" s="9" t="str">
        <f t="shared" si="458"/>
        <v/>
      </c>
      <c r="B2494" s="3" t="str">
        <f t="shared" si="461"/>
        <v/>
      </c>
      <c r="C2494" s="3" t="str">
        <f t="shared" si="453"/>
        <v/>
      </c>
      <c r="D2494" s="3" t="str">
        <f>IF(ISNUMBER(A2494),COUNTIF(Calculations!B:B, A2494),"")</f>
        <v/>
      </c>
      <c r="E2494" s="3" t="str">
        <f>IF(ISNUMBER(A2494),COUNTIF(Calculations!A:A, A2494),"")</f>
        <v/>
      </c>
      <c r="F2494" s="3" t="str">
        <f t="shared" si="462"/>
        <v/>
      </c>
      <c r="G2494" s="3" t="str">
        <f t="shared" si="463"/>
        <v/>
      </c>
      <c r="H2494" s="3" t="str">
        <f t="shared" si="454"/>
        <v/>
      </c>
      <c r="I2494" s="3" t="str">
        <f t="shared" si="455"/>
        <v/>
      </c>
      <c r="J2494" s="3" t="str">
        <f t="shared" si="456"/>
        <v/>
      </c>
      <c r="K2494" s="3" t="str">
        <f t="shared" si="457"/>
        <v/>
      </c>
      <c r="L2494" s="3" t="str">
        <f t="shared" si="459"/>
        <v/>
      </c>
      <c r="M2494" s="3" t="str">
        <f t="shared" si="460"/>
        <v/>
      </c>
    </row>
    <row r="2495" spans="1:13" x14ac:dyDescent="0.2">
      <c r="A2495" s="9" t="str">
        <f t="shared" si="458"/>
        <v/>
      </c>
      <c r="B2495" s="3" t="str">
        <f t="shared" si="461"/>
        <v/>
      </c>
      <c r="C2495" s="3" t="str">
        <f t="shared" si="453"/>
        <v/>
      </c>
      <c r="D2495" s="3" t="str">
        <f>IF(ISNUMBER(A2495),COUNTIF(Calculations!B:B, A2495),"")</f>
        <v/>
      </c>
      <c r="E2495" s="3" t="str">
        <f>IF(ISNUMBER(A2495),COUNTIF(Calculations!A:A, A2495),"")</f>
        <v/>
      </c>
      <c r="F2495" s="3" t="str">
        <f t="shared" si="462"/>
        <v/>
      </c>
      <c r="G2495" s="3" t="str">
        <f t="shared" si="463"/>
        <v/>
      </c>
      <c r="H2495" s="3" t="str">
        <f t="shared" si="454"/>
        <v/>
      </c>
      <c r="I2495" s="3" t="str">
        <f t="shared" si="455"/>
        <v/>
      </c>
      <c r="J2495" s="3" t="str">
        <f t="shared" si="456"/>
        <v/>
      </c>
      <c r="K2495" s="3" t="str">
        <f t="shared" si="457"/>
        <v/>
      </c>
      <c r="L2495" s="3" t="str">
        <f t="shared" si="459"/>
        <v/>
      </c>
      <c r="M2495" s="3" t="str">
        <f t="shared" si="460"/>
        <v/>
      </c>
    </row>
    <row r="2496" spans="1:13" x14ac:dyDescent="0.2">
      <c r="A2496" s="9" t="str">
        <f t="shared" si="458"/>
        <v/>
      </c>
      <c r="B2496" s="3" t="str">
        <f t="shared" si="461"/>
        <v/>
      </c>
      <c r="C2496" s="3" t="str">
        <f t="shared" si="453"/>
        <v/>
      </c>
      <c r="D2496" s="3" t="str">
        <f>IF(ISNUMBER(A2496),COUNTIF(Calculations!B:B, A2496),"")</f>
        <v/>
      </c>
      <c r="E2496" s="3" t="str">
        <f>IF(ISNUMBER(A2496),COUNTIF(Calculations!A:A, A2496),"")</f>
        <v/>
      </c>
      <c r="F2496" s="3" t="str">
        <f t="shared" si="462"/>
        <v/>
      </c>
      <c r="G2496" s="3" t="str">
        <f t="shared" si="463"/>
        <v/>
      </c>
      <c r="H2496" s="3" t="str">
        <f t="shared" si="454"/>
        <v/>
      </c>
      <c r="I2496" s="3" t="str">
        <f t="shared" si="455"/>
        <v/>
      </c>
      <c r="J2496" s="3" t="str">
        <f t="shared" si="456"/>
        <v/>
      </c>
      <c r="K2496" s="3" t="str">
        <f t="shared" si="457"/>
        <v/>
      </c>
      <c r="L2496" s="3" t="str">
        <f t="shared" si="459"/>
        <v/>
      </c>
      <c r="M2496" s="3" t="str">
        <f t="shared" si="460"/>
        <v/>
      </c>
    </row>
    <row r="2497" spans="1:13" x14ac:dyDescent="0.2">
      <c r="A2497" s="9" t="str">
        <f t="shared" si="458"/>
        <v/>
      </c>
      <c r="B2497" s="3" t="str">
        <f t="shared" si="461"/>
        <v/>
      </c>
      <c r="C2497" s="3" t="str">
        <f t="shared" si="453"/>
        <v/>
      </c>
      <c r="D2497" s="3" t="str">
        <f>IF(ISNUMBER(A2497),COUNTIF(Calculations!B:B, A2497),"")</f>
        <v/>
      </c>
      <c r="E2497" s="3" t="str">
        <f>IF(ISNUMBER(A2497),COUNTIF(Calculations!A:A, A2497),"")</f>
        <v/>
      </c>
      <c r="F2497" s="3" t="str">
        <f t="shared" si="462"/>
        <v/>
      </c>
      <c r="G2497" s="3" t="str">
        <f t="shared" si="463"/>
        <v/>
      </c>
      <c r="H2497" s="3" t="str">
        <f t="shared" si="454"/>
        <v/>
      </c>
      <c r="I2497" s="3" t="str">
        <f t="shared" si="455"/>
        <v/>
      </c>
      <c r="J2497" s="3" t="str">
        <f t="shared" si="456"/>
        <v/>
      </c>
      <c r="K2497" s="3" t="str">
        <f t="shared" si="457"/>
        <v/>
      </c>
      <c r="L2497" s="3" t="str">
        <f t="shared" si="459"/>
        <v/>
      </c>
      <c r="M2497" s="3" t="str">
        <f t="shared" si="460"/>
        <v/>
      </c>
    </row>
    <row r="2498" spans="1:13" x14ac:dyDescent="0.2">
      <c r="A2498" s="9" t="str">
        <f t="shared" si="458"/>
        <v/>
      </c>
      <c r="B2498" s="3" t="str">
        <f t="shared" si="461"/>
        <v/>
      </c>
      <c r="C2498" s="3" t="str">
        <f t="shared" si="453"/>
        <v/>
      </c>
      <c r="D2498" s="3" t="str">
        <f>IF(ISNUMBER(A2498),COUNTIF(Calculations!B:B, A2498),"")</f>
        <v/>
      </c>
      <c r="E2498" s="3" t="str">
        <f>IF(ISNUMBER(A2498),COUNTIF(Calculations!A:A, A2498),"")</f>
        <v/>
      </c>
      <c r="F2498" s="3" t="str">
        <f t="shared" si="462"/>
        <v/>
      </c>
      <c r="G2498" s="3" t="str">
        <f t="shared" si="463"/>
        <v/>
      </c>
      <c r="H2498" s="3" t="str">
        <f t="shared" si="454"/>
        <v/>
      </c>
      <c r="I2498" s="3" t="str">
        <f t="shared" si="455"/>
        <v/>
      </c>
      <c r="J2498" s="3" t="str">
        <f t="shared" si="456"/>
        <v/>
      </c>
      <c r="K2498" s="3" t="str">
        <f t="shared" si="457"/>
        <v/>
      </c>
      <c r="L2498" s="3" t="str">
        <f t="shared" si="459"/>
        <v/>
      </c>
      <c r="M2498" s="3" t="str">
        <f t="shared" si="460"/>
        <v/>
      </c>
    </row>
    <row r="2499" spans="1:13" x14ac:dyDescent="0.2">
      <c r="A2499" s="9" t="str">
        <f t="shared" si="458"/>
        <v/>
      </c>
      <c r="B2499" s="3" t="str">
        <f t="shared" si="461"/>
        <v/>
      </c>
      <c r="C2499" s="3" t="str">
        <f t="shared" si="453"/>
        <v/>
      </c>
      <c r="D2499" s="3" t="str">
        <f>IF(ISNUMBER(A2499),COUNTIF(Calculations!B:B, A2499),"")</f>
        <v/>
      </c>
      <c r="E2499" s="3" t="str">
        <f>IF(ISNUMBER(A2499),COUNTIF(Calculations!A:A, A2499),"")</f>
        <v/>
      </c>
      <c r="F2499" s="3" t="str">
        <f t="shared" si="462"/>
        <v/>
      </c>
      <c r="G2499" s="3" t="str">
        <f t="shared" si="463"/>
        <v/>
      </c>
      <c r="H2499" s="3" t="str">
        <f t="shared" si="454"/>
        <v/>
      </c>
      <c r="I2499" s="3" t="str">
        <f t="shared" si="455"/>
        <v/>
      </c>
      <c r="J2499" s="3" t="str">
        <f t="shared" si="456"/>
        <v/>
      </c>
      <c r="K2499" s="3" t="str">
        <f t="shared" si="457"/>
        <v/>
      </c>
      <c r="L2499" s="3" t="str">
        <f t="shared" si="459"/>
        <v/>
      </c>
      <c r="M2499" s="3" t="str">
        <f t="shared" si="460"/>
        <v/>
      </c>
    </row>
    <row r="2500" spans="1:13" x14ac:dyDescent="0.2">
      <c r="A2500" s="9" t="str">
        <f t="shared" si="458"/>
        <v/>
      </c>
      <c r="B2500" s="3" t="str">
        <f t="shared" si="461"/>
        <v/>
      </c>
      <c r="C2500" s="3" t="str">
        <f t="shared" si="453"/>
        <v/>
      </c>
      <c r="D2500" s="3" t="str">
        <f>IF(ISNUMBER(A2500),COUNTIF(Calculations!B:B, A2500),"")</f>
        <v/>
      </c>
      <c r="E2500" s="3" t="str">
        <f>IF(ISNUMBER(A2500),COUNTIF(Calculations!A:A, A2500),"")</f>
        <v/>
      </c>
      <c r="F2500" s="3" t="str">
        <f t="shared" si="462"/>
        <v/>
      </c>
      <c r="G2500" s="3" t="str">
        <f t="shared" si="463"/>
        <v/>
      </c>
      <c r="H2500" s="3" t="str">
        <f t="shared" si="454"/>
        <v/>
      </c>
      <c r="I2500" s="3" t="str">
        <f t="shared" si="455"/>
        <v/>
      </c>
      <c r="J2500" s="3" t="str">
        <f t="shared" si="456"/>
        <v/>
      </c>
      <c r="K2500" s="3" t="str">
        <f t="shared" si="457"/>
        <v/>
      </c>
      <c r="L2500" s="3" t="str">
        <f t="shared" si="459"/>
        <v/>
      </c>
      <c r="M2500" s="3" t="str">
        <f t="shared" si="460"/>
        <v/>
      </c>
    </row>
    <row r="2501" spans="1:13" x14ac:dyDescent="0.2">
      <c r="A2501" s="9" t="str">
        <f t="shared" si="458"/>
        <v/>
      </c>
      <c r="B2501" s="3" t="str">
        <f t="shared" si="461"/>
        <v/>
      </c>
      <c r="C2501" s="3" t="str">
        <f t="shared" si="453"/>
        <v/>
      </c>
      <c r="D2501" s="3" t="str">
        <f>IF(ISNUMBER(A2501),COUNTIF(Calculations!B:B, A2501),"")</f>
        <v/>
      </c>
      <c r="E2501" s="3" t="str">
        <f>IF(ISNUMBER(A2501),COUNTIF(Calculations!A:A, A2501),"")</f>
        <v/>
      </c>
      <c r="F2501" s="3" t="str">
        <f t="shared" si="462"/>
        <v/>
      </c>
      <c r="G2501" s="3" t="str">
        <f t="shared" si="463"/>
        <v/>
      </c>
      <c r="H2501" s="3" t="str">
        <f t="shared" si="454"/>
        <v/>
      </c>
      <c r="I2501" s="3" t="str">
        <f t="shared" si="455"/>
        <v/>
      </c>
      <c r="J2501" s="3" t="str">
        <f t="shared" si="456"/>
        <v/>
      </c>
      <c r="K2501" s="3" t="str">
        <f t="shared" si="457"/>
        <v/>
      </c>
      <c r="L2501" s="3" t="str">
        <f t="shared" si="459"/>
        <v/>
      </c>
      <c r="M2501" s="3"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topLeftCell="D1" workbookViewId="0">
      <selection activeCell="A2" sqref="A2"/>
    </sheetView>
  </sheetViews>
  <sheetFormatPr baseColWidth="10" defaultColWidth="8.83203125" defaultRowHeight="15" x14ac:dyDescent="0.2"/>
  <cols>
    <col min="1" max="1" width="24.6640625" customWidth="1"/>
    <col min="2" max="2" width="21.5" customWidth="1"/>
    <col min="3" max="3" width="21.5" style="18"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 min="14" max="14" width="16.5" customWidth="1"/>
  </cols>
  <sheetData>
    <row r="1" spans="1:15" x14ac:dyDescent="0.2">
      <c r="A1" t="s">
        <v>10</v>
      </c>
      <c r="B1" t="s">
        <v>13</v>
      </c>
      <c r="C1" s="18" t="s">
        <v>54</v>
      </c>
      <c r="D1" t="s">
        <v>29</v>
      </c>
      <c r="E1" t="s">
        <v>30</v>
      </c>
      <c r="F1" t="s">
        <v>31</v>
      </c>
      <c r="G1" t="s">
        <v>32</v>
      </c>
      <c r="H1" t="s">
        <v>33</v>
      </c>
      <c r="I1" t="s">
        <v>34</v>
      </c>
      <c r="J1" t="s">
        <v>35</v>
      </c>
      <c r="K1" t="s">
        <v>36</v>
      </c>
      <c r="L1" t="s">
        <v>2</v>
      </c>
      <c r="M1" s="13" t="s">
        <v>59</v>
      </c>
      <c r="N1" s="13" t="s">
        <v>73</v>
      </c>
      <c r="O1" s="13" t="s">
        <v>74</v>
      </c>
    </row>
    <row r="2" spans="1:15" x14ac:dyDescent="0.2">
      <c r="A2" s="2" t="str">
        <f t="shared" ref="A2:A65" si="0">IF(OR(FilterValue="",C2=FilterValue),  IF(AND(TRIM(INDEX(CompletedDateValues,ROW(A2)))&lt;&gt;"",INDEX(CompletedDateValues,ROW(A2))&gt;0),INT(INDEX(CompletedDateValues,ROW(A2))),""),"")</f>
        <v/>
      </c>
      <c r="B2" s="2" t="str">
        <f>IF(OR(Settings!$B$42="",C2=Settings!$B$42), IF(AND(TRIM(INDEX(StartDateValues,ROW(A2)))&lt;&gt;"",INDEX(StartDateValues,ROW(A2))&gt;0),INT(INDEX(StartDateValues,ROW(A2))),""),"")</f>
        <v/>
      </c>
      <c r="C2" s="19" t="str">
        <f t="shared" ref="C2:C65" si="1">IF(AND(TRIM(INDEX(WorkTypeValues,ROW(A2)))&lt;&gt;"",INDEX(WorkTypeValues,ROW(A2))&gt;0),INDEX(WorkTypeValues,ROW(A2)),"")</f>
        <v/>
      </c>
      <c r="D2" s="2" t="str">
        <f t="shared" ref="D2:D65" si="2">IF(A2="","",A2 - (WEEKDAY(A2)-1))</f>
        <v/>
      </c>
      <c r="E2" s="4" t="str">
        <f>IF(D2="", "",YEAR(D2))</f>
        <v/>
      </c>
      <c r="F2" s="4" t="str">
        <f>IF(D2="","",WEEKNUM(D2))</f>
        <v/>
      </c>
      <c r="G2" s="4" t="str">
        <f>IF(D2="","",E2&amp;"-"&amp;TEXT(F2,"00"))</f>
        <v/>
      </c>
      <c r="H2" s="2" t="str">
        <f>IF(B2="","",B2 - (WEEKDAY(B2)-1))</f>
        <v/>
      </c>
      <c r="I2" s="4" t="str">
        <f>IF(H2="", "",YEAR(H2))</f>
        <v/>
      </c>
      <c r="J2" s="4" t="str">
        <f>IF(H2="","",WEEKNUM(H2))</f>
        <v/>
      </c>
      <c r="K2" s="4" t="str">
        <f>IF(H2="","",I2&amp;"-"&amp;TEXT(J2,"00"))</f>
        <v/>
      </c>
      <c r="L2" s="4" t="e">
        <f t="shared" ref="L2:L65" si="3">IF(OR(A2="",B2=""),NA(),MAX(0,IF(A2-B2=0,SameDayCycleTimeSettingValue,A2-B2)))</f>
        <v>#N/A</v>
      </c>
      <c r="M2" s="4" t="e">
        <f t="shared" ref="M2:M65" ca="1" si="4">IF(OR(A2&lt;&gt;"",B2=""),NA(),MAX(0,IF(_xlfn.DAYS(NOW(),B2)=0,SameDayCycleTimeSettingValue,_xlfn.DAYS(NOW(),B2))))</f>
        <v>#N/A</v>
      </c>
      <c r="N2" s="4" t="str">
        <f>IF(ISERR(A2), TRUE, IF(A2="", "", FALSE))</f>
        <v/>
      </c>
      <c r="O2" s="4" t="str">
        <f>IF(ISERR(B2), TRUE, IF(B2="", "", FALSE))</f>
        <v/>
      </c>
    </row>
    <row r="3" spans="1:15" x14ac:dyDescent="0.2">
      <c r="A3" s="2" t="str">
        <f t="shared" si="0"/>
        <v/>
      </c>
      <c r="B3" s="2" t="str">
        <f>IF(OR(Settings!$B$42="",C3=Settings!$B$42), IF(AND(TRIM(INDEX(StartDateValues,ROW(A3)))&lt;&gt;"",INDEX(StartDateValues,ROW(A3))&gt;0),INT(INDEX(StartDateValues,ROW(A3))),""),"")</f>
        <v/>
      </c>
      <c r="C3" s="19" t="str">
        <f t="shared" si="1"/>
        <v/>
      </c>
      <c r="D3" s="2" t="str">
        <f t="shared" si="2"/>
        <v/>
      </c>
      <c r="E3" s="4" t="str">
        <f t="shared" ref="E3:E66" si="5">IF(D3="", "",YEAR(D3))</f>
        <v/>
      </c>
      <c r="F3" s="4" t="str">
        <f t="shared" ref="F3:F66" si="6">IF(D3="","",WEEKNUM(D3))</f>
        <v/>
      </c>
      <c r="G3" s="4" t="str">
        <f t="shared" ref="G3:G66" si="7">IF(D3="","",E3&amp;"-"&amp;TEXT(F3,"00"))</f>
        <v/>
      </c>
      <c r="H3" s="2" t="str">
        <f t="shared" ref="H3:H66" si="8">IF(B3="","",B3 - (WEEKDAY(B3)-1))</f>
        <v/>
      </c>
      <c r="I3" s="4" t="str">
        <f t="shared" ref="I3:I66" si="9">IF(H3="", "",YEAR(H3))</f>
        <v/>
      </c>
      <c r="J3" s="4" t="str">
        <f t="shared" ref="J3:J66" si="10">IF(H3="","",WEEKNUM(H3))</f>
        <v/>
      </c>
      <c r="K3" s="4" t="str">
        <f t="shared" ref="K3:K66" si="11">IF(H3="","",I3&amp;"-"&amp;TEXT(J3,"00"))</f>
        <v/>
      </c>
      <c r="L3" s="4" t="e">
        <f t="shared" si="3"/>
        <v>#N/A</v>
      </c>
      <c r="M3" s="4" t="e">
        <f t="shared" ca="1" si="4"/>
        <v>#N/A</v>
      </c>
      <c r="N3" s="4" t="str">
        <f t="shared" ref="N3:N66" si="12">IF(ISERR(A3), TRUE, IF(A3="", "", FALSE))</f>
        <v/>
      </c>
      <c r="O3" s="4" t="str">
        <f t="shared" ref="O3:O66" si="13">IF(ISERR(B3), TRUE, IF(B3="", "", FALSE))</f>
        <v/>
      </c>
    </row>
    <row r="4" spans="1:15" x14ac:dyDescent="0.2">
      <c r="A4" s="2" t="str">
        <f t="shared" si="0"/>
        <v/>
      </c>
      <c r="B4" s="2" t="str">
        <f>IF(OR(Settings!$B$42="",C4=Settings!$B$42), IF(AND(TRIM(INDEX(StartDateValues,ROW(A4)))&lt;&gt;"",INDEX(StartDateValues,ROW(A4))&gt;0),INT(INDEX(StartDateValues,ROW(A4))),""),"")</f>
        <v/>
      </c>
      <c r="C4" s="19" t="str">
        <f t="shared" si="1"/>
        <v/>
      </c>
      <c r="D4" s="2" t="str">
        <f t="shared" si="2"/>
        <v/>
      </c>
      <c r="E4" s="4" t="str">
        <f t="shared" si="5"/>
        <v/>
      </c>
      <c r="F4" s="4" t="str">
        <f t="shared" si="6"/>
        <v/>
      </c>
      <c r="G4" s="4" t="str">
        <f t="shared" si="7"/>
        <v/>
      </c>
      <c r="H4" s="2" t="str">
        <f t="shared" si="8"/>
        <v/>
      </c>
      <c r="I4" s="4" t="str">
        <f t="shared" si="9"/>
        <v/>
      </c>
      <c r="J4" s="4" t="str">
        <f t="shared" si="10"/>
        <v/>
      </c>
      <c r="K4" s="4" t="str">
        <f t="shared" si="11"/>
        <v/>
      </c>
      <c r="L4" s="4" t="e">
        <f t="shared" si="3"/>
        <v>#N/A</v>
      </c>
      <c r="M4" s="4" t="e">
        <f t="shared" ca="1" si="4"/>
        <v>#N/A</v>
      </c>
      <c r="N4" s="4" t="str">
        <f t="shared" si="12"/>
        <v/>
      </c>
      <c r="O4" s="4" t="str">
        <f t="shared" si="13"/>
        <v/>
      </c>
    </row>
    <row r="5" spans="1:15" x14ac:dyDescent="0.2">
      <c r="A5" s="2" t="str">
        <f t="shared" si="0"/>
        <v/>
      </c>
      <c r="B5" s="2" t="str">
        <f>IF(OR(Settings!$B$42="",C5=Settings!$B$42), IF(AND(TRIM(INDEX(StartDateValues,ROW(A5)))&lt;&gt;"",INDEX(StartDateValues,ROW(A5))&gt;0),INT(INDEX(StartDateValues,ROW(A5))),""),"")</f>
        <v/>
      </c>
      <c r="C5" s="19" t="str">
        <f t="shared" si="1"/>
        <v/>
      </c>
      <c r="D5" s="2" t="str">
        <f t="shared" si="2"/>
        <v/>
      </c>
      <c r="E5" s="4" t="str">
        <f t="shared" si="5"/>
        <v/>
      </c>
      <c r="F5" s="4" t="str">
        <f t="shared" si="6"/>
        <v/>
      </c>
      <c r="G5" s="4" t="str">
        <f t="shared" si="7"/>
        <v/>
      </c>
      <c r="H5" s="2" t="str">
        <f t="shared" si="8"/>
        <v/>
      </c>
      <c r="I5" s="4" t="str">
        <f t="shared" si="9"/>
        <v/>
      </c>
      <c r="J5" s="4" t="str">
        <f t="shared" si="10"/>
        <v/>
      </c>
      <c r="K5" s="4" t="str">
        <f t="shared" si="11"/>
        <v/>
      </c>
      <c r="L5" s="4" t="e">
        <f t="shared" si="3"/>
        <v>#N/A</v>
      </c>
      <c r="M5" s="4" t="e">
        <f t="shared" ca="1" si="4"/>
        <v>#N/A</v>
      </c>
      <c r="N5" s="4" t="str">
        <f t="shared" si="12"/>
        <v/>
      </c>
      <c r="O5" s="4" t="str">
        <f t="shared" si="13"/>
        <v/>
      </c>
    </row>
    <row r="6" spans="1:15" x14ac:dyDescent="0.2">
      <c r="A6" s="2" t="str">
        <f t="shared" si="0"/>
        <v/>
      </c>
      <c r="B6" s="2" t="str">
        <f>IF(OR(Settings!$B$42="",C6=Settings!$B$42), IF(AND(TRIM(INDEX(StartDateValues,ROW(A6)))&lt;&gt;"",INDEX(StartDateValues,ROW(A6))&gt;0),INT(INDEX(StartDateValues,ROW(A6))),""),"")</f>
        <v/>
      </c>
      <c r="C6" s="19" t="str">
        <f t="shared" si="1"/>
        <v/>
      </c>
      <c r="D6" s="2" t="str">
        <f t="shared" si="2"/>
        <v/>
      </c>
      <c r="E6" s="4" t="str">
        <f t="shared" si="5"/>
        <v/>
      </c>
      <c r="F6" s="4" t="str">
        <f t="shared" si="6"/>
        <v/>
      </c>
      <c r="G6" s="4" t="str">
        <f t="shared" si="7"/>
        <v/>
      </c>
      <c r="H6" s="2" t="str">
        <f t="shared" si="8"/>
        <v/>
      </c>
      <c r="I6" s="4" t="str">
        <f t="shared" si="9"/>
        <v/>
      </c>
      <c r="J6" s="4" t="str">
        <f t="shared" si="10"/>
        <v/>
      </c>
      <c r="K6" s="4" t="str">
        <f t="shared" si="11"/>
        <v/>
      </c>
      <c r="L6" s="4" t="e">
        <f t="shared" si="3"/>
        <v>#N/A</v>
      </c>
      <c r="M6" s="4" t="e">
        <f t="shared" ca="1" si="4"/>
        <v>#N/A</v>
      </c>
      <c r="N6" s="4" t="str">
        <f t="shared" si="12"/>
        <v/>
      </c>
      <c r="O6" s="4" t="str">
        <f t="shared" si="13"/>
        <v/>
      </c>
    </row>
    <row r="7" spans="1:15" x14ac:dyDescent="0.2">
      <c r="A7" s="2" t="str">
        <f t="shared" si="0"/>
        <v/>
      </c>
      <c r="B7" s="2" t="str">
        <f>IF(OR(Settings!$B$42="",C7=Settings!$B$42), IF(AND(TRIM(INDEX(StartDateValues,ROW(A7)))&lt;&gt;"",INDEX(StartDateValues,ROW(A7))&gt;0),INT(INDEX(StartDateValues,ROW(A7))),""),"")</f>
        <v/>
      </c>
      <c r="C7" s="19" t="str">
        <f t="shared" si="1"/>
        <v/>
      </c>
      <c r="D7" s="2" t="str">
        <f t="shared" si="2"/>
        <v/>
      </c>
      <c r="E7" s="4" t="str">
        <f t="shared" si="5"/>
        <v/>
      </c>
      <c r="F7" s="4" t="str">
        <f t="shared" si="6"/>
        <v/>
      </c>
      <c r="G7" s="4" t="str">
        <f t="shared" si="7"/>
        <v/>
      </c>
      <c r="H7" s="2" t="str">
        <f t="shared" si="8"/>
        <v/>
      </c>
      <c r="I7" s="4" t="str">
        <f t="shared" si="9"/>
        <v/>
      </c>
      <c r="J7" s="4" t="str">
        <f t="shared" si="10"/>
        <v/>
      </c>
      <c r="K7" s="4" t="str">
        <f t="shared" si="11"/>
        <v/>
      </c>
      <c r="L7" s="4" t="e">
        <f t="shared" si="3"/>
        <v>#N/A</v>
      </c>
      <c r="M7" s="4" t="e">
        <f t="shared" ca="1" si="4"/>
        <v>#N/A</v>
      </c>
      <c r="N7" s="4" t="str">
        <f t="shared" si="12"/>
        <v/>
      </c>
      <c r="O7" s="4" t="str">
        <f t="shared" si="13"/>
        <v/>
      </c>
    </row>
    <row r="8" spans="1:15" x14ac:dyDescent="0.2">
      <c r="A8" s="2" t="str">
        <f t="shared" si="0"/>
        <v/>
      </c>
      <c r="B8" s="2" t="str">
        <f>IF(OR(Settings!$B$42="",C8=Settings!$B$42), IF(AND(TRIM(INDEX(StartDateValues,ROW(A8)))&lt;&gt;"",INDEX(StartDateValues,ROW(A8))&gt;0),INT(INDEX(StartDateValues,ROW(A8))),""),"")</f>
        <v/>
      </c>
      <c r="C8" s="19" t="str">
        <f t="shared" si="1"/>
        <v/>
      </c>
      <c r="D8" s="2" t="str">
        <f t="shared" si="2"/>
        <v/>
      </c>
      <c r="E8" s="4" t="str">
        <f t="shared" si="5"/>
        <v/>
      </c>
      <c r="F8" s="4" t="str">
        <f t="shared" si="6"/>
        <v/>
      </c>
      <c r="G8" s="4" t="str">
        <f t="shared" si="7"/>
        <v/>
      </c>
      <c r="H8" s="2" t="str">
        <f t="shared" si="8"/>
        <v/>
      </c>
      <c r="I8" s="4" t="str">
        <f t="shared" si="9"/>
        <v/>
      </c>
      <c r="J8" s="4" t="str">
        <f t="shared" si="10"/>
        <v/>
      </c>
      <c r="K8" s="4" t="str">
        <f t="shared" si="11"/>
        <v/>
      </c>
      <c r="L8" s="4" t="e">
        <f t="shared" si="3"/>
        <v>#N/A</v>
      </c>
      <c r="M8" s="4" t="e">
        <f t="shared" ca="1" si="4"/>
        <v>#N/A</v>
      </c>
      <c r="N8" s="4" t="str">
        <f t="shared" si="12"/>
        <v/>
      </c>
      <c r="O8" s="4" t="str">
        <f t="shared" si="13"/>
        <v/>
      </c>
    </row>
    <row r="9" spans="1:15" x14ac:dyDescent="0.2">
      <c r="A9" s="2" t="str">
        <f t="shared" si="0"/>
        <v/>
      </c>
      <c r="B9" s="2" t="str">
        <f>IF(OR(Settings!$B$42="",C9=Settings!$B$42), IF(AND(TRIM(INDEX(StartDateValues,ROW(A9)))&lt;&gt;"",INDEX(StartDateValues,ROW(A9))&gt;0),INT(INDEX(StartDateValues,ROW(A9))),""),"")</f>
        <v/>
      </c>
      <c r="C9" s="19" t="str">
        <f t="shared" si="1"/>
        <v/>
      </c>
      <c r="D9" s="2" t="str">
        <f t="shared" si="2"/>
        <v/>
      </c>
      <c r="E9" s="4" t="str">
        <f t="shared" si="5"/>
        <v/>
      </c>
      <c r="F9" s="4" t="str">
        <f t="shared" si="6"/>
        <v/>
      </c>
      <c r="G9" s="4" t="str">
        <f t="shared" si="7"/>
        <v/>
      </c>
      <c r="H9" s="2" t="str">
        <f t="shared" si="8"/>
        <v/>
      </c>
      <c r="I9" s="4" t="str">
        <f t="shared" si="9"/>
        <v/>
      </c>
      <c r="J9" s="4" t="str">
        <f t="shared" si="10"/>
        <v/>
      </c>
      <c r="K9" s="4" t="str">
        <f t="shared" si="11"/>
        <v/>
      </c>
      <c r="L9" s="4" t="e">
        <f t="shared" si="3"/>
        <v>#N/A</v>
      </c>
      <c r="M9" s="4" t="e">
        <f t="shared" ca="1" si="4"/>
        <v>#N/A</v>
      </c>
      <c r="N9" s="4" t="str">
        <f t="shared" si="12"/>
        <v/>
      </c>
      <c r="O9" s="4" t="str">
        <f t="shared" si="13"/>
        <v/>
      </c>
    </row>
    <row r="10" spans="1:15" x14ac:dyDescent="0.2">
      <c r="A10" s="2" t="str">
        <f t="shared" si="0"/>
        <v/>
      </c>
      <c r="B10" s="2" t="str">
        <f>IF(OR(Settings!$B$42="",C10=Settings!$B$42), IF(AND(TRIM(INDEX(StartDateValues,ROW(A10)))&lt;&gt;"",INDEX(StartDateValues,ROW(A10))&gt;0),INT(INDEX(StartDateValues,ROW(A10))),""),"")</f>
        <v/>
      </c>
      <c r="C10" s="19" t="str">
        <f t="shared" si="1"/>
        <v/>
      </c>
      <c r="D10" s="2" t="str">
        <f t="shared" si="2"/>
        <v/>
      </c>
      <c r="E10" s="4" t="str">
        <f t="shared" si="5"/>
        <v/>
      </c>
      <c r="F10" s="4" t="str">
        <f t="shared" si="6"/>
        <v/>
      </c>
      <c r="G10" s="4" t="str">
        <f t="shared" si="7"/>
        <v/>
      </c>
      <c r="H10" s="2" t="str">
        <f t="shared" si="8"/>
        <v/>
      </c>
      <c r="I10" s="4" t="str">
        <f t="shared" si="9"/>
        <v/>
      </c>
      <c r="J10" s="4" t="str">
        <f t="shared" si="10"/>
        <v/>
      </c>
      <c r="K10" s="4" t="str">
        <f t="shared" si="11"/>
        <v/>
      </c>
      <c r="L10" s="4" t="e">
        <f t="shared" si="3"/>
        <v>#N/A</v>
      </c>
      <c r="M10" s="4" t="e">
        <f t="shared" ca="1" si="4"/>
        <v>#N/A</v>
      </c>
      <c r="N10" s="4" t="str">
        <f t="shared" si="12"/>
        <v/>
      </c>
      <c r="O10" s="4" t="str">
        <f t="shared" si="13"/>
        <v/>
      </c>
    </row>
    <row r="11" spans="1:15" x14ac:dyDescent="0.2">
      <c r="A11" s="2" t="str">
        <f t="shared" si="0"/>
        <v/>
      </c>
      <c r="B11" s="2" t="str">
        <f>IF(OR(Settings!$B$42="",C11=Settings!$B$42), IF(AND(TRIM(INDEX(StartDateValues,ROW(A11)))&lt;&gt;"",INDEX(StartDateValues,ROW(A11))&gt;0),INT(INDEX(StartDateValues,ROW(A11))),""),"")</f>
        <v/>
      </c>
      <c r="C11" s="19" t="str">
        <f t="shared" si="1"/>
        <v/>
      </c>
      <c r="D11" s="2" t="str">
        <f t="shared" si="2"/>
        <v/>
      </c>
      <c r="E11" s="4" t="str">
        <f t="shared" si="5"/>
        <v/>
      </c>
      <c r="F11" s="4" t="str">
        <f t="shared" si="6"/>
        <v/>
      </c>
      <c r="G11" s="4" t="str">
        <f t="shared" si="7"/>
        <v/>
      </c>
      <c r="H11" s="2" t="str">
        <f t="shared" si="8"/>
        <v/>
      </c>
      <c r="I11" s="4" t="str">
        <f t="shared" si="9"/>
        <v/>
      </c>
      <c r="J11" s="4" t="str">
        <f t="shared" si="10"/>
        <v/>
      </c>
      <c r="K11" s="4" t="str">
        <f t="shared" si="11"/>
        <v/>
      </c>
      <c r="L11" s="4" t="e">
        <f t="shared" si="3"/>
        <v>#N/A</v>
      </c>
      <c r="M11" s="4" t="e">
        <f t="shared" ca="1" si="4"/>
        <v>#N/A</v>
      </c>
      <c r="N11" s="4" t="str">
        <f t="shared" si="12"/>
        <v/>
      </c>
      <c r="O11" s="4" t="str">
        <f t="shared" si="13"/>
        <v/>
      </c>
    </row>
    <row r="12" spans="1:15" x14ac:dyDescent="0.2">
      <c r="A12" s="2" t="str">
        <f t="shared" si="0"/>
        <v/>
      </c>
      <c r="B12" s="2" t="str">
        <f>IF(OR(Settings!$B$42="",C12=Settings!$B$42), IF(AND(TRIM(INDEX(StartDateValues,ROW(A12)))&lt;&gt;"",INDEX(StartDateValues,ROW(A12))&gt;0),INT(INDEX(StartDateValues,ROW(A12))),""),"")</f>
        <v/>
      </c>
      <c r="C12" s="19" t="str">
        <f t="shared" si="1"/>
        <v/>
      </c>
      <c r="D12" s="2" t="str">
        <f t="shared" si="2"/>
        <v/>
      </c>
      <c r="E12" s="4" t="str">
        <f t="shared" si="5"/>
        <v/>
      </c>
      <c r="F12" s="4" t="str">
        <f t="shared" si="6"/>
        <v/>
      </c>
      <c r="G12" s="4" t="str">
        <f t="shared" si="7"/>
        <v/>
      </c>
      <c r="H12" s="2" t="str">
        <f t="shared" si="8"/>
        <v/>
      </c>
      <c r="I12" s="4" t="str">
        <f t="shared" si="9"/>
        <v/>
      </c>
      <c r="J12" s="4" t="str">
        <f t="shared" si="10"/>
        <v/>
      </c>
      <c r="K12" s="4" t="str">
        <f t="shared" si="11"/>
        <v/>
      </c>
      <c r="L12" s="4" t="e">
        <f t="shared" si="3"/>
        <v>#N/A</v>
      </c>
      <c r="M12" s="4" t="e">
        <f t="shared" ca="1" si="4"/>
        <v>#N/A</v>
      </c>
      <c r="N12" s="4" t="str">
        <f t="shared" si="12"/>
        <v/>
      </c>
      <c r="O12" s="4" t="str">
        <f t="shared" si="13"/>
        <v/>
      </c>
    </row>
    <row r="13" spans="1:15" x14ac:dyDescent="0.2">
      <c r="A13" s="2" t="str">
        <f t="shared" si="0"/>
        <v/>
      </c>
      <c r="B13" s="2" t="str">
        <f>IF(OR(Settings!$B$42="",C13=Settings!$B$42), IF(AND(TRIM(INDEX(StartDateValues,ROW(A13)))&lt;&gt;"",INDEX(StartDateValues,ROW(A13))&gt;0),INT(INDEX(StartDateValues,ROW(A13))),""),"")</f>
        <v/>
      </c>
      <c r="C13" s="19" t="str">
        <f t="shared" si="1"/>
        <v/>
      </c>
      <c r="D13" s="2" t="str">
        <f t="shared" si="2"/>
        <v/>
      </c>
      <c r="E13" s="4" t="str">
        <f t="shared" si="5"/>
        <v/>
      </c>
      <c r="F13" s="4" t="str">
        <f t="shared" si="6"/>
        <v/>
      </c>
      <c r="G13" s="4" t="str">
        <f t="shared" si="7"/>
        <v/>
      </c>
      <c r="H13" s="2" t="str">
        <f t="shared" si="8"/>
        <v/>
      </c>
      <c r="I13" s="4" t="str">
        <f t="shared" si="9"/>
        <v/>
      </c>
      <c r="J13" s="4" t="str">
        <f t="shared" si="10"/>
        <v/>
      </c>
      <c r="K13" s="4" t="str">
        <f t="shared" si="11"/>
        <v/>
      </c>
      <c r="L13" s="4" t="e">
        <f t="shared" si="3"/>
        <v>#N/A</v>
      </c>
      <c r="M13" s="4" t="e">
        <f t="shared" ca="1" si="4"/>
        <v>#N/A</v>
      </c>
      <c r="N13" s="4" t="str">
        <f t="shared" si="12"/>
        <v/>
      </c>
      <c r="O13" s="4" t="str">
        <f t="shared" si="13"/>
        <v/>
      </c>
    </row>
    <row r="14" spans="1:15" x14ac:dyDescent="0.2">
      <c r="A14" s="2" t="str">
        <f t="shared" si="0"/>
        <v/>
      </c>
      <c r="B14" s="2" t="str">
        <f>IF(OR(Settings!$B$42="",C14=Settings!$B$42), IF(AND(TRIM(INDEX(StartDateValues,ROW(A14)))&lt;&gt;"",INDEX(StartDateValues,ROW(A14))&gt;0),INT(INDEX(StartDateValues,ROW(A14))),""),"")</f>
        <v/>
      </c>
      <c r="C14" s="19" t="str">
        <f t="shared" si="1"/>
        <v/>
      </c>
      <c r="D14" s="2" t="str">
        <f t="shared" si="2"/>
        <v/>
      </c>
      <c r="E14" s="4" t="str">
        <f t="shared" si="5"/>
        <v/>
      </c>
      <c r="F14" s="4" t="str">
        <f t="shared" si="6"/>
        <v/>
      </c>
      <c r="G14" s="4" t="str">
        <f t="shared" si="7"/>
        <v/>
      </c>
      <c r="H14" s="2" t="str">
        <f t="shared" si="8"/>
        <v/>
      </c>
      <c r="I14" s="4" t="str">
        <f t="shared" si="9"/>
        <v/>
      </c>
      <c r="J14" s="4" t="str">
        <f t="shared" si="10"/>
        <v/>
      </c>
      <c r="K14" s="4" t="str">
        <f t="shared" si="11"/>
        <v/>
      </c>
      <c r="L14" s="4" t="e">
        <f t="shared" si="3"/>
        <v>#N/A</v>
      </c>
      <c r="M14" s="4" t="e">
        <f t="shared" ca="1" si="4"/>
        <v>#N/A</v>
      </c>
      <c r="N14" s="4" t="str">
        <f t="shared" si="12"/>
        <v/>
      </c>
      <c r="O14" s="4" t="str">
        <f t="shared" si="13"/>
        <v/>
      </c>
    </row>
    <row r="15" spans="1:15" x14ac:dyDescent="0.2">
      <c r="A15" s="2" t="str">
        <f t="shared" si="0"/>
        <v/>
      </c>
      <c r="B15" s="2" t="str">
        <f>IF(OR(Settings!$B$42="",C15=Settings!$B$42), IF(AND(TRIM(INDEX(StartDateValues,ROW(A15)))&lt;&gt;"",INDEX(StartDateValues,ROW(A15))&gt;0),INT(INDEX(StartDateValues,ROW(A15))),""),"")</f>
        <v/>
      </c>
      <c r="C15" s="19" t="str">
        <f t="shared" si="1"/>
        <v/>
      </c>
      <c r="D15" s="2" t="str">
        <f t="shared" si="2"/>
        <v/>
      </c>
      <c r="E15" s="4" t="str">
        <f t="shared" si="5"/>
        <v/>
      </c>
      <c r="F15" s="4" t="str">
        <f t="shared" si="6"/>
        <v/>
      </c>
      <c r="G15" s="4" t="str">
        <f t="shared" si="7"/>
        <v/>
      </c>
      <c r="H15" s="2" t="str">
        <f t="shared" si="8"/>
        <v/>
      </c>
      <c r="I15" s="4" t="str">
        <f t="shared" si="9"/>
        <v/>
      </c>
      <c r="J15" s="4" t="str">
        <f t="shared" si="10"/>
        <v/>
      </c>
      <c r="K15" s="4" t="str">
        <f t="shared" si="11"/>
        <v/>
      </c>
      <c r="L15" s="4" t="e">
        <f t="shared" si="3"/>
        <v>#N/A</v>
      </c>
      <c r="M15" s="4" t="e">
        <f t="shared" ca="1" si="4"/>
        <v>#N/A</v>
      </c>
      <c r="N15" s="4" t="str">
        <f t="shared" si="12"/>
        <v/>
      </c>
      <c r="O15" s="4" t="str">
        <f t="shared" si="13"/>
        <v/>
      </c>
    </row>
    <row r="16" spans="1:15" x14ac:dyDescent="0.2">
      <c r="A16" s="2" t="str">
        <f t="shared" si="0"/>
        <v/>
      </c>
      <c r="B16" s="2" t="str">
        <f>IF(OR(Settings!$B$42="",C16=Settings!$B$42), IF(AND(TRIM(INDEX(StartDateValues,ROW(A16)))&lt;&gt;"",INDEX(StartDateValues,ROW(A16))&gt;0),INT(INDEX(StartDateValues,ROW(A16))),""),"")</f>
        <v/>
      </c>
      <c r="C16" s="19" t="str">
        <f t="shared" si="1"/>
        <v/>
      </c>
      <c r="D16" s="2" t="str">
        <f t="shared" si="2"/>
        <v/>
      </c>
      <c r="E16" s="4" t="str">
        <f t="shared" si="5"/>
        <v/>
      </c>
      <c r="F16" s="4" t="str">
        <f t="shared" si="6"/>
        <v/>
      </c>
      <c r="G16" s="4" t="str">
        <f t="shared" si="7"/>
        <v/>
      </c>
      <c r="H16" s="2" t="str">
        <f t="shared" si="8"/>
        <v/>
      </c>
      <c r="I16" s="4" t="str">
        <f t="shared" si="9"/>
        <v/>
      </c>
      <c r="J16" s="4" t="str">
        <f t="shared" si="10"/>
        <v/>
      </c>
      <c r="K16" s="4" t="str">
        <f t="shared" si="11"/>
        <v/>
      </c>
      <c r="L16" s="4" t="e">
        <f t="shared" si="3"/>
        <v>#N/A</v>
      </c>
      <c r="M16" s="4" t="e">
        <f t="shared" ca="1" si="4"/>
        <v>#N/A</v>
      </c>
      <c r="N16" s="4" t="str">
        <f t="shared" si="12"/>
        <v/>
      </c>
      <c r="O16" s="4" t="str">
        <f t="shared" si="13"/>
        <v/>
      </c>
    </row>
    <row r="17" spans="1:15" x14ac:dyDescent="0.2">
      <c r="A17" s="2" t="str">
        <f t="shared" si="0"/>
        <v/>
      </c>
      <c r="B17" s="2" t="str">
        <f>IF(OR(Settings!$B$42="",C17=Settings!$B$42), IF(AND(TRIM(INDEX(StartDateValues,ROW(A17)))&lt;&gt;"",INDEX(StartDateValues,ROW(A17))&gt;0),INT(INDEX(StartDateValues,ROW(A17))),""),"")</f>
        <v/>
      </c>
      <c r="C17" s="19" t="str">
        <f t="shared" si="1"/>
        <v/>
      </c>
      <c r="D17" s="2" t="str">
        <f t="shared" si="2"/>
        <v/>
      </c>
      <c r="E17" s="4" t="str">
        <f t="shared" si="5"/>
        <v/>
      </c>
      <c r="F17" s="4" t="str">
        <f t="shared" si="6"/>
        <v/>
      </c>
      <c r="G17" s="4" t="str">
        <f t="shared" si="7"/>
        <v/>
      </c>
      <c r="H17" s="2" t="str">
        <f t="shared" si="8"/>
        <v/>
      </c>
      <c r="I17" s="4" t="str">
        <f t="shared" si="9"/>
        <v/>
      </c>
      <c r="J17" s="4" t="str">
        <f t="shared" si="10"/>
        <v/>
      </c>
      <c r="K17" s="4" t="str">
        <f t="shared" si="11"/>
        <v/>
      </c>
      <c r="L17" s="4" t="e">
        <f t="shared" si="3"/>
        <v>#N/A</v>
      </c>
      <c r="M17" s="4" t="e">
        <f t="shared" ca="1" si="4"/>
        <v>#N/A</v>
      </c>
      <c r="N17" s="4" t="str">
        <f t="shared" si="12"/>
        <v/>
      </c>
      <c r="O17" s="4" t="str">
        <f t="shared" si="13"/>
        <v/>
      </c>
    </row>
    <row r="18" spans="1:15" x14ac:dyDescent="0.2">
      <c r="A18" s="2" t="str">
        <f t="shared" si="0"/>
        <v/>
      </c>
      <c r="B18" s="2" t="str">
        <f>IF(OR(Settings!$B$42="",C18=Settings!$B$42), IF(AND(TRIM(INDEX(StartDateValues,ROW(A18)))&lt;&gt;"",INDEX(StartDateValues,ROW(A18))&gt;0),INT(INDEX(StartDateValues,ROW(A18))),""),"")</f>
        <v/>
      </c>
      <c r="C18" s="19" t="str">
        <f t="shared" si="1"/>
        <v/>
      </c>
      <c r="D18" s="2" t="str">
        <f t="shared" si="2"/>
        <v/>
      </c>
      <c r="E18" s="4" t="str">
        <f t="shared" si="5"/>
        <v/>
      </c>
      <c r="F18" s="4" t="str">
        <f t="shared" si="6"/>
        <v/>
      </c>
      <c r="G18" s="4" t="str">
        <f t="shared" si="7"/>
        <v/>
      </c>
      <c r="H18" s="2" t="str">
        <f t="shared" si="8"/>
        <v/>
      </c>
      <c r="I18" s="4" t="str">
        <f t="shared" si="9"/>
        <v/>
      </c>
      <c r="J18" s="4" t="str">
        <f t="shared" si="10"/>
        <v/>
      </c>
      <c r="K18" s="4" t="str">
        <f t="shared" si="11"/>
        <v/>
      </c>
      <c r="L18" s="4" t="e">
        <f t="shared" si="3"/>
        <v>#N/A</v>
      </c>
      <c r="M18" s="4" t="e">
        <f t="shared" ca="1" si="4"/>
        <v>#N/A</v>
      </c>
      <c r="N18" s="4" t="str">
        <f t="shared" si="12"/>
        <v/>
      </c>
      <c r="O18" s="4" t="str">
        <f t="shared" si="13"/>
        <v/>
      </c>
    </row>
    <row r="19" spans="1:15" x14ac:dyDescent="0.2">
      <c r="A19" s="2" t="str">
        <f t="shared" si="0"/>
        <v/>
      </c>
      <c r="B19" s="2" t="str">
        <f>IF(OR(Settings!$B$42="",C19=Settings!$B$42), IF(AND(TRIM(INDEX(StartDateValues,ROW(A19)))&lt;&gt;"",INDEX(StartDateValues,ROW(A19))&gt;0),INT(INDEX(StartDateValues,ROW(A19))),""),"")</f>
        <v/>
      </c>
      <c r="C19" s="19" t="str">
        <f t="shared" si="1"/>
        <v/>
      </c>
      <c r="D19" s="2" t="str">
        <f t="shared" si="2"/>
        <v/>
      </c>
      <c r="E19" s="4" t="str">
        <f t="shared" si="5"/>
        <v/>
      </c>
      <c r="F19" s="4" t="str">
        <f t="shared" si="6"/>
        <v/>
      </c>
      <c r="G19" s="4" t="str">
        <f t="shared" si="7"/>
        <v/>
      </c>
      <c r="H19" s="2" t="str">
        <f t="shared" si="8"/>
        <v/>
      </c>
      <c r="I19" s="4" t="str">
        <f t="shared" si="9"/>
        <v/>
      </c>
      <c r="J19" s="4" t="str">
        <f t="shared" si="10"/>
        <v/>
      </c>
      <c r="K19" s="4" t="str">
        <f t="shared" si="11"/>
        <v/>
      </c>
      <c r="L19" s="4" t="e">
        <f t="shared" si="3"/>
        <v>#N/A</v>
      </c>
      <c r="M19" s="4" t="e">
        <f t="shared" ca="1" si="4"/>
        <v>#N/A</v>
      </c>
      <c r="N19" s="4" t="str">
        <f t="shared" si="12"/>
        <v/>
      </c>
      <c r="O19" s="4" t="str">
        <f t="shared" si="13"/>
        <v/>
      </c>
    </row>
    <row r="20" spans="1:15" x14ac:dyDescent="0.2">
      <c r="A20" s="2" t="str">
        <f t="shared" si="0"/>
        <v/>
      </c>
      <c r="B20" s="2" t="str">
        <f>IF(OR(Settings!$B$42="",C20=Settings!$B$42), IF(AND(TRIM(INDEX(StartDateValues,ROW(A20)))&lt;&gt;"",INDEX(StartDateValues,ROW(A20))&gt;0),INT(INDEX(StartDateValues,ROW(A20))),""),"")</f>
        <v/>
      </c>
      <c r="C20" s="19" t="str">
        <f t="shared" si="1"/>
        <v/>
      </c>
      <c r="D20" s="2" t="str">
        <f t="shared" si="2"/>
        <v/>
      </c>
      <c r="E20" s="4" t="str">
        <f t="shared" si="5"/>
        <v/>
      </c>
      <c r="F20" s="4" t="str">
        <f t="shared" si="6"/>
        <v/>
      </c>
      <c r="G20" s="4" t="str">
        <f t="shared" si="7"/>
        <v/>
      </c>
      <c r="H20" s="2" t="str">
        <f t="shared" si="8"/>
        <v/>
      </c>
      <c r="I20" s="4" t="str">
        <f t="shared" si="9"/>
        <v/>
      </c>
      <c r="J20" s="4" t="str">
        <f t="shared" si="10"/>
        <v/>
      </c>
      <c r="K20" s="4" t="str">
        <f t="shared" si="11"/>
        <v/>
      </c>
      <c r="L20" s="4" t="e">
        <f t="shared" si="3"/>
        <v>#N/A</v>
      </c>
      <c r="M20" s="4" t="e">
        <f t="shared" ca="1" si="4"/>
        <v>#N/A</v>
      </c>
      <c r="N20" s="4" t="str">
        <f t="shared" si="12"/>
        <v/>
      </c>
      <c r="O20" s="4" t="str">
        <f t="shared" si="13"/>
        <v/>
      </c>
    </row>
    <row r="21" spans="1:15" x14ac:dyDescent="0.2">
      <c r="A21" s="2" t="str">
        <f t="shared" si="0"/>
        <v/>
      </c>
      <c r="B21" s="2" t="str">
        <f>IF(OR(Settings!$B$42="",C21=Settings!$B$42), IF(AND(TRIM(INDEX(StartDateValues,ROW(A21)))&lt;&gt;"",INDEX(StartDateValues,ROW(A21))&gt;0),INT(INDEX(StartDateValues,ROW(A21))),""),"")</f>
        <v/>
      </c>
      <c r="C21" s="19" t="str">
        <f t="shared" si="1"/>
        <v/>
      </c>
      <c r="D21" s="2" t="str">
        <f t="shared" si="2"/>
        <v/>
      </c>
      <c r="E21" s="4" t="str">
        <f t="shared" si="5"/>
        <v/>
      </c>
      <c r="F21" s="4" t="str">
        <f t="shared" si="6"/>
        <v/>
      </c>
      <c r="G21" s="4" t="str">
        <f t="shared" si="7"/>
        <v/>
      </c>
      <c r="H21" s="2" t="str">
        <f t="shared" si="8"/>
        <v/>
      </c>
      <c r="I21" s="4" t="str">
        <f t="shared" si="9"/>
        <v/>
      </c>
      <c r="J21" s="4" t="str">
        <f t="shared" si="10"/>
        <v/>
      </c>
      <c r="K21" s="4" t="str">
        <f t="shared" si="11"/>
        <v/>
      </c>
      <c r="L21" s="4" t="e">
        <f t="shared" si="3"/>
        <v>#N/A</v>
      </c>
      <c r="M21" s="4" t="e">
        <f t="shared" ca="1" si="4"/>
        <v>#N/A</v>
      </c>
      <c r="N21" s="4" t="str">
        <f t="shared" si="12"/>
        <v/>
      </c>
      <c r="O21" s="4" t="str">
        <f t="shared" si="13"/>
        <v/>
      </c>
    </row>
    <row r="22" spans="1:15" x14ac:dyDescent="0.2">
      <c r="A22" s="2" t="str">
        <f t="shared" si="0"/>
        <v/>
      </c>
      <c r="B22" s="2" t="str">
        <f>IF(OR(Settings!$B$42="",C22=Settings!$B$42), IF(AND(TRIM(INDEX(StartDateValues,ROW(A22)))&lt;&gt;"",INDEX(StartDateValues,ROW(A22))&gt;0),INT(INDEX(StartDateValues,ROW(A22))),""),"")</f>
        <v/>
      </c>
      <c r="C22" s="19" t="str">
        <f t="shared" si="1"/>
        <v/>
      </c>
      <c r="D22" s="2" t="str">
        <f t="shared" si="2"/>
        <v/>
      </c>
      <c r="E22" s="4" t="str">
        <f t="shared" si="5"/>
        <v/>
      </c>
      <c r="F22" s="4" t="str">
        <f t="shared" si="6"/>
        <v/>
      </c>
      <c r="G22" s="4" t="str">
        <f t="shared" si="7"/>
        <v/>
      </c>
      <c r="H22" s="2" t="str">
        <f t="shared" si="8"/>
        <v/>
      </c>
      <c r="I22" s="4" t="str">
        <f t="shared" si="9"/>
        <v/>
      </c>
      <c r="J22" s="4" t="str">
        <f t="shared" si="10"/>
        <v/>
      </c>
      <c r="K22" s="4" t="str">
        <f t="shared" si="11"/>
        <v/>
      </c>
      <c r="L22" s="4" t="e">
        <f t="shared" si="3"/>
        <v>#N/A</v>
      </c>
      <c r="M22" s="4" t="e">
        <f t="shared" ca="1" si="4"/>
        <v>#N/A</v>
      </c>
      <c r="N22" s="4" t="str">
        <f t="shared" si="12"/>
        <v/>
      </c>
      <c r="O22" s="4" t="str">
        <f t="shared" si="13"/>
        <v/>
      </c>
    </row>
    <row r="23" spans="1:15" x14ac:dyDescent="0.2">
      <c r="A23" s="2" t="str">
        <f t="shared" si="0"/>
        <v/>
      </c>
      <c r="B23" s="2" t="str">
        <f>IF(OR(Settings!$B$42="",C23=Settings!$B$42), IF(AND(TRIM(INDEX(StartDateValues,ROW(A23)))&lt;&gt;"",INDEX(StartDateValues,ROW(A23))&gt;0),INT(INDEX(StartDateValues,ROW(A23))),""),"")</f>
        <v/>
      </c>
      <c r="C23" s="19" t="str">
        <f t="shared" si="1"/>
        <v/>
      </c>
      <c r="D23" s="2" t="str">
        <f t="shared" si="2"/>
        <v/>
      </c>
      <c r="E23" s="4" t="str">
        <f t="shared" si="5"/>
        <v/>
      </c>
      <c r="F23" s="4" t="str">
        <f t="shared" si="6"/>
        <v/>
      </c>
      <c r="G23" s="4" t="str">
        <f t="shared" si="7"/>
        <v/>
      </c>
      <c r="H23" s="2" t="str">
        <f t="shared" si="8"/>
        <v/>
      </c>
      <c r="I23" s="4" t="str">
        <f t="shared" si="9"/>
        <v/>
      </c>
      <c r="J23" s="4" t="str">
        <f t="shared" si="10"/>
        <v/>
      </c>
      <c r="K23" s="4" t="str">
        <f t="shared" si="11"/>
        <v/>
      </c>
      <c r="L23" s="4" t="e">
        <f t="shared" si="3"/>
        <v>#N/A</v>
      </c>
      <c r="M23" s="4" t="e">
        <f t="shared" ca="1" si="4"/>
        <v>#N/A</v>
      </c>
      <c r="N23" s="4" t="str">
        <f t="shared" si="12"/>
        <v/>
      </c>
      <c r="O23" s="4" t="str">
        <f t="shared" si="13"/>
        <v/>
      </c>
    </row>
    <row r="24" spans="1:15" x14ac:dyDescent="0.2">
      <c r="A24" s="2" t="str">
        <f t="shared" si="0"/>
        <v/>
      </c>
      <c r="B24" s="2" t="str">
        <f>IF(OR(Settings!$B$42="",C24=Settings!$B$42), IF(AND(TRIM(INDEX(StartDateValues,ROW(A24)))&lt;&gt;"",INDEX(StartDateValues,ROW(A24))&gt;0),INT(INDEX(StartDateValues,ROW(A24))),""),"")</f>
        <v/>
      </c>
      <c r="C24" s="19" t="str">
        <f t="shared" si="1"/>
        <v/>
      </c>
      <c r="D24" s="2" t="str">
        <f t="shared" si="2"/>
        <v/>
      </c>
      <c r="E24" s="4" t="str">
        <f t="shared" si="5"/>
        <v/>
      </c>
      <c r="F24" s="4" t="str">
        <f t="shared" si="6"/>
        <v/>
      </c>
      <c r="G24" s="4" t="str">
        <f t="shared" si="7"/>
        <v/>
      </c>
      <c r="H24" s="2" t="str">
        <f t="shared" si="8"/>
        <v/>
      </c>
      <c r="I24" s="4" t="str">
        <f t="shared" si="9"/>
        <v/>
      </c>
      <c r="J24" s="4" t="str">
        <f t="shared" si="10"/>
        <v/>
      </c>
      <c r="K24" s="4" t="str">
        <f t="shared" si="11"/>
        <v/>
      </c>
      <c r="L24" s="4" t="e">
        <f t="shared" si="3"/>
        <v>#N/A</v>
      </c>
      <c r="M24" s="4" t="e">
        <f t="shared" ca="1" si="4"/>
        <v>#N/A</v>
      </c>
      <c r="N24" s="4" t="str">
        <f t="shared" si="12"/>
        <v/>
      </c>
      <c r="O24" s="4" t="str">
        <f t="shared" si="13"/>
        <v/>
      </c>
    </row>
    <row r="25" spans="1:15" x14ac:dyDescent="0.2">
      <c r="A25" s="2" t="str">
        <f t="shared" si="0"/>
        <v/>
      </c>
      <c r="B25" s="2" t="str">
        <f>IF(OR(Settings!$B$42="",C25=Settings!$B$42), IF(AND(TRIM(INDEX(StartDateValues,ROW(A25)))&lt;&gt;"",INDEX(StartDateValues,ROW(A25))&gt;0),INT(INDEX(StartDateValues,ROW(A25))),""),"")</f>
        <v/>
      </c>
      <c r="C25" s="19" t="str">
        <f t="shared" si="1"/>
        <v/>
      </c>
      <c r="D25" s="2" t="str">
        <f t="shared" si="2"/>
        <v/>
      </c>
      <c r="E25" s="4" t="str">
        <f t="shared" si="5"/>
        <v/>
      </c>
      <c r="F25" s="4" t="str">
        <f t="shared" si="6"/>
        <v/>
      </c>
      <c r="G25" s="4" t="str">
        <f t="shared" si="7"/>
        <v/>
      </c>
      <c r="H25" s="2" t="str">
        <f t="shared" si="8"/>
        <v/>
      </c>
      <c r="I25" s="4" t="str">
        <f t="shared" si="9"/>
        <v/>
      </c>
      <c r="J25" s="4" t="str">
        <f t="shared" si="10"/>
        <v/>
      </c>
      <c r="K25" s="4" t="str">
        <f t="shared" si="11"/>
        <v/>
      </c>
      <c r="L25" s="4" t="e">
        <f t="shared" si="3"/>
        <v>#N/A</v>
      </c>
      <c r="M25" s="4" t="e">
        <f t="shared" ca="1" si="4"/>
        <v>#N/A</v>
      </c>
      <c r="N25" s="4" t="str">
        <f t="shared" si="12"/>
        <v/>
      </c>
      <c r="O25" s="4" t="str">
        <f t="shared" si="13"/>
        <v/>
      </c>
    </row>
    <row r="26" spans="1:15" x14ac:dyDescent="0.2">
      <c r="A26" s="2" t="str">
        <f t="shared" si="0"/>
        <v/>
      </c>
      <c r="B26" s="2" t="str">
        <f>IF(OR(Settings!$B$42="",C26=Settings!$B$42), IF(AND(TRIM(INDEX(StartDateValues,ROW(A26)))&lt;&gt;"",INDEX(StartDateValues,ROW(A26))&gt;0),INT(INDEX(StartDateValues,ROW(A26))),""),"")</f>
        <v/>
      </c>
      <c r="C26" s="19" t="str">
        <f t="shared" si="1"/>
        <v/>
      </c>
      <c r="D26" s="2" t="str">
        <f t="shared" si="2"/>
        <v/>
      </c>
      <c r="E26" s="4" t="str">
        <f t="shared" si="5"/>
        <v/>
      </c>
      <c r="F26" s="4" t="str">
        <f t="shared" si="6"/>
        <v/>
      </c>
      <c r="G26" s="4" t="str">
        <f t="shared" si="7"/>
        <v/>
      </c>
      <c r="H26" s="2" t="str">
        <f t="shared" si="8"/>
        <v/>
      </c>
      <c r="I26" s="4" t="str">
        <f t="shared" si="9"/>
        <v/>
      </c>
      <c r="J26" s="4" t="str">
        <f t="shared" si="10"/>
        <v/>
      </c>
      <c r="K26" s="4" t="str">
        <f t="shared" si="11"/>
        <v/>
      </c>
      <c r="L26" s="4" t="e">
        <f t="shared" si="3"/>
        <v>#N/A</v>
      </c>
      <c r="M26" s="4" t="e">
        <f t="shared" ca="1" si="4"/>
        <v>#N/A</v>
      </c>
      <c r="N26" s="4" t="str">
        <f t="shared" si="12"/>
        <v/>
      </c>
      <c r="O26" s="4" t="str">
        <f t="shared" si="13"/>
        <v/>
      </c>
    </row>
    <row r="27" spans="1:15" x14ac:dyDescent="0.2">
      <c r="A27" s="2" t="str">
        <f t="shared" si="0"/>
        <v/>
      </c>
      <c r="B27" s="2" t="str">
        <f>IF(OR(Settings!$B$42="",C27=Settings!$B$42), IF(AND(TRIM(INDEX(StartDateValues,ROW(A27)))&lt;&gt;"",INDEX(StartDateValues,ROW(A27))&gt;0),INT(INDEX(StartDateValues,ROW(A27))),""),"")</f>
        <v/>
      </c>
      <c r="C27" s="19" t="str">
        <f t="shared" si="1"/>
        <v/>
      </c>
      <c r="D27" s="2" t="str">
        <f t="shared" si="2"/>
        <v/>
      </c>
      <c r="E27" s="4" t="str">
        <f t="shared" si="5"/>
        <v/>
      </c>
      <c r="F27" s="4" t="str">
        <f t="shared" si="6"/>
        <v/>
      </c>
      <c r="G27" s="4" t="str">
        <f t="shared" si="7"/>
        <v/>
      </c>
      <c r="H27" s="2" t="str">
        <f t="shared" si="8"/>
        <v/>
      </c>
      <c r="I27" s="4" t="str">
        <f t="shared" si="9"/>
        <v/>
      </c>
      <c r="J27" s="4" t="str">
        <f t="shared" si="10"/>
        <v/>
      </c>
      <c r="K27" s="4" t="str">
        <f t="shared" si="11"/>
        <v/>
      </c>
      <c r="L27" s="4" t="e">
        <f t="shared" si="3"/>
        <v>#N/A</v>
      </c>
      <c r="M27" s="4" t="e">
        <f t="shared" ca="1" si="4"/>
        <v>#N/A</v>
      </c>
      <c r="N27" s="4" t="str">
        <f t="shared" si="12"/>
        <v/>
      </c>
      <c r="O27" s="4" t="str">
        <f t="shared" si="13"/>
        <v/>
      </c>
    </row>
    <row r="28" spans="1:15" x14ac:dyDescent="0.2">
      <c r="A28" s="2" t="str">
        <f t="shared" si="0"/>
        <v/>
      </c>
      <c r="B28" s="2" t="str">
        <f>IF(OR(Settings!$B$42="",C28=Settings!$B$42), IF(AND(TRIM(INDEX(StartDateValues,ROW(A28)))&lt;&gt;"",INDEX(StartDateValues,ROW(A28))&gt;0),INT(INDEX(StartDateValues,ROW(A28))),""),"")</f>
        <v/>
      </c>
      <c r="C28" s="19" t="str">
        <f t="shared" si="1"/>
        <v/>
      </c>
      <c r="D28" s="2" t="str">
        <f t="shared" si="2"/>
        <v/>
      </c>
      <c r="E28" s="4" t="str">
        <f t="shared" si="5"/>
        <v/>
      </c>
      <c r="F28" s="4" t="str">
        <f t="shared" si="6"/>
        <v/>
      </c>
      <c r="G28" s="4" t="str">
        <f t="shared" si="7"/>
        <v/>
      </c>
      <c r="H28" s="2" t="str">
        <f t="shared" si="8"/>
        <v/>
      </c>
      <c r="I28" s="4" t="str">
        <f t="shared" si="9"/>
        <v/>
      </c>
      <c r="J28" s="4" t="str">
        <f t="shared" si="10"/>
        <v/>
      </c>
      <c r="K28" s="4" t="str">
        <f t="shared" si="11"/>
        <v/>
      </c>
      <c r="L28" s="4" t="e">
        <f t="shared" si="3"/>
        <v>#N/A</v>
      </c>
      <c r="M28" s="4" t="e">
        <f t="shared" ca="1" si="4"/>
        <v>#N/A</v>
      </c>
      <c r="N28" s="4" t="str">
        <f t="shared" si="12"/>
        <v/>
      </c>
      <c r="O28" s="4" t="str">
        <f t="shared" si="13"/>
        <v/>
      </c>
    </row>
    <row r="29" spans="1:15" x14ac:dyDescent="0.2">
      <c r="A29" s="2" t="str">
        <f t="shared" si="0"/>
        <v/>
      </c>
      <c r="B29" s="2" t="str">
        <f>IF(OR(Settings!$B$42="",C29=Settings!$B$42), IF(AND(TRIM(INDEX(StartDateValues,ROW(A29)))&lt;&gt;"",INDEX(StartDateValues,ROW(A29))&gt;0),INT(INDEX(StartDateValues,ROW(A29))),""),"")</f>
        <v/>
      </c>
      <c r="C29" s="19" t="str">
        <f t="shared" si="1"/>
        <v/>
      </c>
      <c r="D29" s="2" t="str">
        <f t="shared" si="2"/>
        <v/>
      </c>
      <c r="E29" s="4" t="str">
        <f t="shared" si="5"/>
        <v/>
      </c>
      <c r="F29" s="4" t="str">
        <f t="shared" si="6"/>
        <v/>
      </c>
      <c r="G29" s="4" t="str">
        <f t="shared" si="7"/>
        <v/>
      </c>
      <c r="H29" s="2" t="str">
        <f t="shared" si="8"/>
        <v/>
      </c>
      <c r="I29" s="4" t="str">
        <f t="shared" si="9"/>
        <v/>
      </c>
      <c r="J29" s="4" t="str">
        <f t="shared" si="10"/>
        <v/>
      </c>
      <c r="K29" s="4" t="str">
        <f t="shared" si="11"/>
        <v/>
      </c>
      <c r="L29" s="4" t="e">
        <f t="shared" si="3"/>
        <v>#N/A</v>
      </c>
      <c r="M29" s="4" t="e">
        <f t="shared" ca="1" si="4"/>
        <v>#N/A</v>
      </c>
      <c r="N29" s="4" t="str">
        <f t="shared" si="12"/>
        <v/>
      </c>
      <c r="O29" s="4" t="str">
        <f t="shared" si="13"/>
        <v/>
      </c>
    </row>
    <row r="30" spans="1:15" x14ac:dyDescent="0.2">
      <c r="A30" s="2" t="str">
        <f t="shared" si="0"/>
        <v/>
      </c>
      <c r="B30" s="2" t="str">
        <f>IF(OR(Settings!$B$42="",C30=Settings!$B$42), IF(AND(TRIM(INDEX(StartDateValues,ROW(A30)))&lt;&gt;"",INDEX(StartDateValues,ROW(A30))&gt;0),INT(INDEX(StartDateValues,ROW(A30))),""),"")</f>
        <v/>
      </c>
      <c r="C30" s="19" t="str">
        <f t="shared" si="1"/>
        <v/>
      </c>
      <c r="D30" s="2" t="str">
        <f t="shared" si="2"/>
        <v/>
      </c>
      <c r="E30" s="4" t="str">
        <f t="shared" si="5"/>
        <v/>
      </c>
      <c r="F30" s="4" t="str">
        <f t="shared" si="6"/>
        <v/>
      </c>
      <c r="G30" s="4" t="str">
        <f t="shared" si="7"/>
        <v/>
      </c>
      <c r="H30" s="2" t="str">
        <f t="shared" si="8"/>
        <v/>
      </c>
      <c r="I30" s="4" t="str">
        <f t="shared" si="9"/>
        <v/>
      </c>
      <c r="J30" s="4" t="str">
        <f t="shared" si="10"/>
        <v/>
      </c>
      <c r="K30" s="4" t="str">
        <f t="shared" si="11"/>
        <v/>
      </c>
      <c r="L30" s="4" t="e">
        <f t="shared" si="3"/>
        <v>#N/A</v>
      </c>
      <c r="M30" s="4" t="e">
        <f t="shared" ca="1" si="4"/>
        <v>#N/A</v>
      </c>
      <c r="N30" s="4" t="str">
        <f t="shared" si="12"/>
        <v/>
      </c>
      <c r="O30" s="4" t="str">
        <f t="shared" si="13"/>
        <v/>
      </c>
    </row>
    <row r="31" spans="1:15" x14ac:dyDescent="0.2">
      <c r="A31" s="2" t="str">
        <f t="shared" si="0"/>
        <v/>
      </c>
      <c r="B31" s="2" t="str">
        <f>IF(OR(Settings!$B$42="",C31=Settings!$B$42), IF(AND(TRIM(INDEX(StartDateValues,ROW(A31)))&lt;&gt;"",INDEX(StartDateValues,ROW(A31))&gt;0),INT(INDEX(StartDateValues,ROW(A31))),""),"")</f>
        <v/>
      </c>
      <c r="C31" s="19" t="str">
        <f t="shared" si="1"/>
        <v/>
      </c>
      <c r="D31" s="2" t="str">
        <f t="shared" si="2"/>
        <v/>
      </c>
      <c r="E31" s="4" t="str">
        <f t="shared" si="5"/>
        <v/>
      </c>
      <c r="F31" s="4" t="str">
        <f t="shared" si="6"/>
        <v/>
      </c>
      <c r="G31" s="4" t="str">
        <f t="shared" si="7"/>
        <v/>
      </c>
      <c r="H31" s="2" t="str">
        <f t="shared" si="8"/>
        <v/>
      </c>
      <c r="I31" s="4" t="str">
        <f t="shared" si="9"/>
        <v/>
      </c>
      <c r="J31" s="4" t="str">
        <f t="shared" si="10"/>
        <v/>
      </c>
      <c r="K31" s="4" t="str">
        <f t="shared" si="11"/>
        <v/>
      </c>
      <c r="L31" s="4" t="e">
        <f t="shared" si="3"/>
        <v>#N/A</v>
      </c>
      <c r="M31" s="4" t="e">
        <f t="shared" ca="1" si="4"/>
        <v>#N/A</v>
      </c>
      <c r="N31" s="4" t="str">
        <f t="shared" si="12"/>
        <v/>
      </c>
      <c r="O31" s="4" t="str">
        <f t="shared" si="13"/>
        <v/>
      </c>
    </row>
    <row r="32" spans="1:15" x14ac:dyDescent="0.2">
      <c r="A32" s="2" t="str">
        <f t="shared" si="0"/>
        <v/>
      </c>
      <c r="B32" s="2" t="str">
        <f>IF(OR(Settings!$B$42="",C32=Settings!$B$42), IF(AND(TRIM(INDEX(StartDateValues,ROW(A32)))&lt;&gt;"",INDEX(StartDateValues,ROW(A32))&gt;0),INT(INDEX(StartDateValues,ROW(A32))),""),"")</f>
        <v/>
      </c>
      <c r="C32" s="19" t="str">
        <f t="shared" si="1"/>
        <v/>
      </c>
      <c r="D32" s="2" t="str">
        <f t="shared" si="2"/>
        <v/>
      </c>
      <c r="E32" s="4" t="str">
        <f t="shared" si="5"/>
        <v/>
      </c>
      <c r="F32" s="4" t="str">
        <f t="shared" si="6"/>
        <v/>
      </c>
      <c r="G32" s="4" t="str">
        <f t="shared" si="7"/>
        <v/>
      </c>
      <c r="H32" s="2" t="str">
        <f t="shared" si="8"/>
        <v/>
      </c>
      <c r="I32" s="4" t="str">
        <f t="shared" si="9"/>
        <v/>
      </c>
      <c r="J32" s="4" t="str">
        <f t="shared" si="10"/>
        <v/>
      </c>
      <c r="K32" s="4" t="str">
        <f t="shared" si="11"/>
        <v/>
      </c>
      <c r="L32" s="4" t="e">
        <f t="shared" si="3"/>
        <v>#N/A</v>
      </c>
      <c r="M32" s="4" t="e">
        <f t="shared" ca="1" si="4"/>
        <v>#N/A</v>
      </c>
      <c r="N32" s="4" t="str">
        <f t="shared" si="12"/>
        <v/>
      </c>
      <c r="O32" s="4" t="str">
        <f t="shared" si="13"/>
        <v/>
      </c>
    </row>
    <row r="33" spans="1:15" x14ac:dyDescent="0.2">
      <c r="A33" s="2" t="str">
        <f t="shared" si="0"/>
        <v/>
      </c>
      <c r="B33" s="2" t="str">
        <f>IF(OR(Settings!$B$42="",C33=Settings!$B$42), IF(AND(TRIM(INDEX(StartDateValues,ROW(A33)))&lt;&gt;"",INDEX(StartDateValues,ROW(A33))&gt;0),INT(INDEX(StartDateValues,ROW(A33))),""),"")</f>
        <v/>
      </c>
      <c r="C33" s="19" t="str">
        <f t="shared" si="1"/>
        <v/>
      </c>
      <c r="D33" s="2" t="str">
        <f t="shared" si="2"/>
        <v/>
      </c>
      <c r="E33" s="4" t="str">
        <f t="shared" si="5"/>
        <v/>
      </c>
      <c r="F33" s="4" t="str">
        <f t="shared" si="6"/>
        <v/>
      </c>
      <c r="G33" s="4" t="str">
        <f t="shared" si="7"/>
        <v/>
      </c>
      <c r="H33" s="2" t="str">
        <f t="shared" si="8"/>
        <v/>
      </c>
      <c r="I33" s="4" t="str">
        <f t="shared" si="9"/>
        <v/>
      </c>
      <c r="J33" s="4" t="str">
        <f t="shared" si="10"/>
        <v/>
      </c>
      <c r="K33" s="4" t="str">
        <f t="shared" si="11"/>
        <v/>
      </c>
      <c r="L33" s="4" t="e">
        <f t="shared" si="3"/>
        <v>#N/A</v>
      </c>
      <c r="M33" s="4" t="e">
        <f t="shared" ca="1" si="4"/>
        <v>#N/A</v>
      </c>
      <c r="N33" s="4" t="str">
        <f t="shared" si="12"/>
        <v/>
      </c>
      <c r="O33" s="4" t="str">
        <f t="shared" si="13"/>
        <v/>
      </c>
    </row>
    <row r="34" spans="1:15" x14ac:dyDescent="0.2">
      <c r="A34" s="2" t="str">
        <f t="shared" si="0"/>
        <v/>
      </c>
      <c r="B34" s="2" t="str">
        <f>IF(OR(Settings!$B$42="",C34=Settings!$B$42), IF(AND(TRIM(INDEX(StartDateValues,ROW(A34)))&lt;&gt;"",INDEX(StartDateValues,ROW(A34))&gt;0),INT(INDEX(StartDateValues,ROW(A34))),""),"")</f>
        <v/>
      </c>
      <c r="C34" s="19" t="str">
        <f t="shared" si="1"/>
        <v/>
      </c>
      <c r="D34" s="2" t="str">
        <f t="shared" si="2"/>
        <v/>
      </c>
      <c r="E34" s="4" t="str">
        <f t="shared" si="5"/>
        <v/>
      </c>
      <c r="F34" s="4" t="str">
        <f t="shared" si="6"/>
        <v/>
      </c>
      <c r="G34" s="4" t="str">
        <f t="shared" si="7"/>
        <v/>
      </c>
      <c r="H34" s="2" t="str">
        <f t="shared" si="8"/>
        <v/>
      </c>
      <c r="I34" s="4" t="str">
        <f t="shared" si="9"/>
        <v/>
      </c>
      <c r="J34" s="4" t="str">
        <f t="shared" si="10"/>
        <v/>
      </c>
      <c r="K34" s="4" t="str">
        <f t="shared" si="11"/>
        <v/>
      </c>
      <c r="L34" s="4" t="e">
        <f t="shared" si="3"/>
        <v>#N/A</v>
      </c>
      <c r="M34" s="4" t="e">
        <f t="shared" ca="1" si="4"/>
        <v>#N/A</v>
      </c>
      <c r="N34" s="4" t="str">
        <f t="shared" si="12"/>
        <v/>
      </c>
      <c r="O34" s="4" t="str">
        <f t="shared" si="13"/>
        <v/>
      </c>
    </row>
    <row r="35" spans="1:15" x14ac:dyDescent="0.2">
      <c r="A35" s="2" t="str">
        <f t="shared" si="0"/>
        <v/>
      </c>
      <c r="B35" s="2" t="str">
        <f>IF(OR(Settings!$B$42="",C35=Settings!$B$42), IF(AND(TRIM(INDEX(StartDateValues,ROW(A35)))&lt;&gt;"",INDEX(StartDateValues,ROW(A35))&gt;0),INT(INDEX(StartDateValues,ROW(A35))),""),"")</f>
        <v/>
      </c>
      <c r="C35" s="19" t="str">
        <f t="shared" si="1"/>
        <v/>
      </c>
      <c r="D35" s="2" t="str">
        <f t="shared" si="2"/>
        <v/>
      </c>
      <c r="E35" s="4" t="str">
        <f t="shared" si="5"/>
        <v/>
      </c>
      <c r="F35" s="4" t="str">
        <f t="shared" si="6"/>
        <v/>
      </c>
      <c r="G35" s="4" t="str">
        <f t="shared" si="7"/>
        <v/>
      </c>
      <c r="H35" s="2" t="str">
        <f t="shared" si="8"/>
        <v/>
      </c>
      <c r="I35" s="4" t="str">
        <f t="shared" si="9"/>
        <v/>
      </c>
      <c r="J35" s="4" t="str">
        <f t="shared" si="10"/>
        <v/>
      </c>
      <c r="K35" s="4" t="str">
        <f t="shared" si="11"/>
        <v/>
      </c>
      <c r="L35" s="4" t="e">
        <f t="shared" si="3"/>
        <v>#N/A</v>
      </c>
      <c r="M35" s="4" t="e">
        <f t="shared" ca="1" si="4"/>
        <v>#N/A</v>
      </c>
      <c r="N35" s="4" t="str">
        <f t="shared" si="12"/>
        <v/>
      </c>
      <c r="O35" s="4" t="str">
        <f t="shared" si="13"/>
        <v/>
      </c>
    </row>
    <row r="36" spans="1:15" x14ac:dyDescent="0.2">
      <c r="A36" s="2" t="str">
        <f t="shared" si="0"/>
        <v/>
      </c>
      <c r="B36" s="2" t="str">
        <f>IF(OR(Settings!$B$42="",C36=Settings!$B$42), IF(AND(TRIM(INDEX(StartDateValues,ROW(A36)))&lt;&gt;"",INDEX(StartDateValues,ROW(A36))&gt;0),INT(INDEX(StartDateValues,ROW(A36))),""),"")</f>
        <v/>
      </c>
      <c r="C36" s="19" t="str">
        <f t="shared" si="1"/>
        <v/>
      </c>
      <c r="D36" s="2" t="str">
        <f t="shared" si="2"/>
        <v/>
      </c>
      <c r="E36" s="4" t="str">
        <f t="shared" si="5"/>
        <v/>
      </c>
      <c r="F36" s="4" t="str">
        <f t="shared" si="6"/>
        <v/>
      </c>
      <c r="G36" s="4" t="str">
        <f t="shared" si="7"/>
        <v/>
      </c>
      <c r="H36" s="2" t="str">
        <f t="shared" si="8"/>
        <v/>
      </c>
      <c r="I36" s="4" t="str">
        <f t="shared" si="9"/>
        <v/>
      </c>
      <c r="J36" s="4" t="str">
        <f t="shared" si="10"/>
        <v/>
      </c>
      <c r="K36" s="4" t="str">
        <f t="shared" si="11"/>
        <v/>
      </c>
      <c r="L36" s="4" t="e">
        <f t="shared" si="3"/>
        <v>#N/A</v>
      </c>
      <c r="M36" s="4" t="e">
        <f t="shared" ca="1" si="4"/>
        <v>#N/A</v>
      </c>
      <c r="N36" s="4" t="str">
        <f t="shared" si="12"/>
        <v/>
      </c>
      <c r="O36" s="4" t="str">
        <f t="shared" si="13"/>
        <v/>
      </c>
    </row>
    <row r="37" spans="1:15" x14ac:dyDescent="0.2">
      <c r="A37" s="2" t="str">
        <f t="shared" si="0"/>
        <v/>
      </c>
      <c r="B37" s="2" t="str">
        <f>IF(OR(Settings!$B$42="",C37=Settings!$B$42), IF(AND(TRIM(INDEX(StartDateValues,ROW(A37)))&lt;&gt;"",INDEX(StartDateValues,ROW(A37))&gt;0),INT(INDEX(StartDateValues,ROW(A37))),""),"")</f>
        <v/>
      </c>
      <c r="C37" s="19" t="str">
        <f t="shared" si="1"/>
        <v/>
      </c>
      <c r="D37" s="2" t="str">
        <f t="shared" si="2"/>
        <v/>
      </c>
      <c r="E37" s="4" t="str">
        <f t="shared" si="5"/>
        <v/>
      </c>
      <c r="F37" s="4" t="str">
        <f t="shared" si="6"/>
        <v/>
      </c>
      <c r="G37" s="4" t="str">
        <f t="shared" si="7"/>
        <v/>
      </c>
      <c r="H37" s="2" t="str">
        <f t="shared" si="8"/>
        <v/>
      </c>
      <c r="I37" s="4" t="str">
        <f t="shared" si="9"/>
        <v/>
      </c>
      <c r="J37" s="4" t="str">
        <f t="shared" si="10"/>
        <v/>
      </c>
      <c r="K37" s="4" t="str">
        <f t="shared" si="11"/>
        <v/>
      </c>
      <c r="L37" s="4" t="e">
        <f t="shared" si="3"/>
        <v>#N/A</v>
      </c>
      <c r="M37" s="4" t="e">
        <f t="shared" ca="1" si="4"/>
        <v>#N/A</v>
      </c>
      <c r="N37" s="4" t="str">
        <f t="shared" si="12"/>
        <v/>
      </c>
      <c r="O37" s="4" t="str">
        <f t="shared" si="13"/>
        <v/>
      </c>
    </row>
    <row r="38" spans="1:15" x14ac:dyDescent="0.2">
      <c r="A38" s="2" t="str">
        <f t="shared" si="0"/>
        <v/>
      </c>
      <c r="B38" s="2" t="str">
        <f>IF(OR(Settings!$B$42="",C38=Settings!$B$42), IF(AND(TRIM(INDEX(StartDateValues,ROW(A38)))&lt;&gt;"",INDEX(StartDateValues,ROW(A38))&gt;0),INT(INDEX(StartDateValues,ROW(A38))),""),"")</f>
        <v/>
      </c>
      <c r="C38" s="19" t="str">
        <f t="shared" si="1"/>
        <v/>
      </c>
      <c r="D38" s="2" t="str">
        <f t="shared" si="2"/>
        <v/>
      </c>
      <c r="E38" s="4" t="str">
        <f t="shared" si="5"/>
        <v/>
      </c>
      <c r="F38" s="4" t="str">
        <f t="shared" si="6"/>
        <v/>
      </c>
      <c r="G38" s="4" t="str">
        <f t="shared" si="7"/>
        <v/>
      </c>
      <c r="H38" s="2" t="str">
        <f t="shared" si="8"/>
        <v/>
      </c>
      <c r="I38" s="4" t="str">
        <f t="shared" si="9"/>
        <v/>
      </c>
      <c r="J38" s="4" t="str">
        <f t="shared" si="10"/>
        <v/>
      </c>
      <c r="K38" s="4" t="str">
        <f t="shared" si="11"/>
        <v/>
      </c>
      <c r="L38" s="4" t="e">
        <f t="shared" si="3"/>
        <v>#N/A</v>
      </c>
      <c r="M38" s="4" t="e">
        <f t="shared" ca="1" si="4"/>
        <v>#N/A</v>
      </c>
      <c r="N38" s="4" t="str">
        <f t="shared" si="12"/>
        <v/>
      </c>
      <c r="O38" s="4" t="str">
        <f t="shared" si="13"/>
        <v/>
      </c>
    </row>
    <row r="39" spans="1:15" x14ac:dyDescent="0.2">
      <c r="A39" s="2" t="str">
        <f t="shared" si="0"/>
        <v/>
      </c>
      <c r="B39" s="2" t="str">
        <f>IF(OR(Settings!$B$42="",C39=Settings!$B$42), IF(AND(TRIM(INDEX(StartDateValues,ROW(A39)))&lt;&gt;"",INDEX(StartDateValues,ROW(A39))&gt;0),INT(INDEX(StartDateValues,ROW(A39))),""),"")</f>
        <v/>
      </c>
      <c r="C39" s="19" t="str">
        <f t="shared" si="1"/>
        <v/>
      </c>
      <c r="D39" s="2" t="str">
        <f t="shared" si="2"/>
        <v/>
      </c>
      <c r="E39" s="4" t="str">
        <f t="shared" si="5"/>
        <v/>
      </c>
      <c r="F39" s="4" t="str">
        <f t="shared" si="6"/>
        <v/>
      </c>
      <c r="G39" s="4" t="str">
        <f t="shared" si="7"/>
        <v/>
      </c>
      <c r="H39" s="2" t="str">
        <f t="shared" si="8"/>
        <v/>
      </c>
      <c r="I39" s="4" t="str">
        <f t="shared" si="9"/>
        <v/>
      </c>
      <c r="J39" s="4" t="str">
        <f t="shared" si="10"/>
        <v/>
      </c>
      <c r="K39" s="4" t="str">
        <f t="shared" si="11"/>
        <v/>
      </c>
      <c r="L39" s="4" t="e">
        <f t="shared" si="3"/>
        <v>#N/A</v>
      </c>
      <c r="M39" s="4" t="e">
        <f t="shared" ca="1" si="4"/>
        <v>#N/A</v>
      </c>
      <c r="N39" s="4" t="str">
        <f t="shared" si="12"/>
        <v/>
      </c>
      <c r="O39" s="4" t="str">
        <f t="shared" si="13"/>
        <v/>
      </c>
    </row>
    <row r="40" spans="1:15" x14ac:dyDescent="0.2">
      <c r="A40" s="2" t="str">
        <f t="shared" si="0"/>
        <v/>
      </c>
      <c r="B40" s="2" t="str">
        <f>IF(OR(Settings!$B$42="",C40=Settings!$B$42), IF(AND(TRIM(INDEX(StartDateValues,ROW(A40)))&lt;&gt;"",INDEX(StartDateValues,ROW(A40))&gt;0),INT(INDEX(StartDateValues,ROW(A40))),""),"")</f>
        <v/>
      </c>
      <c r="C40" s="19" t="str">
        <f t="shared" si="1"/>
        <v/>
      </c>
      <c r="D40" s="2" t="str">
        <f t="shared" si="2"/>
        <v/>
      </c>
      <c r="E40" s="4" t="str">
        <f t="shared" si="5"/>
        <v/>
      </c>
      <c r="F40" s="4" t="str">
        <f t="shared" si="6"/>
        <v/>
      </c>
      <c r="G40" s="4" t="str">
        <f t="shared" si="7"/>
        <v/>
      </c>
      <c r="H40" s="2" t="str">
        <f t="shared" si="8"/>
        <v/>
      </c>
      <c r="I40" s="4" t="str">
        <f t="shared" si="9"/>
        <v/>
      </c>
      <c r="J40" s="4" t="str">
        <f t="shared" si="10"/>
        <v/>
      </c>
      <c r="K40" s="4" t="str">
        <f t="shared" si="11"/>
        <v/>
      </c>
      <c r="L40" s="4" t="e">
        <f t="shared" si="3"/>
        <v>#N/A</v>
      </c>
      <c r="M40" s="4" t="e">
        <f t="shared" ca="1" si="4"/>
        <v>#N/A</v>
      </c>
      <c r="N40" s="4" t="str">
        <f t="shared" si="12"/>
        <v/>
      </c>
      <c r="O40" s="4" t="str">
        <f t="shared" si="13"/>
        <v/>
      </c>
    </row>
    <row r="41" spans="1:15" x14ac:dyDescent="0.2">
      <c r="A41" s="2" t="str">
        <f t="shared" si="0"/>
        <v/>
      </c>
      <c r="B41" s="2" t="str">
        <f>IF(OR(Settings!$B$42="",C41=Settings!$B$42), IF(AND(TRIM(INDEX(StartDateValues,ROW(A41)))&lt;&gt;"",INDEX(StartDateValues,ROW(A41))&gt;0),INT(INDEX(StartDateValues,ROW(A41))),""),"")</f>
        <v/>
      </c>
      <c r="C41" s="19" t="str">
        <f t="shared" si="1"/>
        <v/>
      </c>
      <c r="D41" s="2" t="str">
        <f t="shared" si="2"/>
        <v/>
      </c>
      <c r="E41" s="4" t="str">
        <f t="shared" si="5"/>
        <v/>
      </c>
      <c r="F41" s="4" t="str">
        <f t="shared" si="6"/>
        <v/>
      </c>
      <c r="G41" s="4" t="str">
        <f t="shared" si="7"/>
        <v/>
      </c>
      <c r="H41" s="2" t="str">
        <f t="shared" si="8"/>
        <v/>
      </c>
      <c r="I41" s="4" t="str">
        <f t="shared" si="9"/>
        <v/>
      </c>
      <c r="J41" s="4" t="str">
        <f t="shared" si="10"/>
        <v/>
      </c>
      <c r="K41" s="4" t="str">
        <f t="shared" si="11"/>
        <v/>
      </c>
      <c r="L41" s="4" t="e">
        <f t="shared" si="3"/>
        <v>#N/A</v>
      </c>
      <c r="M41" s="4" t="e">
        <f t="shared" ca="1" si="4"/>
        <v>#N/A</v>
      </c>
      <c r="N41" s="4" t="str">
        <f t="shared" si="12"/>
        <v/>
      </c>
      <c r="O41" s="4" t="str">
        <f t="shared" si="13"/>
        <v/>
      </c>
    </row>
    <row r="42" spans="1:15" x14ac:dyDescent="0.2">
      <c r="A42" s="2" t="str">
        <f t="shared" si="0"/>
        <v/>
      </c>
      <c r="B42" s="2" t="str">
        <f>IF(OR(Settings!$B$42="",C42=Settings!$B$42), IF(AND(TRIM(INDEX(StartDateValues,ROW(A42)))&lt;&gt;"",INDEX(StartDateValues,ROW(A42))&gt;0),INT(INDEX(StartDateValues,ROW(A42))),""),"")</f>
        <v/>
      </c>
      <c r="C42" s="19" t="str">
        <f t="shared" si="1"/>
        <v/>
      </c>
      <c r="D42" s="2" t="str">
        <f t="shared" si="2"/>
        <v/>
      </c>
      <c r="E42" s="4" t="str">
        <f t="shared" si="5"/>
        <v/>
      </c>
      <c r="F42" s="4" t="str">
        <f t="shared" si="6"/>
        <v/>
      </c>
      <c r="G42" s="4" t="str">
        <f t="shared" si="7"/>
        <v/>
      </c>
      <c r="H42" s="2" t="str">
        <f t="shared" si="8"/>
        <v/>
      </c>
      <c r="I42" s="4" t="str">
        <f t="shared" si="9"/>
        <v/>
      </c>
      <c r="J42" s="4" t="str">
        <f t="shared" si="10"/>
        <v/>
      </c>
      <c r="K42" s="4" t="str">
        <f t="shared" si="11"/>
        <v/>
      </c>
      <c r="L42" s="4" t="e">
        <f t="shared" si="3"/>
        <v>#N/A</v>
      </c>
      <c r="M42" s="4" t="e">
        <f t="shared" ca="1" si="4"/>
        <v>#N/A</v>
      </c>
      <c r="N42" s="4" t="str">
        <f t="shared" si="12"/>
        <v/>
      </c>
      <c r="O42" s="4" t="str">
        <f t="shared" si="13"/>
        <v/>
      </c>
    </row>
    <row r="43" spans="1:15" x14ac:dyDescent="0.2">
      <c r="A43" s="2" t="str">
        <f t="shared" si="0"/>
        <v/>
      </c>
      <c r="B43" s="2" t="str">
        <f>IF(OR(Settings!$B$42="",C43=Settings!$B$42), IF(AND(TRIM(INDEX(StartDateValues,ROW(A43)))&lt;&gt;"",INDEX(StartDateValues,ROW(A43))&gt;0),INT(INDEX(StartDateValues,ROW(A43))),""),"")</f>
        <v/>
      </c>
      <c r="C43" s="19" t="str">
        <f t="shared" si="1"/>
        <v/>
      </c>
      <c r="D43" s="2" t="str">
        <f t="shared" si="2"/>
        <v/>
      </c>
      <c r="E43" s="4" t="str">
        <f t="shared" si="5"/>
        <v/>
      </c>
      <c r="F43" s="4" t="str">
        <f t="shared" si="6"/>
        <v/>
      </c>
      <c r="G43" s="4" t="str">
        <f t="shared" si="7"/>
        <v/>
      </c>
      <c r="H43" s="2" t="str">
        <f t="shared" si="8"/>
        <v/>
      </c>
      <c r="I43" s="4" t="str">
        <f t="shared" si="9"/>
        <v/>
      </c>
      <c r="J43" s="4" t="str">
        <f t="shared" si="10"/>
        <v/>
      </c>
      <c r="K43" s="4" t="str">
        <f t="shared" si="11"/>
        <v/>
      </c>
      <c r="L43" s="4" t="e">
        <f t="shared" si="3"/>
        <v>#N/A</v>
      </c>
      <c r="M43" s="4" t="e">
        <f t="shared" ca="1" si="4"/>
        <v>#N/A</v>
      </c>
      <c r="N43" s="4" t="str">
        <f t="shared" si="12"/>
        <v/>
      </c>
      <c r="O43" s="4" t="str">
        <f t="shared" si="13"/>
        <v/>
      </c>
    </row>
    <row r="44" spans="1:15" x14ac:dyDescent="0.2">
      <c r="A44" s="2" t="str">
        <f t="shared" si="0"/>
        <v/>
      </c>
      <c r="B44" s="2" t="str">
        <f>IF(OR(Settings!$B$42="",C44=Settings!$B$42), IF(AND(TRIM(INDEX(StartDateValues,ROW(A44)))&lt;&gt;"",INDEX(StartDateValues,ROW(A44))&gt;0),INT(INDEX(StartDateValues,ROW(A44))),""),"")</f>
        <v/>
      </c>
      <c r="C44" s="19" t="str">
        <f t="shared" si="1"/>
        <v/>
      </c>
      <c r="D44" s="2" t="str">
        <f t="shared" si="2"/>
        <v/>
      </c>
      <c r="E44" s="4" t="str">
        <f t="shared" si="5"/>
        <v/>
      </c>
      <c r="F44" s="4" t="str">
        <f t="shared" si="6"/>
        <v/>
      </c>
      <c r="G44" s="4" t="str">
        <f t="shared" si="7"/>
        <v/>
      </c>
      <c r="H44" s="2" t="str">
        <f t="shared" si="8"/>
        <v/>
      </c>
      <c r="I44" s="4" t="str">
        <f t="shared" si="9"/>
        <v/>
      </c>
      <c r="J44" s="4" t="str">
        <f t="shared" si="10"/>
        <v/>
      </c>
      <c r="K44" s="4" t="str">
        <f t="shared" si="11"/>
        <v/>
      </c>
      <c r="L44" s="4" t="e">
        <f t="shared" si="3"/>
        <v>#N/A</v>
      </c>
      <c r="M44" s="4" t="e">
        <f t="shared" ca="1" si="4"/>
        <v>#N/A</v>
      </c>
      <c r="N44" s="4" t="str">
        <f t="shared" si="12"/>
        <v/>
      </c>
      <c r="O44" s="4" t="str">
        <f t="shared" si="13"/>
        <v/>
      </c>
    </row>
    <row r="45" spans="1:15" x14ac:dyDescent="0.2">
      <c r="A45" s="2" t="str">
        <f t="shared" si="0"/>
        <v/>
      </c>
      <c r="B45" s="2" t="str">
        <f>IF(OR(Settings!$B$42="",C45=Settings!$B$42), IF(AND(TRIM(INDEX(StartDateValues,ROW(A45)))&lt;&gt;"",INDEX(StartDateValues,ROW(A45))&gt;0),INT(INDEX(StartDateValues,ROW(A45))),""),"")</f>
        <v/>
      </c>
      <c r="C45" s="19" t="str">
        <f t="shared" si="1"/>
        <v/>
      </c>
      <c r="D45" s="2" t="str">
        <f t="shared" si="2"/>
        <v/>
      </c>
      <c r="E45" s="4" t="str">
        <f t="shared" si="5"/>
        <v/>
      </c>
      <c r="F45" s="4" t="str">
        <f t="shared" si="6"/>
        <v/>
      </c>
      <c r="G45" s="4" t="str">
        <f t="shared" si="7"/>
        <v/>
      </c>
      <c r="H45" s="2" t="str">
        <f t="shared" si="8"/>
        <v/>
      </c>
      <c r="I45" s="4" t="str">
        <f t="shared" si="9"/>
        <v/>
      </c>
      <c r="J45" s="4" t="str">
        <f t="shared" si="10"/>
        <v/>
      </c>
      <c r="K45" s="4" t="str">
        <f t="shared" si="11"/>
        <v/>
      </c>
      <c r="L45" s="4" t="e">
        <f t="shared" si="3"/>
        <v>#N/A</v>
      </c>
      <c r="M45" s="4" t="e">
        <f t="shared" ca="1" si="4"/>
        <v>#N/A</v>
      </c>
      <c r="N45" s="4" t="str">
        <f t="shared" si="12"/>
        <v/>
      </c>
      <c r="O45" s="4" t="str">
        <f t="shared" si="13"/>
        <v/>
      </c>
    </row>
    <row r="46" spans="1:15" x14ac:dyDescent="0.2">
      <c r="A46" s="2" t="str">
        <f t="shared" si="0"/>
        <v/>
      </c>
      <c r="B46" s="2" t="str">
        <f>IF(OR(Settings!$B$42="",C46=Settings!$B$42), IF(AND(TRIM(INDEX(StartDateValues,ROW(A46)))&lt;&gt;"",INDEX(StartDateValues,ROW(A46))&gt;0),INT(INDEX(StartDateValues,ROW(A46))),""),"")</f>
        <v/>
      </c>
      <c r="C46" s="19" t="str">
        <f t="shared" si="1"/>
        <v/>
      </c>
      <c r="D46" s="2" t="str">
        <f t="shared" si="2"/>
        <v/>
      </c>
      <c r="E46" s="4" t="str">
        <f t="shared" si="5"/>
        <v/>
      </c>
      <c r="F46" s="4" t="str">
        <f t="shared" si="6"/>
        <v/>
      </c>
      <c r="G46" s="4" t="str">
        <f t="shared" si="7"/>
        <v/>
      </c>
      <c r="H46" s="2" t="str">
        <f t="shared" si="8"/>
        <v/>
      </c>
      <c r="I46" s="4" t="str">
        <f t="shared" si="9"/>
        <v/>
      </c>
      <c r="J46" s="4" t="str">
        <f t="shared" si="10"/>
        <v/>
      </c>
      <c r="K46" s="4" t="str">
        <f t="shared" si="11"/>
        <v/>
      </c>
      <c r="L46" s="4" t="e">
        <f t="shared" si="3"/>
        <v>#N/A</v>
      </c>
      <c r="M46" s="4" t="e">
        <f t="shared" ca="1" si="4"/>
        <v>#N/A</v>
      </c>
      <c r="N46" s="4" t="str">
        <f t="shared" si="12"/>
        <v/>
      </c>
      <c r="O46" s="4" t="str">
        <f t="shared" si="13"/>
        <v/>
      </c>
    </row>
    <row r="47" spans="1:15" x14ac:dyDescent="0.2">
      <c r="A47" s="2" t="str">
        <f t="shared" si="0"/>
        <v/>
      </c>
      <c r="B47" s="2" t="str">
        <f>IF(OR(Settings!$B$42="",C47=Settings!$B$42), IF(AND(TRIM(INDEX(StartDateValues,ROW(A47)))&lt;&gt;"",INDEX(StartDateValues,ROW(A47))&gt;0),INT(INDEX(StartDateValues,ROW(A47))),""),"")</f>
        <v/>
      </c>
      <c r="C47" s="19" t="str">
        <f t="shared" si="1"/>
        <v/>
      </c>
      <c r="D47" s="2" t="str">
        <f t="shared" si="2"/>
        <v/>
      </c>
      <c r="E47" s="4" t="str">
        <f t="shared" si="5"/>
        <v/>
      </c>
      <c r="F47" s="4" t="str">
        <f t="shared" si="6"/>
        <v/>
      </c>
      <c r="G47" s="4" t="str">
        <f t="shared" si="7"/>
        <v/>
      </c>
      <c r="H47" s="2" t="str">
        <f t="shared" si="8"/>
        <v/>
      </c>
      <c r="I47" s="4" t="str">
        <f t="shared" si="9"/>
        <v/>
      </c>
      <c r="J47" s="4" t="str">
        <f t="shared" si="10"/>
        <v/>
      </c>
      <c r="K47" s="4" t="str">
        <f t="shared" si="11"/>
        <v/>
      </c>
      <c r="L47" s="4" t="e">
        <f t="shared" si="3"/>
        <v>#N/A</v>
      </c>
      <c r="M47" s="4" t="e">
        <f t="shared" ca="1" si="4"/>
        <v>#N/A</v>
      </c>
      <c r="N47" s="4" t="str">
        <f t="shared" si="12"/>
        <v/>
      </c>
      <c r="O47" s="4" t="str">
        <f t="shared" si="13"/>
        <v/>
      </c>
    </row>
    <row r="48" spans="1:15" x14ac:dyDescent="0.2">
      <c r="A48" s="2" t="str">
        <f t="shared" si="0"/>
        <v/>
      </c>
      <c r="B48" s="2" t="str">
        <f>IF(OR(Settings!$B$42="",C48=Settings!$B$42), IF(AND(TRIM(INDEX(StartDateValues,ROW(A48)))&lt;&gt;"",INDEX(StartDateValues,ROW(A48))&gt;0),INT(INDEX(StartDateValues,ROW(A48))),""),"")</f>
        <v/>
      </c>
      <c r="C48" s="19" t="str">
        <f t="shared" si="1"/>
        <v/>
      </c>
      <c r="D48" s="2" t="str">
        <f t="shared" si="2"/>
        <v/>
      </c>
      <c r="E48" s="4" t="str">
        <f t="shared" si="5"/>
        <v/>
      </c>
      <c r="F48" s="4" t="str">
        <f t="shared" si="6"/>
        <v/>
      </c>
      <c r="G48" s="4" t="str">
        <f t="shared" si="7"/>
        <v/>
      </c>
      <c r="H48" s="2" t="str">
        <f t="shared" si="8"/>
        <v/>
      </c>
      <c r="I48" s="4" t="str">
        <f t="shared" si="9"/>
        <v/>
      </c>
      <c r="J48" s="4" t="str">
        <f t="shared" si="10"/>
        <v/>
      </c>
      <c r="K48" s="4" t="str">
        <f t="shared" si="11"/>
        <v/>
      </c>
      <c r="L48" s="4" t="e">
        <f t="shared" si="3"/>
        <v>#N/A</v>
      </c>
      <c r="M48" s="4" t="e">
        <f t="shared" ca="1" si="4"/>
        <v>#N/A</v>
      </c>
      <c r="N48" s="4" t="str">
        <f t="shared" si="12"/>
        <v/>
      </c>
      <c r="O48" s="4" t="str">
        <f t="shared" si="13"/>
        <v/>
      </c>
    </row>
    <row r="49" spans="1:15" x14ac:dyDescent="0.2">
      <c r="A49" s="2" t="str">
        <f t="shared" si="0"/>
        <v/>
      </c>
      <c r="B49" s="2" t="str">
        <f>IF(OR(Settings!$B$42="",C49=Settings!$B$42), IF(AND(TRIM(INDEX(StartDateValues,ROW(A49)))&lt;&gt;"",INDEX(StartDateValues,ROW(A49))&gt;0),INT(INDEX(StartDateValues,ROW(A49))),""),"")</f>
        <v/>
      </c>
      <c r="C49" s="19" t="str">
        <f t="shared" si="1"/>
        <v/>
      </c>
      <c r="D49" s="2" t="str">
        <f t="shared" si="2"/>
        <v/>
      </c>
      <c r="E49" s="4" t="str">
        <f t="shared" si="5"/>
        <v/>
      </c>
      <c r="F49" s="4" t="str">
        <f t="shared" si="6"/>
        <v/>
      </c>
      <c r="G49" s="4" t="str">
        <f t="shared" si="7"/>
        <v/>
      </c>
      <c r="H49" s="2" t="str">
        <f t="shared" si="8"/>
        <v/>
      </c>
      <c r="I49" s="4" t="str">
        <f t="shared" si="9"/>
        <v/>
      </c>
      <c r="J49" s="4" t="str">
        <f t="shared" si="10"/>
        <v/>
      </c>
      <c r="K49" s="4" t="str">
        <f t="shared" si="11"/>
        <v/>
      </c>
      <c r="L49" s="4" t="e">
        <f t="shared" si="3"/>
        <v>#N/A</v>
      </c>
      <c r="M49" s="4" t="e">
        <f t="shared" ca="1" si="4"/>
        <v>#N/A</v>
      </c>
      <c r="N49" s="4" t="str">
        <f t="shared" si="12"/>
        <v/>
      </c>
      <c r="O49" s="4" t="str">
        <f t="shared" si="13"/>
        <v/>
      </c>
    </row>
    <row r="50" spans="1:15" x14ac:dyDescent="0.2">
      <c r="A50" s="2" t="str">
        <f t="shared" si="0"/>
        <v/>
      </c>
      <c r="B50" s="2" t="str">
        <f>IF(OR(Settings!$B$42="",C50=Settings!$B$42), IF(AND(TRIM(INDEX(StartDateValues,ROW(A50)))&lt;&gt;"",INDEX(StartDateValues,ROW(A50))&gt;0),INT(INDEX(StartDateValues,ROW(A50))),""),"")</f>
        <v/>
      </c>
      <c r="C50" s="19" t="str">
        <f t="shared" si="1"/>
        <v/>
      </c>
      <c r="D50" s="2" t="str">
        <f t="shared" si="2"/>
        <v/>
      </c>
      <c r="E50" s="4" t="str">
        <f t="shared" si="5"/>
        <v/>
      </c>
      <c r="F50" s="4" t="str">
        <f t="shared" si="6"/>
        <v/>
      </c>
      <c r="G50" s="4" t="str">
        <f t="shared" si="7"/>
        <v/>
      </c>
      <c r="H50" s="2" t="str">
        <f t="shared" si="8"/>
        <v/>
      </c>
      <c r="I50" s="4" t="str">
        <f t="shared" si="9"/>
        <v/>
      </c>
      <c r="J50" s="4" t="str">
        <f t="shared" si="10"/>
        <v/>
      </c>
      <c r="K50" s="4" t="str">
        <f t="shared" si="11"/>
        <v/>
      </c>
      <c r="L50" s="4" t="e">
        <f t="shared" si="3"/>
        <v>#N/A</v>
      </c>
      <c r="M50" s="4" t="e">
        <f t="shared" ca="1" si="4"/>
        <v>#N/A</v>
      </c>
      <c r="N50" s="4" t="str">
        <f t="shared" si="12"/>
        <v/>
      </c>
      <c r="O50" s="4" t="str">
        <f t="shared" si="13"/>
        <v/>
      </c>
    </row>
    <row r="51" spans="1:15" x14ac:dyDescent="0.2">
      <c r="A51" s="2" t="str">
        <f t="shared" si="0"/>
        <v/>
      </c>
      <c r="B51" s="2" t="str">
        <f>IF(OR(Settings!$B$42="",C51=Settings!$B$42), IF(AND(TRIM(INDEX(StartDateValues,ROW(A51)))&lt;&gt;"",INDEX(StartDateValues,ROW(A51))&gt;0),INT(INDEX(StartDateValues,ROW(A51))),""),"")</f>
        <v/>
      </c>
      <c r="C51" s="19" t="str">
        <f t="shared" si="1"/>
        <v/>
      </c>
      <c r="D51" s="2" t="str">
        <f t="shared" si="2"/>
        <v/>
      </c>
      <c r="E51" s="4" t="str">
        <f t="shared" si="5"/>
        <v/>
      </c>
      <c r="F51" s="4" t="str">
        <f t="shared" si="6"/>
        <v/>
      </c>
      <c r="G51" s="4" t="str">
        <f t="shared" si="7"/>
        <v/>
      </c>
      <c r="H51" s="2" t="str">
        <f t="shared" si="8"/>
        <v/>
      </c>
      <c r="I51" s="4" t="str">
        <f t="shared" si="9"/>
        <v/>
      </c>
      <c r="J51" s="4" t="str">
        <f t="shared" si="10"/>
        <v/>
      </c>
      <c r="K51" s="4" t="str">
        <f t="shared" si="11"/>
        <v/>
      </c>
      <c r="L51" s="4" t="e">
        <f t="shared" si="3"/>
        <v>#N/A</v>
      </c>
      <c r="M51" s="4" t="e">
        <f t="shared" ca="1" si="4"/>
        <v>#N/A</v>
      </c>
      <c r="N51" s="4" t="str">
        <f t="shared" si="12"/>
        <v/>
      </c>
      <c r="O51" s="4" t="str">
        <f t="shared" si="13"/>
        <v/>
      </c>
    </row>
    <row r="52" spans="1:15" x14ac:dyDescent="0.2">
      <c r="A52" s="2" t="str">
        <f t="shared" si="0"/>
        <v/>
      </c>
      <c r="B52" s="2" t="str">
        <f>IF(OR(Settings!$B$42="",C52=Settings!$B$42), IF(AND(TRIM(INDEX(StartDateValues,ROW(A52)))&lt;&gt;"",INDEX(StartDateValues,ROW(A52))&gt;0),INT(INDEX(StartDateValues,ROW(A52))),""),"")</f>
        <v/>
      </c>
      <c r="C52" s="19" t="str">
        <f t="shared" si="1"/>
        <v/>
      </c>
      <c r="D52" s="2" t="str">
        <f t="shared" si="2"/>
        <v/>
      </c>
      <c r="E52" s="4" t="str">
        <f t="shared" si="5"/>
        <v/>
      </c>
      <c r="F52" s="4" t="str">
        <f t="shared" si="6"/>
        <v/>
      </c>
      <c r="G52" s="4" t="str">
        <f t="shared" si="7"/>
        <v/>
      </c>
      <c r="H52" s="2" t="str">
        <f t="shared" si="8"/>
        <v/>
      </c>
      <c r="I52" s="4" t="str">
        <f t="shared" si="9"/>
        <v/>
      </c>
      <c r="J52" s="4" t="str">
        <f t="shared" si="10"/>
        <v/>
      </c>
      <c r="K52" s="4" t="str">
        <f t="shared" si="11"/>
        <v/>
      </c>
      <c r="L52" s="4" t="e">
        <f t="shared" si="3"/>
        <v>#N/A</v>
      </c>
      <c r="M52" s="4" t="e">
        <f t="shared" ca="1" si="4"/>
        <v>#N/A</v>
      </c>
      <c r="N52" s="4" t="str">
        <f t="shared" si="12"/>
        <v/>
      </c>
      <c r="O52" s="4" t="str">
        <f t="shared" si="13"/>
        <v/>
      </c>
    </row>
    <row r="53" spans="1:15" x14ac:dyDescent="0.2">
      <c r="A53" s="2" t="str">
        <f t="shared" si="0"/>
        <v/>
      </c>
      <c r="B53" s="2" t="str">
        <f>IF(OR(Settings!$B$42="",C53=Settings!$B$42), IF(AND(TRIM(INDEX(StartDateValues,ROW(A53)))&lt;&gt;"",INDEX(StartDateValues,ROW(A53))&gt;0),INT(INDEX(StartDateValues,ROW(A53))),""),"")</f>
        <v/>
      </c>
      <c r="C53" s="19" t="str">
        <f t="shared" si="1"/>
        <v/>
      </c>
      <c r="D53" s="2" t="str">
        <f t="shared" si="2"/>
        <v/>
      </c>
      <c r="E53" s="4" t="str">
        <f t="shared" si="5"/>
        <v/>
      </c>
      <c r="F53" s="4" t="str">
        <f t="shared" si="6"/>
        <v/>
      </c>
      <c r="G53" s="4" t="str">
        <f t="shared" si="7"/>
        <v/>
      </c>
      <c r="H53" s="2" t="str">
        <f t="shared" si="8"/>
        <v/>
      </c>
      <c r="I53" s="4" t="str">
        <f t="shared" si="9"/>
        <v/>
      </c>
      <c r="J53" s="4" t="str">
        <f t="shared" si="10"/>
        <v/>
      </c>
      <c r="K53" s="4" t="str">
        <f t="shared" si="11"/>
        <v/>
      </c>
      <c r="L53" s="4" t="e">
        <f t="shared" si="3"/>
        <v>#N/A</v>
      </c>
      <c r="M53" s="4" t="e">
        <f t="shared" ca="1" si="4"/>
        <v>#N/A</v>
      </c>
      <c r="N53" s="4" t="str">
        <f t="shared" si="12"/>
        <v/>
      </c>
      <c r="O53" s="4" t="str">
        <f t="shared" si="13"/>
        <v/>
      </c>
    </row>
    <row r="54" spans="1:15" x14ac:dyDescent="0.2">
      <c r="A54" s="2" t="str">
        <f t="shared" si="0"/>
        <v/>
      </c>
      <c r="B54" s="2" t="str">
        <f>IF(OR(Settings!$B$42="",C54=Settings!$B$42), IF(AND(TRIM(INDEX(StartDateValues,ROW(A54)))&lt;&gt;"",INDEX(StartDateValues,ROW(A54))&gt;0),INT(INDEX(StartDateValues,ROW(A54))),""),"")</f>
        <v/>
      </c>
      <c r="C54" s="19" t="str">
        <f t="shared" si="1"/>
        <v/>
      </c>
      <c r="D54" s="2" t="str">
        <f t="shared" si="2"/>
        <v/>
      </c>
      <c r="E54" s="4" t="str">
        <f t="shared" si="5"/>
        <v/>
      </c>
      <c r="F54" s="4" t="str">
        <f t="shared" si="6"/>
        <v/>
      </c>
      <c r="G54" s="4" t="str">
        <f t="shared" si="7"/>
        <v/>
      </c>
      <c r="H54" s="2" t="str">
        <f t="shared" si="8"/>
        <v/>
      </c>
      <c r="I54" s="4" t="str">
        <f t="shared" si="9"/>
        <v/>
      </c>
      <c r="J54" s="4" t="str">
        <f t="shared" si="10"/>
        <v/>
      </c>
      <c r="K54" s="4" t="str">
        <f t="shared" si="11"/>
        <v/>
      </c>
      <c r="L54" s="4" t="e">
        <f t="shared" si="3"/>
        <v>#N/A</v>
      </c>
      <c r="M54" s="4" t="e">
        <f t="shared" ca="1" si="4"/>
        <v>#N/A</v>
      </c>
      <c r="N54" s="4" t="str">
        <f t="shared" si="12"/>
        <v/>
      </c>
      <c r="O54" s="4" t="str">
        <f t="shared" si="13"/>
        <v/>
      </c>
    </row>
    <row r="55" spans="1:15" x14ac:dyDescent="0.2">
      <c r="A55" s="2" t="str">
        <f t="shared" si="0"/>
        <v/>
      </c>
      <c r="B55" s="2" t="str">
        <f>IF(OR(Settings!$B$42="",C55=Settings!$B$42), IF(AND(TRIM(INDEX(StartDateValues,ROW(A55)))&lt;&gt;"",INDEX(StartDateValues,ROW(A55))&gt;0),INT(INDEX(StartDateValues,ROW(A55))),""),"")</f>
        <v/>
      </c>
      <c r="C55" s="19" t="str">
        <f t="shared" si="1"/>
        <v/>
      </c>
      <c r="D55" s="2" t="str">
        <f t="shared" si="2"/>
        <v/>
      </c>
      <c r="E55" s="4" t="str">
        <f t="shared" si="5"/>
        <v/>
      </c>
      <c r="F55" s="4" t="str">
        <f t="shared" si="6"/>
        <v/>
      </c>
      <c r="G55" s="4" t="str">
        <f t="shared" si="7"/>
        <v/>
      </c>
      <c r="H55" s="2" t="str">
        <f t="shared" si="8"/>
        <v/>
      </c>
      <c r="I55" s="4" t="str">
        <f t="shared" si="9"/>
        <v/>
      </c>
      <c r="J55" s="4" t="str">
        <f t="shared" si="10"/>
        <v/>
      </c>
      <c r="K55" s="4" t="str">
        <f t="shared" si="11"/>
        <v/>
      </c>
      <c r="L55" s="4" t="e">
        <f t="shared" si="3"/>
        <v>#N/A</v>
      </c>
      <c r="M55" s="4" t="e">
        <f t="shared" ca="1" si="4"/>
        <v>#N/A</v>
      </c>
      <c r="N55" s="4" t="str">
        <f t="shared" si="12"/>
        <v/>
      </c>
      <c r="O55" s="4" t="str">
        <f t="shared" si="13"/>
        <v/>
      </c>
    </row>
    <row r="56" spans="1:15" x14ac:dyDescent="0.2">
      <c r="A56" s="2" t="str">
        <f t="shared" si="0"/>
        <v/>
      </c>
      <c r="B56" s="2" t="str">
        <f>IF(OR(Settings!$B$42="",C56=Settings!$B$42), IF(AND(TRIM(INDEX(StartDateValues,ROW(A56)))&lt;&gt;"",INDEX(StartDateValues,ROW(A56))&gt;0),INT(INDEX(StartDateValues,ROW(A56))),""),"")</f>
        <v/>
      </c>
      <c r="C56" s="19" t="str">
        <f t="shared" si="1"/>
        <v/>
      </c>
      <c r="D56" s="2" t="str">
        <f t="shared" si="2"/>
        <v/>
      </c>
      <c r="E56" s="4" t="str">
        <f t="shared" si="5"/>
        <v/>
      </c>
      <c r="F56" s="4" t="str">
        <f t="shared" si="6"/>
        <v/>
      </c>
      <c r="G56" s="4" t="str">
        <f t="shared" si="7"/>
        <v/>
      </c>
      <c r="H56" s="2" t="str">
        <f t="shared" si="8"/>
        <v/>
      </c>
      <c r="I56" s="4" t="str">
        <f t="shared" si="9"/>
        <v/>
      </c>
      <c r="J56" s="4" t="str">
        <f t="shared" si="10"/>
        <v/>
      </c>
      <c r="K56" s="4" t="str">
        <f t="shared" si="11"/>
        <v/>
      </c>
      <c r="L56" s="4" t="e">
        <f t="shared" si="3"/>
        <v>#N/A</v>
      </c>
      <c r="M56" s="4" t="e">
        <f t="shared" ca="1" si="4"/>
        <v>#N/A</v>
      </c>
      <c r="N56" s="4" t="str">
        <f t="shared" si="12"/>
        <v/>
      </c>
      <c r="O56" s="4" t="str">
        <f t="shared" si="13"/>
        <v/>
      </c>
    </row>
    <row r="57" spans="1:15" x14ac:dyDescent="0.2">
      <c r="A57" s="2" t="str">
        <f t="shared" si="0"/>
        <v/>
      </c>
      <c r="B57" s="2" t="str">
        <f>IF(OR(Settings!$B$42="",C57=Settings!$B$42), IF(AND(TRIM(INDEX(StartDateValues,ROW(A57)))&lt;&gt;"",INDEX(StartDateValues,ROW(A57))&gt;0),INT(INDEX(StartDateValues,ROW(A57))),""),"")</f>
        <v/>
      </c>
      <c r="C57" s="19" t="str">
        <f t="shared" si="1"/>
        <v/>
      </c>
      <c r="D57" s="2" t="str">
        <f t="shared" si="2"/>
        <v/>
      </c>
      <c r="E57" s="4" t="str">
        <f t="shared" si="5"/>
        <v/>
      </c>
      <c r="F57" s="4" t="str">
        <f t="shared" si="6"/>
        <v/>
      </c>
      <c r="G57" s="4" t="str">
        <f t="shared" si="7"/>
        <v/>
      </c>
      <c r="H57" s="2" t="str">
        <f t="shared" si="8"/>
        <v/>
      </c>
      <c r="I57" s="4" t="str">
        <f t="shared" si="9"/>
        <v/>
      </c>
      <c r="J57" s="4" t="str">
        <f t="shared" si="10"/>
        <v/>
      </c>
      <c r="K57" s="4" t="str">
        <f t="shared" si="11"/>
        <v/>
      </c>
      <c r="L57" s="4" t="e">
        <f t="shared" si="3"/>
        <v>#N/A</v>
      </c>
      <c r="M57" s="4" t="e">
        <f t="shared" ca="1" si="4"/>
        <v>#N/A</v>
      </c>
      <c r="N57" s="4" t="str">
        <f t="shared" si="12"/>
        <v/>
      </c>
      <c r="O57" s="4" t="str">
        <f t="shared" si="13"/>
        <v/>
      </c>
    </row>
    <row r="58" spans="1:15" x14ac:dyDescent="0.2">
      <c r="A58" s="2" t="str">
        <f t="shared" si="0"/>
        <v/>
      </c>
      <c r="B58" s="2" t="str">
        <f>IF(OR(Settings!$B$42="",C58=Settings!$B$42), IF(AND(TRIM(INDEX(StartDateValues,ROW(A58)))&lt;&gt;"",INDEX(StartDateValues,ROW(A58))&gt;0),INT(INDEX(StartDateValues,ROW(A58))),""),"")</f>
        <v/>
      </c>
      <c r="C58" s="19" t="str">
        <f t="shared" si="1"/>
        <v/>
      </c>
      <c r="D58" s="2" t="str">
        <f t="shared" si="2"/>
        <v/>
      </c>
      <c r="E58" s="4" t="str">
        <f t="shared" si="5"/>
        <v/>
      </c>
      <c r="F58" s="4" t="str">
        <f t="shared" si="6"/>
        <v/>
      </c>
      <c r="G58" s="4" t="str">
        <f t="shared" si="7"/>
        <v/>
      </c>
      <c r="H58" s="2" t="str">
        <f t="shared" si="8"/>
        <v/>
      </c>
      <c r="I58" s="4" t="str">
        <f t="shared" si="9"/>
        <v/>
      </c>
      <c r="J58" s="4" t="str">
        <f t="shared" si="10"/>
        <v/>
      </c>
      <c r="K58" s="4" t="str">
        <f t="shared" si="11"/>
        <v/>
      </c>
      <c r="L58" s="4" t="e">
        <f t="shared" si="3"/>
        <v>#N/A</v>
      </c>
      <c r="M58" s="4" t="e">
        <f t="shared" ca="1" si="4"/>
        <v>#N/A</v>
      </c>
      <c r="N58" s="4" t="str">
        <f t="shared" si="12"/>
        <v/>
      </c>
      <c r="O58" s="4" t="str">
        <f t="shared" si="13"/>
        <v/>
      </c>
    </row>
    <row r="59" spans="1:15" x14ac:dyDescent="0.2">
      <c r="A59" s="2" t="str">
        <f t="shared" si="0"/>
        <v/>
      </c>
      <c r="B59" s="2" t="str">
        <f>IF(OR(Settings!$B$42="",C59=Settings!$B$42), IF(AND(TRIM(INDEX(StartDateValues,ROW(A59)))&lt;&gt;"",INDEX(StartDateValues,ROW(A59))&gt;0),INT(INDEX(StartDateValues,ROW(A59))),""),"")</f>
        <v/>
      </c>
      <c r="C59" s="19" t="str">
        <f t="shared" si="1"/>
        <v/>
      </c>
      <c r="D59" s="2" t="str">
        <f t="shared" si="2"/>
        <v/>
      </c>
      <c r="E59" s="4" t="str">
        <f t="shared" si="5"/>
        <v/>
      </c>
      <c r="F59" s="4" t="str">
        <f t="shared" si="6"/>
        <v/>
      </c>
      <c r="G59" s="4" t="str">
        <f t="shared" si="7"/>
        <v/>
      </c>
      <c r="H59" s="2" t="str">
        <f t="shared" si="8"/>
        <v/>
      </c>
      <c r="I59" s="4" t="str">
        <f t="shared" si="9"/>
        <v/>
      </c>
      <c r="J59" s="4" t="str">
        <f t="shared" si="10"/>
        <v/>
      </c>
      <c r="K59" s="4" t="str">
        <f t="shared" si="11"/>
        <v/>
      </c>
      <c r="L59" s="4" t="e">
        <f t="shared" si="3"/>
        <v>#N/A</v>
      </c>
      <c r="M59" s="4" t="e">
        <f t="shared" ca="1" si="4"/>
        <v>#N/A</v>
      </c>
      <c r="N59" s="4" t="str">
        <f t="shared" si="12"/>
        <v/>
      </c>
      <c r="O59" s="4" t="str">
        <f t="shared" si="13"/>
        <v/>
      </c>
    </row>
    <row r="60" spans="1:15" x14ac:dyDescent="0.2">
      <c r="A60" s="2" t="str">
        <f t="shared" si="0"/>
        <v/>
      </c>
      <c r="B60" s="2" t="str">
        <f>IF(OR(Settings!$B$42="",C60=Settings!$B$42), IF(AND(TRIM(INDEX(StartDateValues,ROW(A60)))&lt;&gt;"",INDEX(StartDateValues,ROW(A60))&gt;0),INT(INDEX(StartDateValues,ROW(A60))),""),"")</f>
        <v/>
      </c>
      <c r="C60" s="19" t="str">
        <f t="shared" si="1"/>
        <v/>
      </c>
      <c r="D60" s="2" t="str">
        <f t="shared" si="2"/>
        <v/>
      </c>
      <c r="E60" s="4" t="str">
        <f t="shared" si="5"/>
        <v/>
      </c>
      <c r="F60" s="4" t="str">
        <f t="shared" si="6"/>
        <v/>
      </c>
      <c r="G60" s="4" t="str">
        <f t="shared" si="7"/>
        <v/>
      </c>
      <c r="H60" s="2" t="str">
        <f t="shared" si="8"/>
        <v/>
      </c>
      <c r="I60" s="4" t="str">
        <f t="shared" si="9"/>
        <v/>
      </c>
      <c r="J60" s="4" t="str">
        <f t="shared" si="10"/>
        <v/>
      </c>
      <c r="K60" s="4" t="str">
        <f t="shared" si="11"/>
        <v/>
      </c>
      <c r="L60" s="4" t="e">
        <f t="shared" si="3"/>
        <v>#N/A</v>
      </c>
      <c r="M60" s="4" t="e">
        <f t="shared" ca="1" si="4"/>
        <v>#N/A</v>
      </c>
      <c r="N60" s="4" t="str">
        <f t="shared" si="12"/>
        <v/>
      </c>
      <c r="O60" s="4" t="str">
        <f t="shared" si="13"/>
        <v/>
      </c>
    </row>
    <row r="61" spans="1:15" x14ac:dyDescent="0.2">
      <c r="A61" s="2" t="str">
        <f t="shared" si="0"/>
        <v/>
      </c>
      <c r="B61" s="2" t="str">
        <f>IF(OR(Settings!$B$42="",C61=Settings!$B$42), IF(AND(TRIM(INDEX(StartDateValues,ROW(A61)))&lt;&gt;"",INDEX(StartDateValues,ROW(A61))&gt;0),INT(INDEX(StartDateValues,ROW(A61))),""),"")</f>
        <v/>
      </c>
      <c r="C61" s="19" t="str">
        <f t="shared" si="1"/>
        <v/>
      </c>
      <c r="D61" s="2" t="str">
        <f t="shared" si="2"/>
        <v/>
      </c>
      <c r="E61" s="4" t="str">
        <f t="shared" si="5"/>
        <v/>
      </c>
      <c r="F61" s="4" t="str">
        <f t="shared" si="6"/>
        <v/>
      </c>
      <c r="G61" s="4" t="str">
        <f t="shared" si="7"/>
        <v/>
      </c>
      <c r="H61" s="2" t="str">
        <f t="shared" si="8"/>
        <v/>
      </c>
      <c r="I61" s="4" t="str">
        <f t="shared" si="9"/>
        <v/>
      </c>
      <c r="J61" s="4" t="str">
        <f t="shared" si="10"/>
        <v/>
      </c>
      <c r="K61" s="4" t="str">
        <f t="shared" si="11"/>
        <v/>
      </c>
      <c r="L61" s="4" t="e">
        <f t="shared" si="3"/>
        <v>#N/A</v>
      </c>
      <c r="M61" s="4" t="e">
        <f t="shared" ca="1" si="4"/>
        <v>#N/A</v>
      </c>
      <c r="N61" s="4" t="str">
        <f t="shared" si="12"/>
        <v/>
      </c>
      <c r="O61" s="4" t="str">
        <f t="shared" si="13"/>
        <v/>
      </c>
    </row>
    <row r="62" spans="1:15" x14ac:dyDescent="0.2">
      <c r="A62" s="2" t="str">
        <f t="shared" si="0"/>
        <v/>
      </c>
      <c r="B62" s="2" t="str">
        <f>IF(OR(Settings!$B$42="",C62=Settings!$B$42), IF(AND(TRIM(INDEX(StartDateValues,ROW(A62)))&lt;&gt;"",INDEX(StartDateValues,ROW(A62))&gt;0),INT(INDEX(StartDateValues,ROW(A62))),""),"")</f>
        <v/>
      </c>
      <c r="C62" s="19" t="str">
        <f t="shared" si="1"/>
        <v/>
      </c>
      <c r="D62" s="2" t="str">
        <f t="shared" si="2"/>
        <v/>
      </c>
      <c r="E62" s="4" t="str">
        <f t="shared" si="5"/>
        <v/>
      </c>
      <c r="F62" s="4" t="str">
        <f t="shared" si="6"/>
        <v/>
      </c>
      <c r="G62" s="4" t="str">
        <f t="shared" si="7"/>
        <v/>
      </c>
      <c r="H62" s="2" t="str">
        <f t="shared" si="8"/>
        <v/>
      </c>
      <c r="I62" s="4" t="str">
        <f t="shared" si="9"/>
        <v/>
      </c>
      <c r="J62" s="4" t="str">
        <f t="shared" si="10"/>
        <v/>
      </c>
      <c r="K62" s="4" t="str">
        <f t="shared" si="11"/>
        <v/>
      </c>
      <c r="L62" s="4" t="e">
        <f t="shared" si="3"/>
        <v>#N/A</v>
      </c>
      <c r="M62" s="4" t="e">
        <f t="shared" ca="1" si="4"/>
        <v>#N/A</v>
      </c>
      <c r="N62" s="4" t="str">
        <f t="shared" si="12"/>
        <v/>
      </c>
      <c r="O62" s="4" t="str">
        <f t="shared" si="13"/>
        <v/>
      </c>
    </row>
    <row r="63" spans="1:15" x14ac:dyDescent="0.2">
      <c r="A63" s="2" t="str">
        <f t="shared" si="0"/>
        <v/>
      </c>
      <c r="B63" s="2" t="str">
        <f>IF(OR(Settings!$B$42="",C63=Settings!$B$42), IF(AND(TRIM(INDEX(StartDateValues,ROW(A63)))&lt;&gt;"",INDEX(StartDateValues,ROW(A63))&gt;0),INT(INDEX(StartDateValues,ROW(A63))),""),"")</f>
        <v/>
      </c>
      <c r="C63" s="19" t="str">
        <f t="shared" si="1"/>
        <v/>
      </c>
      <c r="D63" s="2" t="str">
        <f t="shared" si="2"/>
        <v/>
      </c>
      <c r="E63" s="4" t="str">
        <f t="shared" si="5"/>
        <v/>
      </c>
      <c r="F63" s="4" t="str">
        <f t="shared" si="6"/>
        <v/>
      </c>
      <c r="G63" s="4" t="str">
        <f t="shared" si="7"/>
        <v/>
      </c>
      <c r="H63" s="2" t="str">
        <f t="shared" si="8"/>
        <v/>
      </c>
      <c r="I63" s="4" t="str">
        <f t="shared" si="9"/>
        <v/>
      </c>
      <c r="J63" s="4" t="str">
        <f t="shared" si="10"/>
        <v/>
      </c>
      <c r="K63" s="4" t="str">
        <f t="shared" si="11"/>
        <v/>
      </c>
      <c r="L63" s="4" t="e">
        <f t="shared" si="3"/>
        <v>#N/A</v>
      </c>
      <c r="M63" s="4" t="e">
        <f t="shared" ca="1" si="4"/>
        <v>#N/A</v>
      </c>
      <c r="N63" s="4" t="str">
        <f t="shared" si="12"/>
        <v/>
      </c>
      <c r="O63" s="4" t="str">
        <f t="shared" si="13"/>
        <v/>
      </c>
    </row>
    <row r="64" spans="1:15" x14ac:dyDescent="0.2">
      <c r="A64" s="2" t="str">
        <f t="shared" si="0"/>
        <v/>
      </c>
      <c r="B64" s="2" t="str">
        <f>IF(OR(Settings!$B$42="",C64=Settings!$B$42), IF(AND(TRIM(INDEX(StartDateValues,ROW(A64)))&lt;&gt;"",INDEX(StartDateValues,ROW(A64))&gt;0),INT(INDEX(StartDateValues,ROW(A64))),""),"")</f>
        <v/>
      </c>
      <c r="C64" s="19" t="str">
        <f t="shared" si="1"/>
        <v/>
      </c>
      <c r="D64" s="2" t="str">
        <f t="shared" si="2"/>
        <v/>
      </c>
      <c r="E64" s="4" t="str">
        <f t="shared" si="5"/>
        <v/>
      </c>
      <c r="F64" s="4" t="str">
        <f t="shared" si="6"/>
        <v/>
      </c>
      <c r="G64" s="4" t="str">
        <f t="shared" si="7"/>
        <v/>
      </c>
      <c r="H64" s="2" t="str">
        <f t="shared" si="8"/>
        <v/>
      </c>
      <c r="I64" s="4" t="str">
        <f t="shared" si="9"/>
        <v/>
      </c>
      <c r="J64" s="4" t="str">
        <f t="shared" si="10"/>
        <v/>
      </c>
      <c r="K64" s="4" t="str">
        <f t="shared" si="11"/>
        <v/>
      </c>
      <c r="L64" s="4" t="e">
        <f t="shared" si="3"/>
        <v>#N/A</v>
      </c>
      <c r="M64" s="4" t="e">
        <f t="shared" ca="1" si="4"/>
        <v>#N/A</v>
      </c>
      <c r="N64" s="4" t="str">
        <f t="shared" si="12"/>
        <v/>
      </c>
      <c r="O64" s="4" t="str">
        <f t="shared" si="13"/>
        <v/>
      </c>
    </row>
    <row r="65" spans="1:15" x14ac:dyDescent="0.2">
      <c r="A65" s="2" t="str">
        <f t="shared" si="0"/>
        <v/>
      </c>
      <c r="B65" s="2" t="str">
        <f>IF(OR(Settings!$B$42="",C65=Settings!$B$42), IF(AND(TRIM(INDEX(StartDateValues,ROW(A65)))&lt;&gt;"",INDEX(StartDateValues,ROW(A65))&gt;0),INT(INDEX(StartDateValues,ROW(A65))),""),"")</f>
        <v/>
      </c>
      <c r="C65" s="19" t="str">
        <f t="shared" si="1"/>
        <v/>
      </c>
      <c r="D65" s="2" t="str">
        <f t="shared" si="2"/>
        <v/>
      </c>
      <c r="E65" s="4" t="str">
        <f t="shared" si="5"/>
        <v/>
      </c>
      <c r="F65" s="4" t="str">
        <f t="shared" si="6"/>
        <v/>
      </c>
      <c r="G65" s="4" t="str">
        <f t="shared" si="7"/>
        <v/>
      </c>
      <c r="H65" s="2" t="str">
        <f t="shared" si="8"/>
        <v/>
      </c>
      <c r="I65" s="4" t="str">
        <f t="shared" si="9"/>
        <v/>
      </c>
      <c r="J65" s="4" t="str">
        <f t="shared" si="10"/>
        <v/>
      </c>
      <c r="K65" s="4" t="str">
        <f t="shared" si="11"/>
        <v/>
      </c>
      <c r="L65" s="4" t="e">
        <f t="shared" si="3"/>
        <v>#N/A</v>
      </c>
      <c r="M65" s="4" t="e">
        <f t="shared" ca="1" si="4"/>
        <v>#N/A</v>
      </c>
      <c r="N65" s="4" t="str">
        <f t="shared" si="12"/>
        <v/>
      </c>
      <c r="O65" s="4" t="str">
        <f t="shared" si="13"/>
        <v/>
      </c>
    </row>
    <row r="66" spans="1:15" x14ac:dyDescent="0.2">
      <c r="A66" s="2" t="str">
        <f t="shared" ref="A66:A129" si="14">IF(OR(FilterValue="",C66=FilterValue),  IF(AND(TRIM(INDEX(CompletedDateValues,ROW(A66)))&lt;&gt;"",INDEX(CompletedDateValues,ROW(A66))&gt;0),INT(INDEX(CompletedDateValues,ROW(A66))),""),"")</f>
        <v/>
      </c>
      <c r="B66" s="2" t="str">
        <f>IF(OR(Settings!$B$42="",C66=Settings!$B$42), IF(AND(TRIM(INDEX(StartDateValues,ROW(A66)))&lt;&gt;"",INDEX(StartDateValues,ROW(A66))&gt;0),INT(INDEX(StartDateValues,ROW(A66))),""),"")</f>
        <v/>
      </c>
      <c r="C66" s="19" t="str">
        <f t="shared" ref="C66:C129" si="15">IF(AND(TRIM(INDEX(WorkTypeValues,ROW(A66)))&lt;&gt;"",INDEX(WorkTypeValues,ROW(A66))&gt;0),INDEX(WorkTypeValues,ROW(A66)),"")</f>
        <v/>
      </c>
      <c r="D66" s="2" t="str">
        <f t="shared" ref="D66:D129" si="16">IF(A66="","",A66 - (WEEKDAY(A66)-1))</f>
        <v/>
      </c>
      <c r="E66" s="4" t="str">
        <f t="shared" si="5"/>
        <v/>
      </c>
      <c r="F66" s="4" t="str">
        <f t="shared" si="6"/>
        <v/>
      </c>
      <c r="G66" s="4" t="str">
        <f t="shared" si="7"/>
        <v/>
      </c>
      <c r="H66" s="2" t="str">
        <f t="shared" si="8"/>
        <v/>
      </c>
      <c r="I66" s="4" t="str">
        <f t="shared" si="9"/>
        <v/>
      </c>
      <c r="J66" s="4" t="str">
        <f t="shared" si="10"/>
        <v/>
      </c>
      <c r="K66" s="4" t="str">
        <f t="shared" si="11"/>
        <v/>
      </c>
      <c r="L66" s="4" t="e">
        <f t="shared" ref="L66:L129" si="17">IF(OR(A66="",B66=""),NA(),MAX(0,IF(A66-B66=0,SameDayCycleTimeSettingValue,A66-B66)))</f>
        <v>#N/A</v>
      </c>
      <c r="M66" s="4" t="e">
        <f t="shared" ref="M66:M129" ca="1" si="18">IF(OR(A66&lt;&gt;"",B66=""),NA(),MAX(0,IF(_xlfn.DAYS(NOW(),B66)=0,SameDayCycleTimeSettingValue,_xlfn.DAYS(NOW(),B66))))</f>
        <v>#N/A</v>
      </c>
      <c r="N66" s="4" t="str">
        <f t="shared" si="12"/>
        <v/>
      </c>
      <c r="O66" s="4" t="str">
        <f t="shared" si="13"/>
        <v/>
      </c>
    </row>
    <row r="67" spans="1:15" x14ac:dyDescent="0.2">
      <c r="A67" s="2" t="str">
        <f t="shared" si="14"/>
        <v/>
      </c>
      <c r="B67" s="2" t="str">
        <f>IF(OR(Settings!$B$42="",C67=Settings!$B$42), IF(AND(TRIM(INDEX(StartDateValues,ROW(A67)))&lt;&gt;"",INDEX(StartDateValues,ROW(A67))&gt;0),INT(INDEX(StartDateValues,ROW(A67))),""),"")</f>
        <v/>
      </c>
      <c r="C67" s="19" t="str">
        <f t="shared" si="15"/>
        <v/>
      </c>
      <c r="D67" s="2" t="str">
        <f t="shared" si="16"/>
        <v/>
      </c>
      <c r="E67" s="4" t="str">
        <f t="shared" ref="E67:E130" si="19">IF(D67="", "",YEAR(D67))</f>
        <v/>
      </c>
      <c r="F67" s="4" t="str">
        <f t="shared" ref="F67:F130" si="20">IF(D67="","",WEEKNUM(D67))</f>
        <v/>
      </c>
      <c r="G67" s="4" t="str">
        <f t="shared" ref="G67:G130" si="21">IF(D67="","",E67&amp;"-"&amp;TEXT(F67,"00"))</f>
        <v/>
      </c>
      <c r="H67" s="2" t="str">
        <f t="shared" ref="H67:H130" si="22">IF(B67="","",B67 - (WEEKDAY(B67)-1))</f>
        <v/>
      </c>
      <c r="I67" s="4" t="str">
        <f t="shared" ref="I67:I130" si="23">IF(H67="", "",YEAR(H67))</f>
        <v/>
      </c>
      <c r="J67" s="4" t="str">
        <f t="shared" ref="J67:J130" si="24">IF(H67="","",WEEKNUM(H67))</f>
        <v/>
      </c>
      <c r="K67" s="4" t="str">
        <f t="shared" ref="K67:K130" si="25">IF(H67="","",I67&amp;"-"&amp;TEXT(J67,"00"))</f>
        <v/>
      </c>
      <c r="L67" s="4" t="e">
        <f t="shared" si="17"/>
        <v>#N/A</v>
      </c>
      <c r="M67" s="4" t="e">
        <f t="shared" ca="1" si="18"/>
        <v>#N/A</v>
      </c>
      <c r="N67" s="4" t="str">
        <f t="shared" ref="N67:N130" si="26">IF(ISERR(A67), TRUE, IF(A67="", "", FALSE))</f>
        <v/>
      </c>
      <c r="O67" s="4" t="str">
        <f t="shared" ref="O67:O130" si="27">IF(ISERR(B67), TRUE, IF(B67="", "", FALSE))</f>
        <v/>
      </c>
    </row>
    <row r="68" spans="1:15" x14ac:dyDescent="0.2">
      <c r="A68" s="2" t="str">
        <f t="shared" si="14"/>
        <v/>
      </c>
      <c r="B68" s="2" t="str">
        <f>IF(OR(Settings!$B$42="",C68=Settings!$B$42), IF(AND(TRIM(INDEX(StartDateValues,ROW(A68)))&lt;&gt;"",INDEX(StartDateValues,ROW(A68))&gt;0),INT(INDEX(StartDateValues,ROW(A68))),""),"")</f>
        <v/>
      </c>
      <c r="C68" s="19" t="str">
        <f t="shared" si="15"/>
        <v/>
      </c>
      <c r="D68" s="2" t="str">
        <f t="shared" si="16"/>
        <v/>
      </c>
      <c r="E68" s="4" t="str">
        <f t="shared" si="19"/>
        <v/>
      </c>
      <c r="F68" s="4" t="str">
        <f t="shared" si="20"/>
        <v/>
      </c>
      <c r="G68" s="4" t="str">
        <f t="shared" si="21"/>
        <v/>
      </c>
      <c r="H68" s="2" t="str">
        <f t="shared" si="22"/>
        <v/>
      </c>
      <c r="I68" s="4" t="str">
        <f t="shared" si="23"/>
        <v/>
      </c>
      <c r="J68" s="4" t="str">
        <f t="shared" si="24"/>
        <v/>
      </c>
      <c r="K68" s="4" t="str">
        <f t="shared" si="25"/>
        <v/>
      </c>
      <c r="L68" s="4" t="e">
        <f t="shared" si="17"/>
        <v>#N/A</v>
      </c>
      <c r="M68" s="4" t="e">
        <f t="shared" ca="1" si="18"/>
        <v>#N/A</v>
      </c>
      <c r="N68" s="4" t="str">
        <f t="shared" si="26"/>
        <v/>
      </c>
      <c r="O68" s="4" t="str">
        <f t="shared" si="27"/>
        <v/>
      </c>
    </row>
    <row r="69" spans="1:15" x14ac:dyDescent="0.2">
      <c r="A69" s="2" t="str">
        <f t="shared" si="14"/>
        <v/>
      </c>
      <c r="B69" s="2" t="str">
        <f>IF(OR(Settings!$B$42="",C69=Settings!$B$42), IF(AND(TRIM(INDEX(StartDateValues,ROW(A69)))&lt;&gt;"",INDEX(StartDateValues,ROW(A69))&gt;0),INT(INDEX(StartDateValues,ROW(A69))),""),"")</f>
        <v/>
      </c>
      <c r="C69" s="19" t="str">
        <f t="shared" si="15"/>
        <v/>
      </c>
      <c r="D69" s="2" t="str">
        <f t="shared" si="16"/>
        <v/>
      </c>
      <c r="E69" s="4" t="str">
        <f t="shared" si="19"/>
        <v/>
      </c>
      <c r="F69" s="4" t="str">
        <f t="shared" si="20"/>
        <v/>
      </c>
      <c r="G69" s="4" t="str">
        <f t="shared" si="21"/>
        <v/>
      </c>
      <c r="H69" s="2" t="str">
        <f t="shared" si="22"/>
        <v/>
      </c>
      <c r="I69" s="4" t="str">
        <f t="shared" si="23"/>
        <v/>
      </c>
      <c r="J69" s="4" t="str">
        <f t="shared" si="24"/>
        <v/>
      </c>
      <c r="K69" s="4" t="str">
        <f t="shared" si="25"/>
        <v/>
      </c>
      <c r="L69" s="4" t="e">
        <f t="shared" si="17"/>
        <v>#N/A</v>
      </c>
      <c r="M69" s="4" t="e">
        <f t="shared" ca="1" si="18"/>
        <v>#N/A</v>
      </c>
      <c r="N69" s="4" t="str">
        <f t="shared" si="26"/>
        <v/>
      </c>
      <c r="O69" s="4" t="str">
        <f t="shared" si="27"/>
        <v/>
      </c>
    </row>
    <row r="70" spans="1:15" x14ac:dyDescent="0.2">
      <c r="A70" s="2" t="str">
        <f t="shared" si="14"/>
        <v/>
      </c>
      <c r="B70" s="2" t="str">
        <f>IF(OR(Settings!$B$42="",C70=Settings!$B$42), IF(AND(TRIM(INDEX(StartDateValues,ROW(A70)))&lt;&gt;"",INDEX(StartDateValues,ROW(A70))&gt;0),INT(INDEX(StartDateValues,ROW(A70))),""),"")</f>
        <v/>
      </c>
      <c r="C70" s="19" t="str">
        <f t="shared" si="15"/>
        <v/>
      </c>
      <c r="D70" s="2" t="str">
        <f t="shared" si="16"/>
        <v/>
      </c>
      <c r="E70" s="4" t="str">
        <f t="shared" si="19"/>
        <v/>
      </c>
      <c r="F70" s="4" t="str">
        <f t="shared" si="20"/>
        <v/>
      </c>
      <c r="G70" s="4" t="str">
        <f t="shared" si="21"/>
        <v/>
      </c>
      <c r="H70" s="2" t="str">
        <f t="shared" si="22"/>
        <v/>
      </c>
      <c r="I70" s="4" t="str">
        <f t="shared" si="23"/>
        <v/>
      </c>
      <c r="J70" s="4" t="str">
        <f t="shared" si="24"/>
        <v/>
      </c>
      <c r="K70" s="4" t="str">
        <f t="shared" si="25"/>
        <v/>
      </c>
      <c r="L70" s="4" t="e">
        <f t="shared" si="17"/>
        <v>#N/A</v>
      </c>
      <c r="M70" s="4" t="e">
        <f t="shared" ca="1" si="18"/>
        <v>#N/A</v>
      </c>
      <c r="N70" s="4" t="str">
        <f t="shared" si="26"/>
        <v/>
      </c>
      <c r="O70" s="4" t="str">
        <f t="shared" si="27"/>
        <v/>
      </c>
    </row>
    <row r="71" spans="1:15" x14ac:dyDescent="0.2">
      <c r="A71" s="2" t="str">
        <f t="shared" si="14"/>
        <v/>
      </c>
      <c r="B71" s="2" t="str">
        <f>IF(OR(Settings!$B$42="",C71=Settings!$B$42), IF(AND(TRIM(INDEX(StartDateValues,ROW(A71)))&lt;&gt;"",INDEX(StartDateValues,ROW(A71))&gt;0),INT(INDEX(StartDateValues,ROW(A71))),""),"")</f>
        <v/>
      </c>
      <c r="C71" s="19" t="str">
        <f t="shared" si="15"/>
        <v/>
      </c>
      <c r="D71" s="2" t="str">
        <f t="shared" si="16"/>
        <v/>
      </c>
      <c r="E71" s="4" t="str">
        <f t="shared" si="19"/>
        <v/>
      </c>
      <c r="F71" s="4" t="str">
        <f t="shared" si="20"/>
        <v/>
      </c>
      <c r="G71" s="4" t="str">
        <f t="shared" si="21"/>
        <v/>
      </c>
      <c r="H71" s="2" t="str">
        <f t="shared" si="22"/>
        <v/>
      </c>
      <c r="I71" s="4" t="str">
        <f t="shared" si="23"/>
        <v/>
      </c>
      <c r="J71" s="4" t="str">
        <f t="shared" si="24"/>
        <v/>
      </c>
      <c r="K71" s="4" t="str">
        <f t="shared" si="25"/>
        <v/>
      </c>
      <c r="L71" s="4" t="e">
        <f t="shared" si="17"/>
        <v>#N/A</v>
      </c>
      <c r="M71" s="4" t="e">
        <f t="shared" ca="1" si="18"/>
        <v>#N/A</v>
      </c>
      <c r="N71" s="4" t="str">
        <f t="shared" si="26"/>
        <v/>
      </c>
      <c r="O71" s="4" t="str">
        <f t="shared" si="27"/>
        <v/>
      </c>
    </row>
    <row r="72" spans="1:15" x14ac:dyDescent="0.2">
      <c r="A72" s="2" t="str">
        <f t="shared" si="14"/>
        <v/>
      </c>
      <c r="B72" s="2" t="str">
        <f>IF(OR(Settings!$B$42="",C72=Settings!$B$42), IF(AND(TRIM(INDEX(StartDateValues,ROW(A72)))&lt;&gt;"",INDEX(StartDateValues,ROW(A72))&gt;0),INT(INDEX(StartDateValues,ROW(A72))),""),"")</f>
        <v/>
      </c>
      <c r="C72" s="19" t="str">
        <f t="shared" si="15"/>
        <v/>
      </c>
      <c r="D72" s="2" t="str">
        <f t="shared" si="16"/>
        <v/>
      </c>
      <c r="E72" s="4" t="str">
        <f t="shared" si="19"/>
        <v/>
      </c>
      <c r="F72" s="4" t="str">
        <f t="shared" si="20"/>
        <v/>
      </c>
      <c r="G72" s="4" t="str">
        <f t="shared" si="21"/>
        <v/>
      </c>
      <c r="H72" s="2" t="str">
        <f t="shared" si="22"/>
        <v/>
      </c>
      <c r="I72" s="4" t="str">
        <f t="shared" si="23"/>
        <v/>
      </c>
      <c r="J72" s="4" t="str">
        <f t="shared" si="24"/>
        <v/>
      </c>
      <c r="K72" s="4" t="str">
        <f t="shared" si="25"/>
        <v/>
      </c>
      <c r="L72" s="4" t="e">
        <f t="shared" si="17"/>
        <v>#N/A</v>
      </c>
      <c r="M72" s="4" t="e">
        <f t="shared" ca="1" si="18"/>
        <v>#N/A</v>
      </c>
      <c r="N72" s="4" t="str">
        <f t="shared" si="26"/>
        <v/>
      </c>
      <c r="O72" s="4" t="str">
        <f t="shared" si="27"/>
        <v/>
      </c>
    </row>
    <row r="73" spans="1:15" x14ac:dyDescent="0.2">
      <c r="A73" s="2" t="str">
        <f t="shared" si="14"/>
        <v/>
      </c>
      <c r="B73" s="2" t="str">
        <f>IF(OR(Settings!$B$42="",C73=Settings!$B$42), IF(AND(TRIM(INDEX(StartDateValues,ROW(A73)))&lt;&gt;"",INDEX(StartDateValues,ROW(A73))&gt;0),INT(INDEX(StartDateValues,ROW(A73))),""),"")</f>
        <v/>
      </c>
      <c r="C73" s="19" t="str">
        <f t="shared" si="15"/>
        <v/>
      </c>
      <c r="D73" s="2" t="str">
        <f t="shared" si="16"/>
        <v/>
      </c>
      <c r="E73" s="4" t="str">
        <f t="shared" si="19"/>
        <v/>
      </c>
      <c r="F73" s="4" t="str">
        <f t="shared" si="20"/>
        <v/>
      </c>
      <c r="G73" s="4" t="str">
        <f t="shared" si="21"/>
        <v/>
      </c>
      <c r="H73" s="2" t="str">
        <f t="shared" si="22"/>
        <v/>
      </c>
      <c r="I73" s="4" t="str">
        <f t="shared" si="23"/>
        <v/>
      </c>
      <c r="J73" s="4" t="str">
        <f t="shared" si="24"/>
        <v/>
      </c>
      <c r="K73" s="4" t="str">
        <f t="shared" si="25"/>
        <v/>
      </c>
      <c r="L73" s="4" t="e">
        <f t="shared" si="17"/>
        <v>#N/A</v>
      </c>
      <c r="M73" s="4" t="e">
        <f t="shared" ca="1" si="18"/>
        <v>#N/A</v>
      </c>
      <c r="N73" s="4" t="str">
        <f t="shared" si="26"/>
        <v/>
      </c>
      <c r="O73" s="4" t="str">
        <f t="shared" si="27"/>
        <v/>
      </c>
    </row>
    <row r="74" spans="1:15" x14ac:dyDescent="0.2">
      <c r="A74" s="2" t="str">
        <f t="shared" si="14"/>
        <v/>
      </c>
      <c r="B74" s="2" t="str">
        <f>IF(OR(Settings!$B$42="",C74=Settings!$B$42), IF(AND(TRIM(INDEX(StartDateValues,ROW(A74)))&lt;&gt;"",INDEX(StartDateValues,ROW(A74))&gt;0),INT(INDEX(StartDateValues,ROW(A74))),""),"")</f>
        <v/>
      </c>
      <c r="C74" s="19" t="str">
        <f t="shared" si="15"/>
        <v/>
      </c>
      <c r="D74" s="2" t="str">
        <f t="shared" si="16"/>
        <v/>
      </c>
      <c r="E74" s="4" t="str">
        <f t="shared" si="19"/>
        <v/>
      </c>
      <c r="F74" s="4" t="str">
        <f t="shared" si="20"/>
        <v/>
      </c>
      <c r="G74" s="4" t="str">
        <f t="shared" si="21"/>
        <v/>
      </c>
      <c r="H74" s="2" t="str">
        <f t="shared" si="22"/>
        <v/>
      </c>
      <c r="I74" s="4" t="str">
        <f t="shared" si="23"/>
        <v/>
      </c>
      <c r="J74" s="4" t="str">
        <f t="shared" si="24"/>
        <v/>
      </c>
      <c r="K74" s="4" t="str">
        <f t="shared" si="25"/>
        <v/>
      </c>
      <c r="L74" s="4" t="e">
        <f t="shared" si="17"/>
        <v>#N/A</v>
      </c>
      <c r="M74" s="4" t="e">
        <f t="shared" ca="1" si="18"/>
        <v>#N/A</v>
      </c>
      <c r="N74" s="4" t="str">
        <f t="shared" si="26"/>
        <v/>
      </c>
      <c r="O74" s="4" t="str">
        <f t="shared" si="27"/>
        <v/>
      </c>
    </row>
    <row r="75" spans="1:15" x14ac:dyDescent="0.2">
      <c r="A75" s="2" t="str">
        <f t="shared" si="14"/>
        <v/>
      </c>
      <c r="B75" s="2" t="str">
        <f>IF(OR(Settings!$B$42="",C75=Settings!$B$42), IF(AND(TRIM(INDEX(StartDateValues,ROW(A75)))&lt;&gt;"",INDEX(StartDateValues,ROW(A75))&gt;0),INT(INDEX(StartDateValues,ROW(A75))),""),"")</f>
        <v/>
      </c>
      <c r="C75" s="19" t="str">
        <f t="shared" si="15"/>
        <v/>
      </c>
      <c r="D75" s="2" t="str">
        <f t="shared" si="16"/>
        <v/>
      </c>
      <c r="E75" s="4" t="str">
        <f t="shared" si="19"/>
        <v/>
      </c>
      <c r="F75" s="4" t="str">
        <f t="shared" si="20"/>
        <v/>
      </c>
      <c r="G75" s="4" t="str">
        <f t="shared" si="21"/>
        <v/>
      </c>
      <c r="H75" s="2" t="str">
        <f t="shared" si="22"/>
        <v/>
      </c>
      <c r="I75" s="4" t="str">
        <f t="shared" si="23"/>
        <v/>
      </c>
      <c r="J75" s="4" t="str">
        <f t="shared" si="24"/>
        <v/>
      </c>
      <c r="K75" s="4" t="str">
        <f t="shared" si="25"/>
        <v/>
      </c>
      <c r="L75" s="4" t="e">
        <f t="shared" si="17"/>
        <v>#N/A</v>
      </c>
      <c r="M75" s="4" t="e">
        <f t="shared" ca="1" si="18"/>
        <v>#N/A</v>
      </c>
      <c r="N75" s="4" t="str">
        <f t="shared" si="26"/>
        <v/>
      </c>
      <c r="O75" s="4" t="str">
        <f t="shared" si="27"/>
        <v/>
      </c>
    </row>
    <row r="76" spans="1:15" x14ac:dyDescent="0.2">
      <c r="A76" s="2" t="str">
        <f t="shared" si="14"/>
        <v/>
      </c>
      <c r="B76" s="2" t="str">
        <f>IF(OR(Settings!$B$42="",C76=Settings!$B$42), IF(AND(TRIM(INDEX(StartDateValues,ROW(A76)))&lt;&gt;"",INDEX(StartDateValues,ROW(A76))&gt;0),INT(INDEX(StartDateValues,ROW(A76))),""),"")</f>
        <v/>
      </c>
      <c r="C76" s="19" t="str">
        <f t="shared" si="15"/>
        <v/>
      </c>
      <c r="D76" s="2" t="str">
        <f t="shared" si="16"/>
        <v/>
      </c>
      <c r="E76" s="4" t="str">
        <f t="shared" si="19"/>
        <v/>
      </c>
      <c r="F76" s="4" t="str">
        <f t="shared" si="20"/>
        <v/>
      </c>
      <c r="G76" s="4" t="str">
        <f t="shared" si="21"/>
        <v/>
      </c>
      <c r="H76" s="2" t="str">
        <f t="shared" si="22"/>
        <v/>
      </c>
      <c r="I76" s="4" t="str">
        <f t="shared" si="23"/>
        <v/>
      </c>
      <c r="J76" s="4" t="str">
        <f t="shared" si="24"/>
        <v/>
      </c>
      <c r="K76" s="4" t="str">
        <f t="shared" si="25"/>
        <v/>
      </c>
      <c r="L76" s="4" t="e">
        <f t="shared" si="17"/>
        <v>#N/A</v>
      </c>
      <c r="M76" s="4" t="e">
        <f t="shared" ca="1" si="18"/>
        <v>#N/A</v>
      </c>
      <c r="N76" s="4" t="str">
        <f t="shared" si="26"/>
        <v/>
      </c>
      <c r="O76" s="4" t="str">
        <f t="shared" si="27"/>
        <v/>
      </c>
    </row>
    <row r="77" spans="1:15" x14ac:dyDescent="0.2">
      <c r="A77" s="2" t="str">
        <f t="shared" si="14"/>
        <v/>
      </c>
      <c r="B77" s="2" t="str">
        <f>IF(OR(Settings!$B$42="",C77=Settings!$B$42), IF(AND(TRIM(INDEX(StartDateValues,ROW(A77)))&lt;&gt;"",INDEX(StartDateValues,ROW(A77))&gt;0),INT(INDEX(StartDateValues,ROW(A77))),""),"")</f>
        <v/>
      </c>
      <c r="C77" s="19" t="str">
        <f t="shared" si="15"/>
        <v/>
      </c>
      <c r="D77" s="2" t="str">
        <f t="shared" si="16"/>
        <v/>
      </c>
      <c r="E77" s="4" t="str">
        <f t="shared" si="19"/>
        <v/>
      </c>
      <c r="F77" s="4" t="str">
        <f t="shared" si="20"/>
        <v/>
      </c>
      <c r="G77" s="4" t="str">
        <f t="shared" si="21"/>
        <v/>
      </c>
      <c r="H77" s="2" t="str">
        <f t="shared" si="22"/>
        <v/>
      </c>
      <c r="I77" s="4" t="str">
        <f t="shared" si="23"/>
        <v/>
      </c>
      <c r="J77" s="4" t="str">
        <f t="shared" si="24"/>
        <v/>
      </c>
      <c r="K77" s="4" t="str">
        <f t="shared" si="25"/>
        <v/>
      </c>
      <c r="L77" s="4" t="e">
        <f t="shared" si="17"/>
        <v>#N/A</v>
      </c>
      <c r="M77" s="4" t="e">
        <f t="shared" ca="1" si="18"/>
        <v>#N/A</v>
      </c>
      <c r="N77" s="4" t="str">
        <f t="shared" si="26"/>
        <v/>
      </c>
      <c r="O77" s="4" t="str">
        <f t="shared" si="27"/>
        <v/>
      </c>
    </row>
    <row r="78" spans="1:15" x14ac:dyDescent="0.2">
      <c r="A78" s="2" t="str">
        <f t="shared" si="14"/>
        <v/>
      </c>
      <c r="B78" s="2" t="str">
        <f>IF(OR(Settings!$B$42="",C78=Settings!$B$42), IF(AND(TRIM(INDEX(StartDateValues,ROW(A78)))&lt;&gt;"",INDEX(StartDateValues,ROW(A78))&gt;0),INT(INDEX(StartDateValues,ROW(A78))),""),"")</f>
        <v/>
      </c>
      <c r="C78" s="19" t="str">
        <f t="shared" si="15"/>
        <v/>
      </c>
      <c r="D78" s="2" t="str">
        <f t="shared" si="16"/>
        <v/>
      </c>
      <c r="E78" s="4" t="str">
        <f t="shared" si="19"/>
        <v/>
      </c>
      <c r="F78" s="4" t="str">
        <f t="shared" si="20"/>
        <v/>
      </c>
      <c r="G78" s="4" t="str">
        <f t="shared" si="21"/>
        <v/>
      </c>
      <c r="H78" s="2" t="str">
        <f t="shared" si="22"/>
        <v/>
      </c>
      <c r="I78" s="4" t="str">
        <f t="shared" si="23"/>
        <v/>
      </c>
      <c r="J78" s="4" t="str">
        <f t="shared" si="24"/>
        <v/>
      </c>
      <c r="K78" s="4" t="str">
        <f t="shared" si="25"/>
        <v/>
      </c>
      <c r="L78" s="4" t="e">
        <f t="shared" si="17"/>
        <v>#N/A</v>
      </c>
      <c r="M78" s="4" t="e">
        <f t="shared" ca="1" si="18"/>
        <v>#N/A</v>
      </c>
      <c r="N78" s="4" t="str">
        <f t="shared" si="26"/>
        <v/>
      </c>
      <c r="O78" s="4" t="str">
        <f t="shared" si="27"/>
        <v/>
      </c>
    </row>
    <row r="79" spans="1:15" x14ac:dyDescent="0.2">
      <c r="A79" s="2" t="str">
        <f t="shared" si="14"/>
        <v/>
      </c>
      <c r="B79" s="2" t="str">
        <f>IF(OR(Settings!$B$42="",C79=Settings!$B$42), IF(AND(TRIM(INDEX(StartDateValues,ROW(A79)))&lt;&gt;"",INDEX(StartDateValues,ROW(A79))&gt;0),INT(INDEX(StartDateValues,ROW(A79))),""),"")</f>
        <v/>
      </c>
      <c r="C79" s="19" t="str">
        <f t="shared" si="15"/>
        <v/>
      </c>
      <c r="D79" s="2" t="str">
        <f t="shared" si="16"/>
        <v/>
      </c>
      <c r="E79" s="4" t="str">
        <f t="shared" si="19"/>
        <v/>
      </c>
      <c r="F79" s="4" t="str">
        <f t="shared" si="20"/>
        <v/>
      </c>
      <c r="G79" s="4" t="str">
        <f t="shared" si="21"/>
        <v/>
      </c>
      <c r="H79" s="2" t="str">
        <f t="shared" si="22"/>
        <v/>
      </c>
      <c r="I79" s="4" t="str">
        <f t="shared" si="23"/>
        <v/>
      </c>
      <c r="J79" s="4" t="str">
        <f t="shared" si="24"/>
        <v/>
      </c>
      <c r="K79" s="4" t="str">
        <f t="shared" si="25"/>
        <v/>
      </c>
      <c r="L79" s="4" t="e">
        <f t="shared" si="17"/>
        <v>#N/A</v>
      </c>
      <c r="M79" s="4" t="e">
        <f t="shared" ca="1" si="18"/>
        <v>#N/A</v>
      </c>
      <c r="N79" s="4" t="str">
        <f t="shared" si="26"/>
        <v/>
      </c>
      <c r="O79" s="4" t="str">
        <f t="shared" si="27"/>
        <v/>
      </c>
    </row>
    <row r="80" spans="1:15" x14ac:dyDescent="0.2">
      <c r="A80" s="2" t="str">
        <f t="shared" si="14"/>
        <v/>
      </c>
      <c r="B80" s="2" t="str">
        <f>IF(OR(Settings!$B$42="",C80=Settings!$B$42), IF(AND(TRIM(INDEX(StartDateValues,ROW(A80)))&lt;&gt;"",INDEX(StartDateValues,ROW(A80))&gt;0),INT(INDEX(StartDateValues,ROW(A80))),""),"")</f>
        <v/>
      </c>
      <c r="C80" s="19" t="str">
        <f t="shared" si="15"/>
        <v/>
      </c>
      <c r="D80" s="2" t="str">
        <f t="shared" si="16"/>
        <v/>
      </c>
      <c r="E80" s="4" t="str">
        <f t="shared" si="19"/>
        <v/>
      </c>
      <c r="F80" s="4" t="str">
        <f t="shared" si="20"/>
        <v/>
      </c>
      <c r="G80" s="4" t="str">
        <f t="shared" si="21"/>
        <v/>
      </c>
      <c r="H80" s="2" t="str">
        <f t="shared" si="22"/>
        <v/>
      </c>
      <c r="I80" s="4" t="str">
        <f t="shared" si="23"/>
        <v/>
      </c>
      <c r="J80" s="4" t="str">
        <f t="shared" si="24"/>
        <v/>
      </c>
      <c r="K80" s="4" t="str">
        <f t="shared" si="25"/>
        <v/>
      </c>
      <c r="L80" s="4" t="e">
        <f t="shared" si="17"/>
        <v>#N/A</v>
      </c>
      <c r="M80" s="4" t="e">
        <f t="shared" ca="1" si="18"/>
        <v>#N/A</v>
      </c>
      <c r="N80" s="4" t="str">
        <f t="shared" si="26"/>
        <v/>
      </c>
      <c r="O80" s="4" t="str">
        <f t="shared" si="27"/>
        <v/>
      </c>
    </row>
    <row r="81" spans="1:15" x14ac:dyDescent="0.2">
      <c r="A81" s="2" t="str">
        <f t="shared" si="14"/>
        <v/>
      </c>
      <c r="B81" s="2" t="str">
        <f>IF(OR(Settings!$B$42="",C81=Settings!$B$42), IF(AND(TRIM(INDEX(StartDateValues,ROW(A81)))&lt;&gt;"",INDEX(StartDateValues,ROW(A81))&gt;0),INT(INDEX(StartDateValues,ROW(A81))),""),"")</f>
        <v/>
      </c>
      <c r="C81" s="19" t="str">
        <f t="shared" si="15"/>
        <v/>
      </c>
      <c r="D81" s="2" t="str">
        <f t="shared" si="16"/>
        <v/>
      </c>
      <c r="E81" s="4" t="str">
        <f t="shared" si="19"/>
        <v/>
      </c>
      <c r="F81" s="4" t="str">
        <f t="shared" si="20"/>
        <v/>
      </c>
      <c r="G81" s="4" t="str">
        <f t="shared" si="21"/>
        <v/>
      </c>
      <c r="H81" s="2" t="str">
        <f t="shared" si="22"/>
        <v/>
      </c>
      <c r="I81" s="4" t="str">
        <f t="shared" si="23"/>
        <v/>
      </c>
      <c r="J81" s="4" t="str">
        <f t="shared" si="24"/>
        <v/>
      </c>
      <c r="K81" s="4" t="str">
        <f t="shared" si="25"/>
        <v/>
      </c>
      <c r="L81" s="4" t="e">
        <f t="shared" si="17"/>
        <v>#N/A</v>
      </c>
      <c r="M81" s="4" t="e">
        <f t="shared" ca="1" si="18"/>
        <v>#N/A</v>
      </c>
      <c r="N81" s="4" t="str">
        <f t="shared" si="26"/>
        <v/>
      </c>
      <c r="O81" s="4" t="str">
        <f t="shared" si="27"/>
        <v/>
      </c>
    </row>
    <row r="82" spans="1:15" x14ac:dyDescent="0.2">
      <c r="A82" s="2" t="str">
        <f t="shared" si="14"/>
        <v/>
      </c>
      <c r="B82" s="2" t="str">
        <f>IF(OR(Settings!$B$42="",C82=Settings!$B$42), IF(AND(TRIM(INDEX(StartDateValues,ROW(A82)))&lt;&gt;"",INDEX(StartDateValues,ROW(A82))&gt;0),INT(INDEX(StartDateValues,ROW(A82))),""),"")</f>
        <v/>
      </c>
      <c r="C82" s="19" t="str">
        <f t="shared" si="15"/>
        <v/>
      </c>
      <c r="D82" s="2" t="str">
        <f t="shared" si="16"/>
        <v/>
      </c>
      <c r="E82" s="4" t="str">
        <f t="shared" si="19"/>
        <v/>
      </c>
      <c r="F82" s="4" t="str">
        <f t="shared" si="20"/>
        <v/>
      </c>
      <c r="G82" s="4" t="str">
        <f t="shared" si="21"/>
        <v/>
      </c>
      <c r="H82" s="2" t="str">
        <f t="shared" si="22"/>
        <v/>
      </c>
      <c r="I82" s="4" t="str">
        <f t="shared" si="23"/>
        <v/>
      </c>
      <c r="J82" s="4" t="str">
        <f t="shared" si="24"/>
        <v/>
      </c>
      <c r="K82" s="4" t="str">
        <f t="shared" si="25"/>
        <v/>
      </c>
      <c r="L82" s="4" t="e">
        <f t="shared" si="17"/>
        <v>#N/A</v>
      </c>
      <c r="M82" s="4" t="e">
        <f t="shared" ca="1" si="18"/>
        <v>#N/A</v>
      </c>
      <c r="N82" s="4" t="str">
        <f t="shared" si="26"/>
        <v/>
      </c>
      <c r="O82" s="4" t="str">
        <f t="shared" si="27"/>
        <v/>
      </c>
    </row>
    <row r="83" spans="1:15" x14ac:dyDescent="0.2">
      <c r="A83" s="2" t="str">
        <f t="shared" si="14"/>
        <v/>
      </c>
      <c r="B83" s="2" t="str">
        <f>IF(OR(Settings!$B$42="",C83=Settings!$B$42), IF(AND(TRIM(INDEX(StartDateValues,ROW(A83)))&lt;&gt;"",INDEX(StartDateValues,ROW(A83))&gt;0),INT(INDEX(StartDateValues,ROW(A83))),""),"")</f>
        <v/>
      </c>
      <c r="C83" s="19" t="str">
        <f t="shared" si="15"/>
        <v/>
      </c>
      <c r="D83" s="2" t="str">
        <f t="shared" si="16"/>
        <v/>
      </c>
      <c r="E83" s="4" t="str">
        <f t="shared" si="19"/>
        <v/>
      </c>
      <c r="F83" s="4" t="str">
        <f t="shared" si="20"/>
        <v/>
      </c>
      <c r="G83" s="4" t="str">
        <f t="shared" si="21"/>
        <v/>
      </c>
      <c r="H83" s="2" t="str">
        <f t="shared" si="22"/>
        <v/>
      </c>
      <c r="I83" s="4" t="str">
        <f t="shared" si="23"/>
        <v/>
      </c>
      <c r="J83" s="4" t="str">
        <f t="shared" si="24"/>
        <v/>
      </c>
      <c r="K83" s="4" t="str">
        <f t="shared" si="25"/>
        <v/>
      </c>
      <c r="L83" s="4" t="e">
        <f t="shared" si="17"/>
        <v>#N/A</v>
      </c>
      <c r="M83" s="4" t="e">
        <f t="shared" ca="1" si="18"/>
        <v>#N/A</v>
      </c>
      <c r="N83" s="4" t="str">
        <f t="shared" si="26"/>
        <v/>
      </c>
      <c r="O83" s="4" t="str">
        <f t="shared" si="27"/>
        <v/>
      </c>
    </row>
    <row r="84" spans="1:15" x14ac:dyDescent="0.2">
      <c r="A84" s="2" t="str">
        <f t="shared" si="14"/>
        <v/>
      </c>
      <c r="B84" s="2" t="str">
        <f>IF(OR(Settings!$B$42="",C84=Settings!$B$42), IF(AND(TRIM(INDEX(StartDateValues,ROW(A84)))&lt;&gt;"",INDEX(StartDateValues,ROW(A84))&gt;0),INT(INDEX(StartDateValues,ROW(A84))),""),"")</f>
        <v/>
      </c>
      <c r="C84" s="19" t="str">
        <f t="shared" si="15"/>
        <v/>
      </c>
      <c r="D84" s="2" t="str">
        <f t="shared" si="16"/>
        <v/>
      </c>
      <c r="E84" s="4" t="str">
        <f t="shared" si="19"/>
        <v/>
      </c>
      <c r="F84" s="4" t="str">
        <f t="shared" si="20"/>
        <v/>
      </c>
      <c r="G84" s="4" t="str">
        <f t="shared" si="21"/>
        <v/>
      </c>
      <c r="H84" s="2" t="str">
        <f t="shared" si="22"/>
        <v/>
      </c>
      <c r="I84" s="4" t="str">
        <f t="shared" si="23"/>
        <v/>
      </c>
      <c r="J84" s="4" t="str">
        <f t="shared" si="24"/>
        <v/>
      </c>
      <c r="K84" s="4" t="str">
        <f t="shared" si="25"/>
        <v/>
      </c>
      <c r="L84" s="4" t="e">
        <f t="shared" si="17"/>
        <v>#N/A</v>
      </c>
      <c r="M84" s="4" t="e">
        <f t="shared" ca="1" si="18"/>
        <v>#N/A</v>
      </c>
      <c r="N84" s="4" t="str">
        <f t="shared" si="26"/>
        <v/>
      </c>
      <c r="O84" s="4" t="str">
        <f t="shared" si="27"/>
        <v/>
      </c>
    </row>
    <row r="85" spans="1:15" x14ac:dyDescent="0.2">
      <c r="A85" s="2" t="str">
        <f t="shared" si="14"/>
        <v/>
      </c>
      <c r="B85" s="2" t="str">
        <f>IF(OR(Settings!$B$42="",C85=Settings!$B$42), IF(AND(TRIM(INDEX(StartDateValues,ROW(A85)))&lt;&gt;"",INDEX(StartDateValues,ROW(A85))&gt;0),INT(INDEX(StartDateValues,ROW(A85))),""),"")</f>
        <v/>
      </c>
      <c r="C85" s="19" t="str">
        <f t="shared" si="15"/>
        <v/>
      </c>
      <c r="D85" s="2" t="str">
        <f t="shared" si="16"/>
        <v/>
      </c>
      <c r="E85" s="4" t="str">
        <f t="shared" si="19"/>
        <v/>
      </c>
      <c r="F85" s="4" t="str">
        <f t="shared" si="20"/>
        <v/>
      </c>
      <c r="G85" s="4" t="str">
        <f t="shared" si="21"/>
        <v/>
      </c>
      <c r="H85" s="2" t="str">
        <f t="shared" si="22"/>
        <v/>
      </c>
      <c r="I85" s="4" t="str">
        <f t="shared" si="23"/>
        <v/>
      </c>
      <c r="J85" s="4" t="str">
        <f t="shared" si="24"/>
        <v/>
      </c>
      <c r="K85" s="4" t="str">
        <f t="shared" si="25"/>
        <v/>
      </c>
      <c r="L85" s="4" t="e">
        <f t="shared" si="17"/>
        <v>#N/A</v>
      </c>
      <c r="M85" s="4" t="e">
        <f t="shared" ca="1" si="18"/>
        <v>#N/A</v>
      </c>
      <c r="N85" s="4" t="str">
        <f t="shared" si="26"/>
        <v/>
      </c>
      <c r="O85" s="4" t="str">
        <f t="shared" si="27"/>
        <v/>
      </c>
    </row>
    <row r="86" spans="1:15" x14ac:dyDescent="0.2">
      <c r="A86" s="2" t="str">
        <f t="shared" si="14"/>
        <v/>
      </c>
      <c r="B86" s="2" t="str">
        <f>IF(OR(Settings!$B$42="",C86=Settings!$B$42), IF(AND(TRIM(INDEX(StartDateValues,ROW(A86)))&lt;&gt;"",INDEX(StartDateValues,ROW(A86))&gt;0),INT(INDEX(StartDateValues,ROW(A86))),""),"")</f>
        <v/>
      </c>
      <c r="C86" s="19" t="str">
        <f t="shared" si="15"/>
        <v/>
      </c>
      <c r="D86" s="2" t="str">
        <f t="shared" si="16"/>
        <v/>
      </c>
      <c r="E86" s="4" t="str">
        <f t="shared" si="19"/>
        <v/>
      </c>
      <c r="F86" s="4" t="str">
        <f t="shared" si="20"/>
        <v/>
      </c>
      <c r="G86" s="4" t="str">
        <f t="shared" si="21"/>
        <v/>
      </c>
      <c r="H86" s="2" t="str">
        <f t="shared" si="22"/>
        <v/>
      </c>
      <c r="I86" s="4" t="str">
        <f t="shared" si="23"/>
        <v/>
      </c>
      <c r="J86" s="4" t="str">
        <f t="shared" si="24"/>
        <v/>
      </c>
      <c r="K86" s="4" t="str">
        <f t="shared" si="25"/>
        <v/>
      </c>
      <c r="L86" s="4" t="e">
        <f t="shared" si="17"/>
        <v>#N/A</v>
      </c>
      <c r="M86" s="4" t="e">
        <f t="shared" ca="1" si="18"/>
        <v>#N/A</v>
      </c>
      <c r="N86" s="4" t="str">
        <f t="shared" si="26"/>
        <v/>
      </c>
      <c r="O86" s="4" t="str">
        <f t="shared" si="27"/>
        <v/>
      </c>
    </row>
    <row r="87" spans="1:15" x14ac:dyDescent="0.2">
      <c r="A87" s="2" t="str">
        <f t="shared" si="14"/>
        <v/>
      </c>
      <c r="B87" s="2" t="str">
        <f>IF(OR(Settings!$B$42="",C87=Settings!$B$42), IF(AND(TRIM(INDEX(StartDateValues,ROW(A87)))&lt;&gt;"",INDEX(StartDateValues,ROW(A87))&gt;0),INT(INDEX(StartDateValues,ROW(A87))),""),"")</f>
        <v/>
      </c>
      <c r="C87" s="19" t="str">
        <f t="shared" si="15"/>
        <v/>
      </c>
      <c r="D87" s="2" t="str">
        <f t="shared" si="16"/>
        <v/>
      </c>
      <c r="E87" s="4" t="str">
        <f t="shared" si="19"/>
        <v/>
      </c>
      <c r="F87" s="4" t="str">
        <f t="shared" si="20"/>
        <v/>
      </c>
      <c r="G87" s="4" t="str">
        <f t="shared" si="21"/>
        <v/>
      </c>
      <c r="H87" s="2" t="str">
        <f t="shared" si="22"/>
        <v/>
      </c>
      <c r="I87" s="4" t="str">
        <f t="shared" si="23"/>
        <v/>
      </c>
      <c r="J87" s="4" t="str">
        <f t="shared" si="24"/>
        <v/>
      </c>
      <c r="K87" s="4" t="str">
        <f t="shared" si="25"/>
        <v/>
      </c>
      <c r="L87" s="4" t="e">
        <f t="shared" si="17"/>
        <v>#N/A</v>
      </c>
      <c r="M87" s="4" t="e">
        <f t="shared" ca="1" si="18"/>
        <v>#N/A</v>
      </c>
      <c r="N87" s="4" t="str">
        <f t="shared" si="26"/>
        <v/>
      </c>
      <c r="O87" s="4" t="str">
        <f t="shared" si="27"/>
        <v/>
      </c>
    </row>
    <row r="88" spans="1:15" x14ac:dyDescent="0.2">
      <c r="A88" s="2" t="str">
        <f t="shared" si="14"/>
        <v/>
      </c>
      <c r="B88" s="2" t="str">
        <f>IF(OR(Settings!$B$42="",C88=Settings!$B$42), IF(AND(TRIM(INDEX(StartDateValues,ROW(A88)))&lt;&gt;"",INDEX(StartDateValues,ROW(A88))&gt;0),INT(INDEX(StartDateValues,ROW(A88))),""),"")</f>
        <v/>
      </c>
      <c r="C88" s="19" t="str">
        <f t="shared" si="15"/>
        <v/>
      </c>
      <c r="D88" s="2" t="str">
        <f t="shared" si="16"/>
        <v/>
      </c>
      <c r="E88" s="4" t="str">
        <f t="shared" si="19"/>
        <v/>
      </c>
      <c r="F88" s="4" t="str">
        <f t="shared" si="20"/>
        <v/>
      </c>
      <c r="G88" s="4" t="str">
        <f t="shared" si="21"/>
        <v/>
      </c>
      <c r="H88" s="2" t="str">
        <f t="shared" si="22"/>
        <v/>
      </c>
      <c r="I88" s="4" t="str">
        <f t="shared" si="23"/>
        <v/>
      </c>
      <c r="J88" s="4" t="str">
        <f t="shared" si="24"/>
        <v/>
      </c>
      <c r="K88" s="4" t="str">
        <f t="shared" si="25"/>
        <v/>
      </c>
      <c r="L88" s="4" t="e">
        <f t="shared" si="17"/>
        <v>#N/A</v>
      </c>
      <c r="M88" s="4" t="e">
        <f t="shared" ca="1" si="18"/>
        <v>#N/A</v>
      </c>
      <c r="N88" s="4" t="str">
        <f t="shared" si="26"/>
        <v/>
      </c>
      <c r="O88" s="4" t="str">
        <f t="shared" si="27"/>
        <v/>
      </c>
    </row>
    <row r="89" spans="1:15" x14ac:dyDescent="0.2">
      <c r="A89" s="2" t="str">
        <f t="shared" si="14"/>
        <v/>
      </c>
      <c r="B89" s="2" t="str">
        <f>IF(OR(Settings!$B$42="",C89=Settings!$B$42), IF(AND(TRIM(INDEX(StartDateValues,ROW(A89)))&lt;&gt;"",INDEX(StartDateValues,ROW(A89))&gt;0),INT(INDEX(StartDateValues,ROW(A89))),""),"")</f>
        <v/>
      </c>
      <c r="C89" s="19" t="str">
        <f t="shared" si="15"/>
        <v/>
      </c>
      <c r="D89" s="2" t="str">
        <f t="shared" si="16"/>
        <v/>
      </c>
      <c r="E89" s="4" t="str">
        <f t="shared" si="19"/>
        <v/>
      </c>
      <c r="F89" s="4" t="str">
        <f t="shared" si="20"/>
        <v/>
      </c>
      <c r="G89" s="4" t="str">
        <f t="shared" si="21"/>
        <v/>
      </c>
      <c r="H89" s="2" t="str">
        <f t="shared" si="22"/>
        <v/>
      </c>
      <c r="I89" s="4" t="str">
        <f t="shared" si="23"/>
        <v/>
      </c>
      <c r="J89" s="4" t="str">
        <f t="shared" si="24"/>
        <v/>
      </c>
      <c r="K89" s="4" t="str">
        <f t="shared" si="25"/>
        <v/>
      </c>
      <c r="L89" s="4" t="e">
        <f t="shared" si="17"/>
        <v>#N/A</v>
      </c>
      <c r="M89" s="4" t="e">
        <f t="shared" ca="1" si="18"/>
        <v>#N/A</v>
      </c>
      <c r="N89" s="4" t="str">
        <f t="shared" si="26"/>
        <v/>
      </c>
      <c r="O89" s="4" t="str">
        <f t="shared" si="27"/>
        <v/>
      </c>
    </row>
    <row r="90" spans="1:15" x14ac:dyDescent="0.2">
      <c r="A90" s="2" t="str">
        <f t="shared" si="14"/>
        <v/>
      </c>
      <c r="B90" s="2" t="str">
        <f>IF(OR(Settings!$B$42="",C90=Settings!$B$42), IF(AND(TRIM(INDEX(StartDateValues,ROW(A90)))&lt;&gt;"",INDEX(StartDateValues,ROW(A90))&gt;0),INT(INDEX(StartDateValues,ROW(A90))),""),"")</f>
        <v/>
      </c>
      <c r="C90" s="19" t="str">
        <f t="shared" si="15"/>
        <v/>
      </c>
      <c r="D90" s="2" t="str">
        <f t="shared" si="16"/>
        <v/>
      </c>
      <c r="E90" s="4" t="str">
        <f t="shared" si="19"/>
        <v/>
      </c>
      <c r="F90" s="4" t="str">
        <f t="shared" si="20"/>
        <v/>
      </c>
      <c r="G90" s="4" t="str">
        <f t="shared" si="21"/>
        <v/>
      </c>
      <c r="H90" s="2" t="str">
        <f t="shared" si="22"/>
        <v/>
      </c>
      <c r="I90" s="4" t="str">
        <f t="shared" si="23"/>
        <v/>
      </c>
      <c r="J90" s="4" t="str">
        <f t="shared" si="24"/>
        <v/>
      </c>
      <c r="K90" s="4" t="str">
        <f t="shared" si="25"/>
        <v/>
      </c>
      <c r="L90" s="4" t="e">
        <f t="shared" si="17"/>
        <v>#N/A</v>
      </c>
      <c r="M90" s="4" t="e">
        <f t="shared" ca="1" si="18"/>
        <v>#N/A</v>
      </c>
      <c r="N90" s="4" t="str">
        <f t="shared" si="26"/>
        <v/>
      </c>
      <c r="O90" s="4" t="str">
        <f t="shared" si="27"/>
        <v/>
      </c>
    </row>
    <row r="91" spans="1:15" x14ac:dyDescent="0.2">
      <c r="A91" s="2" t="str">
        <f t="shared" si="14"/>
        <v/>
      </c>
      <c r="B91" s="2" t="str">
        <f>IF(OR(Settings!$B$42="",C91=Settings!$B$42), IF(AND(TRIM(INDEX(StartDateValues,ROW(A91)))&lt;&gt;"",INDEX(StartDateValues,ROW(A91))&gt;0),INT(INDEX(StartDateValues,ROW(A91))),""),"")</f>
        <v/>
      </c>
      <c r="C91" s="19" t="str">
        <f t="shared" si="15"/>
        <v/>
      </c>
      <c r="D91" s="2" t="str">
        <f t="shared" si="16"/>
        <v/>
      </c>
      <c r="E91" s="4" t="str">
        <f t="shared" si="19"/>
        <v/>
      </c>
      <c r="F91" s="4" t="str">
        <f t="shared" si="20"/>
        <v/>
      </c>
      <c r="G91" s="4" t="str">
        <f t="shared" si="21"/>
        <v/>
      </c>
      <c r="H91" s="2" t="str">
        <f t="shared" si="22"/>
        <v/>
      </c>
      <c r="I91" s="4" t="str">
        <f t="shared" si="23"/>
        <v/>
      </c>
      <c r="J91" s="4" t="str">
        <f t="shared" si="24"/>
        <v/>
      </c>
      <c r="K91" s="4" t="str">
        <f t="shared" si="25"/>
        <v/>
      </c>
      <c r="L91" s="4" t="e">
        <f t="shared" si="17"/>
        <v>#N/A</v>
      </c>
      <c r="M91" s="4" t="e">
        <f t="shared" ca="1" si="18"/>
        <v>#N/A</v>
      </c>
      <c r="N91" s="4" t="str">
        <f t="shared" si="26"/>
        <v/>
      </c>
      <c r="O91" s="4" t="str">
        <f t="shared" si="27"/>
        <v/>
      </c>
    </row>
    <row r="92" spans="1:15" x14ac:dyDescent="0.2">
      <c r="A92" s="2" t="str">
        <f t="shared" si="14"/>
        <v/>
      </c>
      <c r="B92" s="2" t="str">
        <f>IF(OR(Settings!$B$42="",C92=Settings!$B$42), IF(AND(TRIM(INDEX(StartDateValues,ROW(A92)))&lt;&gt;"",INDEX(StartDateValues,ROW(A92))&gt;0),INT(INDEX(StartDateValues,ROW(A92))),""),"")</f>
        <v/>
      </c>
      <c r="C92" s="19" t="str">
        <f t="shared" si="15"/>
        <v/>
      </c>
      <c r="D92" s="2" t="str">
        <f t="shared" si="16"/>
        <v/>
      </c>
      <c r="E92" s="4" t="str">
        <f t="shared" si="19"/>
        <v/>
      </c>
      <c r="F92" s="4" t="str">
        <f t="shared" si="20"/>
        <v/>
      </c>
      <c r="G92" s="4" t="str">
        <f t="shared" si="21"/>
        <v/>
      </c>
      <c r="H92" s="2" t="str">
        <f t="shared" si="22"/>
        <v/>
      </c>
      <c r="I92" s="4" t="str">
        <f t="shared" si="23"/>
        <v/>
      </c>
      <c r="J92" s="4" t="str">
        <f t="shared" si="24"/>
        <v/>
      </c>
      <c r="K92" s="4" t="str">
        <f t="shared" si="25"/>
        <v/>
      </c>
      <c r="L92" s="4" t="e">
        <f t="shared" si="17"/>
        <v>#N/A</v>
      </c>
      <c r="M92" s="4" t="e">
        <f t="shared" ca="1" si="18"/>
        <v>#N/A</v>
      </c>
      <c r="N92" s="4" t="str">
        <f t="shared" si="26"/>
        <v/>
      </c>
      <c r="O92" s="4" t="str">
        <f t="shared" si="27"/>
        <v/>
      </c>
    </row>
    <row r="93" spans="1:15" x14ac:dyDescent="0.2">
      <c r="A93" s="2" t="str">
        <f t="shared" si="14"/>
        <v/>
      </c>
      <c r="B93" s="2" t="str">
        <f>IF(OR(Settings!$B$42="",C93=Settings!$B$42), IF(AND(TRIM(INDEX(StartDateValues,ROW(A93)))&lt;&gt;"",INDEX(StartDateValues,ROW(A93))&gt;0),INT(INDEX(StartDateValues,ROW(A93))),""),"")</f>
        <v/>
      </c>
      <c r="C93" s="19" t="str">
        <f t="shared" si="15"/>
        <v/>
      </c>
      <c r="D93" s="2" t="str">
        <f t="shared" si="16"/>
        <v/>
      </c>
      <c r="E93" s="4" t="str">
        <f t="shared" si="19"/>
        <v/>
      </c>
      <c r="F93" s="4" t="str">
        <f t="shared" si="20"/>
        <v/>
      </c>
      <c r="G93" s="4" t="str">
        <f t="shared" si="21"/>
        <v/>
      </c>
      <c r="H93" s="2" t="str">
        <f t="shared" si="22"/>
        <v/>
      </c>
      <c r="I93" s="4" t="str">
        <f t="shared" si="23"/>
        <v/>
      </c>
      <c r="J93" s="4" t="str">
        <f t="shared" si="24"/>
        <v/>
      </c>
      <c r="K93" s="4" t="str">
        <f t="shared" si="25"/>
        <v/>
      </c>
      <c r="L93" s="4" t="e">
        <f t="shared" si="17"/>
        <v>#N/A</v>
      </c>
      <c r="M93" s="4" t="e">
        <f t="shared" ca="1" si="18"/>
        <v>#N/A</v>
      </c>
      <c r="N93" s="4" t="str">
        <f t="shared" si="26"/>
        <v/>
      </c>
      <c r="O93" s="4" t="str">
        <f t="shared" si="27"/>
        <v/>
      </c>
    </row>
    <row r="94" spans="1:15" x14ac:dyDescent="0.2">
      <c r="A94" s="2" t="str">
        <f t="shared" si="14"/>
        <v/>
      </c>
      <c r="B94" s="2" t="str">
        <f>IF(OR(Settings!$B$42="",C94=Settings!$B$42), IF(AND(TRIM(INDEX(StartDateValues,ROW(A94)))&lt;&gt;"",INDEX(StartDateValues,ROW(A94))&gt;0),INT(INDEX(StartDateValues,ROW(A94))),""),"")</f>
        <v/>
      </c>
      <c r="C94" s="19" t="str">
        <f t="shared" si="15"/>
        <v/>
      </c>
      <c r="D94" s="2" t="str">
        <f t="shared" si="16"/>
        <v/>
      </c>
      <c r="E94" s="4" t="str">
        <f t="shared" si="19"/>
        <v/>
      </c>
      <c r="F94" s="4" t="str">
        <f t="shared" si="20"/>
        <v/>
      </c>
      <c r="G94" s="4" t="str">
        <f t="shared" si="21"/>
        <v/>
      </c>
      <c r="H94" s="2" t="str">
        <f t="shared" si="22"/>
        <v/>
      </c>
      <c r="I94" s="4" t="str">
        <f t="shared" si="23"/>
        <v/>
      </c>
      <c r="J94" s="4" t="str">
        <f t="shared" si="24"/>
        <v/>
      </c>
      <c r="K94" s="4" t="str">
        <f t="shared" si="25"/>
        <v/>
      </c>
      <c r="L94" s="4" t="e">
        <f t="shared" si="17"/>
        <v>#N/A</v>
      </c>
      <c r="M94" s="4" t="e">
        <f t="shared" ca="1" si="18"/>
        <v>#N/A</v>
      </c>
      <c r="N94" s="4" t="str">
        <f t="shared" si="26"/>
        <v/>
      </c>
      <c r="O94" s="4" t="str">
        <f t="shared" si="27"/>
        <v/>
      </c>
    </row>
    <row r="95" spans="1:15" x14ac:dyDescent="0.2">
      <c r="A95" s="2" t="str">
        <f t="shared" si="14"/>
        <v/>
      </c>
      <c r="B95" s="2" t="str">
        <f>IF(OR(Settings!$B$42="",C95=Settings!$B$42), IF(AND(TRIM(INDEX(StartDateValues,ROW(A95)))&lt;&gt;"",INDEX(StartDateValues,ROW(A95))&gt;0),INT(INDEX(StartDateValues,ROW(A95))),""),"")</f>
        <v/>
      </c>
      <c r="C95" s="19" t="str">
        <f t="shared" si="15"/>
        <v/>
      </c>
      <c r="D95" s="2" t="str">
        <f t="shared" si="16"/>
        <v/>
      </c>
      <c r="E95" s="4" t="str">
        <f t="shared" si="19"/>
        <v/>
      </c>
      <c r="F95" s="4" t="str">
        <f t="shared" si="20"/>
        <v/>
      </c>
      <c r="G95" s="4" t="str">
        <f t="shared" si="21"/>
        <v/>
      </c>
      <c r="H95" s="2" t="str">
        <f t="shared" si="22"/>
        <v/>
      </c>
      <c r="I95" s="4" t="str">
        <f t="shared" si="23"/>
        <v/>
      </c>
      <c r="J95" s="4" t="str">
        <f t="shared" si="24"/>
        <v/>
      </c>
      <c r="K95" s="4" t="str">
        <f t="shared" si="25"/>
        <v/>
      </c>
      <c r="L95" s="4" t="e">
        <f t="shared" si="17"/>
        <v>#N/A</v>
      </c>
      <c r="M95" s="4" t="e">
        <f t="shared" ca="1" si="18"/>
        <v>#N/A</v>
      </c>
      <c r="N95" s="4" t="str">
        <f t="shared" si="26"/>
        <v/>
      </c>
      <c r="O95" s="4" t="str">
        <f t="shared" si="27"/>
        <v/>
      </c>
    </row>
    <row r="96" spans="1:15" x14ac:dyDescent="0.2">
      <c r="A96" s="2" t="str">
        <f t="shared" si="14"/>
        <v/>
      </c>
      <c r="B96" s="2" t="str">
        <f>IF(OR(Settings!$B$42="",C96=Settings!$B$42), IF(AND(TRIM(INDEX(StartDateValues,ROW(A96)))&lt;&gt;"",INDEX(StartDateValues,ROW(A96))&gt;0),INT(INDEX(StartDateValues,ROW(A96))),""),"")</f>
        <v/>
      </c>
      <c r="C96" s="19" t="str">
        <f t="shared" si="15"/>
        <v/>
      </c>
      <c r="D96" s="2" t="str">
        <f t="shared" si="16"/>
        <v/>
      </c>
      <c r="E96" s="4" t="str">
        <f t="shared" si="19"/>
        <v/>
      </c>
      <c r="F96" s="4" t="str">
        <f t="shared" si="20"/>
        <v/>
      </c>
      <c r="G96" s="4" t="str">
        <f t="shared" si="21"/>
        <v/>
      </c>
      <c r="H96" s="2" t="str">
        <f t="shared" si="22"/>
        <v/>
      </c>
      <c r="I96" s="4" t="str">
        <f t="shared" si="23"/>
        <v/>
      </c>
      <c r="J96" s="4" t="str">
        <f t="shared" si="24"/>
        <v/>
      </c>
      <c r="K96" s="4" t="str">
        <f t="shared" si="25"/>
        <v/>
      </c>
      <c r="L96" s="4" t="e">
        <f t="shared" si="17"/>
        <v>#N/A</v>
      </c>
      <c r="M96" s="4" t="e">
        <f t="shared" ca="1" si="18"/>
        <v>#N/A</v>
      </c>
      <c r="N96" s="4" t="str">
        <f t="shared" si="26"/>
        <v/>
      </c>
      <c r="O96" s="4" t="str">
        <f t="shared" si="27"/>
        <v/>
      </c>
    </row>
    <row r="97" spans="1:15" x14ac:dyDescent="0.2">
      <c r="A97" s="2" t="str">
        <f t="shared" si="14"/>
        <v/>
      </c>
      <c r="B97" s="2" t="str">
        <f>IF(OR(Settings!$B$42="",C97=Settings!$B$42), IF(AND(TRIM(INDEX(StartDateValues,ROW(A97)))&lt;&gt;"",INDEX(StartDateValues,ROW(A97))&gt;0),INT(INDEX(StartDateValues,ROW(A97))),""),"")</f>
        <v/>
      </c>
      <c r="C97" s="19" t="str">
        <f t="shared" si="15"/>
        <v/>
      </c>
      <c r="D97" s="2" t="str">
        <f t="shared" si="16"/>
        <v/>
      </c>
      <c r="E97" s="4" t="str">
        <f t="shared" si="19"/>
        <v/>
      </c>
      <c r="F97" s="4" t="str">
        <f t="shared" si="20"/>
        <v/>
      </c>
      <c r="G97" s="4" t="str">
        <f t="shared" si="21"/>
        <v/>
      </c>
      <c r="H97" s="2" t="str">
        <f t="shared" si="22"/>
        <v/>
      </c>
      <c r="I97" s="4" t="str">
        <f t="shared" si="23"/>
        <v/>
      </c>
      <c r="J97" s="4" t="str">
        <f t="shared" si="24"/>
        <v/>
      </c>
      <c r="K97" s="4" t="str">
        <f t="shared" si="25"/>
        <v/>
      </c>
      <c r="L97" s="4" t="e">
        <f t="shared" si="17"/>
        <v>#N/A</v>
      </c>
      <c r="M97" s="4" t="e">
        <f t="shared" ca="1" si="18"/>
        <v>#N/A</v>
      </c>
      <c r="N97" s="4" t="str">
        <f t="shared" si="26"/>
        <v/>
      </c>
      <c r="O97" s="4" t="str">
        <f t="shared" si="27"/>
        <v/>
      </c>
    </row>
    <row r="98" spans="1:15" x14ac:dyDescent="0.2">
      <c r="A98" s="2" t="str">
        <f t="shared" si="14"/>
        <v/>
      </c>
      <c r="B98" s="2" t="str">
        <f>IF(OR(Settings!$B$42="",C98=Settings!$B$42), IF(AND(TRIM(INDEX(StartDateValues,ROW(A98)))&lt;&gt;"",INDEX(StartDateValues,ROW(A98))&gt;0),INT(INDEX(StartDateValues,ROW(A98))),""),"")</f>
        <v/>
      </c>
      <c r="C98" s="19" t="str">
        <f t="shared" si="15"/>
        <v/>
      </c>
      <c r="D98" s="2" t="str">
        <f t="shared" si="16"/>
        <v/>
      </c>
      <c r="E98" s="4" t="str">
        <f t="shared" si="19"/>
        <v/>
      </c>
      <c r="F98" s="4" t="str">
        <f t="shared" si="20"/>
        <v/>
      </c>
      <c r="G98" s="4" t="str">
        <f t="shared" si="21"/>
        <v/>
      </c>
      <c r="H98" s="2" t="str">
        <f t="shared" si="22"/>
        <v/>
      </c>
      <c r="I98" s="4" t="str">
        <f t="shared" si="23"/>
        <v/>
      </c>
      <c r="J98" s="4" t="str">
        <f t="shared" si="24"/>
        <v/>
      </c>
      <c r="K98" s="4" t="str">
        <f t="shared" si="25"/>
        <v/>
      </c>
      <c r="L98" s="4" t="e">
        <f t="shared" si="17"/>
        <v>#N/A</v>
      </c>
      <c r="M98" s="4" t="e">
        <f t="shared" ca="1" si="18"/>
        <v>#N/A</v>
      </c>
      <c r="N98" s="4" t="str">
        <f t="shared" si="26"/>
        <v/>
      </c>
      <c r="O98" s="4" t="str">
        <f t="shared" si="27"/>
        <v/>
      </c>
    </row>
    <row r="99" spans="1:15" x14ac:dyDescent="0.2">
      <c r="A99" s="2" t="str">
        <f t="shared" si="14"/>
        <v/>
      </c>
      <c r="B99" s="2" t="str">
        <f>IF(OR(Settings!$B$42="",C99=Settings!$B$42), IF(AND(TRIM(INDEX(StartDateValues,ROW(A99)))&lt;&gt;"",INDEX(StartDateValues,ROW(A99))&gt;0),INT(INDEX(StartDateValues,ROW(A99))),""),"")</f>
        <v/>
      </c>
      <c r="C99" s="19" t="str">
        <f t="shared" si="15"/>
        <v/>
      </c>
      <c r="D99" s="2" t="str">
        <f t="shared" si="16"/>
        <v/>
      </c>
      <c r="E99" s="4" t="str">
        <f t="shared" si="19"/>
        <v/>
      </c>
      <c r="F99" s="4" t="str">
        <f t="shared" si="20"/>
        <v/>
      </c>
      <c r="G99" s="4" t="str">
        <f t="shared" si="21"/>
        <v/>
      </c>
      <c r="H99" s="2" t="str">
        <f t="shared" si="22"/>
        <v/>
      </c>
      <c r="I99" s="4" t="str">
        <f t="shared" si="23"/>
        <v/>
      </c>
      <c r="J99" s="4" t="str">
        <f t="shared" si="24"/>
        <v/>
      </c>
      <c r="K99" s="4" t="str">
        <f t="shared" si="25"/>
        <v/>
      </c>
      <c r="L99" s="4" t="e">
        <f t="shared" si="17"/>
        <v>#N/A</v>
      </c>
      <c r="M99" s="4" t="e">
        <f t="shared" ca="1" si="18"/>
        <v>#N/A</v>
      </c>
      <c r="N99" s="4" t="str">
        <f t="shared" si="26"/>
        <v/>
      </c>
      <c r="O99" s="4" t="str">
        <f t="shared" si="27"/>
        <v/>
      </c>
    </row>
    <row r="100" spans="1:15" x14ac:dyDescent="0.2">
      <c r="A100" s="2" t="str">
        <f t="shared" si="14"/>
        <v/>
      </c>
      <c r="B100" s="2" t="str">
        <f>IF(OR(Settings!$B$42="",C100=Settings!$B$42), IF(AND(TRIM(INDEX(StartDateValues,ROW(A100)))&lt;&gt;"",INDEX(StartDateValues,ROW(A100))&gt;0),INT(INDEX(StartDateValues,ROW(A100))),""),"")</f>
        <v/>
      </c>
      <c r="C100" s="19" t="str">
        <f t="shared" si="15"/>
        <v/>
      </c>
      <c r="D100" s="2" t="str">
        <f t="shared" si="16"/>
        <v/>
      </c>
      <c r="E100" s="4" t="str">
        <f t="shared" si="19"/>
        <v/>
      </c>
      <c r="F100" s="4" t="str">
        <f t="shared" si="20"/>
        <v/>
      </c>
      <c r="G100" s="4" t="str">
        <f t="shared" si="21"/>
        <v/>
      </c>
      <c r="H100" s="2" t="str">
        <f t="shared" si="22"/>
        <v/>
      </c>
      <c r="I100" s="4" t="str">
        <f t="shared" si="23"/>
        <v/>
      </c>
      <c r="J100" s="4" t="str">
        <f t="shared" si="24"/>
        <v/>
      </c>
      <c r="K100" s="4" t="str">
        <f t="shared" si="25"/>
        <v/>
      </c>
      <c r="L100" s="4" t="e">
        <f t="shared" si="17"/>
        <v>#N/A</v>
      </c>
      <c r="M100" s="4" t="e">
        <f t="shared" ca="1" si="18"/>
        <v>#N/A</v>
      </c>
      <c r="N100" s="4" t="str">
        <f t="shared" si="26"/>
        <v/>
      </c>
      <c r="O100" s="4" t="str">
        <f t="shared" si="27"/>
        <v/>
      </c>
    </row>
    <row r="101" spans="1:15" x14ac:dyDescent="0.2">
      <c r="A101" s="2" t="str">
        <f t="shared" si="14"/>
        <v/>
      </c>
      <c r="B101" s="2" t="str">
        <f>IF(OR(Settings!$B$42="",C101=Settings!$B$42), IF(AND(TRIM(INDEX(StartDateValues,ROW(A101)))&lt;&gt;"",INDEX(StartDateValues,ROW(A101))&gt;0),INT(INDEX(StartDateValues,ROW(A101))),""),"")</f>
        <v/>
      </c>
      <c r="C101" s="19" t="str">
        <f t="shared" si="15"/>
        <v/>
      </c>
      <c r="D101" s="2" t="str">
        <f t="shared" si="16"/>
        <v/>
      </c>
      <c r="E101" s="4" t="str">
        <f t="shared" si="19"/>
        <v/>
      </c>
      <c r="F101" s="4" t="str">
        <f t="shared" si="20"/>
        <v/>
      </c>
      <c r="G101" s="4" t="str">
        <f t="shared" si="21"/>
        <v/>
      </c>
      <c r="H101" s="2" t="str">
        <f t="shared" si="22"/>
        <v/>
      </c>
      <c r="I101" s="4" t="str">
        <f t="shared" si="23"/>
        <v/>
      </c>
      <c r="J101" s="4" t="str">
        <f t="shared" si="24"/>
        <v/>
      </c>
      <c r="K101" s="4" t="str">
        <f t="shared" si="25"/>
        <v/>
      </c>
      <c r="L101" s="4" t="e">
        <f t="shared" si="17"/>
        <v>#N/A</v>
      </c>
      <c r="M101" s="4" t="e">
        <f t="shared" ca="1" si="18"/>
        <v>#N/A</v>
      </c>
      <c r="N101" s="4" t="str">
        <f t="shared" si="26"/>
        <v/>
      </c>
      <c r="O101" s="4" t="str">
        <f t="shared" si="27"/>
        <v/>
      </c>
    </row>
    <row r="102" spans="1:15" x14ac:dyDescent="0.2">
      <c r="A102" s="2" t="str">
        <f t="shared" si="14"/>
        <v/>
      </c>
      <c r="B102" s="2" t="str">
        <f>IF(OR(Settings!$B$42="",C102=Settings!$B$42), IF(AND(TRIM(INDEX(StartDateValues,ROW(A102)))&lt;&gt;"",INDEX(StartDateValues,ROW(A102))&gt;0),INT(INDEX(StartDateValues,ROW(A102))),""),"")</f>
        <v/>
      </c>
      <c r="C102" s="19" t="str">
        <f t="shared" si="15"/>
        <v/>
      </c>
      <c r="D102" s="2" t="str">
        <f t="shared" si="16"/>
        <v/>
      </c>
      <c r="E102" s="4" t="str">
        <f t="shared" si="19"/>
        <v/>
      </c>
      <c r="F102" s="4" t="str">
        <f t="shared" si="20"/>
        <v/>
      </c>
      <c r="G102" s="4" t="str">
        <f t="shared" si="21"/>
        <v/>
      </c>
      <c r="H102" s="2" t="str">
        <f t="shared" si="22"/>
        <v/>
      </c>
      <c r="I102" s="4" t="str">
        <f t="shared" si="23"/>
        <v/>
      </c>
      <c r="J102" s="4" t="str">
        <f t="shared" si="24"/>
        <v/>
      </c>
      <c r="K102" s="4" t="str">
        <f t="shared" si="25"/>
        <v/>
      </c>
      <c r="L102" s="4" t="e">
        <f t="shared" si="17"/>
        <v>#N/A</v>
      </c>
      <c r="M102" s="4" t="e">
        <f t="shared" ca="1" si="18"/>
        <v>#N/A</v>
      </c>
      <c r="N102" s="4" t="str">
        <f t="shared" si="26"/>
        <v/>
      </c>
      <c r="O102" s="4" t="str">
        <f t="shared" si="27"/>
        <v/>
      </c>
    </row>
    <row r="103" spans="1:15" x14ac:dyDescent="0.2">
      <c r="A103" s="2" t="str">
        <f t="shared" si="14"/>
        <v/>
      </c>
      <c r="B103" s="2" t="str">
        <f>IF(OR(Settings!$B$42="",C103=Settings!$B$42), IF(AND(TRIM(INDEX(StartDateValues,ROW(A103)))&lt;&gt;"",INDEX(StartDateValues,ROW(A103))&gt;0),INT(INDEX(StartDateValues,ROW(A103))),""),"")</f>
        <v/>
      </c>
      <c r="C103" s="19" t="str">
        <f t="shared" si="15"/>
        <v/>
      </c>
      <c r="D103" s="2" t="str">
        <f t="shared" si="16"/>
        <v/>
      </c>
      <c r="E103" s="4" t="str">
        <f t="shared" si="19"/>
        <v/>
      </c>
      <c r="F103" s="4" t="str">
        <f t="shared" si="20"/>
        <v/>
      </c>
      <c r="G103" s="4" t="str">
        <f t="shared" si="21"/>
        <v/>
      </c>
      <c r="H103" s="2" t="str">
        <f t="shared" si="22"/>
        <v/>
      </c>
      <c r="I103" s="4" t="str">
        <f t="shared" si="23"/>
        <v/>
      </c>
      <c r="J103" s="4" t="str">
        <f t="shared" si="24"/>
        <v/>
      </c>
      <c r="K103" s="4" t="str">
        <f t="shared" si="25"/>
        <v/>
      </c>
      <c r="L103" s="4" t="e">
        <f t="shared" si="17"/>
        <v>#N/A</v>
      </c>
      <c r="M103" s="4" t="e">
        <f t="shared" ca="1" si="18"/>
        <v>#N/A</v>
      </c>
      <c r="N103" s="4" t="str">
        <f t="shared" si="26"/>
        <v/>
      </c>
      <c r="O103" s="4" t="str">
        <f t="shared" si="27"/>
        <v/>
      </c>
    </row>
    <row r="104" spans="1:15" x14ac:dyDescent="0.2">
      <c r="A104" s="2" t="str">
        <f t="shared" si="14"/>
        <v/>
      </c>
      <c r="B104" s="2" t="str">
        <f>IF(OR(Settings!$B$42="",C104=Settings!$B$42), IF(AND(TRIM(INDEX(StartDateValues,ROW(A104)))&lt;&gt;"",INDEX(StartDateValues,ROW(A104))&gt;0),INT(INDEX(StartDateValues,ROW(A104))),""),"")</f>
        <v/>
      </c>
      <c r="C104" s="19" t="str">
        <f t="shared" si="15"/>
        <v/>
      </c>
      <c r="D104" s="2" t="str">
        <f t="shared" si="16"/>
        <v/>
      </c>
      <c r="E104" s="4" t="str">
        <f t="shared" si="19"/>
        <v/>
      </c>
      <c r="F104" s="4" t="str">
        <f t="shared" si="20"/>
        <v/>
      </c>
      <c r="G104" s="4" t="str">
        <f t="shared" si="21"/>
        <v/>
      </c>
      <c r="H104" s="2" t="str">
        <f t="shared" si="22"/>
        <v/>
      </c>
      <c r="I104" s="4" t="str">
        <f t="shared" si="23"/>
        <v/>
      </c>
      <c r="J104" s="4" t="str">
        <f t="shared" si="24"/>
        <v/>
      </c>
      <c r="K104" s="4" t="str">
        <f t="shared" si="25"/>
        <v/>
      </c>
      <c r="L104" s="4" t="e">
        <f t="shared" si="17"/>
        <v>#N/A</v>
      </c>
      <c r="M104" s="4" t="e">
        <f t="shared" ca="1" si="18"/>
        <v>#N/A</v>
      </c>
      <c r="N104" s="4" t="str">
        <f t="shared" si="26"/>
        <v/>
      </c>
      <c r="O104" s="4" t="str">
        <f t="shared" si="27"/>
        <v/>
      </c>
    </row>
    <row r="105" spans="1:15" x14ac:dyDescent="0.2">
      <c r="A105" s="2" t="str">
        <f t="shared" si="14"/>
        <v/>
      </c>
      <c r="B105" s="2" t="str">
        <f>IF(OR(Settings!$B$42="",C105=Settings!$B$42), IF(AND(TRIM(INDEX(StartDateValues,ROW(A105)))&lt;&gt;"",INDEX(StartDateValues,ROW(A105))&gt;0),INT(INDEX(StartDateValues,ROW(A105))),""),"")</f>
        <v/>
      </c>
      <c r="C105" s="19" t="str">
        <f t="shared" si="15"/>
        <v/>
      </c>
      <c r="D105" s="2" t="str">
        <f t="shared" si="16"/>
        <v/>
      </c>
      <c r="E105" s="4" t="str">
        <f t="shared" si="19"/>
        <v/>
      </c>
      <c r="F105" s="4" t="str">
        <f t="shared" si="20"/>
        <v/>
      </c>
      <c r="G105" s="4" t="str">
        <f t="shared" si="21"/>
        <v/>
      </c>
      <c r="H105" s="2" t="str">
        <f t="shared" si="22"/>
        <v/>
      </c>
      <c r="I105" s="4" t="str">
        <f t="shared" si="23"/>
        <v/>
      </c>
      <c r="J105" s="4" t="str">
        <f t="shared" si="24"/>
        <v/>
      </c>
      <c r="K105" s="4" t="str">
        <f t="shared" si="25"/>
        <v/>
      </c>
      <c r="L105" s="4" t="e">
        <f t="shared" si="17"/>
        <v>#N/A</v>
      </c>
      <c r="M105" s="4" t="e">
        <f t="shared" ca="1" si="18"/>
        <v>#N/A</v>
      </c>
      <c r="N105" s="4" t="str">
        <f t="shared" si="26"/>
        <v/>
      </c>
      <c r="O105" s="4" t="str">
        <f t="shared" si="27"/>
        <v/>
      </c>
    </row>
    <row r="106" spans="1:15" x14ac:dyDescent="0.2">
      <c r="A106" s="2" t="str">
        <f t="shared" si="14"/>
        <v/>
      </c>
      <c r="B106" s="2" t="str">
        <f>IF(OR(Settings!$B$42="",C106=Settings!$B$42), IF(AND(TRIM(INDEX(StartDateValues,ROW(A106)))&lt;&gt;"",INDEX(StartDateValues,ROW(A106))&gt;0),INT(INDEX(StartDateValues,ROW(A106))),""),"")</f>
        <v/>
      </c>
      <c r="C106" s="19" t="str">
        <f t="shared" si="15"/>
        <v/>
      </c>
      <c r="D106" s="2" t="str">
        <f t="shared" si="16"/>
        <v/>
      </c>
      <c r="E106" s="4" t="str">
        <f t="shared" si="19"/>
        <v/>
      </c>
      <c r="F106" s="4" t="str">
        <f t="shared" si="20"/>
        <v/>
      </c>
      <c r="G106" s="4" t="str">
        <f t="shared" si="21"/>
        <v/>
      </c>
      <c r="H106" s="2" t="str">
        <f t="shared" si="22"/>
        <v/>
      </c>
      <c r="I106" s="4" t="str">
        <f t="shared" si="23"/>
        <v/>
      </c>
      <c r="J106" s="4" t="str">
        <f t="shared" si="24"/>
        <v/>
      </c>
      <c r="K106" s="4" t="str">
        <f t="shared" si="25"/>
        <v/>
      </c>
      <c r="L106" s="4" t="e">
        <f t="shared" si="17"/>
        <v>#N/A</v>
      </c>
      <c r="M106" s="4" t="e">
        <f t="shared" ca="1" si="18"/>
        <v>#N/A</v>
      </c>
      <c r="N106" s="4" t="str">
        <f t="shared" si="26"/>
        <v/>
      </c>
      <c r="O106" s="4" t="str">
        <f t="shared" si="27"/>
        <v/>
      </c>
    </row>
    <row r="107" spans="1:15" x14ac:dyDescent="0.2">
      <c r="A107" s="2" t="str">
        <f t="shared" si="14"/>
        <v/>
      </c>
      <c r="B107" s="2" t="str">
        <f>IF(OR(Settings!$B$42="",C107=Settings!$B$42), IF(AND(TRIM(INDEX(StartDateValues,ROW(A107)))&lt;&gt;"",INDEX(StartDateValues,ROW(A107))&gt;0),INT(INDEX(StartDateValues,ROW(A107))),""),"")</f>
        <v/>
      </c>
      <c r="C107" s="19" t="str">
        <f t="shared" si="15"/>
        <v/>
      </c>
      <c r="D107" s="2" t="str">
        <f t="shared" si="16"/>
        <v/>
      </c>
      <c r="E107" s="4" t="str">
        <f t="shared" si="19"/>
        <v/>
      </c>
      <c r="F107" s="4" t="str">
        <f t="shared" si="20"/>
        <v/>
      </c>
      <c r="G107" s="4" t="str">
        <f t="shared" si="21"/>
        <v/>
      </c>
      <c r="H107" s="2" t="str">
        <f t="shared" si="22"/>
        <v/>
      </c>
      <c r="I107" s="4" t="str">
        <f t="shared" si="23"/>
        <v/>
      </c>
      <c r="J107" s="4" t="str">
        <f t="shared" si="24"/>
        <v/>
      </c>
      <c r="K107" s="4" t="str">
        <f t="shared" si="25"/>
        <v/>
      </c>
      <c r="L107" s="4" t="e">
        <f t="shared" si="17"/>
        <v>#N/A</v>
      </c>
      <c r="M107" s="4" t="e">
        <f t="shared" ca="1" si="18"/>
        <v>#N/A</v>
      </c>
      <c r="N107" s="4" t="str">
        <f t="shared" si="26"/>
        <v/>
      </c>
      <c r="O107" s="4" t="str">
        <f t="shared" si="27"/>
        <v/>
      </c>
    </row>
    <row r="108" spans="1:15" x14ac:dyDescent="0.2">
      <c r="A108" s="2" t="str">
        <f t="shared" si="14"/>
        <v/>
      </c>
      <c r="B108" s="2" t="str">
        <f>IF(OR(Settings!$B$42="",C108=Settings!$B$42), IF(AND(TRIM(INDEX(StartDateValues,ROW(A108)))&lt;&gt;"",INDEX(StartDateValues,ROW(A108))&gt;0),INT(INDEX(StartDateValues,ROW(A108))),""),"")</f>
        <v/>
      </c>
      <c r="C108" s="19" t="str">
        <f t="shared" si="15"/>
        <v/>
      </c>
      <c r="D108" s="2" t="str">
        <f t="shared" si="16"/>
        <v/>
      </c>
      <c r="E108" s="4" t="str">
        <f t="shared" si="19"/>
        <v/>
      </c>
      <c r="F108" s="4" t="str">
        <f t="shared" si="20"/>
        <v/>
      </c>
      <c r="G108" s="4" t="str">
        <f t="shared" si="21"/>
        <v/>
      </c>
      <c r="H108" s="2" t="str">
        <f t="shared" si="22"/>
        <v/>
      </c>
      <c r="I108" s="4" t="str">
        <f t="shared" si="23"/>
        <v/>
      </c>
      <c r="J108" s="4" t="str">
        <f t="shared" si="24"/>
        <v/>
      </c>
      <c r="K108" s="4" t="str">
        <f t="shared" si="25"/>
        <v/>
      </c>
      <c r="L108" s="4" t="e">
        <f t="shared" si="17"/>
        <v>#N/A</v>
      </c>
      <c r="M108" s="4" t="e">
        <f t="shared" ca="1" si="18"/>
        <v>#N/A</v>
      </c>
      <c r="N108" s="4" t="str">
        <f t="shared" si="26"/>
        <v/>
      </c>
      <c r="O108" s="4" t="str">
        <f t="shared" si="27"/>
        <v/>
      </c>
    </row>
    <row r="109" spans="1:15" x14ac:dyDescent="0.2">
      <c r="A109" s="2" t="str">
        <f t="shared" si="14"/>
        <v/>
      </c>
      <c r="B109" s="2" t="str">
        <f>IF(OR(Settings!$B$42="",C109=Settings!$B$42), IF(AND(TRIM(INDEX(StartDateValues,ROW(A109)))&lt;&gt;"",INDEX(StartDateValues,ROW(A109))&gt;0),INT(INDEX(StartDateValues,ROW(A109))),""),"")</f>
        <v/>
      </c>
      <c r="C109" s="19" t="str">
        <f t="shared" si="15"/>
        <v/>
      </c>
      <c r="D109" s="2" t="str">
        <f t="shared" si="16"/>
        <v/>
      </c>
      <c r="E109" s="4" t="str">
        <f t="shared" si="19"/>
        <v/>
      </c>
      <c r="F109" s="4" t="str">
        <f t="shared" si="20"/>
        <v/>
      </c>
      <c r="G109" s="4" t="str">
        <f t="shared" si="21"/>
        <v/>
      </c>
      <c r="H109" s="2" t="str">
        <f t="shared" si="22"/>
        <v/>
      </c>
      <c r="I109" s="4" t="str">
        <f t="shared" si="23"/>
        <v/>
      </c>
      <c r="J109" s="4" t="str">
        <f t="shared" si="24"/>
        <v/>
      </c>
      <c r="K109" s="4" t="str">
        <f t="shared" si="25"/>
        <v/>
      </c>
      <c r="L109" s="4" t="e">
        <f t="shared" si="17"/>
        <v>#N/A</v>
      </c>
      <c r="M109" s="4" t="e">
        <f t="shared" ca="1" si="18"/>
        <v>#N/A</v>
      </c>
      <c r="N109" s="4" t="str">
        <f t="shared" si="26"/>
        <v/>
      </c>
      <c r="O109" s="4" t="str">
        <f t="shared" si="27"/>
        <v/>
      </c>
    </row>
    <row r="110" spans="1:15" x14ac:dyDescent="0.2">
      <c r="A110" s="2" t="str">
        <f t="shared" si="14"/>
        <v/>
      </c>
      <c r="B110" s="2" t="str">
        <f>IF(OR(Settings!$B$42="",C110=Settings!$B$42), IF(AND(TRIM(INDEX(StartDateValues,ROW(A110)))&lt;&gt;"",INDEX(StartDateValues,ROW(A110))&gt;0),INT(INDEX(StartDateValues,ROW(A110))),""),"")</f>
        <v/>
      </c>
      <c r="C110" s="19" t="str">
        <f t="shared" si="15"/>
        <v/>
      </c>
      <c r="D110" s="2" t="str">
        <f t="shared" si="16"/>
        <v/>
      </c>
      <c r="E110" s="4" t="str">
        <f t="shared" si="19"/>
        <v/>
      </c>
      <c r="F110" s="4" t="str">
        <f t="shared" si="20"/>
        <v/>
      </c>
      <c r="G110" s="4" t="str">
        <f t="shared" si="21"/>
        <v/>
      </c>
      <c r="H110" s="2" t="str">
        <f t="shared" si="22"/>
        <v/>
      </c>
      <c r="I110" s="4" t="str">
        <f t="shared" si="23"/>
        <v/>
      </c>
      <c r="J110" s="4" t="str">
        <f t="shared" si="24"/>
        <v/>
      </c>
      <c r="K110" s="4" t="str">
        <f t="shared" si="25"/>
        <v/>
      </c>
      <c r="L110" s="4" t="e">
        <f t="shared" si="17"/>
        <v>#N/A</v>
      </c>
      <c r="M110" s="4" t="e">
        <f t="shared" ca="1" si="18"/>
        <v>#N/A</v>
      </c>
      <c r="N110" s="4" t="str">
        <f t="shared" si="26"/>
        <v/>
      </c>
      <c r="O110" s="4" t="str">
        <f t="shared" si="27"/>
        <v/>
      </c>
    </row>
    <row r="111" spans="1:15" x14ac:dyDescent="0.2">
      <c r="A111" s="2" t="str">
        <f t="shared" si="14"/>
        <v/>
      </c>
      <c r="B111" s="2" t="str">
        <f>IF(OR(Settings!$B$42="",C111=Settings!$B$42), IF(AND(TRIM(INDEX(StartDateValues,ROW(A111)))&lt;&gt;"",INDEX(StartDateValues,ROW(A111))&gt;0),INT(INDEX(StartDateValues,ROW(A111))),""),"")</f>
        <v/>
      </c>
      <c r="C111" s="19" t="str">
        <f t="shared" si="15"/>
        <v/>
      </c>
      <c r="D111" s="2" t="str">
        <f t="shared" si="16"/>
        <v/>
      </c>
      <c r="E111" s="4" t="str">
        <f t="shared" si="19"/>
        <v/>
      </c>
      <c r="F111" s="4" t="str">
        <f t="shared" si="20"/>
        <v/>
      </c>
      <c r="G111" s="4" t="str">
        <f t="shared" si="21"/>
        <v/>
      </c>
      <c r="H111" s="2" t="str">
        <f t="shared" si="22"/>
        <v/>
      </c>
      <c r="I111" s="4" t="str">
        <f t="shared" si="23"/>
        <v/>
      </c>
      <c r="J111" s="4" t="str">
        <f t="shared" si="24"/>
        <v/>
      </c>
      <c r="K111" s="4" t="str">
        <f t="shared" si="25"/>
        <v/>
      </c>
      <c r="L111" s="4" t="e">
        <f t="shared" si="17"/>
        <v>#N/A</v>
      </c>
      <c r="M111" s="4" t="e">
        <f t="shared" ca="1" si="18"/>
        <v>#N/A</v>
      </c>
      <c r="N111" s="4" t="str">
        <f t="shared" si="26"/>
        <v/>
      </c>
      <c r="O111" s="4" t="str">
        <f t="shared" si="27"/>
        <v/>
      </c>
    </row>
    <row r="112" spans="1:15" x14ac:dyDescent="0.2">
      <c r="A112" s="2" t="str">
        <f t="shared" si="14"/>
        <v/>
      </c>
      <c r="B112" s="2" t="str">
        <f>IF(OR(Settings!$B$42="",C112=Settings!$B$42), IF(AND(TRIM(INDEX(StartDateValues,ROW(A112)))&lt;&gt;"",INDEX(StartDateValues,ROW(A112))&gt;0),INT(INDEX(StartDateValues,ROW(A112))),""),"")</f>
        <v/>
      </c>
      <c r="C112" s="19" t="str">
        <f t="shared" si="15"/>
        <v/>
      </c>
      <c r="D112" s="2" t="str">
        <f t="shared" si="16"/>
        <v/>
      </c>
      <c r="E112" s="4" t="str">
        <f t="shared" si="19"/>
        <v/>
      </c>
      <c r="F112" s="4" t="str">
        <f t="shared" si="20"/>
        <v/>
      </c>
      <c r="G112" s="4" t="str">
        <f t="shared" si="21"/>
        <v/>
      </c>
      <c r="H112" s="2" t="str">
        <f t="shared" si="22"/>
        <v/>
      </c>
      <c r="I112" s="4" t="str">
        <f t="shared" si="23"/>
        <v/>
      </c>
      <c r="J112" s="4" t="str">
        <f t="shared" si="24"/>
        <v/>
      </c>
      <c r="K112" s="4" t="str">
        <f t="shared" si="25"/>
        <v/>
      </c>
      <c r="L112" s="4" t="e">
        <f t="shared" si="17"/>
        <v>#N/A</v>
      </c>
      <c r="M112" s="4" t="e">
        <f t="shared" ca="1" si="18"/>
        <v>#N/A</v>
      </c>
      <c r="N112" s="4" t="str">
        <f t="shared" si="26"/>
        <v/>
      </c>
      <c r="O112" s="4" t="str">
        <f t="shared" si="27"/>
        <v/>
      </c>
    </row>
    <row r="113" spans="1:15" x14ac:dyDescent="0.2">
      <c r="A113" s="2" t="str">
        <f t="shared" si="14"/>
        <v/>
      </c>
      <c r="B113" s="2" t="str">
        <f>IF(OR(Settings!$B$42="",C113=Settings!$B$42), IF(AND(TRIM(INDEX(StartDateValues,ROW(A113)))&lt;&gt;"",INDEX(StartDateValues,ROW(A113))&gt;0),INT(INDEX(StartDateValues,ROW(A113))),""),"")</f>
        <v/>
      </c>
      <c r="C113" s="19" t="str">
        <f t="shared" si="15"/>
        <v/>
      </c>
      <c r="D113" s="2" t="str">
        <f t="shared" si="16"/>
        <v/>
      </c>
      <c r="E113" s="4" t="str">
        <f t="shared" si="19"/>
        <v/>
      </c>
      <c r="F113" s="4" t="str">
        <f t="shared" si="20"/>
        <v/>
      </c>
      <c r="G113" s="4" t="str">
        <f t="shared" si="21"/>
        <v/>
      </c>
      <c r="H113" s="2" t="str">
        <f t="shared" si="22"/>
        <v/>
      </c>
      <c r="I113" s="4" t="str">
        <f t="shared" si="23"/>
        <v/>
      </c>
      <c r="J113" s="4" t="str">
        <f t="shared" si="24"/>
        <v/>
      </c>
      <c r="K113" s="4" t="str">
        <f t="shared" si="25"/>
        <v/>
      </c>
      <c r="L113" s="4" t="e">
        <f t="shared" si="17"/>
        <v>#N/A</v>
      </c>
      <c r="M113" s="4" t="e">
        <f t="shared" ca="1" si="18"/>
        <v>#N/A</v>
      </c>
      <c r="N113" s="4" t="str">
        <f t="shared" si="26"/>
        <v/>
      </c>
      <c r="O113" s="4" t="str">
        <f t="shared" si="27"/>
        <v/>
      </c>
    </row>
    <row r="114" spans="1:15" x14ac:dyDescent="0.2">
      <c r="A114" s="2" t="str">
        <f t="shared" si="14"/>
        <v/>
      </c>
      <c r="B114" s="2" t="str">
        <f>IF(OR(Settings!$B$42="",C114=Settings!$B$42), IF(AND(TRIM(INDEX(StartDateValues,ROW(A114)))&lt;&gt;"",INDEX(StartDateValues,ROW(A114))&gt;0),INT(INDEX(StartDateValues,ROW(A114))),""),"")</f>
        <v/>
      </c>
      <c r="C114" s="19" t="str">
        <f t="shared" si="15"/>
        <v/>
      </c>
      <c r="D114" s="2" t="str">
        <f t="shared" si="16"/>
        <v/>
      </c>
      <c r="E114" s="4" t="str">
        <f t="shared" si="19"/>
        <v/>
      </c>
      <c r="F114" s="4" t="str">
        <f t="shared" si="20"/>
        <v/>
      </c>
      <c r="G114" s="4" t="str">
        <f t="shared" si="21"/>
        <v/>
      </c>
      <c r="H114" s="2" t="str">
        <f t="shared" si="22"/>
        <v/>
      </c>
      <c r="I114" s="4" t="str">
        <f t="shared" si="23"/>
        <v/>
      </c>
      <c r="J114" s="4" t="str">
        <f t="shared" si="24"/>
        <v/>
      </c>
      <c r="K114" s="4" t="str">
        <f t="shared" si="25"/>
        <v/>
      </c>
      <c r="L114" s="4" t="e">
        <f t="shared" si="17"/>
        <v>#N/A</v>
      </c>
      <c r="M114" s="4" t="e">
        <f t="shared" ca="1" si="18"/>
        <v>#N/A</v>
      </c>
      <c r="N114" s="4" t="str">
        <f t="shared" si="26"/>
        <v/>
      </c>
      <c r="O114" s="4" t="str">
        <f t="shared" si="27"/>
        <v/>
      </c>
    </row>
    <row r="115" spans="1:15" x14ac:dyDescent="0.2">
      <c r="A115" s="2" t="str">
        <f t="shared" si="14"/>
        <v/>
      </c>
      <c r="B115" s="2" t="str">
        <f>IF(OR(Settings!$B$42="",C115=Settings!$B$42), IF(AND(TRIM(INDEX(StartDateValues,ROW(A115)))&lt;&gt;"",INDEX(StartDateValues,ROW(A115))&gt;0),INT(INDEX(StartDateValues,ROW(A115))),""),"")</f>
        <v/>
      </c>
      <c r="C115" s="19" t="str">
        <f t="shared" si="15"/>
        <v/>
      </c>
      <c r="D115" s="2" t="str">
        <f t="shared" si="16"/>
        <v/>
      </c>
      <c r="E115" s="4" t="str">
        <f t="shared" si="19"/>
        <v/>
      </c>
      <c r="F115" s="4" t="str">
        <f t="shared" si="20"/>
        <v/>
      </c>
      <c r="G115" s="4" t="str">
        <f t="shared" si="21"/>
        <v/>
      </c>
      <c r="H115" s="2" t="str">
        <f t="shared" si="22"/>
        <v/>
      </c>
      <c r="I115" s="4" t="str">
        <f t="shared" si="23"/>
        <v/>
      </c>
      <c r="J115" s="4" t="str">
        <f t="shared" si="24"/>
        <v/>
      </c>
      <c r="K115" s="4" t="str">
        <f t="shared" si="25"/>
        <v/>
      </c>
      <c r="L115" s="4" t="e">
        <f t="shared" si="17"/>
        <v>#N/A</v>
      </c>
      <c r="M115" s="4" t="e">
        <f t="shared" ca="1" si="18"/>
        <v>#N/A</v>
      </c>
      <c r="N115" s="4" t="str">
        <f t="shared" si="26"/>
        <v/>
      </c>
      <c r="O115" s="4" t="str">
        <f t="shared" si="27"/>
        <v/>
      </c>
    </row>
    <row r="116" spans="1:15" x14ac:dyDescent="0.2">
      <c r="A116" s="2" t="str">
        <f t="shared" si="14"/>
        <v/>
      </c>
      <c r="B116" s="2" t="str">
        <f>IF(OR(Settings!$B$42="",C116=Settings!$B$42), IF(AND(TRIM(INDEX(StartDateValues,ROW(A116)))&lt;&gt;"",INDEX(StartDateValues,ROW(A116))&gt;0),INT(INDEX(StartDateValues,ROW(A116))),""),"")</f>
        <v/>
      </c>
      <c r="C116" s="19" t="str">
        <f t="shared" si="15"/>
        <v/>
      </c>
      <c r="D116" s="2" t="str">
        <f t="shared" si="16"/>
        <v/>
      </c>
      <c r="E116" s="4" t="str">
        <f t="shared" si="19"/>
        <v/>
      </c>
      <c r="F116" s="4" t="str">
        <f t="shared" si="20"/>
        <v/>
      </c>
      <c r="G116" s="4" t="str">
        <f t="shared" si="21"/>
        <v/>
      </c>
      <c r="H116" s="2" t="str">
        <f t="shared" si="22"/>
        <v/>
      </c>
      <c r="I116" s="4" t="str">
        <f t="shared" si="23"/>
        <v/>
      </c>
      <c r="J116" s="4" t="str">
        <f t="shared" si="24"/>
        <v/>
      </c>
      <c r="K116" s="4" t="str">
        <f t="shared" si="25"/>
        <v/>
      </c>
      <c r="L116" s="4" t="e">
        <f t="shared" si="17"/>
        <v>#N/A</v>
      </c>
      <c r="M116" s="4" t="e">
        <f t="shared" ca="1" si="18"/>
        <v>#N/A</v>
      </c>
      <c r="N116" s="4" t="str">
        <f t="shared" si="26"/>
        <v/>
      </c>
      <c r="O116" s="4" t="str">
        <f t="shared" si="27"/>
        <v/>
      </c>
    </row>
    <row r="117" spans="1:15" x14ac:dyDescent="0.2">
      <c r="A117" s="2" t="str">
        <f t="shared" si="14"/>
        <v/>
      </c>
      <c r="B117" s="2" t="str">
        <f>IF(OR(Settings!$B$42="",C117=Settings!$B$42), IF(AND(TRIM(INDEX(StartDateValues,ROW(A117)))&lt;&gt;"",INDEX(StartDateValues,ROW(A117))&gt;0),INT(INDEX(StartDateValues,ROW(A117))),""),"")</f>
        <v/>
      </c>
      <c r="C117" s="19" t="str">
        <f t="shared" si="15"/>
        <v/>
      </c>
      <c r="D117" s="2" t="str">
        <f t="shared" si="16"/>
        <v/>
      </c>
      <c r="E117" s="4" t="str">
        <f t="shared" si="19"/>
        <v/>
      </c>
      <c r="F117" s="4" t="str">
        <f t="shared" si="20"/>
        <v/>
      </c>
      <c r="G117" s="4" t="str">
        <f t="shared" si="21"/>
        <v/>
      </c>
      <c r="H117" s="2" t="str">
        <f t="shared" si="22"/>
        <v/>
      </c>
      <c r="I117" s="4" t="str">
        <f t="shared" si="23"/>
        <v/>
      </c>
      <c r="J117" s="4" t="str">
        <f t="shared" si="24"/>
        <v/>
      </c>
      <c r="K117" s="4" t="str">
        <f t="shared" si="25"/>
        <v/>
      </c>
      <c r="L117" s="4" t="e">
        <f t="shared" si="17"/>
        <v>#N/A</v>
      </c>
      <c r="M117" s="4" t="e">
        <f t="shared" ca="1" si="18"/>
        <v>#N/A</v>
      </c>
      <c r="N117" s="4" t="str">
        <f t="shared" si="26"/>
        <v/>
      </c>
      <c r="O117" s="4" t="str">
        <f t="shared" si="27"/>
        <v/>
      </c>
    </row>
    <row r="118" spans="1:15" x14ac:dyDescent="0.2">
      <c r="A118" s="2" t="str">
        <f t="shared" si="14"/>
        <v/>
      </c>
      <c r="B118" s="2" t="str">
        <f>IF(OR(Settings!$B$42="",C118=Settings!$B$42), IF(AND(TRIM(INDEX(StartDateValues,ROW(A118)))&lt;&gt;"",INDEX(StartDateValues,ROW(A118))&gt;0),INT(INDEX(StartDateValues,ROW(A118))),""),"")</f>
        <v/>
      </c>
      <c r="C118" s="19" t="str">
        <f t="shared" si="15"/>
        <v/>
      </c>
      <c r="D118" s="2" t="str">
        <f t="shared" si="16"/>
        <v/>
      </c>
      <c r="E118" s="4" t="str">
        <f t="shared" si="19"/>
        <v/>
      </c>
      <c r="F118" s="4" t="str">
        <f t="shared" si="20"/>
        <v/>
      </c>
      <c r="G118" s="4" t="str">
        <f t="shared" si="21"/>
        <v/>
      </c>
      <c r="H118" s="2" t="str">
        <f t="shared" si="22"/>
        <v/>
      </c>
      <c r="I118" s="4" t="str">
        <f t="shared" si="23"/>
        <v/>
      </c>
      <c r="J118" s="4" t="str">
        <f t="shared" si="24"/>
        <v/>
      </c>
      <c r="K118" s="4" t="str">
        <f t="shared" si="25"/>
        <v/>
      </c>
      <c r="L118" s="4" t="e">
        <f t="shared" si="17"/>
        <v>#N/A</v>
      </c>
      <c r="M118" s="4" t="e">
        <f t="shared" ca="1" si="18"/>
        <v>#N/A</v>
      </c>
      <c r="N118" s="4" t="str">
        <f t="shared" si="26"/>
        <v/>
      </c>
      <c r="O118" s="4" t="str">
        <f t="shared" si="27"/>
        <v/>
      </c>
    </row>
    <row r="119" spans="1:15" x14ac:dyDescent="0.2">
      <c r="A119" s="2" t="str">
        <f t="shared" si="14"/>
        <v/>
      </c>
      <c r="B119" s="2" t="str">
        <f>IF(OR(Settings!$B$42="",C119=Settings!$B$42), IF(AND(TRIM(INDEX(StartDateValues,ROW(A119)))&lt;&gt;"",INDEX(StartDateValues,ROW(A119))&gt;0),INT(INDEX(StartDateValues,ROW(A119))),""),"")</f>
        <v/>
      </c>
      <c r="C119" s="19" t="str">
        <f t="shared" si="15"/>
        <v/>
      </c>
      <c r="D119" s="2" t="str">
        <f t="shared" si="16"/>
        <v/>
      </c>
      <c r="E119" s="4" t="str">
        <f t="shared" si="19"/>
        <v/>
      </c>
      <c r="F119" s="4" t="str">
        <f t="shared" si="20"/>
        <v/>
      </c>
      <c r="G119" s="4" t="str">
        <f t="shared" si="21"/>
        <v/>
      </c>
      <c r="H119" s="2" t="str">
        <f t="shared" si="22"/>
        <v/>
      </c>
      <c r="I119" s="4" t="str">
        <f t="shared" si="23"/>
        <v/>
      </c>
      <c r="J119" s="4" t="str">
        <f t="shared" si="24"/>
        <v/>
      </c>
      <c r="K119" s="4" t="str">
        <f t="shared" si="25"/>
        <v/>
      </c>
      <c r="L119" s="4" t="e">
        <f t="shared" si="17"/>
        <v>#N/A</v>
      </c>
      <c r="M119" s="4" t="e">
        <f t="shared" ca="1" si="18"/>
        <v>#N/A</v>
      </c>
      <c r="N119" s="4" t="str">
        <f t="shared" si="26"/>
        <v/>
      </c>
      <c r="O119" s="4" t="str">
        <f t="shared" si="27"/>
        <v/>
      </c>
    </row>
    <row r="120" spans="1:15" x14ac:dyDescent="0.2">
      <c r="A120" s="2" t="str">
        <f t="shared" si="14"/>
        <v/>
      </c>
      <c r="B120" s="2" t="str">
        <f>IF(OR(Settings!$B$42="",C120=Settings!$B$42), IF(AND(TRIM(INDEX(StartDateValues,ROW(A120)))&lt;&gt;"",INDEX(StartDateValues,ROW(A120))&gt;0),INT(INDEX(StartDateValues,ROW(A120))),""),"")</f>
        <v/>
      </c>
      <c r="C120" s="19" t="str">
        <f t="shared" si="15"/>
        <v/>
      </c>
      <c r="D120" s="2" t="str">
        <f t="shared" si="16"/>
        <v/>
      </c>
      <c r="E120" s="4" t="str">
        <f t="shared" si="19"/>
        <v/>
      </c>
      <c r="F120" s="4" t="str">
        <f t="shared" si="20"/>
        <v/>
      </c>
      <c r="G120" s="4" t="str">
        <f t="shared" si="21"/>
        <v/>
      </c>
      <c r="H120" s="2" t="str">
        <f t="shared" si="22"/>
        <v/>
      </c>
      <c r="I120" s="4" t="str">
        <f t="shared" si="23"/>
        <v/>
      </c>
      <c r="J120" s="4" t="str">
        <f t="shared" si="24"/>
        <v/>
      </c>
      <c r="K120" s="4" t="str">
        <f t="shared" si="25"/>
        <v/>
      </c>
      <c r="L120" s="4" t="e">
        <f t="shared" si="17"/>
        <v>#N/A</v>
      </c>
      <c r="M120" s="4" t="e">
        <f t="shared" ca="1" si="18"/>
        <v>#N/A</v>
      </c>
      <c r="N120" s="4" t="str">
        <f t="shared" si="26"/>
        <v/>
      </c>
      <c r="O120" s="4" t="str">
        <f t="shared" si="27"/>
        <v/>
      </c>
    </row>
    <row r="121" spans="1:15" x14ac:dyDescent="0.2">
      <c r="A121" s="2" t="str">
        <f t="shared" si="14"/>
        <v/>
      </c>
      <c r="B121" s="2" t="str">
        <f>IF(OR(Settings!$B$42="",C121=Settings!$B$42), IF(AND(TRIM(INDEX(StartDateValues,ROW(A121)))&lt;&gt;"",INDEX(StartDateValues,ROW(A121))&gt;0),INT(INDEX(StartDateValues,ROW(A121))),""),"")</f>
        <v/>
      </c>
      <c r="C121" s="19" t="str">
        <f t="shared" si="15"/>
        <v/>
      </c>
      <c r="D121" s="2" t="str">
        <f t="shared" si="16"/>
        <v/>
      </c>
      <c r="E121" s="4" t="str">
        <f t="shared" si="19"/>
        <v/>
      </c>
      <c r="F121" s="4" t="str">
        <f t="shared" si="20"/>
        <v/>
      </c>
      <c r="G121" s="4" t="str">
        <f t="shared" si="21"/>
        <v/>
      </c>
      <c r="H121" s="2" t="str">
        <f t="shared" si="22"/>
        <v/>
      </c>
      <c r="I121" s="4" t="str">
        <f t="shared" si="23"/>
        <v/>
      </c>
      <c r="J121" s="4" t="str">
        <f t="shared" si="24"/>
        <v/>
      </c>
      <c r="K121" s="4" t="str">
        <f t="shared" si="25"/>
        <v/>
      </c>
      <c r="L121" s="4" t="e">
        <f t="shared" si="17"/>
        <v>#N/A</v>
      </c>
      <c r="M121" s="4" t="e">
        <f t="shared" ca="1" si="18"/>
        <v>#N/A</v>
      </c>
      <c r="N121" s="4" t="str">
        <f t="shared" si="26"/>
        <v/>
      </c>
      <c r="O121" s="4" t="str">
        <f t="shared" si="27"/>
        <v/>
      </c>
    </row>
    <row r="122" spans="1:15" x14ac:dyDescent="0.2">
      <c r="A122" s="2" t="str">
        <f t="shared" si="14"/>
        <v/>
      </c>
      <c r="B122" s="2" t="str">
        <f>IF(OR(Settings!$B$42="",C122=Settings!$B$42), IF(AND(TRIM(INDEX(StartDateValues,ROW(A122)))&lt;&gt;"",INDEX(StartDateValues,ROW(A122))&gt;0),INT(INDEX(StartDateValues,ROW(A122))),""),"")</f>
        <v/>
      </c>
      <c r="C122" s="19" t="str">
        <f t="shared" si="15"/>
        <v/>
      </c>
      <c r="D122" s="2" t="str">
        <f t="shared" si="16"/>
        <v/>
      </c>
      <c r="E122" s="4" t="str">
        <f t="shared" si="19"/>
        <v/>
      </c>
      <c r="F122" s="4" t="str">
        <f t="shared" si="20"/>
        <v/>
      </c>
      <c r="G122" s="4" t="str">
        <f t="shared" si="21"/>
        <v/>
      </c>
      <c r="H122" s="2" t="str">
        <f t="shared" si="22"/>
        <v/>
      </c>
      <c r="I122" s="4" t="str">
        <f t="shared" si="23"/>
        <v/>
      </c>
      <c r="J122" s="4" t="str">
        <f t="shared" si="24"/>
        <v/>
      </c>
      <c r="K122" s="4" t="str">
        <f t="shared" si="25"/>
        <v/>
      </c>
      <c r="L122" s="4" t="e">
        <f t="shared" si="17"/>
        <v>#N/A</v>
      </c>
      <c r="M122" s="4" t="e">
        <f t="shared" ca="1" si="18"/>
        <v>#N/A</v>
      </c>
      <c r="N122" s="4" t="str">
        <f t="shared" si="26"/>
        <v/>
      </c>
      <c r="O122" s="4" t="str">
        <f t="shared" si="27"/>
        <v/>
      </c>
    </row>
    <row r="123" spans="1:15" x14ac:dyDescent="0.2">
      <c r="A123" s="2" t="str">
        <f t="shared" si="14"/>
        <v/>
      </c>
      <c r="B123" s="2" t="str">
        <f>IF(OR(Settings!$B$42="",C123=Settings!$B$42), IF(AND(TRIM(INDEX(StartDateValues,ROW(A123)))&lt;&gt;"",INDEX(StartDateValues,ROW(A123))&gt;0),INT(INDEX(StartDateValues,ROW(A123))),""),"")</f>
        <v/>
      </c>
      <c r="C123" s="19" t="str">
        <f t="shared" si="15"/>
        <v/>
      </c>
      <c r="D123" s="2" t="str">
        <f t="shared" si="16"/>
        <v/>
      </c>
      <c r="E123" s="4" t="str">
        <f t="shared" si="19"/>
        <v/>
      </c>
      <c r="F123" s="4" t="str">
        <f t="shared" si="20"/>
        <v/>
      </c>
      <c r="G123" s="4" t="str">
        <f t="shared" si="21"/>
        <v/>
      </c>
      <c r="H123" s="2" t="str">
        <f t="shared" si="22"/>
        <v/>
      </c>
      <c r="I123" s="4" t="str">
        <f t="shared" si="23"/>
        <v/>
      </c>
      <c r="J123" s="4" t="str">
        <f t="shared" si="24"/>
        <v/>
      </c>
      <c r="K123" s="4" t="str">
        <f t="shared" si="25"/>
        <v/>
      </c>
      <c r="L123" s="4" t="e">
        <f t="shared" si="17"/>
        <v>#N/A</v>
      </c>
      <c r="M123" s="4" t="e">
        <f t="shared" ca="1" si="18"/>
        <v>#N/A</v>
      </c>
      <c r="N123" s="4" t="str">
        <f t="shared" si="26"/>
        <v/>
      </c>
      <c r="O123" s="4" t="str">
        <f t="shared" si="27"/>
        <v/>
      </c>
    </row>
    <row r="124" spans="1:15" x14ac:dyDescent="0.2">
      <c r="A124" s="2" t="str">
        <f t="shared" si="14"/>
        <v/>
      </c>
      <c r="B124" s="2" t="str">
        <f>IF(OR(Settings!$B$42="",C124=Settings!$B$42), IF(AND(TRIM(INDEX(StartDateValues,ROW(A124)))&lt;&gt;"",INDEX(StartDateValues,ROW(A124))&gt;0),INT(INDEX(StartDateValues,ROW(A124))),""),"")</f>
        <v/>
      </c>
      <c r="C124" s="19" t="str">
        <f t="shared" si="15"/>
        <v/>
      </c>
      <c r="D124" s="2" t="str">
        <f t="shared" si="16"/>
        <v/>
      </c>
      <c r="E124" s="4" t="str">
        <f t="shared" si="19"/>
        <v/>
      </c>
      <c r="F124" s="4" t="str">
        <f t="shared" si="20"/>
        <v/>
      </c>
      <c r="G124" s="4" t="str">
        <f t="shared" si="21"/>
        <v/>
      </c>
      <c r="H124" s="2" t="str">
        <f t="shared" si="22"/>
        <v/>
      </c>
      <c r="I124" s="4" t="str">
        <f t="shared" si="23"/>
        <v/>
      </c>
      <c r="J124" s="4" t="str">
        <f t="shared" si="24"/>
        <v/>
      </c>
      <c r="K124" s="4" t="str">
        <f t="shared" si="25"/>
        <v/>
      </c>
      <c r="L124" s="4" t="e">
        <f t="shared" si="17"/>
        <v>#N/A</v>
      </c>
      <c r="M124" s="4" t="e">
        <f t="shared" ca="1" si="18"/>
        <v>#N/A</v>
      </c>
      <c r="N124" s="4" t="str">
        <f t="shared" si="26"/>
        <v/>
      </c>
      <c r="O124" s="4" t="str">
        <f t="shared" si="27"/>
        <v/>
      </c>
    </row>
    <row r="125" spans="1:15" x14ac:dyDescent="0.2">
      <c r="A125" s="2" t="str">
        <f t="shared" si="14"/>
        <v/>
      </c>
      <c r="B125" s="2" t="str">
        <f>IF(OR(Settings!$B$42="",C125=Settings!$B$42), IF(AND(TRIM(INDEX(StartDateValues,ROW(A125)))&lt;&gt;"",INDEX(StartDateValues,ROW(A125))&gt;0),INT(INDEX(StartDateValues,ROW(A125))),""),"")</f>
        <v/>
      </c>
      <c r="C125" s="19" t="str">
        <f t="shared" si="15"/>
        <v/>
      </c>
      <c r="D125" s="2" t="str">
        <f t="shared" si="16"/>
        <v/>
      </c>
      <c r="E125" s="4" t="str">
        <f t="shared" si="19"/>
        <v/>
      </c>
      <c r="F125" s="4" t="str">
        <f t="shared" si="20"/>
        <v/>
      </c>
      <c r="G125" s="4" t="str">
        <f t="shared" si="21"/>
        <v/>
      </c>
      <c r="H125" s="2" t="str">
        <f t="shared" si="22"/>
        <v/>
      </c>
      <c r="I125" s="4" t="str">
        <f t="shared" si="23"/>
        <v/>
      </c>
      <c r="J125" s="4" t="str">
        <f t="shared" si="24"/>
        <v/>
      </c>
      <c r="K125" s="4" t="str">
        <f t="shared" si="25"/>
        <v/>
      </c>
      <c r="L125" s="4" t="e">
        <f t="shared" si="17"/>
        <v>#N/A</v>
      </c>
      <c r="M125" s="4" t="e">
        <f t="shared" ca="1" si="18"/>
        <v>#N/A</v>
      </c>
      <c r="N125" s="4" t="str">
        <f t="shared" si="26"/>
        <v/>
      </c>
      <c r="O125" s="4" t="str">
        <f t="shared" si="27"/>
        <v/>
      </c>
    </row>
    <row r="126" spans="1:15" x14ac:dyDescent="0.2">
      <c r="A126" s="2" t="str">
        <f t="shared" si="14"/>
        <v/>
      </c>
      <c r="B126" s="2" t="str">
        <f>IF(OR(Settings!$B$42="",C126=Settings!$B$42), IF(AND(TRIM(INDEX(StartDateValues,ROW(A126)))&lt;&gt;"",INDEX(StartDateValues,ROW(A126))&gt;0),INT(INDEX(StartDateValues,ROW(A126))),""),"")</f>
        <v/>
      </c>
      <c r="C126" s="19" t="str">
        <f t="shared" si="15"/>
        <v/>
      </c>
      <c r="D126" s="2" t="str">
        <f t="shared" si="16"/>
        <v/>
      </c>
      <c r="E126" s="4" t="str">
        <f t="shared" si="19"/>
        <v/>
      </c>
      <c r="F126" s="4" t="str">
        <f t="shared" si="20"/>
        <v/>
      </c>
      <c r="G126" s="4" t="str">
        <f t="shared" si="21"/>
        <v/>
      </c>
      <c r="H126" s="2" t="str">
        <f t="shared" si="22"/>
        <v/>
      </c>
      <c r="I126" s="4" t="str">
        <f t="shared" si="23"/>
        <v/>
      </c>
      <c r="J126" s="4" t="str">
        <f t="shared" si="24"/>
        <v/>
      </c>
      <c r="K126" s="4" t="str">
        <f t="shared" si="25"/>
        <v/>
      </c>
      <c r="L126" s="4" t="e">
        <f t="shared" si="17"/>
        <v>#N/A</v>
      </c>
      <c r="M126" s="4" t="e">
        <f t="shared" ca="1" si="18"/>
        <v>#N/A</v>
      </c>
      <c r="N126" s="4" t="str">
        <f t="shared" si="26"/>
        <v/>
      </c>
      <c r="O126" s="4" t="str">
        <f t="shared" si="27"/>
        <v/>
      </c>
    </row>
    <row r="127" spans="1:15" x14ac:dyDescent="0.2">
      <c r="A127" s="2" t="str">
        <f t="shared" si="14"/>
        <v/>
      </c>
      <c r="B127" s="2" t="str">
        <f>IF(OR(Settings!$B$42="",C127=Settings!$B$42), IF(AND(TRIM(INDEX(StartDateValues,ROW(A127)))&lt;&gt;"",INDEX(StartDateValues,ROW(A127))&gt;0),INT(INDEX(StartDateValues,ROW(A127))),""),"")</f>
        <v/>
      </c>
      <c r="C127" s="19" t="str">
        <f t="shared" si="15"/>
        <v/>
      </c>
      <c r="D127" s="2" t="str">
        <f t="shared" si="16"/>
        <v/>
      </c>
      <c r="E127" s="4" t="str">
        <f t="shared" si="19"/>
        <v/>
      </c>
      <c r="F127" s="4" t="str">
        <f t="shared" si="20"/>
        <v/>
      </c>
      <c r="G127" s="4" t="str">
        <f t="shared" si="21"/>
        <v/>
      </c>
      <c r="H127" s="2" t="str">
        <f t="shared" si="22"/>
        <v/>
      </c>
      <c r="I127" s="4" t="str">
        <f t="shared" si="23"/>
        <v/>
      </c>
      <c r="J127" s="4" t="str">
        <f t="shared" si="24"/>
        <v/>
      </c>
      <c r="K127" s="4" t="str">
        <f t="shared" si="25"/>
        <v/>
      </c>
      <c r="L127" s="4" t="e">
        <f t="shared" si="17"/>
        <v>#N/A</v>
      </c>
      <c r="M127" s="4" t="e">
        <f t="shared" ca="1" si="18"/>
        <v>#N/A</v>
      </c>
      <c r="N127" s="4" t="str">
        <f t="shared" si="26"/>
        <v/>
      </c>
      <c r="O127" s="4" t="str">
        <f t="shared" si="27"/>
        <v/>
      </c>
    </row>
    <row r="128" spans="1:15" x14ac:dyDescent="0.2">
      <c r="A128" s="2" t="str">
        <f t="shared" si="14"/>
        <v/>
      </c>
      <c r="B128" s="2" t="str">
        <f>IF(OR(Settings!$B$42="",C128=Settings!$B$42), IF(AND(TRIM(INDEX(StartDateValues,ROW(A128)))&lt;&gt;"",INDEX(StartDateValues,ROW(A128))&gt;0),INT(INDEX(StartDateValues,ROW(A128))),""),"")</f>
        <v/>
      </c>
      <c r="C128" s="19" t="str">
        <f t="shared" si="15"/>
        <v/>
      </c>
      <c r="D128" s="2" t="str">
        <f t="shared" si="16"/>
        <v/>
      </c>
      <c r="E128" s="4" t="str">
        <f t="shared" si="19"/>
        <v/>
      </c>
      <c r="F128" s="4" t="str">
        <f t="shared" si="20"/>
        <v/>
      </c>
      <c r="G128" s="4" t="str">
        <f t="shared" si="21"/>
        <v/>
      </c>
      <c r="H128" s="2" t="str">
        <f t="shared" si="22"/>
        <v/>
      </c>
      <c r="I128" s="4" t="str">
        <f t="shared" si="23"/>
        <v/>
      </c>
      <c r="J128" s="4" t="str">
        <f t="shared" si="24"/>
        <v/>
      </c>
      <c r="K128" s="4" t="str">
        <f t="shared" si="25"/>
        <v/>
      </c>
      <c r="L128" s="4" t="e">
        <f t="shared" si="17"/>
        <v>#N/A</v>
      </c>
      <c r="M128" s="4" t="e">
        <f t="shared" ca="1" si="18"/>
        <v>#N/A</v>
      </c>
      <c r="N128" s="4" t="str">
        <f t="shared" si="26"/>
        <v/>
      </c>
      <c r="O128" s="4" t="str">
        <f t="shared" si="27"/>
        <v/>
      </c>
    </row>
    <row r="129" spans="1:15" x14ac:dyDescent="0.2">
      <c r="A129" s="2" t="str">
        <f t="shared" si="14"/>
        <v/>
      </c>
      <c r="B129" s="2" t="str">
        <f>IF(OR(Settings!$B$42="",C129=Settings!$B$42), IF(AND(TRIM(INDEX(StartDateValues,ROW(A129)))&lt;&gt;"",INDEX(StartDateValues,ROW(A129))&gt;0),INT(INDEX(StartDateValues,ROW(A129))),""),"")</f>
        <v/>
      </c>
      <c r="C129" s="19" t="str">
        <f t="shared" si="15"/>
        <v/>
      </c>
      <c r="D129" s="2" t="str">
        <f t="shared" si="16"/>
        <v/>
      </c>
      <c r="E129" s="4" t="str">
        <f t="shared" si="19"/>
        <v/>
      </c>
      <c r="F129" s="4" t="str">
        <f t="shared" si="20"/>
        <v/>
      </c>
      <c r="G129" s="4" t="str">
        <f t="shared" si="21"/>
        <v/>
      </c>
      <c r="H129" s="2" t="str">
        <f t="shared" si="22"/>
        <v/>
      </c>
      <c r="I129" s="4" t="str">
        <f t="shared" si="23"/>
        <v/>
      </c>
      <c r="J129" s="4" t="str">
        <f t="shared" si="24"/>
        <v/>
      </c>
      <c r="K129" s="4" t="str">
        <f t="shared" si="25"/>
        <v/>
      </c>
      <c r="L129" s="4" t="e">
        <f t="shared" si="17"/>
        <v>#N/A</v>
      </c>
      <c r="M129" s="4" t="e">
        <f t="shared" ca="1" si="18"/>
        <v>#N/A</v>
      </c>
      <c r="N129" s="4" t="str">
        <f t="shared" si="26"/>
        <v/>
      </c>
      <c r="O129" s="4" t="str">
        <f t="shared" si="27"/>
        <v/>
      </c>
    </row>
    <row r="130" spans="1:15" x14ac:dyDescent="0.2">
      <c r="A130" s="2" t="str">
        <f t="shared" ref="A130:A193" si="28">IF(OR(FilterValue="",C130=FilterValue),  IF(AND(TRIM(INDEX(CompletedDateValues,ROW(A130)))&lt;&gt;"",INDEX(CompletedDateValues,ROW(A130))&gt;0),INT(INDEX(CompletedDateValues,ROW(A130))),""),"")</f>
        <v/>
      </c>
      <c r="B130" s="2" t="str">
        <f>IF(OR(Settings!$B$42="",C130=Settings!$B$42), IF(AND(TRIM(INDEX(StartDateValues,ROW(A130)))&lt;&gt;"",INDEX(StartDateValues,ROW(A130))&gt;0),INT(INDEX(StartDateValues,ROW(A130))),""),"")</f>
        <v/>
      </c>
      <c r="C130" s="19" t="str">
        <f t="shared" ref="C130:C193" si="29">IF(AND(TRIM(INDEX(WorkTypeValues,ROW(A130)))&lt;&gt;"",INDEX(WorkTypeValues,ROW(A130))&gt;0),INDEX(WorkTypeValues,ROW(A130)),"")</f>
        <v/>
      </c>
      <c r="D130" s="2" t="str">
        <f t="shared" ref="D130:D193" si="30">IF(A130="","",A130 - (WEEKDAY(A130)-1))</f>
        <v/>
      </c>
      <c r="E130" s="4" t="str">
        <f t="shared" si="19"/>
        <v/>
      </c>
      <c r="F130" s="4" t="str">
        <f t="shared" si="20"/>
        <v/>
      </c>
      <c r="G130" s="4" t="str">
        <f t="shared" si="21"/>
        <v/>
      </c>
      <c r="H130" s="2" t="str">
        <f t="shared" si="22"/>
        <v/>
      </c>
      <c r="I130" s="4" t="str">
        <f t="shared" si="23"/>
        <v/>
      </c>
      <c r="J130" s="4" t="str">
        <f t="shared" si="24"/>
        <v/>
      </c>
      <c r="K130" s="4" t="str">
        <f t="shared" si="25"/>
        <v/>
      </c>
      <c r="L130" s="4" t="e">
        <f t="shared" ref="L130:L193" si="31">IF(OR(A130="",B130=""),NA(),MAX(0,IF(A130-B130=0,SameDayCycleTimeSettingValue,A130-B130)))</f>
        <v>#N/A</v>
      </c>
      <c r="M130" s="4" t="e">
        <f t="shared" ref="M130:M193" ca="1" si="32">IF(OR(A130&lt;&gt;"",B130=""),NA(),MAX(0,IF(_xlfn.DAYS(NOW(),B130)=0,SameDayCycleTimeSettingValue,_xlfn.DAYS(NOW(),B130))))</f>
        <v>#N/A</v>
      </c>
      <c r="N130" s="4" t="str">
        <f t="shared" si="26"/>
        <v/>
      </c>
      <c r="O130" s="4" t="str">
        <f t="shared" si="27"/>
        <v/>
      </c>
    </row>
    <row r="131" spans="1:15" x14ac:dyDescent="0.2">
      <c r="A131" s="2" t="str">
        <f t="shared" si="28"/>
        <v/>
      </c>
      <c r="B131" s="2" t="str">
        <f>IF(OR(Settings!$B$42="",C131=Settings!$B$42), IF(AND(TRIM(INDEX(StartDateValues,ROW(A131)))&lt;&gt;"",INDEX(StartDateValues,ROW(A131))&gt;0),INT(INDEX(StartDateValues,ROW(A131))),""),"")</f>
        <v/>
      </c>
      <c r="C131" s="19" t="str">
        <f t="shared" si="29"/>
        <v/>
      </c>
      <c r="D131" s="2" t="str">
        <f t="shared" si="30"/>
        <v/>
      </c>
      <c r="E131" s="4" t="str">
        <f t="shared" ref="E131:E194" si="33">IF(D131="", "",YEAR(D131))</f>
        <v/>
      </c>
      <c r="F131" s="4" t="str">
        <f t="shared" ref="F131:F194" si="34">IF(D131="","",WEEKNUM(D131))</f>
        <v/>
      </c>
      <c r="G131" s="4" t="str">
        <f t="shared" ref="G131:G194" si="35">IF(D131="","",E131&amp;"-"&amp;TEXT(F131,"00"))</f>
        <v/>
      </c>
      <c r="H131" s="2" t="str">
        <f t="shared" ref="H131:H194" si="36">IF(B131="","",B131 - (WEEKDAY(B131)-1))</f>
        <v/>
      </c>
      <c r="I131" s="4" t="str">
        <f t="shared" ref="I131:I194" si="37">IF(H131="", "",YEAR(H131))</f>
        <v/>
      </c>
      <c r="J131" s="4" t="str">
        <f t="shared" ref="J131:J194" si="38">IF(H131="","",WEEKNUM(H131))</f>
        <v/>
      </c>
      <c r="K131" s="4" t="str">
        <f t="shared" ref="K131:K194" si="39">IF(H131="","",I131&amp;"-"&amp;TEXT(J131,"00"))</f>
        <v/>
      </c>
      <c r="L131" s="4" t="e">
        <f t="shared" si="31"/>
        <v>#N/A</v>
      </c>
      <c r="M131" s="4" t="e">
        <f t="shared" ca="1" si="32"/>
        <v>#N/A</v>
      </c>
      <c r="N131" s="4" t="str">
        <f t="shared" ref="N131:N194" si="40">IF(ISERR(A131), TRUE, IF(A131="", "", FALSE))</f>
        <v/>
      </c>
      <c r="O131" s="4" t="str">
        <f t="shared" ref="O131:O194" si="41">IF(ISERR(B131), TRUE, IF(B131="", "", FALSE))</f>
        <v/>
      </c>
    </row>
    <row r="132" spans="1:15" x14ac:dyDescent="0.2">
      <c r="A132" s="2" t="str">
        <f t="shared" si="28"/>
        <v/>
      </c>
      <c r="B132" s="2" t="str">
        <f>IF(OR(Settings!$B$42="",C132=Settings!$B$42), IF(AND(TRIM(INDEX(StartDateValues,ROW(A132)))&lt;&gt;"",INDEX(StartDateValues,ROW(A132))&gt;0),INT(INDEX(StartDateValues,ROW(A132))),""),"")</f>
        <v/>
      </c>
      <c r="C132" s="19" t="str">
        <f t="shared" si="29"/>
        <v/>
      </c>
      <c r="D132" s="2" t="str">
        <f t="shared" si="30"/>
        <v/>
      </c>
      <c r="E132" s="4" t="str">
        <f t="shared" si="33"/>
        <v/>
      </c>
      <c r="F132" s="4" t="str">
        <f t="shared" si="34"/>
        <v/>
      </c>
      <c r="G132" s="4" t="str">
        <f t="shared" si="35"/>
        <v/>
      </c>
      <c r="H132" s="2" t="str">
        <f t="shared" si="36"/>
        <v/>
      </c>
      <c r="I132" s="4" t="str">
        <f t="shared" si="37"/>
        <v/>
      </c>
      <c r="J132" s="4" t="str">
        <f t="shared" si="38"/>
        <v/>
      </c>
      <c r="K132" s="4" t="str">
        <f t="shared" si="39"/>
        <v/>
      </c>
      <c r="L132" s="4" t="e">
        <f t="shared" si="31"/>
        <v>#N/A</v>
      </c>
      <c r="M132" s="4" t="e">
        <f t="shared" ca="1" si="32"/>
        <v>#N/A</v>
      </c>
      <c r="N132" s="4" t="str">
        <f t="shared" si="40"/>
        <v/>
      </c>
      <c r="O132" s="4" t="str">
        <f t="shared" si="41"/>
        <v/>
      </c>
    </row>
    <row r="133" spans="1:15" x14ac:dyDescent="0.2">
      <c r="A133" s="2" t="str">
        <f t="shared" si="28"/>
        <v/>
      </c>
      <c r="B133" s="2" t="str">
        <f>IF(OR(Settings!$B$42="",C133=Settings!$B$42), IF(AND(TRIM(INDEX(StartDateValues,ROW(A133)))&lt;&gt;"",INDEX(StartDateValues,ROW(A133))&gt;0),INT(INDEX(StartDateValues,ROW(A133))),""),"")</f>
        <v/>
      </c>
      <c r="C133" s="19" t="str">
        <f t="shared" si="29"/>
        <v/>
      </c>
      <c r="D133" s="2" t="str">
        <f t="shared" si="30"/>
        <v/>
      </c>
      <c r="E133" s="4" t="str">
        <f t="shared" si="33"/>
        <v/>
      </c>
      <c r="F133" s="4" t="str">
        <f t="shared" si="34"/>
        <v/>
      </c>
      <c r="G133" s="4" t="str">
        <f t="shared" si="35"/>
        <v/>
      </c>
      <c r="H133" s="2" t="str">
        <f t="shared" si="36"/>
        <v/>
      </c>
      <c r="I133" s="4" t="str">
        <f t="shared" si="37"/>
        <v/>
      </c>
      <c r="J133" s="4" t="str">
        <f t="shared" si="38"/>
        <v/>
      </c>
      <c r="K133" s="4" t="str">
        <f t="shared" si="39"/>
        <v/>
      </c>
      <c r="L133" s="4" t="e">
        <f t="shared" si="31"/>
        <v>#N/A</v>
      </c>
      <c r="M133" s="4" t="e">
        <f t="shared" ca="1" si="32"/>
        <v>#N/A</v>
      </c>
      <c r="N133" s="4" t="str">
        <f t="shared" si="40"/>
        <v/>
      </c>
      <c r="O133" s="4" t="str">
        <f t="shared" si="41"/>
        <v/>
      </c>
    </row>
    <row r="134" spans="1:15" x14ac:dyDescent="0.2">
      <c r="A134" s="2" t="str">
        <f t="shared" si="28"/>
        <v/>
      </c>
      <c r="B134" s="2" t="str">
        <f>IF(OR(Settings!$B$42="",C134=Settings!$B$42), IF(AND(TRIM(INDEX(StartDateValues,ROW(A134)))&lt;&gt;"",INDEX(StartDateValues,ROW(A134))&gt;0),INT(INDEX(StartDateValues,ROW(A134))),""),"")</f>
        <v/>
      </c>
      <c r="C134" s="19" t="str">
        <f t="shared" si="29"/>
        <v/>
      </c>
      <c r="D134" s="2" t="str">
        <f t="shared" si="30"/>
        <v/>
      </c>
      <c r="E134" s="4" t="str">
        <f t="shared" si="33"/>
        <v/>
      </c>
      <c r="F134" s="4" t="str">
        <f t="shared" si="34"/>
        <v/>
      </c>
      <c r="G134" s="4" t="str">
        <f t="shared" si="35"/>
        <v/>
      </c>
      <c r="H134" s="2" t="str">
        <f t="shared" si="36"/>
        <v/>
      </c>
      <c r="I134" s="4" t="str">
        <f t="shared" si="37"/>
        <v/>
      </c>
      <c r="J134" s="4" t="str">
        <f t="shared" si="38"/>
        <v/>
      </c>
      <c r="K134" s="4" t="str">
        <f t="shared" si="39"/>
        <v/>
      </c>
      <c r="L134" s="4" t="e">
        <f t="shared" si="31"/>
        <v>#N/A</v>
      </c>
      <c r="M134" s="4" t="e">
        <f t="shared" ca="1" si="32"/>
        <v>#N/A</v>
      </c>
      <c r="N134" s="4" t="str">
        <f t="shared" si="40"/>
        <v/>
      </c>
      <c r="O134" s="4" t="str">
        <f t="shared" si="41"/>
        <v/>
      </c>
    </row>
    <row r="135" spans="1:15" x14ac:dyDescent="0.2">
      <c r="A135" s="2" t="str">
        <f t="shared" si="28"/>
        <v/>
      </c>
      <c r="B135" s="2" t="str">
        <f>IF(OR(Settings!$B$42="",C135=Settings!$B$42), IF(AND(TRIM(INDEX(StartDateValues,ROW(A135)))&lt;&gt;"",INDEX(StartDateValues,ROW(A135))&gt;0),INT(INDEX(StartDateValues,ROW(A135))),""),"")</f>
        <v/>
      </c>
      <c r="C135" s="19" t="str">
        <f t="shared" si="29"/>
        <v/>
      </c>
      <c r="D135" s="2" t="str">
        <f t="shared" si="30"/>
        <v/>
      </c>
      <c r="E135" s="4" t="str">
        <f t="shared" si="33"/>
        <v/>
      </c>
      <c r="F135" s="4" t="str">
        <f t="shared" si="34"/>
        <v/>
      </c>
      <c r="G135" s="4" t="str">
        <f t="shared" si="35"/>
        <v/>
      </c>
      <c r="H135" s="2" t="str">
        <f t="shared" si="36"/>
        <v/>
      </c>
      <c r="I135" s="4" t="str">
        <f t="shared" si="37"/>
        <v/>
      </c>
      <c r="J135" s="4" t="str">
        <f t="shared" si="38"/>
        <v/>
      </c>
      <c r="K135" s="4" t="str">
        <f t="shared" si="39"/>
        <v/>
      </c>
      <c r="L135" s="4" t="e">
        <f t="shared" si="31"/>
        <v>#N/A</v>
      </c>
      <c r="M135" s="4" t="e">
        <f t="shared" ca="1" si="32"/>
        <v>#N/A</v>
      </c>
      <c r="N135" s="4" t="str">
        <f t="shared" si="40"/>
        <v/>
      </c>
      <c r="O135" s="4" t="str">
        <f t="shared" si="41"/>
        <v/>
      </c>
    </row>
    <row r="136" spans="1:15" x14ac:dyDescent="0.2">
      <c r="A136" s="2" t="str">
        <f t="shared" si="28"/>
        <v/>
      </c>
      <c r="B136" s="2" t="str">
        <f>IF(OR(Settings!$B$42="",C136=Settings!$B$42), IF(AND(TRIM(INDEX(StartDateValues,ROW(A136)))&lt;&gt;"",INDEX(StartDateValues,ROW(A136))&gt;0),INT(INDEX(StartDateValues,ROW(A136))),""),"")</f>
        <v/>
      </c>
      <c r="C136" s="19" t="str">
        <f t="shared" si="29"/>
        <v/>
      </c>
      <c r="D136" s="2" t="str">
        <f t="shared" si="30"/>
        <v/>
      </c>
      <c r="E136" s="4" t="str">
        <f t="shared" si="33"/>
        <v/>
      </c>
      <c r="F136" s="4" t="str">
        <f t="shared" si="34"/>
        <v/>
      </c>
      <c r="G136" s="4" t="str">
        <f t="shared" si="35"/>
        <v/>
      </c>
      <c r="H136" s="2" t="str">
        <f t="shared" si="36"/>
        <v/>
      </c>
      <c r="I136" s="4" t="str">
        <f t="shared" si="37"/>
        <v/>
      </c>
      <c r="J136" s="4" t="str">
        <f t="shared" si="38"/>
        <v/>
      </c>
      <c r="K136" s="4" t="str">
        <f t="shared" si="39"/>
        <v/>
      </c>
      <c r="L136" s="4" t="e">
        <f t="shared" si="31"/>
        <v>#N/A</v>
      </c>
      <c r="M136" s="4" t="e">
        <f t="shared" ca="1" si="32"/>
        <v>#N/A</v>
      </c>
      <c r="N136" s="4" t="str">
        <f t="shared" si="40"/>
        <v/>
      </c>
      <c r="O136" s="4" t="str">
        <f t="shared" si="41"/>
        <v/>
      </c>
    </row>
    <row r="137" spans="1:15" x14ac:dyDescent="0.2">
      <c r="A137" s="2" t="str">
        <f t="shared" si="28"/>
        <v/>
      </c>
      <c r="B137" s="2" t="str">
        <f>IF(OR(Settings!$B$42="",C137=Settings!$B$42), IF(AND(TRIM(INDEX(StartDateValues,ROW(A137)))&lt;&gt;"",INDEX(StartDateValues,ROW(A137))&gt;0),INT(INDEX(StartDateValues,ROW(A137))),""),"")</f>
        <v/>
      </c>
      <c r="C137" s="19" t="str">
        <f t="shared" si="29"/>
        <v/>
      </c>
      <c r="D137" s="2" t="str">
        <f t="shared" si="30"/>
        <v/>
      </c>
      <c r="E137" s="4" t="str">
        <f t="shared" si="33"/>
        <v/>
      </c>
      <c r="F137" s="4" t="str">
        <f t="shared" si="34"/>
        <v/>
      </c>
      <c r="G137" s="4" t="str">
        <f t="shared" si="35"/>
        <v/>
      </c>
      <c r="H137" s="2" t="str">
        <f t="shared" si="36"/>
        <v/>
      </c>
      <c r="I137" s="4" t="str">
        <f t="shared" si="37"/>
        <v/>
      </c>
      <c r="J137" s="4" t="str">
        <f t="shared" si="38"/>
        <v/>
      </c>
      <c r="K137" s="4" t="str">
        <f t="shared" si="39"/>
        <v/>
      </c>
      <c r="L137" s="4" t="e">
        <f t="shared" si="31"/>
        <v>#N/A</v>
      </c>
      <c r="M137" s="4" t="e">
        <f t="shared" ca="1" si="32"/>
        <v>#N/A</v>
      </c>
      <c r="N137" s="4" t="str">
        <f t="shared" si="40"/>
        <v/>
      </c>
      <c r="O137" s="4" t="str">
        <f t="shared" si="41"/>
        <v/>
      </c>
    </row>
    <row r="138" spans="1:15" x14ac:dyDescent="0.2">
      <c r="A138" s="2" t="str">
        <f t="shared" si="28"/>
        <v/>
      </c>
      <c r="B138" s="2" t="str">
        <f>IF(OR(Settings!$B$42="",C138=Settings!$B$42), IF(AND(TRIM(INDEX(StartDateValues,ROW(A138)))&lt;&gt;"",INDEX(StartDateValues,ROW(A138))&gt;0),INT(INDEX(StartDateValues,ROW(A138))),""),"")</f>
        <v/>
      </c>
      <c r="C138" s="19" t="str">
        <f t="shared" si="29"/>
        <v/>
      </c>
      <c r="D138" s="2" t="str">
        <f t="shared" si="30"/>
        <v/>
      </c>
      <c r="E138" s="4" t="str">
        <f t="shared" si="33"/>
        <v/>
      </c>
      <c r="F138" s="4" t="str">
        <f t="shared" si="34"/>
        <v/>
      </c>
      <c r="G138" s="4" t="str">
        <f t="shared" si="35"/>
        <v/>
      </c>
      <c r="H138" s="2" t="str">
        <f t="shared" si="36"/>
        <v/>
      </c>
      <c r="I138" s="4" t="str">
        <f t="shared" si="37"/>
        <v/>
      </c>
      <c r="J138" s="4" t="str">
        <f t="shared" si="38"/>
        <v/>
      </c>
      <c r="K138" s="4" t="str">
        <f t="shared" si="39"/>
        <v/>
      </c>
      <c r="L138" s="4" t="e">
        <f t="shared" si="31"/>
        <v>#N/A</v>
      </c>
      <c r="M138" s="4" t="e">
        <f t="shared" ca="1" si="32"/>
        <v>#N/A</v>
      </c>
      <c r="N138" s="4" t="str">
        <f t="shared" si="40"/>
        <v/>
      </c>
      <c r="O138" s="4" t="str">
        <f t="shared" si="41"/>
        <v/>
      </c>
    </row>
    <row r="139" spans="1:15" x14ac:dyDescent="0.2">
      <c r="A139" s="2" t="str">
        <f t="shared" si="28"/>
        <v/>
      </c>
      <c r="B139" s="2" t="str">
        <f>IF(OR(Settings!$B$42="",C139=Settings!$B$42), IF(AND(TRIM(INDEX(StartDateValues,ROW(A139)))&lt;&gt;"",INDEX(StartDateValues,ROW(A139))&gt;0),INT(INDEX(StartDateValues,ROW(A139))),""),"")</f>
        <v/>
      </c>
      <c r="C139" s="19" t="str">
        <f t="shared" si="29"/>
        <v/>
      </c>
      <c r="D139" s="2" t="str">
        <f t="shared" si="30"/>
        <v/>
      </c>
      <c r="E139" s="4" t="str">
        <f t="shared" si="33"/>
        <v/>
      </c>
      <c r="F139" s="4" t="str">
        <f t="shared" si="34"/>
        <v/>
      </c>
      <c r="G139" s="4" t="str">
        <f t="shared" si="35"/>
        <v/>
      </c>
      <c r="H139" s="2" t="str">
        <f t="shared" si="36"/>
        <v/>
      </c>
      <c r="I139" s="4" t="str">
        <f t="shared" si="37"/>
        <v/>
      </c>
      <c r="J139" s="4" t="str">
        <f t="shared" si="38"/>
        <v/>
      </c>
      <c r="K139" s="4" t="str">
        <f t="shared" si="39"/>
        <v/>
      </c>
      <c r="L139" s="4" t="e">
        <f t="shared" si="31"/>
        <v>#N/A</v>
      </c>
      <c r="M139" s="4" t="e">
        <f t="shared" ca="1" si="32"/>
        <v>#N/A</v>
      </c>
      <c r="N139" s="4" t="str">
        <f t="shared" si="40"/>
        <v/>
      </c>
      <c r="O139" s="4" t="str">
        <f t="shared" si="41"/>
        <v/>
      </c>
    </row>
    <row r="140" spans="1:15" x14ac:dyDescent="0.2">
      <c r="A140" s="2" t="str">
        <f t="shared" si="28"/>
        <v/>
      </c>
      <c r="B140" s="2" t="str">
        <f>IF(OR(Settings!$B$42="",C140=Settings!$B$42), IF(AND(TRIM(INDEX(StartDateValues,ROW(A140)))&lt;&gt;"",INDEX(StartDateValues,ROW(A140))&gt;0),INT(INDEX(StartDateValues,ROW(A140))),""),"")</f>
        <v/>
      </c>
      <c r="C140" s="19" t="str">
        <f t="shared" si="29"/>
        <v/>
      </c>
      <c r="D140" s="2" t="str">
        <f t="shared" si="30"/>
        <v/>
      </c>
      <c r="E140" s="4" t="str">
        <f t="shared" si="33"/>
        <v/>
      </c>
      <c r="F140" s="4" t="str">
        <f t="shared" si="34"/>
        <v/>
      </c>
      <c r="G140" s="4" t="str">
        <f t="shared" si="35"/>
        <v/>
      </c>
      <c r="H140" s="2" t="str">
        <f t="shared" si="36"/>
        <v/>
      </c>
      <c r="I140" s="4" t="str">
        <f t="shared" si="37"/>
        <v/>
      </c>
      <c r="J140" s="4" t="str">
        <f t="shared" si="38"/>
        <v/>
      </c>
      <c r="K140" s="4" t="str">
        <f t="shared" si="39"/>
        <v/>
      </c>
      <c r="L140" s="4" t="e">
        <f t="shared" si="31"/>
        <v>#N/A</v>
      </c>
      <c r="M140" s="4" t="e">
        <f t="shared" ca="1" si="32"/>
        <v>#N/A</v>
      </c>
      <c r="N140" s="4" t="str">
        <f t="shared" si="40"/>
        <v/>
      </c>
      <c r="O140" s="4" t="str">
        <f t="shared" si="41"/>
        <v/>
      </c>
    </row>
    <row r="141" spans="1:15" x14ac:dyDescent="0.2">
      <c r="A141" s="2" t="str">
        <f t="shared" si="28"/>
        <v/>
      </c>
      <c r="B141" s="2" t="str">
        <f>IF(OR(Settings!$B$42="",C141=Settings!$B$42), IF(AND(TRIM(INDEX(StartDateValues,ROW(A141)))&lt;&gt;"",INDEX(StartDateValues,ROW(A141))&gt;0),INT(INDEX(StartDateValues,ROW(A141))),""),"")</f>
        <v/>
      </c>
      <c r="C141" s="19" t="str">
        <f t="shared" si="29"/>
        <v/>
      </c>
      <c r="D141" s="2" t="str">
        <f t="shared" si="30"/>
        <v/>
      </c>
      <c r="E141" s="4" t="str">
        <f t="shared" si="33"/>
        <v/>
      </c>
      <c r="F141" s="4" t="str">
        <f t="shared" si="34"/>
        <v/>
      </c>
      <c r="G141" s="4" t="str">
        <f t="shared" si="35"/>
        <v/>
      </c>
      <c r="H141" s="2" t="str">
        <f t="shared" si="36"/>
        <v/>
      </c>
      <c r="I141" s="4" t="str">
        <f t="shared" si="37"/>
        <v/>
      </c>
      <c r="J141" s="4" t="str">
        <f t="shared" si="38"/>
        <v/>
      </c>
      <c r="K141" s="4" t="str">
        <f t="shared" si="39"/>
        <v/>
      </c>
      <c r="L141" s="4" t="e">
        <f t="shared" si="31"/>
        <v>#N/A</v>
      </c>
      <c r="M141" s="4" t="e">
        <f t="shared" ca="1" si="32"/>
        <v>#N/A</v>
      </c>
      <c r="N141" s="4" t="str">
        <f t="shared" si="40"/>
        <v/>
      </c>
      <c r="O141" s="4" t="str">
        <f t="shared" si="41"/>
        <v/>
      </c>
    </row>
    <row r="142" spans="1:15" x14ac:dyDescent="0.2">
      <c r="A142" s="2" t="str">
        <f t="shared" si="28"/>
        <v/>
      </c>
      <c r="B142" s="2" t="str">
        <f>IF(OR(Settings!$B$42="",C142=Settings!$B$42), IF(AND(TRIM(INDEX(StartDateValues,ROW(A142)))&lt;&gt;"",INDEX(StartDateValues,ROW(A142))&gt;0),INT(INDEX(StartDateValues,ROW(A142))),""),"")</f>
        <v/>
      </c>
      <c r="C142" s="19" t="str">
        <f t="shared" si="29"/>
        <v/>
      </c>
      <c r="D142" s="2" t="str">
        <f t="shared" si="30"/>
        <v/>
      </c>
      <c r="E142" s="4" t="str">
        <f t="shared" si="33"/>
        <v/>
      </c>
      <c r="F142" s="4" t="str">
        <f t="shared" si="34"/>
        <v/>
      </c>
      <c r="G142" s="4" t="str">
        <f t="shared" si="35"/>
        <v/>
      </c>
      <c r="H142" s="2" t="str">
        <f t="shared" si="36"/>
        <v/>
      </c>
      <c r="I142" s="4" t="str">
        <f t="shared" si="37"/>
        <v/>
      </c>
      <c r="J142" s="4" t="str">
        <f t="shared" si="38"/>
        <v/>
      </c>
      <c r="K142" s="4" t="str">
        <f t="shared" si="39"/>
        <v/>
      </c>
      <c r="L142" s="4" t="e">
        <f t="shared" si="31"/>
        <v>#N/A</v>
      </c>
      <c r="M142" s="4" t="e">
        <f t="shared" ca="1" si="32"/>
        <v>#N/A</v>
      </c>
      <c r="N142" s="4" t="str">
        <f t="shared" si="40"/>
        <v/>
      </c>
      <c r="O142" s="4" t="str">
        <f t="shared" si="41"/>
        <v/>
      </c>
    </row>
    <row r="143" spans="1:15" x14ac:dyDescent="0.2">
      <c r="A143" s="2" t="str">
        <f t="shared" si="28"/>
        <v/>
      </c>
      <c r="B143" s="2" t="str">
        <f>IF(OR(Settings!$B$42="",C143=Settings!$B$42), IF(AND(TRIM(INDEX(StartDateValues,ROW(A143)))&lt;&gt;"",INDEX(StartDateValues,ROW(A143))&gt;0),INT(INDEX(StartDateValues,ROW(A143))),""),"")</f>
        <v/>
      </c>
      <c r="C143" s="19" t="str">
        <f t="shared" si="29"/>
        <v/>
      </c>
      <c r="D143" s="2" t="str">
        <f t="shared" si="30"/>
        <v/>
      </c>
      <c r="E143" s="4" t="str">
        <f t="shared" si="33"/>
        <v/>
      </c>
      <c r="F143" s="4" t="str">
        <f t="shared" si="34"/>
        <v/>
      </c>
      <c r="G143" s="4" t="str">
        <f t="shared" si="35"/>
        <v/>
      </c>
      <c r="H143" s="2" t="str">
        <f t="shared" si="36"/>
        <v/>
      </c>
      <c r="I143" s="4" t="str">
        <f t="shared" si="37"/>
        <v/>
      </c>
      <c r="J143" s="4" t="str">
        <f t="shared" si="38"/>
        <v/>
      </c>
      <c r="K143" s="4" t="str">
        <f t="shared" si="39"/>
        <v/>
      </c>
      <c r="L143" s="4" t="e">
        <f t="shared" si="31"/>
        <v>#N/A</v>
      </c>
      <c r="M143" s="4" t="e">
        <f t="shared" ca="1" si="32"/>
        <v>#N/A</v>
      </c>
      <c r="N143" s="4" t="str">
        <f t="shared" si="40"/>
        <v/>
      </c>
      <c r="O143" s="4" t="str">
        <f t="shared" si="41"/>
        <v/>
      </c>
    </row>
    <row r="144" spans="1:15" x14ac:dyDescent="0.2">
      <c r="A144" s="2" t="str">
        <f t="shared" si="28"/>
        <v/>
      </c>
      <c r="B144" s="2" t="str">
        <f>IF(OR(Settings!$B$42="",C144=Settings!$B$42), IF(AND(TRIM(INDEX(StartDateValues,ROW(A144)))&lt;&gt;"",INDEX(StartDateValues,ROW(A144))&gt;0),INT(INDEX(StartDateValues,ROW(A144))),""),"")</f>
        <v/>
      </c>
      <c r="C144" s="19" t="str">
        <f t="shared" si="29"/>
        <v/>
      </c>
      <c r="D144" s="2" t="str">
        <f t="shared" si="30"/>
        <v/>
      </c>
      <c r="E144" s="4" t="str">
        <f t="shared" si="33"/>
        <v/>
      </c>
      <c r="F144" s="4" t="str">
        <f t="shared" si="34"/>
        <v/>
      </c>
      <c r="G144" s="4" t="str">
        <f t="shared" si="35"/>
        <v/>
      </c>
      <c r="H144" s="2" t="str">
        <f t="shared" si="36"/>
        <v/>
      </c>
      <c r="I144" s="4" t="str">
        <f t="shared" si="37"/>
        <v/>
      </c>
      <c r="J144" s="4" t="str">
        <f t="shared" si="38"/>
        <v/>
      </c>
      <c r="K144" s="4" t="str">
        <f t="shared" si="39"/>
        <v/>
      </c>
      <c r="L144" s="4" t="e">
        <f t="shared" si="31"/>
        <v>#N/A</v>
      </c>
      <c r="M144" s="4" t="e">
        <f t="shared" ca="1" si="32"/>
        <v>#N/A</v>
      </c>
      <c r="N144" s="4" t="str">
        <f t="shared" si="40"/>
        <v/>
      </c>
      <c r="O144" s="4" t="str">
        <f t="shared" si="41"/>
        <v/>
      </c>
    </row>
    <row r="145" spans="1:15" x14ac:dyDescent="0.2">
      <c r="A145" s="2" t="str">
        <f t="shared" si="28"/>
        <v/>
      </c>
      <c r="B145" s="2" t="str">
        <f>IF(OR(Settings!$B$42="",C145=Settings!$B$42), IF(AND(TRIM(INDEX(StartDateValues,ROW(A145)))&lt;&gt;"",INDEX(StartDateValues,ROW(A145))&gt;0),INT(INDEX(StartDateValues,ROW(A145))),""),"")</f>
        <v/>
      </c>
      <c r="C145" s="19" t="str">
        <f t="shared" si="29"/>
        <v/>
      </c>
      <c r="D145" s="2" t="str">
        <f t="shared" si="30"/>
        <v/>
      </c>
      <c r="E145" s="4" t="str">
        <f t="shared" si="33"/>
        <v/>
      </c>
      <c r="F145" s="4" t="str">
        <f t="shared" si="34"/>
        <v/>
      </c>
      <c r="G145" s="4" t="str">
        <f t="shared" si="35"/>
        <v/>
      </c>
      <c r="H145" s="2" t="str">
        <f t="shared" si="36"/>
        <v/>
      </c>
      <c r="I145" s="4" t="str">
        <f t="shared" si="37"/>
        <v/>
      </c>
      <c r="J145" s="4" t="str">
        <f t="shared" si="38"/>
        <v/>
      </c>
      <c r="K145" s="4" t="str">
        <f t="shared" si="39"/>
        <v/>
      </c>
      <c r="L145" s="4" t="e">
        <f t="shared" si="31"/>
        <v>#N/A</v>
      </c>
      <c r="M145" s="4" t="e">
        <f t="shared" ca="1" si="32"/>
        <v>#N/A</v>
      </c>
      <c r="N145" s="4" t="str">
        <f t="shared" si="40"/>
        <v/>
      </c>
      <c r="O145" s="4" t="str">
        <f t="shared" si="41"/>
        <v/>
      </c>
    </row>
    <row r="146" spans="1:15" x14ac:dyDescent="0.2">
      <c r="A146" s="2" t="str">
        <f t="shared" si="28"/>
        <v/>
      </c>
      <c r="B146" s="2" t="str">
        <f>IF(OR(Settings!$B$42="",C146=Settings!$B$42), IF(AND(TRIM(INDEX(StartDateValues,ROW(A146)))&lt;&gt;"",INDEX(StartDateValues,ROW(A146))&gt;0),INT(INDEX(StartDateValues,ROW(A146))),""),"")</f>
        <v/>
      </c>
      <c r="C146" s="19" t="str">
        <f t="shared" si="29"/>
        <v/>
      </c>
      <c r="D146" s="2" t="str">
        <f t="shared" si="30"/>
        <v/>
      </c>
      <c r="E146" s="4" t="str">
        <f t="shared" si="33"/>
        <v/>
      </c>
      <c r="F146" s="4" t="str">
        <f t="shared" si="34"/>
        <v/>
      </c>
      <c r="G146" s="4" t="str">
        <f t="shared" si="35"/>
        <v/>
      </c>
      <c r="H146" s="2" t="str">
        <f t="shared" si="36"/>
        <v/>
      </c>
      <c r="I146" s="4" t="str">
        <f t="shared" si="37"/>
        <v/>
      </c>
      <c r="J146" s="4" t="str">
        <f t="shared" si="38"/>
        <v/>
      </c>
      <c r="K146" s="4" t="str">
        <f t="shared" si="39"/>
        <v/>
      </c>
      <c r="L146" s="4" t="e">
        <f t="shared" si="31"/>
        <v>#N/A</v>
      </c>
      <c r="M146" s="4" t="e">
        <f t="shared" ca="1" si="32"/>
        <v>#N/A</v>
      </c>
      <c r="N146" s="4" t="str">
        <f t="shared" si="40"/>
        <v/>
      </c>
      <c r="O146" s="4" t="str">
        <f t="shared" si="41"/>
        <v/>
      </c>
    </row>
    <row r="147" spans="1:15" x14ac:dyDescent="0.2">
      <c r="A147" s="2" t="str">
        <f t="shared" si="28"/>
        <v/>
      </c>
      <c r="B147" s="2" t="str">
        <f>IF(OR(Settings!$B$42="",C147=Settings!$B$42), IF(AND(TRIM(INDEX(StartDateValues,ROW(A147)))&lt;&gt;"",INDEX(StartDateValues,ROW(A147))&gt;0),INT(INDEX(StartDateValues,ROW(A147))),""),"")</f>
        <v/>
      </c>
      <c r="C147" s="19" t="str">
        <f t="shared" si="29"/>
        <v/>
      </c>
      <c r="D147" s="2" t="str">
        <f t="shared" si="30"/>
        <v/>
      </c>
      <c r="E147" s="4" t="str">
        <f t="shared" si="33"/>
        <v/>
      </c>
      <c r="F147" s="4" t="str">
        <f t="shared" si="34"/>
        <v/>
      </c>
      <c r="G147" s="4" t="str">
        <f t="shared" si="35"/>
        <v/>
      </c>
      <c r="H147" s="2" t="str">
        <f t="shared" si="36"/>
        <v/>
      </c>
      <c r="I147" s="4" t="str">
        <f t="shared" si="37"/>
        <v/>
      </c>
      <c r="J147" s="4" t="str">
        <f t="shared" si="38"/>
        <v/>
      </c>
      <c r="K147" s="4" t="str">
        <f t="shared" si="39"/>
        <v/>
      </c>
      <c r="L147" s="4" t="e">
        <f t="shared" si="31"/>
        <v>#N/A</v>
      </c>
      <c r="M147" s="4" t="e">
        <f t="shared" ca="1" si="32"/>
        <v>#N/A</v>
      </c>
      <c r="N147" s="4" t="str">
        <f t="shared" si="40"/>
        <v/>
      </c>
      <c r="O147" s="4" t="str">
        <f t="shared" si="41"/>
        <v/>
      </c>
    </row>
    <row r="148" spans="1:15" x14ac:dyDescent="0.2">
      <c r="A148" s="2" t="str">
        <f t="shared" si="28"/>
        <v/>
      </c>
      <c r="B148" s="2" t="str">
        <f>IF(OR(Settings!$B$42="",C148=Settings!$B$42), IF(AND(TRIM(INDEX(StartDateValues,ROW(A148)))&lt;&gt;"",INDEX(StartDateValues,ROW(A148))&gt;0),INT(INDEX(StartDateValues,ROW(A148))),""),"")</f>
        <v/>
      </c>
      <c r="C148" s="19" t="str">
        <f t="shared" si="29"/>
        <v/>
      </c>
      <c r="D148" s="2" t="str">
        <f t="shared" si="30"/>
        <v/>
      </c>
      <c r="E148" s="4" t="str">
        <f t="shared" si="33"/>
        <v/>
      </c>
      <c r="F148" s="4" t="str">
        <f t="shared" si="34"/>
        <v/>
      </c>
      <c r="G148" s="4" t="str">
        <f t="shared" si="35"/>
        <v/>
      </c>
      <c r="H148" s="2" t="str">
        <f t="shared" si="36"/>
        <v/>
      </c>
      <c r="I148" s="4" t="str">
        <f t="shared" si="37"/>
        <v/>
      </c>
      <c r="J148" s="4" t="str">
        <f t="shared" si="38"/>
        <v/>
      </c>
      <c r="K148" s="4" t="str">
        <f t="shared" si="39"/>
        <v/>
      </c>
      <c r="L148" s="4" t="e">
        <f t="shared" si="31"/>
        <v>#N/A</v>
      </c>
      <c r="M148" s="4" t="e">
        <f t="shared" ca="1" si="32"/>
        <v>#N/A</v>
      </c>
      <c r="N148" s="4" t="str">
        <f t="shared" si="40"/>
        <v/>
      </c>
      <c r="O148" s="4" t="str">
        <f t="shared" si="41"/>
        <v/>
      </c>
    </row>
    <row r="149" spans="1:15" x14ac:dyDescent="0.2">
      <c r="A149" s="2" t="str">
        <f t="shared" si="28"/>
        <v/>
      </c>
      <c r="B149" s="2" t="str">
        <f>IF(OR(Settings!$B$42="",C149=Settings!$B$42), IF(AND(TRIM(INDEX(StartDateValues,ROW(A149)))&lt;&gt;"",INDEX(StartDateValues,ROW(A149))&gt;0),INT(INDEX(StartDateValues,ROW(A149))),""),"")</f>
        <v/>
      </c>
      <c r="C149" s="19" t="str">
        <f t="shared" si="29"/>
        <v/>
      </c>
      <c r="D149" s="2" t="str">
        <f t="shared" si="30"/>
        <v/>
      </c>
      <c r="E149" s="4" t="str">
        <f t="shared" si="33"/>
        <v/>
      </c>
      <c r="F149" s="4" t="str">
        <f t="shared" si="34"/>
        <v/>
      </c>
      <c r="G149" s="4" t="str">
        <f t="shared" si="35"/>
        <v/>
      </c>
      <c r="H149" s="2" t="str">
        <f t="shared" si="36"/>
        <v/>
      </c>
      <c r="I149" s="4" t="str">
        <f t="shared" si="37"/>
        <v/>
      </c>
      <c r="J149" s="4" t="str">
        <f t="shared" si="38"/>
        <v/>
      </c>
      <c r="K149" s="4" t="str">
        <f t="shared" si="39"/>
        <v/>
      </c>
      <c r="L149" s="4" t="e">
        <f t="shared" si="31"/>
        <v>#N/A</v>
      </c>
      <c r="M149" s="4" t="e">
        <f t="shared" ca="1" si="32"/>
        <v>#N/A</v>
      </c>
      <c r="N149" s="4" t="str">
        <f t="shared" si="40"/>
        <v/>
      </c>
      <c r="O149" s="4" t="str">
        <f t="shared" si="41"/>
        <v/>
      </c>
    </row>
    <row r="150" spans="1:15" x14ac:dyDescent="0.2">
      <c r="A150" s="2" t="str">
        <f t="shared" si="28"/>
        <v/>
      </c>
      <c r="B150" s="2" t="str">
        <f>IF(OR(Settings!$B$42="",C150=Settings!$B$42), IF(AND(TRIM(INDEX(StartDateValues,ROW(A150)))&lt;&gt;"",INDEX(StartDateValues,ROW(A150))&gt;0),INT(INDEX(StartDateValues,ROW(A150))),""),"")</f>
        <v/>
      </c>
      <c r="C150" s="19" t="str">
        <f t="shared" si="29"/>
        <v/>
      </c>
      <c r="D150" s="2" t="str">
        <f t="shared" si="30"/>
        <v/>
      </c>
      <c r="E150" s="4" t="str">
        <f t="shared" si="33"/>
        <v/>
      </c>
      <c r="F150" s="4" t="str">
        <f t="shared" si="34"/>
        <v/>
      </c>
      <c r="G150" s="4" t="str">
        <f t="shared" si="35"/>
        <v/>
      </c>
      <c r="H150" s="2" t="str">
        <f t="shared" si="36"/>
        <v/>
      </c>
      <c r="I150" s="4" t="str">
        <f t="shared" si="37"/>
        <v/>
      </c>
      <c r="J150" s="4" t="str">
        <f t="shared" si="38"/>
        <v/>
      </c>
      <c r="K150" s="4" t="str">
        <f t="shared" si="39"/>
        <v/>
      </c>
      <c r="L150" s="4" t="e">
        <f t="shared" si="31"/>
        <v>#N/A</v>
      </c>
      <c r="M150" s="4" t="e">
        <f t="shared" ca="1" si="32"/>
        <v>#N/A</v>
      </c>
      <c r="N150" s="4" t="str">
        <f t="shared" si="40"/>
        <v/>
      </c>
      <c r="O150" s="4" t="str">
        <f t="shared" si="41"/>
        <v/>
      </c>
    </row>
    <row r="151" spans="1:15" x14ac:dyDescent="0.2">
      <c r="A151" s="2" t="str">
        <f t="shared" si="28"/>
        <v/>
      </c>
      <c r="B151" s="2" t="str">
        <f>IF(OR(Settings!$B$42="",C151=Settings!$B$42), IF(AND(TRIM(INDEX(StartDateValues,ROW(A151)))&lt;&gt;"",INDEX(StartDateValues,ROW(A151))&gt;0),INT(INDEX(StartDateValues,ROW(A151))),""),"")</f>
        <v/>
      </c>
      <c r="C151" s="19" t="str">
        <f t="shared" si="29"/>
        <v/>
      </c>
      <c r="D151" s="2" t="str">
        <f t="shared" si="30"/>
        <v/>
      </c>
      <c r="E151" s="4" t="str">
        <f t="shared" si="33"/>
        <v/>
      </c>
      <c r="F151" s="4" t="str">
        <f t="shared" si="34"/>
        <v/>
      </c>
      <c r="G151" s="4" t="str">
        <f t="shared" si="35"/>
        <v/>
      </c>
      <c r="H151" s="2" t="str">
        <f t="shared" si="36"/>
        <v/>
      </c>
      <c r="I151" s="4" t="str">
        <f t="shared" si="37"/>
        <v/>
      </c>
      <c r="J151" s="4" t="str">
        <f t="shared" si="38"/>
        <v/>
      </c>
      <c r="K151" s="4" t="str">
        <f t="shared" si="39"/>
        <v/>
      </c>
      <c r="L151" s="4" t="e">
        <f t="shared" si="31"/>
        <v>#N/A</v>
      </c>
      <c r="M151" s="4" t="e">
        <f t="shared" ca="1" si="32"/>
        <v>#N/A</v>
      </c>
      <c r="N151" s="4" t="str">
        <f t="shared" si="40"/>
        <v/>
      </c>
      <c r="O151" s="4" t="str">
        <f t="shared" si="41"/>
        <v/>
      </c>
    </row>
    <row r="152" spans="1:15" x14ac:dyDescent="0.2">
      <c r="A152" s="2" t="str">
        <f t="shared" si="28"/>
        <v/>
      </c>
      <c r="B152" s="2" t="str">
        <f>IF(OR(Settings!$B$42="",C152=Settings!$B$42), IF(AND(TRIM(INDEX(StartDateValues,ROW(A152)))&lt;&gt;"",INDEX(StartDateValues,ROW(A152))&gt;0),INT(INDEX(StartDateValues,ROW(A152))),""),"")</f>
        <v/>
      </c>
      <c r="C152" s="19" t="str">
        <f t="shared" si="29"/>
        <v/>
      </c>
      <c r="D152" s="2" t="str">
        <f t="shared" si="30"/>
        <v/>
      </c>
      <c r="E152" s="4" t="str">
        <f t="shared" si="33"/>
        <v/>
      </c>
      <c r="F152" s="4" t="str">
        <f t="shared" si="34"/>
        <v/>
      </c>
      <c r="G152" s="4" t="str">
        <f t="shared" si="35"/>
        <v/>
      </c>
      <c r="H152" s="2" t="str">
        <f t="shared" si="36"/>
        <v/>
      </c>
      <c r="I152" s="4" t="str">
        <f t="shared" si="37"/>
        <v/>
      </c>
      <c r="J152" s="4" t="str">
        <f t="shared" si="38"/>
        <v/>
      </c>
      <c r="K152" s="4" t="str">
        <f t="shared" si="39"/>
        <v/>
      </c>
      <c r="L152" s="4" t="e">
        <f t="shared" si="31"/>
        <v>#N/A</v>
      </c>
      <c r="M152" s="4" t="e">
        <f t="shared" ca="1" si="32"/>
        <v>#N/A</v>
      </c>
      <c r="N152" s="4" t="str">
        <f t="shared" si="40"/>
        <v/>
      </c>
      <c r="O152" s="4" t="str">
        <f t="shared" si="41"/>
        <v/>
      </c>
    </row>
    <row r="153" spans="1:15" x14ac:dyDescent="0.2">
      <c r="A153" s="2" t="str">
        <f t="shared" si="28"/>
        <v/>
      </c>
      <c r="B153" s="2" t="str">
        <f>IF(OR(Settings!$B$42="",C153=Settings!$B$42), IF(AND(TRIM(INDEX(StartDateValues,ROW(A153)))&lt;&gt;"",INDEX(StartDateValues,ROW(A153))&gt;0),INT(INDEX(StartDateValues,ROW(A153))),""),"")</f>
        <v/>
      </c>
      <c r="C153" s="19"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
      <c r="A154" s="2" t="str">
        <f t="shared" si="28"/>
        <v/>
      </c>
      <c r="B154" s="2" t="str">
        <f>IF(OR(Settings!$B$42="",C154=Settings!$B$42), IF(AND(TRIM(INDEX(StartDateValues,ROW(A154)))&lt;&gt;"",INDEX(StartDateValues,ROW(A154))&gt;0),INT(INDEX(StartDateValues,ROW(A154))),""),"")</f>
        <v/>
      </c>
      <c r="C154" s="19"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
      <c r="A155" s="2" t="str">
        <f t="shared" si="28"/>
        <v/>
      </c>
      <c r="B155" s="2" t="str">
        <f>IF(OR(Settings!$B$42="",C155=Settings!$B$42), IF(AND(TRIM(INDEX(StartDateValues,ROW(A155)))&lt;&gt;"",INDEX(StartDateValues,ROW(A155))&gt;0),INT(INDEX(StartDateValues,ROW(A155))),""),"")</f>
        <v/>
      </c>
      <c r="C155" s="19"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
      <c r="A156" s="2" t="str">
        <f t="shared" si="28"/>
        <v/>
      </c>
      <c r="B156" s="2" t="str">
        <f>IF(OR(Settings!$B$42="",C156=Settings!$B$42), IF(AND(TRIM(INDEX(StartDateValues,ROW(A156)))&lt;&gt;"",INDEX(StartDateValues,ROW(A156))&gt;0),INT(INDEX(StartDateValues,ROW(A156))),""),"")</f>
        <v/>
      </c>
      <c r="C156" s="19"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
      <c r="A157" s="2" t="str">
        <f t="shared" si="28"/>
        <v/>
      </c>
      <c r="B157" s="2" t="str">
        <f>IF(OR(Settings!$B$42="",C157=Settings!$B$42), IF(AND(TRIM(INDEX(StartDateValues,ROW(A157)))&lt;&gt;"",INDEX(StartDateValues,ROW(A157))&gt;0),INT(INDEX(StartDateValues,ROW(A157))),""),"")</f>
        <v/>
      </c>
      <c r="C157" s="19"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
      <c r="A158" s="2" t="str">
        <f t="shared" si="28"/>
        <v/>
      </c>
      <c r="B158" s="2" t="str">
        <f>IF(OR(Settings!$B$42="",C158=Settings!$B$42), IF(AND(TRIM(INDEX(StartDateValues,ROW(A158)))&lt;&gt;"",INDEX(StartDateValues,ROW(A158))&gt;0),INT(INDEX(StartDateValues,ROW(A158))),""),"")</f>
        <v/>
      </c>
      <c r="C158" s="19"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
      <c r="A159" s="2" t="str">
        <f t="shared" si="28"/>
        <v/>
      </c>
      <c r="B159" s="2" t="str">
        <f>IF(OR(Settings!$B$42="",C159=Settings!$B$42), IF(AND(TRIM(INDEX(StartDateValues,ROW(A159)))&lt;&gt;"",INDEX(StartDateValues,ROW(A159))&gt;0),INT(INDEX(StartDateValues,ROW(A159))),""),"")</f>
        <v/>
      </c>
      <c r="C159" s="19"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
      <c r="A160" s="2" t="str">
        <f t="shared" si="28"/>
        <v/>
      </c>
      <c r="B160" s="2" t="str">
        <f>IF(OR(Settings!$B$42="",C160=Settings!$B$42), IF(AND(TRIM(INDEX(StartDateValues,ROW(A160)))&lt;&gt;"",INDEX(StartDateValues,ROW(A160))&gt;0),INT(INDEX(StartDateValues,ROW(A160))),""),"")</f>
        <v/>
      </c>
      <c r="C160" s="19"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
      <c r="A161" s="2" t="str">
        <f t="shared" si="28"/>
        <v/>
      </c>
      <c r="B161" s="2" t="str">
        <f>IF(OR(Settings!$B$42="",C161=Settings!$B$42), IF(AND(TRIM(INDEX(StartDateValues,ROW(A161)))&lt;&gt;"",INDEX(StartDateValues,ROW(A161))&gt;0),INT(INDEX(StartDateValues,ROW(A161))),""),"")</f>
        <v/>
      </c>
      <c r="C161" s="19"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
      <c r="A162" s="2" t="str">
        <f t="shared" si="28"/>
        <v/>
      </c>
      <c r="B162" s="2" t="str">
        <f>IF(OR(Settings!$B$42="",C162=Settings!$B$42), IF(AND(TRIM(INDEX(StartDateValues,ROW(A162)))&lt;&gt;"",INDEX(StartDateValues,ROW(A162))&gt;0),INT(INDEX(StartDateValues,ROW(A162))),""),"")</f>
        <v/>
      </c>
      <c r="C162" s="19"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
      <c r="A163" s="2" t="str">
        <f t="shared" si="28"/>
        <v/>
      </c>
      <c r="B163" s="2" t="str">
        <f>IF(OR(Settings!$B$42="",C163=Settings!$B$42), IF(AND(TRIM(INDEX(StartDateValues,ROW(A163)))&lt;&gt;"",INDEX(StartDateValues,ROW(A163))&gt;0),INT(INDEX(StartDateValues,ROW(A163))),""),"")</f>
        <v/>
      </c>
      <c r="C163" s="19"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
      <c r="A164" s="2" t="str">
        <f t="shared" si="28"/>
        <v/>
      </c>
      <c r="B164" s="2" t="str">
        <f>IF(OR(Settings!$B$42="",C164=Settings!$B$42), IF(AND(TRIM(INDEX(StartDateValues,ROW(A164)))&lt;&gt;"",INDEX(StartDateValues,ROW(A164))&gt;0),INT(INDEX(StartDateValues,ROW(A164))),""),"")</f>
        <v/>
      </c>
      <c r="C164" s="19"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
      <c r="A165" s="2" t="str">
        <f t="shared" si="28"/>
        <v/>
      </c>
      <c r="B165" s="2" t="str">
        <f>IF(OR(Settings!$B$42="",C165=Settings!$B$42), IF(AND(TRIM(INDEX(StartDateValues,ROW(A165)))&lt;&gt;"",INDEX(StartDateValues,ROW(A165))&gt;0),INT(INDEX(StartDateValues,ROW(A165))),""),"")</f>
        <v/>
      </c>
      <c r="C165" s="19"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
      <c r="A166" s="2" t="str">
        <f t="shared" si="28"/>
        <v/>
      </c>
      <c r="B166" s="2" t="str">
        <f>IF(OR(Settings!$B$42="",C166=Settings!$B$42), IF(AND(TRIM(INDEX(StartDateValues,ROW(A166)))&lt;&gt;"",INDEX(StartDateValues,ROW(A166))&gt;0),INT(INDEX(StartDateValues,ROW(A166))),""),"")</f>
        <v/>
      </c>
      <c r="C166" s="19"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
      <c r="A167" s="2" t="str">
        <f t="shared" si="28"/>
        <v/>
      </c>
      <c r="B167" s="2" t="str">
        <f>IF(OR(Settings!$B$42="",C167=Settings!$B$42), IF(AND(TRIM(INDEX(StartDateValues,ROW(A167)))&lt;&gt;"",INDEX(StartDateValues,ROW(A167))&gt;0),INT(INDEX(StartDateValues,ROW(A167))),""),"")</f>
        <v/>
      </c>
      <c r="C167" s="19"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
      <c r="A168" s="2" t="str">
        <f t="shared" si="28"/>
        <v/>
      </c>
      <c r="B168" s="2" t="str">
        <f>IF(OR(Settings!$B$42="",C168=Settings!$B$42), IF(AND(TRIM(INDEX(StartDateValues,ROW(A168)))&lt;&gt;"",INDEX(StartDateValues,ROW(A168))&gt;0),INT(INDEX(StartDateValues,ROW(A168))),""),"")</f>
        <v/>
      </c>
      <c r="C168" s="19"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
      <c r="A169" s="2" t="str">
        <f t="shared" si="28"/>
        <v/>
      </c>
      <c r="B169" s="2" t="str">
        <f>IF(OR(Settings!$B$42="",C169=Settings!$B$42), IF(AND(TRIM(INDEX(StartDateValues,ROW(A169)))&lt;&gt;"",INDEX(StartDateValues,ROW(A169))&gt;0),INT(INDEX(StartDateValues,ROW(A169))),""),"")</f>
        <v/>
      </c>
      <c r="C169" s="19"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
      <c r="A170" s="2" t="str">
        <f t="shared" si="28"/>
        <v/>
      </c>
      <c r="B170" s="2" t="str">
        <f>IF(OR(Settings!$B$42="",C170=Settings!$B$42), IF(AND(TRIM(INDEX(StartDateValues,ROW(A170)))&lt;&gt;"",INDEX(StartDateValues,ROW(A170))&gt;0),INT(INDEX(StartDateValues,ROW(A170))),""),"")</f>
        <v/>
      </c>
      <c r="C170" s="19"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
      <c r="A171" s="2" t="str">
        <f t="shared" si="28"/>
        <v/>
      </c>
      <c r="B171" s="2" t="str">
        <f>IF(OR(Settings!$B$42="",C171=Settings!$B$42), IF(AND(TRIM(INDEX(StartDateValues,ROW(A171)))&lt;&gt;"",INDEX(StartDateValues,ROW(A171))&gt;0),INT(INDEX(StartDateValues,ROW(A171))),""),"")</f>
        <v/>
      </c>
      <c r="C171" s="19"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
      <c r="A172" s="2" t="str">
        <f t="shared" si="28"/>
        <v/>
      </c>
      <c r="B172" s="2" t="str">
        <f>IF(OR(Settings!$B$42="",C172=Settings!$B$42), IF(AND(TRIM(INDEX(StartDateValues,ROW(A172)))&lt;&gt;"",INDEX(StartDateValues,ROW(A172))&gt;0),INT(INDEX(StartDateValues,ROW(A172))),""),"")</f>
        <v/>
      </c>
      <c r="C172" s="19"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
      <c r="A173" s="2" t="str">
        <f t="shared" si="28"/>
        <v/>
      </c>
      <c r="B173" s="2" t="str">
        <f>IF(OR(Settings!$B$42="",C173=Settings!$B$42), IF(AND(TRIM(INDEX(StartDateValues,ROW(A173)))&lt;&gt;"",INDEX(StartDateValues,ROW(A173))&gt;0),INT(INDEX(StartDateValues,ROW(A173))),""),"")</f>
        <v/>
      </c>
      <c r="C173" s="19"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
      <c r="A174" s="2" t="str">
        <f t="shared" si="28"/>
        <v/>
      </c>
      <c r="B174" s="2" t="str">
        <f>IF(OR(Settings!$B$42="",C174=Settings!$B$42), IF(AND(TRIM(INDEX(StartDateValues,ROW(A174)))&lt;&gt;"",INDEX(StartDateValues,ROW(A174))&gt;0),INT(INDEX(StartDateValues,ROW(A174))),""),"")</f>
        <v/>
      </c>
      <c r="C174" s="19"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
      <c r="A175" s="2" t="str">
        <f t="shared" si="28"/>
        <v/>
      </c>
      <c r="B175" s="2" t="str">
        <f>IF(OR(Settings!$B$42="",C175=Settings!$B$42), IF(AND(TRIM(INDEX(StartDateValues,ROW(A175)))&lt;&gt;"",INDEX(StartDateValues,ROW(A175))&gt;0),INT(INDEX(StartDateValues,ROW(A175))),""),"")</f>
        <v/>
      </c>
      <c r="C175" s="19"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
      <c r="A176" s="2" t="str">
        <f t="shared" si="28"/>
        <v/>
      </c>
      <c r="B176" s="2" t="str">
        <f>IF(OR(Settings!$B$42="",C176=Settings!$B$42), IF(AND(TRIM(INDEX(StartDateValues,ROW(A176)))&lt;&gt;"",INDEX(StartDateValues,ROW(A176))&gt;0),INT(INDEX(StartDateValues,ROW(A176))),""),"")</f>
        <v/>
      </c>
      <c r="C176" s="19"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
      <c r="A177" s="2" t="str">
        <f t="shared" si="28"/>
        <v/>
      </c>
      <c r="B177" s="2" t="str">
        <f>IF(OR(Settings!$B$42="",C177=Settings!$B$42), IF(AND(TRIM(INDEX(StartDateValues,ROW(A177)))&lt;&gt;"",INDEX(StartDateValues,ROW(A177))&gt;0),INT(INDEX(StartDateValues,ROW(A177))),""),"")</f>
        <v/>
      </c>
      <c r="C177" s="19"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
      <c r="A178" s="2" t="str">
        <f t="shared" si="28"/>
        <v/>
      </c>
      <c r="B178" s="2" t="str">
        <f>IF(OR(Settings!$B$42="",C178=Settings!$B$42), IF(AND(TRIM(INDEX(StartDateValues,ROW(A178)))&lt;&gt;"",INDEX(StartDateValues,ROW(A178))&gt;0),INT(INDEX(StartDateValues,ROW(A178))),""),"")</f>
        <v/>
      </c>
      <c r="C178" s="19"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
      <c r="A179" s="2" t="str">
        <f t="shared" si="28"/>
        <v/>
      </c>
      <c r="B179" s="2" t="str">
        <f>IF(OR(Settings!$B$42="",C179=Settings!$B$42), IF(AND(TRIM(INDEX(StartDateValues,ROW(A179)))&lt;&gt;"",INDEX(StartDateValues,ROW(A179))&gt;0),INT(INDEX(StartDateValues,ROW(A179))),""),"")</f>
        <v/>
      </c>
      <c r="C179" s="19"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
      <c r="A180" s="2" t="str">
        <f t="shared" si="28"/>
        <v/>
      </c>
      <c r="B180" s="2" t="str">
        <f>IF(OR(Settings!$B$42="",C180=Settings!$B$42), IF(AND(TRIM(INDEX(StartDateValues,ROW(A180)))&lt;&gt;"",INDEX(StartDateValues,ROW(A180))&gt;0),INT(INDEX(StartDateValues,ROW(A180))),""),"")</f>
        <v/>
      </c>
      <c r="C180" s="19"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
      <c r="A181" s="2" t="str">
        <f t="shared" si="28"/>
        <v/>
      </c>
      <c r="B181" s="2" t="str">
        <f>IF(OR(Settings!$B$42="",C181=Settings!$B$42), IF(AND(TRIM(INDEX(StartDateValues,ROW(A181)))&lt;&gt;"",INDEX(StartDateValues,ROW(A181))&gt;0),INT(INDEX(StartDateValues,ROW(A181))),""),"")</f>
        <v/>
      </c>
      <c r="C181" s="19"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
      <c r="A182" s="2" t="str">
        <f t="shared" si="28"/>
        <v/>
      </c>
      <c r="B182" s="2" t="str">
        <f>IF(OR(Settings!$B$42="",C182=Settings!$B$42), IF(AND(TRIM(INDEX(StartDateValues,ROW(A182)))&lt;&gt;"",INDEX(StartDateValues,ROW(A182))&gt;0),INT(INDEX(StartDateValues,ROW(A182))),""),"")</f>
        <v/>
      </c>
      <c r="C182" s="19"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
      <c r="A183" s="2" t="str">
        <f t="shared" si="28"/>
        <v/>
      </c>
      <c r="B183" s="2" t="str">
        <f>IF(OR(Settings!$B$42="",C183=Settings!$B$42), IF(AND(TRIM(INDEX(StartDateValues,ROW(A183)))&lt;&gt;"",INDEX(StartDateValues,ROW(A183))&gt;0),INT(INDEX(StartDateValues,ROW(A183))),""),"")</f>
        <v/>
      </c>
      <c r="C183" s="19"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
      <c r="A184" s="2" t="str">
        <f t="shared" si="28"/>
        <v/>
      </c>
      <c r="B184" s="2" t="str">
        <f>IF(OR(Settings!$B$42="",C184=Settings!$B$42), IF(AND(TRIM(INDEX(StartDateValues,ROW(A184)))&lt;&gt;"",INDEX(StartDateValues,ROW(A184))&gt;0),INT(INDEX(StartDateValues,ROW(A184))),""),"")</f>
        <v/>
      </c>
      <c r="C184" s="19"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
      <c r="A185" s="2" t="str">
        <f t="shared" si="28"/>
        <v/>
      </c>
      <c r="B185" s="2" t="str">
        <f>IF(OR(Settings!$B$42="",C185=Settings!$B$42), IF(AND(TRIM(INDEX(StartDateValues,ROW(A185)))&lt;&gt;"",INDEX(StartDateValues,ROW(A185))&gt;0),INT(INDEX(StartDateValues,ROW(A185))),""),"")</f>
        <v/>
      </c>
      <c r="C185" s="19"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
      <c r="A186" s="2" t="str">
        <f t="shared" si="28"/>
        <v/>
      </c>
      <c r="B186" s="2" t="str">
        <f>IF(OR(Settings!$B$42="",C186=Settings!$B$42), IF(AND(TRIM(INDEX(StartDateValues,ROW(A186)))&lt;&gt;"",INDEX(StartDateValues,ROW(A186))&gt;0),INT(INDEX(StartDateValues,ROW(A186))),""),"")</f>
        <v/>
      </c>
      <c r="C186" s="19"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
      <c r="A187" s="2" t="str">
        <f t="shared" si="28"/>
        <v/>
      </c>
      <c r="B187" s="2" t="str">
        <f>IF(OR(Settings!$B$42="",C187=Settings!$B$42), IF(AND(TRIM(INDEX(StartDateValues,ROW(A187)))&lt;&gt;"",INDEX(StartDateValues,ROW(A187))&gt;0),INT(INDEX(StartDateValues,ROW(A187))),""),"")</f>
        <v/>
      </c>
      <c r="C187" s="19"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
      <c r="A188" s="2" t="str">
        <f t="shared" si="28"/>
        <v/>
      </c>
      <c r="B188" s="2" t="str">
        <f>IF(OR(Settings!$B$42="",C188=Settings!$B$42), IF(AND(TRIM(INDEX(StartDateValues,ROW(A188)))&lt;&gt;"",INDEX(StartDateValues,ROW(A188))&gt;0),INT(INDEX(StartDateValues,ROW(A188))),""),"")</f>
        <v/>
      </c>
      <c r="C188" s="19"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
      <c r="A189" s="2" t="str">
        <f t="shared" si="28"/>
        <v/>
      </c>
      <c r="B189" s="2" t="str">
        <f>IF(OR(Settings!$B$42="",C189=Settings!$B$42), IF(AND(TRIM(INDEX(StartDateValues,ROW(A189)))&lt;&gt;"",INDEX(StartDateValues,ROW(A189))&gt;0),INT(INDEX(StartDateValues,ROW(A189))),""),"")</f>
        <v/>
      </c>
      <c r="C189" s="19"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
      <c r="A190" s="2" t="str">
        <f t="shared" si="28"/>
        <v/>
      </c>
      <c r="B190" s="2" t="str">
        <f>IF(OR(Settings!$B$42="",C190=Settings!$B$42), IF(AND(TRIM(INDEX(StartDateValues,ROW(A190)))&lt;&gt;"",INDEX(StartDateValues,ROW(A190))&gt;0),INT(INDEX(StartDateValues,ROW(A190))),""),"")</f>
        <v/>
      </c>
      <c r="C190" s="19"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
      <c r="A191" s="2" t="str">
        <f t="shared" si="28"/>
        <v/>
      </c>
      <c r="B191" s="2" t="str">
        <f>IF(OR(Settings!$B$42="",C191=Settings!$B$42), IF(AND(TRIM(INDEX(StartDateValues,ROW(A191)))&lt;&gt;"",INDEX(StartDateValues,ROW(A191))&gt;0),INT(INDEX(StartDateValues,ROW(A191))),""),"")</f>
        <v/>
      </c>
      <c r="C191" s="19"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
      <c r="A192" s="2" t="str">
        <f t="shared" si="28"/>
        <v/>
      </c>
      <c r="B192" s="2" t="str">
        <f>IF(OR(Settings!$B$42="",C192=Settings!$B$42), IF(AND(TRIM(INDEX(StartDateValues,ROW(A192)))&lt;&gt;"",INDEX(StartDateValues,ROW(A192))&gt;0),INT(INDEX(StartDateValues,ROW(A192))),""),"")</f>
        <v/>
      </c>
      <c r="C192" s="19"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
      <c r="A193" s="2" t="str">
        <f t="shared" si="28"/>
        <v/>
      </c>
      <c r="B193" s="2" t="str">
        <f>IF(OR(Settings!$B$42="",C193=Settings!$B$42), IF(AND(TRIM(INDEX(StartDateValues,ROW(A193)))&lt;&gt;"",INDEX(StartDateValues,ROW(A193))&gt;0),INT(INDEX(StartDateValues,ROW(A193))),""),"")</f>
        <v/>
      </c>
      <c r="C193" s="19"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19"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
      <c r="A195" s="2" t="str">
        <f t="shared" si="42"/>
        <v/>
      </c>
      <c r="B195" s="2" t="str">
        <f>IF(OR(Settings!$B$42="",C195=Settings!$B$42), IF(AND(TRIM(INDEX(StartDateValues,ROW(A195)))&lt;&gt;"",INDEX(StartDateValues,ROW(A195))&gt;0),INT(INDEX(StartDateValues,ROW(A195))),""),"")</f>
        <v/>
      </c>
      <c r="C195" s="19"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
      <c r="A196" s="2" t="str">
        <f t="shared" si="42"/>
        <v/>
      </c>
      <c r="B196" s="2" t="str">
        <f>IF(OR(Settings!$B$42="",C196=Settings!$B$42), IF(AND(TRIM(INDEX(StartDateValues,ROW(A196)))&lt;&gt;"",INDEX(StartDateValues,ROW(A196))&gt;0),INT(INDEX(StartDateValues,ROW(A196))),""),"")</f>
        <v/>
      </c>
      <c r="C196" s="19"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
      <c r="A197" s="2" t="str">
        <f t="shared" si="42"/>
        <v/>
      </c>
      <c r="B197" s="2" t="str">
        <f>IF(OR(Settings!$B$42="",C197=Settings!$B$42), IF(AND(TRIM(INDEX(StartDateValues,ROW(A197)))&lt;&gt;"",INDEX(StartDateValues,ROW(A197))&gt;0),INT(INDEX(StartDateValues,ROW(A197))),""),"")</f>
        <v/>
      </c>
      <c r="C197" s="19"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
      <c r="A198" s="2" t="str">
        <f t="shared" si="42"/>
        <v/>
      </c>
      <c r="B198" s="2" t="str">
        <f>IF(OR(Settings!$B$42="",C198=Settings!$B$42), IF(AND(TRIM(INDEX(StartDateValues,ROW(A198)))&lt;&gt;"",INDEX(StartDateValues,ROW(A198))&gt;0),INT(INDEX(StartDateValues,ROW(A198))),""),"")</f>
        <v/>
      </c>
      <c r="C198" s="19"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
      <c r="A199" s="2" t="str">
        <f t="shared" si="42"/>
        <v/>
      </c>
      <c r="B199" s="2" t="str">
        <f>IF(OR(Settings!$B$42="",C199=Settings!$B$42), IF(AND(TRIM(INDEX(StartDateValues,ROW(A199)))&lt;&gt;"",INDEX(StartDateValues,ROW(A199))&gt;0),INT(INDEX(StartDateValues,ROW(A199))),""),"")</f>
        <v/>
      </c>
      <c r="C199" s="19"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
      <c r="A200" s="2" t="str">
        <f t="shared" si="42"/>
        <v/>
      </c>
      <c r="B200" s="2" t="str">
        <f>IF(OR(Settings!$B$42="",C200=Settings!$B$42), IF(AND(TRIM(INDEX(StartDateValues,ROW(A200)))&lt;&gt;"",INDEX(StartDateValues,ROW(A200))&gt;0),INT(INDEX(StartDateValues,ROW(A200))),""),"")</f>
        <v/>
      </c>
      <c r="C200" s="19"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
      <c r="A201" s="2" t="str">
        <f t="shared" si="42"/>
        <v/>
      </c>
      <c r="B201" s="2" t="str">
        <f>IF(OR(Settings!$B$42="",C201=Settings!$B$42), IF(AND(TRIM(INDEX(StartDateValues,ROW(A201)))&lt;&gt;"",INDEX(StartDateValues,ROW(A201))&gt;0),INT(INDEX(StartDateValues,ROW(A201))),""),"")</f>
        <v/>
      </c>
      <c r="C201" s="19"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
      <c r="A202" s="2" t="str">
        <f t="shared" si="42"/>
        <v/>
      </c>
      <c r="B202" s="2" t="str">
        <f>IF(OR(Settings!$B$42="",C202=Settings!$B$42), IF(AND(TRIM(INDEX(StartDateValues,ROW(A202)))&lt;&gt;"",INDEX(StartDateValues,ROW(A202))&gt;0),INT(INDEX(StartDateValues,ROW(A202))),""),"")</f>
        <v/>
      </c>
      <c r="C202" s="19"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
      <c r="A203" s="2" t="str">
        <f t="shared" si="42"/>
        <v/>
      </c>
      <c r="B203" s="2" t="str">
        <f>IF(OR(Settings!$B$42="",C203=Settings!$B$42), IF(AND(TRIM(INDEX(StartDateValues,ROW(A203)))&lt;&gt;"",INDEX(StartDateValues,ROW(A203))&gt;0),INT(INDEX(StartDateValues,ROW(A203))),""),"")</f>
        <v/>
      </c>
      <c r="C203" s="19"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
      <c r="A204" s="2" t="str">
        <f t="shared" si="42"/>
        <v/>
      </c>
      <c r="B204" s="2" t="str">
        <f>IF(OR(Settings!$B$42="",C204=Settings!$B$42), IF(AND(TRIM(INDEX(StartDateValues,ROW(A204)))&lt;&gt;"",INDEX(StartDateValues,ROW(A204))&gt;0),INT(INDEX(StartDateValues,ROW(A204))),""),"")</f>
        <v/>
      </c>
      <c r="C204" s="19"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
      <c r="A205" s="2" t="str">
        <f t="shared" si="42"/>
        <v/>
      </c>
      <c r="B205" s="2" t="str">
        <f>IF(OR(Settings!$B$42="",C205=Settings!$B$42), IF(AND(TRIM(INDEX(StartDateValues,ROW(A205)))&lt;&gt;"",INDEX(StartDateValues,ROW(A205))&gt;0),INT(INDEX(StartDateValues,ROW(A205))),""),"")</f>
        <v/>
      </c>
      <c r="C205" s="19"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
      <c r="A206" s="2" t="str">
        <f t="shared" si="42"/>
        <v/>
      </c>
      <c r="B206" s="2" t="str">
        <f>IF(OR(Settings!$B$42="",C206=Settings!$B$42), IF(AND(TRIM(INDEX(StartDateValues,ROW(A206)))&lt;&gt;"",INDEX(StartDateValues,ROW(A206))&gt;0),INT(INDEX(StartDateValues,ROW(A206))),""),"")</f>
        <v/>
      </c>
      <c r="C206" s="19"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
      <c r="A207" s="2" t="str">
        <f t="shared" si="42"/>
        <v/>
      </c>
      <c r="B207" s="2" t="str">
        <f>IF(OR(Settings!$B$42="",C207=Settings!$B$42), IF(AND(TRIM(INDEX(StartDateValues,ROW(A207)))&lt;&gt;"",INDEX(StartDateValues,ROW(A207))&gt;0),INT(INDEX(StartDateValues,ROW(A207))),""),"")</f>
        <v/>
      </c>
      <c r="C207" s="19"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
      <c r="A208" s="2" t="str">
        <f t="shared" si="42"/>
        <v/>
      </c>
      <c r="B208" s="2" t="str">
        <f>IF(OR(Settings!$B$42="",C208=Settings!$B$42), IF(AND(TRIM(INDEX(StartDateValues,ROW(A208)))&lt;&gt;"",INDEX(StartDateValues,ROW(A208))&gt;0),INT(INDEX(StartDateValues,ROW(A208))),""),"")</f>
        <v/>
      </c>
      <c r="C208" s="19"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
      <c r="A209" s="2" t="str">
        <f t="shared" si="42"/>
        <v/>
      </c>
      <c r="B209" s="2" t="str">
        <f>IF(OR(Settings!$B$42="",C209=Settings!$B$42), IF(AND(TRIM(INDEX(StartDateValues,ROW(A209)))&lt;&gt;"",INDEX(StartDateValues,ROW(A209))&gt;0),INT(INDEX(StartDateValues,ROW(A209))),""),"")</f>
        <v/>
      </c>
      <c r="C209" s="19"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
      <c r="A210" s="2" t="str">
        <f t="shared" si="42"/>
        <v/>
      </c>
      <c r="B210" s="2" t="str">
        <f>IF(OR(Settings!$B$42="",C210=Settings!$B$42), IF(AND(TRIM(INDEX(StartDateValues,ROW(A210)))&lt;&gt;"",INDEX(StartDateValues,ROW(A210))&gt;0),INT(INDEX(StartDateValues,ROW(A210))),""),"")</f>
        <v/>
      </c>
      <c r="C210" s="19"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
      <c r="A211" s="2" t="str">
        <f t="shared" si="42"/>
        <v/>
      </c>
      <c r="B211" s="2" t="str">
        <f>IF(OR(Settings!$B$42="",C211=Settings!$B$42), IF(AND(TRIM(INDEX(StartDateValues,ROW(A211)))&lt;&gt;"",INDEX(StartDateValues,ROW(A211))&gt;0),INT(INDEX(StartDateValues,ROW(A211))),""),"")</f>
        <v/>
      </c>
      <c r="C211" s="19"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
      <c r="A212" s="2" t="str">
        <f t="shared" si="42"/>
        <v/>
      </c>
      <c r="B212" s="2" t="str">
        <f>IF(OR(Settings!$B$42="",C212=Settings!$B$42), IF(AND(TRIM(INDEX(StartDateValues,ROW(A212)))&lt;&gt;"",INDEX(StartDateValues,ROW(A212))&gt;0),INT(INDEX(StartDateValues,ROW(A212))),""),"")</f>
        <v/>
      </c>
      <c r="C212" s="19"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
      <c r="A213" s="2" t="str">
        <f t="shared" si="42"/>
        <v/>
      </c>
      <c r="B213" s="2" t="str">
        <f>IF(OR(Settings!$B$42="",C213=Settings!$B$42), IF(AND(TRIM(INDEX(StartDateValues,ROW(A213)))&lt;&gt;"",INDEX(StartDateValues,ROW(A213))&gt;0),INT(INDEX(StartDateValues,ROW(A213))),""),"")</f>
        <v/>
      </c>
      <c r="C213" s="19"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
      <c r="A214" s="2" t="str">
        <f t="shared" si="42"/>
        <v/>
      </c>
      <c r="B214" s="2" t="str">
        <f>IF(OR(Settings!$B$42="",C214=Settings!$B$42), IF(AND(TRIM(INDEX(StartDateValues,ROW(A214)))&lt;&gt;"",INDEX(StartDateValues,ROW(A214))&gt;0),INT(INDEX(StartDateValues,ROW(A214))),""),"")</f>
        <v/>
      </c>
      <c r="C214" s="19"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
      <c r="A215" s="2" t="str">
        <f t="shared" si="42"/>
        <v/>
      </c>
      <c r="B215" s="2" t="str">
        <f>IF(OR(Settings!$B$42="",C215=Settings!$B$42), IF(AND(TRIM(INDEX(StartDateValues,ROW(A215)))&lt;&gt;"",INDEX(StartDateValues,ROW(A215))&gt;0),INT(INDEX(StartDateValues,ROW(A215))),""),"")</f>
        <v/>
      </c>
      <c r="C215" s="19"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
      <c r="A216" s="2" t="str">
        <f t="shared" si="42"/>
        <v/>
      </c>
      <c r="B216" s="2" t="str">
        <f>IF(OR(Settings!$B$42="",C216=Settings!$B$42), IF(AND(TRIM(INDEX(StartDateValues,ROW(A216)))&lt;&gt;"",INDEX(StartDateValues,ROW(A216))&gt;0),INT(INDEX(StartDateValues,ROW(A216))),""),"")</f>
        <v/>
      </c>
      <c r="C216" s="19"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
      <c r="A217" s="2" t="str">
        <f t="shared" si="42"/>
        <v/>
      </c>
      <c r="B217" s="2" t="str">
        <f>IF(OR(Settings!$B$42="",C217=Settings!$B$42), IF(AND(TRIM(INDEX(StartDateValues,ROW(A217)))&lt;&gt;"",INDEX(StartDateValues,ROW(A217))&gt;0),INT(INDEX(StartDateValues,ROW(A217))),""),"")</f>
        <v/>
      </c>
      <c r="C217" s="19"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
      <c r="A218" s="2" t="str">
        <f t="shared" si="42"/>
        <v/>
      </c>
      <c r="B218" s="2" t="str">
        <f>IF(OR(Settings!$B$42="",C218=Settings!$B$42), IF(AND(TRIM(INDEX(StartDateValues,ROW(A218)))&lt;&gt;"",INDEX(StartDateValues,ROW(A218))&gt;0),INT(INDEX(StartDateValues,ROW(A218))),""),"")</f>
        <v/>
      </c>
      <c r="C218" s="19"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
      <c r="A219" s="2" t="str">
        <f t="shared" si="42"/>
        <v/>
      </c>
      <c r="B219" s="2" t="str">
        <f>IF(OR(Settings!$B$42="",C219=Settings!$B$42), IF(AND(TRIM(INDEX(StartDateValues,ROW(A219)))&lt;&gt;"",INDEX(StartDateValues,ROW(A219))&gt;0),INT(INDEX(StartDateValues,ROW(A219))),""),"")</f>
        <v/>
      </c>
      <c r="C219" s="19"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
      <c r="A220" s="2" t="str">
        <f t="shared" si="42"/>
        <v/>
      </c>
      <c r="B220" s="2" t="str">
        <f>IF(OR(Settings!$B$42="",C220=Settings!$B$42), IF(AND(TRIM(INDEX(StartDateValues,ROW(A220)))&lt;&gt;"",INDEX(StartDateValues,ROW(A220))&gt;0),INT(INDEX(StartDateValues,ROW(A220))),""),"")</f>
        <v/>
      </c>
      <c r="C220" s="19"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
      <c r="A221" s="2" t="str">
        <f t="shared" si="42"/>
        <v/>
      </c>
      <c r="B221" s="2" t="str">
        <f>IF(OR(Settings!$B$42="",C221=Settings!$B$42), IF(AND(TRIM(INDEX(StartDateValues,ROW(A221)))&lt;&gt;"",INDEX(StartDateValues,ROW(A221))&gt;0),INT(INDEX(StartDateValues,ROW(A221))),""),"")</f>
        <v/>
      </c>
      <c r="C221" s="19"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
      <c r="A222" s="2" t="str">
        <f t="shared" si="42"/>
        <v/>
      </c>
      <c r="B222" s="2" t="str">
        <f>IF(OR(Settings!$B$42="",C222=Settings!$B$42), IF(AND(TRIM(INDEX(StartDateValues,ROW(A222)))&lt;&gt;"",INDEX(StartDateValues,ROW(A222))&gt;0),INT(INDEX(StartDateValues,ROW(A222))),""),"")</f>
        <v/>
      </c>
      <c r="C222" s="19"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
      <c r="A223" s="2" t="str">
        <f t="shared" si="42"/>
        <v/>
      </c>
      <c r="B223" s="2" t="str">
        <f>IF(OR(Settings!$B$42="",C223=Settings!$B$42), IF(AND(TRIM(INDEX(StartDateValues,ROW(A223)))&lt;&gt;"",INDEX(StartDateValues,ROW(A223))&gt;0),INT(INDEX(StartDateValues,ROW(A223))),""),"")</f>
        <v/>
      </c>
      <c r="C223" s="19"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
      <c r="A224" s="2" t="str">
        <f t="shared" si="42"/>
        <v/>
      </c>
      <c r="B224" s="2" t="str">
        <f>IF(OR(Settings!$B$42="",C224=Settings!$B$42), IF(AND(TRIM(INDEX(StartDateValues,ROW(A224)))&lt;&gt;"",INDEX(StartDateValues,ROW(A224))&gt;0),INT(INDEX(StartDateValues,ROW(A224))),""),"")</f>
        <v/>
      </c>
      <c r="C224" s="19"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
      <c r="A225" s="2" t="str">
        <f t="shared" si="42"/>
        <v/>
      </c>
      <c r="B225" s="2" t="str">
        <f>IF(OR(Settings!$B$42="",C225=Settings!$B$42), IF(AND(TRIM(INDEX(StartDateValues,ROW(A225)))&lt;&gt;"",INDEX(StartDateValues,ROW(A225))&gt;0),INT(INDEX(StartDateValues,ROW(A225))),""),"")</f>
        <v/>
      </c>
      <c r="C225" s="19"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
      <c r="A226" s="2" t="str">
        <f t="shared" si="42"/>
        <v/>
      </c>
      <c r="B226" s="2" t="str">
        <f>IF(OR(Settings!$B$42="",C226=Settings!$B$42), IF(AND(TRIM(INDEX(StartDateValues,ROW(A226)))&lt;&gt;"",INDEX(StartDateValues,ROW(A226))&gt;0),INT(INDEX(StartDateValues,ROW(A226))),""),"")</f>
        <v/>
      </c>
      <c r="C226" s="19"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
      <c r="A227" s="2" t="str">
        <f t="shared" si="42"/>
        <v/>
      </c>
      <c r="B227" s="2" t="str">
        <f>IF(OR(Settings!$B$42="",C227=Settings!$B$42), IF(AND(TRIM(INDEX(StartDateValues,ROW(A227)))&lt;&gt;"",INDEX(StartDateValues,ROW(A227))&gt;0),INT(INDEX(StartDateValues,ROW(A227))),""),"")</f>
        <v/>
      </c>
      <c r="C227" s="19"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
      <c r="A228" s="2" t="str">
        <f t="shared" si="42"/>
        <v/>
      </c>
      <c r="B228" s="2" t="str">
        <f>IF(OR(Settings!$B$42="",C228=Settings!$B$42), IF(AND(TRIM(INDEX(StartDateValues,ROW(A228)))&lt;&gt;"",INDEX(StartDateValues,ROW(A228))&gt;0),INT(INDEX(StartDateValues,ROW(A228))),""),"")</f>
        <v/>
      </c>
      <c r="C228" s="19"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
      <c r="A229" s="2" t="str">
        <f t="shared" si="42"/>
        <v/>
      </c>
      <c r="B229" s="2" t="str">
        <f>IF(OR(Settings!$B$42="",C229=Settings!$B$42), IF(AND(TRIM(INDEX(StartDateValues,ROW(A229)))&lt;&gt;"",INDEX(StartDateValues,ROW(A229))&gt;0),INT(INDEX(StartDateValues,ROW(A229))),""),"")</f>
        <v/>
      </c>
      <c r="C229" s="19"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
      <c r="A230" s="2" t="str">
        <f t="shared" si="42"/>
        <v/>
      </c>
      <c r="B230" s="2" t="str">
        <f>IF(OR(Settings!$B$42="",C230=Settings!$B$42), IF(AND(TRIM(INDEX(StartDateValues,ROW(A230)))&lt;&gt;"",INDEX(StartDateValues,ROW(A230))&gt;0),INT(INDEX(StartDateValues,ROW(A230))),""),"")</f>
        <v/>
      </c>
      <c r="C230" s="19"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
      <c r="A231" s="2" t="str">
        <f t="shared" si="42"/>
        <v/>
      </c>
      <c r="B231" s="2" t="str">
        <f>IF(OR(Settings!$B$42="",C231=Settings!$B$42), IF(AND(TRIM(INDEX(StartDateValues,ROW(A231)))&lt;&gt;"",INDEX(StartDateValues,ROW(A231))&gt;0),INT(INDEX(StartDateValues,ROW(A231))),""),"")</f>
        <v/>
      </c>
      <c r="C231" s="19"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
      <c r="A232" s="2" t="str">
        <f t="shared" si="42"/>
        <v/>
      </c>
      <c r="B232" s="2" t="str">
        <f>IF(OR(Settings!$B$42="",C232=Settings!$B$42), IF(AND(TRIM(INDEX(StartDateValues,ROW(A232)))&lt;&gt;"",INDEX(StartDateValues,ROW(A232))&gt;0),INT(INDEX(StartDateValues,ROW(A232))),""),"")</f>
        <v/>
      </c>
      <c r="C232" s="19"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
      <c r="A233" s="2" t="str">
        <f t="shared" si="42"/>
        <v/>
      </c>
      <c r="B233" s="2" t="str">
        <f>IF(OR(Settings!$B$42="",C233=Settings!$B$42), IF(AND(TRIM(INDEX(StartDateValues,ROW(A233)))&lt;&gt;"",INDEX(StartDateValues,ROW(A233))&gt;0),INT(INDEX(StartDateValues,ROW(A233))),""),"")</f>
        <v/>
      </c>
      <c r="C233" s="19"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
      <c r="A234" s="2" t="str">
        <f t="shared" si="42"/>
        <v/>
      </c>
      <c r="B234" s="2" t="str">
        <f>IF(OR(Settings!$B$42="",C234=Settings!$B$42), IF(AND(TRIM(INDEX(StartDateValues,ROW(A234)))&lt;&gt;"",INDEX(StartDateValues,ROW(A234))&gt;0),INT(INDEX(StartDateValues,ROW(A234))),""),"")</f>
        <v/>
      </c>
      <c r="C234" s="19"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
      <c r="A235" s="2" t="str">
        <f t="shared" si="42"/>
        <v/>
      </c>
      <c r="B235" s="2" t="str">
        <f>IF(OR(Settings!$B$42="",C235=Settings!$B$42), IF(AND(TRIM(INDEX(StartDateValues,ROW(A235)))&lt;&gt;"",INDEX(StartDateValues,ROW(A235))&gt;0),INT(INDEX(StartDateValues,ROW(A235))),""),"")</f>
        <v/>
      </c>
      <c r="C235" s="19"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
      <c r="A236" s="2" t="str">
        <f t="shared" si="42"/>
        <v/>
      </c>
      <c r="B236" s="2" t="str">
        <f>IF(OR(Settings!$B$42="",C236=Settings!$B$42), IF(AND(TRIM(INDEX(StartDateValues,ROW(A236)))&lt;&gt;"",INDEX(StartDateValues,ROW(A236))&gt;0),INT(INDEX(StartDateValues,ROW(A236))),""),"")</f>
        <v/>
      </c>
      <c r="C236" s="19"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
      <c r="A237" s="2" t="str">
        <f t="shared" si="42"/>
        <v/>
      </c>
      <c r="B237" s="2" t="str">
        <f>IF(OR(Settings!$B$42="",C237=Settings!$B$42), IF(AND(TRIM(INDEX(StartDateValues,ROW(A237)))&lt;&gt;"",INDEX(StartDateValues,ROW(A237))&gt;0),INT(INDEX(StartDateValues,ROW(A237))),""),"")</f>
        <v/>
      </c>
      <c r="C237" s="19"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
      <c r="A238" s="2" t="str">
        <f t="shared" si="42"/>
        <v/>
      </c>
      <c r="B238" s="2" t="str">
        <f>IF(OR(Settings!$B$42="",C238=Settings!$B$42), IF(AND(TRIM(INDEX(StartDateValues,ROW(A238)))&lt;&gt;"",INDEX(StartDateValues,ROW(A238))&gt;0),INT(INDEX(StartDateValues,ROW(A238))),""),"")</f>
        <v/>
      </c>
      <c r="C238" s="19"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
      <c r="A239" s="2" t="str">
        <f t="shared" si="42"/>
        <v/>
      </c>
      <c r="B239" s="2" t="str">
        <f>IF(OR(Settings!$B$42="",C239=Settings!$B$42), IF(AND(TRIM(INDEX(StartDateValues,ROW(A239)))&lt;&gt;"",INDEX(StartDateValues,ROW(A239))&gt;0),INT(INDEX(StartDateValues,ROW(A239))),""),"")</f>
        <v/>
      </c>
      <c r="C239" s="19"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
      <c r="A240" s="2" t="str">
        <f t="shared" si="42"/>
        <v/>
      </c>
      <c r="B240" s="2" t="str">
        <f>IF(OR(Settings!$B$42="",C240=Settings!$B$42), IF(AND(TRIM(INDEX(StartDateValues,ROW(A240)))&lt;&gt;"",INDEX(StartDateValues,ROW(A240))&gt;0),INT(INDEX(StartDateValues,ROW(A240))),""),"")</f>
        <v/>
      </c>
      <c r="C240" s="19"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
      <c r="A241" s="2" t="str">
        <f t="shared" si="42"/>
        <v/>
      </c>
      <c r="B241" s="2" t="str">
        <f>IF(OR(Settings!$B$42="",C241=Settings!$B$42), IF(AND(TRIM(INDEX(StartDateValues,ROW(A241)))&lt;&gt;"",INDEX(StartDateValues,ROW(A241))&gt;0),INT(INDEX(StartDateValues,ROW(A241))),""),"")</f>
        <v/>
      </c>
      <c r="C241" s="19"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
      <c r="A242" s="2" t="str">
        <f t="shared" si="42"/>
        <v/>
      </c>
      <c r="B242" s="2" t="str">
        <f>IF(OR(Settings!$B$42="",C242=Settings!$B$42), IF(AND(TRIM(INDEX(StartDateValues,ROW(A242)))&lt;&gt;"",INDEX(StartDateValues,ROW(A242))&gt;0),INT(INDEX(StartDateValues,ROW(A242))),""),"")</f>
        <v/>
      </c>
      <c r="C242" s="19"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
      <c r="A243" s="2" t="str">
        <f t="shared" si="42"/>
        <v/>
      </c>
      <c r="B243" s="2" t="str">
        <f>IF(OR(Settings!$B$42="",C243=Settings!$B$42), IF(AND(TRIM(INDEX(StartDateValues,ROW(A243)))&lt;&gt;"",INDEX(StartDateValues,ROW(A243))&gt;0),INT(INDEX(StartDateValues,ROW(A243))),""),"")</f>
        <v/>
      </c>
      <c r="C243" s="19"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
      <c r="A244" s="2" t="str">
        <f t="shared" si="42"/>
        <v/>
      </c>
      <c r="B244" s="2" t="str">
        <f>IF(OR(Settings!$B$42="",C244=Settings!$B$42), IF(AND(TRIM(INDEX(StartDateValues,ROW(A244)))&lt;&gt;"",INDEX(StartDateValues,ROW(A244))&gt;0),INT(INDEX(StartDateValues,ROW(A244))),""),"")</f>
        <v/>
      </c>
      <c r="C244" s="19"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
      <c r="A245" s="2" t="str">
        <f t="shared" si="42"/>
        <v/>
      </c>
      <c r="B245" s="2" t="str">
        <f>IF(OR(Settings!$B$42="",C245=Settings!$B$42), IF(AND(TRIM(INDEX(StartDateValues,ROW(A245)))&lt;&gt;"",INDEX(StartDateValues,ROW(A245))&gt;0),INT(INDEX(StartDateValues,ROW(A245))),""),"")</f>
        <v/>
      </c>
      <c r="C245" s="19"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
      <c r="A246" s="2" t="str">
        <f t="shared" si="42"/>
        <v/>
      </c>
      <c r="B246" s="2" t="str">
        <f>IF(OR(Settings!$B$42="",C246=Settings!$B$42), IF(AND(TRIM(INDEX(StartDateValues,ROW(A246)))&lt;&gt;"",INDEX(StartDateValues,ROW(A246))&gt;0),INT(INDEX(StartDateValues,ROW(A246))),""),"")</f>
        <v/>
      </c>
      <c r="C246" s="19"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
      <c r="A247" s="2" t="str">
        <f t="shared" si="42"/>
        <v/>
      </c>
      <c r="B247" s="2" t="str">
        <f>IF(OR(Settings!$B$42="",C247=Settings!$B$42), IF(AND(TRIM(INDEX(StartDateValues,ROW(A247)))&lt;&gt;"",INDEX(StartDateValues,ROW(A247))&gt;0),INT(INDEX(StartDateValues,ROW(A247))),""),"")</f>
        <v/>
      </c>
      <c r="C247" s="19"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
      <c r="A248" s="2" t="str">
        <f t="shared" si="42"/>
        <v/>
      </c>
      <c r="B248" s="2" t="str">
        <f>IF(OR(Settings!$B$42="",C248=Settings!$B$42), IF(AND(TRIM(INDEX(StartDateValues,ROW(A248)))&lt;&gt;"",INDEX(StartDateValues,ROW(A248))&gt;0),INT(INDEX(StartDateValues,ROW(A248))),""),"")</f>
        <v/>
      </c>
      <c r="C248" s="19"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
      <c r="A249" s="2" t="str">
        <f t="shared" si="42"/>
        <v/>
      </c>
      <c r="B249" s="2" t="str">
        <f>IF(OR(Settings!$B$42="",C249=Settings!$B$42), IF(AND(TRIM(INDEX(StartDateValues,ROW(A249)))&lt;&gt;"",INDEX(StartDateValues,ROW(A249))&gt;0),INT(INDEX(StartDateValues,ROW(A249))),""),"")</f>
        <v/>
      </c>
      <c r="C249" s="19"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
      <c r="A250" s="2" t="str">
        <f t="shared" si="42"/>
        <v/>
      </c>
      <c r="B250" s="2" t="str">
        <f>IF(OR(Settings!$B$42="",C250=Settings!$B$42), IF(AND(TRIM(INDEX(StartDateValues,ROW(A250)))&lt;&gt;"",INDEX(StartDateValues,ROW(A250))&gt;0),INT(INDEX(StartDateValues,ROW(A250))),""),"")</f>
        <v/>
      </c>
      <c r="C250" s="19"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
      <c r="A251" s="2" t="str">
        <f t="shared" si="42"/>
        <v/>
      </c>
      <c r="B251" s="2" t="str">
        <f>IF(OR(Settings!$B$42="",C251=Settings!$B$42), IF(AND(TRIM(INDEX(StartDateValues,ROW(A251)))&lt;&gt;"",INDEX(StartDateValues,ROW(A251))&gt;0),INT(INDEX(StartDateValues,ROW(A251))),""),"")</f>
        <v/>
      </c>
      <c r="C251" s="19"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
      <c r="A252" s="2" t="str">
        <f t="shared" si="42"/>
        <v/>
      </c>
      <c r="B252" s="2" t="str">
        <f>IF(OR(Settings!$B$42="",C252=Settings!$B$42), IF(AND(TRIM(INDEX(StartDateValues,ROW(A252)))&lt;&gt;"",INDEX(StartDateValues,ROW(A252))&gt;0),INT(INDEX(StartDateValues,ROW(A252))),""),"")</f>
        <v/>
      </c>
      <c r="C252" s="19"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
      <c r="A253" s="2" t="str">
        <f t="shared" si="42"/>
        <v/>
      </c>
      <c r="B253" s="2" t="str">
        <f>IF(OR(Settings!$B$42="",C253=Settings!$B$42), IF(AND(TRIM(INDEX(StartDateValues,ROW(A253)))&lt;&gt;"",INDEX(StartDateValues,ROW(A253))&gt;0),INT(INDEX(StartDateValues,ROW(A253))),""),"")</f>
        <v/>
      </c>
      <c r="C253" s="19"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
      <c r="A254" s="2" t="str">
        <f t="shared" si="42"/>
        <v/>
      </c>
      <c r="B254" s="2" t="str">
        <f>IF(OR(Settings!$B$42="",C254=Settings!$B$42), IF(AND(TRIM(INDEX(StartDateValues,ROW(A254)))&lt;&gt;"",INDEX(StartDateValues,ROW(A254))&gt;0),INT(INDEX(StartDateValues,ROW(A254))),""),"")</f>
        <v/>
      </c>
      <c r="C254" s="19"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
      <c r="A255" s="2" t="str">
        <f t="shared" si="42"/>
        <v/>
      </c>
      <c r="B255" s="2" t="str">
        <f>IF(OR(Settings!$B$42="",C255=Settings!$B$42), IF(AND(TRIM(INDEX(StartDateValues,ROW(A255)))&lt;&gt;"",INDEX(StartDateValues,ROW(A255))&gt;0),INT(INDEX(StartDateValues,ROW(A255))),""),"")</f>
        <v/>
      </c>
      <c r="C255" s="19"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
      <c r="A256" s="2" t="str">
        <f t="shared" si="42"/>
        <v/>
      </c>
      <c r="B256" s="2" t="str">
        <f>IF(OR(Settings!$B$42="",C256=Settings!$B$42), IF(AND(TRIM(INDEX(StartDateValues,ROW(A256)))&lt;&gt;"",INDEX(StartDateValues,ROW(A256))&gt;0),INT(INDEX(StartDateValues,ROW(A256))),""),"")</f>
        <v/>
      </c>
      <c r="C256" s="19"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
      <c r="A257" s="2" t="str">
        <f t="shared" si="42"/>
        <v/>
      </c>
      <c r="B257" s="2" t="str">
        <f>IF(OR(Settings!$B$42="",C257=Settings!$B$42), IF(AND(TRIM(INDEX(StartDateValues,ROW(A257)))&lt;&gt;"",INDEX(StartDateValues,ROW(A257))&gt;0),INT(INDEX(StartDateValues,ROW(A257))),""),"")</f>
        <v/>
      </c>
      <c r="C257" s="19"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19"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
      <c r="A259" s="2" t="str">
        <f t="shared" si="60"/>
        <v/>
      </c>
      <c r="B259" s="2" t="str">
        <f>IF(OR(Settings!$B$42="",C259=Settings!$B$42), IF(AND(TRIM(INDEX(StartDateValues,ROW(A259)))&lt;&gt;"",INDEX(StartDateValues,ROW(A259))&gt;0),INT(INDEX(StartDateValues,ROW(A259))),""),"")</f>
        <v/>
      </c>
      <c r="C259" s="19"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
      <c r="A260" s="2" t="str">
        <f t="shared" si="60"/>
        <v/>
      </c>
      <c r="B260" s="2" t="str">
        <f>IF(OR(Settings!$B$42="",C260=Settings!$B$42), IF(AND(TRIM(INDEX(StartDateValues,ROW(A260)))&lt;&gt;"",INDEX(StartDateValues,ROW(A260))&gt;0),INT(INDEX(StartDateValues,ROW(A260))),""),"")</f>
        <v/>
      </c>
      <c r="C260" s="19"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
      <c r="A261" s="2" t="str">
        <f t="shared" si="60"/>
        <v/>
      </c>
      <c r="B261" s="2" t="str">
        <f>IF(OR(Settings!$B$42="",C261=Settings!$B$42), IF(AND(TRIM(INDEX(StartDateValues,ROW(A261)))&lt;&gt;"",INDEX(StartDateValues,ROW(A261))&gt;0),INT(INDEX(StartDateValues,ROW(A261))),""),"")</f>
        <v/>
      </c>
      <c r="C261" s="19"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
      <c r="A262" s="2" t="str">
        <f t="shared" si="60"/>
        <v/>
      </c>
      <c r="B262" s="2" t="str">
        <f>IF(OR(Settings!$B$42="",C262=Settings!$B$42), IF(AND(TRIM(INDEX(StartDateValues,ROW(A262)))&lt;&gt;"",INDEX(StartDateValues,ROW(A262))&gt;0),INT(INDEX(StartDateValues,ROW(A262))),""),"")</f>
        <v/>
      </c>
      <c r="C262" s="19"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
      <c r="A263" s="2" t="str">
        <f t="shared" si="60"/>
        <v/>
      </c>
      <c r="B263" s="2" t="str">
        <f>IF(OR(Settings!$B$42="",C263=Settings!$B$42), IF(AND(TRIM(INDEX(StartDateValues,ROW(A263)))&lt;&gt;"",INDEX(StartDateValues,ROW(A263))&gt;0),INT(INDEX(StartDateValues,ROW(A263))),""),"")</f>
        <v/>
      </c>
      <c r="C263" s="19"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
      <c r="A264" s="2" t="str">
        <f t="shared" si="60"/>
        <v/>
      </c>
      <c r="B264" s="2" t="str">
        <f>IF(OR(Settings!$B$42="",C264=Settings!$B$42), IF(AND(TRIM(INDEX(StartDateValues,ROW(A264)))&lt;&gt;"",INDEX(StartDateValues,ROW(A264))&gt;0),INT(INDEX(StartDateValues,ROW(A264))),""),"")</f>
        <v/>
      </c>
      <c r="C264" s="19"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
      <c r="A265" s="2" t="str">
        <f t="shared" si="60"/>
        <v/>
      </c>
      <c r="B265" s="2" t="str">
        <f>IF(OR(Settings!$B$42="",C265=Settings!$B$42), IF(AND(TRIM(INDEX(StartDateValues,ROW(A265)))&lt;&gt;"",INDEX(StartDateValues,ROW(A265))&gt;0),INT(INDEX(StartDateValues,ROW(A265))),""),"")</f>
        <v/>
      </c>
      <c r="C265" s="19"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
      <c r="A266" s="2" t="str">
        <f t="shared" si="60"/>
        <v/>
      </c>
      <c r="B266" s="2" t="str">
        <f>IF(OR(Settings!$B$42="",C266=Settings!$B$42), IF(AND(TRIM(INDEX(StartDateValues,ROW(A266)))&lt;&gt;"",INDEX(StartDateValues,ROW(A266))&gt;0),INT(INDEX(StartDateValues,ROW(A266))),""),"")</f>
        <v/>
      </c>
      <c r="C266" s="19"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
      <c r="A267" s="2" t="str">
        <f t="shared" si="60"/>
        <v/>
      </c>
      <c r="B267" s="2" t="str">
        <f>IF(OR(Settings!$B$42="",C267=Settings!$B$42), IF(AND(TRIM(INDEX(StartDateValues,ROW(A267)))&lt;&gt;"",INDEX(StartDateValues,ROW(A267))&gt;0),INT(INDEX(StartDateValues,ROW(A267))),""),"")</f>
        <v/>
      </c>
      <c r="C267" s="19"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
      <c r="A268" s="2" t="str">
        <f t="shared" si="60"/>
        <v/>
      </c>
      <c r="B268" s="2" t="str">
        <f>IF(OR(Settings!$B$42="",C268=Settings!$B$42), IF(AND(TRIM(INDEX(StartDateValues,ROW(A268)))&lt;&gt;"",INDEX(StartDateValues,ROW(A268))&gt;0),INT(INDEX(StartDateValues,ROW(A268))),""),"")</f>
        <v/>
      </c>
      <c r="C268" s="19"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
      <c r="A269" s="2" t="str">
        <f t="shared" si="60"/>
        <v/>
      </c>
      <c r="B269" s="2" t="str">
        <f>IF(OR(Settings!$B$42="",C269=Settings!$B$42), IF(AND(TRIM(INDEX(StartDateValues,ROW(A269)))&lt;&gt;"",INDEX(StartDateValues,ROW(A269))&gt;0),INT(INDEX(StartDateValues,ROW(A269))),""),"")</f>
        <v/>
      </c>
      <c r="C269" s="19"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
      <c r="A270" s="2" t="str">
        <f t="shared" si="60"/>
        <v/>
      </c>
      <c r="B270" s="2" t="str">
        <f>IF(OR(Settings!$B$42="",C270=Settings!$B$42), IF(AND(TRIM(INDEX(StartDateValues,ROW(A270)))&lt;&gt;"",INDEX(StartDateValues,ROW(A270))&gt;0),INT(INDEX(StartDateValues,ROW(A270))),""),"")</f>
        <v/>
      </c>
      <c r="C270" s="19"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
      <c r="A271" s="2" t="str">
        <f t="shared" si="60"/>
        <v/>
      </c>
      <c r="B271" s="2" t="str">
        <f>IF(OR(Settings!$B$42="",C271=Settings!$B$42), IF(AND(TRIM(INDEX(StartDateValues,ROW(A271)))&lt;&gt;"",INDEX(StartDateValues,ROW(A271))&gt;0),INT(INDEX(StartDateValues,ROW(A271))),""),"")</f>
        <v/>
      </c>
      <c r="C271" s="19"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
      <c r="A272" s="2" t="str">
        <f t="shared" si="60"/>
        <v/>
      </c>
      <c r="B272" s="2" t="str">
        <f>IF(OR(Settings!$B$42="",C272=Settings!$B$42), IF(AND(TRIM(INDEX(StartDateValues,ROW(A272)))&lt;&gt;"",INDEX(StartDateValues,ROW(A272))&gt;0),INT(INDEX(StartDateValues,ROW(A272))),""),"")</f>
        <v/>
      </c>
      <c r="C272" s="19"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
      <c r="A273" s="2" t="str">
        <f t="shared" si="60"/>
        <v/>
      </c>
      <c r="B273" s="2" t="str">
        <f>IF(OR(Settings!$B$42="",C273=Settings!$B$42), IF(AND(TRIM(INDEX(StartDateValues,ROW(A273)))&lt;&gt;"",INDEX(StartDateValues,ROW(A273))&gt;0),INT(INDEX(StartDateValues,ROW(A273))),""),"")</f>
        <v/>
      </c>
      <c r="C273" s="19"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
      <c r="A274" s="2" t="str">
        <f t="shared" si="60"/>
        <v/>
      </c>
      <c r="B274" s="2" t="str">
        <f>IF(OR(Settings!$B$42="",C274=Settings!$B$42), IF(AND(TRIM(INDEX(StartDateValues,ROW(A274)))&lt;&gt;"",INDEX(StartDateValues,ROW(A274))&gt;0),INT(INDEX(StartDateValues,ROW(A274))),""),"")</f>
        <v/>
      </c>
      <c r="C274" s="19"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
      <c r="A275" s="2" t="str">
        <f t="shared" si="60"/>
        <v/>
      </c>
      <c r="B275" s="2" t="str">
        <f>IF(OR(Settings!$B$42="",C275=Settings!$B$42), IF(AND(TRIM(INDEX(StartDateValues,ROW(A275)))&lt;&gt;"",INDEX(StartDateValues,ROW(A275))&gt;0),INT(INDEX(StartDateValues,ROW(A275))),""),"")</f>
        <v/>
      </c>
      <c r="C275" s="19"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
      <c r="A276" s="2" t="str">
        <f t="shared" si="60"/>
        <v/>
      </c>
      <c r="B276" s="2" t="str">
        <f>IF(OR(Settings!$B$42="",C276=Settings!$B$42), IF(AND(TRIM(INDEX(StartDateValues,ROW(A276)))&lt;&gt;"",INDEX(StartDateValues,ROW(A276))&gt;0),INT(INDEX(StartDateValues,ROW(A276))),""),"")</f>
        <v/>
      </c>
      <c r="C276" s="19"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
      <c r="A277" s="2" t="str">
        <f t="shared" si="60"/>
        <v/>
      </c>
      <c r="B277" s="2" t="str">
        <f>IF(OR(Settings!$B$42="",C277=Settings!$B$42), IF(AND(TRIM(INDEX(StartDateValues,ROW(A277)))&lt;&gt;"",INDEX(StartDateValues,ROW(A277))&gt;0),INT(INDEX(StartDateValues,ROW(A277))),""),"")</f>
        <v/>
      </c>
      <c r="C277" s="19"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
      <c r="A278" s="2" t="str">
        <f t="shared" si="60"/>
        <v/>
      </c>
      <c r="B278" s="2" t="str">
        <f>IF(OR(Settings!$B$42="",C278=Settings!$B$42), IF(AND(TRIM(INDEX(StartDateValues,ROW(A278)))&lt;&gt;"",INDEX(StartDateValues,ROW(A278))&gt;0),INT(INDEX(StartDateValues,ROW(A278))),""),"")</f>
        <v/>
      </c>
      <c r="C278" s="19"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
      <c r="A279" s="2" t="str">
        <f t="shared" si="60"/>
        <v/>
      </c>
      <c r="B279" s="2" t="str">
        <f>IF(OR(Settings!$B$42="",C279=Settings!$B$42), IF(AND(TRIM(INDEX(StartDateValues,ROW(A279)))&lt;&gt;"",INDEX(StartDateValues,ROW(A279))&gt;0),INT(INDEX(StartDateValues,ROW(A279))),""),"")</f>
        <v/>
      </c>
      <c r="C279" s="19"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
      <c r="A280" s="2" t="str">
        <f t="shared" si="60"/>
        <v/>
      </c>
      <c r="B280" s="2" t="str">
        <f>IF(OR(Settings!$B$42="",C280=Settings!$B$42), IF(AND(TRIM(INDEX(StartDateValues,ROW(A280)))&lt;&gt;"",INDEX(StartDateValues,ROW(A280))&gt;0),INT(INDEX(StartDateValues,ROW(A280))),""),"")</f>
        <v/>
      </c>
      <c r="C280" s="19"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
      <c r="A281" s="2" t="str">
        <f t="shared" si="60"/>
        <v/>
      </c>
      <c r="B281" s="2" t="str">
        <f>IF(OR(Settings!$B$42="",C281=Settings!$B$42), IF(AND(TRIM(INDEX(StartDateValues,ROW(A281)))&lt;&gt;"",INDEX(StartDateValues,ROW(A281))&gt;0),INT(INDEX(StartDateValues,ROW(A281))),""),"")</f>
        <v/>
      </c>
      <c r="C281" s="19"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
      <c r="A282" s="2" t="str">
        <f t="shared" si="60"/>
        <v/>
      </c>
      <c r="B282" s="2" t="str">
        <f>IF(OR(Settings!$B$42="",C282=Settings!$B$42), IF(AND(TRIM(INDEX(StartDateValues,ROW(A282)))&lt;&gt;"",INDEX(StartDateValues,ROW(A282))&gt;0),INT(INDEX(StartDateValues,ROW(A282))),""),"")</f>
        <v/>
      </c>
      <c r="C282" s="19"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
      <c r="A283" s="2" t="str">
        <f t="shared" si="60"/>
        <v/>
      </c>
      <c r="B283" s="2" t="str">
        <f>IF(OR(Settings!$B$42="",C283=Settings!$B$42), IF(AND(TRIM(INDEX(StartDateValues,ROW(A283)))&lt;&gt;"",INDEX(StartDateValues,ROW(A283))&gt;0),INT(INDEX(StartDateValues,ROW(A283))),""),"")</f>
        <v/>
      </c>
      <c r="C283" s="19"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
      <c r="A284" s="2" t="str">
        <f t="shared" si="60"/>
        <v/>
      </c>
      <c r="B284" s="2" t="str">
        <f>IF(OR(Settings!$B$42="",C284=Settings!$B$42), IF(AND(TRIM(INDEX(StartDateValues,ROW(A284)))&lt;&gt;"",INDEX(StartDateValues,ROW(A284))&gt;0),INT(INDEX(StartDateValues,ROW(A284))),""),"")</f>
        <v/>
      </c>
      <c r="C284" s="19"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
      <c r="A285" s="2" t="str">
        <f t="shared" si="60"/>
        <v/>
      </c>
      <c r="B285" s="2" t="str">
        <f>IF(OR(Settings!$B$42="",C285=Settings!$B$42), IF(AND(TRIM(INDEX(StartDateValues,ROW(A285)))&lt;&gt;"",INDEX(StartDateValues,ROW(A285))&gt;0),INT(INDEX(StartDateValues,ROW(A285))),""),"")</f>
        <v/>
      </c>
      <c r="C285" s="19"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
      <c r="A286" s="2" t="str">
        <f t="shared" si="60"/>
        <v/>
      </c>
      <c r="B286" s="2" t="str">
        <f>IF(OR(Settings!$B$42="",C286=Settings!$B$42), IF(AND(TRIM(INDEX(StartDateValues,ROW(A286)))&lt;&gt;"",INDEX(StartDateValues,ROW(A286))&gt;0),INT(INDEX(StartDateValues,ROW(A286))),""),"")</f>
        <v/>
      </c>
      <c r="C286" s="19"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
      <c r="A287" s="2" t="str">
        <f t="shared" si="60"/>
        <v/>
      </c>
      <c r="B287" s="2" t="str">
        <f>IF(OR(Settings!$B$42="",C287=Settings!$B$42), IF(AND(TRIM(INDEX(StartDateValues,ROW(A287)))&lt;&gt;"",INDEX(StartDateValues,ROW(A287))&gt;0),INT(INDEX(StartDateValues,ROW(A287))),""),"")</f>
        <v/>
      </c>
      <c r="C287" s="19"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
      <c r="A288" s="2" t="str">
        <f t="shared" si="60"/>
        <v/>
      </c>
      <c r="B288" s="2" t="str">
        <f>IF(OR(Settings!$B$42="",C288=Settings!$B$42), IF(AND(TRIM(INDEX(StartDateValues,ROW(A288)))&lt;&gt;"",INDEX(StartDateValues,ROW(A288))&gt;0),INT(INDEX(StartDateValues,ROW(A288))),""),"")</f>
        <v/>
      </c>
      <c r="C288" s="19"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
      <c r="A289" s="2" t="str">
        <f t="shared" si="60"/>
        <v/>
      </c>
      <c r="B289" s="2" t="str">
        <f>IF(OR(Settings!$B$42="",C289=Settings!$B$42), IF(AND(TRIM(INDEX(StartDateValues,ROW(A289)))&lt;&gt;"",INDEX(StartDateValues,ROW(A289))&gt;0),INT(INDEX(StartDateValues,ROW(A289))),""),"")</f>
        <v/>
      </c>
      <c r="C289" s="19"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
      <c r="A290" s="2" t="str">
        <f t="shared" si="60"/>
        <v/>
      </c>
      <c r="B290" s="2" t="str">
        <f>IF(OR(Settings!$B$42="",C290=Settings!$B$42), IF(AND(TRIM(INDEX(StartDateValues,ROW(A290)))&lt;&gt;"",INDEX(StartDateValues,ROW(A290))&gt;0),INT(INDEX(StartDateValues,ROW(A290))),""),"")</f>
        <v/>
      </c>
      <c r="C290" s="19"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
      <c r="A291" s="2" t="str">
        <f t="shared" si="60"/>
        <v/>
      </c>
      <c r="B291" s="2" t="str">
        <f>IF(OR(Settings!$B$42="",C291=Settings!$B$42), IF(AND(TRIM(INDEX(StartDateValues,ROW(A291)))&lt;&gt;"",INDEX(StartDateValues,ROW(A291))&gt;0),INT(INDEX(StartDateValues,ROW(A291))),""),"")</f>
        <v/>
      </c>
      <c r="C291" s="19"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
      <c r="A292" s="2" t="str">
        <f t="shared" si="60"/>
        <v/>
      </c>
      <c r="B292" s="2" t="str">
        <f>IF(OR(Settings!$B$42="",C292=Settings!$B$42), IF(AND(TRIM(INDEX(StartDateValues,ROW(A292)))&lt;&gt;"",INDEX(StartDateValues,ROW(A292))&gt;0),INT(INDEX(StartDateValues,ROW(A292))),""),"")</f>
        <v/>
      </c>
      <c r="C292" s="19"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
      <c r="A293" s="2" t="str">
        <f t="shared" si="60"/>
        <v/>
      </c>
      <c r="B293" s="2" t="str">
        <f>IF(OR(Settings!$B$42="",C293=Settings!$B$42), IF(AND(TRIM(INDEX(StartDateValues,ROW(A293)))&lt;&gt;"",INDEX(StartDateValues,ROW(A293))&gt;0),INT(INDEX(StartDateValues,ROW(A293))),""),"")</f>
        <v/>
      </c>
      <c r="C293" s="19"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
      <c r="A294" s="2" t="str">
        <f t="shared" si="60"/>
        <v/>
      </c>
      <c r="B294" s="2" t="str">
        <f>IF(OR(Settings!$B$42="",C294=Settings!$B$42), IF(AND(TRIM(INDEX(StartDateValues,ROW(A294)))&lt;&gt;"",INDEX(StartDateValues,ROW(A294))&gt;0),INT(INDEX(StartDateValues,ROW(A294))),""),"")</f>
        <v/>
      </c>
      <c r="C294" s="19"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
      <c r="A295" s="2" t="str">
        <f t="shared" si="60"/>
        <v/>
      </c>
      <c r="B295" s="2" t="str">
        <f>IF(OR(Settings!$B$42="",C295=Settings!$B$42), IF(AND(TRIM(INDEX(StartDateValues,ROW(A295)))&lt;&gt;"",INDEX(StartDateValues,ROW(A295))&gt;0),INT(INDEX(StartDateValues,ROW(A295))),""),"")</f>
        <v/>
      </c>
      <c r="C295" s="19"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
      <c r="A296" s="2" t="str">
        <f t="shared" si="60"/>
        <v/>
      </c>
      <c r="B296" s="2" t="str">
        <f>IF(OR(Settings!$B$42="",C296=Settings!$B$42), IF(AND(TRIM(INDEX(StartDateValues,ROW(A296)))&lt;&gt;"",INDEX(StartDateValues,ROW(A296))&gt;0),INT(INDEX(StartDateValues,ROW(A296))),""),"")</f>
        <v/>
      </c>
      <c r="C296" s="19"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
      <c r="A297" s="2" t="str">
        <f t="shared" si="60"/>
        <v/>
      </c>
      <c r="B297" s="2" t="str">
        <f>IF(OR(Settings!$B$42="",C297=Settings!$B$42), IF(AND(TRIM(INDEX(StartDateValues,ROW(A297)))&lt;&gt;"",INDEX(StartDateValues,ROW(A297))&gt;0),INT(INDEX(StartDateValues,ROW(A297))),""),"")</f>
        <v/>
      </c>
      <c r="C297" s="19"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
      <c r="A298" s="2" t="str">
        <f t="shared" si="60"/>
        <v/>
      </c>
      <c r="B298" s="2" t="str">
        <f>IF(OR(Settings!$B$42="",C298=Settings!$B$42), IF(AND(TRIM(INDEX(StartDateValues,ROW(A298)))&lt;&gt;"",INDEX(StartDateValues,ROW(A298))&gt;0),INT(INDEX(StartDateValues,ROW(A298))),""),"")</f>
        <v/>
      </c>
      <c r="C298" s="19"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
      <c r="A299" s="2" t="str">
        <f t="shared" si="60"/>
        <v/>
      </c>
      <c r="B299" s="2" t="str">
        <f>IF(OR(Settings!$B$42="",C299=Settings!$B$42), IF(AND(TRIM(INDEX(StartDateValues,ROW(A299)))&lt;&gt;"",INDEX(StartDateValues,ROW(A299))&gt;0),INT(INDEX(StartDateValues,ROW(A299))),""),"")</f>
        <v/>
      </c>
      <c r="C299" s="19"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
      <c r="A300" s="2" t="str">
        <f t="shared" si="60"/>
        <v/>
      </c>
      <c r="B300" s="2" t="str">
        <f>IF(OR(Settings!$B$42="",C300=Settings!$B$42), IF(AND(TRIM(INDEX(StartDateValues,ROW(A300)))&lt;&gt;"",INDEX(StartDateValues,ROW(A300))&gt;0),INT(INDEX(StartDateValues,ROW(A300))),""),"")</f>
        <v/>
      </c>
      <c r="C300" s="19"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
      <c r="A301" s="2" t="str">
        <f t="shared" si="60"/>
        <v/>
      </c>
      <c r="B301" s="2" t="str">
        <f>IF(OR(Settings!$B$42="",C301=Settings!$B$42), IF(AND(TRIM(INDEX(StartDateValues,ROW(A301)))&lt;&gt;"",INDEX(StartDateValues,ROW(A301))&gt;0),INT(INDEX(StartDateValues,ROW(A301))),""),"")</f>
        <v/>
      </c>
      <c r="C301" s="19"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
      <c r="A302" s="2" t="str">
        <f t="shared" si="60"/>
        <v/>
      </c>
      <c r="B302" s="2" t="str">
        <f>IF(OR(Settings!$B$42="",C302=Settings!$B$42), IF(AND(TRIM(INDEX(StartDateValues,ROW(A302)))&lt;&gt;"",INDEX(StartDateValues,ROW(A302))&gt;0),INT(INDEX(StartDateValues,ROW(A302))),""),"")</f>
        <v/>
      </c>
      <c r="C302" s="19"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
      <c r="A303" s="2" t="str">
        <f t="shared" si="60"/>
        <v/>
      </c>
      <c r="B303" s="2" t="str">
        <f>IF(OR(Settings!$B$42="",C303=Settings!$B$42), IF(AND(TRIM(INDEX(StartDateValues,ROW(A303)))&lt;&gt;"",INDEX(StartDateValues,ROW(A303))&gt;0),INT(INDEX(StartDateValues,ROW(A303))),""),"")</f>
        <v/>
      </c>
      <c r="C303" s="19"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
      <c r="A304" s="2" t="str">
        <f t="shared" si="60"/>
        <v/>
      </c>
      <c r="B304" s="2" t="str">
        <f>IF(OR(Settings!$B$42="",C304=Settings!$B$42), IF(AND(TRIM(INDEX(StartDateValues,ROW(A304)))&lt;&gt;"",INDEX(StartDateValues,ROW(A304))&gt;0),INT(INDEX(StartDateValues,ROW(A304))),""),"")</f>
        <v/>
      </c>
      <c r="C304" s="19"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
      <c r="A305" s="2" t="str">
        <f t="shared" si="60"/>
        <v/>
      </c>
      <c r="B305" s="2" t="str">
        <f>IF(OR(Settings!$B$42="",C305=Settings!$B$42), IF(AND(TRIM(INDEX(StartDateValues,ROW(A305)))&lt;&gt;"",INDEX(StartDateValues,ROW(A305))&gt;0),INT(INDEX(StartDateValues,ROW(A305))),""),"")</f>
        <v/>
      </c>
      <c r="C305" s="19"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
      <c r="A306" s="2" t="str">
        <f t="shared" si="60"/>
        <v/>
      </c>
      <c r="B306" s="2" t="str">
        <f>IF(OR(Settings!$B$42="",C306=Settings!$B$42), IF(AND(TRIM(INDEX(StartDateValues,ROW(A306)))&lt;&gt;"",INDEX(StartDateValues,ROW(A306))&gt;0),INT(INDEX(StartDateValues,ROW(A306))),""),"")</f>
        <v/>
      </c>
      <c r="C306" s="19"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
      <c r="A307" s="2" t="str">
        <f t="shared" si="60"/>
        <v/>
      </c>
      <c r="B307" s="2" t="str">
        <f>IF(OR(Settings!$B$42="",C307=Settings!$B$42), IF(AND(TRIM(INDEX(StartDateValues,ROW(A307)))&lt;&gt;"",INDEX(StartDateValues,ROW(A307))&gt;0),INT(INDEX(StartDateValues,ROW(A307))),""),"")</f>
        <v/>
      </c>
      <c r="C307" s="19"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
      <c r="A308" s="2" t="str">
        <f t="shared" si="60"/>
        <v/>
      </c>
      <c r="B308" s="2" t="str">
        <f>IF(OR(Settings!$B$42="",C308=Settings!$B$42), IF(AND(TRIM(INDEX(StartDateValues,ROW(A308)))&lt;&gt;"",INDEX(StartDateValues,ROW(A308))&gt;0),INT(INDEX(StartDateValues,ROW(A308))),""),"")</f>
        <v/>
      </c>
      <c r="C308" s="19"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
      <c r="A309" s="2" t="str">
        <f t="shared" si="60"/>
        <v/>
      </c>
      <c r="B309" s="2" t="str">
        <f>IF(OR(Settings!$B$42="",C309=Settings!$B$42), IF(AND(TRIM(INDEX(StartDateValues,ROW(A309)))&lt;&gt;"",INDEX(StartDateValues,ROW(A309))&gt;0),INT(INDEX(StartDateValues,ROW(A309))),""),"")</f>
        <v/>
      </c>
      <c r="C309" s="19"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
      <c r="A310" s="2" t="str">
        <f t="shared" si="60"/>
        <v/>
      </c>
      <c r="B310" s="2" t="str">
        <f>IF(OR(Settings!$B$42="",C310=Settings!$B$42), IF(AND(TRIM(INDEX(StartDateValues,ROW(A310)))&lt;&gt;"",INDEX(StartDateValues,ROW(A310))&gt;0),INT(INDEX(StartDateValues,ROW(A310))),""),"")</f>
        <v/>
      </c>
      <c r="C310" s="19"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
      <c r="A311" s="2" t="str">
        <f t="shared" si="60"/>
        <v/>
      </c>
      <c r="B311" s="2" t="str">
        <f>IF(OR(Settings!$B$42="",C311=Settings!$B$42), IF(AND(TRIM(INDEX(StartDateValues,ROW(A311)))&lt;&gt;"",INDEX(StartDateValues,ROW(A311))&gt;0),INT(INDEX(StartDateValues,ROW(A311))),""),"")</f>
        <v/>
      </c>
      <c r="C311" s="19"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
      <c r="A312" s="2" t="str">
        <f t="shared" si="60"/>
        <v/>
      </c>
      <c r="B312" s="2" t="str">
        <f>IF(OR(Settings!$B$42="",C312=Settings!$B$42), IF(AND(TRIM(INDEX(StartDateValues,ROW(A312)))&lt;&gt;"",INDEX(StartDateValues,ROW(A312))&gt;0),INT(INDEX(StartDateValues,ROW(A312))),""),"")</f>
        <v/>
      </c>
      <c r="C312" s="19"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
      <c r="A313" s="2" t="str">
        <f t="shared" si="60"/>
        <v/>
      </c>
      <c r="B313" s="2" t="str">
        <f>IF(OR(Settings!$B$42="",C313=Settings!$B$42), IF(AND(TRIM(INDEX(StartDateValues,ROW(A313)))&lt;&gt;"",INDEX(StartDateValues,ROW(A313))&gt;0),INT(INDEX(StartDateValues,ROW(A313))),""),"")</f>
        <v/>
      </c>
      <c r="C313" s="19"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
      <c r="A314" s="2" t="str">
        <f t="shared" si="60"/>
        <v/>
      </c>
      <c r="B314" s="2" t="str">
        <f>IF(OR(Settings!$B$42="",C314=Settings!$B$42), IF(AND(TRIM(INDEX(StartDateValues,ROW(A314)))&lt;&gt;"",INDEX(StartDateValues,ROW(A314))&gt;0),INT(INDEX(StartDateValues,ROW(A314))),""),"")</f>
        <v/>
      </c>
      <c r="C314" s="19"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
      <c r="A315" s="2" t="str">
        <f t="shared" si="60"/>
        <v/>
      </c>
      <c r="B315" s="2" t="str">
        <f>IF(OR(Settings!$B$42="",C315=Settings!$B$42), IF(AND(TRIM(INDEX(StartDateValues,ROW(A315)))&lt;&gt;"",INDEX(StartDateValues,ROW(A315))&gt;0),INT(INDEX(StartDateValues,ROW(A315))),""),"")</f>
        <v/>
      </c>
      <c r="C315" s="19"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
      <c r="A316" s="2" t="str">
        <f t="shared" si="60"/>
        <v/>
      </c>
      <c r="B316" s="2" t="str">
        <f>IF(OR(Settings!$B$42="",C316=Settings!$B$42), IF(AND(TRIM(INDEX(StartDateValues,ROW(A316)))&lt;&gt;"",INDEX(StartDateValues,ROW(A316))&gt;0),INT(INDEX(StartDateValues,ROW(A316))),""),"")</f>
        <v/>
      </c>
      <c r="C316" s="19"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
      <c r="A317" s="2" t="str">
        <f t="shared" si="60"/>
        <v/>
      </c>
      <c r="B317" s="2" t="str">
        <f>IF(OR(Settings!$B$42="",C317=Settings!$B$42), IF(AND(TRIM(INDEX(StartDateValues,ROW(A317)))&lt;&gt;"",INDEX(StartDateValues,ROW(A317))&gt;0),INT(INDEX(StartDateValues,ROW(A317))),""),"")</f>
        <v/>
      </c>
      <c r="C317" s="19"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
      <c r="A318" s="2" t="str">
        <f t="shared" si="60"/>
        <v/>
      </c>
      <c r="B318" s="2" t="str">
        <f>IF(OR(Settings!$B$42="",C318=Settings!$B$42), IF(AND(TRIM(INDEX(StartDateValues,ROW(A318)))&lt;&gt;"",INDEX(StartDateValues,ROW(A318))&gt;0),INT(INDEX(StartDateValues,ROW(A318))),""),"")</f>
        <v/>
      </c>
      <c r="C318" s="19"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
      <c r="A319" s="2" t="str">
        <f t="shared" si="60"/>
        <v/>
      </c>
      <c r="B319" s="2" t="str">
        <f>IF(OR(Settings!$B$42="",C319=Settings!$B$42), IF(AND(TRIM(INDEX(StartDateValues,ROW(A319)))&lt;&gt;"",INDEX(StartDateValues,ROW(A319))&gt;0),INT(INDEX(StartDateValues,ROW(A319))),""),"")</f>
        <v/>
      </c>
      <c r="C319" s="19"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
      <c r="A320" s="2" t="str">
        <f t="shared" si="60"/>
        <v/>
      </c>
      <c r="B320" s="2" t="str">
        <f>IF(OR(Settings!$B$42="",C320=Settings!$B$42), IF(AND(TRIM(INDEX(StartDateValues,ROW(A320)))&lt;&gt;"",INDEX(StartDateValues,ROW(A320))&gt;0),INT(INDEX(StartDateValues,ROW(A320))),""),"")</f>
        <v/>
      </c>
      <c r="C320" s="19"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
      <c r="A321" s="2" t="str">
        <f t="shared" si="60"/>
        <v/>
      </c>
      <c r="B321" s="2" t="str">
        <f>IF(OR(Settings!$B$42="",C321=Settings!$B$42), IF(AND(TRIM(INDEX(StartDateValues,ROW(A321)))&lt;&gt;"",INDEX(StartDateValues,ROW(A321))&gt;0),INT(INDEX(StartDateValues,ROW(A321))),""),"")</f>
        <v/>
      </c>
      <c r="C321" s="19"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19"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
      <c r="A323" s="2" t="str">
        <f t="shared" si="74"/>
        <v/>
      </c>
      <c r="B323" s="2" t="str">
        <f>IF(OR(Settings!$B$42="",C323=Settings!$B$42), IF(AND(TRIM(INDEX(StartDateValues,ROW(A323)))&lt;&gt;"",INDEX(StartDateValues,ROW(A323))&gt;0),INT(INDEX(StartDateValues,ROW(A323))),""),"")</f>
        <v/>
      </c>
      <c r="C323" s="19"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
      <c r="A324" s="2" t="str">
        <f t="shared" si="74"/>
        <v/>
      </c>
      <c r="B324" s="2" t="str">
        <f>IF(OR(Settings!$B$42="",C324=Settings!$B$42), IF(AND(TRIM(INDEX(StartDateValues,ROW(A324)))&lt;&gt;"",INDEX(StartDateValues,ROW(A324))&gt;0),INT(INDEX(StartDateValues,ROW(A324))),""),"")</f>
        <v/>
      </c>
      <c r="C324" s="19"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
      <c r="A325" s="2" t="str">
        <f t="shared" si="74"/>
        <v/>
      </c>
      <c r="B325" s="2" t="str">
        <f>IF(OR(Settings!$B$42="",C325=Settings!$B$42), IF(AND(TRIM(INDEX(StartDateValues,ROW(A325)))&lt;&gt;"",INDEX(StartDateValues,ROW(A325))&gt;0),INT(INDEX(StartDateValues,ROW(A325))),""),"")</f>
        <v/>
      </c>
      <c r="C325" s="19"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
      <c r="A326" s="2" t="str">
        <f t="shared" si="74"/>
        <v/>
      </c>
      <c r="B326" s="2" t="str">
        <f>IF(OR(Settings!$B$42="",C326=Settings!$B$42), IF(AND(TRIM(INDEX(StartDateValues,ROW(A326)))&lt;&gt;"",INDEX(StartDateValues,ROW(A326))&gt;0),INT(INDEX(StartDateValues,ROW(A326))),""),"")</f>
        <v/>
      </c>
      <c r="C326" s="19"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
      <c r="A327" s="2" t="str">
        <f t="shared" si="74"/>
        <v/>
      </c>
      <c r="B327" s="2" t="str">
        <f>IF(OR(Settings!$B$42="",C327=Settings!$B$42), IF(AND(TRIM(INDEX(StartDateValues,ROW(A327)))&lt;&gt;"",INDEX(StartDateValues,ROW(A327))&gt;0),INT(INDEX(StartDateValues,ROW(A327))),""),"")</f>
        <v/>
      </c>
      <c r="C327" s="19"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
      <c r="A328" s="2" t="str">
        <f t="shared" si="74"/>
        <v/>
      </c>
      <c r="B328" s="2" t="str">
        <f>IF(OR(Settings!$B$42="",C328=Settings!$B$42), IF(AND(TRIM(INDEX(StartDateValues,ROW(A328)))&lt;&gt;"",INDEX(StartDateValues,ROW(A328))&gt;0),INT(INDEX(StartDateValues,ROW(A328))),""),"")</f>
        <v/>
      </c>
      <c r="C328" s="19"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
      <c r="A329" s="2" t="str">
        <f t="shared" si="74"/>
        <v/>
      </c>
      <c r="B329" s="2" t="str">
        <f>IF(OR(Settings!$B$42="",C329=Settings!$B$42), IF(AND(TRIM(INDEX(StartDateValues,ROW(A329)))&lt;&gt;"",INDEX(StartDateValues,ROW(A329))&gt;0),INT(INDEX(StartDateValues,ROW(A329))),""),"")</f>
        <v/>
      </c>
      <c r="C329" s="19"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
      <c r="A330" s="2" t="str">
        <f t="shared" si="74"/>
        <v/>
      </c>
      <c r="B330" s="2" t="str">
        <f>IF(OR(Settings!$B$42="",C330=Settings!$B$42), IF(AND(TRIM(INDEX(StartDateValues,ROW(A330)))&lt;&gt;"",INDEX(StartDateValues,ROW(A330))&gt;0),INT(INDEX(StartDateValues,ROW(A330))),""),"")</f>
        <v/>
      </c>
      <c r="C330" s="19"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
      <c r="A331" s="2" t="str">
        <f t="shared" si="74"/>
        <v/>
      </c>
      <c r="B331" s="2" t="str">
        <f>IF(OR(Settings!$B$42="",C331=Settings!$B$42), IF(AND(TRIM(INDEX(StartDateValues,ROW(A331)))&lt;&gt;"",INDEX(StartDateValues,ROW(A331))&gt;0),INT(INDEX(StartDateValues,ROW(A331))),""),"")</f>
        <v/>
      </c>
      <c r="C331" s="19"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
      <c r="A332" s="2" t="str">
        <f t="shared" si="74"/>
        <v/>
      </c>
      <c r="B332" s="2" t="str">
        <f>IF(OR(Settings!$B$42="",C332=Settings!$B$42), IF(AND(TRIM(INDEX(StartDateValues,ROW(A332)))&lt;&gt;"",INDEX(StartDateValues,ROW(A332))&gt;0),INT(INDEX(StartDateValues,ROW(A332))),""),"")</f>
        <v/>
      </c>
      <c r="C332" s="19"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
      <c r="A333" s="2" t="str">
        <f t="shared" si="74"/>
        <v/>
      </c>
      <c r="B333" s="2" t="str">
        <f>IF(OR(Settings!$B$42="",C333=Settings!$B$42), IF(AND(TRIM(INDEX(StartDateValues,ROW(A333)))&lt;&gt;"",INDEX(StartDateValues,ROW(A333))&gt;0),INT(INDEX(StartDateValues,ROW(A333))),""),"")</f>
        <v/>
      </c>
      <c r="C333" s="19"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
      <c r="A334" s="2" t="str">
        <f t="shared" si="74"/>
        <v/>
      </c>
      <c r="B334" s="2" t="str">
        <f>IF(OR(Settings!$B$42="",C334=Settings!$B$42), IF(AND(TRIM(INDEX(StartDateValues,ROW(A334)))&lt;&gt;"",INDEX(StartDateValues,ROW(A334))&gt;0),INT(INDEX(StartDateValues,ROW(A334))),""),"")</f>
        <v/>
      </c>
      <c r="C334" s="19"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
      <c r="A335" s="2" t="str">
        <f t="shared" si="74"/>
        <v/>
      </c>
      <c r="B335" s="2" t="str">
        <f>IF(OR(Settings!$B$42="",C335=Settings!$B$42), IF(AND(TRIM(INDEX(StartDateValues,ROW(A335)))&lt;&gt;"",INDEX(StartDateValues,ROW(A335))&gt;0),INT(INDEX(StartDateValues,ROW(A335))),""),"")</f>
        <v/>
      </c>
      <c r="C335" s="19"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
      <c r="A336" s="2" t="str">
        <f t="shared" si="74"/>
        <v/>
      </c>
      <c r="B336" s="2" t="str">
        <f>IF(OR(Settings!$B$42="",C336=Settings!$B$42), IF(AND(TRIM(INDEX(StartDateValues,ROW(A336)))&lt;&gt;"",INDEX(StartDateValues,ROW(A336))&gt;0),INT(INDEX(StartDateValues,ROW(A336))),""),"")</f>
        <v/>
      </c>
      <c r="C336" s="19"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
      <c r="A337" s="2" t="str">
        <f t="shared" si="74"/>
        <v/>
      </c>
      <c r="B337" s="2" t="str">
        <f>IF(OR(Settings!$B$42="",C337=Settings!$B$42), IF(AND(TRIM(INDEX(StartDateValues,ROW(A337)))&lt;&gt;"",INDEX(StartDateValues,ROW(A337))&gt;0),INT(INDEX(StartDateValues,ROW(A337))),""),"")</f>
        <v/>
      </c>
      <c r="C337" s="19"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
      <c r="A338" s="2" t="str">
        <f t="shared" si="74"/>
        <v/>
      </c>
      <c r="B338" s="2" t="str">
        <f>IF(OR(Settings!$B$42="",C338=Settings!$B$42), IF(AND(TRIM(INDEX(StartDateValues,ROW(A338)))&lt;&gt;"",INDEX(StartDateValues,ROW(A338))&gt;0),INT(INDEX(StartDateValues,ROW(A338))),""),"")</f>
        <v/>
      </c>
      <c r="C338" s="19"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
      <c r="A339" s="2" t="str">
        <f t="shared" si="74"/>
        <v/>
      </c>
      <c r="B339" s="2" t="str">
        <f>IF(OR(Settings!$B$42="",C339=Settings!$B$42), IF(AND(TRIM(INDEX(StartDateValues,ROW(A339)))&lt;&gt;"",INDEX(StartDateValues,ROW(A339))&gt;0),INT(INDEX(StartDateValues,ROW(A339))),""),"")</f>
        <v/>
      </c>
      <c r="C339" s="19"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
      <c r="A340" s="2" t="str">
        <f t="shared" si="74"/>
        <v/>
      </c>
      <c r="B340" s="2" t="str">
        <f>IF(OR(Settings!$B$42="",C340=Settings!$B$42), IF(AND(TRIM(INDEX(StartDateValues,ROW(A340)))&lt;&gt;"",INDEX(StartDateValues,ROW(A340))&gt;0),INT(INDEX(StartDateValues,ROW(A340))),""),"")</f>
        <v/>
      </c>
      <c r="C340" s="19"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
      <c r="A341" s="2" t="str">
        <f t="shared" si="74"/>
        <v/>
      </c>
      <c r="B341" s="2" t="str">
        <f>IF(OR(Settings!$B$42="",C341=Settings!$B$42), IF(AND(TRIM(INDEX(StartDateValues,ROW(A341)))&lt;&gt;"",INDEX(StartDateValues,ROW(A341))&gt;0),INT(INDEX(StartDateValues,ROW(A341))),""),"")</f>
        <v/>
      </c>
      <c r="C341" s="19"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
      <c r="A342" s="2" t="str">
        <f t="shared" si="74"/>
        <v/>
      </c>
      <c r="B342" s="2" t="str">
        <f>IF(OR(Settings!$B$42="",C342=Settings!$B$42), IF(AND(TRIM(INDEX(StartDateValues,ROW(A342)))&lt;&gt;"",INDEX(StartDateValues,ROW(A342))&gt;0),INT(INDEX(StartDateValues,ROW(A342))),""),"")</f>
        <v/>
      </c>
      <c r="C342" s="19"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
      <c r="A343" s="2" t="str">
        <f t="shared" si="74"/>
        <v/>
      </c>
      <c r="B343" s="2" t="str">
        <f>IF(OR(Settings!$B$42="",C343=Settings!$B$42), IF(AND(TRIM(INDEX(StartDateValues,ROW(A343)))&lt;&gt;"",INDEX(StartDateValues,ROW(A343))&gt;0),INT(INDEX(StartDateValues,ROW(A343))),""),"")</f>
        <v/>
      </c>
      <c r="C343" s="19"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
      <c r="A344" s="2" t="str">
        <f t="shared" si="74"/>
        <v/>
      </c>
      <c r="B344" s="2" t="str">
        <f>IF(OR(Settings!$B$42="",C344=Settings!$B$42), IF(AND(TRIM(INDEX(StartDateValues,ROW(A344)))&lt;&gt;"",INDEX(StartDateValues,ROW(A344))&gt;0),INT(INDEX(StartDateValues,ROW(A344))),""),"")</f>
        <v/>
      </c>
      <c r="C344" s="19"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
      <c r="A345" s="2" t="str">
        <f t="shared" si="74"/>
        <v/>
      </c>
      <c r="B345" s="2" t="str">
        <f>IF(OR(Settings!$B$42="",C345=Settings!$B$42), IF(AND(TRIM(INDEX(StartDateValues,ROW(A345)))&lt;&gt;"",INDEX(StartDateValues,ROW(A345))&gt;0),INT(INDEX(StartDateValues,ROW(A345))),""),"")</f>
        <v/>
      </c>
      <c r="C345" s="19"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
      <c r="A346" s="2" t="str">
        <f t="shared" si="74"/>
        <v/>
      </c>
      <c r="B346" s="2" t="str">
        <f>IF(OR(Settings!$B$42="",C346=Settings!$B$42), IF(AND(TRIM(INDEX(StartDateValues,ROW(A346)))&lt;&gt;"",INDEX(StartDateValues,ROW(A346))&gt;0),INT(INDEX(StartDateValues,ROW(A346))),""),"")</f>
        <v/>
      </c>
      <c r="C346" s="19"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
      <c r="A347" s="2" t="str">
        <f t="shared" si="74"/>
        <v/>
      </c>
      <c r="B347" s="2" t="str">
        <f>IF(OR(Settings!$B$42="",C347=Settings!$B$42), IF(AND(TRIM(INDEX(StartDateValues,ROW(A347)))&lt;&gt;"",INDEX(StartDateValues,ROW(A347))&gt;0),INT(INDEX(StartDateValues,ROW(A347))),""),"")</f>
        <v/>
      </c>
      <c r="C347" s="19"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
      <c r="A348" s="2" t="str">
        <f t="shared" si="74"/>
        <v/>
      </c>
      <c r="B348" s="2" t="str">
        <f>IF(OR(Settings!$B$42="",C348=Settings!$B$42), IF(AND(TRIM(INDEX(StartDateValues,ROW(A348)))&lt;&gt;"",INDEX(StartDateValues,ROW(A348))&gt;0),INT(INDEX(StartDateValues,ROW(A348))),""),"")</f>
        <v/>
      </c>
      <c r="C348" s="19"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
      <c r="A349" s="2" t="str">
        <f t="shared" si="74"/>
        <v/>
      </c>
      <c r="B349" s="2" t="str">
        <f>IF(OR(Settings!$B$42="",C349=Settings!$B$42), IF(AND(TRIM(INDEX(StartDateValues,ROW(A349)))&lt;&gt;"",INDEX(StartDateValues,ROW(A349))&gt;0),INT(INDEX(StartDateValues,ROW(A349))),""),"")</f>
        <v/>
      </c>
      <c r="C349" s="19"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
      <c r="A350" s="2" t="str">
        <f t="shared" si="74"/>
        <v/>
      </c>
      <c r="B350" s="2" t="str">
        <f>IF(OR(Settings!$B$42="",C350=Settings!$B$42), IF(AND(TRIM(INDEX(StartDateValues,ROW(A350)))&lt;&gt;"",INDEX(StartDateValues,ROW(A350))&gt;0),INT(INDEX(StartDateValues,ROW(A350))),""),"")</f>
        <v/>
      </c>
      <c r="C350" s="19"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
      <c r="A351" s="2" t="str">
        <f t="shared" si="74"/>
        <v/>
      </c>
      <c r="B351" s="2" t="str">
        <f>IF(OR(Settings!$B$42="",C351=Settings!$B$42), IF(AND(TRIM(INDEX(StartDateValues,ROW(A351)))&lt;&gt;"",INDEX(StartDateValues,ROW(A351))&gt;0),INT(INDEX(StartDateValues,ROW(A351))),""),"")</f>
        <v/>
      </c>
      <c r="C351" s="19"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
      <c r="A352" s="2" t="str">
        <f t="shared" si="74"/>
        <v/>
      </c>
      <c r="B352" s="2" t="str">
        <f>IF(OR(Settings!$B$42="",C352=Settings!$B$42), IF(AND(TRIM(INDEX(StartDateValues,ROW(A352)))&lt;&gt;"",INDEX(StartDateValues,ROW(A352))&gt;0),INT(INDEX(StartDateValues,ROW(A352))),""),"")</f>
        <v/>
      </c>
      <c r="C352" s="19"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
      <c r="A353" s="2" t="str">
        <f t="shared" si="74"/>
        <v/>
      </c>
      <c r="B353" s="2" t="str">
        <f>IF(OR(Settings!$B$42="",C353=Settings!$B$42), IF(AND(TRIM(INDEX(StartDateValues,ROW(A353)))&lt;&gt;"",INDEX(StartDateValues,ROW(A353))&gt;0),INT(INDEX(StartDateValues,ROW(A353))),""),"")</f>
        <v/>
      </c>
      <c r="C353" s="19"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
      <c r="A354" s="2" t="str">
        <f t="shared" si="74"/>
        <v/>
      </c>
      <c r="B354" s="2" t="str">
        <f>IF(OR(Settings!$B$42="",C354=Settings!$B$42), IF(AND(TRIM(INDEX(StartDateValues,ROW(A354)))&lt;&gt;"",INDEX(StartDateValues,ROW(A354))&gt;0),INT(INDEX(StartDateValues,ROW(A354))),""),"")</f>
        <v/>
      </c>
      <c r="C354" s="19"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
      <c r="A355" s="2" t="str">
        <f t="shared" si="74"/>
        <v/>
      </c>
      <c r="B355" s="2" t="str">
        <f>IF(OR(Settings!$B$42="",C355=Settings!$B$42), IF(AND(TRIM(INDEX(StartDateValues,ROW(A355)))&lt;&gt;"",INDEX(StartDateValues,ROW(A355))&gt;0),INT(INDEX(StartDateValues,ROW(A355))),""),"")</f>
        <v/>
      </c>
      <c r="C355" s="19"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
      <c r="A356" s="2" t="str">
        <f t="shared" si="74"/>
        <v/>
      </c>
      <c r="B356" s="2" t="str">
        <f>IF(OR(Settings!$B$42="",C356=Settings!$B$42), IF(AND(TRIM(INDEX(StartDateValues,ROW(A356)))&lt;&gt;"",INDEX(StartDateValues,ROW(A356))&gt;0),INT(INDEX(StartDateValues,ROW(A356))),""),"")</f>
        <v/>
      </c>
      <c r="C356" s="19"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
      <c r="A357" s="2" t="str">
        <f t="shared" si="74"/>
        <v/>
      </c>
      <c r="B357" s="2" t="str">
        <f>IF(OR(Settings!$B$42="",C357=Settings!$B$42), IF(AND(TRIM(INDEX(StartDateValues,ROW(A357)))&lt;&gt;"",INDEX(StartDateValues,ROW(A357))&gt;0),INT(INDEX(StartDateValues,ROW(A357))),""),"")</f>
        <v/>
      </c>
      <c r="C357" s="19"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
      <c r="A358" s="2" t="str">
        <f t="shared" si="74"/>
        <v/>
      </c>
      <c r="B358" s="2" t="str">
        <f>IF(OR(Settings!$B$42="",C358=Settings!$B$42), IF(AND(TRIM(INDEX(StartDateValues,ROW(A358)))&lt;&gt;"",INDEX(StartDateValues,ROW(A358))&gt;0),INT(INDEX(StartDateValues,ROW(A358))),""),"")</f>
        <v/>
      </c>
      <c r="C358" s="19"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
      <c r="A359" s="2" t="str">
        <f t="shared" si="74"/>
        <v/>
      </c>
      <c r="B359" s="2" t="str">
        <f>IF(OR(Settings!$B$42="",C359=Settings!$B$42), IF(AND(TRIM(INDEX(StartDateValues,ROW(A359)))&lt;&gt;"",INDEX(StartDateValues,ROW(A359))&gt;0),INT(INDEX(StartDateValues,ROW(A359))),""),"")</f>
        <v/>
      </c>
      <c r="C359" s="19"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
      <c r="A360" s="2" t="str">
        <f t="shared" si="74"/>
        <v/>
      </c>
      <c r="B360" s="2" t="str">
        <f>IF(OR(Settings!$B$42="",C360=Settings!$B$42), IF(AND(TRIM(INDEX(StartDateValues,ROW(A360)))&lt;&gt;"",INDEX(StartDateValues,ROW(A360))&gt;0),INT(INDEX(StartDateValues,ROW(A360))),""),"")</f>
        <v/>
      </c>
      <c r="C360" s="19"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
      <c r="A361" s="2" t="str">
        <f t="shared" si="74"/>
        <v/>
      </c>
      <c r="B361" s="2" t="str">
        <f>IF(OR(Settings!$B$42="",C361=Settings!$B$42), IF(AND(TRIM(INDEX(StartDateValues,ROW(A361)))&lt;&gt;"",INDEX(StartDateValues,ROW(A361))&gt;0),INT(INDEX(StartDateValues,ROW(A361))),""),"")</f>
        <v/>
      </c>
      <c r="C361" s="19"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
      <c r="A362" s="2" t="str">
        <f t="shared" si="74"/>
        <v/>
      </c>
      <c r="B362" s="2" t="str">
        <f>IF(OR(Settings!$B$42="",C362=Settings!$B$42), IF(AND(TRIM(INDEX(StartDateValues,ROW(A362)))&lt;&gt;"",INDEX(StartDateValues,ROW(A362))&gt;0),INT(INDEX(StartDateValues,ROW(A362))),""),"")</f>
        <v/>
      </c>
      <c r="C362" s="19"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
      <c r="A363" s="2" t="str">
        <f t="shared" si="74"/>
        <v/>
      </c>
      <c r="B363" s="2" t="str">
        <f>IF(OR(Settings!$B$42="",C363=Settings!$B$42), IF(AND(TRIM(INDEX(StartDateValues,ROW(A363)))&lt;&gt;"",INDEX(StartDateValues,ROW(A363))&gt;0),INT(INDEX(StartDateValues,ROW(A363))),""),"")</f>
        <v/>
      </c>
      <c r="C363" s="19"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
      <c r="A364" s="2" t="str">
        <f t="shared" si="74"/>
        <v/>
      </c>
      <c r="B364" s="2" t="str">
        <f>IF(OR(Settings!$B$42="",C364=Settings!$B$42), IF(AND(TRIM(INDEX(StartDateValues,ROW(A364)))&lt;&gt;"",INDEX(StartDateValues,ROW(A364))&gt;0),INT(INDEX(StartDateValues,ROW(A364))),""),"")</f>
        <v/>
      </c>
      <c r="C364" s="19"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
      <c r="A365" s="2" t="str">
        <f t="shared" si="74"/>
        <v/>
      </c>
      <c r="B365" s="2" t="str">
        <f>IF(OR(Settings!$B$42="",C365=Settings!$B$42), IF(AND(TRIM(INDEX(StartDateValues,ROW(A365)))&lt;&gt;"",INDEX(StartDateValues,ROW(A365))&gt;0),INT(INDEX(StartDateValues,ROW(A365))),""),"")</f>
        <v/>
      </c>
      <c r="C365" s="19"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
      <c r="A366" s="2" t="str">
        <f t="shared" si="74"/>
        <v/>
      </c>
      <c r="B366" s="2" t="str">
        <f>IF(OR(Settings!$B$42="",C366=Settings!$B$42), IF(AND(TRIM(INDEX(StartDateValues,ROW(A366)))&lt;&gt;"",INDEX(StartDateValues,ROW(A366))&gt;0),INT(INDEX(StartDateValues,ROW(A366))),""),"")</f>
        <v/>
      </c>
      <c r="C366" s="19"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
      <c r="A367" s="2" t="str">
        <f t="shared" si="74"/>
        <v/>
      </c>
      <c r="B367" s="2" t="str">
        <f>IF(OR(Settings!$B$42="",C367=Settings!$B$42), IF(AND(TRIM(INDEX(StartDateValues,ROW(A367)))&lt;&gt;"",INDEX(StartDateValues,ROW(A367))&gt;0),INT(INDEX(StartDateValues,ROW(A367))),""),"")</f>
        <v/>
      </c>
      <c r="C367" s="19"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
      <c r="A368" s="2" t="str">
        <f t="shared" si="74"/>
        <v/>
      </c>
      <c r="B368" s="2" t="str">
        <f>IF(OR(Settings!$B$42="",C368=Settings!$B$42), IF(AND(TRIM(INDEX(StartDateValues,ROW(A368)))&lt;&gt;"",INDEX(StartDateValues,ROW(A368))&gt;0),INT(INDEX(StartDateValues,ROW(A368))),""),"")</f>
        <v/>
      </c>
      <c r="C368" s="19"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
      <c r="A369" s="2" t="str">
        <f t="shared" si="74"/>
        <v/>
      </c>
      <c r="B369" s="2" t="str">
        <f>IF(OR(Settings!$B$42="",C369=Settings!$B$42), IF(AND(TRIM(INDEX(StartDateValues,ROW(A369)))&lt;&gt;"",INDEX(StartDateValues,ROW(A369))&gt;0),INT(INDEX(StartDateValues,ROW(A369))),""),"")</f>
        <v/>
      </c>
      <c r="C369" s="19"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
      <c r="A370" s="2" t="str">
        <f t="shared" si="74"/>
        <v/>
      </c>
      <c r="B370" s="2" t="str">
        <f>IF(OR(Settings!$B$42="",C370=Settings!$B$42), IF(AND(TRIM(INDEX(StartDateValues,ROW(A370)))&lt;&gt;"",INDEX(StartDateValues,ROW(A370))&gt;0),INT(INDEX(StartDateValues,ROW(A370))),""),"")</f>
        <v/>
      </c>
      <c r="C370" s="19"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
      <c r="A371" s="2" t="str">
        <f t="shared" si="74"/>
        <v/>
      </c>
      <c r="B371" s="2" t="str">
        <f>IF(OR(Settings!$B$42="",C371=Settings!$B$42), IF(AND(TRIM(INDEX(StartDateValues,ROW(A371)))&lt;&gt;"",INDEX(StartDateValues,ROW(A371))&gt;0),INT(INDEX(StartDateValues,ROW(A371))),""),"")</f>
        <v/>
      </c>
      <c r="C371" s="19"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
      <c r="A372" s="2" t="str">
        <f t="shared" si="74"/>
        <v/>
      </c>
      <c r="B372" s="2" t="str">
        <f>IF(OR(Settings!$B$42="",C372=Settings!$B$42), IF(AND(TRIM(INDEX(StartDateValues,ROW(A372)))&lt;&gt;"",INDEX(StartDateValues,ROW(A372))&gt;0),INT(INDEX(StartDateValues,ROW(A372))),""),"")</f>
        <v/>
      </c>
      <c r="C372" s="19"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
      <c r="A373" s="2" t="str">
        <f t="shared" si="74"/>
        <v/>
      </c>
      <c r="B373" s="2" t="str">
        <f>IF(OR(Settings!$B$42="",C373=Settings!$B$42), IF(AND(TRIM(INDEX(StartDateValues,ROW(A373)))&lt;&gt;"",INDEX(StartDateValues,ROW(A373))&gt;0),INT(INDEX(StartDateValues,ROW(A373))),""),"")</f>
        <v/>
      </c>
      <c r="C373" s="19"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
      <c r="A374" s="2" t="str">
        <f t="shared" si="74"/>
        <v/>
      </c>
      <c r="B374" s="2" t="str">
        <f>IF(OR(Settings!$B$42="",C374=Settings!$B$42), IF(AND(TRIM(INDEX(StartDateValues,ROW(A374)))&lt;&gt;"",INDEX(StartDateValues,ROW(A374))&gt;0),INT(INDEX(StartDateValues,ROW(A374))),""),"")</f>
        <v/>
      </c>
      <c r="C374" s="19"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
      <c r="A375" s="2" t="str">
        <f t="shared" si="74"/>
        <v/>
      </c>
      <c r="B375" s="2" t="str">
        <f>IF(OR(Settings!$B$42="",C375=Settings!$B$42), IF(AND(TRIM(INDEX(StartDateValues,ROW(A375)))&lt;&gt;"",INDEX(StartDateValues,ROW(A375))&gt;0),INT(INDEX(StartDateValues,ROW(A375))),""),"")</f>
        <v/>
      </c>
      <c r="C375" s="19"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
      <c r="A376" s="2" t="str">
        <f t="shared" si="74"/>
        <v/>
      </c>
      <c r="B376" s="2" t="str">
        <f>IF(OR(Settings!$B$42="",C376=Settings!$B$42), IF(AND(TRIM(INDEX(StartDateValues,ROW(A376)))&lt;&gt;"",INDEX(StartDateValues,ROW(A376))&gt;0),INT(INDEX(StartDateValues,ROW(A376))),""),"")</f>
        <v/>
      </c>
      <c r="C376" s="19"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
      <c r="A377" s="2" t="str">
        <f t="shared" si="74"/>
        <v/>
      </c>
      <c r="B377" s="2" t="str">
        <f>IF(OR(Settings!$B$42="",C377=Settings!$B$42), IF(AND(TRIM(INDEX(StartDateValues,ROW(A377)))&lt;&gt;"",INDEX(StartDateValues,ROW(A377))&gt;0),INT(INDEX(StartDateValues,ROW(A377))),""),"")</f>
        <v/>
      </c>
      <c r="C377" s="19"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
      <c r="A378" s="2" t="str">
        <f t="shared" si="74"/>
        <v/>
      </c>
      <c r="B378" s="2" t="str">
        <f>IF(OR(Settings!$B$42="",C378=Settings!$B$42), IF(AND(TRIM(INDEX(StartDateValues,ROW(A378)))&lt;&gt;"",INDEX(StartDateValues,ROW(A378))&gt;0),INT(INDEX(StartDateValues,ROW(A378))),""),"")</f>
        <v/>
      </c>
      <c r="C378" s="19"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
      <c r="A379" s="2" t="str">
        <f t="shared" si="74"/>
        <v/>
      </c>
      <c r="B379" s="2" t="str">
        <f>IF(OR(Settings!$B$42="",C379=Settings!$B$42), IF(AND(TRIM(INDEX(StartDateValues,ROW(A379)))&lt;&gt;"",INDEX(StartDateValues,ROW(A379))&gt;0),INT(INDEX(StartDateValues,ROW(A379))),""),"")</f>
        <v/>
      </c>
      <c r="C379" s="19"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
      <c r="A380" s="2" t="str">
        <f t="shared" si="74"/>
        <v/>
      </c>
      <c r="B380" s="2" t="str">
        <f>IF(OR(Settings!$B$42="",C380=Settings!$B$42), IF(AND(TRIM(INDEX(StartDateValues,ROW(A380)))&lt;&gt;"",INDEX(StartDateValues,ROW(A380))&gt;0),INT(INDEX(StartDateValues,ROW(A380))),""),"")</f>
        <v/>
      </c>
      <c r="C380" s="19"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
      <c r="A381" s="2" t="str">
        <f t="shared" si="74"/>
        <v/>
      </c>
      <c r="B381" s="2" t="str">
        <f>IF(OR(Settings!$B$42="",C381=Settings!$B$42), IF(AND(TRIM(INDEX(StartDateValues,ROW(A381)))&lt;&gt;"",INDEX(StartDateValues,ROW(A381))&gt;0),INT(INDEX(StartDateValues,ROW(A381))),""),"")</f>
        <v/>
      </c>
      <c r="C381" s="19"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
      <c r="A382" s="2" t="str">
        <f t="shared" si="74"/>
        <v/>
      </c>
      <c r="B382" s="2" t="str">
        <f>IF(OR(Settings!$B$42="",C382=Settings!$B$42), IF(AND(TRIM(INDEX(StartDateValues,ROW(A382)))&lt;&gt;"",INDEX(StartDateValues,ROW(A382))&gt;0),INT(INDEX(StartDateValues,ROW(A382))),""),"")</f>
        <v/>
      </c>
      <c r="C382" s="19"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
      <c r="A383" s="2" t="str">
        <f t="shared" si="74"/>
        <v/>
      </c>
      <c r="B383" s="2" t="str">
        <f>IF(OR(Settings!$B$42="",C383=Settings!$B$42), IF(AND(TRIM(INDEX(StartDateValues,ROW(A383)))&lt;&gt;"",INDEX(StartDateValues,ROW(A383))&gt;0),INT(INDEX(StartDateValues,ROW(A383))),""),"")</f>
        <v/>
      </c>
      <c r="C383" s="19"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
      <c r="A384" s="2" t="str">
        <f t="shared" si="74"/>
        <v/>
      </c>
      <c r="B384" s="2" t="str">
        <f>IF(OR(Settings!$B$42="",C384=Settings!$B$42), IF(AND(TRIM(INDEX(StartDateValues,ROW(A384)))&lt;&gt;"",INDEX(StartDateValues,ROW(A384))&gt;0),INT(INDEX(StartDateValues,ROW(A384))),""),"")</f>
        <v/>
      </c>
      <c r="C384" s="19"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
      <c r="A385" s="2" t="str">
        <f t="shared" si="74"/>
        <v/>
      </c>
      <c r="B385" s="2" t="str">
        <f>IF(OR(Settings!$B$42="",C385=Settings!$B$42), IF(AND(TRIM(INDEX(StartDateValues,ROW(A385)))&lt;&gt;"",INDEX(StartDateValues,ROW(A385))&gt;0),INT(INDEX(StartDateValues,ROW(A385))),""),"")</f>
        <v/>
      </c>
      <c r="C385" s="19"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19"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
      <c r="A387" s="2" t="str">
        <f t="shared" si="88"/>
        <v/>
      </c>
      <c r="B387" s="2" t="str">
        <f>IF(OR(Settings!$B$42="",C387=Settings!$B$42), IF(AND(TRIM(INDEX(StartDateValues,ROW(A387)))&lt;&gt;"",INDEX(StartDateValues,ROW(A387))&gt;0),INT(INDEX(StartDateValues,ROW(A387))),""),"")</f>
        <v/>
      </c>
      <c r="C387" s="19"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
      <c r="A388" s="2" t="str">
        <f t="shared" si="88"/>
        <v/>
      </c>
      <c r="B388" s="2" t="str">
        <f>IF(OR(Settings!$B$42="",C388=Settings!$B$42), IF(AND(TRIM(INDEX(StartDateValues,ROW(A388)))&lt;&gt;"",INDEX(StartDateValues,ROW(A388))&gt;0),INT(INDEX(StartDateValues,ROW(A388))),""),"")</f>
        <v/>
      </c>
      <c r="C388" s="19"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
      <c r="A389" s="2" t="str">
        <f t="shared" si="88"/>
        <v/>
      </c>
      <c r="B389" s="2" t="str">
        <f>IF(OR(Settings!$B$42="",C389=Settings!$B$42), IF(AND(TRIM(INDEX(StartDateValues,ROW(A389)))&lt;&gt;"",INDEX(StartDateValues,ROW(A389))&gt;0),INT(INDEX(StartDateValues,ROW(A389))),""),"")</f>
        <v/>
      </c>
      <c r="C389" s="19"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
      <c r="A390" s="2" t="str">
        <f t="shared" si="88"/>
        <v/>
      </c>
      <c r="B390" s="2" t="str">
        <f>IF(OR(Settings!$B$42="",C390=Settings!$B$42), IF(AND(TRIM(INDEX(StartDateValues,ROW(A390)))&lt;&gt;"",INDEX(StartDateValues,ROW(A390))&gt;0),INT(INDEX(StartDateValues,ROW(A390))),""),"")</f>
        <v/>
      </c>
      <c r="C390" s="19"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
      <c r="A391" s="2" t="str">
        <f t="shared" si="88"/>
        <v/>
      </c>
      <c r="B391" s="2" t="str">
        <f>IF(OR(Settings!$B$42="",C391=Settings!$B$42), IF(AND(TRIM(INDEX(StartDateValues,ROW(A391)))&lt;&gt;"",INDEX(StartDateValues,ROW(A391))&gt;0),INT(INDEX(StartDateValues,ROW(A391))),""),"")</f>
        <v/>
      </c>
      <c r="C391" s="19"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
      <c r="A392" s="2" t="str">
        <f t="shared" si="88"/>
        <v/>
      </c>
      <c r="B392" s="2" t="str">
        <f>IF(OR(Settings!$B$42="",C392=Settings!$B$42), IF(AND(TRIM(INDEX(StartDateValues,ROW(A392)))&lt;&gt;"",INDEX(StartDateValues,ROW(A392))&gt;0),INT(INDEX(StartDateValues,ROW(A392))),""),"")</f>
        <v/>
      </c>
      <c r="C392" s="19"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
      <c r="A393" s="2" t="str">
        <f t="shared" si="88"/>
        <v/>
      </c>
      <c r="B393" s="2" t="str">
        <f>IF(OR(Settings!$B$42="",C393=Settings!$B$42), IF(AND(TRIM(INDEX(StartDateValues,ROW(A393)))&lt;&gt;"",INDEX(StartDateValues,ROW(A393))&gt;0),INT(INDEX(StartDateValues,ROW(A393))),""),"")</f>
        <v/>
      </c>
      <c r="C393" s="19"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
      <c r="A394" s="2" t="str">
        <f t="shared" si="88"/>
        <v/>
      </c>
      <c r="B394" s="2" t="str">
        <f>IF(OR(Settings!$B$42="",C394=Settings!$B$42), IF(AND(TRIM(INDEX(StartDateValues,ROW(A394)))&lt;&gt;"",INDEX(StartDateValues,ROW(A394))&gt;0),INT(INDEX(StartDateValues,ROW(A394))),""),"")</f>
        <v/>
      </c>
      <c r="C394" s="19"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
      <c r="A395" s="2" t="str">
        <f t="shared" si="88"/>
        <v/>
      </c>
      <c r="B395" s="2" t="str">
        <f>IF(OR(Settings!$B$42="",C395=Settings!$B$42), IF(AND(TRIM(INDEX(StartDateValues,ROW(A395)))&lt;&gt;"",INDEX(StartDateValues,ROW(A395))&gt;0),INT(INDEX(StartDateValues,ROW(A395))),""),"")</f>
        <v/>
      </c>
      <c r="C395" s="19"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
      <c r="A396" s="2" t="str">
        <f t="shared" si="88"/>
        <v/>
      </c>
      <c r="B396" s="2" t="str">
        <f>IF(OR(Settings!$B$42="",C396=Settings!$B$42), IF(AND(TRIM(INDEX(StartDateValues,ROW(A396)))&lt;&gt;"",INDEX(StartDateValues,ROW(A396))&gt;0),INT(INDEX(StartDateValues,ROW(A396))),""),"")</f>
        <v/>
      </c>
      <c r="C396" s="19"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
      <c r="A397" s="2" t="str">
        <f t="shared" si="88"/>
        <v/>
      </c>
      <c r="B397" s="2" t="str">
        <f>IF(OR(Settings!$B$42="",C397=Settings!$B$42), IF(AND(TRIM(INDEX(StartDateValues,ROW(A397)))&lt;&gt;"",INDEX(StartDateValues,ROW(A397))&gt;0),INT(INDEX(StartDateValues,ROW(A397))),""),"")</f>
        <v/>
      </c>
      <c r="C397" s="19"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
      <c r="A398" s="2" t="str">
        <f t="shared" si="88"/>
        <v/>
      </c>
      <c r="B398" s="2" t="str">
        <f>IF(OR(Settings!$B$42="",C398=Settings!$B$42), IF(AND(TRIM(INDEX(StartDateValues,ROW(A398)))&lt;&gt;"",INDEX(StartDateValues,ROW(A398))&gt;0),INT(INDEX(StartDateValues,ROW(A398))),""),"")</f>
        <v/>
      </c>
      <c r="C398" s="19"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
      <c r="A399" s="2" t="str">
        <f t="shared" si="88"/>
        <v/>
      </c>
      <c r="B399" s="2" t="str">
        <f>IF(OR(Settings!$B$42="",C399=Settings!$B$42), IF(AND(TRIM(INDEX(StartDateValues,ROW(A399)))&lt;&gt;"",INDEX(StartDateValues,ROW(A399))&gt;0),INT(INDEX(StartDateValues,ROW(A399))),""),"")</f>
        <v/>
      </c>
      <c r="C399" s="19"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
      <c r="A400" s="2" t="str">
        <f t="shared" si="88"/>
        <v/>
      </c>
      <c r="B400" s="2" t="str">
        <f>IF(OR(Settings!$B$42="",C400=Settings!$B$42), IF(AND(TRIM(INDEX(StartDateValues,ROW(A400)))&lt;&gt;"",INDEX(StartDateValues,ROW(A400))&gt;0),INT(INDEX(StartDateValues,ROW(A400))),""),"")</f>
        <v/>
      </c>
      <c r="C400" s="19"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
      <c r="A401" s="2" t="str">
        <f t="shared" si="88"/>
        <v/>
      </c>
      <c r="B401" s="2" t="str">
        <f>IF(OR(Settings!$B$42="",C401=Settings!$B$42), IF(AND(TRIM(INDEX(StartDateValues,ROW(A401)))&lt;&gt;"",INDEX(StartDateValues,ROW(A401))&gt;0),INT(INDEX(StartDateValues,ROW(A401))),""),"")</f>
        <v/>
      </c>
      <c r="C401" s="19"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
      <c r="A402" s="2" t="str">
        <f t="shared" si="88"/>
        <v/>
      </c>
      <c r="B402" s="2" t="str">
        <f>IF(OR(Settings!$B$42="",C402=Settings!$B$42), IF(AND(TRIM(INDEX(StartDateValues,ROW(A402)))&lt;&gt;"",INDEX(StartDateValues,ROW(A402))&gt;0),INT(INDEX(StartDateValues,ROW(A402))),""),"")</f>
        <v/>
      </c>
      <c r="C402" s="19"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
      <c r="A403" s="2" t="str">
        <f t="shared" si="88"/>
        <v/>
      </c>
      <c r="B403" s="2" t="str">
        <f>IF(OR(Settings!$B$42="",C403=Settings!$B$42), IF(AND(TRIM(INDEX(StartDateValues,ROW(A403)))&lt;&gt;"",INDEX(StartDateValues,ROW(A403))&gt;0),INT(INDEX(StartDateValues,ROW(A403))),""),"")</f>
        <v/>
      </c>
      <c r="C403" s="19"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
      <c r="A404" s="2" t="str">
        <f t="shared" si="88"/>
        <v/>
      </c>
      <c r="B404" s="2" t="str">
        <f>IF(OR(Settings!$B$42="",C404=Settings!$B$42), IF(AND(TRIM(INDEX(StartDateValues,ROW(A404)))&lt;&gt;"",INDEX(StartDateValues,ROW(A404))&gt;0),INT(INDEX(StartDateValues,ROW(A404))),""),"")</f>
        <v/>
      </c>
      <c r="C404" s="19"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
      <c r="A405" s="2" t="str">
        <f t="shared" si="88"/>
        <v/>
      </c>
      <c r="B405" s="2" t="str">
        <f>IF(OR(Settings!$B$42="",C405=Settings!$B$42), IF(AND(TRIM(INDEX(StartDateValues,ROW(A405)))&lt;&gt;"",INDEX(StartDateValues,ROW(A405))&gt;0),INT(INDEX(StartDateValues,ROW(A405))),""),"")</f>
        <v/>
      </c>
      <c r="C405" s="19"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
      <c r="A406" s="2" t="str">
        <f t="shared" si="88"/>
        <v/>
      </c>
      <c r="B406" s="2" t="str">
        <f>IF(OR(Settings!$B$42="",C406=Settings!$B$42), IF(AND(TRIM(INDEX(StartDateValues,ROW(A406)))&lt;&gt;"",INDEX(StartDateValues,ROW(A406))&gt;0),INT(INDEX(StartDateValues,ROW(A406))),""),"")</f>
        <v/>
      </c>
      <c r="C406" s="19"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
      <c r="A407" s="2" t="str">
        <f t="shared" si="88"/>
        <v/>
      </c>
      <c r="B407" s="2" t="str">
        <f>IF(OR(Settings!$B$42="",C407=Settings!$B$42), IF(AND(TRIM(INDEX(StartDateValues,ROW(A407)))&lt;&gt;"",INDEX(StartDateValues,ROW(A407))&gt;0),INT(INDEX(StartDateValues,ROW(A407))),""),"")</f>
        <v/>
      </c>
      <c r="C407" s="19"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
      <c r="A408" s="2" t="str">
        <f t="shared" si="88"/>
        <v/>
      </c>
      <c r="B408" s="2" t="str">
        <f>IF(OR(Settings!$B$42="",C408=Settings!$B$42), IF(AND(TRIM(INDEX(StartDateValues,ROW(A408)))&lt;&gt;"",INDEX(StartDateValues,ROW(A408))&gt;0),INT(INDEX(StartDateValues,ROW(A408))),""),"")</f>
        <v/>
      </c>
      <c r="C408" s="19"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
      <c r="A409" s="2" t="str">
        <f t="shared" si="88"/>
        <v/>
      </c>
      <c r="B409" s="2" t="str">
        <f>IF(OR(Settings!$B$42="",C409=Settings!$B$42), IF(AND(TRIM(INDEX(StartDateValues,ROW(A409)))&lt;&gt;"",INDEX(StartDateValues,ROW(A409))&gt;0),INT(INDEX(StartDateValues,ROW(A409))),""),"")</f>
        <v/>
      </c>
      <c r="C409" s="19"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
      <c r="A410" s="2" t="str">
        <f t="shared" si="88"/>
        <v/>
      </c>
      <c r="B410" s="2" t="str">
        <f>IF(OR(Settings!$B$42="",C410=Settings!$B$42), IF(AND(TRIM(INDEX(StartDateValues,ROW(A410)))&lt;&gt;"",INDEX(StartDateValues,ROW(A410))&gt;0),INT(INDEX(StartDateValues,ROW(A410))),""),"")</f>
        <v/>
      </c>
      <c r="C410" s="19"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
      <c r="A411" s="2" t="str">
        <f t="shared" si="88"/>
        <v/>
      </c>
      <c r="B411" s="2" t="str">
        <f>IF(OR(Settings!$B$42="",C411=Settings!$B$42), IF(AND(TRIM(INDEX(StartDateValues,ROW(A411)))&lt;&gt;"",INDEX(StartDateValues,ROW(A411))&gt;0),INT(INDEX(StartDateValues,ROW(A411))),""),"")</f>
        <v/>
      </c>
      <c r="C411" s="19"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
      <c r="A412" s="2" t="str">
        <f t="shared" si="88"/>
        <v/>
      </c>
      <c r="B412" s="2" t="str">
        <f>IF(OR(Settings!$B$42="",C412=Settings!$B$42), IF(AND(TRIM(INDEX(StartDateValues,ROW(A412)))&lt;&gt;"",INDEX(StartDateValues,ROW(A412))&gt;0),INT(INDEX(StartDateValues,ROW(A412))),""),"")</f>
        <v/>
      </c>
      <c r="C412" s="19"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
      <c r="A413" s="2" t="str">
        <f t="shared" si="88"/>
        <v/>
      </c>
      <c r="B413" s="2" t="str">
        <f>IF(OR(Settings!$B$42="",C413=Settings!$B$42), IF(AND(TRIM(INDEX(StartDateValues,ROW(A413)))&lt;&gt;"",INDEX(StartDateValues,ROW(A413))&gt;0),INT(INDEX(StartDateValues,ROW(A413))),""),"")</f>
        <v/>
      </c>
      <c r="C413" s="19"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
      <c r="A414" s="2" t="str">
        <f t="shared" si="88"/>
        <v/>
      </c>
      <c r="B414" s="2" t="str">
        <f>IF(OR(Settings!$B$42="",C414=Settings!$B$42), IF(AND(TRIM(INDEX(StartDateValues,ROW(A414)))&lt;&gt;"",INDEX(StartDateValues,ROW(A414))&gt;0),INT(INDEX(StartDateValues,ROW(A414))),""),"")</f>
        <v/>
      </c>
      <c r="C414" s="19"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
      <c r="A415" s="2" t="str">
        <f t="shared" si="88"/>
        <v/>
      </c>
      <c r="B415" s="2" t="str">
        <f>IF(OR(Settings!$B$42="",C415=Settings!$B$42), IF(AND(TRIM(INDEX(StartDateValues,ROW(A415)))&lt;&gt;"",INDEX(StartDateValues,ROW(A415))&gt;0),INT(INDEX(StartDateValues,ROW(A415))),""),"")</f>
        <v/>
      </c>
      <c r="C415" s="19"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
      <c r="A416" s="2" t="str">
        <f t="shared" si="88"/>
        <v/>
      </c>
      <c r="B416" s="2" t="str">
        <f>IF(OR(Settings!$B$42="",C416=Settings!$B$42), IF(AND(TRIM(INDEX(StartDateValues,ROW(A416)))&lt;&gt;"",INDEX(StartDateValues,ROW(A416))&gt;0),INT(INDEX(StartDateValues,ROW(A416))),""),"")</f>
        <v/>
      </c>
      <c r="C416" s="19"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
      <c r="A417" s="2" t="str">
        <f t="shared" si="88"/>
        <v/>
      </c>
      <c r="B417" s="2" t="str">
        <f>IF(OR(Settings!$B$42="",C417=Settings!$B$42), IF(AND(TRIM(INDEX(StartDateValues,ROW(A417)))&lt;&gt;"",INDEX(StartDateValues,ROW(A417))&gt;0),INT(INDEX(StartDateValues,ROW(A417))),""),"")</f>
        <v/>
      </c>
      <c r="C417" s="19"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
      <c r="A418" s="2" t="str">
        <f t="shared" si="88"/>
        <v/>
      </c>
      <c r="B418" s="2" t="str">
        <f>IF(OR(Settings!$B$42="",C418=Settings!$B$42), IF(AND(TRIM(INDEX(StartDateValues,ROW(A418)))&lt;&gt;"",INDEX(StartDateValues,ROW(A418))&gt;0),INT(INDEX(StartDateValues,ROW(A418))),""),"")</f>
        <v/>
      </c>
      <c r="C418" s="19"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
      <c r="A419" s="2" t="str">
        <f t="shared" si="88"/>
        <v/>
      </c>
      <c r="B419" s="2" t="str">
        <f>IF(OR(Settings!$B$42="",C419=Settings!$B$42), IF(AND(TRIM(INDEX(StartDateValues,ROW(A419)))&lt;&gt;"",INDEX(StartDateValues,ROW(A419))&gt;0),INT(INDEX(StartDateValues,ROW(A419))),""),"")</f>
        <v/>
      </c>
      <c r="C419" s="19"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
      <c r="A420" s="2" t="str">
        <f t="shared" si="88"/>
        <v/>
      </c>
      <c r="B420" s="2" t="str">
        <f>IF(OR(Settings!$B$42="",C420=Settings!$B$42), IF(AND(TRIM(INDEX(StartDateValues,ROW(A420)))&lt;&gt;"",INDEX(StartDateValues,ROW(A420))&gt;0),INT(INDEX(StartDateValues,ROW(A420))),""),"")</f>
        <v/>
      </c>
      <c r="C420" s="19"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
      <c r="A421" s="2" t="str">
        <f t="shared" si="88"/>
        <v/>
      </c>
      <c r="B421" s="2" t="str">
        <f>IF(OR(Settings!$B$42="",C421=Settings!$B$42), IF(AND(TRIM(INDEX(StartDateValues,ROW(A421)))&lt;&gt;"",INDEX(StartDateValues,ROW(A421))&gt;0),INT(INDEX(StartDateValues,ROW(A421))),""),"")</f>
        <v/>
      </c>
      <c r="C421" s="19"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
      <c r="A422" s="2" t="str">
        <f t="shared" si="88"/>
        <v/>
      </c>
      <c r="B422" s="2" t="str">
        <f>IF(OR(Settings!$B$42="",C422=Settings!$B$42), IF(AND(TRIM(INDEX(StartDateValues,ROW(A422)))&lt;&gt;"",INDEX(StartDateValues,ROW(A422))&gt;0),INT(INDEX(StartDateValues,ROW(A422))),""),"")</f>
        <v/>
      </c>
      <c r="C422" s="19"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
      <c r="A423" s="2" t="str">
        <f t="shared" si="88"/>
        <v/>
      </c>
      <c r="B423" s="2" t="str">
        <f>IF(OR(Settings!$B$42="",C423=Settings!$B$42), IF(AND(TRIM(INDEX(StartDateValues,ROW(A423)))&lt;&gt;"",INDEX(StartDateValues,ROW(A423))&gt;0),INT(INDEX(StartDateValues,ROW(A423))),""),"")</f>
        <v/>
      </c>
      <c r="C423" s="19"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
      <c r="A424" s="2" t="str">
        <f t="shared" si="88"/>
        <v/>
      </c>
      <c r="B424" s="2" t="str">
        <f>IF(OR(Settings!$B$42="",C424=Settings!$B$42), IF(AND(TRIM(INDEX(StartDateValues,ROW(A424)))&lt;&gt;"",INDEX(StartDateValues,ROW(A424))&gt;0),INT(INDEX(StartDateValues,ROW(A424))),""),"")</f>
        <v/>
      </c>
      <c r="C424" s="19"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
      <c r="A425" s="2" t="str">
        <f t="shared" si="88"/>
        <v/>
      </c>
      <c r="B425" s="2" t="str">
        <f>IF(OR(Settings!$B$42="",C425=Settings!$B$42), IF(AND(TRIM(INDEX(StartDateValues,ROW(A425)))&lt;&gt;"",INDEX(StartDateValues,ROW(A425))&gt;0),INT(INDEX(StartDateValues,ROW(A425))),""),"")</f>
        <v/>
      </c>
      <c r="C425" s="19"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
      <c r="A426" s="2" t="str">
        <f t="shared" si="88"/>
        <v/>
      </c>
      <c r="B426" s="2" t="str">
        <f>IF(OR(Settings!$B$42="",C426=Settings!$B$42), IF(AND(TRIM(INDEX(StartDateValues,ROW(A426)))&lt;&gt;"",INDEX(StartDateValues,ROW(A426))&gt;0),INT(INDEX(StartDateValues,ROW(A426))),""),"")</f>
        <v/>
      </c>
      <c r="C426" s="19"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
      <c r="A427" s="2" t="str">
        <f t="shared" si="88"/>
        <v/>
      </c>
      <c r="B427" s="2" t="str">
        <f>IF(OR(Settings!$B$42="",C427=Settings!$B$42), IF(AND(TRIM(INDEX(StartDateValues,ROW(A427)))&lt;&gt;"",INDEX(StartDateValues,ROW(A427))&gt;0),INT(INDEX(StartDateValues,ROW(A427))),""),"")</f>
        <v/>
      </c>
      <c r="C427" s="19"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
      <c r="A428" s="2" t="str">
        <f t="shared" si="88"/>
        <v/>
      </c>
      <c r="B428" s="2" t="str">
        <f>IF(OR(Settings!$B$42="",C428=Settings!$B$42), IF(AND(TRIM(INDEX(StartDateValues,ROW(A428)))&lt;&gt;"",INDEX(StartDateValues,ROW(A428))&gt;0),INT(INDEX(StartDateValues,ROW(A428))),""),"")</f>
        <v/>
      </c>
      <c r="C428" s="19"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
      <c r="A429" s="2" t="str">
        <f t="shared" si="88"/>
        <v/>
      </c>
      <c r="B429" s="2" t="str">
        <f>IF(OR(Settings!$B$42="",C429=Settings!$B$42), IF(AND(TRIM(INDEX(StartDateValues,ROW(A429)))&lt;&gt;"",INDEX(StartDateValues,ROW(A429))&gt;0),INT(INDEX(StartDateValues,ROW(A429))),""),"")</f>
        <v/>
      </c>
      <c r="C429" s="19"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
      <c r="A430" s="2" t="str">
        <f t="shared" si="88"/>
        <v/>
      </c>
      <c r="B430" s="2" t="str">
        <f>IF(OR(Settings!$B$42="",C430=Settings!$B$42), IF(AND(TRIM(INDEX(StartDateValues,ROW(A430)))&lt;&gt;"",INDEX(StartDateValues,ROW(A430))&gt;0),INT(INDEX(StartDateValues,ROW(A430))),""),"")</f>
        <v/>
      </c>
      <c r="C430" s="19"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
      <c r="A431" s="2" t="str">
        <f t="shared" si="88"/>
        <v/>
      </c>
      <c r="B431" s="2" t="str">
        <f>IF(OR(Settings!$B$42="",C431=Settings!$B$42), IF(AND(TRIM(INDEX(StartDateValues,ROW(A431)))&lt;&gt;"",INDEX(StartDateValues,ROW(A431))&gt;0),INT(INDEX(StartDateValues,ROW(A431))),""),"")</f>
        <v/>
      </c>
      <c r="C431" s="19"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
      <c r="A432" s="2" t="str">
        <f t="shared" si="88"/>
        <v/>
      </c>
      <c r="B432" s="2" t="str">
        <f>IF(OR(Settings!$B$42="",C432=Settings!$B$42), IF(AND(TRIM(INDEX(StartDateValues,ROW(A432)))&lt;&gt;"",INDEX(StartDateValues,ROW(A432))&gt;0),INT(INDEX(StartDateValues,ROW(A432))),""),"")</f>
        <v/>
      </c>
      <c r="C432" s="19"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
      <c r="A433" s="2" t="str">
        <f t="shared" si="88"/>
        <v/>
      </c>
      <c r="B433" s="2" t="str">
        <f>IF(OR(Settings!$B$42="",C433=Settings!$B$42), IF(AND(TRIM(INDEX(StartDateValues,ROW(A433)))&lt;&gt;"",INDEX(StartDateValues,ROW(A433))&gt;0),INT(INDEX(StartDateValues,ROW(A433))),""),"")</f>
        <v/>
      </c>
      <c r="C433" s="19"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
      <c r="A434" s="2" t="str">
        <f t="shared" si="88"/>
        <v/>
      </c>
      <c r="B434" s="2" t="str">
        <f>IF(OR(Settings!$B$42="",C434=Settings!$B$42), IF(AND(TRIM(INDEX(StartDateValues,ROW(A434)))&lt;&gt;"",INDEX(StartDateValues,ROW(A434))&gt;0),INT(INDEX(StartDateValues,ROW(A434))),""),"")</f>
        <v/>
      </c>
      <c r="C434" s="19"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
      <c r="A435" s="2" t="str">
        <f t="shared" si="88"/>
        <v/>
      </c>
      <c r="B435" s="2" t="str">
        <f>IF(OR(Settings!$B$42="",C435=Settings!$B$42), IF(AND(TRIM(INDEX(StartDateValues,ROW(A435)))&lt;&gt;"",INDEX(StartDateValues,ROW(A435))&gt;0),INT(INDEX(StartDateValues,ROW(A435))),""),"")</f>
        <v/>
      </c>
      <c r="C435" s="19"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
      <c r="A436" s="2" t="str">
        <f t="shared" si="88"/>
        <v/>
      </c>
      <c r="B436" s="2" t="str">
        <f>IF(OR(Settings!$B$42="",C436=Settings!$B$42), IF(AND(TRIM(INDEX(StartDateValues,ROW(A436)))&lt;&gt;"",INDEX(StartDateValues,ROW(A436))&gt;0),INT(INDEX(StartDateValues,ROW(A436))),""),"")</f>
        <v/>
      </c>
      <c r="C436" s="19"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
      <c r="A437" s="2" t="str">
        <f t="shared" si="88"/>
        <v/>
      </c>
      <c r="B437" s="2" t="str">
        <f>IF(OR(Settings!$B$42="",C437=Settings!$B$42), IF(AND(TRIM(INDEX(StartDateValues,ROW(A437)))&lt;&gt;"",INDEX(StartDateValues,ROW(A437))&gt;0),INT(INDEX(StartDateValues,ROW(A437))),""),"")</f>
        <v/>
      </c>
      <c r="C437" s="19"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
      <c r="A438" s="2" t="str">
        <f t="shared" si="88"/>
        <v/>
      </c>
      <c r="B438" s="2" t="str">
        <f>IF(OR(Settings!$B$42="",C438=Settings!$B$42), IF(AND(TRIM(INDEX(StartDateValues,ROW(A438)))&lt;&gt;"",INDEX(StartDateValues,ROW(A438))&gt;0),INT(INDEX(StartDateValues,ROW(A438))),""),"")</f>
        <v/>
      </c>
      <c r="C438" s="19"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
      <c r="A439" s="2" t="str">
        <f t="shared" si="88"/>
        <v/>
      </c>
      <c r="B439" s="2" t="str">
        <f>IF(OR(Settings!$B$42="",C439=Settings!$B$42), IF(AND(TRIM(INDEX(StartDateValues,ROW(A439)))&lt;&gt;"",INDEX(StartDateValues,ROW(A439))&gt;0),INT(INDEX(StartDateValues,ROW(A439))),""),"")</f>
        <v/>
      </c>
      <c r="C439" s="19"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
      <c r="A440" s="2" t="str">
        <f t="shared" si="88"/>
        <v/>
      </c>
      <c r="B440" s="2" t="str">
        <f>IF(OR(Settings!$B$42="",C440=Settings!$B$42), IF(AND(TRIM(INDEX(StartDateValues,ROW(A440)))&lt;&gt;"",INDEX(StartDateValues,ROW(A440))&gt;0),INT(INDEX(StartDateValues,ROW(A440))),""),"")</f>
        <v/>
      </c>
      <c r="C440" s="19"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
      <c r="A441" s="2" t="str">
        <f t="shared" si="88"/>
        <v/>
      </c>
      <c r="B441" s="2" t="str">
        <f>IF(OR(Settings!$B$42="",C441=Settings!$B$42), IF(AND(TRIM(INDEX(StartDateValues,ROW(A441)))&lt;&gt;"",INDEX(StartDateValues,ROW(A441))&gt;0),INT(INDEX(StartDateValues,ROW(A441))),""),"")</f>
        <v/>
      </c>
      <c r="C441" s="19"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
      <c r="A442" s="2" t="str">
        <f t="shared" si="88"/>
        <v/>
      </c>
      <c r="B442" s="2" t="str">
        <f>IF(OR(Settings!$B$42="",C442=Settings!$B$42), IF(AND(TRIM(INDEX(StartDateValues,ROW(A442)))&lt;&gt;"",INDEX(StartDateValues,ROW(A442))&gt;0),INT(INDEX(StartDateValues,ROW(A442))),""),"")</f>
        <v/>
      </c>
      <c r="C442" s="19"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
      <c r="A443" s="2" t="str">
        <f t="shared" si="88"/>
        <v/>
      </c>
      <c r="B443" s="2" t="str">
        <f>IF(OR(Settings!$B$42="",C443=Settings!$B$42), IF(AND(TRIM(INDEX(StartDateValues,ROW(A443)))&lt;&gt;"",INDEX(StartDateValues,ROW(A443))&gt;0),INT(INDEX(StartDateValues,ROW(A443))),""),"")</f>
        <v/>
      </c>
      <c r="C443" s="19"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
      <c r="A444" s="2" t="str">
        <f t="shared" si="88"/>
        <v/>
      </c>
      <c r="B444" s="2" t="str">
        <f>IF(OR(Settings!$B$42="",C444=Settings!$B$42), IF(AND(TRIM(INDEX(StartDateValues,ROW(A444)))&lt;&gt;"",INDEX(StartDateValues,ROW(A444))&gt;0),INT(INDEX(StartDateValues,ROW(A444))),""),"")</f>
        <v/>
      </c>
      <c r="C444" s="19"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
      <c r="A445" s="2" t="str">
        <f t="shared" si="88"/>
        <v/>
      </c>
      <c r="B445" s="2" t="str">
        <f>IF(OR(Settings!$B$42="",C445=Settings!$B$42), IF(AND(TRIM(INDEX(StartDateValues,ROW(A445)))&lt;&gt;"",INDEX(StartDateValues,ROW(A445))&gt;0),INT(INDEX(StartDateValues,ROW(A445))),""),"")</f>
        <v/>
      </c>
      <c r="C445" s="19"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
      <c r="A446" s="2" t="str">
        <f t="shared" si="88"/>
        <v/>
      </c>
      <c r="B446" s="2" t="str">
        <f>IF(OR(Settings!$B$42="",C446=Settings!$B$42), IF(AND(TRIM(INDEX(StartDateValues,ROW(A446)))&lt;&gt;"",INDEX(StartDateValues,ROW(A446))&gt;0),INT(INDEX(StartDateValues,ROW(A446))),""),"")</f>
        <v/>
      </c>
      <c r="C446" s="19"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
      <c r="A447" s="2" t="str">
        <f t="shared" si="88"/>
        <v/>
      </c>
      <c r="B447" s="2" t="str">
        <f>IF(OR(Settings!$B$42="",C447=Settings!$B$42), IF(AND(TRIM(INDEX(StartDateValues,ROW(A447)))&lt;&gt;"",INDEX(StartDateValues,ROW(A447))&gt;0),INT(INDEX(StartDateValues,ROW(A447))),""),"")</f>
        <v/>
      </c>
      <c r="C447" s="19"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
      <c r="A448" s="2" t="str">
        <f t="shared" si="88"/>
        <v/>
      </c>
      <c r="B448" s="2" t="str">
        <f>IF(OR(Settings!$B$42="",C448=Settings!$B$42), IF(AND(TRIM(INDEX(StartDateValues,ROW(A448)))&lt;&gt;"",INDEX(StartDateValues,ROW(A448))&gt;0),INT(INDEX(StartDateValues,ROW(A448))),""),"")</f>
        <v/>
      </c>
      <c r="C448" s="19"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
      <c r="A449" s="2" t="str">
        <f t="shared" si="88"/>
        <v/>
      </c>
      <c r="B449" s="2" t="str">
        <f>IF(OR(Settings!$B$42="",C449=Settings!$B$42), IF(AND(TRIM(INDEX(StartDateValues,ROW(A449)))&lt;&gt;"",INDEX(StartDateValues,ROW(A449))&gt;0),INT(INDEX(StartDateValues,ROW(A449))),""),"")</f>
        <v/>
      </c>
      <c r="C449" s="19"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19"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
      <c r="A451" s="2" t="str">
        <f t="shared" si="102"/>
        <v/>
      </c>
      <c r="B451" s="2" t="str">
        <f>IF(OR(Settings!$B$42="",C451=Settings!$B$42), IF(AND(TRIM(INDEX(StartDateValues,ROW(A451)))&lt;&gt;"",INDEX(StartDateValues,ROW(A451))&gt;0),INT(INDEX(StartDateValues,ROW(A451))),""),"")</f>
        <v/>
      </c>
      <c r="C451" s="19"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
      <c r="A452" s="2" t="str">
        <f t="shared" si="102"/>
        <v/>
      </c>
      <c r="B452" s="2" t="str">
        <f>IF(OR(Settings!$B$42="",C452=Settings!$B$42), IF(AND(TRIM(INDEX(StartDateValues,ROW(A452)))&lt;&gt;"",INDEX(StartDateValues,ROW(A452))&gt;0),INT(INDEX(StartDateValues,ROW(A452))),""),"")</f>
        <v/>
      </c>
      <c r="C452" s="19"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
      <c r="A453" s="2" t="str">
        <f t="shared" si="102"/>
        <v/>
      </c>
      <c r="B453" s="2" t="str">
        <f>IF(OR(Settings!$B$42="",C453=Settings!$B$42), IF(AND(TRIM(INDEX(StartDateValues,ROW(A453)))&lt;&gt;"",INDEX(StartDateValues,ROW(A453))&gt;0),INT(INDEX(StartDateValues,ROW(A453))),""),"")</f>
        <v/>
      </c>
      <c r="C453" s="19"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
      <c r="A454" s="2" t="str">
        <f t="shared" si="102"/>
        <v/>
      </c>
      <c r="B454" s="2" t="str">
        <f>IF(OR(Settings!$B$42="",C454=Settings!$B$42), IF(AND(TRIM(INDEX(StartDateValues,ROW(A454)))&lt;&gt;"",INDEX(StartDateValues,ROW(A454))&gt;0),INT(INDEX(StartDateValues,ROW(A454))),""),"")</f>
        <v/>
      </c>
      <c r="C454" s="19"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
      <c r="A455" s="2" t="str">
        <f t="shared" si="102"/>
        <v/>
      </c>
      <c r="B455" s="2" t="str">
        <f>IF(OR(Settings!$B$42="",C455=Settings!$B$42), IF(AND(TRIM(INDEX(StartDateValues,ROW(A455)))&lt;&gt;"",INDEX(StartDateValues,ROW(A455))&gt;0),INT(INDEX(StartDateValues,ROW(A455))),""),"")</f>
        <v/>
      </c>
      <c r="C455" s="19"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
      <c r="A456" s="2" t="str">
        <f t="shared" si="102"/>
        <v/>
      </c>
      <c r="B456" s="2" t="str">
        <f>IF(OR(Settings!$B$42="",C456=Settings!$B$42), IF(AND(TRIM(INDEX(StartDateValues,ROW(A456)))&lt;&gt;"",INDEX(StartDateValues,ROW(A456))&gt;0),INT(INDEX(StartDateValues,ROW(A456))),""),"")</f>
        <v/>
      </c>
      <c r="C456" s="19"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
      <c r="A457" s="2" t="str">
        <f t="shared" si="102"/>
        <v/>
      </c>
      <c r="B457" s="2" t="str">
        <f>IF(OR(Settings!$B$42="",C457=Settings!$B$42), IF(AND(TRIM(INDEX(StartDateValues,ROW(A457)))&lt;&gt;"",INDEX(StartDateValues,ROW(A457))&gt;0),INT(INDEX(StartDateValues,ROW(A457))),""),"")</f>
        <v/>
      </c>
      <c r="C457" s="19"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
      <c r="A458" s="2" t="str">
        <f t="shared" si="102"/>
        <v/>
      </c>
      <c r="B458" s="2" t="str">
        <f>IF(OR(Settings!$B$42="",C458=Settings!$B$42), IF(AND(TRIM(INDEX(StartDateValues,ROW(A458)))&lt;&gt;"",INDEX(StartDateValues,ROW(A458))&gt;0),INT(INDEX(StartDateValues,ROW(A458))),""),"")</f>
        <v/>
      </c>
      <c r="C458" s="19"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
      <c r="A459" s="2" t="str">
        <f t="shared" si="102"/>
        <v/>
      </c>
      <c r="B459" s="2" t="str">
        <f>IF(OR(Settings!$B$42="",C459=Settings!$B$42), IF(AND(TRIM(INDEX(StartDateValues,ROW(A459)))&lt;&gt;"",INDEX(StartDateValues,ROW(A459))&gt;0),INT(INDEX(StartDateValues,ROW(A459))),""),"")</f>
        <v/>
      </c>
      <c r="C459" s="19"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
      <c r="A460" s="2" t="str">
        <f t="shared" si="102"/>
        <v/>
      </c>
      <c r="B460" s="2" t="str">
        <f>IF(OR(Settings!$B$42="",C460=Settings!$B$42), IF(AND(TRIM(INDEX(StartDateValues,ROW(A460)))&lt;&gt;"",INDEX(StartDateValues,ROW(A460))&gt;0),INT(INDEX(StartDateValues,ROW(A460))),""),"")</f>
        <v/>
      </c>
      <c r="C460" s="19"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
      <c r="A461" s="2" t="str">
        <f t="shared" si="102"/>
        <v/>
      </c>
      <c r="B461" s="2" t="str">
        <f>IF(OR(Settings!$B$42="",C461=Settings!$B$42), IF(AND(TRIM(INDEX(StartDateValues,ROW(A461)))&lt;&gt;"",INDEX(StartDateValues,ROW(A461))&gt;0),INT(INDEX(StartDateValues,ROW(A461))),""),"")</f>
        <v/>
      </c>
      <c r="C461" s="19"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
      <c r="A462" s="2" t="str">
        <f t="shared" si="102"/>
        <v/>
      </c>
      <c r="B462" s="2" t="str">
        <f>IF(OR(Settings!$B$42="",C462=Settings!$B$42), IF(AND(TRIM(INDEX(StartDateValues,ROW(A462)))&lt;&gt;"",INDEX(StartDateValues,ROW(A462))&gt;0),INT(INDEX(StartDateValues,ROW(A462))),""),"")</f>
        <v/>
      </c>
      <c r="C462" s="19"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
      <c r="A463" s="2" t="str">
        <f t="shared" si="102"/>
        <v/>
      </c>
      <c r="B463" s="2" t="str">
        <f>IF(OR(Settings!$B$42="",C463=Settings!$B$42), IF(AND(TRIM(INDEX(StartDateValues,ROW(A463)))&lt;&gt;"",INDEX(StartDateValues,ROW(A463))&gt;0),INT(INDEX(StartDateValues,ROW(A463))),""),"")</f>
        <v/>
      </c>
      <c r="C463" s="19"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
      <c r="A464" s="2" t="str">
        <f t="shared" si="102"/>
        <v/>
      </c>
      <c r="B464" s="2" t="str">
        <f>IF(OR(Settings!$B$42="",C464=Settings!$B$42), IF(AND(TRIM(INDEX(StartDateValues,ROW(A464)))&lt;&gt;"",INDEX(StartDateValues,ROW(A464))&gt;0),INT(INDEX(StartDateValues,ROW(A464))),""),"")</f>
        <v/>
      </c>
      <c r="C464" s="19"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
      <c r="A465" s="2" t="str">
        <f t="shared" si="102"/>
        <v/>
      </c>
      <c r="B465" s="2" t="str">
        <f>IF(OR(Settings!$B$42="",C465=Settings!$B$42), IF(AND(TRIM(INDEX(StartDateValues,ROW(A465)))&lt;&gt;"",INDEX(StartDateValues,ROW(A465))&gt;0),INT(INDEX(StartDateValues,ROW(A465))),""),"")</f>
        <v/>
      </c>
      <c r="C465" s="19"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
      <c r="A466" s="2" t="str">
        <f t="shared" si="102"/>
        <v/>
      </c>
      <c r="B466" s="2" t="str">
        <f>IF(OR(Settings!$B$42="",C466=Settings!$B$42), IF(AND(TRIM(INDEX(StartDateValues,ROW(A466)))&lt;&gt;"",INDEX(StartDateValues,ROW(A466))&gt;0),INT(INDEX(StartDateValues,ROW(A466))),""),"")</f>
        <v/>
      </c>
      <c r="C466" s="19"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
      <c r="A467" s="2" t="str">
        <f t="shared" si="102"/>
        <v/>
      </c>
      <c r="B467" s="2" t="str">
        <f>IF(OR(Settings!$B$42="",C467=Settings!$B$42), IF(AND(TRIM(INDEX(StartDateValues,ROW(A467)))&lt;&gt;"",INDEX(StartDateValues,ROW(A467))&gt;0),INT(INDEX(StartDateValues,ROW(A467))),""),"")</f>
        <v/>
      </c>
      <c r="C467" s="19"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
      <c r="A468" s="2" t="str">
        <f t="shared" si="102"/>
        <v/>
      </c>
      <c r="B468" s="2" t="str">
        <f>IF(OR(Settings!$B$42="",C468=Settings!$B$42), IF(AND(TRIM(INDEX(StartDateValues,ROW(A468)))&lt;&gt;"",INDEX(StartDateValues,ROW(A468))&gt;0),INT(INDEX(StartDateValues,ROW(A468))),""),"")</f>
        <v/>
      </c>
      <c r="C468" s="19"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
      <c r="A469" s="2" t="str">
        <f t="shared" si="102"/>
        <v/>
      </c>
      <c r="B469" s="2" t="str">
        <f>IF(OR(Settings!$B$42="",C469=Settings!$B$42), IF(AND(TRIM(INDEX(StartDateValues,ROW(A469)))&lt;&gt;"",INDEX(StartDateValues,ROW(A469))&gt;0),INT(INDEX(StartDateValues,ROW(A469))),""),"")</f>
        <v/>
      </c>
      <c r="C469" s="19"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
      <c r="A470" s="2" t="str">
        <f t="shared" si="102"/>
        <v/>
      </c>
      <c r="B470" s="2" t="str">
        <f>IF(OR(Settings!$B$42="",C470=Settings!$B$42), IF(AND(TRIM(INDEX(StartDateValues,ROW(A470)))&lt;&gt;"",INDEX(StartDateValues,ROW(A470))&gt;0),INT(INDEX(StartDateValues,ROW(A470))),""),"")</f>
        <v/>
      </c>
      <c r="C470" s="19"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
      <c r="A471" s="2" t="str">
        <f t="shared" si="102"/>
        <v/>
      </c>
      <c r="B471" s="2" t="str">
        <f>IF(OR(Settings!$B$42="",C471=Settings!$B$42), IF(AND(TRIM(INDEX(StartDateValues,ROW(A471)))&lt;&gt;"",INDEX(StartDateValues,ROW(A471))&gt;0),INT(INDEX(StartDateValues,ROW(A471))),""),"")</f>
        <v/>
      </c>
      <c r="C471" s="19"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
      <c r="A472" s="2" t="str">
        <f t="shared" si="102"/>
        <v/>
      </c>
      <c r="B472" s="2" t="str">
        <f>IF(OR(Settings!$B$42="",C472=Settings!$B$42), IF(AND(TRIM(INDEX(StartDateValues,ROW(A472)))&lt;&gt;"",INDEX(StartDateValues,ROW(A472))&gt;0),INT(INDEX(StartDateValues,ROW(A472))),""),"")</f>
        <v/>
      </c>
      <c r="C472" s="19"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
      <c r="A473" s="2" t="str">
        <f t="shared" si="102"/>
        <v/>
      </c>
      <c r="B473" s="2" t="str">
        <f>IF(OR(Settings!$B$42="",C473=Settings!$B$42), IF(AND(TRIM(INDEX(StartDateValues,ROW(A473)))&lt;&gt;"",INDEX(StartDateValues,ROW(A473))&gt;0),INT(INDEX(StartDateValues,ROW(A473))),""),"")</f>
        <v/>
      </c>
      <c r="C473" s="19"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
      <c r="A474" s="2" t="str">
        <f t="shared" si="102"/>
        <v/>
      </c>
      <c r="B474" s="2" t="str">
        <f>IF(OR(Settings!$B$42="",C474=Settings!$B$42), IF(AND(TRIM(INDEX(StartDateValues,ROW(A474)))&lt;&gt;"",INDEX(StartDateValues,ROW(A474))&gt;0),INT(INDEX(StartDateValues,ROW(A474))),""),"")</f>
        <v/>
      </c>
      <c r="C474" s="19"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
      <c r="A475" s="2" t="str">
        <f t="shared" si="102"/>
        <v/>
      </c>
      <c r="B475" s="2" t="str">
        <f>IF(OR(Settings!$B$42="",C475=Settings!$B$42), IF(AND(TRIM(INDEX(StartDateValues,ROW(A475)))&lt;&gt;"",INDEX(StartDateValues,ROW(A475))&gt;0),INT(INDEX(StartDateValues,ROW(A475))),""),"")</f>
        <v/>
      </c>
      <c r="C475" s="19"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
      <c r="A476" s="2" t="str">
        <f t="shared" si="102"/>
        <v/>
      </c>
      <c r="B476" s="2" t="str">
        <f>IF(OR(Settings!$B$42="",C476=Settings!$B$42), IF(AND(TRIM(INDEX(StartDateValues,ROW(A476)))&lt;&gt;"",INDEX(StartDateValues,ROW(A476))&gt;0),INT(INDEX(StartDateValues,ROW(A476))),""),"")</f>
        <v/>
      </c>
      <c r="C476" s="19"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
      <c r="A477" s="2" t="str">
        <f t="shared" si="102"/>
        <v/>
      </c>
      <c r="B477" s="2" t="str">
        <f>IF(OR(Settings!$B$42="",C477=Settings!$B$42), IF(AND(TRIM(INDEX(StartDateValues,ROW(A477)))&lt;&gt;"",INDEX(StartDateValues,ROW(A477))&gt;0),INT(INDEX(StartDateValues,ROW(A477))),""),"")</f>
        <v/>
      </c>
      <c r="C477" s="19"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
      <c r="A478" s="2" t="str">
        <f t="shared" si="102"/>
        <v/>
      </c>
      <c r="B478" s="2" t="str">
        <f>IF(OR(Settings!$B$42="",C478=Settings!$B$42), IF(AND(TRIM(INDEX(StartDateValues,ROW(A478)))&lt;&gt;"",INDEX(StartDateValues,ROW(A478))&gt;0),INT(INDEX(StartDateValues,ROW(A478))),""),"")</f>
        <v/>
      </c>
      <c r="C478" s="19"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
      <c r="A479" s="2" t="str">
        <f t="shared" si="102"/>
        <v/>
      </c>
      <c r="B479" s="2" t="str">
        <f>IF(OR(Settings!$B$42="",C479=Settings!$B$42), IF(AND(TRIM(INDEX(StartDateValues,ROW(A479)))&lt;&gt;"",INDEX(StartDateValues,ROW(A479))&gt;0),INT(INDEX(StartDateValues,ROW(A479))),""),"")</f>
        <v/>
      </c>
      <c r="C479" s="19"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
      <c r="A480" s="2" t="str">
        <f t="shared" si="102"/>
        <v/>
      </c>
      <c r="B480" s="2" t="str">
        <f>IF(OR(Settings!$B$42="",C480=Settings!$B$42), IF(AND(TRIM(INDEX(StartDateValues,ROW(A480)))&lt;&gt;"",INDEX(StartDateValues,ROW(A480))&gt;0),INT(INDEX(StartDateValues,ROW(A480))),""),"")</f>
        <v/>
      </c>
      <c r="C480" s="19"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
      <c r="A481" s="2" t="str">
        <f t="shared" si="102"/>
        <v/>
      </c>
      <c r="B481" s="2" t="str">
        <f>IF(OR(Settings!$B$42="",C481=Settings!$B$42), IF(AND(TRIM(INDEX(StartDateValues,ROW(A481)))&lt;&gt;"",INDEX(StartDateValues,ROW(A481))&gt;0),INT(INDEX(StartDateValues,ROW(A481))),""),"")</f>
        <v/>
      </c>
      <c r="C481" s="19"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
      <c r="A482" s="2" t="str">
        <f t="shared" si="102"/>
        <v/>
      </c>
      <c r="B482" s="2" t="str">
        <f>IF(OR(Settings!$B$42="",C482=Settings!$B$42), IF(AND(TRIM(INDEX(StartDateValues,ROW(A482)))&lt;&gt;"",INDEX(StartDateValues,ROW(A482))&gt;0),INT(INDEX(StartDateValues,ROW(A482))),""),"")</f>
        <v/>
      </c>
      <c r="C482" s="19"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
      <c r="A483" s="2" t="str">
        <f t="shared" si="102"/>
        <v/>
      </c>
      <c r="B483" s="2" t="str">
        <f>IF(OR(Settings!$B$42="",C483=Settings!$B$42), IF(AND(TRIM(INDEX(StartDateValues,ROW(A483)))&lt;&gt;"",INDEX(StartDateValues,ROW(A483))&gt;0),INT(INDEX(StartDateValues,ROW(A483))),""),"")</f>
        <v/>
      </c>
      <c r="C483" s="19"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
      <c r="A484" s="2" t="str">
        <f t="shared" si="102"/>
        <v/>
      </c>
      <c r="B484" s="2" t="str">
        <f>IF(OR(Settings!$B$42="",C484=Settings!$B$42), IF(AND(TRIM(INDEX(StartDateValues,ROW(A484)))&lt;&gt;"",INDEX(StartDateValues,ROW(A484))&gt;0),INT(INDEX(StartDateValues,ROW(A484))),""),"")</f>
        <v/>
      </c>
      <c r="C484" s="19"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
      <c r="A485" s="2" t="str">
        <f t="shared" si="102"/>
        <v/>
      </c>
      <c r="B485" s="2" t="str">
        <f>IF(OR(Settings!$B$42="",C485=Settings!$B$42), IF(AND(TRIM(INDEX(StartDateValues,ROW(A485)))&lt;&gt;"",INDEX(StartDateValues,ROW(A485))&gt;0),INT(INDEX(StartDateValues,ROW(A485))),""),"")</f>
        <v/>
      </c>
      <c r="C485" s="19"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
      <c r="A486" s="2" t="str">
        <f t="shared" si="102"/>
        <v/>
      </c>
      <c r="B486" s="2" t="str">
        <f>IF(OR(Settings!$B$42="",C486=Settings!$B$42), IF(AND(TRIM(INDEX(StartDateValues,ROW(A486)))&lt;&gt;"",INDEX(StartDateValues,ROW(A486))&gt;0),INT(INDEX(StartDateValues,ROW(A486))),""),"")</f>
        <v/>
      </c>
      <c r="C486" s="19"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
      <c r="A487" s="2" t="str">
        <f t="shared" si="102"/>
        <v/>
      </c>
      <c r="B487" s="2" t="str">
        <f>IF(OR(Settings!$B$42="",C487=Settings!$B$42), IF(AND(TRIM(INDEX(StartDateValues,ROW(A487)))&lt;&gt;"",INDEX(StartDateValues,ROW(A487))&gt;0),INT(INDEX(StartDateValues,ROW(A487))),""),"")</f>
        <v/>
      </c>
      <c r="C487" s="19"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
      <c r="A488" s="2" t="str">
        <f t="shared" si="102"/>
        <v/>
      </c>
      <c r="B488" s="2" t="str">
        <f>IF(OR(Settings!$B$42="",C488=Settings!$B$42), IF(AND(TRIM(INDEX(StartDateValues,ROW(A488)))&lt;&gt;"",INDEX(StartDateValues,ROW(A488))&gt;0),INT(INDEX(StartDateValues,ROW(A488))),""),"")</f>
        <v/>
      </c>
      <c r="C488" s="19"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
      <c r="A489" s="2" t="str">
        <f t="shared" si="102"/>
        <v/>
      </c>
      <c r="B489" s="2" t="str">
        <f>IF(OR(Settings!$B$42="",C489=Settings!$B$42), IF(AND(TRIM(INDEX(StartDateValues,ROW(A489)))&lt;&gt;"",INDEX(StartDateValues,ROW(A489))&gt;0),INT(INDEX(StartDateValues,ROW(A489))),""),"")</f>
        <v/>
      </c>
      <c r="C489" s="19"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
      <c r="A490" s="2" t="str">
        <f t="shared" si="102"/>
        <v/>
      </c>
      <c r="B490" s="2" t="str">
        <f>IF(OR(Settings!$B$42="",C490=Settings!$B$42), IF(AND(TRIM(INDEX(StartDateValues,ROW(A490)))&lt;&gt;"",INDEX(StartDateValues,ROW(A490))&gt;0),INT(INDEX(StartDateValues,ROW(A490))),""),"")</f>
        <v/>
      </c>
      <c r="C490" s="19"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
      <c r="A491" s="2" t="str">
        <f t="shared" si="102"/>
        <v/>
      </c>
      <c r="B491" s="2" t="str">
        <f>IF(OR(Settings!$B$42="",C491=Settings!$B$42), IF(AND(TRIM(INDEX(StartDateValues,ROW(A491)))&lt;&gt;"",INDEX(StartDateValues,ROW(A491))&gt;0),INT(INDEX(StartDateValues,ROW(A491))),""),"")</f>
        <v/>
      </c>
      <c r="C491" s="19"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
      <c r="A492" s="2" t="str">
        <f t="shared" si="102"/>
        <v/>
      </c>
      <c r="B492" s="2" t="str">
        <f>IF(OR(Settings!$B$42="",C492=Settings!$B$42), IF(AND(TRIM(INDEX(StartDateValues,ROW(A492)))&lt;&gt;"",INDEX(StartDateValues,ROW(A492))&gt;0),INT(INDEX(StartDateValues,ROW(A492))),""),"")</f>
        <v/>
      </c>
      <c r="C492" s="19"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
      <c r="A493" s="2" t="str">
        <f t="shared" si="102"/>
        <v/>
      </c>
      <c r="B493" s="2" t="str">
        <f>IF(OR(Settings!$B$42="",C493=Settings!$B$42), IF(AND(TRIM(INDEX(StartDateValues,ROW(A493)))&lt;&gt;"",INDEX(StartDateValues,ROW(A493))&gt;0),INT(INDEX(StartDateValues,ROW(A493))),""),"")</f>
        <v/>
      </c>
      <c r="C493" s="19"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
      <c r="A494" s="2" t="str">
        <f t="shared" si="102"/>
        <v/>
      </c>
      <c r="B494" s="2" t="str">
        <f>IF(OR(Settings!$B$42="",C494=Settings!$B$42), IF(AND(TRIM(INDEX(StartDateValues,ROW(A494)))&lt;&gt;"",INDEX(StartDateValues,ROW(A494))&gt;0),INT(INDEX(StartDateValues,ROW(A494))),""),"")</f>
        <v/>
      </c>
      <c r="C494" s="19"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
      <c r="A495" s="2" t="str">
        <f t="shared" si="102"/>
        <v/>
      </c>
      <c r="B495" s="2" t="str">
        <f>IF(OR(Settings!$B$42="",C495=Settings!$B$42), IF(AND(TRIM(INDEX(StartDateValues,ROW(A495)))&lt;&gt;"",INDEX(StartDateValues,ROW(A495))&gt;0),INT(INDEX(StartDateValues,ROW(A495))),""),"")</f>
        <v/>
      </c>
      <c r="C495" s="19"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
      <c r="A496" s="2" t="str">
        <f t="shared" si="102"/>
        <v/>
      </c>
      <c r="B496" s="2" t="str">
        <f>IF(OR(Settings!$B$42="",C496=Settings!$B$42), IF(AND(TRIM(INDEX(StartDateValues,ROW(A496)))&lt;&gt;"",INDEX(StartDateValues,ROW(A496))&gt;0),INT(INDEX(StartDateValues,ROW(A496))),""),"")</f>
        <v/>
      </c>
      <c r="C496" s="19"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
      <c r="A497" s="2" t="str">
        <f t="shared" si="102"/>
        <v/>
      </c>
      <c r="B497" s="2" t="str">
        <f>IF(OR(Settings!$B$42="",C497=Settings!$B$42), IF(AND(TRIM(INDEX(StartDateValues,ROW(A497)))&lt;&gt;"",INDEX(StartDateValues,ROW(A497))&gt;0),INT(INDEX(StartDateValues,ROW(A497))),""),"")</f>
        <v/>
      </c>
      <c r="C497" s="19"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
      <c r="A498" s="2" t="str">
        <f t="shared" si="102"/>
        <v/>
      </c>
      <c r="B498" s="2" t="str">
        <f>IF(OR(Settings!$B$42="",C498=Settings!$B$42), IF(AND(TRIM(INDEX(StartDateValues,ROW(A498)))&lt;&gt;"",INDEX(StartDateValues,ROW(A498))&gt;0),INT(INDEX(StartDateValues,ROW(A498))),""),"")</f>
        <v/>
      </c>
      <c r="C498" s="19"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
      <c r="A499" s="2" t="str">
        <f t="shared" si="102"/>
        <v/>
      </c>
      <c r="B499" s="2" t="str">
        <f>IF(OR(Settings!$B$42="",C499=Settings!$B$42), IF(AND(TRIM(INDEX(StartDateValues,ROW(A499)))&lt;&gt;"",INDEX(StartDateValues,ROW(A499))&gt;0),INT(INDEX(StartDateValues,ROW(A499))),""),"")</f>
        <v/>
      </c>
      <c r="C499" s="19"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
      <c r="A500" s="2" t="str">
        <f t="shared" si="102"/>
        <v/>
      </c>
      <c r="B500" s="2" t="str">
        <f>IF(OR(Settings!$B$42="",C500=Settings!$B$42), IF(AND(TRIM(INDEX(StartDateValues,ROW(A500)))&lt;&gt;"",INDEX(StartDateValues,ROW(A500))&gt;0),INT(INDEX(StartDateValues,ROW(A500))),""),"")</f>
        <v/>
      </c>
      <c r="C500" s="19"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
      <c r="A501" s="2" t="str">
        <f t="shared" si="102"/>
        <v/>
      </c>
      <c r="B501" s="2" t="str">
        <f>IF(OR(Settings!$B$42="",C501=Settings!$B$42), IF(AND(TRIM(INDEX(StartDateValues,ROW(A501)))&lt;&gt;"",INDEX(StartDateValues,ROW(A501))&gt;0),INT(INDEX(StartDateValues,ROW(A501))),""),"")</f>
        <v/>
      </c>
      <c r="C501" s="19"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
      <c r="A502" s="2" t="str">
        <f t="shared" si="102"/>
        <v/>
      </c>
      <c r="B502" s="2" t="str">
        <f>IF(OR(Settings!$B$42="",C502=Settings!$B$42), IF(AND(TRIM(INDEX(StartDateValues,ROW(A502)))&lt;&gt;"",INDEX(StartDateValues,ROW(A502))&gt;0),INT(INDEX(StartDateValues,ROW(A502))),""),"")</f>
        <v/>
      </c>
      <c r="C502" s="19"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
      <c r="A503" s="2" t="str">
        <f t="shared" si="102"/>
        <v/>
      </c>
      <c r="B503" s="2" t="str">
        <f>IF(OR(Settings!$B$42="",C503=Settings!$B$42), IF(AND(TRIM(INDEX(StartDateValues,ROW(A503)))&lt;&gt;"",INDEX(StartDateValues,ROW(A503))&gt;0),INT(INDEX(StartDateValues,ROW(A503))),""),"")</f>
        <v/>
      </c>
      <c r="C503" s="19"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
      <c r="A504" s="2" t="str">
        <f t="shared" si="102"/>
        <v/>
      </c>
      <c r="B504" s="2" t="str">
        <f>IF(OR(Settings!$B$42="",C504=Settings!$B$42), IF(AND(TRIM(INDEX(StartDateValues,ROW(A504)))&lt;&gt;"",INDEX(StartDateValues,ROW(A504))&gt;0),INT(INDEX(StartDateValues,ROW(A504))),""),"")</f>
        <v/>
      </c>
      <c r="C504" s="19"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
      <c r="A505" s="2" t="str">
        <f t="shared" si="102"/>
        <v/>
      </c>
      <c r="B505" s="2" t="str">
        <f>IF(OR(Settings!$B$42="",C505=Settings!$B$42), IF(AND(TRIM(INDEX(StartDateValues,ROW(A505)))&lt;&gt;"",INDEX(StartDateValues,ROW(A505))&gt;0),INT(INDEX(StartDateValues,ROW(A505))),""),"")</f>
        <v/>
      </c>
      <c r="C505" s="19"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
      <c r="A506" s="2" t="str">
        <f t="shared" si="102"/>
        <v/>
      </c>
      <c r="B506" s="2" t="str">
        <f>IF(OR(Settings!$B$42="",C506=Settings!$B$42), IF(AND(TRIM(INDEX(StartDateValues,ROW(A506)))&lt;&gt;"",INDEX(StartDateValues,ROW(A506))&gt;0),INT(INDEX(StartDateValues,ROW(A506))),""),"")</f>
        <v/>
      </c>
      <c r="C506" s="19"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
      <c r="A507" s="2" t="str">
        <f t="shared" si="102"/>
        <v/>
      </c>
      <c r="B507" s="2" t="str">
        <f>IF(OR(Settings!$B$42="",C507=Settings!$B$42), IF(AND(TRIM(INDEX(StartDateValues,ROW(A507)))&lt;&gt;"",INDEX(StartDateValues,ROW(A507))&gt;0),INT(INDEX(StartDateValues,ROW(A507))),""),"")</f>
        <v/>
      </c>
      <c r="C507" s="19"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
      <c r="A508" s="2" t="str">
        <f t="shared" si="102"/>
        <v/>
      </c>
      <c r="B508" s="2" t="str">
        <f>IF(OR(Settings!$B$42="",C508=Settings!$B$42), IF(AND(TRIM(INDEX(StartDateValues,ROW(A508)))&lt;&gt;"",INDEX(StartDateValues,ROW(A508))&gt;0),INT(INDEX(StartDateValues,ROW(A508))),""),"")</f>
        <v/>
      </c>
      <c r="C508" s="19"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
      <c r="A509" s="2" t="str">
        <f t="shared" si="102"/>
        <v/>
      </c>
      <c r="B509" s="2" t="str">
        <f>IF(OR(Settings!$B$42="",C509=Settings!$B$42), IF(AND(TRIM(INDEX(StartDateValues,ROW(A509)))&lt;&gt;"",INDEX(StartDateValues,ROW(A509))&gt;0),INT(INDEX(StartDateValues,ROW(A509))),""),"")</f>
        <v/>
      </c>
      <c r="C509" s="19"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
      <c r="A510" s="2" t="str">
        <f t="shared" si="102"/>
        <v/>
      </c>
      <c r="B510" s="2" t="str">
        <f>IF(OR(Settings!$B$42="",C510=Settings!$B$42), IF(AND(TRIM(INDEX(StartDateValues,ROW(A510)))&lt;&gt;"",INDEX(StartDateValues,ROW(A510))&gt;0),INT(INDEX(StartDateValues,ROW(A510))),""),"")</f>
        <v/>
      </c>
      <c r="C510" s="19"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
      <c r="A511" s="2" t="str">
        <f t="shared" si="102"/>
        <v/>
      </c>
      <c r="B511" s="2" t="str">
        <f>IF(OR(Settings!$B$42="",C511=Settings!$B$42), IF(AND(TRIM(INDEX(StartDateValues,ROW(A511)))&lt;&gt;"",INDEX(StartDateValues,ROW(A511))&gt;0),INT(INDEX(StartDateValues,ROW(A511))),""),"")</f>
        <v/>
      </c>
      <c r="C511" s="19"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
      <c r="A512" s="2" t="str">
        <f t="shared" si="102"/>
        <v/>
      </c>
      <c r="B512" s="2" t="str">
        <f>IF(OR(Settings!$B$42="",C512=Settings!$B$42), IF(AND(TRIM(INDEX(StartDateValues,ROW(A512)))&lt;&gt;"",INDEX(StartDateValues,ROW(A512))&gt;0),INT(INDEX(StartDateValues,ROW(A512))),""),"")</f>
        <v/>
      </c>
      <c r="C512" s="19"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
      <c r="A513" s="2" t="str">
        <f t="shared" si="102"/>
        <v/>
      </c>
      <c r="B513" s="2" t="str">
        <f>IF(OR(Settings!$B$42="",C513=Settings!$B$42), IF(AND(TRIM(INDEX(StartDateValues,ROW(A513)))&lt;&gt;"",INDEX(StartDateValues,ROW(A513))&gt;0),INT(INDEX(StartDateValues,ROW(A513))),""),"")</f>
        <v/>
      </c>
      <c r="C513" s="19"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19"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
      <c r="A515" s="2" t="str">
        <f t="shared" si="116"/>
        <v/>
      </c>
      <c r="B515" s="2" t="str">
        <f>IF(OR(Settings!$B$42="",C515=Settings!$B$42), IF(AND(TRIM(INDEX(StartDateValues,ROW(A515)))&lt;&gt;"",INDEX(StartDateValues,ROW(A515))&gt;0),INT(INDEX(StartDateValues,ROW(A515))),""),"")</f>
        <v/>
      </c>
      <c r="C515" s="19"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
      <c r="A516" s="2" t="str">
        <f t="shared" si="116"/>
        <v/>
      </c>
      <c r="B516" s="2" t="str">
        <f>IF(OR(Settings!$B$42="",C516=Settings!$B$42), IF(AND(TRIM(INDEX(StartDateValues,ROW(A516)))&lt;&gt;"",INDEX(StartDateValues,ROW(A516))&gt;0),INT(INDEX(StartDateValues,ROW(A516))),""),"")</f>
        <v/>
      </c>
      <c r="C516" s="19"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
      <c r="A517" s="2" t="str">
        <f t="shared" si="116"/>
        <v/>
      </c>
      <c r="B517" s="2" t="str">
        <f>IF(OR(Settings!$B$42="",C517=Settings!$B$42), IF(AND(TRIM(INDEX(StartDateValues,ROW(A517)))&lt;&gt;"",INDEX(StartDateValues,ROW(A517))&gt;0),INT(INDEX(StartDateValues,ROW(A517))),""),"")</f>
        <v/>
      </c>
      <c r="C517" s="19"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
      <c r="A518" s="2" t="str">
        <f t="shared" si="116"/>
        <v/>
      </c>
      <c r="B518" s="2" t="str">
        <f>IF(OR(Settings!$B$42="",C518=Settings!$B$42), IF(AND(TRIM(INDEX(StartDateValues,ROW(A518)))&lt;&gt;"",INDEX(StartDateValues,ROW(A518))&gt;0),INT(INDEX(StartDateValues,ROW(A518))),""),"")</f>
        <v/>
      </c>
      <c r="C518" s="19"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
      <c r="A519" s="2" t="str">
        <f t="shared" si="116"/>
        <v/>
      </c>
      <c r="B519" s="2" t="str">
        <f>IF(OR(Settings!$B$42="",C519=Settings!$B$42), IF(AND(TRIM(INDEX(StartDateValues,ROW(A519)))&lt;&gt;"",INDEX(StartDateValues,ROW(A519))&gt;0),INT(INDEX(StartDateValues,ROW(A519))),""),"")</f>
        <v/>
      </c>
      <c r="C519" s="19"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
      <c r="A520" s="2" t="str">
        <f t="shared" si="116"/>
        <v/>
      </c>
      <c r="B520" s="2" t="str">
        <f>IF(OR(Settings!$B$42="",C520=Settings!$B$42), IF(AND(TRIM(INDEX(StartDateValues,ROW(A520)))&lt;&gt;"",INDEX(StartDateValues,ROW(A520))&gt;0),INT(INDEX(StartDateValues,ROW(A520))),""),"")</f>
        <v/>
      </c>
      <c r="C520" s="19"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
      <c r="A521" s="2" t="str">
        <f t="shared" si="116"/>
        <v/>
      </c>
      <c r="B521" s="2" t="str">
        <f>IF(OR(Settings!$B$42="",C521=Settings!$B$42), IF(AND(TRIM(INDEX(StartDateValues,ROW(A521)))&lt;&gt;"",INDEX(StartDateValues,ROW(A521))&gt;0),INT(INDEX(StartDateValues,ROW(A521))),""),"")</f>
        <v/>
      </c>
      <c r="C521" s="19"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
      <c r="A522" s="2" t="str">
        <f t="shared" si="116"/>
        <v/>
      </c>
      <c r="B522" s="2" t="str">
        <f>IF(OR(Settings!$B$42="",C522=Settings!$B$42), IF(AND(TRIM(INDEX(StartDateValues,ROW(A522)))&lt;&gt;"",INDEX(StartDateValues,ROW(A522))&gt;0),INT(INDEX(StartDateValues,ROW(A522))),""),"")</f>
        <v/>
      </c>
      <c r="C522" s="19"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
      <c r="A523" s="2" t="str">
        <f t="shared" si="116"/>
        <v/>
      </c>
      <c r="B523" s="2" t="str">
        <f>IF(OR(Settings!$B$42="",C523=Settings!$B$42), IF(AND(TRIM(INDEX(StartDateValues,ROW(A523)))&lt;&gt;"",INDEX(StartDateValues,ROW(A523))&gt;0),INT(INDEX(StartDateValues,ROW(A523))),""),"")</f>
        <v/>
      </c>
      <c r="C523" s="19"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
      <c r="A524" s="2" t="str">
        <f t="shared" si="116"/>
        <v/>
      </c>
      <c r="B524" s="2" t="str">
        <f>IF(OR(Settings!$B$42="",C524=Settings!$B$42), IF(AND(TRIM(INDEX(StartDateValues,ROW(A524)))&lt;&gt;"",INDEX(StartDateValues,ROW(A524))&gt;0),INT(INDEX(StartDateValues,ROW(A524))),""),"")</f>
        <v/>
      </c>
      <c r="C524" s="19"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
      <c r="A525" s="2" t="str">
        <f t="shared" si="116"/>
        <v/>
      </c>
      <c r="B525" s="2" t="str">
        <f>IF(OR(Settings!$B$42="",C525=Settings!$B$42), IF(AND(TRIM(INDEX(StartDateValues,ROW(A525)))&lt;&gt;"",INDEX(StartDateValues,ROW(A525))&gt;0),INT(INDEX(StartDateValues,ROW(A525))),""),"")</f>
        <v/>
      </c>
      <c r="C525" s="19"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
      <c r="A526" s="2" t="str">
        <f t="shared" si="116"/>
        <v/>
      </c>
      <c r="B526" s="2" t="str">
        <f>IF(OR(Settings!$B$42="",C526=Settings!$B$42), IF(AND(TRIM(INDEX(StartDateValues,ROW(A526)))&lt;&gt;"",INDEX(StartDateValues,ROW(A526))&gt;0),INT(INDEX(StartDateValues,ROW(A526))),""),"")</f>
        <v/>
      </c>
      <c r="C526" s="19"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
      <c r="A527" s="2" t="str">
        <f t="shared" si="116"/>
        <v/>
      </c>
      <c r="B527" s="2" t="str">
        <f>IF(OR(Settings!$B$42="",C527=Settings!$B$42), IF(AND(TRIM(INDEX(StartDateValues,ROW(A527)))&lt;&gt;"",INDEX(StartDateValues,ROW(A527))&gt;0),INT(INDEX(StartDateValues,ROW(A527))),""),"")</f>
        <v/>
      </c>
      <c r="C527" s="19"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
      <c r="A528" s="2" t="str">
        <f t="shared" si="116"/>
        <v/>
      </c>
      <c r="B528" s="2" t="str">
        <f>IF(OR(Settings!$B$42="",C528=Settings!$B$42), IF(AND(TRIM(INDEX(StartDateValues,ROW(A528)))&lt;&gt;"",INDEX(StartDateValues,ROW(A528))&gt;0),INT(INDEX(StartDateValues,ROW(A528))),""),"")</f>
        <v/>
      </c>
      <c r="C528" s="19"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
      <c r="A529" s="2" t="str">
        <f t="shared" si="116"/>
        <v/>
      </c>
      <c r="B529" s="2" t="str">
        <f>IF(OR(Settings!$B$42="",C529=Settings!$B$42), IF(AND(TRIM(INDEX(StartDateValues,ROW(A529)))&lt;&gt;"",INDEX(StartDateValues,ROW(A529))&gt;0),INT(INDEX(StartDateValues,ROW(A529))),""),"")</f>
        <v/>
      </c>
      <c r="C529" s="19"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
      <c r="A530" s="2" t="str">
        <f t="shared" si="116"/>
        <v/>
      </c>
      <c r="B530" s="2" t="str">
        <f>IF(OR(Settings!$B$42="",C530=Settings!$B$42), IF(AND(TRIM(INDEX(StartDateValues,ROW(A530)))&lt;&gt;"",INDEX(StartDateValues,ROW(A530))&gt;0),INT(INDEX(StartDateValues,ROW(A530))),""),"")</f>
        <v/>
      </c>
      <c r="C530" s="19"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
      <c r="A531" s="2" t="str">
        <f t="shared" si="116"/>
        <v/>
      </c>
      <c r="B531" s="2" t="str">
        <f>IF(OR(Settings!$B$42="",C531=Settings!$B$42), IF(AND(TRIM(INDEX(StartDateValues,ROW(A531)))&lt;&gt;"",INDEX(StartDateValues,ROW(A531))&gt;0),INT(INDEX(StartDateValues,ROW(A531))),""),"")</f>
        <v/>
      </c>
      <c r="C531" s="19"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
      <c r="A532" s="2" t="str">
        <f t="shared" si="116"/>
        <v/>
      </c>
      <c r="B532" s="2" t="str">
        <f>IF(OR(Settings!$B$42="",C532=Settings!$B$42), IF(AND(TRIM(INDEX(StartDateValues,ROW(A532)))&lt;&gt;"",INDEX(StartDateValues,ROW(A532))&gt;0),INT(INDEX(StartDateValues,ROW(A532))),""),"")</f>
        <v/>
      </c>
      <c r="C532" s="19"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
      <c r="A533" s="2" t="str">
        <f t="shared" si="116"/>
        <v/>
      </c>
      <c r="B533" s="2" t="str">
        <f>IF(OR(Settings!$B$42="",C533=Settings!$B$42), IF(AND(TRIM(INDEX(StartDateValues,ROW(A533)))&lt;&gt;"",INDEX(StartDateValues,ROW(A533))&gt;0),INT(INDEX(StartDateValues,ROW(A533))),""),"")</f>
        <v/>
      </c>
      <c r="C533" s="19"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
      <c r="A534" s="2" t="str">
        <f t="shared" si="116"/>
        <v/>
      </c>
      <c r="B534" s="2" t="str">
        <f>IF(OR(Settings!$B$42="",C534=Settings!$B$42), IF(AND(TRIM(INDEX(StartDateValues,ROW(A534)))&lt;&gt;"",INDEX(StartDateValues,ROW(A534))&gt;0),INT(INDEX(StartDateValues,ROW(A534))),""),"")</f>
        <v/>
      </c>
      <c r="C534" s="19"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
      <c r="A535" s="2" t="str">
        <f t="shared" si="116"/>
        <v/>
      </c>
      <c r="B535" s="2" t="str">
        <f>IF(OR(Settings!$B$42="",C535=Settings!$B$42), IF(AND(TRIM(INDEX(StartDateValues,ROW(A535)))&lt;&gt;"",INDEX(StartDateValues,ROW(A535))&gt;0),INT(INDEX(StartDateValues,ROW(A535))),""),"")</f>
        <v/>
      </c>
      <c r="C535" s="19"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
      <c r="A536" s="2" t="str">
        <f t="shared" si="116"/>
        <v/>
      </c>
      <c r="B536" s="2" t="str">
        <f>IF(OR(Settings!$B$42="",C536=Settings!$B$42), IF(AND(TRIM(INDEX(StartDateValues,ROW(A536)))&lt;&gt;"",INDEX(StartDateValues,ROW(A536))&gt;0),INT(INDEX(StartDateValues,ROW(A536))),""),"")</f>
        <v/>
      </c>
      <c r="C536" s="19"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
      <c r="A537" s="2" t="str">
        <f t="shared" si="116"/>
        <v/>
      </c>
      <c r="B537" s="2" t="str">
        <f>IF(OR(Settings!$B$42="",C537=Settings!$B$42), IF(AND(TRIM(INDEX(StartDateValues,ROW(A537)))&lt;&gt;"",INDEX(StartDateValues,ROW(A537))&gt;0),INT(INDEX(StartDateValues,ROW(A537))),""),"")</f>
        <v/>
      </c>
      <c r="C537" s="19"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
      <c r="A538" s="2" t="str">
        <f t="shared" si="116"/>
        <v/>
      </c>
      <c r="B538" s="2" t="str">
        <f>IF(OR(Settings!$B$42="",C538=Settings!$B$42), IF(AND(TRIM(INDEX(StartDateValues,ROW(A538)))&lt;&gt;"",INDEX(StartDateValues,ROW(A538))&gt;0),INT(INDEX(StartDateValues,ROW(A538))),""),"")</f>
        <v/>
      </c>
      <c r="C538" s="19"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
      <c r="A539" s="2" t="str">
        <f t="shared" si="116"/>
        <v/>
      </c>
      <c r="B539" s="2" t="str">
        <f>IF(OR(Settings!$B$42="",C539=Settings!$B$42), IF(AND(TRIM(INDEX(StartDateValues,ROW(A539)))&lt;&gt;"",INDEX(StartDateValues,ROW(A539))&gt;0),INT(INDEX(StartDateValues,ROW(A539))),""),"")</f>
        <v/>
      </c>
      <c r="C539" s="19"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
      <c r="A540" s="2" t="str">
        <f t="shared" si="116"/>
        <v/>
      </c>
      <c r="B540" s="2" t="str">
        <f>IF(OR(Settings!$B$42="",C540=Settings!$B$42), IF(AND(TRIM(INDEX(StartDateValues,ROW(A540)))&lt;&gt;"",INDEX(StartDateValues,ROW(A540))&gt;0),INT(INDEX(StartDateValues,ROW(A540))),""),"")</f>
        <v/>
      </c>
      <c r="C540" s="19"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
      <c r="A541" s="2" t="str">
        <f t="shared" si="116"/>
        <v/>
      </c>
      <c r="B541" s="2" t="str">
        <f>IF(OR(Settings!$B$42="",C541=Settings!$B$42), IF(AND(TRIM(INDEX(StartDateValues,ROW(A541)))&lt;&gt;"",INDEX(StartDateValues,ROW(A541))&gt;0),INT(INDEX(StartDateValues,ROW(A541))),""),"")</f>
        <v/>
      </c>
      <c r="C541" s="19"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
      <c r="A542" s="2" t="str">
        <f t="shared" si="116"/>
        <v/>
      </c>
      <c r="B542" s="2" t="str">
        <f>IF(OR(Settings!$B$42="",C542=Settings!$B$42), IF(AND(TRIM(INDEX(StartDateValues,ROW(A542)))&lt;&gt;"",INDEX(StartDateValues,ROW(A542))&gt;0),INT(INDEX(StartDateValues,ROW(A542))),""),"")</f>
        <v/>
      </c>
      <c r="C542" s="19"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
      <c r="A543" s="2" t="str">
        <f t="shared" si="116"/>
        <v/>
      </c>
      <c r="B543" s="2" t="str">
        <f>IF(OR(Settings!$B$42="",C543=Settings!$B$42), IF(AND(TRIM(INDEX(StartDateValues,ROW(A543)))&lt;&gt;"",INDEX(StartDateValues,ROW(A543))&gt;0),INT(INDEX(StartDateValues,ROW(A543))),""),"")</f>
        <v/>
      </c>
      <c r="C543" s="19"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
      <c r="A544" s="2" t="str">
        <f t="shared" si="116"/>
        <v/>
      </c>
      <c r="B544" s="2" t="str">
        <f>IF(OR(Settings!$B$42="",C544=Settings!$B$42), IF(AND(TRIM(INDEX(StartDateValues,ROW(A544)))&lt;&gt;"",INDEX(StartDateValues,ROW(A544))&gt;0),INT(INDEX(StartDateValues,ROW(A544))),""),"")</f>
        <v/>
      </c>
      <c r="C544" s="19"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
      <c r="A545" s="2" t="str">
        <f t="shared" si="116"/>
        <v/>
      </c>
      <c r="B545" s="2" t="str">
        <f>IF(OR(Settings!$B$42="",C545=Settings!$B$42), IF(AND(TRIM(INDEX(StartDateValues,ROW(A545)))&lt;&gt;"",INDEX(StartDateValues,ROW(A545))&gt;0),INT(INDEX(StartDateValues,ROW(A545))),""),"")</f>
        <v/>
      </c>
      <c r="C545" s="19"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
      <c r="A546" s="2" t="str">
        <f t="shared" si="116"/>
        <v/>
      </c>
      <c r="B546" s="2" t="str">
        <f>IF(OR(Settings!$B$42="",C546=Settings!$B$42), IF(AND(TRIM(INDEX(StartDateValues,ROW(A546)))&lt;&gt;"",INDEX(StartDateValues,ROW(A546))&gt;0),INT(INDEX(StartDateValues,ROW(A546))),""),"")</f>
        <v/>
      </c>
      <c r="C546" s="19"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
      <c r="A547" s="2" t="str">
        <f t="shared" si="116"/>
        <v/>
      </c>
      <c r="B547" s="2" t="str">
        <f>IF(OR(Settings!$B$42="",C547=Settings!$B$42), IF(AND(TRIM(INDEX(StartDateValues,ROW(A547)))&lt;&gt;"",INDEX(StartDateValues,ROW(A547))&gt;0),INT(INDEX(StartDateValues,ROW(A547))),""),"")</f>
        <v/>
      </c>
      <c r="C547" s="19"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
      <c r="A548" s="2" t="str">
        <f t="shared" si="116"/>
        <v/>
      </c>
      <c r="B548" s="2" t="str">
        <f>IF(OR(Settings!$B$42="",C548=Settings!$B$42), IF(AND(TRIM(INDEX(StartDateValues,ROW(A548)))&lt;&gt;"",INDEX(StartDateValues,ROW(A548))&gt;0),INT(INDEX(StartDateValues,ROW(A548))),""),"")</f>
        <v/>
      </c>
      <c r="C548" s="19"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
      <c r="A549" s="2" t="str">
        <f t="shared" si="116"/>
        <v/>
      </c>
      <c r="B549" s="2" t="str">
        <f>IF(OR(Settings!$B$42="",C549=Settings!$B$42), IF(AND(TRIM(INDEX(StartDateValues,ROW(A549)))&lt;&gt;"",INDEX(StartDateValues,ROW(A549))&gt;0),INT(INDEX(StartDateValues,ROW(A549))),""),"")</f>
        <v/>
      </c>
      <c r="C549" s="19"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
      <c r="A550" s="2" t="str">
        <f t="shared" si="116"/>
        <v/>
      </c>
      <c r="B550" s="2" t="str">
        <f>IF(OR(Settings!$B$42="",C550=Settings!$B$42), IF(AND(TRIM(INDEX(StartDateValues,ROW(A550)))&lt;&gt;"",INDEX(StartDateValues,ROW(A550))&gt;0),INT(INDEX(StartDateValues,ROW(A550))),""),"")</f>
        <v/>
      </c>
      <c r="C550" s="19"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
      <c r="A551" s="2" t="str">
        <f t="shared" si="116"/>
        <v/>
      </c>
      <c r="B551" s="2" t="str">
        <f>IF(OR(Settings!$B$42="",C551=Settings!$B$42), IF(AND(TRIM(INDEX(StartDateValues,ROW(A551)))&lt;&gt;"",INDEX(StartDateValues,ROW(A551))&gt;0),INT(INDEX(StartDateValues,ROW(A551))),""),"")</f>
        <v/>
      </c>
      <c r="C551" s="19"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
      <c r="A552" s="2" t="str">
        <f t="shared" si="116"/>
        <v/>
      </c>
      <c r="B552" s="2" t="str">
        <f>IF(OR(Settings!$B$42="",C552=Settings!$B$42), IF(AND(TRIM(INDEX(StartDateValues,ROW(A552)))&lt;&gt;"",INDEX(StartDateValues,ROW(A552))&gt;0),INT(INDEX(StartDateValues,ROW(A552))),""),"")</f>
        <v/>
      </c>
      <c r="C552" s="19"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
      <c r="A553" s="2" t="str">
        <f t="shared" si="116"/>
        <v/>
      </c>
      <c r="B553" s="2" t="str">
        <f>IF(OR(Settings!$B$42="",C553=Settings!$B$42), IF(AND(TRIM(INDEX(StartDateValues,ROW(A553)))&lt;&gt;"",INDEX(StartDateValues,ROW(A553))&gt;0),INT(INDEX(StartDateValues,ROW(A553))),""),"")</f>
        <v/>
      </c>
      <c r="C553" s="19"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
      <c r="A554" s="2" t="str">
        <f t="shared" si="116"/>
        <v/>
      </c>
      <c r="B554" s="2" t="str">
        <f>IF(OR(Settings!$B$42="",C554=Settings!$B$42), IF(AND(TRIM(INDEX(StartDateValues,ROW(A554)))&lt;&gt;"",INDEX(StartDateValues,ROW(A554))&gt;0),INT(INDEX(StartDateValues,ROW(A554))),""),"")</f>
        <v/>
      </c>
      <c r="C554" s="19"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
      <c r="A555" s="2" t="str">
        <f t="shared" si="116"/>
        <v/>
      </c>
      <c r="B555" s="2" t="str">
        <f>IF(OR(Settings!$B$42="",C555=Settings!$B$42), IF(AND(TRIM(INDEX(StartDateValues,ROW(A555)))&lt;&gt;"",INDEX(StartDateValues,ROW(A555))&gt;0),INT(INDEX(StartDateValues,ROW(A555))),""),"")</f>
        <v/>
      </c>
      <c r="C555" s="19"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
      <c r="A556" s="2" t="str">
        <f t="shared" si="116"/>
        <v/>
      </c>
      <c r="B556" s="2" t="str">
        <f>IF(OR(Settings!$B$42="",C556=Settings!$B$42), IF(AND(TRIM(INDEX(StartDateValues,ROW(A556)))&lt;&gt;"",INDEX(StartDateValues,ROW(A556))&gt;0),INT(INDEX(StartDateValues,ROW(A556))),""),"")</f>
        <v/>
      </c>
      <c r="C556" s="19"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
      <c r="A557" s="2" t="str">
        <f t="shared" si="116"/>
        <v/>
      </c>
      <c r="B557" s="2" t="str">
        <f>IF(OR(Settings!$B$42="",C557=Settings!$B$42), IF(AND(TRIM(INDEX(StartDateValues,ROW(A557)))&lt;&gt;"",INDEX(StartDateValues,ROW(A557))&gt;0),INT(INDEX(StartDateValues,ROW(A557))),""),"")</f>
        <v/>
      </c>
      <c r="C557" s="19"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
      <c r="A558" s="2" t="str">
        <f t="shared" si="116"/>
        <v/>
      </c>
      <c r="B558" s="2" t="str">
        <f>IF(OR(Settings!$B$42="",C558=Settings!$B$42), IF(AND(TRIM(INDEX(StartDateValues,ROW(A558)))&lt;&gt;"",INDEX(StartDateValues,ROW(A558))&gt;0),INT(INDEX(StartDateValues,ROW(A558))),""),"")</f>
        <v/>
      </c>
      <c r="C558" s="19"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
      <c r="A559" s="2" t="str">
        <f t="shared" si="116"/>
        <v/>
      </c>
      <c r="B559" s="2" t="str">
        <f>IF(OR(Settings!$B$42="",C559=Settings!$B$42), IF(AND(TRIM(INDEX(StartDateValues,ROW(A559)))&lt;&gt;"",INDEX(StartDateValues,ROW(A559))&gt;0),INT(INDEX(StartDateValues,ROW(A559))),""),"")</f>
        <v/>
      </c>
      <c r="C559" s="19"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
      <c r="A560" s="2" t="str">
        <f t="shared" si="116"/>
        <v/>
      </c>
      <c r="B560" s="2" t="str">
        <f>IF(OR(Settings!$B$42="",C560=Settings!$B$42), IF(AND(TRIM(INDEX(StartDateValues,ROW(A560)))&lt;&gt;"",INDEX(StartDateValues,ROW(A560))&gt;0),INT(INDEX(StartDateValues,ROW(A560))),""),"")</f>
        <v/>
      </c>
      <c r="C560" s="19"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
      <c r="A561" s="2" t="str">
        <f t="shared" si="116"/>
        <v/>
      </c>
      <c r="B561" s="2" t="str">
        <f>IF(OR(Settings!$B$42="",C561=Settings!$B$42), IF(AND(TRIM(INDEX(StartDateValues,ROW(A561)))&lt;&gt;"",INDEX(StartDateValues,ROW(A561))&gt;0),INT(INDEX(StartDateValues,ROW(A561))),""),"")</f>
        <v/>
      </c>
      <c r="C561" s="19"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
      <c r="A562" s="2" t="str">
        <f t="shared" si="116"/>
        <v/>
      </c>
      <c r="B562" s="2" t="str">
        <f>IF(OR(Settings!$B$42="",C562=Settings!$B$42), IF(AND(TRIM(INDEX(StartDateValues,ROW(A562)))&lt;&gt;"",INDEX(StartDateValues,ROW(A562))&gt;0),INT(INDEX(StartDateValues,ROW(A562))),""),"")</f>
        <v/>
      </c>
      <c r="C562" s="19"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
      <c r="A563" s="2" t="str">
        <f t="shared" si="116"/>
        <v/>
      </c>
      <c r="B563" s="2" t="str">
        <f>IF(OR(Settings!$B$42="",C563=Settings!$B$42), IF(AND(TRIM(INDEX(StartDateValues,ROW(A563)))&lt;&gt;"",INDEX(StartDateValues,ROW(A563))&gt;0),INT(INDEX(StartDateValues,ROW(A563))),""),"")</f>
        <v/>
      </c>
      <c r="C563" s="19"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
      <c r="A564" s="2" t="str">
        <f t="shared" si="116"/>
        <v/>
      </c>
      <c r="B564" s="2" t="str">
        <f>IF(OR(Settings!$B$42="",C564=Settings!$B$42), IF(AND(TRIM(INDEX(StartDateValues,ROW(A564)))&lt;&gt;"",INDEX(StartDateValues,ROW(A564))&gt;0),INT(INDEX(StartDateValues,ROW(A564))),""),"")</f>
        <v/>
      </c>
      <c r="C564" s="19"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
      <c r="A565" s="2" t="str">
        <f t="shared" si="116"/>
        <v/>
      </c>
      <c r="B565" s="2" t="str">
        <f>IF(OR(Settings!$B$42="",C565=Settings!$B$42), IF(AND(TRIM(INDEX(StartDateValues,ROW(A565)))&lt;&gt;"",INDEX(StartDateValues,ROW(A565))&gt;0),INT(INDEX(StartDateValues,ROW(A565))),""),"")</f>
        <v/>
      </c>
      <c r="C565" s="19"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
      <c r="A566" s="2" t="str">
        <f t="shared" si="116"/>
        <v/>
      </c>
      <c r="B566" s="2" t="str">
        <f>IF(OR(Settings!$B$42="",C566=Settings!$B$42), IF(AND(TRIM(INDEX(StartDateValues,ROW(A566)))&lt;&gt;"",INDEX(StartDateValues,ROW(A566))&gt;0),INT(INDEX(StartDateValues,ROW(A566))),""),"")</f>
        <v/>
      </c>
      <c r="C566" s="19"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
      <c r="A567" s="2" t="str">
        <f t="shared" si="116"/>
        <v/>
      </c>
      <c r="B567" s="2" t="str">
        <f>IF(OR(Settings!$B$42="",C567=Settings!$B$42), IF(AND(TRIM(INDEX(StartDateValues,ROW(A567)))&lt;&gt;"",INDEX(StartDateValues,ROW(A567))&gt;0),INT(INDEX(StartDateValues,ROW(A567))),""),"")</f>
        <v/>
      </c>
      <c r="C567" s="19"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
      <c r="A568" s="2" t="str">
        <f t="shared" si="116"/>
        <v/>
      </c>
      <c r="B568" s="2" t="str">
        <f>IF(OR(Settings!$B$42="",C568=Settings!$B$42), IF(AND(TRIM(INDEX(StartDateValues,ROW(A568)))&lt;&gt;"",INDEX(StartDateValues,ROW(A568))&gt;0),INT(INDEX(StartDateValues,ROW(A568))),""),"")</f>
        <v/>
      </c>
      <c r="C568" s="19"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
      <c r="A569" s="2" t="str">
        <f t="shared" si="116"/>
        <v/>
      </c>
      <c r="B569" s="2" t="str">
        <f>IF(OR(Settings!$B$42="",C569=Settings!$B$42), IF(AND(TRIM(INDEX(StartDateValues,ROW(A569)))&lt;&gt;"",INDEX(StartDateValues,ROW(A569))&gt;0),INT(INDEX(StartDateValues,ROW(A569))),""),"")</f>
        <v/>
      </c>
      <c r="C569" s="19"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
      <c r="A570" s="2" t="str">
        <f t="shared" si="116"/>
        <v/>
      </c>
      <c r="B570" s="2" t="str">
        <f>IF(OR(Settings!$B$42="",C570=Settings!$B$42), IF(AND(TRIM(INDEX(StartDateValues,ROW(A570)))&lt;&gt;"",INDEX(StartDateValues,ROW(A570))&gt;0),INT(INDEX(StartDateValues,ROW(A570))),""),"")</f>
        <v/>
      </c>
      <c r="C570" s="19"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
      <c r="A571" s="2" t="str">
        <f t="shared" si="116"/>
        <v/>
      </c>
      <c r="B571" s="2" t="str">
        <f>IF(OR(Settings!$B$42="",C571=Settings!$B$42), IF(AND(TRIM(INDEX(StartDateValues,ROW(A571)))&lt;&gt;"",INDEX(StartDateValues,ROW(A571))&gt;0),INT(INDEX(StartDateValues,ROW(A571))),""),"")</f>
        <v/>
      </c>
      <c r="C571" s="19"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
      <c r="A572" s="2" t="str">
        <f t="shared" si="116"/>
        <v/>
      </c>
      <c r="B572" s="2" t="str">
        <f>IF(OR(Settings!$B$42="",C572=Settings!$B$42), IF(AND(TRIM(INDEX(StartDateValues,ROW(A572)))&lt;&gt;"",INDEX(StartDateValues,ROW(A572))&gt;0),INT(INDEX(StartDateValues,ROW(A572))),""),"")</f>
        <v/>
      </c>
      <c r="C572" s="19"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
      <c r="A573" s="2" t="str">
        <f t="shared" si="116"/>
        <v/>
      </c>
      <c r="B573" s="2" t="str">
        <f>IF(OR(Settings!$B$42="",C573=Settings!$B$42), IF(AND(TRIM(INDEX(StartDateValues,ROW(A573)))&lt;&gt;"",INDEX(StartDateValues,ROW(A573))&gt;0),INT(INDEX(StartDateValues,ROW(A573))),""),"")</f>
        <v/>
      </c>
      <c r="C573" s="19"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
      <c r="A574" s="2" t="str">
        <f t="shared" si="116"/>
        <v/>
      </c>
      <c r="B574" s="2" t="str">
        <f>IF(OR(Settings!$B$42="",C574=Settings!$B$42), IF(AND(TRIM(INDEX(StartDateValues,ROW(A574)))&lt;&gt;"",INDEX(StartDateValues,ROW(A574))&gt;0),INT(INDEX(StartDateValues,ROW(A574))),""),"")</f>
        <v/>
      </c>
      <c r="C574" s="19"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
      <c r="A575" s="2" t="str">
        <f t="shared" si="116"/>
        <v/>
      </c>
      <c r="B575" s="2" t="str">
        <f>IF(OR(Settings!$B$42="",C575=Settings!$B$42), IF(AND(TRIM(INDEX(StartDateValues,ROW(A575)))&lt;&gt;"",INDEX(StartDateValues,ROW(A575))&gt;0),INT(INDEX(StartDateValues,ROW(A575))),""),"")</f>
        <v/>
      </c>
      <c r="C575" s="19"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
      <c r="A576" s="2" t="str">
        <f t="shared" si="116"/>
        <v/>
      </c>
      <c r="B576" s="2" t="str">
        <f>IF(OR(Settings!$B$42="",C576=Settings!$B$42), IF(AND(TRIM(INDEX(StartDateValues,ROW(A576)))&lt;&gt;"",INDEX(StartDateValues,ROW(A576))&gt;0),INT(INDEX(StartDateValues,ROW(A576))),""),"")</f>
        <v/>
      </c>
      <c r="C576" s="19"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
      <c r="A577" s="2" t="str">
        <f t="shared" si="116"/>
        <v/>
      </c>
      <c r="B577" s="2" t="str">
        <f>IF(OR(Settings!$B$42="",C577=Settings!$B$42), IF(AND(TRIM(INDEX(StartDateValues,ROW(A577)))&lt;&gt;"",INDEX(StartDateValues,ROW(A577))&gt;0),INT(INDEX(StartDateValues,ROW(A577))),""),"")</f>
        <v/>
      </c>
      <c r="C577" s="19"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19"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
      <c r="A579" s="2" t="str">
        <f t="shared" si="130"/>
        <v/>
      </c>
      <c r="B579" s="2" t="str">
        <f>IF(OR(Settings!$B$42="",C579=Settings!$B$42), IF(AND(TRIM(INDEX(StartDateValues,ROW(A579)))&lt;&gt;"",INDEX(StartDateValues,ROW(A579))&gt;0),INT(INDEX(StartDateValues,ROW(A579))),""),"")</f>
        <v/>
      </c>
      <c r="C579" s="19"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
      <c r="A580" s="2" t="str">
        <f t="shared" si="130"/>
        <v/>
      </c>
      <c r="B580" s="2" t="str">
        <f>IF(OR(Settings!$B$42="",C580=Settings!$B$42), IF(AND(TRIM(INDEX(StartDateValues,ROW(A580)))&lt;&gt;"",INDEX(StartDateValues,ROW(A580))&gt;0),INT(INDEX(StartDateValues,ROW(A580))),""),"")</f>
        <v/>
      </c>
      <c r="C580" s="19"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
      <c r="A581" s="2" t="str">
        <f t="shared" si="130"/>
        <v/>
      </c>
      <c r="B581" s="2" t="str">
        <f>IF(OR(Settings!$B$42="",C581=Settings!$B$42), IF(AND(TRIM(INDEX(StartDateValues,ROW(A581)))&lt;&gt;"",INDEX(StartDateValues,ROW(A581))&gt;0),INT(INDEX(StartDateValues,ROW(A581))),""),"")</f>
        <v/>
      </c>
      <c r="C581" s="19"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
      <c r="A582" s="2" t="str">
        <f t="shared" si="130"/>
        <v/>
      </c>
      <c r="B582" s="2" t="str">
        <f>IF(OR(Settings!$B$42="",C582=Settings!$B$42), IF(AND(TRIM(INDEX(StartDateValues,ROW(A582)))&lt;&gt;"",INDEX(StartDateValues,ROW(A582))&gt;0),INT(INDEX(StartDateValues,ROW(A582))),""),"")</f>
        <v/>
      </c>
      <c r="C582" s="19"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
      <c r="A583" s="2" t="str">
        <f t="shared" si="130"/>
        <v/>
      </c>
      <c r="B583" s="2" t="str">
        <f>IF(OR(Settings!$B$42="",C583=Settings!$B$42), IF(AND(TRIM(INDEX(StartDateValues,ROW(A583)))&lt;&gt;"",INDEX(StartDateValues,ROW(A583))&gt;0),INT(INDEX(StartDateValues,ROW(A583))),""),"")</f>
        <v/>
      </c>
      <c r="C583" s="19"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
      <c r="A584" s="2" t="str">
        <f t="shared" si="130"/>
        <v/>
      </c>
      <c r="B584" s="2" t="str">
        <f>IF(OR(Settings!$B$42="",C584=Settings!$B$42), IF(AND(TRIM(INDEX(StartDateValues,ROW(A584)))&lt;&gt;"",INDEX(StartDateValues,ROW(A584))&gt;0),INT(INDEX(StartDateValues,ROW(A584))),""),"")</f>
        <v/>
      </c>
      <c r="C584" s="19"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
      <c r="A585" s="2" t="str">
        <f t="shared" si="130"/>
        <v/>
      </c>
      <c r="B585" s="2" t="str">
        <f>IF(OR(Settings!$B$42="",C585=Settings!$B$42), IF(AND(TRIM(INDEX(StartDateValues,ROW(A585)))&lt;&gt;"",INDEX(StartDateValues,ROW(A585))&gt;0),INT(INDEX(StartDateValues,ROW(A585))),""),"")</f>
        <v/>
      </c>
      <c r="C585" s="19"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
      <c r="A586" s="2" t="str">
        <f t="shared" si="130"/>
        <v/>
      </c>
      <c r="B586" s="2" t="str">
        <f>IF(OR(Settings!$B$42="",C586=Settings!$B$42), IF(AND(TRIM(INDEX(StartDateValues,ROW(A586)))&lt;&gt;"",INDEX(StartDateValues,ROW(A586))&gt;0),INT(INDEX(StartDateValues,ROW(A586))),""),"")</f>
        <v/>
      </c>
      <c r="C586" s="19"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
      <c r="A587" s="2" t="str">
        <f t="shared" si="130"/>
        <v/>
      </c>
      <c r="B587" s="2" t="str">
        <f>IF(OR(Settings!$B$42="",C587=Settings!$B$42), IF(AND(TRIM(INDEX(StartDateValues,ROW(A587)))&lt;&gt;"",INDEX(StartDateValues,ROW(A587))&gt;0),INT(INDEX(StartDateValues,ROW(A587))),""),"")</f>
        <v/>
      </c>
      <c r="C587" s="19"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
      <c r="A588" s="2" t="str">
        <f t="shared" si="130"/>
        <v/>
      </c>
      <c r="B588" s="2" t="str">
        <f>IF(OR(Settings!$B$42="",C588=Settings!$B$42), IF(AND(TRIM(INDEX(StartDateValues,ROW(A588)))&lt;&gt;"",INDEX(StartDateValues,ROW(A588))&gt;0),INT(INDEX(StartDateValues,ROW(A588))),""),"")</f>
        <v/>
      </c>
      <c r="C588" s="19"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
      <c r="A589" s="2" t="str">
        <f t="shared" si="130"/>
        <v/>
      </c>
      <c r="B589" s="2" t="str">
        <f>IF(OR(Settings!$B$42="",C589=Settings!$B$42), IF(AND(TRIM(INDEX(StartDateValues,ROW(A589)))&lt;&gt;"",INDEX(StartDateValues,ROW(A589))&gt;0),INT(INDEX(StartDateValues,ROW(A589))),""),"")</f>
        <v/>
      </c>
      <c r="C589" s="19"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
      <c r="A590" s="2" t="str">
        <f t="shared" si="130"/>
        <v/>
      </c>
      <c r="B590" s="2" t="str">
        <f>IF(OR(Settings!$B$42="",C590=Settings!$B$42), IF(AND(TRIM(INDEX(StartDateValues,ROW(A590)))&lt;&gt;"",INDEX(StartDateValues,ROW(A590))&gt;0),INT(INDEX(StartDateValues,ROW(A590))),""),"")</f>
        <v/>
      </c>
      <c r="C590" s="19"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
      <c r="A591" s="2" t="str">
        <f t="shared" si="130"/>
        <v/>
      </c>
      <c r="B591" s="2" t="str">
        <f>IF(OR(Settings!$B$42="",C591=Settings!$B$42), IF(AND(TRIM(INDEX(StartDateValues,ROW(A591)))&lt;&gt;"",INDEX(StartDateValues,ROW(A591))&gt;0),INT(INDEX(StartDateValues,ROW(A591))),""),"")</f>
        <v/>
      </c>
      <c r="C591" s="19"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
      <c r="A592" s="2" t="str">
        <f t="shared" si="130"/>
        <v/>
      </c>
      <c r="B592" s="2" t="str">
        <f>IF(OR(Settings!$B$42="",C592=Settings!$B$42), IF(AND(TRIM(INDEX(StartDateValues,ROW(A592)))&lt;&gt;"",INDEX(StartDateValues,ROW(A592))&gt;0),INT(INDEX(StartDateValues,ROW(A592))),""),"")</f>
        <v/>
      </c>
      <c r="C592" s="19"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
      <c r="A593" s="2" t="str">
        <f t="shared" si="130"/>
        <v/>
      </c>
      <c r="B593" s="2" t="str">
        <f>IF(OR(Settings!$B$42="",C593=Settings!$B$42), IF(AND(TRIM(INDEX(StartDateValues,ROW(A593)))&lt;&gt;"",INDEX(StartDateValues,ROW(A593))&gt;0),INT(INDEX(StartDateValues,ROW(A593))),""),"")</f>
        <v/>
      </c>
      <c r="C593" s="19"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
      <c r="A594" s="2" t="str">
        <f t="shared" si="130"/>
        <v/>
      </c>
      <c r="B594" s="2" t="str">
        <f>IF(OR(Settings!$B$42="",C594=Settings!$B$42), IF(AND(TRIM(INDEX(StartDateValues,ROW(A594)))&lt;&gt;"",INDEX(StartDateValues,ROW(A594))&gt;0),INT(INDEX(StartDateValues,ROW(A594))),""),"")</f>
        <v/>
      </c>
      <c r="C594" s="19"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
      <c r="A595" s="2" t="str">
        <f t="shared" si="130"/>
        <v/>
      </c>
      <c r="B595" s="2" t="str">
        <f>IF(OR(Settings!$B$42="",C595=Settings!$B$42), IF(AND(TRIM(INDEX(StartDateValues,ROW(A595)))&lt;&gt;"",INDEX(StartDateValues,ROW(A595))&gt;0),INT(INDEX(StartDateValues,ROW(A595))),""),"")</f>
        <v/>
      </c>
      <c r="C595" s="19"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
      <c r="A596" s="2" t="str">
        <f t="shared" si="130"/>
        <v/>
      </c>
      <c r="B596" s="2" t="str">
        <f>IF(OR(Settings!$B$42="",C596=Settings!$B$42), IF(AND(TRIM(INDEX(StartDateValues,ROW(A596)))&lt;&gt;"",INDEX(StartDateValues,ROW(A596))&gt;0),INT(INDEX(StartDateValues,ROW(A596))),""),"")</f>
        <v/>
      </c>
      <c r="C596" s="19"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
      <c r="A597" s="2" t="str">
        <f t="shared" si="130"/>
        <v/>
      </c>
      <c r="B597" s="2" t="str">
        <f>IF(OR(Settings!$B$42="",C597=Settings!$B$42), IF(AND(TRIM(INDEX(StartDateValues,ROW(A597)))&lt;&gt;"",INDEX(StartDateValues,ROW(A597))&gt;0),INT(INDEX(StartDateValues,ROW(A597))),""),"")</f>
        <v/>
      </c>
      <c r="C597" s="19"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
      <c r="A598" s="2" t="str">
        <f t="shared" si="130"/>
        <v/>
      </c>
      <c r="B598" s="2" t="str">
        <f>IF(OR(Settings!$B$42="",C598=Settings!$B$42), IF(AND(TRIM(INDEX(StartDateValues,ROW(A598)))&lt;&gt;"",INDEX(StartDateValues,ROW(A598))&gt;0),INT(INDEX(StartDateValues,ROW(A598))),""),"")</f>
        <v/>
      </c>
      <c r="C598" s="19"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
      <c r="A599" s="2" t="str">
        <f t="shared" si="130"/>
        <v/>
      </c>
      <c r="B599" s="2" t="str">
        <f>IF(OR(Settings!$B$42="",C599=Settings!$B$42), IF(AND(TRIM(INDEX(StartDateValues,ROW(A599)))&lt;&gt;"",INDEX(StartDateValues,ROW(A599))&gt;0),INT(INDEX(StartDateValues,ROW(A599))),""),"")</f>
        <v/>
      </c>
      <c r="C599" s="19"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
      <c r="A600" s="2" t="str">
        <f t="shared" si="130"/>
        <v/>
      </c>
      <c r="B600" s="2" t="str">
        <f>IF(OR(Settings!$B$42="",C600=Settings!$B$42), IF(AND(TRIM(INDEX(StartDateValues,ROW(A600)))&lt;&gt;"",INDEX(StartDateValues,ROW(A600))&gt;0),INT(INDEX(StartDateValues,ROW(A600))),""),"")</f>
        <v/>
      </c>
      <c r="C600" s="19"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
      <c r="A601" s="2" t="str">
        <f t="shared" si="130"/>
        <v/>
      </c>
      <c r="B601" s="2" t="str">
        <f>IF(OR(Settings!$B$42="",C601=Settings!$B$42), IF(AND(TRIM(INDEX(StartDateValues,ROW(A601)))&lt;&gt;"",INDEX(StartDateValues,ROW(A601))&gt;0),INT(INDEX(StartDateValues,ROW(A601))),""),"")</f>
        <v/>
      </c>
      <c r="C601" s="19"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
      <c r="A602" s="2" t="str">
        <f t="shared" si="130"/>
        <v/>
      </c>
      <c r="B602" s="2" t="str">
        <f>IF(OR(Settings!$B$42="",C602=Settings!$B$42), IF(AND(TRIM(INDEX(StartDateValues,ROW(A602)))&lt;&gt;"",INDEX(StartDateValues,ROW(A602))&gt;0),INT(INDEX(StartDateValues,ROW(A602))),""),"")</f>
        <v/>
      </c>
      <c r="C602" s="19"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
      <c r="A603" s="2" t="str">
        <f t="shared" si="130"/>
        <v/>
      </c>
      <c r="B603" s="2" t="str">
        <f>IF(OR(Settings!$B$42="",C603=Settings!$B$42), IF(AND(TRIM(INDEX(StartDateValues,ROW(A603)))&lt;&gt;"",INDEX(StartDateValues,ROW(A603))&gt;0),INT(INDEX(StartDateValues,ROW(A603))),""),"")</f>
        <v/>
      </c>
      <c r="C603" s="19"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
      <c r="A604" s="2" t="str">
        <f t="shared" si="130"/>
        <v/>
      </c>
      <c r="B604" s="2" t="str">
        <f>IF(OR(Settings!$B$42="",C604=Settings!$B$42), IF(AND(TRIM(INDEX(StartDateValues,ROW(A604)))&lt;&gt;"",INDEX(StartDateValues,ROW(A604))&gt;0),INT(INDEX(StartDateValues,ROW(A604))),""),"")</f>
        <v/>
      </c>
      <c r="C604" s="19"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
      <c r="A605" s="2" t="str">
        <f t="shared" si="130"/>
        <v/>
      </c>
      <c r="B605" s="2" t="str">
        <f>IF(OR(Settings!$B$42="",C605=Settings!$B$42), IF(AND(TRIM(INDEX(StartDateValues,ROW(A605)))&lt;&gt;"",INDEX(StartDateValues,ROW(A605))&gt;0),INT(INDEX(StartDateValues,ROW(A605))),""),"")</f>
        <v/>
      </c>
      <c r="C605" s="19"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
      <c r="A606" s="2" t="str">
        <f t="shared" si="130"/>
        <v/>
      </c>
      <c r="B606" s="2" t="str">
        <f>IF(OR(Settings!$B$42="",C606=Settings!$B$42), IF(AND(TRIM(INDEX(StartDateValues,ROW(A606)))&lt;&gt;"",INDEX(StartDateValues,ROW(A606))&gt;0),INT(INDEX(StartDateValues,ROW(A606))),""),"")</f>
        <v/>
      </c>
      <c r="C606" s="19"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
      <c r="A607" s="2" t="str">
        <f t="shared" si="130"/>
        <v/>
      </c>
      <c r="B607" s="2" t="str">
        <f>IF(OR(Settings!$B$42="",C607=Settings!$B$42), IF(AND(TRIM(INDEX(StartDateValues,ROW(A607)))&lt;&gt;"",INDEX(StartDateValues,ROW(A607))&gt;0),INT(INDEX(StartDateValues,ROW(A607))),""),"")</f>
        <v/>
      </c>
      <c r="C607" s="19"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
      <c r="A608" s="2" t="str">
        <f t="shared" si="130"/>
        <v/>
      </c>
      <c r="B608" s="2" t="str">
        <f>IF(OR(Settings!$B$42="",C608=Settings!$B$42), IF(AND(TRIM(INDEX(StartDateValues,ROW(A608)))&lt;&gt;"",INDEX(StartDateValues,ROW(A608))&gt;0),INT(INDEX(StartDateValues,ROW(A608))),""),"")</f>
        <v/>
      </c>
      <c r="C608" s="19"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
      <c r="A609" s="2" t="str">
        <f t="shared" si="130"/>
        <v/>
      </c>
      <c r="B609" s="2" t="str">
        <f>IF(OR(Settings!$B$42="",C609=Settings!$B$42), IF(AND(TRIM(INDEX(StartDateValues,ROW(A609)))&lt;&gt;"",INDEX(StartDateValues,ROW(A609))&gt;0),INT(INDEX(StartDateValues,ROW(A609))),""),"")</f>
        <v/>
      </c>
      <c r="C609" s="19"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
      <c r="A610" s="2" t="str">
        <f t="shared" si="130"/>
        <v/>
      </c>
      <c r="B610" s="2" t="str">
        <f>IF(OR(Settings!$B$42="",C610=Settings!$B$42), IF(AND(TRIM(INDEX(StartDateValues,ROW(A610)))&lt;&gt;"",INDEX(StartDateValues,ROW(A610))&gt;0),INT(INDEX(StartDateValues,ROW(A610))),""),"")</f>
        <v/>
      </c>
      <c r="C610" s="19"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
      <c r="A611" s="2" t="str">
        <f t="shared" si="130"/>
        <v/>
      </c>
      <c r="B611" s="2" t="str">
        <f>IF(OR(Settings!$B$42="",C611=Settings!$B$42), IF(AND(TRIM(INDEX(StartDateValues,ROW(A611)))&lt;&gt;"",INDEX(StartDateValues,ROW(A611))&gt;0),INT(INDEX(StartDateValues,ROW(A611))),""),"")</f>
        <v/>
      </c>
      <c r="C611" s="19"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
      <c r="A612" s="2" t="str">
        <f t="shared" si="130"/>
        <v/>
      </c>
      <c r="B612" s="2" t="str">
        <f>IF(OR(Settings!$B$42="",C612=Settings!$B$42), IF(AND(TRIM(INDEX(StartDateValues,ROW(A612)))&lt;&gt;"",INDEX(StartDateValues,ROW(A612))&gt;0),INT(INDEX(StartDateValues,ROW(A612))),""),"")</f>
        <v/>
      </c>
      <c r="C612" s="19"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
      <c r="A613" s="2" t="str">
        <f t="shared" si="130"/>
        <v/>
      </c>
      <c r="B613" s="2" t="str">
        <f>IF(OR(Settings!$B$42="",C613=Settings!$B$42), IF(AND(TRIM(INDEX(StartDateValues,ROW(A613)))&lt;&gt;"",INDEX(StartDateValues,ROW(A613))&gt;0),INT(INDEX(StartDateValues,ROW(A613))),""),"")</f>
        <v/>
      </c>
      <c r="C613" s="19"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
      <c r="A614" s="2" t="str">
        <f t="shared" si="130"/>
        <v/>
      </c>
      <c r="B614" s="2" t="str">
        <f>IF(OR(Settings!$B$42="",C614=Settings!$B$42), IF(AND(TRIM(INDEX(StartDateValues,ROW(A614)))&lt;&gt;"",INDEX(StartDateValues,ROW(A614))&gt;0),INT(INDEX(StartDateValues,ROW(A614))),""),"")</f>
        <v/>
      </c>
      <c r="C614" s="19"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
      <c r="A615" s="2" t="str">
        <f t="shared" si="130"/>
        <v/>
      </c>
      <c r="B615" s="2" t="str">
        <f>IF(OR(Settings!$B$42="",C615=Settings!$B$42), IF(AND(TRIM(INDEX(StartDateValues,ROW(A615)))&lt;&gt;"",INDEX(StartDateValues,ROW(A615))&gt;0),INT(INDEX(StartDateValues,ROW(A615))),""),"")</f>
        <v/>
      </c>
      <c r="C615" s="19"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
      <c r="A616" s="2" t="str">
        <f t="shared" si="130"/>
        <v/>
      </c>
      <c r="B616" s="2" t="str">
        <f>IF(OR(Settings!$B$42="",C616=Settings!$B$42), IF(AND(TRIM(INDEX(StartDateValues,ROW(A616)))&lt;&gt;"",INDEX(StartDateValues,ROW(A616))&gt;0),INT(INDEX(StartDateValues,ROW(A616))),""),"")</f>
        <v/>
      </c>
      <c r="C616" s="19"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
      <c r="A617" s="2" t="str">
        <f t="shared" si="130"/>
        <v/>
      </c>
      <c r="B617" s="2" t="str">
        <f>IF(OR(Settings!$B$42="",C617=Settings!$B$42), IF(AND(TRIM(INDEX(StartDateValues,ROW(A617)))&lt;&gt;"",INDEX(StartDateValues,ROW(A617))&gt;0),INT(INDEX(StartDateValues,ROW(A617))),""),"")</f>
        <v/>
      </c>
      <c r="C617" s="19"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
      <c r="A618" s="2" t="str">
        <f t="shared" si="130"/>
        <v/>
      </c>
      <c r="B618" s="2" t="str">
        <f>IF(OR(Settings!$B$42="",C618=Settings!$B$42), IF(AND(TRIM(INDEX(StartDateValues,ROW(A618)))&lt;&gt;"",INDEX(StartDateValues,ROW(A618))&gt;0),INT(INDEX(StartDateValues,ROW(A618))),""),"")</f>
        <v/>
      </c>
      <c r="C618" s="19"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
      <c r="A619" s="2" t="str">
        <f t="shared" si="130"/>
        <v/>
      </c>
      <c r="B619" s="2" t="str">
        <f>IF(OR(Settings!$B$42="",C619=Settings!$B$42), IF(AND(TRIM(INDEX(StartDateValues,ROW(A619)))&lt;&gt;"",INDEX(StartDateValues,ROW(A619))&gt;0),INT(INDEX(StartDateValues,ROW(A619))),""),"")</f>
        <v/>
      </c>
      <c r="C619" s="19"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
      <c r="A620" s="2" t="str">
        <f t="shared" si="130"/>
        <v/>
      </c>
      <c r="B620" s="2" t="str">
        <f>IF(OR(Settings!$B$42="",C620=Settings!$B$42), IF(AND(TRIM(INDEX(StartDateValues,ROW(A620)))&lt;&gt;"",INDEX(StartDateValues,ROW(A620))&gt;0),INT(INDEX(StartDateValues,ROW(A620))),""),"")</f>
        <v/>
      </c>
      <c r="C620" s="19"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
      <c r="A621" s="2" t="str">
        <f t="shared" si="130"/>
        <v/>
      </c>
      <c r="B621" s="2" t="str">
        <f>IF(OR(Settings!$B$42="",C621=Settings!$B$42), IF(AND(TRIM(INDEX(StartDateValues,ROW(A621)))&lt;&gt;"",INDEX(StartDateValues,ROW(A621))&gt;0),INT(INDEX(StartDateValues,ROW(A621))),""),"")</f>
        <v/>
      </c>
      <c r="C621" s="19"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
      <c r="A622" s="2" t="str">
        <f t="shared" si="130"/>
        <v/>
      </c>
      <c r="B622" s="2" t="str">
        <f>IF(OR(Settings!$B$42="",C622=Settings!$B$42), IF(AND(TRIM(INDEX(StartDateValues,ROW(A622)))&lt;&gt;"",INDEX(StartDateValues,ROW(A622))&gt;0),INT(INDEX(StartDateValues,ROW(A622))),""),"")</f>
        <v/>
      </c>
      <c r="C622" s="19"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
      <c r="A623" s="2" t="str">
        <f t="shared" si="130"/>
        <v/>
      </c>
      <c r="B623" s="2" t="str">
        <f>IF(OR(Settings!$B$42="",C623=Settings!$B$42), IF(AND(TRIM(INDEX(StartDateValues,ROW(A623)))&lt;&gt;"",INDEX(StartDateValues,ROW(A623))&gt;0),INT(INDEX(StartDateValues,ROW(A623))),""),"")</f>
        <v/>
      </c>
      <c r="C623" s="19"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
      <c r="A624" s="2" t="str">
        <f t="shared" si="130"/>
        <v/>
      </c>
      <c r="B624" s="2" t="str">
        <f>IF(OR(Settings!$B$42="",C624=Settings!$B$42), IF(AND(TRIM(INDEX(StartDateValues,ROW(A624)))&lt;&gt;"",INDEX(StartDateValues,ROW(A624))&gt;0),INT(INDEX(StartDateValues,ROW(A624))),""),"")</f>
        <v/>
      </c>
      <c r="C624" s="19"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
      <c r="A625" s="2" t="str">
        <f t="shared" si="130"/>
        <v/>
      </c>
      <c r="B625" s="2" t="str">
        <f>IF(OR(Settings!$B$42="",C625=Settings!$B$42), IF(AND(TRIM(INDEX(StartDateValues,ROW(A625)))&lt;&gt;"",INDEX(StartDateValues,ROW(A625))&gt;0),INT(INDEX(StartDateValues,ROW(A625))),""),"")</f>
        <v/>
      </c>
      <c r="C625" s="19"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
      <c r="A626" s="2" t="str">
        <f t="shared" si="130"/>
        <v/>
      </c>
      <c r="B626" s="2" t="str">
        <f>IF(OR(Settings!$B$42="",C626=Settings!$B$42), IF(AND(TRIM(INDEX(StartDateValues,ROW(A626)))&lt;&gt;"",INDEX(StartDateValues,ROW(A626))&gt;0),INT(INDEX(StartDateValues,ROW(A626))),""),"")</f>
        <v/>
      </c>
      <c r="C626" s="19"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
      <c r="A627" s="2" t="str">
        <f t="shared" si="130"/>
        <v/>
      </c>
      <c r="B627" s="2" t="str">
        <f>IF(OR(Settings!$B$42="",C627=Settings!$B$42), IF(AND(TRIM(INDEX(StartDateValues,ROW(A627)))&lt;&gt;"",INDEX(StartDateValues,ROW(A627))&gt;0),INT(INDEX(StartDateValues,ROW(A627))),""),"")</f>
        <v/>
      </c>
      <c r="C627" s="19"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
      <c r="A628" s="2" t="str">
        <f t="shared" si="130"/>
        <v/>
      </c>
      <c r="B628" s="2" t="str">
        <f>IF(OR(Settings!$B$42="",C628=Settings!$B$42), IF(AND(TRIM(INDEX(StartDateValues,ROW(A628)))&lt;&gt;"",INDEX(StartDateValues,ROW(A628))&gt;0),INT(INDEX(StartDateValues,ROW(A628))),""),"")</f>
        <v/>
      </c>
      <c r="C628" s="19"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
      <c r="A629" s="2" t="str">
        <f t="shared" si="130"/>
        <v/>
      </c>
      <c r="B629" s="2" t="str">
        <f>IF(OR(Settings!$B$42="",C629=Settings!$B$42), IF(AND(TRIM(INDEX(StartDateValues,ROW(A629)))&lt;&gt;"",INDEX(StartDateValues,ROW(A629))&gt;0),INT(INDEX(StartDateValues,ROW(A629))),""),"")</f>
        <v/>
      </c>
      <c r="C629" s="19"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
      <c r="A630" s="2" t="str">
        <f t="shared" si="130"/>
        <v/>
      </c>
      <c r="B630" s="2" t="str">
        <f>IF(OR(Settings!$B$42="",C630=Settings!$B$42), IF(AND(TRIM(INDEX(StartDateValues,ROW(A630)))&lt;&gt;"",INDEX(StartDateValues,ROW(A630))&gt;0),INT(INDEX(StartDateValues,ROW(A630))),""),"")</f>
        <v/>
      </c>
      <c r="C630" s="19"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
      <c r="A631" s="2" t="str">
        <f t="shared" si="130"/>
        <v/>
      </c>
      <c r="B631" s="2" t="str">
        <f>IF(OR(Settings!$B$42="",C631=Settings!$B$42), IF(AND(TRIM(INDEX(StartDateValues,ROW(A631)))&lt;&gt;"",INDEX(StartDateValues,ROW(A631))&gt;0),INT(INDEX(StartDateValues,ROW(A631))),""),"")</f>
        <v/>
      </c>
      <c r="C631" s="19"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
      <c r="A632" s="2" t="str">
        <f t="shared" si="130"/>
        <v/>
      </c>
      <c r="B632" s="2" t="str">
        <f>IF(OR(Settings!$B$42="",C632=Settings!$B$42), IF(AND(TRIM(INDEX(StartDateValues,ROW(A632)))&lt;&gt;"",INDEX(StartDateValues,ROW(A632))&gt;0),INT(INDEX(StartDateValues,ROW(A632))),""),"")</f>
        <v/>
      </c>
      <c r="C632" s="19"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
      <c r="A633" s="2" t="str">
        <f t="shared" si="130"/>
        <v/>
      </c>
      <c r="B633" s="2" t="str">
        <f>IF(OR(Settings!$B$42="",C633=Settings!$B$42), IF(AND(TRIM(INDEX(StartDateValues,ROW(A633)))&lt;&gt;"",INDEX(StartDateValues,ROW(A633))&gt;0),INT(INDEX(StartDateValues,ROW(A633))),""),"")</f>
        <v/>
      </c>
      <c r="C633" s="19"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
      <c r="A634" s="2" t="str">
        <f t="shared" si="130"/>
        <v/>
      </c>
      <c r="B634" s="2" t="str">
        <f>IF(OR(Settings!$B$42="",C634=Settings!$B$42), IF(AND(TRIM(INDEX(StartDateValues,ROW(A634)))&lt;&gt;"",INDEX(StartDateValues,ROW(A634))&gt;0),INT(INDEX(StartDateValues,ROW(A634))),""),"")</f>
        <v/>
      </c>
      <c r="C634" s="19"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
      <c r="A635" s="2" t="str">
        <f t="shared" si="130"/>
        <v/>
      </c>
      <c r="B635" s="2" t="str">
        <f>IF(OR(Settings!$B$42="",C635=Settings!$B$42), IF(AND(TRIM(INDEX(StartDateValues,ROW(A635)))&lt;&gt;"",INDEX(StartDateValues,ROW(A635))&gt;0),INT(INDEX(StartDateValues,ROW(A635))),""),"")</f>
        <v/>
      </c>
      <c r="C635" s="19"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
      <c r="A636" s="2" t="str">
        <f t="shared" si="130"/>
        <v/>
      </c>
      <c r="B636" s="2" t="str">
        <f>IF(OR(Settings!$B$42="",C636=Settings!$B$42), IF(AND(TRIM(INDEX(StartDateValues,ROW(A636)))&lt;&gt;"",INDEX(StartDateValues,ROW(A636))&gt;0),INT(INDEX(StartDateValues,ROW(A636))),""),"")</f>
        <v/>
      </c>
      <c r="C636" s="19"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
      <c r="A637" s="2" t="str">
        <f t="shared" si="130"/>
        <v/>
      </c>
      <c r="B637" s="2" t="str">
        <f>IF(OR(Settings!$B$42="",C637=Settings!$B$42), IF(AND(TRIM(INDEX(StartDateValues,ROW(A637)))&lt;&gt;"",INDEX(StartDateValues,ROW(A637))&gt;0),INT(INDEX(StartDateValues,ROW(A637))),""),"")</f>
        <v/>
      </c>
      <c r="C637" s="19"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
      <c r="A638" s="2" t="str">
        <f t="shared" si="130"/>
        <v/>
      </c>
      <c r="B638" s="2" t="str">
        <f>IF(OR(Settings!$B$42="",C638=Settings!$B$42), IF(AND(TRIM(INDEX(StartDateValues,ROW(A638)))&lt;&gt;"",INDEX(StartDateValues,ROW(A638))&gt;0),INT(INDEX(StartDateValues,ROW(A638))),""),"")</f>
        <v/>
      </c>
      <c r="C638" s="19"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
      <c r="A639" s="2" t="str">
        <f t="shared" si="130"/>
        <v/>
      </c>
      <c r="B639" s="2" t="str">
        <f>IF(OR(Settings!$B$42="",C639=Settings!$B$42), IF(AND(TRIM(INDEX(StartDateValues,ROW(A639)))&lt;&gt;"",INDEX(StartDateValues,ROW(A639))&gt;0),INT(INDEX(StartDateValues,ROW(A639))),""),"")</f>
        <v/>
      </c>
      <c r="C639" s="19"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
      <c r="A640" s="2" t="str">
        <f t="shared" si="130"/>
        <v/>
      </c>
      <c r="B640" s="2" t="str">
        <f>IF(OR(Settings!$B$42="",C640=Settings!$B$42), IF(AND(TRIM(INDEX(StartDateValues,ROW(A640)))&lt;&gt;"",INDEX(StartDateValues,ROW(A640))&gt;0),INT(INDEX(StartDateValues,ROW(A640))),""),"")</f>
        <v/>
      </c>
      <c r="C640" s="19"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
      <c r="A641" s="2" t="str">
        <f t="shared" si="130"/>
        <v/>
      </c>
      <c r="B641" s="2" t="str">
        <f>IF(OR(Settings!$B$42="",C641=Settings!$B$42), IF(AND(TRIM(INDEX(StartDateValues,ROW(A641)))&lt;&gt;"",INDEX(StartDateValues,ROW(A641))&gt;0),INT(INDEX(StartDateValues,ROW(A641))),""),"")</f>
        <v/>
      </c>
      <c r="C641" s="19"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19"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
      <c r="A643" s="2" t="str">
        <f t="shared" si="144"/>
        <v/>
      </c>
      <c r="B643" s="2" t="str">
        <f>IF(OR(Settings!$B$42="",C643=Settings!$B$42), IF(AND(TRIM(INDEX(StartDateValues,ROW(A643)))&lt;&gt;"",INDEX(StartDateValues,ROW(A643))&gt;0),INT(INDEX(StartDateValues,ROW(A643))),""),"")</f>
        <v/>
      </c>
      <c r="C643" s="19"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
      <c r="A644" s="2" t="str">
        <f t="shared" si="144"/>
        <v/>
      </c>
      <c r="B644" s="2" t="str">
        <f>IF(OR(Settings!$B$42="",C644=Settings!$B$42), IF(AND(TRIM(INDEX(StartDateValues,ROW(A644)))&lt;&gt;"",INDEX(StartDateValues,ROW(A644))&gt;0),INT(INDEX(StartDateValues,ROW(A644))),""),"")</f>
        <v/>
      </c>
      <c r="C644" s="19"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
      <c r="A645" s="2" t="str">
        <f t="shared" si="144"/>
        <v/>
      </c>
      <c r="B645" s="2" t="str">
        <f>IF(OR(Settings!$B$42="",C645=Settings!$B$42), IF(AND(TRIM(INDEX(StartDateValues,ROW(A645)))&lt;&gt;"",INDEX(StartDateValues,ROW(A645))&gt;0),INT(INDEX(StartDateValues,ROW(A645))),""),"")</f>
        <v/>
      </c>
      <c r="C645" s="19"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
      <c r="A646" s="2" t="str">
        <f t="shared" si="144"/>
        <v/>
      </c>
      <c r="B646" s="2" t="str">
        <f>IF(OR(Settings!$B$42="",C646=Settings!$B$42), IF(AND(TRIM(INDEX(StartDateValues,ROW(A646)))&lt;&gt;"",INDEX(StartDateValues,ROW(A646))&gt;0),INT(INDEX(StartDateValues,ROW(A646))),""),"")</f>
        <v/>
      </c>
      <c r="C646" s="19"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
      <c r="A647" s="2" t="str">
        <f t="shared" si="144"/>
        <v/>
      </c>
      <c r="B647" s="2" t="str">
        <f>IF(OR(Settings!$B$42="",C647=Settings!$B$42), IF(AND(TRIM(INDEX(StartDateValues,ROW(A647)))&lt;&gt;"",INDEX(StartDateValues,ROW(A647))&gt;0),INT(INDEX(StartDateValues,ROW(A647))),""),"")</f>
        <v/>
      </c>
      <c r="C647" s="19"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
      <c r="A648" s="2" t="str">
        <f t="shared" si="144"/>
        <v/>
      </c>
      <c r="B648" s="2" t="str">
        <f>IF(OR(Settings!$B$42="",C648=Settings!$B$42), IF(AND(TRIM(INDEX(StartDateValues,ROW(A648)))&lt;&gt;"",INDEX(StartDateValues,ROW(A648))&gt;0),INT(INDEX(StartDateValues,ROW(A648))),""),"")</f>
        <v/>
      </c>
      <c r="C648" s="19"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
      <c r="A649" s="2" t="str">
        <f t="shared" si="144"/>
        <v/>
      </c>
      <c r="B649" s="2" t="str">
        <f>IF(OR(Settings!$B$42="",C649=Settings!$B$42), IF(AND(TRIM(INDEX(StartDateValues,ROW(A649)))&lt;&gt;"",INDEX(StartDateValues,ROW(A649))&gt;0),INT(INDEX(StartDateValues,ROW(A649))),""),"")</f>
        <v/>
      </c>
      <c r="C649" s="19"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
      <c r="A650" s="2" t="str">
        <f t="shared" si="144"/>
        <v/>
      </c>
      <c r="B650" s="2" t="str">
        <f>IF(OR(Settings!$B$42="",C650=Settings!$B$42), IF(AND(TRIM(INDEX(StartDateValues,ROW(A650)))&lt;&gt;"",INDEX(StartDateValues,ROW(A650))&gt;0),INT(INDEX(StartDateValues,ROW(A650))),""),"")</f>
        <v/>
      </c>
      <c r="C650" s="19"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
      <c r="A651" s="2" t="str">
        <f t="shared" si="144"/>
        <v/>
      </c>
      <c r="B651" s="2" t="str">
        <f>IF(OR(Settings!$B$42="",C651=Settings!$B$42), IF(AND(TRIM(INDEX(StartDateValues,ROW(A651)))&lt;&gt;"",INDEX(StartDateValues,ROW(A651))&gt;0),INT(INDEX(StartDateValues,ROW(A651))),""),"")</f>
        <v/>
      </c>
      <c r="C651" s="19"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
      <c r="A652" s="2" t="str">
        <f t="shared" si="144"/>
        <v/>
      </c>
      <c r="B652" s="2" t="str">
        <f>IF(OR(Settings!$B$42="",C652=Settings!$B$42), IF(AND(TRIM(INDEX(StartDateValues,ROW(A652)))&lt;&gt;"",INDEX(StartDateValues,ROW(A652))&gt;0),INT(INDEX(StartDateValues,ROW(A652))),""),"")</f>
        <v/>
      </c>
      <c r="C652" s="19"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
      <c r="A653" s="2" t="str">
        <f t="shared" si="144"/>
        <v/>
      </c>
      <c r="B653" s="2" t="str">
        <f>IF(OR(Settings!$B$42="",C653=Settings!$B$42), IF(AND(TRIM(INDEX(StartDateValues,ROW(A653)))&lt;&gt;"",INDEX(StartDateValues,ROW(A653))&gt;0),INT(INDEX(StartDateValues,ROW(A653))),""),"")</f>
        <v/>
      </c>
      <c r="C653" s="19"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
      <c r="A654" s="2" t="str">
        <f t="shared" si="144"/>
        <v/>
      </c>
      <c r="B654" s="2" t="str">
        <f>IF(OR(Settings!$B$42="",C654=Settings!$B$42), IF(AND(TRIM(INDEX(StartDateValues,ROW(A654)))&lt;&gt;"",INDEX(StartDateValues,ROW(A654))&gt;0),INT(INDEX(StartDateValues,ROW(A654))),""),"")</f>
        <v/>
      </c>
      <c r="C654" s="19"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
      <c r="A655" s="2" t="str">
        <f t="shared" si="144"/>
        <v/>
      </c>
      <c r="B655" s="2" t="str">
        <f>IF(OR(Settings!$B$42="",C655=Settings!$B$42), IF(AND(TRIM(INDEX(StartDateValues,ROW(A655)))&lt;&gt;"",INDEX(StartDateValues,ROW(A655))&gt;0),INT(INDEX(StartDateValues,ROW(A655))),""),"")</f>
        <v/>
      </c>
      <c r="C655" s="19"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
      <c r="A656" s="2" t="str">
        <f t="shared" si="144"/>
        <v/>
      </c>
      <c r="B656" s="2" t="str">
        <f>IF(OR(Settings!$B$42="",C656=Settings!$B$42), IF(AND(TRIM(INDEX(StartDateValues,ROW(A656)))&lt;&gt;"",INDEX(StartDateValues,ROW(A656))&gt;0),INT(INDEX(StartDateValues,ROW(A656))),""),"")</f>
        <v/>
      </c>
      <c r="C656" s="19"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
      <c r="A657" s="2" t="str">
        <f t="shared" si="144"/>
        <v/>
      </c>
      <c r="B657" s="2" t="str">
        <f>IF(OR(Settings!$B$42="",C657=Settings!$B$42), IF(AND(TRIM(INDEX(StartDateValues,ROW(A657)))&lt;&gt;"",INDEX(StartDateValues,ROW(A657))&gt;0),INT(INDEX(StartDateValues,ROW(A657))),""),"")</f>
        <v/>
      </c>
      <c r="C657" s="19"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
      <c r="A658" s="2" t="str">
        <f t="shared" si="144"/>
        <v/>
      </c>
      <c r="B658" s="2" t="str">
        <f>IF(OR(Settings!$B$42="",C658=Settings!$B$42), IF(AND(TRIM(INDEX(StartDateValues,ROW(A658)))&lt;&gt;"",INDEX(StartDateValues,ROW(A658))&gt;0),INT(INDEX(StartDateValues,ROW(A658))),""),"")</f>
        <v/>
      </c>
      <c r="C658" s="19"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
      <c r="A659" s="2" t="str">
        <f t="shared" si="144"/>
        <v/>
      </c>
      <c r="B659" s="2" t="str">
        <f>IF(OR(Settings!$B$42="",C659=Settings!$B$42), IF(AND(TRIM(INDEX(StartDateValues,ROW(A659)))&lt;&gt;"",INDEX(StartDateValues,ROW(A659))&gt;0),INT(INDEX(StartDateValues,ROW(A659))),""),"")</f>
        <v/>
      </c>
      <c r="C659" s="19"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
      <c r="A660" s="2" t="str">
        <f t="shared" si="144"/>
        <v/>
      </c>
      <c r="B660" s="2" t="str">
        <f>IF(OR(Settings!$B$42="",C660=Settings!$B$42), IF(AND(TRIM(INDEX(StartDateValues,ROW(A660)))&lt;&gt;"",INDEX(StartDateValues,ROW(A660))&gt;0),INT(INDEX(StartDateValues,ROW(A660))),""),"")</f>
        <v/>
      </c>
      <c r="C660" s="19"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
      <c r="A661" s="2" t="str">
        <f t="shared" si="144"/>
        <v/>
      </c>
      <c r="B661" s="2" t="str">
        <f>IF(OR(Settings!$B$42="",C661=Settings!$B$42), IF(AND(TRIM(INDEX(StartDateValues,ROW(A661)))&lt;&gt;"",INDEX(StartDateValues,ROW(A661))&gt;0),INT(INDEX(StartDateValues,ROW(A661))),""),"")</f>
        <v/>
      </c>
      <c r="C661" s="19"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
      <c r="A662" s="2" t="str">
        <f t="shared" si="144"/>
        <v/>
      </c>
      <c r="B662" s="2" t="str">
        <f>IF(OR(Settings!$B$42="",C662=Settings!$B$42), IF(AND(TRIM(INDEX(StartDateValues,ROW(A662)))&lt;&gt;"",INDEX(StartDateValues,ROW(A662))&gt;0),INT(INDEX(StartDateValues,ROW(A662))),""),"")</f>
        <v/>
      </c>
      <c r="C662" s="19"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
      <c r="A663" s="2" t="str">
        <f t="shared" si="144"/>
        <v/>
      </c>
      <c r="B663" s="2" t="str">
        <f>IF(OR(Settings!$B$42="",C663=Settings!$B$42), IF(AND(TRIM(INDEX(StartDateValues,ROW(A663)))&lt;&gt;"",INDEX(StartDateValues,ROW(A663))&gt;0),INT(INDEX(StartDateValues,ROW(A663))),""),"")</f>
        <v/>
      </c>
      <c r="C663" s="19"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
      <c r="A664" s="2" t="str">
        <f t="shared" si="144"/>
        <v/>
      </c>
      <c r="B664" s="2" t="str">
        <f>IF(OR(Settings!$B$42="",C664=Settings!$B$42), IF(AND(TRIM(INDEX(StartDateValues,ROW(A664)))&lt;&gt;"",INDEX(StartDateValues,ROW(A664))&gt;0),INT(INDEX(StartDateValues,ROW(A664))),""),"")</f>
        <v/>
      </c>
      <c r="C664" s="19"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
      <c r="A665" s="2" t="str">
        <f t="shared" si="144"/>
        <v/>
      </c>
      <c r="B665" s="2" t="str">
        <f>IF(OR(Settings!$B$42="",C665=Settings!$B$42), IF(AND(TRIM(INDEX(StartDateValues,ROW(A665)))&lt;&gt;"",INDEX(StartDateValues,ROW(A665))&gt;0),INT(INDEX(StartDateValues,ROW(A665))),""),"")</f>
        <v/>
      </c>
      <c r="C665" s="19"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
      <c r="A666" s="2" t="str">
        <f t="shared" si="144"/>
        <v/>
      </c>
      <c r="B666" s="2" t="str">
        <f>IF(OR(Settings!$B$42="",C666=Settings!$B$42), IF(AND(TRIM(INDEX(StartDateValues,ROW(A666)))&lt;&gt;"",INDEX(StartDateValues,ROW(A666))&gt;0),INT(INDEX(StartDateValues,ROW(A666))),""),"")</f>
        <v/>
      </c>
      <c r="C666" s="19"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
      <c r="A667" s="2" t="str">
        <f t="shared" si="144"/>
        <v/>
      </c>
      <c r="B667" s="2" t="str">
        <f>IF(OR(Settings!$B$42="",C667=Settings!$B$42), IF(AND(TRIM(INDEX(StartDateValues,ROW(A667)))&lt;&gt;"",INDEX(StartDateValues,ROW(A667))&gt;0),INT(INDEX(StartDateValues,ROW(A667))),""),"")</f>
        <v/>
      </c>
      <c r="C667" s="19"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
      <c r="A668" s="2" t="str">
        <f t="shared" si="144"/>
        <v/>
      </c>
      <c r="B668" s="2" t="str">
        <f>IF(OR(Settings!$B$42="",C668=Settings!$B$42), IF(AND(TRIM(INDEX(StartDateValues,ROW(A668)))&lt;&gt;"",INDEX(StartDateValues,ROW(A668))&gt;0),INT(INDEX(StartDateValues,ROW(A668))),""),"")</f>
        <v/>
      </c>
      <c r="C668" s="19"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
      <c r="A669" s="2" t="str">
        <f t="shared" si="144"/>
        <v/>
      </c>
      <c r="B669" s="2" t="str">
        <f>IF(OR(Settings!$B$42="",C669=Settings!$B$42), IF(AND(TRIM(INDEX(StartDateValues,ROW(A669)))&lt;&gt;"",INDEX(StartDateValues,ROW(A669))&gt;0),INT(INDEX(StartDateValues,ROW(A669))),""),"")</f>
        <v/>
      </c>
      <c r="C669" s="19"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
      <c r="A670" s="2" t="str">
        <f t="shared" si="144"/>
        <v/>
      </c>
      <c r="B670" s="2" t="str">
        <f>IF(OR(Settings!$B$42="",C670=Settings!$B$42), IF(AND(TRIM(INDEX(StartDateValues,ROW(A670)))&lt;&gt;"",INDEX(StartDateValues,ROW(A670))&gt;0),INT(INDEX(StartDateValues,ROW(A670))),""),"")</f>
        <v/>
      </c>
      <c r="C670" s="19"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
      <c r="A671" s="2" t="str">
        <f t="shared" si="144"/>
        <v/>
      </c>
      <c r="B671" s="2" t="str">
        <f>IF(OR(Settings!$B$42="",C671=Settings!$B$42), IF(AND(TRIM(INDEX(StartDateValues,ROW(A671)))&lt;&gt;"",INDEX(StartDateValues,ROW(A671))&gt;0),INT(INDEX(StartDateValues,ROW(A671))),""),"")</f>
        <v/>
      </c>
      <c r="C671" s="19"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
      <c r="A672" s="2" t="str">
        <f t="shared" si="144"/>
        <v/>
      </c>
      <c r="B672" s="2" t="str">
        <f>IF(OR(Settings!$B$42="",C672=Settings!$B$42), IF(AND(TRIM(INDEX(StartDateValues,ROW(A672)))&lt;&gt;"",INDEX(StartDateValues,ROW(A672))&gt;0),INT(INDEX(StartDateValues,ROW(A672))),""),"")</f>
        <v/>
      </c>
      <c r="C672" s="19"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
      <c r="A673" s="2" t="str">
        <f t="shared" si="144"/>
        <v/>
      </c>
      <c r="B673" s="2" t="str">
        <f>IF(OR(Settings!$B$42="",C673=Settings!$B$42), IF(AND(TRIM(INDEX(StartDateValues,ROW(A673)))&lt;&gt;"",INDEX(StartDateValues,ROW(A673))&gt;0),INT(INDEX(StartDateValues,ROW(A673))),""),"")</f>
        <v/>
      </c>
      <c r="C673" s="19"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
      <c r="A674" s="2" t="str">
        <f t="shared" si="144"/>
        <v/>
      </c>
      <c r="B674" s="2" t="str">
        <f>IF(OR(Settings!$B$42="",C674=Settings!$B$42), IF(AND(TRIM(INDEX(StartDateValues,ROW(A674)))&lt;&gt;"",INDEX(StartDateValues,ROW(A674))&gt;0),INT(INDEX(StartDateValues,ROW(A674))),""),"")</f>
        <v/>
      </c>
      <c r="C674" s="19"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
      <c r="A675" s="2" t="str">
        <f t="shared" si="144"/>
        <v/>
      </c>
      <c r="B675" s="2" t="str">
        <f>IF(OR(Settings!$B$42="",C675=Settings!$B$42), IF(AND(TRIM(INDEX(StartDateValues,ROW(A675)))&lt;&gt;"",INDEX(StartDateValues,ROW(A675))&gt;0),INT(INDEX(StartDateValues,ROW(A675))),""),"")</f>
        <v/>
      </c>
      <c r="C675" s="19"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
      <c r="A676" s="2" t="str">
        <f t="shared" si="144"/>
        <v/>
      </c>
      <c r="B676" s="2" t="str">
        <f>IF(OR(Settings!$B$42="",C676=Settings!$B$42), IF(AND(TRIM(INDEX(StartDateValues,ROW(A676)))&lt;&gt;"",INDEX(StartDateValues,ROW(A676))&gt;0),INT(INDEX(StartDateValues,ROW(A676))),""),"")</f>
        <v/>
      </c>
      <c r="C676" s="19"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
      <c r="A677" s="2" t="str">
        <f t="shared" si="144"/>
        <v/>
      </c>
      <c r="B677" s="2" t="str">
        <f>IF(OR(Settings!$B$42="",C677=Settings!$B$42), IF(AND(TRIM(INDEX(StartDateValues,ROW(A677)))&lt;&gt;"",INDEX(StartDateValues,ROW(A677))&gt;0),INT(INDEX(StartDateValues,ROW(A677))),""),"")</f>
        <v/>
      </c>
      <c r="C677" s="19"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
      <c r="A678" s="2" t="str">
        <f t="shared" si="144"/>
        <v/>
      </c>
      <c r="B678" s="2" t="str">
        <f>IF(OR(Settings!$B$42="",C678=Settings!$B$42), IF(AND(TRIM(INDEX(StartDateValues,ROW(A678)))&lt;&gt;"",INDEX(StartDateValues,ROW(A678))&gt;0),INT(INDEX(StartDateValues,ROW(A678))),""),"")</f>
        <v/>
      </c>
      <c r="C678" s="19"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
      <c r="A679" s="2" t="str">
        <f t="shared" si="144"/>
        <v/>
      </c>
      <c r="B679" s="2" t="str">
        <f>IF(OR(Settings!$B$42="",C679=Settings!$B$42), IF(AND(TRIM(INDEX(StartDateValues,ROW(A679)))&lt;&gt;"",INDEX(StartDateValues,ROW(A679))&gt;0),INT(INDEX(StartDateValues,ROW(A679))),""),"")</f>
        <v/>
      </c>
      <c r="C679" s="19"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
      <c r="A680" s="2" t="str">
        <f t="shared" si="144"/>
        <v/>
      </c>
      <c r="B680" s="2" t="str">
        <f>IF(OR(Settings!$B$42="",C680=Settings!$B$42), IF(AND(TRIM(INDEX(StartDateValues,ROW(A680)))&lt;&gt;"",INDEX(StartDateValues,ROW(A680))&gt;0),INT(INDEX(StartDateValues,ROW(A680))),""),"")</f>
        <v/>
      </c>
      <c r="C680" s="19"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
      <c r="A681" s="2" t="str">
        <f t="shared" si="144"/>
        <v/>
      </c>
      <c r="B681" s="2" t="str">
        <f>IF(OR(Settings!$B$42="",C681=Settings!$B$42), IF(AND(TRIM(INDEX(StartDateValues,ROW(A681)))&lt;&gt;"",INDEX(StartDateValues,ROW(A681))&gt;0),INT(INDEX(StartDateValues,ROW(A681))),""),"")</f>
        <v/>
      </c>
      <c r="C681" s="19"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
      <c r="A682" s="2" t="str">
        <f t="shared" si="144"/>
        <v/>
      </c>
      <c r="B682" s="2" t="str">
        <f>IF(OR(Settings!$B$42="",C682=Settings!$B$42), IF(AND(TRIM(INDEX(StartDateValues,ROW(A682)))&lt;&gt;"",INDEX(StartDateValues,ROW(A682))&gt;0),INT(INDEX(StartDateValues,ROW(A682))),""),"")</f>
        <v/>
      </c>
      <c r="C682" s="19"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
      <c r="A683" s="2" t="str">
        <f t="shared" si="144"/>
        <v/>
      </c>
      <c r="B683" s="2" t="str">
        <f>IF(OR(Settings!$B$42="",C683=Settings!$B$42), IF(AND(TRIM(INDEX(StartDateValues,ROW(A683)))&lt;&gt;"",INDEX(StartDateValues,ROW(A683))&gt;0),INT(INDEX(StartDateValues,ROW(A683))),""),"")</f>
        <v/>
      </c>
      <c r="C683" s="19"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
      <c r="A684" s="2" t="str">
        <f t="shared" si="144"/>
        <v/>
      </c>
      <c r="B684" s="2" t="str">
        <f>IF(OR(Settings!$B$42="",C684=Settings!$B$42), IF(AND(TRIM(INDEX(StartDateValues,ROW(A684)))&lt;&gt;"",INDEX(StartDateValues,ROW(A684))&gt;0),INT(INDEX(StartDateValues,ROW(A684))),""),"")</f>
        <v/>
      </c>
      <c r="C684" s="19"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
      <c r="A685" s="2" t="str">
        <f t="shared" si="144"/>
        <v/>
      </c>
      <c r="B685" s="2" t="str">
        <f>IF(OR(Settings!$B$42="",C685=Settings!$B$42), IF(AND(TRIM(INDEX(StartDateValues,ROW(A685)))&lt;&gt;"",INDEX(StartDateValues,ROW(A685))&gt;0),INT(INDEX(StartDateValues,ROW(A685))),""),"")</f>
        <v/>
      </c>
      <c r="C685" s="19"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
      <c r="A686" s="2" t="str">
        <f t="shared" si="144"/>
        <v/>
      </c>
      <c r="B686" s="2" t="str">
        <f>IF(OR(Settings!$B$42="",C686=Settings!$B$42), IF(AND(TRIM(INDEX(StartDateValues,ROW(A686)))&lt;&gt;"",INDEX(StartDateValues,ROW(A686))&gt;0),INT(INDEX(StartDateValues,ROW(A686))),""),"")</f>
        <v/>
      </c>
      <c r="C686" s="19"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
      <c r="A687" s="2" t="str">
        <f t="shared" si="144"/>
        <v/>
      </c>
      <c r="B687" s="2" t="str">
        <f>IF(OR(Settings!$B$42="",C687=Settings!$B$42), IF(AND(TRIM(INDEX(StartDateValues,ROW(A687)))&lt;&gt;"",INDEX(StartDateValues,ROW(A687))&gt;0),INT(INDEX(StartDateValues,ROW(A687))),""),"")</f>
        <v/>
      </c>
      <c r="C687" s="19"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
      <c r="A688" s="2" t="str">
        <f t="shared" si="144"/>
        <v/>
      </c>
      <c r="B688" s="2" t="str">
        <f>IF(OR(Settings!$B$42="",C688=Settings!$B$42), IF(AND(TRIM(INDEX(StartDateValues,ROW(A688)))&lt;&gt;"",INDEX(StartDateValues,ROW(A688))&gt;0),INT(INDEX(StartDateValues,ROW(A688))),""),"")</f>
        <v/>
      </c>
      <c r="C688" s="19"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
      <c r="A689" s="2" t="str">
        <f t="shared" si="144"/>
        <v/>
      </c>
      <c r="B689" s="2" t="str">
        <f>IF(OR(Settings!$B$42="",C689=Settings!$B$42), IF(AND(TRIM(INDEX(StartDateValues,ROW(A689)))&lt;&gt;"",INDEX(StartDateValues,ROW(A689))&gt;0),INT(INDEX(StartDateValues,ROW(A689))),""),"")</f>
        <v/>
      </c>
      <c r="C689" s="19"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
      <c r="A690" s="2" t="str">
        <f t="shared" si="144"/>
        <v/>
      </c>
      <c r="B690" s="2" t="str">
        <f>IF(OR(Settings!$B$42="",C690=Settings!$B$42), IF(AND(TRIM(INDEX(StartDateValues,ROW(A690)))&lt;&gt;"",INDEX(StartDateValues,ROW(A690))&gt;0),INT(INDEX(StartDateValues,ROW(A690))),""),"")</f>
        <v/>
      </c>
      <c r="C690" s="19"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
      <c r="A691" s="2" t="str">
        <f t="shared" si="144"/>
        <v/>
      </c>
      <c r="B691" s="2" t="str">
        <f>IF(OR(Settings!$B$42="",C691=Settings!$B$42), IF(AND(TRIM(INDEX(StartDateValues,ROW(A691)))&lt;&gt;"",INDEX(StartDateValues,ROW(A691))&gt;0),INT(INDEX(StartDateValues,ROW(A691))),""),"")</f>
        <v/>
      </c>
      <c r="C691" s="19"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
      <c r="A692" s="2" t="str">
        <f t="shared" si="144"/>
        <v/>
      </c>
      <c r="B692" s="2" t="str">
        <f>IF(OR(Settings!$B$42="",C692=Settings!$B$42), IF(AND(TRIM(INDEX(StartDateValues,ROW(A692)))&lt;&gt;"",INDEX(StartDateValues,ROW(A692))&gt;0),INT(INDEX(StartDateValues,ROW(A692))),""),"")</f>
        <v/>
      </c>
      <c r="C692" s="19"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
      <c r="A693" s="2" t="str">
        <f t="shared" si="144"/>
        <v/>
      </c>
      <c r="B693" s="2" t="str">
        <f>IF(OR(Settings!$B$42="",C693=Settings!$B$42), IF(AND(TRIM(INDEX(StartDateValues,ROW(A693)))&lt;&gt;"",INDEX(StartDateValues,ROW(A693))&gt;0),INT(INDEX(StartDateValues,ROW(A693))),""),"")</f>
        <v/>
      </c>
      <c r="C693" s="19"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
      <c r="A694" s="2" t="str">
        <f t="shared" si="144"/>
        <v/>
      </c>
      <c r="B694" s="2" t="str">
        <f>IF(OR(Settings!$B$42="",C694=Settings!$B$42), IF(AND(TRIM(INDEX(StartDateValues,ROW(A694)))&lt;&gt;"",INDEX(StartDateValues,ROW(A694))&gt;0),INT(INDEX(StartDateValues,ROW(A694))),""),"")</f>
        <v/>
      </c>
      <c r="C694" s="19"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
      <c r="A695" s="2" t="str">
        <f t="shared" si="144"/>
        <v/>
      </c>
      <c r="B695" s="2" t="str">
        <f>IF(OR(Settings!$B$42="",C695=Settings!$B$42), IF(AND(TRIM(INDEX(StartDateValues,ROW(A695)))&lt;&gt;"",INDEX(StartDateValues,ROW(A695))&gt;0),INT(INDEX(StartDateValues,ROW(A695))),""),"")</f>
        <v/>
      </c>
      <c r="C695" s="19"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
      <c r="A696" s="2" t="str">
        <f t="shared" si="144"/>
        <v/>
      </c>
      <c r="B696" s="2" t="str">
        <f>IF(OR(Settings!$B$42="",C696=Settings!$B$42), IF(AND(TRIM(INDEX(StartDateValues,ROW(A696)))&lt;&gt;"",INDEX(StartDateValues,ROW(A696))&gt;0),INT(INDEX(StartDateValues,ROW(A696))),""),"")</f>
        <v/>
      </c>
      <c r="C696" s="19"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
      <c r="A697" s="2" t="str">
        <f t="shared" si="144"/>
        <v/>
      </c>
      <c r="B697" s="2" t="str">
        <f>IF(OR(Settings!$B$42="",C697=Settings!$B$42), IF(AND(TRIM(INDEX(StartDateValues,ROW(A697)))&lt;&gt;"",INDEX(StartDateValues,ROW(A697))&gt;0),INT(INDEX(StartDateValues,ROW(A697))),""),"")</f>
        <v/>
      </c>
      <c r="C697" s="19"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
      <c r="A698" s="2" t="str">
        <f t="shared" si="144"/>
        <v/>
      </c>
      <c r="B698" s="2" t="str">
        <f>IF(OR(Settings!$B$42="",C698=Settings!$B$42), IF(AND(TRIM(INDEX(StartDateValues,ROW(A698)))&lt;&gt;"",INDEX(StartDateValues,ROW(A698))&gt;0),INT(INDEX(StartDateValues,ROW(A698))),""),"")</f>
        <v/>
      </c>
      <c r="C698" s="19"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
      <c r="A699" s="2" t="str">
        <f t="shared" si="144"/>
        <v/>
      </c>
      <c r="B699" s="2" t="str">
        <f>IF(OR(Settings!$B$42="",C699=Settings!$B$42), IF(AND(TRIM(INDEX(StartDateValues,ROW(A699)))&lt;&gt;"",INDEX(StartDateValues,ROW(A699))&gt;0),INT(INDEX(StartDateValues,ROW(A699))),""),"")</f>
        <v/>
      </c>
      <c r="C699" s="19"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
      <c r="A700" s="2" t="str">
        <f t="shared" si="144"/>
        <v/>
      </c>
      <c r="B700" s="2" t="str">
        <f>IF(OR(Settings!$B$42="",C700=Settings!$B$42), IF(AND(TRIM(INDEX(StartDateValues,ROW(A700)))&lt;&gt;"",INDEX(StartDateValues,ROW(A700))&gt;0),INT(INDEX(StartDateValues,ROW(A700))),""),"")</f>
        <v/>
      </c>
      <c r="C700" s="19"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
      <c r="A701" s="2" t="str">
        <f t="shared" si="144"/>
        <v/>
      </c>
      <c r="B701" s="2" t="str">
        <f>IF(OR(Settings!$B$42="",C701=Settings!$B$42), IF(AND(TRIM(INDEX(StartDateValues,ROW(A701)))&lt;&gt;"",INDEX(StartDateValues,ROW(A701))&gt;0),INT(INDEX(StartDateValues,ROW(A701))),""),"")</f>
        <v/>
      </c>
      <c r="C701" s="19"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
      <c r="A702" s="2" t="str">
        <f t="shared" si="144"/>
        <v/>
      </c>
      <c r="B702" s="2" t="str">
        <f>IF(OR(Settings!$B$42="",C702=Settings!$B$42), IF(AND(TRIM(INDEX(StartDateValues,ROW(A702)))&lt;&gt;"",INDEX(StartDateValues,ROW(A702))&gt;0),INT(INDEX(StartDateValues,ROW(A702))),""),"")</f>
        <v/>
      </c>
      <c r="C702" s="19"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
      <c r="A703" s="2" t="str">
        <f t="shared" si="144"/>
        <v/>
      </c>
      <c r="B703" s="2" t="str">
        <f>IF(OR(Settings!$B$42="",C703=Settings!$B$42), IF(AND(TRIM(INDEX(StartDateValues,ROW(A703)))&lt;&gt;"",INDEX(StartDateValues,ROW(A703))&gt;0),INT(INDEX(StartDateValues,ROW(A703))),""),"")</f>
        <v/>
      </c>
      <c r="C703" s="19"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
      <c r="A704" s="2" t="str">
        <f t="shared" si="144"/>
        <v/>
      </c>
      <c r="B704" s="2" t="str">
        <f>IF(OR(Settings!$B$42="",C704=Settings!$B$42), IF(AND(TRIM(INDEX(StartDateValues,ROW(A704)))&lt;&gt;"",INDEX(StartDateValues,ROW(A704))&gt;0),INT(INDEX(StartDateValues,ROW(A704))),""),"")</f>
        <v/>
      </c>
      <c r="C704" s="19"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
      <c r="A705" s="2" t="str">
        <f t="shared" si="144"/>
        <v/>
      </c>
      <c r="B705" s="2" t="str">
        <f>IF(OR(Settings!$B$42="",C705=Settings!$B$42), IF(AND(TRIM(INDEX(StartDateValues,ROW(A705)))&lt;&gt;"",INDEX(StartDateValues,ROW(A705))&gt;0),INT(INDEX(StartDateValues,ROW(A705))),""),"")</f>
        <v/>
      </c>
      <c r="C705" s="19"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19"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
      <c r="A707" s="2" t="str">
        <f t="shared" si="158"/>
        <v/>
      </c>
      <c r="B707" s="2" t="str">
        <f>IF(OR(Settings!$B$42="",C707=Settings!$B$42), IF(AND(TRIM(INDEX(StartDateValues,ROW(A707)))&lt;&gt;"",INDEX(StartDateValues,ROW(A707))&gt;0),INT(INDEX(StartDateValues,ROW(A707))),""),"")</f>
        <v/>
      </c>
      <c r="C707" s="19"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
      <c r="A708" s="2" t="str">
        <f t="shared" si="158"/>
        <v/>
      </c>
      <c r="B708" s="2" t="str">
        <f>IF(OR(Settings!$B$42="",C708=Settings!$B$42), IF(AND(TRIM(INDEX(StartDateValues,ROW(A708)))&lt;&gt;"",INDEX(StartDateValues,ROW(A708))&gt;0),INT(INDEX(StartDateValues,ROW(A708))),""),"")</f>
        <v/>
      </c>
      <c r="C708" s="19"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
      <c r="A709" s="2" t="str">
        <f t="shared" si="158"/>
        <v/>
      </c>
      <c r="B709" s="2" t="str">
        <f>IF(OR(Settings!$B$42="",C709=Settings!$B$42), IF(AND(TRIM(INDEX(StartDateValues,ROW(A709)))&lt;&gt;"",INDEX(StartDateValues,ROW(A709))&gt;0),INT(INDEX(StartDateValues,ROW(A709))),""),"")</f>
        <v/>
      </c>
      <c r="C709" s="19"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
      <c r="A710" s="2" t="str">
        <f t="shared" si="158"/>
        <v/>
      </c>
      <c r="B710" s="2" t="str">
        <f>IF(OR(Settings!$B$42="",C710=Settings!$B$42), IF(AND(TRIM(INDEX(StartDateValues,ROW(A710)))&lt;&gt;"",INDEX(StartDateValues,ROW(A710))&gt;0),INT(INDEX(StartDateValues,ROW(A710))),""),"")</f>
        <v/>
      </c>
      <c r="C710" s="19"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
      <c r="A711" s="2" t="str">
        <f t="shared" si="158"/>
        <v/>
      </c>
      <c r="B711" s="2" t="str">
        <f>IF(OR(Settings!$B$42="",C711=Settings!$B$42), IF(AND(TRIM(INDEX(StartDateValues,ROW(A711)))&lt;&gt;"",INDEX(StartDateValues,ROW(A711))&gt;0),INT(INDEX(StartDateValues,ROW(A711))),""),"")</f>
        <v/>
      </c>
      <c r="C711" s="19"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
      <c r="A712" s="2" t="str">
        <f t="shared" si="158"/>
        <v/>
      </c>
      <c r="B712" s="2" t="str">
        <f>IF(OR(Settings!$B$42="",C712=Settings!$B$42), IF(AND(TRIM(INDEX(StartDateValues,ROW(A712)))&lt;&gt;"",INDEX(StartDateValues,ROW(A712))&gt;0),INT(INDEX(StartDateValues,ROW(A712))),""),"")</f>
        <v/>
      </c>
      <c r="C712" s="19"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
      <c r="A713" s="2" t="str">
        <f t="shared" si="158"/>
        <v/>
      </c>
      <c r="B713" s="2" t="str">
        <f>IF(OR(Settings!$B$42="",C713=Settings!$B$42), IF(AND(TRIM(INDEX(StartDateValues,ROW(A713)))&lt;&gt;"",INDEX(StartDateValues,ROW(A713))&gt;0),INT(INDEX(StartDateValues,ROW(A713))),""),"")</f>
        <v/>
      </c>
      <c r="C713" s="19"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
      <c r="A714" s="2" t="str">
        <f t="shared" si="158"/>
        <v/>
      </c>
      <c r="B714" s="2" t="str">
        <f>IF(OR(Settings!$B$42="",C714=Settings!$B$42), IF(AND(TRIM(INDEX(StartDateValues,ROW(A714)))&lt;&gt;"",INDEX(StartDateValues,ROW(A714))&gt;0),INT(INDEX(StartDateValues,ROW(A714))),""),"")</f>
        <v/>
      </c>
      <c r="C714" s="19"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
      <c r="A715" s="2" t="str">
        <f t="shared" si="158"/>
        <v/>
      </c>
      <c r="B715" s="2" t="str">
        <f>IF(OR(Settings!$B$42="",C715=Settings!$B$42), IF(AND(TRIM(INDEX(StartDateValues,ROW(A715)))&lt;&gt;"",INDEX(StartDateValues,ROW(A715))&gt;0),INT(INDEX(StartDateValues,ROW(A715))),""),"")</f>
        <v/>
      </c>
      <c r="C715" s="19"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
      <c r="A716" s="2" t="str">
        <f t="shared" si="158"/>
        <v/>
      </c>
      <c r="B716" s="2" t="str">
        <f>IF(OR(Settings!$B$42="",C716=Settings!$B$42), IF(AND(TRIM(INDEX(StartDateValues,ROW(A716)))&lt;&gt;"",INDEX(StartDateValues,ROW(A716))&gt;0),INT(INDEX(StartDateValues,ROW(A716))),""),"")</f>
        <v/>
      </c>
      <c r="C716" s="19"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
      <c r="A717" s="2" t="str">
        <f t="shared" si="158"/>
        <v/>
      </c>
      <c r="B717" s="2" t="str">
        <f>IF(OR(Settings!$B$42="",C717=Settings!$B$42), IF(AND(TRIM(INDEX(StartDateValues,ROW(A717)))&lt;&gt;"",INDEX(StartDateValues,ROW(A717))&gt;0),INT(INDEX(StartDateValues,ROW(A717))),""),"")</f>
        <v/>
      </c>
      <c r="C717" s="19"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
      <c r="A718" s="2" t="str">
        <f t="shared" si="158"/>
        <v/>
      </c>
      <c r="B718" s="2" t="str">
        <f>IF(OR(Settings!$B$42="",C718=Settings!$B$42), IF(AND(TRIM(INDEX(StartDateValues,ROW(A718)))&lt;&gt;"",INDEX(StartDateValues,ROW(A718))&gt;0),INT(INDEX(StartDateValues,ROW(A718))),""),"")</f>
        <v/>
      </c>
      <c r="C718" s="19"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
      <c r="A719" s="2" t="str">
        <f t="shared" si="158"/>
        <v/>
      </c>
      <c r="B719" s="2" t="str">
        <f>IF(OR(Settings!$B$42="",C719=Settings!$B$42), IF(AND(TRIM(INDEX(StartDateValues,ROW(A719)))&lt;&gt;"",INDEX(StartDateValues,ROW(A719))&gt;0),INT(INDEX(StartDateValues,ROW(A719))),""),"")</f>
        <v/>
      </c>
      <c r="C719" s="19"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
      <c r="A720" s="2" t="str">
        <f t="shared" si="158"/>
        <v/>
      </c>
      <c r="B720" s="2" t="str">
        <f>IF(OR(Settings!$B$42="",C720=Settings!$B$42), IF(AND(TRIM(INDEX(StartDateValues,ROW(A720)))&lt;&gt;"",INDEX(StartDateValues,ROW(A720))&gt;0),INT(INDEX(StartDateValues,ROW(A720))),""),"")</f>
        <v/>
      </c>
      <c r="C720" s="19"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
      <c r="A721" s="2" t="str">
        <f t="shared" si="158"/>
        <v/>
      </c>
      <c r="B721" s="2" t="str">
        <f>IF(OR(Settings!$B$42="",C721=Settings!$B$42), IF(AND(TRIM(INDEX(StartDateValues,ROW(A721)))&lt;&gt;"",INDEX(StartDateValues,ROW(A721))&gt;0),INT(INDEX(StartDateValues,ROW(A721))),""),"")</f>
        <v/>
      </c>
      <c r="C721" s="19"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
      <c r="A722" s="2" t="str">
        <f t="shared" si="158"/>
        <v/>
      </c>
      <c r="B722" s="2" t="str">
        <f>IF(OR(Settings!$B$42="",C722=Settings!$B$42), IF(AND(TRIM(INDEX(StartDateValues,ROW(A722)))&lt;&gt;"",INDEX(StartDateValues,ROW(A722))&gt;0),INT(INDEX(StartDateValues,ROW(A722))),""),"")</f>
        <v/>
      </c>
      <c r="C722" s="19"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
      <c r="A723" s="2" t="str">
        <f t="shared" si="158"/>
        <v/>
      </c>
      <c r="B723" s="2" t="str">
        <f>IF(OR(Settings!$B$42="",C723=Settings!$B$42), IF(AND(TRIM(INDEX(StartDateValues,ROW(A723)))&lt;&gt;"",INDEX(StartDateValues,ROW(A723))&gt;0),INT(INDEX(StartDateValues,ROW(A723))),""),"")</f>
        <v/>
      </c>
      <c r="C723" s="19"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
      <c r="A724" s="2" t="str">
        <f t="shared" si="158"/>
        <v/>
      </c>
      <c r="B724" s="2" t="str">
        <f>IF(OR(Settings!$B$42="",C724=Settings!$B$42), IF(AND(TRIM(INDEX(StartDateValues,ROW(A724)))&lt;&gt;"",INDEX(StartDateValues,ROW(A724))&gt;0),INT(INDEX(StartDateValues,ROW(A724))),""),"")</f>
        <v/>
      </c>
      <c r="C724" s="19"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
      <c r="A725" s="2" t="str">
        <f t="shared" si="158"/>
        <v/>
      </c>
      <c r="B725" s="2" t="str">
        <f>IF(OR(Settings!$B$42="",C725=Settings!$B$42), IF(AND(TRIM(INDEX(StartDateValues,ROW(A725)))&lt;&gt;"",INDEX(StartDateValues,ROW(A725))&gt;0),INT(INDEX(StartDateValues,ROW(A725))),""),"")</f>
        <v/>
      </c>
      <c r="C725" s="19"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
      <c r="A726" s="2" t="str">
        <f t="shared" si="158"/>
        <v/>
      </c>
      <c r="B726" s="2" t="str">
        <f>IF(OR(Settings!$B$42="",C726=Settings!$B$42), IF(AND(TRIM(INDEX(StartDateValues,ROW(A726)))&lt;&gt;"",INDEX(StartDateValues,ROW(A726))&gt;0),INT(INDEX(StartDateValues,ROW(A726))),""),"")</f>
        <v/>
      </c>
      <c r="C726" s="19"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
      <c r="A727" s="2" t="str">
        <f t="shared" si="158"/>
        <v/>
      </c>
      <c r="B727" s="2" t="str">
        <f>IF(OR(Settings!$B$42="",C727=Settings!$B$42), IF(AND(TRIM(INDEX(StartDateValues,ROW(A727)))&lt;&gt;"",INDEX(StartDateValues,ROW(A727))&gt;0),INT(INDEX(StartDateValues,ROW(A727))),""),"")</f>
        <v/>
      </c>
      <c r="C727" s="19"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
      <c r="A728" s="2" t="str">
        <f t="shared" si="158"/>
        <v/>
      </c>
      <c r="B728" s="2" t="str">
        <f>IF(OR(Settings!$B$42="",C728=Settings!$B$42), IF(AND(TRIM(INDEX(StartDateValues,ROW(A728)))&lt;&gt;"",INDEX(StartDateValues,ROW(A728))&gt;0),INT(INDEX(StartDateValues,ROW(A728))),""),"")</f>
        <v/>
      </c>
      <c r="C728" s="19"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
      <c r="A729" s="2" t="str">
        <f t="shared" si="158"/>
        <v/>
      </c>
      <c r="B729" s="2" t="str">
        <f>IF(OR(Settings!$B$42="",C729=Settings!$B$42), IF(AND(TRIM(INDEX(StartDateValues,ROW(A729)))&lt;&gt;"",INDEX(StartDateValues,ROW(A729))&gt;0),INT(INDEX(StartDateValues,ROW(A729))),""),"")</f>
        <v/>
      </c>
      <c r="C729" s="19"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
      <c r="A730" s="2" t="str">
        <f t="shared" si="158"/>
        <v/>
      </c>
      <c r="B730" s="2" t="str">
        <f>IF(OR(Settings!$B$42="",C730=Settings!$B$42), IF(AND(TRIM(INDEX(StartDateValues,ROW(A730)))&lt;&gt;"",INDEX(StartDateValues,ROW(A730))&gt;0),INT(INDEX(StartDateValues,ROW(A730))),""),"")</f>
        <v/>
      </c>
      <c r="C730" s="19"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
      <c r="A731" s="2" t="str">
        <f t="shared" si="158"/>
        <v/>
      </c>
      <c r="B731" s="2" t="str">
        <f>IF(OR(Settings!$B$42="",C731=Settings!$B$42), IF(AND(TRIM(INDEX(StartDateValues,ROW(A731)))&lt;&gt;"",INDEX(StartDateValues,ROW(A731))&gt;0),INT(INDEX(StartDateValues,ROW(A731))),""),"")</f>
        <v/>
      </c>
      <c r="C731" s="19"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
      <c r="A732" s="2" t="str">
        <f t="shared" si="158"/>
        <v/>
      </c>
      <c r="B732" s="2" t="str">
        <f>IF(OR(Settings!$B$42="",C732=Settings!$B$42), IF(AND(TRIM(INDEX(StartDateValues,ROW(A732)))&lt;&gt;"",INDEX(StartDateValues,ROW(A732))&gt;0),INT(INDEX(StartDateValues,ROW(A732))),""),"")</f>
        <v/>
      </c>
      <c r="C732" s="19"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
      <c r="A733" s="2" t="str">
        <f t="shared" si="158"/>
        <v/>
      </c>
      <c r="B733" s="2" t="str">
        <f>IF(OR(Settings!$B$42="",C733=Settings!$B$42), IF(AND(TRIM(INDEX(StartDateValues,ROW(A733)))&lt;&gt;"",INDEX(StartDateValues,ROW(A733))&gt;0),INT(INDEX(StartDateValues,ROW(A733))),""),"")</f>
        <v/>
      </c>
      <c r="C733" s="19"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
      <c r="A734" s="2" t="str">
        <f t="shared" si="158"/>
        <v/>
      </c>
      <c r="B734" s="2" t="str">
        <f>IF(OR(Settings!$B$42="",C734=Settings!$B$42), IF(AND(TRIM(INDEX(StartDateValues,ROW(A734)))&lt;&gt;"",INDEX(StartDateValues,ROW(A734))&gt;0),INT(INDEX(StartDateValues,ROW(A734))),""),"")</f>
        <v/>
      </c>
      <c r="C734" s="19"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
      <c r="A735" s="2" t="str">
        <f t="shared" si="158"/>
        <v/>
      </c>
      <c r="B735" s="2" t="str">
        <f>IF(OR(Settings!$B$42="",C735=Settings!$B$42), IF(AND(TRIM(INDEX(StartDateValues,ROW(A735)))&lt;&gt;"",INDEX(StartDateValues,ROW(A735))&gt;0),INT(INDEX(StartDateValues,ROW(A735))),""),"")</f>
        <v/>
      </c>
      <c r="C735" s="19"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
      <c r="A736" s="2" t="str">
        <f t="shared" si="158"/>
        <v/>
      </c>
      <c r="B736" s="2" t="str">
        <f>IF(OR(Settings!$B$42="",C736=Settings!$B$42), IF(AND(TRIM(INDEX(StartDateValues,ROW(A736)))&lt;&gt;"",INDEX(StartDateValues,ROW(A736))&gt;0),INT(INDEX(StartDateValues,ROW(A736))),""),"")</f>
        <v/>
      </c>
      <c r="C736" s="19"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
      <c r="A737" s="2" t="str">
        <f t="shared" si="158"/>
        <v/>
      </c>
      <c r="B737" s="2" t="str">
        <f>IF(OR(Settings!$B$42="",C737=Settings!$B$42), IF(AND(TRIM(INDEX(StartDateValues,ROW(A737)))&lt;&gt;"",INDEX(StartDateValues,ROW(A737))&gt;0),INT(INDEX(StartDateValues,ROW(A737))),""),"")</f>
        <v/>
      </c>
      <c r="C737" s="19"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
      <c r="A738" s="2" t="str">
        <f t="shared" si="158"/>
        <v/>
      </c>
      <c r="B738" s="2" t="str">
        <f>IF(OR(Settings!$B$42="",C738=Settings!$B$42), IF(AND(TRIM(INDEX(StartDateValues,ROW(A738)))&lt;&gt;"",INDEX(StartDateValues,ROW(A738))&gt;0),INT(INDEX(StartDateValues,ROW(A738))),""),"")</f>
        <v/>
      </c>
      <c r="C738" s="19"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
      <c r="A739" s="2" t="str">
        <f t="shared" si="158"/>
        <v/>
      </c>
      <c r="B739" s="2" t="str">
        <f>IF(OR(Settings!$B$42="",C739=Settings!$B$42), IF(AND(TRIM(INDEX(StartDateValues,ROW(A739)))&lt;&gt;"",INDEX(StartDateValues,ROW(A739))&gt;0),INT(INDEX(StartDateValues,ROW(A739))),""),"")</f>
        <v/>
      </c>
      <c r="C739" s="19"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
      <c r="A740" s="2" t="str">
        <f t="shared" si="158"/>
        <v/>
      </c>
      <c r="B740" s="2" t="str">
        <f>IF(OR(Settings!$B$42="",C740=Settings!$B$42), IF(AND(TRIM(INDEX(StartDateValues,ROW(A740)))&lt;&gt;"",INDEX(StartDateValues,ROW(A740))&gt;0),INT(INDEX(StartDateValues,ROW(A740))),""),"")</f>
        <v/>
      </c>
      <c r="C740" s="19"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
      <c r="A741" s="2" t="str">
        <f t="shared" si="158"/>
        <v/>
      </c>
      <c r="B741" s="2" t="str">
        <f>IF(OR(Settings!$B$42="",C741=Settings!$B$42), IF(AND(TRIM(INDEX(StartDateValues,ROW(A741)))&lt;&gt;"",INDEX(StartDateValues,ROW(A741))&gt;0),INT(INDEX(StartDateValues,ROW(A741))),""),"")</f>
        <v/>
      </c>
      <c r="C741" s="19"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
      <c r="A742" s="2" t="str">
        <f t="shared" si="158"/>
        <v/>
      </c>
      <c r="B742" s="2" t="str">
        <f>IF(OR(Settings!$B$42="",C742=Settings!$B$42), IF(AND(TRIM(INDEX(StartDateValues,ROW(A742)))&lt;&gt;"",INDEX(StartDateValues,ROW(A742))&gt;0),INT(INDEX(StartDateValues,ROW(A742))),""),"")</f>
        <v/>
      </c>
      <c r="C742" s="19"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
      <c r="A743" s="2" t="str">
        <f t="shared" si="158"/>
        <v/>
      </c>
      <c r="B743" s="2" t="str">
        <f>IF(OR(Settings!$B$42="",C743=Settings!$B$42), IF(AND(TRIM(INDEX(StartDateValues,ROW(A743)))&lt;&gt;"",INDEX(StartDateValues,ROW(A743))&gt;0),INT(INDEX(StartDateValues,ROW(A743))),""),"")</f>
        <v/>
      </c>
      <c r="C743" s="19"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
      <c r="A744" s="2" t="str">
        <f t="shared" si="158"/>
        <v/>
      </c>
      <c r="B744" s="2" t="str">
        <f>IF(OR(Settings!$B$42="",C744=Settings!$B$42), IF(AND(TRIM(INDEX(StartDateValues,ROW(A744)))&lt;&gt;"",INDEX(StartDateValues,ROW(A744))&gt;0),INT(INDEX(StartDateValues,ROW(A744))),""),"")</f>
        <v/>
      </c>
      <c r="C744" s="19"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
      <c r="A745" s="2" t="str">
        <f t="shared" si="158"/>
        <v/>
      </c>
      <c r="B745" s="2" t="str">
        <f>IF(OR(Settings!$B$42="",C745=Settings!$B$42), IF(AND(TRIM(INDEX(StartDateValues,ROW(A745)))&lt;&gt;"",INDEX(StartDateValues,ROW(A745))&gt;0),INT(INDEX(StartDateValues,ROW(A745))),""),"")</f>
        <v/>
      </c>
      <c r="C745" s="19"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
      <c r="A746" s="2" t="str">
        <f t="shared" si="158"/>
        <v/>
      </c>
      <c r="B746" s="2" t="str">
        <f>IF(OR(Settings!$B$42="",C746=Settings!$B$42), IF(AND(TRIM(INDEX(StartDateValues,ROW(A746)))&lt;&gt;"",INDEX(StartDateValues,ROW(A746))&gt;0),INT(INDEX(StartDateValues,ROW(A746))),""),"")</f>
        <v/>
      </c>
      <c r="C746" s="19"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
      <c r="A747" s="2" t="str">
        <f t="shared" si="158"/>
        <v/>
      </c>
      <c r="B747" s="2" t="str">
        <f>IF(OR(Settings!$B$42="",C747=Settings!$B$42), IF(AND(TRIM(INDEX(StartDateValues,ROW(A747)))&lt;&gt;"",INDEX(StartDateValues,ROW(A747))&gt;0),INT(INDEX(StartDateValues,ROW(A747))),""),"")</f>
        <v/>
      </c>
      <c r="C747" s="19"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
      <c r="A748" s="2" t="str">
        <f t="shared" si="158"/>
        <v/>
      </c>
      <c r="B748" s="2" t="str">
        <f>IF(OR(Settings!$B$42="",C748=Settings!$B$42), IF(AND(TRIM(INDEX(StartDateValues,ROW(A748)))&lt;&gt;"",INDEX(StartDateValues,ROW(A748))&gt;0),INT(INDEX(StartDateValues,ROW(A748))),""),"")</f>
        <v/>
      </c>
      <c r="C748" s="19"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
      <c r="A749" s="2" t="str">
        <f t="shared" si="158"/>
        <v/>
      </c>
      <c r="B749" s="2" t="str">
        <f>IF(OR(Settings!$B$42="",C749=Settings!$B$42), IF(AND(TRIM(INDEX(StartDateValues,ROW(A749)))&lt;&gt;"",INDEX(StartDateValues,ROW(A749))&gt;0),INT(INDEX(StartDateValues,ROW(A749))),""),"")</f>
        <v/>
      </c>
      <c r="C749" s="19"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
      <c r="A750" s="2" t="str">
        <f t="shared" si="158"/>
        <v/>
      </c>
      <c r="B750" s="2" t="str">
        <f>IF(OR(Settings!$B$42="",C750=Settings!$B$42), IF(AND(TRIM(INDEX(StartDateValues,ROW(A750)))&lt;&gt;"",INDEX(StartDateValues,ROW(A750))&gt;0),INT(INDEX(StartDateValues,ROW(A750))),""),"")</f>
        <v/>
      </c>
      <c r="C750" s="19"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
      <c r="A751" s="2" t="str">
        <f t="shared" si="158"/>
        <v/>
      </c>
      <c r="B751" s="2" t="str">
        <f>IF(OR(Settings!$B$42="",C751=Settings!$B$42), IF(AND(TRIM(INDEX(StartDateValues,ROW(A751)))&lt;&gt;"",INDEX(StartDateValues,ROW(A751))&gt;0),INT(INDEX(StartDateValues,ROW(A751))),""),"")</f>
        <v/>
      </c>
      <c r="C751" s="19"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
      <c r="A752" s="2" t="str">
        <f t="shared" si="158"/>
        <v/>
      </c>
      <c r="B752" s="2" t="str">
        <f>IF(OR(Settings!$B$42="",C752=Settings!$B$42), IF(AND(TRIM(INDEX(StartDateValues,ROW(A752)))&lt;&gt;"",INDEX(StartDateValues,ROW(A752))&gt;0),INT(INDEX(StartDateValues,ROW(A752))),""),"")</f>
        <v/>
      </c>
      <c r="C752" s="19"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
      <c r="A753" s="2" t="str">
        <f t="shared" si="158"/>
        <v/>
      </c>
      <c r="B753" s="2" t="str">
        <f>IF(OR(Settings!$B$42="",C753=Settings!$B$42), IF(AND(TRIM(INDEX(StartDateValues,ROW(A753)))&lt;&gt;"",INDEX(StartDateValues,ROW(A753))&gt;0),INT(INDEX(StartDateValues,ROW(A753))),""),"")</f>
        <v/>
      </c>
      <c r="C753" s="19"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
      <c r="A754" s="2" t="str">
        <f t="shared" si="158"/>
        <v/>
      </c>
      <c r="B754" s="2" t="str">
        <f>IF(OR(Settings!$B$42="",C754=Settings!$B$42), IF(AND(TRIM(INDEX(StartDateValues,ROW(A754)))&lt;&gt;"",INDEX(StartDateValues,ROW(A754))&gt;0),INT(INDEX(StartDateValues,ROW(A754))),""),"")</f>
        <v/>
      </c>
      <c r="C754" s="19"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
      <c r="A755" s="2" t="str">
        <f t="shared" si="158"/>
        <v/>
      </c>
      <c r="B755" s="2" t="str">
        <f>IF(OR(Settings!$B$42="",C755=Settings!$B$42), IF(AND(TRIM(INDEX(StartDateValues,ROW(A755)))&lt;&gt;"",INDEX(StartDateValues,ROW(A755))&gt;0),INT(INDEX(StartDateValues,ROW(A755))),""),"")</f>
        <v/>
      </c>
      <c r="C755" s="19"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
      <c r="A756" s="2" t="str">
        <f t="shared" si="158"/>
        <v/>
      </c>
      <c r="B756" s="2" t="str">
        <f>IF(OR(Settings!$B$42="",C756=Settings!$B$42), IF(AND(TRIM(INDEX(StartDateValues,ROW(A756)))&lt;&gt;"",INDEX(StartDateValues,ROW(A756))&gt;0),INT(INDEX(StartDateValues,ROW(A756))),""),"")</f>
        <v/>
      </c>
      <c r="C756" s="19"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
      <c r="A757" s="2" t="str">
        <f t="shared" si="158"/>
        <v/>
      </c>
      <c r="B757" s="2" t="str">
        <f>IF(OR(Settings!$B$42="",C757=Settings!$B$42), IF(AND(TRIM(INDEX(StartDateValues,ROW(A757)))&lt;&gt;"",INDEX(StartDateValues,ROW(A757))&gt;0),INT(INDEX(StartDateValues,ROW(A757))),""),"")</f>
        <v/>
      </c>
      <c r="C757" s="19"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
      <c r="A758" s="2" t="str">
        <f t="shared" si="158"/>
        <v/>
      </c>
      <c r="B758" s="2" t="str">
        <f>IF(OR(Settings!$B$42="",C758=Settings!$B$42), IF(AND(TRIM(INDEX(StartDateValues,ROW(A758)))&lt;&gt;"",INDEX(StartDateValues,ROW(A758))&gt;0),INT(INDEX(StartDateValues,ROW(A758))),""),"")</f>
        <v/>
      </c>
      <c r="C758" s="19"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
      <c r="A759" s="2" t="str">
        <f t="shared" si="158"/>
        <v/>
      </c>
      <c r="B759" s="2" t="str">
        <f>IF(OR(Settings!$B$42="",C759=Settings!$B$42), IF(AND(TRIM(INDEX(StartDateValues,ROW(A759)))&lt;&gt;"",INDEX(StartDateValues,ROW(A759))&gt;0),INT(INDEX(StartDateValues,ROW(A759))),""),"")</f>
        <v/>
      </c>
      <c r="C759" s="19"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
      <c r="A760" s="2" t="str">
        <f t="shared" si="158"/>
        <v/>
      </c>
      <c r="B760" s="2" t="str">
        <f>IF(OR(Settings!$B$42="",C760=Settings!$B$42), IF(AND(TRIM(INDEX(StartDateValues,ROW(A760)))&lt;&gt;"",INDEX(StartDateValues,ROW(A760))&gt;0),INT(INDEX(StartDateValues,ROW(A760))),""),"")</f>
        <v/>
      </c>
      <c r="C760" s="19"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
      <c r="A761" s="2" t="str">
        <f t="shared" si="158"/>
        <v/>
      </c>
      <c r="B761" s="2" t="str">
        <f>IF(OR(Settings!$B$42="",C761=Settings!$B$42), IF(AND(TRIM(INDEX(StartDateValues,ROW(A761)))&lt;&gt;"",INDEX(StartDateValues,ROW(A761))&gt;0),INT(INDEX(StartDateValues,ROW(A761))),""),"")</f>
        <v/>
      </c>
      <c r="C761" s="19"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
      <c r="A762" s="2" t="str">
        <f t="shared" si="158"/>
        <v/>
      </c>
      <c r="B762" s="2" t="str">
        <f>IF(OR(Settings!$B$42="",C762=Settings!$B$42), IF(AND(TRIM(INDEX(StartDateValues,ROW(A762)))&lt;&gt;"",INDEX(StartDateValues,ROW(A762))&gt;0),INT(INDEX(StartDateValues,ROW(A762))),""),"")</f>
        <v/>
      </c>
      <c r="C762" s="19"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
      <c r="A763" s="2" t="str">
        <f t="shared" si="158"/>
        <v/>
      </c>
      <c r="B763" s="2" t="str">
        <f>IF(OR(Settings!$B$42="",C763=Settings!$B$42), IF(AND(TRIM(INDEX(StartDateValues,ROW(A763)))&lt;&gt;"",INDEX(StartDateValues,ROW(A763))&gt;0),INT(INDEX(StartDateValues,ROW(A763))),""),"")</f>
        <v/>
      </c>
      <c r="C763" s="19"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
      <c r="A764" s="2" t="str">
        <f t="shared" si="158"/>
        <v/>
      </c>
      <c r="B764" s="2" t="str">
        <f>IF(OR(Settings!$B$42="",C764=Settings!$B$42), IF(AND(TRIM(INDEX(StartDateValues,ROW(A764)))&lt;&gt;"",INDEX(StartDateValues,ROW(A764))&gt;0),INT(INDEX(StartDateValues,ROW(A764))),""),"")</f>
        <v/>
      </c>
      <c r="C764" s="19"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
      <c r="A765" s="2" t="str">
        <f t="shared" si="158"/>
        <v/>
      </c>
      <c r="B765" s="2" t="str">
        <f>IF(OR(Settings!$B$42="",C765=Settings!$B$42), IF(AND(TRIM(INDEX(StartDateValues,ROW(A765)))&lt;&gt;"",INDEX(StartDateValues,ROW(A765))&gt;0),INT(INDEX(StartDateValues,ROW(A765))),""),"")</f>
        <v/>
      </c>
      <c r="C765" s="19"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
      <c r="A766" s="2" t="str">
        <f t="shared" si="158"/>
        <v/>
      </c>
      <c r="B766" s="2" t="str">
        <f>IF(OR(Settings!$B$42="",C766=Settings!$B$42), IF(AND(TRIM(INDEX(StartDateValues,ROW(A766)))&lt;&gt;"",INDEX(StartDateValues,ROW(A766))&gt;0),INT(INDEX(StartDateValues,ROW(A766))),""),"")</f>
        <v/>
      </c>
      <c r="C766" s="19"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
      <c r="A767" s="2" t="str">
        <f t="shared" si="158"/>
        <v/>
      </c>
      <c r="B767" s="2" t="str">
        <f>IF(OR(Settings!$B$42="",C767=Settings!$B$42), IF(AND(TRIM(INDEX(StartDateValues,ROW(A767)))&lt;&gt;"",INDEX(StartDateValues,ROW(A767))&gt;0),INT(INDEX(StartDateValues,ROW(A767))),""),"")</f>
        <v/>
      </c>
      <c r="C767" s="19"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
      <c r="A768" s="2" t="str">
        <f t="shared" si="158"/>
        <v/>
      </c>
      <c r="B768" s="2" t="str">
        <f>IF(OR(Settings!$B$42="",C768=Settings!$B$42), IF(AND(TRIM(INDEX(StartDateValues,ROW(A768)))&lt;&gt;"",INDEX(StartDateValues,ROW(A768))&gt;0),INT(INDEX(StartDateValues,ROW(A768))),""),"")</f>
        <v/>
      </c>
      <c r="C768" s="19"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
      <c r="A769" s="2" t="str">
        <f t="shared" si="158"/>
        <v/>
      </c>
      <c r="B769" s="2" t="str">
        <f>IF(OR(Settings!$B$42="",C769=Settings!$B$42), IF(AND(TRIM(INDEX(StartDateValues,ROW(A769)))&lt;&gt;"",INDEX(StartDateValues,ROW(A769))&gt;0),INT(INDEX(StartDateValues,ROW(A769))),""),"")</f>
        <v/>
      </c>
      <c r="C769" s="19"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19"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
      <c r="A771" s="2" t="str">
        <f t="shared" si="172"/>
        <v/>
      </c>
      <c r="B771" s="2" t="str">
        <f>IF(OR(Settings!$B$42="",C771=Settings!$B$42), IF(AND(TRIM(INDEX(StartDateValues,ROW(A771)))&lt;&gt;"",INDEX(StartDateValues,ROW(A771))&gt;0),INT(INDEX(StartDateValues,ROW(A771))),""),"")</f>
        <v/>
      </c>
      <c r="C771" s="19"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
      <c r="A772" s="2" t="str">
        <f t="shared" si="172"/>
        <v/>
      </c>
      <c r="B772" s="2" t="str">
        <f>IF(OR(Settings!$B$42="",C772=Settings!$B$42), IF(AND(TRIM(INDEX(StartDateValues,ROW(A772)))&lt;&gt;"",INDEX(StartDateValues,ROW(A772))&gt;0),INT(INDEX(StartDateValues,ROW(A772))),""),"")</f>
        <v/>
      </c>
      <c r="C772" s="19"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
      <c r="A773" s="2" t="str">
        <f t="shared" si="172"/>
        <v/>
      </c>
      <c r="B773" s="2" t="str">
        <f>IF(OR(Settings!$B$42="",C773=Settings!$B$42), IF(AND(TRIM(INDEX(StartDateValues,ROW(A773)))&lt;&gt;"",INDEX(StartDateValues,ROW(A773))&gt;0),INT(INDEX(StartDateValues,ROW(A773))),""),"")</f>
        <v/>
      </c>
      <c r="C773" s="19"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
      <c r="A774" s="2" t="str">
        <f t="shared" si="172"/>
        <v/>
      </c>
      <c r="B774" s="2" t="str">
        <f>IF(OR(Settings!$B$42="",C774=Settings!$B$42), IF(AND(TRIM(INDEX(StartDateValues,ROW(A774)))&lt;&gt;"",INDEX(StartDateValues,ROW(A774))&gt;0),INT(INDEX(StartDateValues,ROW(A774))),""),"")</f>
        <v/>
      </c>
      <c r="C774" s="19"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
      <c r="A775" s="2" t="str">
        <f t="shared" si="172"/>
        <v/>
      </c>
      <c r="B775" s="2" t="str">
        <f>IF(OR(Settings!$B$42="",C775=Settings!$B$42), IF(AND(TRIM(INDEX(StartDateValues,ROW(A775)))&lt;&gt;"",INDEX(StartDateValues,ROW(A775))&gt;0),INT(INDEX(StartDateValues,ROW(A775))),""),"")</f>
        <v/>
      </c>
      <c r="C775" s="19"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
      <c r="A776" s="2" t="str">
        <f t="shared" si="172"/>
        <v/>
      </c>
      <c r="B776" s="2" t="str">
        <f>IF(OR(Settings!$B$42="",C776=Settings!$B$42), IF(AND(TRIM(INDEX(StartDateValues,ROW(A776)))&lt;&gt;"",INDEX(StartDateValues,ROW(A776))&gt;0),INT(INDEX(StartDateValues,ROW(A776))),""),"")</f>
        <v/>
      </c>
      <c r="C776" s="19"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
      <c r="A777" s="2" t="str">
        <f t="shared" si="172"/>
        <v/>
      </c>
      <c r="B777" s="2" t="str">
        <f>IF(OR(Settings!$B$42="",C777=Settings!$B$42), IF(AND(TRIM(INDEX(StartDateValues,ROW(A777)))&lt;&gt;"",INDEX(StartDateValues,ROW(A777))&gt;0),INT(INDEX(StartDateValues,ROW(A777))),""),"")</f>
        <v/>
      </c>
      <c r="C777" s="19"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
      <c r="A778" s="2" t="str">
        <f t="shared" si="172"/>
        <v/>
      </c>
      <c r="B778" s="2" t="str">
        <f>IF(OR(Settings!$B$42="",C778=Settings!$B$42), IF(AND(TRIM(INDEX(StartDateValues,ROW(A778)))&lt;&gt;"",INDEX(StartDateValues,ROW(A778))&gt;0),INT(INDEX(StartDateValues,ROW(A778))),""),"")</f>
        <v/>
      </c>
      <c r="C778" s="19"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
      <c r="A779" s="2" t="str">
        <f t="shared" si="172"/>
        <v/>
      </c>
      <c r="B779" s="2" t="str">
        <f>IF(OR(Settings!$B$42="",C779=Settings!$B$42), IF(AND(TRIM(INDEX(StartDateValues,ROW(A779)))&lt;&gt;"",INDEX(StartDateValues,ROW(A779))&gt;0),INT(INDEX(StartDateValues,ROW(A779))),""),"")</f>
        <v/>
      </c>
      <c r="C779" s="19"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
      <c r="A780" s="2" t="str">
        <f t="shared" si="172"/>
        <v/>
      </c>
      <c r="B780" s="2" t="str">
        <f>IF(OR(Settings!$B$42="",C780=Settings!$B$42), IF(AND(TRIM(INDEX(StartDateValues,ROW(A780)))&lt;&gt;"",INDEX(StartDateValues,ROW(A780))&gt;0),INT(INDEX(StartDateValues,ROW(A780))),""),"")</f>
        <v/>
      </c>
      <c r="C780" s="19"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
      <c r="A781" s="2" t="str">
        <f t="shared" si="172"/>
        <v/>
      </c>
      <c r="B781" s="2" t="str">
        <f>IF(OR(Settings!$B$42="",C781=Settings!$B$42), IF(AND(TRIM(INDEX(StartDateValues,ROW(A781)))&lt;&gt;"",INDEX(StartDateValues,ROW(A781))&gt;0),INT(INDEX(StartDateValues,ROW(A781))),""),"")</f>
        <v/>
      </c>
      <c r="C781" s="19"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
      <c r="A782" s="2" t="str">
        <f t="shared" si="172"/>
        <v/>
      </c>
      <c r="B782" s="2" t="str">
        <f>IF(OR(Settings!$B$42="",C782=Settings!$B$42), IF(AND(TRIM(INDEX(StartDateValues,ROW(A782)))&lt;&gt;"",INDEX(StartDateValues,ROW(A782))&gt;0),INT(INDEX(StartDateValues,ROW(A782))),""),"")</f>
        <v/>
      </c>
      <c r="C782" s="19"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
      <c r="A783" s="2" t="str">
        <f t="shared" si="172"/>
        <v/>
      </c>
      <c r="B783" s="2" t="str">
        <f>IF(OR(Settings!$B$42="",C783=Settings!$B$42), IF(AND(TRIM(INDEX(StartDateValues,ROW(A783)))&lt;&gt;"",INDEX(StartDateValues,ROW(A783))&gt;0),INT(INDEX(StartDateValues,ROW(A783))),""),"")</f>
        <v/>
      </c>
      <c r="C783" s="19"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
      <c r="A784" s="2" t="str">
        <f t="shared" si="172"/>
        <v/>
      </c>
      <c r="B784" s="2" t="str">
        <f>IF(OR(Settings!$B$42="",C784=Settings!$B$42), IF(AND(TRIM(INDEX(StartDateValues,ROW(A784)))&lt;&gt;"",INDEX(StartDateValues,ROW(A784))&gt;0),INT(INDEX(StartDateValues,ROW(A784))),""),"")</f>
        <v/>
      </c>
      <c r="C784" s="19"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
      <c r="A785" s="2" t="str">
        <f t="shared" si="172"/>
        <v/>
      </c>
      <c r="B785" s="2" t="str">
        <f>IF(OR(Settings!$B$42="",C785=Settings!$B$42), IF(AND(TRIM(INDEX(StartDateValues,ROW(A785)))&lt;&gt;"",INDEX(StartDateValues,ROW(A785))&gt;0),INT(INDEX(StartDateValues,ROW(A785))),""),"")</f>
        <v/>
      </c>
      <c r="C785" s="19"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
      <c r="A786" s="2" t="str">
        <f t="shared" si="172"/>
        <v/>
      </c>
      <c r="B786" s="2" t="str">
        <f>IF(OR(Settings!$B$42="",C786=Settings!$B$42), IF(AND(TRIM(INDEX(StartDateValues,ROW(A786)))&lt;&gt;"",INDEX(StartDateValues,ROW(A786))&gt;0),INT(INDEX(StartDateValues,ROW(A786))),""),"")</f>
        <v/>
      </c>
      <c r="C786" s="19"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
      <c r="A787" s="2" t="str">
        <f t="shared" si="172"/>
        <v/>
      </c>
      <c r="B787" s="2" t="str">
        <f>IF(OR(Settings!$B$42="",C787=Settings!$B$42), IF(AND(TRIM(INDEX(StartDateValues,ROW(A787)))&lt;&gt;"",INDEX(StartDateValues,ROW(A787))&gt;0),INT(INDEX(StartDateValues,ROW(A787))),""),"")</f>
        <v/>
      </c>
      <c r="C787" s="19"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
      <c r="A788" s="2" t="str">
        <f t="shared" si="172"/>
        <v/>
      </c>
      <c r="B788" s="2" t="str">
        <f>IF(OR(Settings!$B$42="",C788=Settings!$B$42), IF(AND(TRIM(INDEX(StartDateValues,ROW(A788)))&lt;&gt;"",INDEX(StartDateValues,ROW(A788))&gt;0),INT(INDEX(StartDateValues,ROW(A788))),""),"")</f>
        <v/>
      </c>
      <c r="C788" s="19"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
      <c r="A789" s="2" t="str">
        <f t="shared" si="172"/>
        <v/>
      </c>
      <c r="B789" s="2" t="str">
        <f>IF(OR(Settings!$B$42="",C789=Settings!$B$42), IF(AND(TRIM(INDEX(StartDateValues,ROW(A789)))&lt;&gt;"",INDEX(StartDateValues,ROW(A789))&gt;0),INT(INDEX(StartDateValues,ROW(A789))),""),"")</f>
        <v/>
      </c>
      <c r="C789" s="19"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
      <c r="A790" s="2" t="str">
        <f t="shared" si="172"/>
        <v/>
      </c>
      <c r="B790" s="2" t="str">
        <f>IF(OR(Settings!$B$42="",C790=Settings!$B$42), IF(AND(TRIM(INDEX(StartDateValues,ROW(A790)))&lt;&gt;"",INDEX(StartDateValues,ROW(A790))&gt;0),INT(INDEX(StartDateValues,ROW(A790))),""),"")</f>
        <v/>
      </c>
      <c r="C790" s="19"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
      <c r="A791" s="2" t="str">
        <f t="shared" si="172"/>
        <v/>
      </c>
      <c r="B791" s="2" t="str">
        <f>IF(OR(Settings!$B$42="",C791=Settings!$B$42), IF(AND(TRIM(INDEX(StartDateValues,ROW(A791)))&lt;&gt;"",INDEX(StartDateValues,ROW(A791))&gt;0),INT(INDEX(StartDateValues,ROW(A791))),""),"")</f>
        <v/>
      </c>
      <c r="C791" s="19"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
      <c r="A792" s="2" t="str">
        <f t="shared" si="172"/>
        <v/>
      </c>
      <c r="B792" s="2" t="str">
        <f>IF(OR(Settings!$B$42="",C792=Settings!$B$42), IF(AND(TRIM(INDEX(StartDateValues,ROW(A792)))&lt;&gt;"",INDEX(StartDateValues,ROW(A792))&gt;0),INT(INDEX(StartDateValues,ROW(A792))),""),"")</f>
        <v/>
      </c>
      <c r="C792" s="19"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
      <c r="A793" s="2" t="str">
        <f t="shared" si="172"/>
        <v/>
      </c>
      <c r="B793" s="2" t="str">
        <f>IF(OR(Settings!$B$42="",C793=Settings!$B$42), IF(AND(TRIM(INDEX(StartDateValues,ROW(A793)))&lt;&gt;"",INDEX(StartDateValues,ROW(A793))&gt;0),INT(INDEX(StartDateValues,ROW(A793))),""),"")</f>
        <v/>
      </c>
      <c r="C793" s="19"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
      <c r="A794" s="2" t="str">
        <f t="shared" si="172"/>
        <v/>
      </c>
      <c r="B794" s="2" t="str">
        <f>IF(OR(Settings!$B$42="",C794=Settings!$B$42), IF(AND(TRIM(INDEX(StartDateValues,ROW(A794)))&lt;&gt;"",INDEX(StartDateValues,ROW(A794))&gt;0),INT(INDEX(StartDateValues,ROW(A794))),""),"")</f>
        <v/>
      </c>
      <c r="C794" s="19"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
      <c r="A795" s="2" t="str">
        <f t="shared" si="172"/>
        <v/>
      </c>
      <c r="B795" s="2" t="str">
        <f>IF(OR(Settings!$B$42="",C795=Settings!$B$42), IF(AND(TRIM(INDEX(StartDateValues,ROW(A795)))&lt;&gt;"",INDEX(StartDateValues,ROW(A795))&gt;0),INT(INDEX(StartDateValues,ROW(A795))),""),"")</f>
        <v/>
      </c>
      <c r="C795" s="19"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
      <c r="A796" s="2" t="str">
        <f t="shared" si="172"/>
        <v/>
      </c>
      <c r="B796" s="2" t="str">
        <f>IF(OR(Settings!$B$42="",C796=Settings!$B$42), IF(AND(TRIM(INDEX(StartDateValues,ROW(A796)))&lt;&gt;"",INDEX(StartDateValues,ROW(A796))&gt;0),INT(INDEX(StartDateValues,ROW(A796))),""),"")</f>
        <v/>
      </c>
      <c r="C796" s="19"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
      <c r="A797" s="2" t="str">
        <f t="shared" si="172"/>
        <v/>
      </c>
      <c r="B797" s="2" t="str">
        <f>IF(OR(Settings!$B$42="",C797=Settings!$B$42), IF(AND(TRIM(INDEX(StartDateValues,ROW(A797)))&lt;&gt;"",INDEX(StartDateValues,ROW(A797))&gt;0),INT(INDEX(StartDateValues,ROW(A797))),""),"")</f>
        <v/>
      </c>
      <c r="C797" s="19"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
      <c r="A798" s="2" t="str">
        <f t="shared" si="172"/>
        <v/>
      </c>
      <c r="B798" s="2" t="str">
        <f>IF(OR(Settings!$B$42="",C798=Settings!$B$42), IF(AND(TRIM(INDEX(StartDateValues,ROW(A798)))&lt;&gt;"",INDEX(StartDateValues,ROW(A798))&gt;0),INT(INDEX(StartDateValues,ROW(A798))),""),"")</f>
        <v/>
      </c>
      <c r="C798" s="19"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
      <c r="A799" s="2" t="str">
        <f t="shared" si="172"/>
        <v/>
      </c>
      <c r="B799" s="2" t="str">
        <f>IF(OR(Settings!$B$42="",C799=Settings!$B$42), IF(AND(TRIM(INDEX(StartDateValues,ROW(A799)))&lt;&gt;"",INDEX(StartDateValues,ROW(A799))&gt;0),INT(INDEX(StartDateValues,ROW(A799))),""),"")</f>
        <v/>
      </c>
      <c r="C799" s="19"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
      <c r="A800" s="2" t="str">
        <f t="shared" si="172"/>
        <v/>
      </c>
      <c r="B800" s="2" t="str">
        <f>IF(OR(Settings!$B$42="",C800=Settings!$B$42), IF(AND(TRIM(INDEX(StartDateValues,ROW(A800)))&lt;&gt;"",INDEX(StartDateValues,ROW(A800))&gt;0),INT(INDEX(StartDateValues,ROW(A800))),""),"")</f>
        <v/>
      </c>
      <c r="C800" s="19"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
      <c r="A801" s="2" t="str">
        <f t="shared" si="172"/>
        <v/>
      </c>
      <c r="B801" s="2" t="str">
        <f>IF(OR(Settings!$B$42="",C801=Settings!$B$42), IF(AND(TRIM(INDEX(StartDateValues,ROW(A801)))&lt;&gt;"",INDEX(StartDateValues,ROW(A801))&gt;0),INT(INDEX(StartDateValues,ROW(A801))),""),"")</f>
        <v/>
      </c>
      <c r="C801" s="19"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
      <c r="A802" s="2" t="str">
        <f t="shared" si="172"/>
        <v/>
      </c>
      <c r="B802" s="2" t="str">
        <f>IF(OR(Settings!$B$42="",C802=Settings!$B$42), IF(AND(TRIM(INDEX(StartDateValues,ROW(A802)))&lt;&gt;"",INDEX(StartDateValues,ROW(A802))&gt;0),INT(INDEX(StartDateValues,ROW(A802))),""),"")</f>
        <v/>
      </c>
      <c r="C802" s="19"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
      <c r="A803" s="2" t="str">
        <f t="shared" si="172"/>
        <v/>
      </c>
      <c r="B803" s="2" t="str">
        <f>IF(OR(Settings!$B$42="",C803=Settings!$B$42), IF(AND(TRIM(INDEX(StartDateValues,ROW(A803)))&lt;&gt;"",INDEX(StartDateValues,ROW(A803))&gt;0),INT(INDEX(StartDateValues,ROW(A803))),""),"")</f>
        <v/>
      </c>
      <c r="C803" s="19"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
      <c r="A804" s="2" t="str">
        <f t="shared" si="172"/>
        <v/>
      </c>
      <c r="B804" s="2" t="str">
        <f>IF(OR(Settings!$B$42="",C804=Settings!$B$42), IF(AND(TRIM(INDEX(StartDateValues,ROW(A804)))&lt;&gt;"",INDEX(StartDateValues,ROW(A804))&gt;0),INT(INDEX(StartDateValues,ROW(A804))),""),"")</f>
        <v/>
      </c>
      <c r="C804" s="19"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
      <c r="A805" s="2" t="str">
        <f t="shared" si="172"/>
        <v/>
      </c>
      <c r="B805" s="2" t="str">
        <f>IF(OR(Settings!$B$42="",C805=Settings!$B$42), IF(AND(TRIM(INDEX(StartDateValues,ROW(A805)))&lt;&gt;"",INDEX(StartDateValues,ROW(A805))&gt;0),INT(INDEX(StartDateValues,ROW(A805))),""),"")</f>
        <v/>
      </c>
      <c r="C805" s="19"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
      <c r="A806" s="2" t="str">
        <f t="shared" si="172"/>
        <v/>
      </c>
      <c r="B806" s="2" t="str">
        <f>IF(OR(Settings!$B$42="",C806=Settings!$B$42), IF(AND(TRIM(INDEX(StartDateValues,ROW(A806)))&lt;&gt;"",INDEX(StartDateValues,ROW(A806))&gt;0),INT(INDEX(StartDateValues,ROW(A806))),""),"")</f>
        <v/>
      </c>
      <c r="C806" s="19"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
      <c r="A807" s="2" t="str">
        <f t="shared" si="172"/>
        <v/>
      </c>
      <c r="B807" s="2" t="str">
        <f>IF(OR(Settings!$B$42="",C807=Settings!$B$42), IF(AND(TRIM(INDEX(StartDateValues,ROW(A807)))&lt;&gt;"",INDEX(StartDateValues,ROW(A807))&gt;0),INT(INDEX(StartDateValues,ROW(A807))),""),"")</f>
        <v/>
      </c>
      <c r="C807" s="19"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
      <c r="A808" s="2" t="str">
        <f t="shared" si="172"/>
        <v/>
      </c>
      <c r="B808" s="2" t="str">
        <f>IF(OR(Settings!$B$42="",C808=Settings!$B$42), IF(AND(TRIM(INDEX(StartDateValues,ROW(A808)))&lt;&gt;"",INDEX(StartDateValues,ROW(A808))&gt;0),INT(INDEX(StartDateValues,ROW(A808))),""),"")</f>
        <v/>
      </c>
      <c r="C808" s="19"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
      <c r="A809" s="2" t="str">
        <f t="shared" si="172"/>
        <v/>
      </c>
      <c r="B809" s="2" t="str">
        <f>IF(OR(Settings!$B$42="",C809=Settings!$B$42), IF(AND(TRIM(INDEX(StartDateValues,ROW(A809)))&lt;&gt;"",INDEX(StartDateValues,ROW(A809))&gt;0),INT(INDEX(StartDateValues,ROW(A809))),""),"")</f>
        <v/>
      </c>
      <c r="C809" s="19"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
      <c r="A810" s="2" t="str">
        <f t="shared" si="172"/>
        <v/>
      </c>
      <c r="B810" s="2" t="str">
        <f>IF(OR(Settings!$B$42="",C810=Settings!$B$42), IF(AND(TRIM(INDEX(StartDateValues,ROW(A810)))&lt;&gt;"",INDEX(StartDateValues,ROW(A810))&gt;0),INT(INDEX(StartDateValues,ROW(A810))),""),"")</f>
        <v/>
      </c>
      <c r="C810" s="19"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
      <c r="A811" s="2" t="str">
        <f t="shared" si="172"/>
        <v/>
      </c>
      <c r="B811" s="2" t="str">
        <f>IF(OR(Settings!$B$42="",C811=Settings!$B$42), IF(AND(TRIM(INDEX(StartDateValues,ROW(A811)))&lt;&gt;"",INDEX(StartDateValues,ROW(A811))&gt;0),INT(INDEX(StartDateValues,ROW(A811))),""),"")</f>
        <v/>
      </c>
      <c r="C811" s="19"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
      <c r="A812" s="2" t="str">
        <f t="shared" si="172"/>
        <v/>
      </c>
      <c r="B812" s="2" t="str">
        <f>IF(OR(Settings!$B$42="",C812=Settings!$B$42), IF(AND(TRIM(INDEX(StartDateValues,ROW(A812)))&lt;&gt;"",INDEX(StartDateValues,ROW(A812))&gt;0),INT(INDEX(StartDateValues,ROW(A812))),""),"")</f>
        <v/>
      </c>
      <c r="C812" s="19"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
      <c r="A813" s="2" t="str">
        <f t="shared" si="172"/>
        <v/>
      </c>
      <c r="B813" s="2" t="str">
        <f>IF(OR(Settings!$B$42="",C813=Settings!$B$42), IF(AND(TRIM(INDEX(StartDateValues,ROW(A813)))&lt;&gt;"",INDEX(StartDateValues,ROW(A813))&gt;0),INT(INDEX(StartDateValues,ROW(A813))),""),"")</f>
        <v/>
      </c>
      <c r="C813" s="19"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
      <c r="A814" s="2" t="str">
        <f t="shared" si="172"/>
        <v/>
      </c>
      <c r="B814" s="2" t="str">
        <f>IF(OR(Settings!$B$42="",C814=Settings!$B$42), IF(AND(TRIM(INDEX(StartDateValues,ROW(A814)))&lt;&gt;"",INDEX(StartDateValues,ROW(A814))&gt;0),INT(INDEX(StartDateValues,ROW(A814))),""),"")</f>
        <v/>
      </c>
      <c r="C814" s="19"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
      <c r="A815" s="2" t="str">
        <f t="shared" si="172"/>
        <v/>
      </c>
      <c r="B815" s="2" t="str">
        <f>IF(OR(Settings!$B$42="",C815=Settings!$B$42), IF(AND(TRIM(INDEX(StartDateValues,ROW(A815)))&lt;&gt;"",INDEX(StartDateValues,ROW(A815))&gt;0),INT(INDEX(StartDateValues,ROW(A815))),""),"")</f>
        <v/>
      </c>
      <c r="C815" s="19"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
      <c r="A816" s="2" t="str">
        <f t="shared" si="172"/>
        <v/>
      </c>
      <c r="B816" s="2" t="str">
        <f>IF(OR(Settings!$B$42="",C816=Settings!$B$42), IF(AND(TRIM(INDEX(StartDateValues,ROW(A816)))&lt;&gt;"",INDEX(StartDateValues,ROW(A816))&gt;0),INT(INDEX(StartDateValues,ROW(A816))),""),"")</f>
        <v/>
      </c>
      <c r="C816" s="19"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
      <c r="A817" s="2" t="str">
        <f t="shared" si="172"/>
        <v/>
      </c>
      <c r="B817" s="2" t="str">
        <f>IF(OR(Settings!$B$42="",C817=Settings!$B$42), IF(AND(TRIM(INDEX(StartDateValues,ROW(A817)))&lt;&gt;"",INDEX(StartDateValues,ROW(A817))&gt;0),INT(INDEX(StartDateValues,ROW(A817))),""),"")</f>
        <v/>
      </c>
      <c r="C817" s="19"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
      <c r="A818" s="2" t="str">
        <f t="shared" si="172"/>
        <v/>
      </c>
      <c r="B818" s="2" t="str">
        <f>IF(OR(Settings!$B$42="",C818=Settings!$B$42), IF(AND(TRIM(INDEX(StartDateValues,ROW(A818)))&lt;&gt;"",INDEX(StartDateValues,ROW(A818))&gt;0),INT(INDEX(StartDateValues,ROW(A818))),""),"")</f>
        <v/>
      </c>
      <c r="C818" s="19"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
      <c r="A819" s="2" t="str">
        <f t="shared" si="172"/>
        <v/>
      </c>
      <c r="B819" s="2" t="str">
        <f>IF(OR(Settings!$B$42="",C819=Settings!$B$42), IF(AND(TRIM(INDEX(StartDateValues,ROW(A819)))&lt;&gt;"",INDEX(StartDateValues,ROW(A819))&gt;0),INT(INDEX(StartDateValues,ROW(A819))),""),"")</f>
        <v/>
      </c>
      <c r="C819" s="19"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
      <c r="A820" s="2" t="str">
        <f t="shared" si="172"/>
        <v/>
      </c>
      <c r="B820" s="2" t="str">
        <f>IF(OR(Settings!$B$42="",C820=Settings!$B$42), IF(AND(TRIM(INDEX(StartDateValues,ROW(A820)))&lt;&gt;"",INDEX(StartDateValues,ROW(A820))&gt;0),INT(INDEX(StartDateValues,ROW(A820))),""),"")</f>
        <v/>
      </c>
      <c r="C820" s="19"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
      <c r="A821" s="2" t="str">
        <f t="shared" si="172"/>
        <v/>
      </c>
      <c r="B821" s="2" t="str">
        <f>IF(OR(Settings!$B$42="",C821=Settings!$B$42), IF(AND(TRIM(INDEX(StartDateValues,ROW(A821)))&lt;&gt;"",INDEX(StartDateValues,ROW(A821))&gt;0),INT(INDEX(StartDateValues,ROW(A821))),""),"")</f>
        <v/>
      </c>
      <c r="C821" s="19"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
      <c r="A822" s="2" t="str">
        <f t="shared" si="172"/>
        <v/>
      </c>
      <c r="B822" s="2" t="str">
        <f>IF(OR(Settings!$B$42="",C822=Settings!$B$42), IF(AND(TRIM(INDEX(StartDateValues,ROW(A822)))&lt;&gt;"",INDEX(StartDateValues,ROW(A822))&gt;0),INT(INDEX(StartDateValues,ROW(A822))),""),"")</f>
        <v/>
      </c>
      <c r="C822" s="19"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
      <c r="A823" s="2" t="str">
        <f t="shared" si="172"/>
        <v/>
      </c>
      <c r="B823" s="2" t="str">
        <f>IF(OR(Settings!$B$42="",C823=Settings!$B$42), IF(AND(TRIM(INDEX(StartDateValues,ROW(A823)))&lt;&gt;"",INDEX(StartDateValues,ROW(A823))&gt;0),INT(INDEX(StartDateValues,ROW(A823))),""),"")</f>
        <v/>
      </c>
      <c r="C823" s="19"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
      <c r="A824" s="2" t="str">
        <f t="shared" si="172"/>
        <v/>
      </c>
      <c r="B824" s="2" t="str">
        <f>IF(OR(Settings!$B$42="",C824=Settings!$B$42), IF(AND(TRIM(INDEX(StartDateValues,ROW(A824)))&lt;&gt;"",INDEX(StartDateValues,ROW(A824))&gt;0),INT(INDEX(StartDateValues,ROW(A824))),""),"")</f>
        <v/>
      </c>
      <c r="C824" s="19"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
      <c r="A825" s="2" t="str">
        <f t="shared" si="172"/>
        <v/>
      </c>
      <c r="B825" s="2" t="str">
        <f>IF(OR(Settings!$B$42="",C825=Settings!$B$42), IF(AND(TRIM(INDEX(StartDateValues,ROW(A825)))&lt;&gt;"",INDEX(StartDateValues,ROW(A825))&gt;0),INT(INDEX(StartDateValues,ROW(A825))),""),"")</f>
        <v/>
      </c>
      <c r="C825" s="19"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
      <c r="A826" s="2" t="str">
        <f t="shared" si="172"/>
        <v/>
      </c>
      <c r="B826" s="2" t="str">
        <f>IF(OR(Settings!$B$42="",C826=Settings!$B$42), IF(AND(TRIM(INDEX(StartDateValues,ROW(A826)))&lt;&gt;"",INDEX(StartDateValues,ROW(A826))&gt;0),INT(INDEX(StartDateValues,ROW(A826))),""),"")</f>
        <v/>
      </c>
      <c r="C826" s="19"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
      <c r="A827" s="2" t="str">
        <f t="shared" si="172"/>
        <v/>
      </c>
      <c r="B827" s="2" t="str">
        <f>IF(OR(Settings!$B$42="",C827=Settings!$B$42), IF(AND(TRIM(INDEX(StartDateValues,ROW(A827)))&lt;&gt;"",INDEX(StartDateValues,ROW(A827))&gt;0),INT(INDEX(StartDateValues,ROW(A827))),""),"")</f>
        <v/>
      </c>
      <c r="C827" s="19"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
      <c r="A828" s="2" t="str">
        <f t="shared" si="172"/>
        <v/>
      </c>
      <c r="B828" s="2" t="str">
        <f>IF(OR(Settings!$B$42="",C828=Settings!$B$42), IF(AND(TRIM(INDEX(StartDateValues,ROW(A828)))&lt;&gt;"",INDEX(StartDateValues,ROW(A828))&gt;0),INT(INDEX(StartDateValues,ROW(A828))),""),"")</f>
        <v/>
      </c>
      <c r="C828" s="19"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
      <c r="A829" s="2" t="str">
        <f t="shared" si="172"/>
        <v/>
      </c>
      <c r="B829" s="2" t="str">
        <f>IF(OR(Settings!$B$42="",C829=Settings!$B$42), IF(AND(TRIM(INDEX(StartDateValues,ROW(A829)))&lt;&gt;"",INDEX(StartDateValues,ROW(A829))&gt;0),INT(INDEX(StartDateValues,ROW(A829))),""),"")</f>
        <v/>
      </c>
      <c r="C829" s="19"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
      <c r="A830" s="2" t="str">
        <f t="shared" si="172"/>
        <v/>
      </c>
      <c r="B830" s="2" t="str">
        <f>IF(OR(Settings!$B$42="",C830=Settings!$B$42), IF(AND(TRIM(INDEX(StartDateValues,ROW(A830)))&lt;&gt;"",INDEX(StartDateValues,ROW(A830))&gt;0),INT(INDEX(StartDateValues,ROW(A830))),""),"")</f>
        <v/>
      </c>
      <c r="C830" s="19"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
      <c r="A831" s="2" t="str">
        <f t="shared" si="172"/>
        <v/>
      </c>
      <c r="B831" s="2" t="str">
        <f>IF(OR(Settings!$B$42="",C831=Settings!$B$42), IF(AND(TRIM(INDEX(StartDateValues,ROW(A831)))&lt;&gt;"",INDEX(StartDateValues,ROW(A831))&gt;0),INT(INDEX(StartDateValues,ROW(A831))),""),"")</f>
        <v/>
      </c>
      <c r="C831" s="19"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
      <c r="A832" s="2" t="str">
        <f t="shared" si="172"/>
        <v/>
      </c>
      <c r="B832" s="2" t="str">
        <f>IF(OR(Settings!$B$42="",C832=Settings!$B$42), IF(AND(TRIM(INDEX(StartDateValues,ROW(A832)))&lt;&gt;"",INDEX(StartDateValues,ROW(A832))&gt;0),INT(INDEX(StartDateValues,ROW(A832))),""),"")</f>
        <v/>
      </c>
      <c r="C832" s="19"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
      <c r="A833" s="2" t="str">
        <f t="shared" si="172"/>
        <v/>
      </c>
      <c r="B833" s="2" t="str">
        <f>IF(OR(Settings!$B$42="",C833=Settings!$B$42), IF(AND(TRIM(INDEX(StartDateValues,ROW(A833)))&lt;&gt;"",INDEX(StartDateValues,ROW(A833))&gt;0),INT(INDEX(StartDateValues,ROW(A833))),""),"")</f>
        <v/>
      </c>
      <c r="C833" s="19"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19"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
      <c r="A835" s="2" t="str">
        <f t="shared" si="186"/>
        <v/>
      </c>
      <c r="B835" s="2" t="str">
        <f>IF(OR(Settings!$B$42="",C835=Settings!$B$42), IF(AND(TRIM(INDEX(StartDateValues,ROW(A835)))&lt;&gt;"",INDEX(StartDateValues,ROW(A835))&gt;0),INT(INDEX(StartDateValues,ROW(A835))),""),"")</f>
        <v/>
      </c>
      <c r="C835" s="19"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
      <c r="A836" s="2" t="str">
        <f t="shared" si="186"/>
        <v/>
      </c>
      <c r="B836" s="2" t="str">
        <f>IF(OR(Settings!$B$42="",C836=Settings!$B$42), IF(AND(TRIM(INDEX(StartDateValues,ROW(A836)))&lt;&gt;"",INDEX(StartDateValues,ROW(A836))&gt;0),INT(INDEX(StartDateValues,ROW(A836))),""),"")</f>
        <v/>
      </c>
      <c r="C836" s="19"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
      <c r="A837" s="2" t="str">
        <f t="shared" si="186"/>
        <v/>
      </c>
      <c r="B837" s="2" t="str">
        <f>IF(OR(Settings!$B$42="",C837=Settings!$B$42), IF(AND(TRIM(INDEX(StartDateValues,ROW(A837)))&lt;&gt;"",INDEX(StartDateValues,ROW(A837))&gt;0),INT(INDEX(StartDateValues,ROW(A837))),""),"")</f>
        <v/>
      </c>
      <c r="C837" s="19"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
      <c r="A838" s="2" t="str">
        <f t="shared" si="186"/>
        <v/>
      </c>
      <c r="B838" s="2" t="str">
        <f>IF(OR(Settings!$B$42="",C838=Settings!$B$42), IF(AND(TRIM(INDEX(StartDateValues,ROW(A838)))&lt;&gt;"",INDEX(StartDateValues,ROW(A838))&gt;0),INT(INDEX(StartDateValues,ROW(A838))),""),"")</f>
        <v/>
      </c>
      <c r="C838" s="19"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
      <c r="A839" s="2" t="str">
        <f t="shared" si="186"/>
        <v/>
      </c>
      <c r="B839" s="2" t="str">
        <f>IF(OR(Settings!$B$42="",C839=Settings!$B$42), IF(AND(TRIM(INDEX(StartDateValues,ROW(A839)))&lt;&gt;"",INDEX(StartDateValues,ROW(A839))&gt;0),INT(INDEX(StartDateValues,ROW(A839))),""),"")</f>
        <v/>
      </c>
      <c r="C839" s="19"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
      <c r="A840" s="2" t="str">
        <f t="shared" si="186"/>
        <v/>
      </c>
      <c r="B840" s="2" t="str">
        <f>IF(OR(Settings!$B$42="",C840=Settings!$B$42), IF(AND(TRIM(INDEX(StartDateValues,ROW(A840)))&lt;&gt;"",INDEX(StartDateValues,ROW(A840))&gt;0),INT(INDEX(StartDateValues,ROW(A840))),""),"")</f>
        <v/>
      </c>
      <c r="C840" s="19"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
      <c r="A841" s="2" t="str">
        <f t="shared" si="186"/>
        <v/>
      </c>
      <c r="B841" s="2" t="str">
        <f>IF(OR(Settings!$B$42="",C841=Settings!$B$42), IF(AND(TRIM(INDEX(StartDateValues,ROW(A841)))&lt;&gt;"",INDEX(StartDateValues,ROW(A841))&gt;0),INT(INDEX(StartDateValues,ROW(A841))),""),"")</f>
        <v/>
      </c>
      <c r="C841" s="19"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
      <c r="A842" s="2" t="str">
        <f t="shared" si="186"/>
        <v/>
      </c>
      <c r="B842" s="2" t="str">
        <f>IF(OR(Settings!$B$42="",C842=Settings!$B$42), IF(AND(TRIM(INDEX(StartDateValues,ROW(A842)))&lt;&gt;"",INDEX(StartDateValues,ROW(A842))&gt;0),INT(INDEX(StartDateValues,ROW(A842))),""),"")</f>
        <v/>
      </c>
      <c r="C842" s="19"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
      <c r="A843" s="2" t="str">
        <f t="shared" si="186"/>
        <v/>
      </c>
      <c r="B843" s="2" t="str">
        <f>IF(OR(Settings!$B$42="",C843=Settings!$B$42), IF(AND(TRIM(INDEX(StartDateValues,ROW(A843)))&lt;&gt;"",INDEX(StartDateValues,ROW(A843))&gt;0),INT(INDEX(StartDateValues,ROW(A843))),""),"")</f>
        <v/>
      </c>
      <c r="C843" s="19"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
      <c r="A844" s="2" t="str">
        <f t="shared" si="186"/>
        <v/>
      </c>
      <c r="B844" s="2" t="str">
        <f>IF(OR(Settings!$B$42="",C844=Settings!$B$42), IF(AND(TRIM(INDEX(StartDateValues,ROW(A844)))&lt;&gt;"",INDEX(StartDateValues,ROW(A844))&gt;0),INT(INDEX(StartDateValues,ROW(A844))),""),"")</f>
        <v/>
      </c>
      <c r="C844" s="19"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
      <c r="A845" s="2" t="str">
        <f t="shared" si="186"/>
        <v/>
      </c>
      <c r="B845" s="2" t="str">
        <f>IF(OR(Settings!$B$42="",C845=Settings!$B$42), IF(AND(TRIM(INDEX(StartDateValues,ROW(A845)))&lt;&gt;"",INDEX(StartDateValues,ROW(A845))&gt;0),INT(INDEX(StartDateValues,ROW(A845))),""),"")</f>
        <v/>
      </c>
      <c r="C845" s="19"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
      <c r="A846" s="2" t="str">
        <f t="shared" si="186"/>
        <v/>
      </c>
      <c r="B846" s="2" t="str">
        <f>IF(OR(Settings!$B$42="",C846=Settings!$B$42), IF(AND(TRIM(INDEX(StartDateValues,ROW(A846)))&lt;&gt;"",INDEX(StartDateValues,ROW(A846))&gt;0),INT(INDEX(StartDateValues,ROW(A846))),""),"")</f>
        <v/>
      </c>
      <c r="C846" s="19"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
      <c r="A847" s="2" t="str">
        <f t="shared" si="186"/>
        <v/>
      </c>
      <c r="B847" s="2" t="str">
        <f>IF(OR(Settings!$B$42="",C847=Settings!$B$42), IF(AND(TRIM(INDEX(StartDateValues,ROW(A847)))&lt;&gt;"",INDEX(StartDateValues,ROW(A847))&gt;0),INT(INDEX(StartDateValues,ROW(A847))),""),"")</f>
        <v/>
      </c>
      <c r="C847" s="19"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
      <c r="A848" s="2" t="str">
        <f t="shared" si="186"/>
        <v/>
      </c>
      <c r="B848" s="2" t="str">
        <f>IF(OR(Settings!$B$42="",C848=Settings!$B$42), IF(AND(TRIM(INDEX(StartDateValues,ROW(A848)))&lt;&gt;"",INDEX(StartDateValues,ROW(A848))&gt;0),INT(INDEX(StartDateValues,ROW(A848))),""),"")</f>
        <v/>
      </c>
      <c r="C848" s="19"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
      <c r="A849" s="2" t="str">
        <f t="shared" si="186"/>
        <v/>
      </c>
      <c r="B849" s="2" t="str">
        <f>IF(OR(Settings!$B$42="",C849=Settings!$B$42), IF(AND(TRIM(INDEX(StartDateValues,ROW(A849)))&lt;&gt;"",INDEX(StartDateValues,ROW(A849))&gt;0),INT(INDEX(StartDateValues,ROW(A849))),""),"")</f>
        <v/>
      </c>
      <c r="C849" s="19"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
      <c r="A850" s="2" t="str">
        <f t="shared" si="186"/>
        <v/>
      </c>
      <c r="B850" s="2" t="str">
        <f>IF(OR(Settings!$B$42="",C850=Settings!$B$42), IF(AND(TRIM(INDEX(StartDateValues,ROW(A850)))&lt;&gt;"",INDEX(StartDateValues,ROW(A850))&gt;0),INT(INDEX(StartDateValues,ROW(A850))),""),"")</f>
        <v/>
      </c>
      <c r="C850" s="19"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
      <c r="A851" s="2" t="str">
        <f t="shared" si="186"/>
        <v/>
      </c>
      <c r="B851" s="2" t="str">
        <f>IF(OR(Settings!$B$42="",C851=Settings!$B$42), IF(AND(TRIM(INDEX(StartDateValues,ROW(A851)))&lt;&gt;"",INDEX(StartDateValues,ROW(A851))&gt;0),INT(INDEX(StartDateValues,ROW(A851))),""),"")</f>
        <v/>
      </c>
      <c r="C851" s="19"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
      <c r="A852" s="2" t="str">
        <f t="shared" si="186"/>
        <v/>
      </c>
      <c r="B852" s="2" t="str">
        <f>IF(OR(Settings!$B$42="",C852=Settings!$B$42), IF(AND(TRIM(INDEX(StartDateValues,ROW(A852)))&lt;&gt;"",INDEX(StartDateValues,ROW(A852))&gt;0),INT(INDEX(StartDateValues,ROW(A852))),""),"")</f>
        <v/>
      </c>
      <c r="C852" s="19"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
      <c r="A853" s="2" t="str">
        <f t="shared" si="186"/>
        <v/>
      </c>
      <c r="B853" s="2" t="str">
        <f>IF(OR(Settings!$B$42="",C853=Settings!$B$42), IF(AND(TRIM(INDEX(StartDateValues,ROW(A853)))&lt;&gt;"",INDEX(StartDateValues,ROW(A853))&gt;0),INT(INDEX(StartDateValues,ROW(A853))),""),"")</f>
        <v/>
      </c>
      <c r="C853" s="19"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
      <c r="A854" s="2" t="str">
        <f t="shared" si="186"/>
        <v/>
      </c>
      <c r="B854" s="2" t="str">
        <f>IF(OR(Settings!$B$42="",C854=Settings!$B$42), IF(AND(TRIM(INDEX(StartDateValues,ROW(A854)))&lt;&gt;"",INDEX(StartDateValues,ROW(A854))&gt;0),INT(INDEX(StartDateValues,ROW(A854))),""),"")</f>
        <v/>
      </c>
      <c r="C854" s="19"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
      <c r="A855" s="2" t="str">
        <f t="shared" si="186"/>
        <v/>
      </c>
      <c r="B855" s="2" t="str">
        <f>IF(OR(Settings!$B$42="",C855=Settings!$B$42), IF(AND(TRIM(INDEX(StartDateValues,ROW(A855)))&lt;&gt;"",INDEX(StartDateValues,ROW(A855))&gt;0),INT(INDEX(StartDateValues,ROW(A855))),""),"")</f>
        <v/>
      </c>
      <c r="C855" s="19"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
      <c r="A856" s="2" t="str">
        <f t="shared" si="186"/>
        <v/>
      </c>
      <c r="B856" s="2" t="str">
        <f>IF(OR(Settings!$B$42="",C856=Settings!$B$42), IF(AND(TRIM(INDEX(StartDateValues,ROW(A856)))&lt;&gt;"",INDEX(StartDateValues,ROW(A856))&gt;0),INT(INDEX(StartDateValues,ROW(A856))),""),"")</f>
        <v/>
      </c>
      <c r="C856" s="19"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
      <c r="A857" s="2" t="str">
        <f t="shared" si="186"/>
        <v/>
      </c>
      <c r="B857" s="2" t="str">
        <f>IF(OR(Settings!$B$42="",C857=Settings!$B$42), IF(AND(TRIM(INDEX(StartDateValues,ROW(A857)))&lt;&gt;"",INDEX(StartDateValues,ROW(A857))&gt;0),INT(INDEX(StartDateValues,ROW(A857))),""),"")</f>
        <v/>
      </c>
      <c r="C857" s="19"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
      <c r="A858" s="2" t="str">
        <f t="shared" si="186"/>
        <v/>
      </c>
      <c r="B858" s="2" t="str">
        <f>IF(OR(Settings!$B$42="",C858=Settings!$B$42), IF(AND(TRIM(INDEX(StartDateValues,ROW(A858)))&lt;&gt;"",INDEX(StartDateValues,ROW(A858))&gt;0),INT(INDEX(StartDateValues,ROW(A858))),""),"")</f>
        <v/>
      </c>
      <c r="C858" s="19"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
      <c r="A859" s="2" t="str">
        <f t="shared" si="186"/>
        <v/>
      </c>
      <c r="B859" s="2" t="str">
        <f>IF(OR(Settings!$B$42="",C859=Settings!$B$42), IF(AND(TRIM(INDEX(StartDateValues,ROW(A859)))&lt;&gt;"",INDEX(StartDateValues,ROW(A859))&gt;0),INT(INDEX(StartDateValues,ROW(A859))),""),"")</f>
        <v/>
      </c>
      <c r="C859" s="19"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
      <c r="A860" s="2" t="str">
        <f t="shared" si="186"/>
        <v/>
      </c>
      <c r="B860" s="2" t="str">
        <f>IF(OR(Settings!$B$42="",C860=Settings!$B$42), IF(AND(TRIM(INDEX(StartDateValues,ROW(A860)))&lt;&gt;"",INDEX(StartDateValues,ROW(A860))&gt;0),INT(INDEX(StartDateValues,ROW(A860))),""),"")</f>
        <v/>
      </c>
      <c r="C860" s="19"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
      <c r="A861" s="2" t="str">
        <f t="shared" si="186"/>
        <v/>
      </c>
      <c r="B861" s="2" t="str">
        <f>IF(OR(Settings!$B$42="",C861=Settings!$B$42), IF(AND(TRIM(INDEX(StartDateValues,ROW(A861)))&lt;&gt;"",INDEX(StartDateValues,ROW(A861))&gt;0),INT(INDEX(StartDateValues,ROW(A861))),""),"")</f>
        <v/>
      </c>
      <c r="C861" s="19"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
      <c r="A862" s="2" t="str">
        <f t="shared" si="186"/>
        <v/>
      </c>
      <c r="B862" s="2" t="str">
        <f>IF(OR(Settings!$B$42="",C862=Settings!$B$42), IF(AND(TRIM(INDEX(StartDateValues,ROW(A862)))&lt;&gt;"",INDEX(StartDateValues,ROW(A862))&gt;0),INT(INDEX(StartDateValues,ROW(A862))),""),"")</f>
        <v/>
      </c>
      <c r="C862" s="19"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
      <c r="A863" s="2" t="str">
        <f t="shared" si="186"/>
        <v/>
      </c>
      <c r="B863" s="2" t="str">
        <f>IF(OR(Settings!$B$42="",C863=Settings!$B$42), IF(AND(TRIM(INDEX(StartDateValues,ROW(A863)))&lt;&gt;"",INDEX(StartDateValues,ROW(A863))&gt;0),INT(INDEX(StartDateValues,ROW(A863))),""),"")</f>
        <v/>
      </c>
      <c r="C863" s="19"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
      <c r="A864" s="2" t="str">
        <f t="shared" si="186"/>
        <v/>
      </c>
      <c r="B864" s="2" t="str">
        <f>IF(OR(Settings!$B$42="",C864=Settings!$B$42), IF(AND(TRIM(INDEX(StartDateValues,ROW(A864)))&lt;&gt;"",INDEX(StartDateValues,ROW(A864))&gt;0),INT(INDEX(StartDateValues,ROW(A864))),""),"")</f>
        <v/>
      </c>
      <c r="C864" s="19"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
      <c r="A865" s="2" t="str">
        <f t="shared" si="186"/>
        <v/>
      </c>
      <c r="B865" s="2" t="str">
        <f>IF(OR(Settings!$B$42="",C865=Settings!$B$42), IF(AND(TRIM(INDEX(StartDateValues,ROW(A865)))&lt;&gt;"",INDEX(StartDateValues,ROW(A865))&gt;0),INT(INDEX(StartDateValues,ROW(A865))),""),"")</f>
        <v/>
      </c>
      <c r="C865" s="19"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
      <c r="A866" s="2" t="str">
        <f t="shared" si="186"/>
        <v/>
      </c>
      <c r="B866" s="2" t="str">
        <f>IF(OR(Settings!$B$42="",C866=Settings!$B$42), IF(AND(TRIM(INDEX(StartDateValues,ROW(A866)))&lt;&gt;"",INDEX(StartDateValues,ROW(A866))&gt;0),INT(INDEX(StartDateValues,ROW(A866))),""),"")</f>
        <v/>
      </c>
      <c r="C866" s="19"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
      <c r="A867" s="2" t="str">
        <f t="shared" si="186"/>
        <v/>
      </c>
      <c r="B867" s="2" t="str">
        <f>IF(OR(Settings!$B$42="",C867=Settings!$B$42), IF(AND(TRIM(INDEX(StartDateValues,ROW(A867)))&lt;&gt;"",INDEX(StartDateValues,ROW(A867))&gt;0),INT(INDEX(StartDateValues,ROW(A867))),""),"")</f>
        <v/>
      </c>
      <c r="C867" s="19"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
      <c r="A868" s="2" t="str">
        <f t="shared" si="186"/>
        <v/>
      </c>
      <c r="B868" s="2" t="str">
        <f>IF(OR(Settings!$B$42="",C868=Settings!$B$42), IF(AND(TRIM(INDEX(StartDateValues,ROW(A868)))&lt;&gt;"",INDEX(StartDateValues,ROW(A868))&gt;0),INT(INDEX(StartDateValues,ROW(A868))),""),"")</f>
        <v/>
      </c>
      <c r="C868" s="19"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
      <c r="A869" s="2" t="str">
        <f t="shared" si="186"/>
        <v/>
      </c>
      <c r="B869" s="2" t="str">
        <f>IF(OR(Settings!$B$42="",C869=Settings!$B$42), IF(AND(TRIM(INDEX(StartDateValues,ROW(A869)))&lt;&gt;"",INDEX(StartDateValues,ROW(A869))&gt;0),INT(INDEX(StartDateValues,ROW(A869))),""),"")</f>
        <v/>
      </c>
      <c r="C869" s="19"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
      <c r="A870" s="2" t="str">
        <f t="shared" si="186"/>
        <v/>
      </c>
      <c r="B870" s="2" t="str">
        <f>IF(OR(Settings!$B$42="",C870=Settings!$B$42), IF(AND(TRIM(INDEX(StartDateValues,ROW(A870)))&lt;&gt;"",INDEX(StartDateValues,ROW(A870))&gt;0),INT(INDEX(StartDateValues,ROW(A870))),""),"")</f>
        <v/>
      </c>
      <c r="C870" s="19"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
      <c r="A871" s="2" t="str">
        <f t="shared" si="186"/>
        <v/>
      </c>
      <c r="B871" s="2" t="str">
        <f>IF(OR(Settings!$B$42="",C871=Settings!$B$42), IF(AND(TRIM(INDEX(StartDateValues,ROW(A871)))&lt;&gt;"",INDEX(StartDateValues,ROW(A871))&gt;0),INT(INDEX(StartDateValues,ROW(A871))),""),"")</f>
        <v/>
      </c>
      <c r="C871" s="19"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
      <c r="A872" s="2" t="str">
        <f t="shared" si="186"/>
        <v/>
      </c>
      <c r="B872" s="2" t="str">
        <f>IF(OR(Settings!$B$42="",C872=Settings!$B$42), IF(AND(TRIM(INDEX(StartDateValues,ROW(A872)))&lt;&gt;"",INDEX(StartDateValues,ROW(A872))&gt;0),INT(INDEX(StartDateValues,ROW(A872))),""),"")</f>
        <v/>
      </c>
      <c r="C872" s="19"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
      <c r="A873" s="2" t="str">
        <f t="shared" si="186"/>
        <v/>
      </c>
      <c r="B873" s="2" t="str">
        <f>IF(OR(Settings!$B$42="",C873=Settings!$B$42), IF(AND(TRIM(INDEX(StartDateValues,ROW(A873)))&lt;&gt;"",INDEX(StartDateValues,ROW(A873))&gt;0),INT(INDEX(StartDateValues,ROW(A873))),""),"")</f>
        <v/>
      </c>
      <c r="C873" s="19"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
      <c r="A874" s="2" t="str">
        <f t="shared" si="186"/>
        <v/>
      </c>
      <c r="B874" s="2" t="str">
        <f>IF(OR(Settings!$B$42="",C874=Settings!$B$42), IF(AND(TRIM(INDEX(StartDateValues,ROW(A874)))&lt;&gt;"",INDEX(StartDateValues,ROW(A874))&gt;0),INT(INDEX(StartDateValues,ROW(A874))),""),"")</f>
        <v/>
      </c>
      <c r="C874" s="19"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
      <c r="A875" s="2" t="str">
        <f t="shared" si="186"/>
        <v/>
      </c>
      <c r="B875" s="2" t="str">
        <f>IF(OR(Settings!$B$42="",C875=Settings!$B$42), IF(AND(TRIM(INDEX(StartDateValues,ROW(A875)))&lt;&gt;"",INDEX(StartDateValues,ROW(A875))&gt;0),INT(INDEX(StartDateValues,ROW(A875))),""),"")</f>
        <v/>
      </c>
      <c r="C875" s="19"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
      <c r="A876" s="2" t="str">
        <f t="shared" si="186"/>
        <v/>
      </c>
      <c r="B876" s="2" t="str">
        <f>IF(OR(Settings!$B$42="",C876=Settings!$B$42), IF(AND(TRIM(INDEX(StartDateValues,ROW(A876)))&lt;&gt;"",INDEX(StartDateValues,ROW(A876))&gt;0),INT(INDEX(StartDateValues,ROW(A876))),""),"")</f>
        <v/>
      </c>
      <c r="C876" s="19"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
      <c r="A877" s="2" t="str">
        <f t="shared" si="186"/>
        <v/>
      </c>
      <c r="B877" s="2" t="str">
        <f>IF(OR(Settings!$B$42="",C877=Settings!$B$42), IF(AND(TRIM(INDEX(StartDateValues,ROW(A877)))&lt;&gt;"",INDEX(StartDateValues,ROW(A877))&gt;0),INT(INDEX(StartDateValues,ROW(A877))),""),"")</f>
        <v/>
      </c>
      <c r="C877" s="19"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
      <c r="A878" s="2" t="str">
        <f t="shared" si="186"/>
        <v/>
      </c>
      <c r="B878" s="2" t="str">
        <f>IF(OR(Settings!$B$42="",C878=Settings!$B$42), IF(AND(TRIM(INDEX(StartDateValues,ROW(A878)))&lt;&gt;"",INDEX(StartDateValues,ROW(A878))&gt;0),INT(INDEX(StartDateValues,ROW(A878))),""),"")</f>
        <v/>
      </c>
      <c r="C878" s="19"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
      <c r="A879" s="2" t="str">
        <f t="shared" si="186"/>
        <v/>
      </c>
      <c r="B879" s="2" t="str">
        <f>IF(OR(Settings!$B$42="",C879=Settings!$B$42), IF(AND(TRIM(INDEX(StartDateValues,ROW(A879)))&lt;&gt;"",INDEX(StartDateValues,ROW(A879))&gt;0),INT(INDEX(StartDateValues,ROW(A879))),""),"")</f>
        <v/>
      </c>
      <c r="C879" s="19"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
      <c r="A880" s="2" t="str">
        <f t="shared" si="186"/>
        <v/>
      </c>
      <c r="B880" s="2" t="str">
        <f>IF(OR(Settings!$B$42="",C880=Settings!$B$42), IF(AND(TRIM(INDEX(StartDateValues,ROW(A880)))&lt;&gt;"",INDEX(StartDateValues,ROW(A880))&gt;0),INT(INDEX(StartDateValues,ROW(A880))),""),"")</f>
        <v/>
      </c>
      <c r="C880" s="19"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
      <c r="A881" s="2" t="str">
        <f t="shared" si="186"/>
        <v/>
      </c>
      <c r="B881" s="2" t="str">
        <f>IF(OR(Settings!$B$42="",C881=Settings!$B$42), IF(AND(TRIM(INDEX(StartDateValues,ROW(A881)))&lt;&gt;"",INDEX(StartDateValues,ROW(A881))&gt;0),INT(INDEX(StartDateValues,ROW(A881))),""),"")</f>
        <v/>
      </c>
      <c r="C881" s="19"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
      <c r="A882" s="2" t="str">
        <f t="shared" si="186"/>
        <v/>
      </c>
      <c r="B882" s="2" t="str">
        <f>IF(OR(Settings!$B$42="",C882=Settings!$B$42), IF(AND(TRIM(INDEX(StartDateValues,ROW(A882)))&lt;&gt;"",INDEX(StartDateValues,ROW(A882))&gt;0),INT(INDEX(StartDateValues,ROW(A882))),""),"")</f>
        <v/>
      </c>
      <c r="C882" s="19"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
      <c r="A883" s="2" t="str">
        <f t="shared" si="186"/>
        <v/>
      </c>
      <c r="B883" s="2" t="str">
        <f>IF(OR(Settings!$B$42="",C883=Settings!$B$42), IF(AND(TRIM(INDEX(StartDateValues,ROW(A883)))&lt;&gt;"",INDEX(StartDateValues,ROW(A883))&gt;0),INT(INDEX(StartDateValues,ROW(A883))),""),"")</f>
        <v/>
      </c>
      <c r="C883" s="19"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
      <c r="A884" s="2" t="str">
        <f t="shared" si="186"/>
        <v/>
      </c>
      <c r="B884" s="2" t="str">
        <f>IF(OR(Settings!$B$42="",C884=Settings!$B$42), IF(AND(TRIM(INDEX(StartDateValues,ROW(A884)))&lt;&gt;"",INDEX(StartDateValues,ROW(A884))&gt;0),INT(INDEX(StartDateValues,ROW(A884))),""),"")</f>
        <v/>
      </c>
      <c r="C884" s="19"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
      <c r="A885" s="2" t="str">
        <f t="shared" si="186"/>
        <v/>
      </c>
      <c r="B885" s="2" t="str">
        <f>IF(OR(Settings!$B$42="",C885=Settings!$B$42), IF(AND(TRIM(INDEX(StartDateValues,ROW(A885)))&lt;&gt;"",INDEX(StartDateValues,ROW(A885))&gt;0),INT(INDEX(StartDateValues,ROW(A885))),""),"")</f>
        <v/>
      </c>
      <c r="C885" s="19"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
      <c r="A886" s="2" t="str">
        <f t="shared" si="186"/>
        <v/>
      </c>
      <c r="B886" s="2" t="str">
        <f>IF(OR(Settings!$B$42="",C886=Settings!$B$42), IF(AND(TRIM(INDEX(StartDateValues,ROW(A886)))&lt;&gt;"",INDEX(StartDateValues,ROW(A886))&gt;0),INT(INDEX(StartDateValues,ROW(A886))),""),"")</f>
        <v/>
      </c>
      <c r="C886" s="19"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
      <c r="A887" s="2" t="str">
        <f t="shared" si="186"/>
        <v/>
      </c>
      <c r="B887" s="2" t="str">
        <f>IF(OR(Settings!$B$42="",C887=Settings!$B$42), IF(AND(TRIM(INDEX(StartDateValues,ROW(A887)))&lt;&gt;"",INDEX(StartDateValues,ROW(A887))&gt;0),INT(INDEX(StartDateValues,ROW(A887))),""),"")</f>
        <v/>
      </c>
      <c r="C887" s="19"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
      <c r="A888" s="2" t="str">
        <f t="shared" si="186"/>
        <v/>
      </c>
      <c r="B888" s="2" t="str">
        <f>IF(OR(Settings!$B$42="",C888=Settings!$B$42), IF(AND(TRIM(INDEX(StartDateValues,ROW(A888)))&lt;&gt;"",INDEX(StartDateValues,ROW(A888))&gt;0),INT(INDEX(StartDateValues,ROW(A888))),""),"")</f>
        <v/>
      </c>
      <c r="C888" s="19"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
      <c r="A889" s="2" t="str">
        <f t="shared" si="186"/>
        <v/>
      </c>
      <c r="B889" s="2" t="str">
        <f>IF(OR(Settings!$B$42="",C889=Settings!$B$42), IF(AND(TRIM(INDEX(StartDateValues,ROW(A889)))&lt;&gt;"",INDEX(StartDateValues,ROW(A889))&gt;0),INT(INDEX(StartDateValues,ROW(A889))),""),"")</f>
        <v/>
      </c>
      <c r="C889" s="19"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
      <c r="A890" s="2" t="str">
        <f t="shared" si="186"/>
        <v/>
      </c>
      <c r="B890" s="2" t="str">
        <f>IF(OR(Settings!$B$42="",C890=Settings!$B$42), IF(AND(TRIM(INDEX(StartDateValues,ROW(A890)))&lt;&gt;"",INDEX(StartDateValues,ROW(A890))&gt;0),INT(INDEX(StartDateValues,ROW(A890))),""),"")</f>
        <v/>
      </c>
      <c r="C890" s="19"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
      <c r="A891" s="2" t="str">
        <f t="shared" si="186"/>
        <v/>
      </c>
      <c r="B891" s="2" t="str">
        <f>IF(OR(Settings!$B$42="",C891=Settings!$B$42), IF(AND(TRIM(INDEX(StartDateValues,ROW(A891)))&lt;&gt;"",INDEX(StartDateValues,ROW(A891))&gt;0),INT(INDEX(StartDateValues,ROW(A891))),""),"")</f>
        <v/>
      </c>
      <c r="C891" s="19"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
      <c r="A892" s="2" t="str">
        <f t="shared" si="186"/>
        <v/>
      </c>
      <c r="B892" s="2" t="str">
        <f>IF(OR(Settings!$B$42="",C892=Settings!$B$42), IF(AND(TRIM(INDEX(StartDateValues,ROW(A892)))&lt;&gt;"",INDEX(StartDateValues,ROW(A892))&gt;0),INT(INDEX(StartDateValues,ROW(A892))),""),"")</f>
        <v/>
      </c>
      <c r="C892" s="19"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
      <c r="A893" s="2" t="str">
        <f t="shared" si="186"/>
        <v/>
      </c>
      <c r="B893" s="2" t="str">
        <f>IF(OR(Settings!$B$42="",C893=Settings!$B$42), IF(AND(TRIM(INDEX(StartDateValues,ROW(A893)))&lt;&gt;"",INDEX(StartDateValues,ROW(A893))&gt;0),INT(INDEX(StartDateValues,ROW(A893))),""),"")</f>
        <v/>
      </c>
      <c r="C893" s="19"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
      <c r="A894" s="2" t="str">
        <f t="shared" si="186"/>
        <v/>
      </c>
      <c r="B894" s="2" t="str">
        <f>IF(OR(Settings!$B$42="",C894=Settings!$B$42), IF(AND(TRIM(INDEX(StartDateValues,ROW(A894)))&lt;&gt;"",INDEX(StartDateValues,ROW(A894))&gt;0),INT(INDEX(StartDateValues,ROW(A894))),""),"")</f>
        <v/>
      </c>
      <c r="C894" s="19"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
      <c r="A895" s="2" t="str">
        <f t="shared" si="186"/>
        <v/>
      </c>
      <c r="B895" s="2" t="str">
        <f>IF(OR(Settings!$B$42="",C895=Settings!$B$42), IF(AND(TRIM(INDEX(StartDateValues,ROW(A895)))&lt;&gt;"",INDEX(StartDateValues,ROW(A895))&gt;0),INT(INDEX(StartDateValues,ROW(A895))),""),"")</f>
        <v/>
      </c>
      <c r="C895" s="19"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
      <c r="A896" s="2" t="str">
        <f t="shared" si="186"/>
        <v/>
      </c>
      <c r="B896" s="2" t="str">
        <f>IF(OR(Settings!$B$42="",C896=Settings!$B$42), IF(AND(TRIM(INDEX(StartDateValues,ROW(A896)))&lt;&gt;"",INDEX(StartDateValues,ROW(A896))&gt;0),INT(INDEX(StartDateValues,ROW(A896))),""),"")</f>
        <v/>
      </c>
      <c r="C896" s="19"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
      <c r="A897" s="2" t="str">
        <f t="shared" si="186"/>
        <v/>
      </c>
      <c r="B897" s="2" t="str">
        <f>IF(OR(Settings!$B$42="",C897=Settings!$B$42), IF(AND(TRIM(INDEX(StartDateValues,ROW(A897)))&lt;&gt;"",INDEX(StartDateValues,ROW(A897))&gt;0),INT(INDEX(StartDateValues,ROW(A897))),""),"")</f>
        <v/>
      </c>
      <c r="C897" s="19"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19"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
      <c r="A899" s="2" t="str">
        <f t="shared" si="200"/>
        <v/>
      </c>
      <c r="B899" s="2" t="str">
        <f>IF(OR(Settings!$B$42="",C899=Settings!$B$42), IF(AND(TRIM(INDEX(StartDateValues,ROW(A899)))&lt;&gt;"",INDEX(StartDateValues,ROW(A899))&gt;0),INT(INDEX(StartDateValues,ROW(A899))),""),"")</f>
        <v/>
      </c>
      <c r="C899" s="19"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
      <c r="A900" s="2" t="str">
        <f t="shared" si="200"/>
        <v/>
      </c>
      <c r="B900" s="2" t="str">
        <f>IF(OR(Settings!$B$42="",C900=Settings!$B$42), IF(AND(TRIM(INDEX(StartDateValues,ROW(A900)))&lt;&gt;"",INDEX(StartDateValues,ROW(A900))&gt;0),INT(INDEX(StartDateValues,ROW(A900))),""),"")</f>
        <v/>
      </c>
      <c r="C900" s="19"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
      <c r="A901" s="2" t="str">
        <f t="shared" si="200"/>
        <v/>
      </c>
      <c r="B901" s="2" t="str">
        <f>IF(OR(Settings!$B$42="",C901=Settings!$B$42), IF(AND(TRIM(INDEX(StartDateValues,ROW(A901)))&lt;&gt;"",INDEX(StartDateValues,ROW(A901))&gt;0),INT(INDEX(StartDateValues,ROW(A901))),""),"")</f>
        <v/>
      </c>
      <c r="C901" s="19"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
      <c r="A902" s="2" t="str">
        <f t="shared" si="200"/>
        <v/>
      </c>
      <c r="B902" s="2" t="str">
        <f>IF(OR(Settings!$B$42="",C902=Settings!$B$42), IF(AND(TRIM(INDEX(StartDateValues,ROW(A902)))&lt;&gt;"",INDEX(StartDateValues,ROW(A902))&gt;0),INT(INDEX(StartDateValues,ROW(A902))),""),"")</f>
        <v/>
      </c>
      <c r="C902" s="19"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
      <c r="A903" s="2" t="str">
        <f t="shared" si="200"/>
        <v/>
      </c>
      <c r="B903" s="2" t="str">
        <f>IF(OR(Settings!$B$42="",C903=Settings!$B$42), IF(AND(TRIM(INDEX(StartDateValues,ROW(A903)))&lt;&gt;"",INDEX(StartDateValues,ROW(A903))&gt;0),INT(INDEX(StartDateValues,ROW(A903))),""),"")</f>
        <v/>
      </c>
      <c r="C903" s="19"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
      <c r="A904" s="2" t="str">
        <f t="shared" si="200"/>
        <v/>
      </c>
      <c r="B904" s="2" t="str">
        <f>IF(OR(Settings!$B$42="",C904=Settings!$B$42), IF(AND(TRIM(INDEX(StartDateValues,ROW(A904)))&lt;&gt;"",INDEX(StartDateValues,ROW(A904))&gt;0),INT(INDEX(StartDateValues,ROW(A904))),""),"")</f>
        <v/>
      </c>
      <c r="C904" s="19"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
      <c r="A905" s="2" t="str">
        <f t="shared" si="200"/>
        <v/>
      </c>
      <c r="B905" s="2" t="str">
        <f>IF(OR(Settings!$B$42="",C905=Settings!$B$42), IF(AND(TRIM(INDEX(StartDateValues,ROW(A905)))&lt;&gt;"",INDEX(StartDateValues,ROW(A905))&gt;0),INT(INDEX(StartDateValues,ROW(A905))),""),"")</f>
        <v/>
      </c>
      <c r="C905" s="19"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
      <c r="A906" s="2" t="str">
        <f t="shared" si="200"/>
        <v/>
      </c>
      <c r="B906" s="2" t="str">
        <f>IF(OR(Settings!$B$42="",C906=Settings!$B$42), IF(AND(TRIM(INDEX(StartDateValues,ROW(A906)))&lt;&gt;"",INDEX(StartDateValues,ROW(A906))&gt;0),INT(INDEX(StartDateValues,ROW(A906))),""),"")</f>
        <v/>
      </c>
      <c r="C906" s="19"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
      <c r="A907" s="2" t="str">
        <f t="shared" si="200"/>
        <v/>
      </c>
      <c r="B907" s="2" t="str">
        <f>IF(OR(Settings!$B$42="",C907=Settings!$B$42), IF(AND(TRIM(INDEX(StartDateValues,ROW(A907)))&lt;&gt;"",INDEX(StartDateValues,ROW(A907))&gt;0),INT(INDEX(StartDateValues,ROW(A907))),""),"")</f>
        <v/>
      </c>
      <c r="C907" s="19"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
      <c r="A908" s="2" t="str">
        <f t="shared" si="200"/>
        <v/>
      </c>
      <c r="B908" s="2" t="str">
        <f>IF(OR(Settings!$B$42="",C908=Settings!$B$42), IF(AND(TRIM(INDEX(StartDateValues,ROW(A908)))&lt;&gt;"",INDEX(StartDateValues,ROW(A908))&gt;0),INT(INDEX(StartDateValues,ROW(A908))),""),"")</f>
        <v/>
      </c>
      <c r="C908" s="19"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
      <c r="A909" s="2" t="str">
        <f t="shared" si="200"/>
        <v/>
      </c>
      <c r="B909" s="2" t="str">
        <f>IF(OR(Settings!$B$42="",C909=Settings!$B$42), IF(AND(TRIM(INDEX(StartDateValues,ROW(A909)))&lt;&gt;"",INDEX(StartDateValues,ROW(A909))&gt;0),INT(INDEX(StartDateValues,ROW(A909))),""),"")</f>
        <v/>
      </c>
      <c r="C909" s="19"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
      <c r="A910" s="2" t="str">
        <f t="shared" si="200"/>
        <v/>
      </c>
      <c r="B910" s="2" t="str">
        <f>IF(OR(Settings!$B$42="",C910=Settings!$B$42), IF(AND(TRIM(INDEX(StartDateValues,ROW(A910)))&lt;&gt;"",INDEX(StartDateValues,ROW(A910))&gt;0),INT(INDEX(StartDateValues,ROW(A910))),""),"")</f>
        <v/>
      </c>
      <c r="C910" s="19"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
      <c r="A911" s="2" t="str">
        <f t="shared" si="200"/>
        <v/>
      </c>
      <c r="B911" s="2" t="str">
        <f>IF(OR(Settings!$B$42="",C911=Settings!$B$42), IF(AND(TRIM(INDEX(StartDateValues,ROW(A911)))&lt;&gt;"",INDEX(StartDateValues,ROW(A911))&gt;0),INT(INDEX(StartDateValues,ROW(A911))),""),"")</f>
        <v/>
      </c>
      <c r="C911" s="19"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
      <c r="A912" s="2" t="str">
        <f t="shared" si="200"/>
        <v/>
      </c>
      <c r="B912" s="2" t="str">
        <f>IF(OR(Settings!$B$42="",C912=Settings!$B$42), IF(AND(TRIM(INDEX(StartDateValues,ROW(A912)))&lt;&gt;"",INDEX(StartDateValues,ROW(A912))&gt;0),INT(INDEX(StartDateValues,ROW(A912))),""),"")</f>
        <v/>
      </c>
      <c r="C912" s="19"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
      <c r="A913" s="2" t="str">
        <f t="shared" si="200"/>
        <v/>
      </c>
      <c r="B913" s="2" t="str">
        <f>IF(OR(Settings!$B$42="",C913=Settings!$B$42), IF(AND(TRIM(INDEX(StartDateValues,ROW(A913)))&lt;&gt;"",INDEX(StartDateValues,ROW(A913))&gt;0),INT(INDEX(StartDateValues,ROW(A913))),""),"")</f>
        <v/>
      </c>
      <c r="C913" s="19"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
      <c r="A914" s="2" t="str">
        <f t="shared" si="200"/>
        <v/>
      </c>
      <c r="B914" s="2" t="str">
        <f>IF(OR(Settings!$B$42="",C914=Settings!$B$42), IF(AND(TRIM(INDEX(StartDateValues,ROW(A914)))&lt;&gt;"",INDEX(StartDateValues,ROW(A914))&gt;0),INT(INDEX(StartDateValues,ROW(A914))),""),"")</f>
        <v/>
      </c>
      <c r="C914" s="19"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
      <c r="A915" s="2" t="str">
        <f t="shared" si="200"/>
        <v/>
      </c>
      <c r="B915" s="2" t="str">
        <f>IF(OR(Settings!$B$42="",C915=Settings!$B$42), IF(AND(TRIM(INDEX(StartDateValues,ROW(A915)))&lt;&gt;"",INDEX(StartDateValues,ROW(A915))&gt;0),INT(INDEX(StartDateValues,ROW(A915))),""),"")</f>
        <v/>
      </c>
      <c r="C915" s="19"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
      <c r="A916" s="2" t="str">
        <f t="shared" si="200"/>
        <v/>
      </c>
      <c r="B916" s="2" t="str">
        <f>IF(OR(Settings!$B$42="",C916=Settings!$B$42), IF(AND(TRIM(INDEX(StartDateValues,ROW(A916)))&lt;&gt;"",INDEX(StartDateValues,ROW(A916))&gt;0),INT(INDEX(StartDateValues,ROW(A916))),""),"")</f>
        <v/>
      </c>
      <c r="C916" s="19"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
      <c r="A917" s="2" t="str">
        <f t="shared" si="200"/>
        <v/>
      </c>
      <c r="B917" s="2" t="str">
        <f>IF(OR(Settings!$B$42="",C917=Settings!$B$42), IF(AND(TRIM(INDEX(StartDateValues,ROW(A917)))&lt;&gt;"",INDEX(StartDateValues,ROW(A917))&gt;0),INT(INDEX(StartDateValues,ROW(A917))),""),"")</f>
        <v/>
      </c>
      <c r="C917" s="19"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
      <c r="A918" s="2" t="str">
        <f t="shared" si="200"/>
        <v/>
      </c>
      <c r="B918" s="2" t="str">
        <f>IF(OR(Settings!$B$42="",C918=Settings!$B$42), IF(AND(TRIM(INDEX(StartDateValues,ROW(A918)))&lt;&gt;"",INDEX(StartDateValues,ROW(A918))&gt;0),INT(INDEX(StartDateValues,ROW(A918))),""),"")</f>
        <v/>
      </c>
      <c r="C918" s="19"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
      <c r="A919" s="2" t="str">
        <f t="shared" si="200"/>
        <v/>
      </c>
      <c r="B919" s="2" t="str">
        <f>IF(OR(Settings!$B$42="",C919=Settings!$B$42), IF(AND(TRIM(INDEX(StartDateValues,ROW(A919)))&lt;&gt;"",INDEX(StartDateValues,ROW(A919))&gt;0),INT(INDEX(StartDateValues,ROW(A919))),""),"")</f>
        <v/>
      </c>
      <c r="C919" s="19"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
      <c r="A920" s="2" t="str">
        <f t="shared" si="200"/>
        <v/>
      </c>
      <c r="B920" s="2" t="str">
        <f>IF(OR(Settings!$B$42="",C920=Settings!$B$42), IF(AND(TRIM(INDEX(StartDateValues,ROW(A920)))&lt;&gt;"",INDEX(StartDateValues,ROW(A920))&gt;0),INT(INDEX(StartDateValues,ROW(A920))),""),"")</f>
        <v/>
      </c>
      <c r="C920" s="19"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
      <c r="A921" s="2" t="str">
        <f t="shared" si="200"/>
        <v/>
      </c>
      <c r="B921" s="2" t="str">
        <f>IF(OR(Settings!$B$42="",C921=Settings!$B$42), IF(AND(TRIM(INDEX(StartDateValues,ROW(A921)))&lt;&gt;"",INDEX(StartDateValues,ROW(A921))&gt;0),INT(INDEX(StartDateValues,ROW(A921))),""),"")</f>
        <v/>
      </c>
      <c r="C921" s="19"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
      <c r="A922" s="2" t="str">
        <f t="shared" si="200"/>
        <v/>
      </c>
      <c r="B922" s="2" t="str">
        <f>IF(OR(Settings!$B$42="",C922=Settings!$B$42), IF(AND(TRIM(INDEX(StartDateValues,ROW(A922)))&lt;&gt;"",INDEX(StartDateValues,ROW(A922))&gt;0),INT(INDEX(StartDateValues,ROW(A922))),""),"")</f>
        <v/>
      </c>
      <c r="C922" s="19"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
      <c r="A923" s="2" t="str">
        <f t="shared" si="200"/>
        <v/>
      </c>
      <c r="B923" s="2" t="str">
        <f>IF(OR(Settings!$B$42="",C923=Settings!$B$42), IF(AND(TRIM(INDEX(StartDateValues,ROW(A923)))&lt;&gt;"",INDEX(StartDateValues,ROW(A923))&gt;0),INT(INDEX(StartDateValues,ROW(A923))),""),"")</f>
        <v/>
      </c>
      <c r="C923" s="19"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
      <c r="A924" s="2" t="str">
        <f t="shared" si="200"/>
        <v/>
      </c>
      <c r="B924" s="2" t="str">
        <f>IF(OR(Settings!$B$42="",C924=Settings!$B$42), IF(AND(TRIM(INDEX(StartDateValues,ROW(A924)))&lt;&gt;"",INDEX(StartDateValues,ROW(A924))&gt;0),INT(INDEX(StartDateValues,ROW(A924))),""),"")</f>
        <v/>
      </c>
      <c r="C924" s="19"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
      <c r="A925" s="2" t="str">
        <f t="shared" si="200"/>
        <v/>
      </c>
      <c r="B925" s="2" t="str">
        <f>IF(OR(Settings!$B$42="",C925=Settings!$B$42), IF(AND(TRIM(INDEX(StartDateValues,ROW(A925)))&lt;&gt;"",INDEX(StartDateValues,ROW(A925))&gt;0),INT(INDEX(StartDateValues,ROW(A925))),""),"")</f>
        <v/>
      </c>
      <c r="C925" s="19"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
      <c r="A926" s="2" t="str">
        <f t="shared" si="200"/>
        <v/>
      </c>
      <c r="B926" s="2" t="str">
        <f>IF(OR(Settings!$B$42="",C926=Settings!$B$42), IF(AND(TRIM(INDEX(StartDateValues,ROW(A926)))&lt;&gt;"",INDEX(StartDateValues,ROW(A926))&gt;0),INT(INDEX(StartDateValues,ROW(A926))),""),"")</f>
        <v/>
      </c>
      <c r="C926" s="19"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
      <c r="A927" s="2" t="str">
        <f t="shared" si="200"/>
        <v/>
      </c>
      <c r="B927" s="2" t="str">
        <f>IF(OR(Settings!$B$42="",C927=Settings!$B$42), IF(AND(TRIM(INDEX(StartDateValues,ROW(A927)))&lt;&gt;"",INDEX(StartDateValues,ROW(A927))&gt;0),INT(INDEX(StartDateValues,ROW(A927))),""),"")</f>
        <v/>
      </c>
      <c r="C927" s="19"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
      <c r="A928" s="2" t="str">
        <f t="shared" si="200"/>
        <v/>
      </c>
      <c r="B928" s="2" t="str">
        <f>IF(OR(Settings!$B$42="",C928=Settings!$B$42), IF(AND(TRIM(INDEX(StartDateValues,ROW(A928)))&lt;&gt;"",INDEX(StartDateValues,ROW(A928))&gt;0),INT(INDEX(StartDateValues,ROW(A928))),""),"")</f>
        <v/>
      </c>
      <c r="C928" s="19"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
      <c r="A929" s="2" t="str">
        <f t="shared" si="200"/>
        <v/>
      </c>
      <c r="B929" s="2" t="str">
        <f>IF(OR(Settings!$B$42="",C929=Settings!$B$42), IF(AND(TRIM(INDEX(StartDateValues,ROW(A929)))&lt;&gt;"",INDEX(StartDateValues,ROW(A929))&gt;0),INT(INDEX(StartDateValues,ROW(A929))),""),"")</f>
        <v/>
      </c>
      <c r="C929" s="19"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
      <c r="A930" s="2" t="str">
        <f t="shared" si="200"/>
        <v/>
      </c>
      <c r="B930" s="2" t="str">
        <f>IF(OR(Settings!$B$42="",C930=Settings!$B$42), IF(AND(TRIM(INDEX(StartDateValues,ROW(A930)))&lt;&gt;"",INDEX(StartDateValues,ROW(A930))&gt;0),INT(INDEX(StartDateValues,ROW(A930))),""),"")</f>
        <v/>
      </c>
      <c r="C930" s="19"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
      <c r="A931" s="2" t="str">
        <f t="shared" si="200"/>
        <v/>
      </c>
      <c r="B931" s="2" t="str">
        <f>IF(OR(Settings!$B$42="",C931=Settings!$B$42), IF(AND(TRIM(INDEX(StartDateValues,ROW(A931)))&lt;&gt;"",INDEX(StartDateValues,ROW(A931))&gt;0),INT(INDEX(StartDateValues,ROW(A931))),""),"")</f>
        <v/>
      </c>
      <c r="C931" s="19"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
      <c r="A932" s="2" t="str">
        <f t="shared" si="200"/>
        <v/>
      </c>
      <c r="B932" s="2" t="str">
        <f>IF(OR(Settings!$B$42="",C932=Settings!$B$42), IF(AND(TRIM(INDEX(StartDateValues,ROW(A932)))&lt;&gt;"",INDEX(StartDateValues,ROW(A932))&gt;0),INT(INDEX(StartDateValues,ROW(A932))),""),"")</f>
        <v/>
      </c>
      <c r="C932" s="19"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
      <c r="A933" s="2" t="str">
        <f t="shared" si="200"/>
        <v/>
      </c>
      <c r="B933" s="2" t="str">
        <f>IF(OR(Settings!$B$42="",C933=Settings!$B$42), IF(AND(TRIM(INDEX(StartDateValues,ROW(A933)))&lt;&gt;"",INDEX(StartDateValues,ROW(A933))&gt;0),INT(INDEX(StartDateValues,ROW(A933))),""),"")</f>
        <v/>
      </c>
      <c r="C933" s="19"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
      <c r="A934" s="2" t="str">
        <f t="shared" si="200"/>
        <v/>
      </c>
      <c r="B934" s="2" t="str">
        <f>IF(OR(Settings!$B$42="",C934=Settings!$B$42), IF(AND(TRIM(INDEX(StartDateValues,ROW(A934)))&lt;&gt;"",INDEX(StartDateValues,ROW(A934))&gt;0),INT(INDEX(StartDateValues,ROW(A934))),""),"")</f>
        <v/>
      </c>
      <c r="C934" s="19"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
      <c r="A935" s="2" t="str">
        <f t="shared" si="200"/>
        <v/>
      </c>
      <c r="B935" s="2" t="str">
        <f>IF(OR(Settings!$B$42="",C935=Settings!$B$42), IF(AND(TRIM(INDEX(StartDateValues,ROW(A935)))&lt;&gt;"",INDEX(StartDateValues,ROW(A935))&gt;0),INT(INDEX(StartDateValues,ROW(A935))),""),"")</f>
        <v/>
      </c>
      <c r="C935" s="19"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
      <c r="A936" s="2" t="str">
        <f t="shared" si="200"/>
        <v/>
      </c>
      <c r="B936" s="2" t="str">
        <f>IF(OR(Settings!$B$42="",C936=Settings!$B$42), IF(AND(TRIM(INDEX(StartDateValues,ROW(A936)))&lt;&gt;"",INDEX(StartDateValues,ROW(A936))&gt;0),INT(INDEX(StartDateValues,ROW(A936))),""),"")</f>
        <v/>
      </c>
      <c r="C936" s="19"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
      <c r="A937" s="2" t="str">
        <f t="shared" si="200"/>
        <v/>
      </c>
      <c r="B937" s="2" t="str">
        <f>IF(OR(Settings!$B$42="",C937=Settings!$B$42), IF(AND(TRIM(INDEX(StartDateValues,ROW(A937)))&lt;&gt;"",INDEX(StartDateValues,ROW(A937))&gt;0),INT(INDEX(StartDateValues,ROW(A937))),""),"")</f>
        <v/>
      </c>
      <c r="C937" s="19"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
      <c r="A938" s="2" t="str">
        <f t="shared" si="200"/>
        <v/>
      </c>
      <c r="B938" s="2" t="str">
        <f>IF(OR(Settings!$B$42="",C938=Settings!$B$42), IF(AND(TRIM(INDEX(StartDateValues,ROW(A938)))&lt;&gt;"",INDEX(StartDateValues,ROW(A938))&gt;0),INT(INDEX(StartDateValues,ROW(A938))),""),"")</f>
        <v/>
      </c>
      <c r="C938" s="19"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
      <c r="A939" s="2" t="str">
        <f t="shared" si="200"/>
        <v/>
      </c>
      <c r="B939" s="2" t="str">
        <f>IF(OR(Settings!$B$42="",C939=Settings!$B$42), IF(AND(TRIM(INDEX(StartDateValues,ROW(A939)))&lt;&gt;"",INDEX(StartDateValues,ROW(A939))&gt;0),INT(INDEX(StartDateValues,ROW(A939))),""),"")</f>
        <v/>
      </c>
      <c r="C939" s="19"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
      <c r="A940" s="2" t="str">
        <f t="shared" si="200"/>
        <v/>
      </c>
      <c r="B940" s="2" t="str">
        <f>IF(OR(Settings!$B$42="",C940=Settings!$B$42), IF(AND(TRIM(INDEX(StartDateValues,ROW(A940)))&lt;&gt;"",INDEX(StartDateValues,ROW(A940))&gt;0),INT(INDEX(StartDateValues,ROW(A940))),""),"")</f>
        <v/>
      </c>
      <c r="C940" s="19"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
      <c r="A941" s="2" t="str">
        <f t="shared" si="200"/>
        <v/>
      </c>
      <c r="B941" s="2" t="str">
        <f>IF(OR(Settings!$B$42="",C941=Settings!$B$42), IF(AND(TRIM(INDEX(StartDateValues,ROW(A941)))&lt;&gt;"",INDEX(StartDateValues,ROW(A941))&gt;0),INT(INDEX(StartDateValues,ROW(A941))),""),"")</f>
        <v/>
      </c>
      <c r="C941" s="19"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
      <c r="A942" s="2" t="str">
        <f t="shared" si="200"/>
        <v/>
      </c>
      <c r="B942" s="2" t="str">
        <f>IF(OR(Settings!$B$42="",C942=Settings!$B$42), IF(AND(TRIM(INDEX(StartDateValues,ROW(A942)))&lt;&gt;"",INDEX(StartDateValues,ROW(A942))&gt;0),INT(INDEX(StartDateValues,ROW(A942))),""),"")</f>
        <v/>
      </c>
      <c r="C942" s="19"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
      <c r="A943" s="2" t="str">
        <f t="shared" si="200"/>
        <v/>
      </c>
      <c r="B943" s="2" t="str">
        <f>IF(OR(Settings!$B$42="",C943=Settings!$B$42), IF(AND(TRIM(INDEX(StartDateValues,ROW(A943)))&lt;&gt;"",INDEX(StartDateValues,ROW(A943))&gt;0),INT(INDEX(StartDateValues,ROW(A943))),""),"")</f>
        <v/>
      </c>
      <c r="C943" s="19"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
      <c r="A944" s="2" t="str">
        <f t="shared" si="200"/>
        <v/>
      </c>
      <c r="B944" s="2" t="str">
        <f>IF(OR(Settings!$B$42="",C944=Settings!$B$42), IF(AND(TRIM(INDEX(StartDateValues,ROW(A944)))&lt;&gt;"",INDEX(StartDateValues,ROW(A944))&gt;0),INT(INDEX(StartDateValues,ROW(A944))),""),"")</f>
        <v/>
      </c>
      <c r="C944" s="19"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
      <c r="A945" s="2" t="str">
        <f t="shared" si="200"/>
        <v/>
      </c>
      <c r="B945" s="2" t="str">
        <f>IF(OR(Settings!$B$42="",C945=Settings!$B$42), IF(AND(TRIM(INDEX(StartDateValues,ROW(A945)))&lt;&gt;"",INDEX(StartDateValues,ROW(A945))&gt;0),INT(INDEX(StartDateValues,ROW(A945))),""),"")</f>
        <v/>
      </c>
      <c r="C945" s="19"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
      <c r="A946" s="2" t="str">
        <f t="shared" si="200"/>
        <v/>
      </c>
      <c r="B946" s="2" t="str">
        <f>IF(OR(Settings!$B$42="",C946=Settings!$B$42), IF(AND(TRIM(INDEX(StartDateValues,ROW(A946)))&lt;&gt;"",INDEX(StartDateValues,ROW(A946))&gt;0),INT(INDEX(StartDateValues,ROW(A946))),""),"")</f>
        <v/>
      </c>
      <c r="C946" s="19"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
      <c r="A947" s="2" t="str">
        <f t="shared" si="200"/>
        <v/>
      </c>
      <c r="B947" s="2" t="str">
        <f>IF(OR(Settings!$B$42="",C947=Settings!$B$42), IF(AND(TRIM(INDEX(StartDateValues,ROW(A947)))&lt;&gt;"",INDEX(StartDateValues,ROW(A947))&gt;0),INT(INDEX(StartDateValues,ROW(A947))),""),"")</f>
        <v/>
      </c>
      <c r="C947" s="19"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
      <c r="A948" s="2" t="str">
        <f t="shared" si="200"/>
        <v/>
      </c>
      <c r="B948" s="2" t="str">
        <f>IF(OR(Settings!$B$42="",C948=Settings!$B$42), IF(AND(TRIM(INDEX(StartDateValues,ROW(A948)))&lt;&gt;"",INDEX(StartDateValues,ROW(A948))&gt;0),INT(INDEX(StartDateValues,ROW(A948))),""),"")</f>
        <v/>
      </c>
      <c r="C948" s="19"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
      <c r="A949" s="2" t="str">
        <f t="shared" si="200"/>
        <v/>
      </c>
      <c r="B949" s="2" t="str">
        <f>IF(OR(Settings!$B$42="",C949=Settings!$B$42), IF(AND(TRIM(INDEX(StartDateValues,ROW(A949)))&lt;&gt;"",INDEX(StartDateValues,ROW(A949))&gt;0),INT(INDEX(StartDateValues,ROW(A949))),""),"")</f>
        <v/>
      </c>
      <c r="C949" s="19"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
      <c r="A950" s="2" t="str">
        <f t="shared" si="200"/>
        <v/>
      </c>
      <c r="B950" s="2" t="str">
        <f>IF(OR(Settings!$B$42="",C950=Settings!$B$42), IF(AND(TRIM(INDEX(StartDateValues,ROW(A950)))&lt;&gt;"",INDEX(StartDateValues,ROW(A950))&gt;0),INT(INDEX(StartDateValues,ROW(A950))),""),"")</f>
        <v/>
      </c>
      <c r="C950" s="19"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
      <c r="A951" s="2" t="str">
        <f t="shared" si="200"/>
        <v/>
      </c>
      <c r="B951" s="2" t="str">
        <f>IF(OR(Settings!$B$42="",C951=Settings!$B$42), IF(AND(TRIM(INDEX(StartDateValues,ROW(A951)))&lt;&gt;"",INDEX(StartDateValues,ROW(A951))&gt;0),INT(INDEX(StartDateValues,ROW(A951))),""),"")</f>
        <v/>
      </c>
      <c r="C951" s="19"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
      <c r="A952" s="2" t="str">
        <f t="shared" si="200"/>
        <v/>
      </c>
      <c r="B952" s="2" t="str">
        <f>IF(OR(Settings!$B$42="",C952=Settings!$B$42), IF(AND(TRIM(INDEX(StartDateValues,ROW(A952)))&lt;&gt;"",INDEX(StartDateValues,ROW(A952))&gt;0),INT(INDEX(StartDateValues,ROW(A952))),""),"")</f>
        <v/>
      </c>
      <c r="C952" s="19"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
      <c r="A953" s="2" t="str">
        <f t="shared" si="200"/>
        <v/>
      </c>
      <c r="B953" s="2" t="str">
        <f>IF(OR(Settings!$B$42="",C953=Settings!$B$42), IF(AND(TRIM(INDEX(StartDateValues,ROW(A953)))&lt;&gt;"",INDEX(StartDateValues,ROW(A953))&gt;0),INT(INDEX(StartDateValues,ROW(A953))),""),"")</f>
        <v/>
      </c>
      <c r="C953" s="19"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
      <c r="A954" s="2" t="str">
        <f t="shared" si="200"/>
        <v/>
      </c>
      <c r="B954" s="2" t="str">
        <f>IF(OR(Settings!$B$42="",C954=Settings!$B$42), IF(AND(TRIM(INDEX(StartDateValues,ROW(A954)))&lt;&gt;"",INDEX(StartDateValues,ROW(A954))&gt;0),INT(INDEX(StartDateValues,ROW(A954))),""),"")</f>
        <v/>
      </c>
      <c r="C954" s="19"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
      <c r="A955" s="2" t="str">
        <f t="shared" si="200"/>
        <v/>
      </c>
      <c r="B955" s="2" t="str">
        <f>IF(OR(Settings!$B$42="",C955=Settings!$B$42), IF(AND(TRIM(INDEX(StartDateValues,ROW(A955)))&lt;&gt;"",INDEX(StartDateValues,ROW(A955))&gt;0),INT(INDEX(StartDateValues,ROW(A955))),""),"")</f>
        <v/>
      </c>
      <c r="C955" s="19"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
      <c r="A956" s="2" t="str">
        <f t="shared" si="200"/>
        <v/>
      </c>
      <c r="B956" s="2" t="str">
        <f>IF(OR(Settings!$B$42="",C956=Settings!$B$42), IF(AND(TRIM(INDEX(StartDateValues,ROW(A956)))&lt;&gt;"",INDEX(StartDateValues,ROW(A956))&gt;0),INT(INDEX(StartDateValues,ROW(A956))),""),"")</f>
        <v/>
      </c>
      <c r="C956" s="19"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
      <c r="A957" s="2" t="str">
        <f t="shared" si="200"/>
        <v/>
      </c>
      <c r="B957" s="2" t="str">
        <f>IF(OR(Settings!$B$42="",C957=Settings!$B$42), IF(AND(TRIM(INDEX(StartDateValues,ROW(A957)))&lt;&gt;"",INDEX(StartDateValues,ROW(A957))&gt;0),INT(INDEX(StartDateValues,ROW(A957))),""),"")</f>
        <v/>
      </c>
      <c r="C957" s="19"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
      <c r="A958" s="2" t="str">
        <f t="shared" si="200"/>
        <v/>
      </c>
      <c r="B958" s="2" t="str">
        <f>IF(OR(Settings!$B$42="",C958=Settings!$B$42), IF(AND(TRIM(INDEX(StartDateValues,ROW(A958)))&lt;&gt;"",INDEX(StartDateValues,ROW(A958))&gt;0),INT(INDEX(StartDateValues,ROW(A958))),""),"")</f>
        <v/>
      </c>
      <c r="C958" s="19"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
      <c r="A959" s="2" t="str">
        <f t="shared" si="200"/>
        <v/>
      </c>
      <c r="B959" s="2" t="str">
        <f>IF(OR(Settings!$B$42="",C959=Settings!$B$42), IF(AND(TRIM(INDEX(StartDateValues,ROW(A959)))&lt;&gt;"",INDEX(StartDateValues,ROW(A959))&gt;0),INT(INDEX(StartDateValues,ROW(A959))),""),"")</f>
        <v/>
      </c>
      <c r="C959" s="19"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
      <c r="A960" s="2" t="str">
        <f t="shared" si="200"/>
        <v/>
      </c>
      <c r="B960" s="2" t="str">
        <f>IF(OR(Settings!$B$42="",C960=Settings!$B$42), IF(AND(TRIM(INDEX(StartDateValues,ROW(A960)))&lt;&gt;"",INDEX(StartDateValues,ROW(A960))&gt;0),INT(INDEX(StartDateValues,ROW(A960))),""),"")</f>
        <v/>
      </c>
      <c r="C960" s="19"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
      <c r="A961" s="2" t="str">
        <f t="shared" si="200"/>
        <v/>
      </c>
      <c r="B961" s="2" t="str">
        <f>IF(OR(Settings!$B$42="",C961=Settings!$B$42), IF(AND(TRIM(INDEX(StartDateValues,ROW(A961)))&lt;&gt;"",INDEX(StartDateValues,ROW(A961))&gt;0),INT(INDEX(StartDateValues,ROW(A961))),""),"")</f>
        <v/>
      </c>
      <c r="C961" s="19"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19"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
      <c r="A963" s="2" t="str">
        <f t="shared" si="214"/>
        <v/>
      </c>
      <c r="B963" s="2" t="str">
        <f>IF(OR(Settings!$B$42="",C963=Settings!$B$42), IF(AND(TRIM(INDEX(StartDateValues,ROW(A963)))&lt;&gt;"",INDEX(StartDateValues,ROW(A963))&gt;0),INT(INDEX(StartDateValues,ROW(A963))),""),"")</f>
        <v/>
      </c>
      <c r="C963" s="19"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
      <c r="A964" s="2" t="str">
        <f t="shared" si="214"/>
        <v/>
      </c>
      <c r="B964" s="2" t="str">
        <f>IF(OR(Settings!$B$42="",C964=Settings!$B$42), IF(AND(TRIM(INDEX(StartDateValues,ROW(A964)))&lt;&gt;"",INDEX(StartDateValues,ROW(A964))&gt;0),INT(INDEX(StartDateValues,ROW(A964))),""),"")</f>
        <v/>
      </c>
      <c r="C964" s="19"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
      <c r="A965" s="2" t="str">
        <f t="shared" si="214"/>
        <v/>
      </c>
      <c r="B965" s="2" t="str">
        <f>IF(OR(Settings!$B$42="",C965=Settings!$B$42), IF(AND(TRIM(INDEX(StartDateValues,ROW(A965)))&lt;&gt;"",INDEX(StartDateValues,ROW(A965))&gt;0),INT(INDEX(StartDateValues,ROW(A965))),""),"")</f>
        <v/>
      </c>
      <c r="C965" s="19"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
      <c r="A966" s="2" t="str">
        <f t="shared" si="214"/>
        <v/>
      </c>
      <c r="B966" s="2" t="str">
        <f>IF(OR(Settings!$B$42="",C966=Settings!$B$42), IF(AND(TRIM(INDEX(StartDateValues,ROW(A966)))&lt;&gt;"",INDEX(StartDateValues,ROW(A966))&gt;0),INT(INDEX(StartDateValues,ROW(A966))),""),"")</f>
        <v/>
      </c>
      <c r="C966" s="19"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
      <c r="A967" s="2" t="str">
        <f t="shared" si="214"/>
        <v/>
      </c>
      <c r="B967" s="2" t="str">
        <f>IF(OR(Settings!$B$42="",C967=Settings!$B$42), IF(AND(TRIM(INDEX(StartDateValues,ROW(A967)))&lt;&gt;"",INDEX(StartDateValues,ROW(A967))&gt;0),INT(INDEX(StartDateValues,ROW(A967))),""),"")</f>
        <v/>
      </c>
      <c r="C967" s="19"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
      <c r="A968" s="2" t="str">
        <f t="shared" si="214"/>
        <v/>
      </c>
      <c r="B968" s="2" t="str">
        <f>IF(OR(Settings!$B$42="",C968=Settings!$B$42), IF(AND(TRIM(INDEX(StartDateValues,ROW(A968)))&lt;&gt;"",INDEX(StartDateValues,ROW(A968))&gt;0),INT(INDEX(StartDateValues,ROW(A968))),""),"")</f>
        <v/>
      </c>
      <c r="C968" s="19"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
      <c r="A969" s="2" t="str">
        <f t="shared" si="214"/>
        <v/>
      </c>
      <c r="B969" s="2" t="str">
        <f>IF(OR(Settings!$B$42="",C969=Settings!$B$42), IF(AND(TRIM(INDEX(StartDateValues,ROW(A969)))&lt;&gt;"",INDEX(StartDateValues,ROW(A969))&gt;0),INT(INDEX(StartDateValues,ROW(A969))),""),"")</f>
        <v/>
      </c>
      <c r="C969" s="19"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
      <c r="A970" s="2" t="str">
        <f t="shared" si="214"/>
        <v/>
      </c>
      <c r="B970" s="2" t="str">
        <f>IF(OR(Settings!$B$42="",C970=Settings!$B$42), IF(AND(TRIM(INDEX(StartDateValues,ROW(A970)))&lt;&gt;"",INDEX(StartDateValues,ROW(A970))&gt;0),INT(INDEX(StartDateValues,ROW(A970))),""),"")</f>
        <v/>
      </c>
      <c r="C970" s="19"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
      <c r="A971" s="2" t="str">
        <f t="shared" si="214"/>
        <v/>
      </c>
      <c r="B971" s="2" t="str">
        <f>IF(OR(Settings!$B$42="",C971=Settings!$B$42), IF(AND(TRIM(INDEX(StartDateValues,ROW(A971)))&lt;&gt;"",INDEX(StartDateValues,ROW(A971))&gt;0),INT(INDEX(StartDateValues,ROW(A971))),""),"")</f>
        <v/>
      </c>
      <c r="C971" s="19"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
      <c r="A972" s="2" t="str">
        <f t="shared" si="214"/>
        <v/>
      </c>
      <c r="B972" s="2" t="str">
        <f>IF(OR(Settings!$B$42="",C972=Settings!$B$42), IF(AND(TRIM(INDEX(StartDateValues,ROW(A972)))&lt;&gt;"",INDEX(StartDateValues,ROW(A972))&gt;0),INT(INDEX(StartDateValues,ROW(A972))),""),"")</f>
        <v/>
      </c>
      <c r="C972" s="19"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
      <c r="A973" s="2" t="str">
        <f t="shared" si="214"/>
        <v/>
      </c>
      <c r="B973" s="2" t="str">
        <f>IF(OR(Settings!$B$42="",C973=Settings!$B$42), IF(AND(TRIM(INDEX(StartDateValues,ROW(A973)))&lt;&gt;"",INDEX(StartDateValues,ROW(A973))&gt;0),INT(INDEX(StartDateValues,ROW(A973))),""),"")</f>
        <v/>
      </c>
      <c r="C973" s="19"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
      <c r="A974" s="2" t="str">
        <f t="shared" si="214"/>
        <v/>
      </c>
      <c r="B974" s="2" t="str">
        <f>IF(OR(Settings!$B$42="",C974=Settings!$B$42), IF(AND(TRIM(INDEX(StartDateValues,ROW(A974)))&lt;&gt;"",INDEX(StartDateValues,ROW(A974))&gt;0),INT(INDEX(StartDateValues,ROW(A974))),""),"")</f>
        <v/>
      </c>
      <c r="C974" s="19"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
      <c r="A975" s="2" t="str">
        <f t="shared" si="214"/>
        <v/>
      </c>
      <c r="B975" s="2" t="str">
        <f>IF(OR(Settings!$B$42="",C975=Settings!$B$42), IF(AND(TRIM(INDEX(StartDateValues,ROW(A975)))&lt;&gt;"",INDEX(StartDateValues,ROW(A975))&gt;0),INT(INDEX(StartDateValues,ROW(A975))),""),"")</f>
        <v/>
      </c>
      <c r="C975" s="19"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
      <c r="A976" s="2" t="str">
        <f t="shared" si="214"/>
        <v/>
      </c>
      <c r="B976" s="2" t="str">
        <f>IF(OR(Settings!$B$42="",C976=Settings!$B$42), IF(AND(TRIM(INDEX(StartDateValues,ROW(A976)))&lt;&gt;"",INDEX(StartDateValues,ROW(A976))&gt;0),INT(INDEX(StartDateValues,ROW(A976))),""),"")</f>
        <v/>
      </c>
      <c r="C976" s="19"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
      <c r="A977" s="2" t="str">
        <f t="shared" si="214"/>
        <v/>
      </c>
      <c r="B977" s="2" t="str">
        <f>IF(OR(Settings!$B$42="",C977=Settings!$B$42), IF(AND(TRIM(INDEX(StartDateValues,ROW(A977)))&lt;&gt;"",INDEX(StartDateValues,ROW(A977))&gt;0),INT(INDEX(StartDateValues,ROW(A977))),""),"")</f>
        <v/>
      </c>
      <c r="C977" s="19"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
      <c r="A978" s="2" t="str">
        <f t="shared" si="214"/>
        <v/>
      </c>
      <c r="B978" s="2" t="str">
        <f>IF(OR(Settings!$B$42="",C978=Settings!$B$42), IF(AND(TRIM(INDEX(StartDateValues,ROW(A978)))&lt;&gt;"",INDEX(StartDateValues,ROW(A978))&gt;0),INT(INDEX(StartDateValues,ROW(A978))),""),"")</f>
        <v/>
      </c>
      <c r="C978" s="19"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
      <c r="A979" s="2" t="str">
        <f t="shared" si="214"/>
        <v/>
      </c>
      <c r="B979" s="2" t="str">
        <f>IF(OR(Settings!$B$42="",C979=Settings!$B$42), IF(AND(TRIM(INDEX(StartDateValues,ROW(A979)))&lt;&gt;"",INDEX(StartDateValues,ROW(A979))&gt;0),INT(INDEX(StartDateValues,ROW(A979))),""),"")</f>
        <v/>
      </c>
      <c r="C979" s="19"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
      <c r="A980" s="2" t="str">
        <f t="shared" si="214"/>
        <v/>
      </c>
      <c r="B980" s="2" t="str">
        <f>IF(OR(Settings!$B$42="",C980=Settings!$B$42), IF(AND(TRIM(INDEX(StartDateValues,ROW(A980)))&lt;&gt;"",INDEX(StartDateValues,ROW(A980))&gt;0),INT(INDEX(StartDateValues,ROW(A980))),""),"")</f>
        <v/>
      </c>
      <c r="C980" s="19"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
      <c r="A981" s="2" t="str">
        <f t="shared" si="214"/>
        <v/>
      </c>
      <c r="B981" s="2" t="str">
        <f>IF(OR(Settings!$B$42="",C981=Settings!$B$42), IF(AND(TRIM(INDEX(StartDateValues,ROW(A981)))&lt;&gt;"",INDEX(StartDateValues,ROW(A981))&gt;0),INT(INDEX(StartDateValues,ROW(A981))),""),"")</f>
        <v/>
      </c>
      <c r="C981" s="19"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
      <c r="A982" s="2" t="str">
        <f t="shared" si="214"/>
        <v/>
      </c>
      <c r="B982" s="2" t="str">
        <f>IF(OR(Settings!$B$42="",C982=Settings!$B$42), IF(AND(TRIM(INDEX(StartDateValues,ROW(A982)))&lt;&gt;"",INDEX(StartDateValues,ROW(A982))&gt;0),INT(INDEX(StartDateValues,ROW(A982))),""),"")</f>
        <v/>
      </c>
      <c r="C982" s="19"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
      <c r="A983" s="2" t="str">
        <f t="shared" si="214"/>
        <v/>
      </c>
      <c r="B983" s="2" t="str">
        <f>IF(OR(Settings!$B$42="",C983=Settings!$B$42), IF(AND(TRIM(INDEX(StartDateValues,ROW(A983)))&lt;&gt;"",INDEX(StartDateValues,ROW(A983))&gt;0),INT(INDEX(StartDateValues,ROW(A983))),""),"")</f>
        <v/>
      </c>
      <c r="C983" s="19"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
      <c r="A984" s="2" t="str">
        <f t="shared" si="214"/>
        <v/>
      </c>
      <c r="B984" s="2" t="str">
        <f>IF(OR(Settings!$B$42="",C984=Settings!$B$42), IF(AND(TRIM(INDEX(StartDateValues,ROW(A984)))&lt;&gt;"",INDEX(StartDateValues,ROW(A984))&gt;0),INT(INDEX(StartDateValues,ROW(A984))),""),"")</f>
        <v/>
      </c>
      <c r="C984" s="19"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
      <c r="A985" s="2" t="str">
        <f t="shared" si="214"/>
        <v/>
      </c>
      <c r="B985" s="2" t="str">
        <f>IF(OR(Settings!$B$42="",C985=Settings!$B$42), IF(AND(TRIM(INDEX(StartDateValues,ROW(A985)))&lt;&gt;"",INDEX(StartDateValues,ROW(A985))&gt;0),INT(INDEX(StartDateValues,ROW(A985))),""),"")</f>
        <v/>
      </c>
      <c r="C985" s="19"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
      <c r="A986" s="2" t="str">
        <f t="shared" si="214"/>
        <v/>
      </c>
      <c r="B986" s="2" t="str">
        <f>IF(OR(Settings!$B$42="",C986=Settings!$B$42), IF(AND(TRIM(INDEX(StartDateValues,ROW(A986)))&lt;&gt;"",INDEX(StartDateValues,ROW(A986))&gt;0),INT(INDEX(StartDateValues,ROW(A986))),""),"")</f>
        <v/>
      </c>
      <c r="C986" s="19"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
      <c r="A987" s="2" t="str">
        <f t="shared" si="214"/>
        <v/>
      </c>
      <c r="B987" s="2" t="str">
        <f>IF(OR(Settings!$B$42="",C987=Settings!$B$42), IF(AND(TRIM(INDEX(StartDateValues,ROW(A987)))&lt;&gt;"",INDEX(StartDateValues,ROW(A987))&gt;0),INT(INDEX(StartDateValues,ROW(A987))),""),"")</f>
        <v/>
      </c>
      <c r="C987" s="19"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
      <c r="A988" s="2" t="str">
        <f t="shared" si="214"/>
        <v/>
      </c>
      <c r="B988" s="2" t="str">
        <f>IF(OR(Settings!$B$42="",C988=Settings!$B$42), IF(AND(TRIM(INDEX(StartDateValues,ROW(A988)))&lt;&gt;"",INDEX(StartDateValues,ROW(A988))&gt;0),INT(INDEX(StartDateValues,ROW(A988))),""),"")</f>
        <v/>
      </c>
      <c r="C988" s="19"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
      <c r="A989" s="2" t="str">
        <f t="shared" si="214"/>
        <v/>
      </c>
      <c r="B989" s="2" t="str">
        <f>IF(OR(Settings!$B$42="",C989=Settings!$B$42), IF(AND(TRIM(INDEX(StartDateValues,ROW(A989)))&lt;&gt;"",INDEX(StartDateValues,ROW(A989))&gt;0),INT(INDEX(StartDateValues,ROW(A989))),""),"")</f>
        <v/>
      </c>
      <c r="C989" s="19"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
      <c r="A990" s="2" t="str">
        <f t="shared" si="214"/>
        <v/>
      </c>
      <c r="B990" s="2" t="str">
        <f>IF(OR(Settings!$B$42="",C990=Settings!$B$42), IF(AND(TRIM(INDEX(StartDateValues,ROW(A990)))&lt;&gt;"",INDEX(StartDateValues,ROW(A990))&gt;0),INT(INDEX(StartDateValues,ROW(A990))),""),"")</f>
        <v/>
      </c>
      <c r="C990" s="19"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
      <c r="A991" s="2" t="str">
        <f t="shared" si="214"/>
        <v/>
      </c>
      <c r="B991" s="2" t="str">
        <f>IF(OR(Settings!$B$42="",C991=Settings!$B$42), IF(AND(TRIM(INDEX(StartDateValues,ROW(A991)))&lt;&gt;"",INDEX(StartDateValues,ROW(A991))&gt;0),INT(INDEX(StartDateValues,ROW(A991))),""),"")</f>
        <v/>
      </c>
      <c r="C991" s="19"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
      <c r="A992" s="2" t="str">
        <f t="shared" si="214"/>
        <v/>
      </c>
      <c r="B992" s="2" t="str">
        <f>IF(OR(Settings!$B$42="",C992=Settings!$B$42), IF(AND(TRIM(INDEX(StartDateValues,ROW(A992)))&lt;&gt;"",INDEX(StartDateValues,ROW(A992))&gt;0),INT(INDEX(StartDateValues,ROW(A992))),""),"")</f>
        <v/>
      </c>
      <c r="C992" s="19"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
      <c r="A993" s="2" t="str">
        <f t="shared" si="214"/>
        <v/>
      </c>
      <c r="B993" s="2" t="str">
        <f>IF(OR(Settings!$B$42="",C993=Settings!$B$42), IF(AND(TRIM(INDEX(StartDateValues,ROW(A993)))&lt;&gt;"",INDEX(StartDateValues,ROW(A993))&gt;0),INT(INDEX(StartDateValues,ROW(A993))),""),"")</f>
        <v/>
      </c>
      <c r="C993" s="19"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
      <c r="A994" s="2" t="str">
        <f t="shared" si="214"/>
        <v/>
      </c>
      <c r="B994" s="2" t="str">
        <f>IF(OR(Settings!$B$42="",C994=Settings!$B$42), IF(AND(TRIM(INDEX(StartDateValues,ROW(A994)))&lt;&gt;"",INDEX(StartDateValues,ROW(A994))&gt;0),INT(INDEX(StartDateValues,ROW(A994))),""),"")</f>
        <v/>
      </c>
      <c r="C994" s="19"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
      <c r="A995" s="2" t="str">
        <f t="shared" si="214"/>
        <v/>
      </c>
      <c r="B995" s="2" t="str">
        <f>IF(OR(Settings!$B$42="",C995=Settings!$B$42), IF(AND(TRIM(INDEX(StartDateValues,ROW(A995)))&lt;&gt;"",INDEX(StartDateValues,ROW(A995))&gt;0),INT(INDEX(StartDateValues,ROW(A995))),""),"")</f>
        <v/>
      </c>
      <c r="C995" s="19"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
      <c r="A996" s="2" t="str">
        <f t="shared" si="214"/>
        <v/>
      </c>
      <c r="B996" s="2" t="str">
        <f>IF(OR(Settings!$B$42="",C996=Settings!$B$42), IF(AND(TRIM(INDEX(StartDateValues,ROW(A996)))&lt;&gt;"",INDEX(StartDateValues,ROW(A996))&gt;0),INT(INDEX(StartDateValues,ROW(A996))),""),"")</f>
        <v/>
      </c>
      <c r="C996" s="19"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
      <c r="A997" s="2" t="str">
        <f t="shared" si="214"/>
        <v/>
      </c>
      <c r="B997" s="2" t="str">
        <f>IF(OR(Settings!$B$42="",C997=Settings!$B$42), IF(AND(TRIM(INDEX(StartDateValues,ROW(A997)))&lt;&gt;"",INDEX(StartDateValues,ROW(A997))&gt;0),INT(INDEX(StartDateValues,ROW(A997))),""),"")</f>
        <v/>
      </c>
      <c r="C997" s="19"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
      <c r="A998" s="2" t="str">
        <f t="shared" si="214"/>
        <v/>
      </c>
      <c r="B998" s="2" t="str">
        <f>IF(OR(Settings!$B$42="",C998=Settings!$B$42), IF(AND(TRIM(INDEX(StartDateValues,ROW(A998)))&lt;&gt;"",INDEX(StartDateValues,ROW(A998))&gt;0),INT(INDEX(StartDateValues,ROW(A998))),""),"")</f>
        <v/>
      </c>
      <c r="C998" s="19"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
      <c r="A999" s="2" t="str">
        <f t="shared" si="214"/>
        <v/>
      </c>
      <c r="B999" s="2" t="str">
        <f>IF(OR(Settings!$B$42="",C999=Settings!$B$42), IF(AND(TRIM(INDEX(StartDateValues,ROW(A999)))&lt;&gt;"",INDEX(StartDateValues,ROW(A999))&gt;0),INT(INDEX(StartDateValues,ROW(A999))),""),"")</f>
        <v/>
      </c>
      <c r="C999" s="19"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
      <c r="A1000" s="2" t="str">
        <f t="shared" si="214"/>
        <v/>
      </c>
      <c r="B1000" s="2" t="str">
        <f>IF(OR(Settings!$B$42="",C1000=Settings!$B$42), IF(AND(TRIM(INDEX(StartDateValues,ROW(A1000)))&lt;&gt;"",INDEX(StartDateValues,ROW(A1000))&gt;0),INT(INDEX(StartDateValues,ROW(A1000))),""),"")</f>
        <v/>
      </c>
      <c r="C1000" s="19"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
      <c r="A1001" s="2" t="str">
        <f t="shared" si="214"/>
        <v/>
      </c>
      <c r="B1001" s="2" t="str">
        <f>IF(OR(Settings!$B$42="",C1001=Settings!$B$42), IF(AND(TRIM(INDEX(StartDateValues,ROW(A1001)))&lt;&gt;"",INDEX(StartDateValues,ROW(A1001))&gt;0),INT(INDEX(StartDateValues,ROW(A1001))),""),"")</f>
        <v/>
      </c>
      <c r="C1001" s="19"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
      <c r="A1002" s="2" t="str">
        <f t="shared" si="214"/>
        <v/>
      </c>
      <c r="B1002" s="2" t="str">
        <f>IF(OR(Settings!$B$42="",C1002=Settings!$B$42), IF(AND(TRIM(INDEX(StartDateValues,ROW(A1002)))&lt;&gt;"",INDEX(StartDateValues,ROW(A1002))&gt;0),INT(INDEX(StartDateValues,ROW(A1002))),""),"")</f>
        <v/>
      </c>
      <c r="C1002" s="19"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
      <c r="A1003" s="2" t="str">
        <f t="shared" si="214"/>
        <v/>
      </c>
      <c r="B1003" s="2" t="str">
        <f>IF(OR(Settings!$B$42="",C1003=Settings!$B$42), IF(AND(TRIM(INDEX(StartDateValues,ROW(A1003)))&lt;&gt;"",INDEX(StartDateValues,ROW(A1003))&gt;0),INT(INDEX(StartDateValues,ROW(A1003))),""),"")</f>
        <v/>
      </c>
      <c r="C1003" s="19"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
      <c r="A1004" s="2" t="str">
        <f t="shared" si="214"/>
        <v/>
      </c>
      <c r="B1004" s="2" t="str">
        <f>IF(OR(Settings!$B$42="",C1004=Settings!$B$42), IF(AND(TRIM(INDEX(StartDateValues,ROW(A1004)))&lt;&gt;"",INDEX(StartDateValues,ROW(A1004))&gt;0),INT(INDEX(StartDateValues,ROW(A1004))),""),"")</f>
        <v/>
      </c>
      <c r="C1004" s="19"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
      <c r="A1005" s="2" t="str">
        <f t="shared" si="214"/>
        <v/>
      </c>
      <c r="B1005" s="2" t="str">
        <f>IF(OR(Settings!$B$42="",C1005=Settings!$B$42), IF(AND(TRIM(INDEX(StartDateValues,ROW(A1005)))&lt;&gt;"",INDEX(StartDateValues,ROW(A1005))&gt;0),INT(INDEX(StartDateValues,ROW(A1005))),""),"")</f>
        <v/>
      </c>
      <c r="C1005" s="19"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
      <c r="A1006" s="2" t="str">
        <f t="shared" si="214"/>
        <v/>
      </c>
      <c r="B1006" s="2" t="str">
        <f>IF(OR(Settings!$B$42="",C1006=Settings!$B$42), IF(AND(TRIM(INDEX(StartDateValues,ROW(A1006)))&lt;&gt;"",INDEX(StartDateValues,ROW(A1006))&gt;0),INT(INDEX(StartDateValues,ROW(A1006))),""),"")</f>
        <v/>
      </c>
      <c r="C1006" s="19"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
      <c r="A1007" s="2" t="str">
        <f t="shared" si="214"/>
        <v/>
      </c>
      <c r="B1007" s="2" t="str">
        <f>IF(OR(Settings!$B$42="",C1007=Settings!$B$42), IF(AND(TRIM(INDEX(StartDateValues,ROW(A1007)))&lt;&gt;"",INDEX(StartDateValues,ROW(A1007))&gt;0),INT(INDEX(StartDateValues,ROW(A1007))),""),"")</f>
        <v/>
      </c>
      <c r="C1007" s="19"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
      <c r="A1008" s="2" t="str">
        <f t="shared" si="214"/>
        <v/>
      </c>
      <c r="B1008" s="2" t="str">
        <f>IF(OR(Settings!$B$42="",C1008=Settings!$B$42), IF(AND(TRIM(INDEX(StartDateValues,ROW(A1008)))&lt;&gt;"",INDEX(StartDateValues,ROW(A1008))&gt;0),INT(INDEX(StartDateValues,ROW(A1008))),""),"")</f>
        <v/>
      </c>
      <c r="C1008" s="19"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
      <c r="A1009" s="2" t="str">
        <f t="shared" si="214"/>
        <v/>
      </c>
      <c r="B1009" s="2" t="str">
        <f>IF(OR(Settings!$B$42="",C1009=Settings!$B$42), IF(AND(TRIM(INDEX(StartDateValues,ROW(A1009)))&lt;&gt;"",INDEX(StartDateValues,ROW(A1009))&gt;0),INT(INDEX(StartDateValues,ROW(A1009))),""),"")</f>
        <v/>
      </c>
      <c r="C1009" s="19"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
      <c r="A1010" s="2" t="str">
        <f t="shared" si="214"/>
        <v/>
      </c>
      <c r="B1010" s="2" t="str">
        <f>IF(OR(Settings!$B$42="",C1010=Settings!$B$42), IF(AND(TRIM(INDEX(StartDateValues,ROW(A1010)))&lt;&gt;"",INDEX(StartDateValues,ROW(A1010))&gt;0),INT(INDEX(StartDateValues,ROW(A1010))),""),"")</f>
        <v/>
      </c>
      <c r="C1010" s="19"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
      <c r="A1011" s="2" t="str">
        <f t="shared" si="214"/>
        <v/>
      </c>
      <c r="B1011" s="2" t="str">
        <f>IF(OR(Settings!$B$42="",C1011=Settings!$B$42), IF(AND(TRIM(INDEX(StartDateValues,ROW(A1011)))&lt;&gt;"",INDEX(StartDateValues,ROW(A1011))&gt;0),INT(INDEX(StartDateValues,ROW(A1011))),""),"")</f>
        <v/>
      </c>
      <c r="C1011" s="19"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
      <c r="A1012" s="2" t="str">
        <f t="shared" si="214"/>
        <v/>
      </c>
      <c r="B1012" s="2" t="str">
        <f>IF(OR(Settings!$B$42="",C1012=Settings!$B$42), IF(AND(TRIM(INDEX(StartDateValues,ROW(A1012)))&lt;&gt;"",INDEX(StartDateValues,ROW(A1012))&gt;0),INT(INDEX(StartDateValues,ROW(A1012))),""),"")</f>
        <v/>
      </c>
      <c r="C1012" s="19"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
      <c r="A1013" s="2" t="str">
        <f t="shared" si="214"/>
        <v/>
      </c>
      <c r="B1013" s="2" t="str">
        <f>IF(OR(Settings!$B$42="",C1013=Settings!$B$42), IF(AND(TRIM(INDEX(StartDateValues,ROW(A1013)))&lt;&gt;"",INDEX(StartDateValues,ROW(A1013))&gt;0),INT(INDEX(StartDateValues,ROW(A1013))),""),"")</f>
        <v/>
      </c>
      <c r="C1013" s="19"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
      <c r="A1014" s="2" t="str">
        <f t="shared" si="214"/>
        <v/>
      </c>
      <c r="B1014" s="2" t="str">
        <f>IF(OR(Settings!$B$42="",C1014=Settings!$B$42), IF(AND(TRIM(INDEX(StartDateValues,ROW(A1014)))&lt;&gt;"",INDEX(StartDateValues,ROW(A1014))&gt;0),INT(INDEX(StartDateValues,ROW(A1014))),""),"")</f>
        <v/>
      </c>
      <c r="C1014" s="19"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
      <c r="A1015" s="2" t="str">
        <f t="shared" si="214"/>
        <v/>
      </c>
      <c r="B1015" s="2" t="str">
        <f>IF(OR(Settings!$B$42="",C1015=Settings!$B$42), IF(AND(TRIM(INDEX(StartDateValues,ROW(A1015)))&lt;&gt;"",INDEX(StartDateValues,ROW(A1015))&gt;0),INT(INDEX(StartDateValues,ROW(A1015))),""),"")</f>
        <v/>
      </c>
      <c r="C1015" s="19"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
      <c r="A1016" s="2" t="str">
        <f t="shared" si="214"/>
        <v/>
      </c>
      <c r="B1016" s="2" t="str">
        <f>IF(OR(Settings!$B$42="",C1016=Settings!$B$42), IF(AND(TRIM(INDEX(StartDateValues,ROW(A1016)))&lt;&gt;"",INDEX(StartDateValues,ROW(A1016))&gt;0),INT(INDEX(StartDateValues,ROW(A1016))),""),"")</f>
        <v/>
      </c>
      <c r="C1016" s="19"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
      <c r="A1017" s="2" t="str">
        <f t="shared" si="214"/>
        <v/>
      </c>
      <c r="B1017" s="2" t="str">
        <f>IF(OR(Settings!$B$42="",C1017=Settings!$B$42), IF(AND(TRIM(INDEX(StartDateValues,ROW(A1017)))&lt;&gt;"",INDEX(StartDateValues,ROW(A1017))&gt;0),INT(INDEX(StartDateValues,ROW(A1017))),""),"")</f>
        <v/>
      </c>
      <c r="C1017" s="19"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
      <c r="A1018" s="2" t="str">
        <f t="shared" si="214"/>
        <v/>
      </c>
      <c r="B1018" s="2" t="str">
        <f>IF(OR(Settings!$B$42="",C1018=Settings!$B$42), IF(AND(TRIM(INDEX(StartDateValues,ROW(A1018)))&lt;&gt;"",INDEX(StartDateValues,ROW(A1018))&gt;0),INT(INDEX(StartDateValues,ROW(A1018))),""),"")</f>
        <v/>
      </c>
      <c r="C1018" s="19"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
      <c r="A1019" s="2" t="str">
        <f t="shared" si="214"/>
        <v/>
      </c>
      <c r="B1019" s="2" t="str">
        <f>IF(OR(Settings!$B$42="",C1019=Settings!$B$42), IF(AND(TRIM(INDEX(StartDateValues,ROW(A1019)))&lt;&gt;"",INDEX(StartDateValues,ROW(A1019))&gt;0),INT(INDEX(StartDateValues,ROW(A1019))),""),"")</f>
        <v/>
      </c>
      <c r="C1019" s="19"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
      <c r="A1020" s="2" t="str">
        <f t="shared" si="214"/>
        <v/>
      </c>
      <c r="B1020" s="2" t="str">
        <f>IF(OR(Settings!$B$42="",C1020=Settings!$B$42), IF(AND(TRIM(INDEX(StartDateValues,ROW(A1020)))&lt;&gt;"",INDEX(StartDateValues,ROW(A1020))&gt;0),INT(INDEX(StartDateValues,ROW(A1020))),""),"")</f>
        <v/>
      </c>
      <c r="C1020" s="19"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
      <c r="A1021" s="2" t="str">
        <f t="shared" si="214"/>
        <v/>
      </c>
      <c r="B1021" s="2" t="str">
        <f>IF(OR(Settings!$B$42="",C1021=Settings!$B$42), IF(AND(TRIM(INDEX(StartDateValues,ROW(A1021)))&lt;&gt;"",INDEX(StartDateValues,ROW(A1021))&gt;0),INT(INDEX(StartDateValues,ROW(A1021))),""),"")</f>
        <v/>
      </c>
      <c r="C1021" s="19"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
      <c r="A1022" s="2" t="str">
        <f t="shared" si="214"/>
        <v/>
      </c>
      <c r="B1022" s="2" t="str">
        <f>IF(OR(Settings!$B$42="",C1022=Settings!$B$42), IF(AND(TRIM(INDEX(StartDateValues,ROW(A1022)))&lt;&gt;"",INDEX(StartDateValues,ROW(A1022))&gt;0),INT(INDEX(StartDateValues,ROW(A1022))),""),"")</f>
        <v/>
      </c>
      <c r="C1022" s="19"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
      <c r="A1023" s="2" t="str">
        <f t="shared" si="214"/>
        <v/>
      </c>
      <c r="B1023" s="2" t="str">
        <f>IF(OR(Settings!$B$42="",C1023=Settings!$B$42), IF(AND(TRIM(INDEX(StartDateValues,ROW(A1023)))&lt;&gt;"",INDEX(StartDateValues,ROW(A1023))&gt;0),INT(INDEX(StartDateValues,ROW(A1023))),""),"")</f>
        <v/>
      </c>
      <c r="C1023" s="19"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
      <c r="A1024" s="2" t="str">
        <f t="shared" si="214"/>
        <v/>
      </c>
      <c r="B1024" s="2" t="str">
        <f>IF(OR(Settings!$B$42="",C1024=Settings!$B$42), IF(AND(TRIM(INDEX(StartDateValues,ROW(A1024)))&lt;&gt;"",INDEX(StartDateValues,ROW(A1024))&gt;0),INT(INDEX(StartDateValues,ROW(A1024))),""),"")</f>
        <v/>
      </c>
      <c r="C1024" s="19"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
      <c r="A1025" s="2" t="str">
        <f t="shared" si="214"/>
        <v/>
      </c>
      <c r="B1025" s="2" t="str">
        <f>IF(OR(Settings!$B$42="",C1025=Settings!$B$42), IF(AND(TRIM(INDEX(StartDateValues,ROW(A1025)))&lt;&gt;"",INDEX(StartDateValues,ROW(A1025))&gt;0),INT(INDEX(StartDateValues,ROW(A1025))),""),"")</f>
        <v/>
      </c>
      <c r="C1025" s="19"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19"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
      <c r="A1027" s="2" t="str">
        <f t="shared" si="228"/>
        <v/>
      </c>
      <c r="B1027" s="2" t="str">
        <f>IF(OR(Settings!$B$42="",C1027=Settings!$B$42), IF(AND(TRIM(INDEX(StartDateValues,ROW(A1027)))&lt;&gt;"",INDEX(StartDateValues,ROW(A1027))&gt;0),INT(INDEX(StartDateValues,ROW(A1027))),""),"")</f>
        <v/>
      </c>
      <c r="C1027" s="19"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
      <c r="A1028" s="2" t="str">
        <f t="shared" si="228"/>
        <v/>
      </c>
      <c r="B1028" s="2" t="str">
        <f>IF(OR(Settings!$B$42="",C1028=Settings!$B$42), IF(AND(TRIM(INDEX(StartDateValues,ROW(A1028)))&lt;&gt;"",INDEX(StartDateValues,ROW(A1028))&gt;0),INT(INDEX(StartDateValues,ROW(A1028))),""),"")</f>
        <v/>
      </c>
      <c r="C1028" s="19"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
      <c r="A1029" s="2" t="str">
        <f t="shared" si="228"/>
        <v/>
      </c>
      <c r="B1029" s="2" t="str">
        <f>IF(OR(Settings!$B$42="",C1029=Settings!$B$42), IF(AND(TRIM(INDEX(StartDateValues,ROW(A1029)))&lt;&gt;"",INDEX(StartDateValues,ROW(A1029))&gt;0),INT(INDEX(StartDateValues,ROW(A1029))),""),"")</f>
        <v/>
      </c>
      <c r="C1029" s="19"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
      <c r="A1030" s="2" t="str">
        <f t="shared" si="228"/>
        <v/>
      </c>
      <c r="B1030" s="2" t="str">
        <f>IF(OR(Settings!$B$42="",C1030=Settings!$B$42), IF(AND(TRIM(INDEX(StartDateValues,ROW(A1030)))&lt;&gt;"",INDEX(StartDateValues,ROW(A1030))&gt;0),INT(INDEX(StartDateValues,ROW(A1030))),""),"")</f>
        <v/>
      </c>
      <c r="C1030" s="19"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
      <c r="A1031" s="2" t="str">
        <f t="shared" si="228"/>
        <v/>
      </c>
      <c r="B1031" s="2" t="str">
        <f>IF(OR(Settings!$B$42="",C1031=Settings!$B$42), IF(AND(TRIM(INDEX(StartDateValues,ROW(A1031)))&lt;&gt;"",INDEX(StartDateValues,ROW(A1031))&gt;0),INT(INDEX(StartDateValues,ROW(A1031))),""),"")</f>
        <v/>
      </c>
      <c r="C1031" s="19"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
      <c r="A1032" s="2" t="str">
        <f t="shared" si="228"/>
        <v/>
      </c>
      <c r="B1032" s="2" t="str">
        <f>IF(OR(Settings!$B$42="",C1032=Settings!$B$42), IF(AND(TRIM(INDEX(StartDateValues,ROW(A1032)))&lt;&gt;"",INDEX(StartDateValues,ROW(A1032))&gt;0),INT(INDEX(StartDateValues,ROW(A1032))),""),"")</f>
        <v/>
      </c>
      <c r="C1032" s="19"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
      <c r="A1033" s="2" t="str">
        <f t="shared" si="228"/>
        <v/>
      </c>
      <c r="B1033" s="2" t="str">
        <f>IF(OR(Settings!$B$42="",C1033=Settings!$B$42), IF(AND(TRIM(INDEX(StartDateValues,ROW(A1033)))&lt;&gt;"",INDEX(StartDateValues,ROW(A1033))&gt;0),INT(INDEX(StartDateValues,ROW(A1033))),""),"")</f>
        <v/>
      </c>
      <c r="C1033" s="19"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
      <c r="A1034" s="2" t="str">
        <f t="shared" si="228"/>
        <v/>
      </c>
      <c r="B1034" s="2" t="str">
        <f>IF(OR(Settings!$B$42="",C1034=Settings!$B$42), IF(AND(TRIM(INDEX(StartDateValues,ROW(A1034)))&lt;&gt;"",INDEX(StartDateValues,ROW(A1034))&gt;0),INT(INDEX(StartDateValues,ROW(A1034))),""),"")</f>
        <v/>
      </c>
      <c r="C1034" s="19"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
      <c r="A1035" s="2" t="str">
        <f t="shared" si="228"/>
        <v/>
      </c>
      <c r="B1035" s="2" t="str">
        <f>IF(OR(Settings!$B$42="",C1035=Settings!$B$42), IF(AND(TRIM(INDEX(StartDateValues,ROW(A1035)))&lt;&gt;"",INDEX(StartDateValues,ROW(A1035))&gt;0),INT(INDEX(StartDateValues,ROW(A1035))),""),"")</f>
        <v/>
      </c>
      <c r="C1035" s="19"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
      <c r="A1036" s="2" t="str">
        <f t="shared" si="228"/>
        <v/>
      </c>
      <c r="B1036" s="2" t="str">
        <f>IF(OR(Settings!$B$42="",C1036=Settings!$B$42), IF(AND(TRIM(INDEX(StartDateValues,ROW(A1036)))&lt;&gt;"",INDEX(StartDateValues,ROW(A1036))&gt;0),INT(INDEX(StartDateValues,ROW(A1036))),""),"")</f>
        <v/>
      </c>
      <c r="C1036" s="19"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
      <c r="A1037" s="2" t="str">
        <f t="shared" si="228"/>
        <v/>
      </c>
      <c r="B1037" s="2" t="str">
        <f>IF(OR(Settings!$B$42="",C1037=Settings!$B$42), IF(AND(TRIM(INDEX(StartDateValues,ROW(A1037)))&lt;&gt;"",INDEX(StartDateValues,ROW(A1037))&gt;0),INT(INDEX(StartDateValues,ROW(A1037))),""),"")</f>
        <v/>
      </c>
      <c r="C1037" s="19"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
      <c r="A1038" s="2" t="str">
        <f t="shared" si="228"/>
        <v/>
      </c>
      <c r="B1038" s="2" t="str">
        <f>IF(OR(Settings!$B$42="",C1038=Settings!$B$42), IF(AND(TRIM(INDEX(StartDateValues,ROW(A1038)))&lt;&gt;"",INDEX(StartDateValues,ROW(A1038))&gt;0),INT(INDEX(StartDateValues,ROW(A1038))),""),"")</f>
        <v/>
      </c>
      <c r="C1038" s="19"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
      <c r="A1039" s="2" t="str">
        <f t="shared" si="228"/>
        <v/>
      </c>
      <c r="B1039" s="2" t="str">
        <f>IF(OR(Settings!$B$42="",C1039=Settings!$B$42), IF(AND(TRIM(INDEX(StartDateValues,ROW(A1039)))&lt;&gt;"",INDEX(StartDateValues,ROW(A1039))&gt;0),INT(INDEX(StartDateValues,ROW(A1039))),""),"")</f>
        <v/>
      </c>
      <c r="C1039" s="19"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
      <c r="A1040" s="2" t="str">
        <f t="shared" si="228"/>
        <v/>
      </c>
      <c r="B1040" s="2" t="str">
        <f>IF(OR(Settings!$B$42="",C1040=Settings!$B$42), IF(AND(TRIM(INDEX(StartDateValues,ROW(A1040)))&lt;&gt;"",INDEX(StartDateValues,ROW(A1040))&gt;0),INT(INDEX(StartDateValues,ROW(A1040))),""),"")</f>
        <v/>
      </c>
      <c r="C1040" s="19"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
      <c r="A1041" s="2" t="str">
        <f t="shared" si="228"/>
        <v/>
      </c>
      <c r="B1041" s="2" t="str">
        <f>IF(OR(Settings!$B$42="",C1041=Settings!$B$42), IF(AND(TRIM(INDEX(StartDateValues,ROW(A1041)))&lt;&gt;"",INDEX(StartDateValues,ROW(A1041))&gt;0),INT(INDEX(StartDateValues,ROW(A1041))),""),"")</f>
        <v/>
      </c>
      <c r="C1041" s="19"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
      <c r="A1042" s="2" t="str">
        <f t="shared" si="228"/>
        <v/>
      </c>
      <c r="B1042" s="2" t="str">
        <f>IF(OR(Settings!$B$42="",C1042=Settings!$B$42), IF(AND(TRIM(INDEX(StartDateValues,ROW(A1042)))&lt;&gt;"",INDEX(StartDateValues,ROW(A1042))&gt;0),INT(INDEX(StartDateValues,ROW(A1042))),""),"")</f>
        <v/>
      </c>
      <c r="C1042" s="19"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
      <c r="A1043" s="2" t="str">
        <f t="shared" si="228"/>
        <v/>
      </c>
      <c r="B1043" s="2" t="str">
        <f>IF(OR(Settings!$B$42="",C1043=Settings!$B$42), IF(AND(TRIM(INDEX(StartDateValues,ROW(A1043)))&lt;&gt;"",INDEX(StartDateValues,ROW(A1043))&gt;0),INT(INDEX(StartDateValues,ROW(A1043))),""),"")</f>
        <v/>
      </c>
      <c r="C1043" s="19"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
      <c r="A1044" s="2" t="str">
        <f t="shared" si="228"/>
        <v/>
      </c>
      <c r="B1044" s="2" t="str">
        <f>IF(OR(Settings!$B$42="",C1044=Settings!$B$42), IF(AND(TRIM(INDEX(StartDateValues,ROW(A1044)))&lt;&gt;"",INDEX(StartDateValues,ROW(A1044))&gt;0),INT(INDEX(StartDateValues,ROW(A1044))),""),"")</f>
        <v/>
      </c>
      <c r="C1044" s="19"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
      <c r="A1045" s="2" t="str">
        <f t="shared" si="228"/>
        <v/>
      </c>
      <c r="B1045" s="2" t="str">
        <f>IF(OR(Settings!$B$42="",C1045=Settings!$B$42), IF(AND(TRIM(INDEX(StartDateValues,ROW(A1045)))&lt;&gt;"",INDEX(StartDateValues,ROW(A1045))&gt;0),INT(INDEX(StartDateValues,ROW(A1045))),""),"")</f>
        <v/>
      </c>
      <c r="C1045" s="19"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
      <c r="A1046" s="2" t="str">
        <f t="shared" si="228"/>
        <v/>
      </c>
      <c r="B1046" s="2" t="str">
        <f>IF(OR(Settings!$B$42="",C1046=Settings!$B$42), IF(AND(TRIM(INDEX(StartDateValues,ROW(A1046)))&lt;&gt;"",INDEX(StartDateValues,ROW(A1046))&gt;0),INT(INDEX(StartDateValues,ROW(A1046))),""),"")</f>
        <v/>
      </c>
      <c r="C1046" s="19"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
      <c r="A1047" s="2" t="str">
        <f t="shared" si="228"/>
        <v/>
      </c>
      <c r="B1047" s="2" t="str">
        <f>IF(OR(Settings!$B$42="",C1047=Settings!$B$42), IF(AND(TRIM(INDEX(StartDateValues,ROW(A1047)))&lt;&gt;"",INDEX(StartDateValues,ROW(A1047))&gt;0),INT(INDEX(StartDateValues,ROW(A1047))),""),"")</f>
        <v/>
      </c>
      <c r="C1047" s="19"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
      <c r="A1048" s="2" t="str">
        <f t="shared" si="228"/>
        <v/>
      </c>
      <c r="B1048" s="2" t="str">
        <f>IF(OR(Settings!$B$42="",C1048=Settings!$B$42), IF(AND(TRIM(INDEX(StartDateValues,ROW(A1048)))&lt;&gt;"",INDEX(StartDateValues,ROW(A1048))&gt;0),INT(INDEX(StartDateValues,ROW(A1048))),""),"")</f>
        <v/>
      </c>
      <c r="C1048" s="19"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
      <c r="A1049" s="2" t="str">
        <f t="shared" si="228"/>
        <v/>
      </c>
      <c r="B1049" s="2" t="str">
        <f>IF(OR(Settings!$B$42="",C1049=Settings!$B$42), IF(AND(TRIM(INDEX(StartDateValues,ROW(A1049)))&lt;&gt;"",INDEX(StartDateValues,ROW(A1049))&gt;0),INT(INDEX(StartDateValues,ROW(A1049))),""),"")</f>
        <v/>
      </c>
      <c r="C1049" s="19"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
      <c r="A1050" s="2" t="str">
        <f t="shared" si="228"/>
        <v/>
      </c>
      <c r="B1050" s="2" t="str">
        <f>IF(OR(Settings!$B$42="",C1050=Settings!$B$42), IF(AND(TRIM(INDEX(StartDateValues,ROW(A1050)))&lt;&gt;"",INDEX(StartDateValues,ROW(A1050))&gt;0),INT(INDEX(StartDateValues,ROW(A1050))),""),"")</f>
        <v/>
      </c>
      <c r="C1050" s="19"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
      <c r="A1051" s="2" t="str">
        <f t="shared" si="228"/>
        <v/>
      </c>
      <c r="B1051" s="2" t="str">
        <f>IF(OR(Settings!$B$42="",C1051=Settings!$B$42), IF(AND(TRIM(INDEX(StartDateValues,ROW(A1051)))&lt;&gt;"",INDEX(StartDateValues,ROW(A1051))&gt;0),INT(INDEX(StartDateValues,ROW(A1051))),""),"")</f>
        <v/>
      </c>
      <c r="C1051" s="19"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
      <c r="A1052" s="2" t="str">
        <f t="shared" si="228"/>
        <v/>
      </c>
      <c r="B1052" s="2" t="str">
        <f>IF(OR(Settings!$B$42="",C1052=Settings!$B$42), IF(AND(TRIM(INDEX(StartDateValues,ROW(A1052)))&lt;&gt;"",INDEX(StartDateValues,ROW(A1052))&gt;0),INT(INDEX(StartDateValues,ROW(A1052))),""),"")</f>
        <v/>
      </c>
      <c r="C1052" s="19"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
      <c r="A1053" s="2" t="str">
        <f t="shared" si="228"/>
        <v/>
      </c>
      <c r="B1053" s="2" t="str">
        <f>IF(OR(Settings!$B$42="",C1053=Settings!$B$42), IF(AND(TRIM(INDEX(StartDateValues,ROW(A1053)))&lt;&gt;"",INDEX(StartDateValues,ROW(A1053))&gt;0),INT(INDEX(StartDateValues,ROW(A1053))),""),"")</f>
        <v/>
      </c>
      <c r="C1053" s="19"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
      <c r="A1054" s="2" t="str">
        <f t="shared" si="228"/>
        <v/>
      </c>
      <c r="B1054" s="2" t="str">
        <f>IF(OR(Settings!$B$42="",C1054=Settings!$B$42), IF(AND(TRIM(INDEX(StartDateValues,ROW(A1054)))&lt;&gt;"",INDEX(StartDateValues,ROW(A1054))&gt;0),INT(INDEX(StartDateValues,ROW(A1054))),""),"")</f>
        <v/>
      </c>
      <c r="C1054" s="19"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
      <c r="A1055" s="2" t="str">
        <f t="shared" si="228"/>
        <v/>
      </c>
      <c r="B1055" s="2" t="str">
        <f>IF(OR(Settings!$B$42="",C1055=Settings!$B$42), IF(AND(TRIM(INDEX(StartDateValues,ROW(A1055)))&lt;&gt;"",INDEX(StartDateValues,ROW(A1055))&gt;0),INT(INDEX(StartDateValues,ROW(A1055))),""),"")</f>
        <v/>
      </c>
      <c r="C1055" s="19"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
      <c r="A1056" s="2" t="str">
        <f t="shared" si="228"/>
        <v/>
      </c>
      <c r="B1056" s="2" t="str">
        <f>IF(OR(Settings!$B$42="",C1056=Settings!$B$42), IF(AND(TRIM(INDEX(StartDateValues,ROW(A1056)))&lt;&gt;"",INDEX(StartDateValues,ROW(A1056))&gt;0),INT(INDEX(StartDateValues,ROW(A1056))),""),"")</f>
        <v/>
      </c>
      <c r="C1056" s="19"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
      <c r="A1057" s="2" t="str">
        <f t="shared" si="228"/>
        <v/>
      </c>
      <c r="B1057" s="2" t="str">
        <f>IF(OR(Settings!$B$42="",C1057=Settings!$B$42), IF(AND(TRIM(INDEX(StartDateValues,ROW(A1057)))&lt;&gt;"",INDEX(StartDateValues,ROW(A1057))&gt;0),INT(INDEX(StartDateValues,ROW(A1057))),""),"")</f>
        <v/>
      </c>
      <c r="C1057" s="19"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
      <c r="A1058" s="2" t="str">
        <f t="shared" si="228"/>
        <v/>
      </c>
      <c r="B1058" s="2" t="str">
        <f>IF(OR(Settings!$B$42="",C1058=Settings!$B$42), IF(AND(TRIM(INDEX(StartDateValues,ROW(A1058)))&lt;&gt;"",INDEX(StartDateValues,ROW(A1058))&gt;0),INT(INDEX(StartDateValues,ROW(A1058))),""),"")</f>
        <v/>
      </c>
      <c r="C1058" s="19"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
      <c r="A1059" s="2" t="str">
        <f t="shared" si="228"/>
        <v/>
      </c>
      <c r="B1059" s="2" t="str">
        <f>IF(OR(Settings!$B$42="",C1059=Settings!$B$42), IF(AND(TRIM(INDEX(StartDateValues,ROW(A1059)))&lt;&gt;"",INDEX(StartDateValues,ROW(A1059))&gt;0),INT(INDEX(StartDateValues,ROW(A1059))),""),"")</f>
        <v/>
      </c>
      <c r="C1059" s="19"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
      <c r="A1060" s="2" t="str">
        <f t="shared" si="228"/>
        <v/>
      </c>
      <c r="B1060" s="2" t="str">
        <f>IF(OR(Settings!$B$42="",C1060=Settings!$B$42), IF(AND(TRIM(INDEX(StartDateValues,ROW(A1060)))&lt;&gt;"",INDEX(StartDateValues,ROW(A1060))&gt;0),INT(INDEX(StartDateValues,ROW(A1060))),""),"")</f>
        <v/>
      </c>
      <c r="C1060" s="19"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
      <c r="A1061" s="2" t="str">
        <f t="shared" si="228"/>
        <v/>
      </c>
      <c r="B1061" s="2" t="str">
        <f>IF(OR(Settings!$B$42="",C1061=Settings!$B$42), IF(AND(TRIM(INDEX(StartDateValues,ROW(A1061)))&lt;&gt;"",INDEX(StartDateValues,ROW(A1061))&gt;0),INT(INDEX(StartDateValues,ROW(A1061))),""),"")</f>
        <v/>
      </c>
      <c r="C1061" s="19"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
      <c r="A1062" s="2" t="str">
        <f t="shared" si="228"/>
        <v/>
      </c>
      <c r="B1062" s="2" t="str">
        <f>IF(OR(Settings!$B$42="",C1062=Settings!$B$42), IF(AND(TRIM(INDEX(StartDateValues,ROW(A1062)))&lt;&gt;"",INDEX(StartDateValues,ROW(A1062))&gt;0),INT(INDEX(StartDateValues,ROW(A1062))),""),"")</f>
        <v/>
      </c>
      <c r="C1062" s="19"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
      <c r="A1063" s="2" t="str">
        <f t="shared" si="228"/>
        <v/>
      </c>
      <c r="B1063" s="2" t="str">
        <f>IF(OR(Settings!$B$42="",C1063=Settings!$B$42), IF(AND(TRIM(INDEX(StartDateValues,ROW(A1063)))&lt;&gt;"",INDEX(StartDateValues,ROW(A1063))&gt;0),INT(INDEX(StartDateValues,ROW(A1063))),""),"")</f>
        <v/>
      </c>
      <c r="C1063" s="19"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
      <c r="A1064" s="2" t="str">
        <f t="shared" si="228"/>
        <v/>
      </c>
      <c r="B1064" s="2" t="str">
        <f>IF(OR(Settings!$B$42="",C1064=Settings!$B$42), IF(AND(TRIM(INDEX(StartDateValues,ROW(A1064)))&lt;&gt;"",INDEX(StartDateValues,ROW(A1064))&gt;0),INT(INDEX(StartDateValues,ROW(A1064))),""),"")</f>
        <v/>
      </c>
      <c r="C1064" s="19"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
      <c r="A1065" s="2" t="str">
        <f t="shared" si="228"/>
        <v/>
      </c>
      <c r="B1065" s="2" t="str">
        <f>IF(OR(Settings!$B$42="",C1065=Settings!$B$42), IF(AND(TRIM(INDEX(StartDateValues,ROW(A1065)))&lt;&gt;"",INDEX(StartDateValues,ROW(A1065))&gt;0),INT(INDEX(StartDateValues,ROW(A1065))),""),"")</f>
        <v/>
      </c>
      <c r="C1065" s="19"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
      <c r="A1066" s="2" t="str">
        <f t="shared" si="228"/>
        <v/>
      </c>
      <c r="B1066" s="2" t="str">
        <f>IF(OR(Settings!$B$42="",C1066=Settings!$B$42), IF(AND(TRIM(INDEX(StartDateValues,ROW(A1066)))&lt;&gt;"",INDEX(StartDateValues,ROW(A1066))&gt;0),INT(INDEX(StartDateValues,ROW(A1066))),""),"")</f>
        <v/>
      </c>
      <c r="C1066" s="19"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
      <c r="A1067" s="2" t="str">
        <f t="shared" si="228"/>
        <v/>
      </c>
      <c r="B1067" s="2" t="str">
        <f>IF(OR(Settings!$B$42="",C1067=Settings!$B$42), IF(AND(TRIM(INDEX(StartDateValues,ROW(A1067)))&lt;&gt;"",INDEX(StartDateValues,ROW(A1067))&gt;0),INT(INDEX(StartDateValues,ROW(A1067))),""),"")</f>
        <v/>
      </c>
      <c r="C1067" s="19"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
      <c r="A1068" s="2" t="str">
        <f t="shared" si="228"/>
        <v/>
      </c>
      <c r="B1068" s="2" t="str">
        <f>IF(OR(Settings!$B$42="",C1068=Settings!$B$42), IF(AND(TRIM(INDEX(StartDateValues,ROW(A1068)))&lt;&gt;"",INDEX(StartDateValues,ROW(A1068))&gt;0),INT(INDEX(StartDateValues,ROW(A1068))),""),"")</f>
        <v/>
      </c>
      <c r="C1068" s="19"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
      <c r="A1069" s="2" t="str">
        <f t="shared" si="228"/>
        <v/>
      </c>
      <c r="B1069" s="2" t="str">
        <f>IF(OR(Settings!$B$42="",C1069=Settings!$B$42), IF(AND(TRIM(INDEX(StartDateValues,ROW(A1069)))&lt;&gt;"",INDEX(StartDateValues,ROW(A1069))&gt;0),INT(INDEX(StartDateValues,ROW(A1069))),""),"")</f>
        <v/>
      </c>
      <c r="C1069" s="19"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
      <c r="A1070" s="2" t="str">
        <f t="shared" si="228"/>
        <v/>
      </c>
      <c r="B1070" s="2" t="str">
        <f>IF(OR(Settings!$B$42="",C1070=Settings!$B$42), IF(AND(TRIM(INDEX(StartDateValues,ROW(A1070)))&lt;&gt;"",INDEX(StartDateValues,ROW(A1070))&gt;0),INT(INDEX(StartDateValues,ROW(A1070))),""),"")</f>
        <v/>
      </c>
      <c r="C1070" s="19"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
      <c r="A1071" s="2" t="str">
        <f t="shared" si="228"/>
        <v/>
      </c>
      <c r="B1071" s="2" t="str">
        <f>IF(OR(Settings!$B$42="",C1071=Settings!$B$42), IF(AND(TRIM(INDEX(StartDateValues,ROW(A1071)))&lt;&gt;"",INDEX(StartDateValues,ROW(A1071))&gt;0),INT(INDEX(StartDateValues,ROW(A1071))),""),"")</f>
        <v/>
      </c>
      <c r="C1071" s="19"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
      <c r="A1072" s="2" t="str">
        <f t="shared" si="228"/>
        <v/>
      </c>
      <c r="B1072" s="2" t="str">
        <f>IF(OR(Settings!$B$42="",C1072=Settings!$B$42), IF(AND(TRIM(INDEX(StartDateValues,ROW(A1072)))&lt;&gt;"",INDEX(StartDateValues,ROW(A1072))&gt;0),INT(INDEX(StartDateValues,ROW(A1072))),""),"")</f>
        <v/>
      </c>
      <c r="C1072" s="19"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
      <c r="A1073" s="2" t="str">
        <f t="shared" si="228"/>
        <v/>
      </c>
      <c r="B1073" s="2" t="str">
        <f>IF(OR(Settings!$B$42="",C1073=Settings!$B$42), IF(AND(TRIM(INDEX(StartDateValues,ROW(A1073)))&lt;&gt;"",INDEX(StartDateValues,ROW(A1073))&gt;0),INT(INDEX(StartDateValues,ROW(A1073))),""),"")</f>
        <v/>
      </c>
      <c r="C1073" s="19"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
      <c r="A1074" s="2" t="str">
        <f t="shared" si="228"/>
        <v/>
      </c>
      <c r="B1074" s="2" t="str">
        <f>IF(OR(Settings!$B$42="",C1074=Settings!$B$42), IF(AND(TRIM(INDEX(StartDateValues,ROW(A1074)))&lt;&gt;"",INDEX(StartDateValues,ROW(A1074))&gt;0),INT(INDEX(StartDateValues,ROW(A1074))),""),"")</f>
        <v/>
      </c>
      <c r="C1074" s="19"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
      <c r="A1075" s="2" t="str">
        <f t="shared" si="228"/>
        <v/>
      </c>
      <c r="B1075" s="2" t="str">
        <f>IF(OR(Settings!$B$42="",C1075=Settings!$B$42), IF(AND(TRIM(INDEX(StartDateValues,ROW(A1075)))&lt;&gt;"",INDEX(StartDateValues,ROW(A1075))&gt;0),INT(INDEX(StartDateValues,ROW(A1075))),""),"")</f>
        <v/>
      </c>
      <c r="C1075" s="19"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
      <c r="A1076" s="2" t="str">
        <f t="shared" si="228"/>
        <v/>
      </c>
      <c r="B1076" s="2" t="str">
        <f>IF(OR(Settings!$B$42="",C1076=Settings!$B$42), IF(AND(TRIM(INDEX(StartDateValues,ROW(A1076)))&lt;&gt;"",INDEX(StartDateValues,ROW(A1076))&gt;0),INT(INDEX(StartDateValues,ROW(A1076))),""),"")</f>
        <v/>
      </c>
      <c r="C1076" s="19"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
      <c r="A1077" s="2" t="str">
        <f t="shared" si="228"/>
        <v/>
      </c>
      <c r="B1077" s="2" t="str">
        <f>IF(OR(Settings!$B$42="",C1077=Settings!$B$42), IF(AND(TRIM(INDEX(StartDateValues,ROW(A1077)))&lt;&gt;"",INDEX(StartDateValues,ROW(A1077))&gt;0),INT(INDEX(StartDateValues,ROW(A1077))),""),"")</f>
        <v/>
      </c>
      <c r="C1077" s="19"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
      <c r="A1078" s="2" t="str">
        <f t="shared" si="228"/>
        <v/>
      </c>
      <c r="B1078" s="2" t="str">
        <f>IF(OR(Settings!$B$42="",C1078=Settings!$B$42), IF(AND(TRIM(INDEX(StartDateValues,ROW(A1078)))&lt;&gt;"",INDEX(StartDateValues,ROW(A1078))&gt;0),INT(INDEX(StartDateValues,ROW(A1078))),""),"")</f>
        <v/>
      </c>
      <c r="C1078" s="19"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
      <c r="A1079" s="2" t="str">
        <f t="shared" si="228"/>
        <v/>
      </c>
      <c r="B1079" s="2" t="str">
        <f>IF(OR(Settings!$B$42="",C1079=Settings!$B$42), IF(AND(TRIM(INDEX(StartDateValues,ROW(A1079)))&lt;&gt;"",INDEX(StartDateValues,ROW(A1079))&gt;0),INT(INDEX(StartDateValues,ROW(A1079))),""),"")</f>
        <v/>
      </c>
      <c r="C1079" s="19"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
      <c r="A1080" s="2" t="str">
        <f t="shared" si="228"/>
        <v/>
      </c>
      <c r="B1080" s="2" t="str">
        <f>IF(OR(Settings!$B$42="",C1080=Settings!$B$42), IF(AND(TRIM(INDEX(StartDateValues,ROW(A1080)))&lt;&gt;"",INDEX(StartDateValues,ROW(A1080))&gt;0),INT(INDEX(StartDateValues,ROW(A1080))),""),"")</f>
        <v/>
      </c>
      <c r="C1080" s="19"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
      <c r="A1081" s="2" t="str">
        <f t="shared" si="228"/>
        <v/>
      </c>
      <c r="B1081" s="2" t="str">
        <f>IF(OR(Settings!$B$42="",C1081=Settings!$B$42), IF(AND(TRIM(INDEX(StartDateValues,ROW(A1081)))&lt;&gt;"",INDEX(StartDateValues,ROW(A1081))&gt;0),INT(INDEX(StartDateValues,ROW(A1081))),""),"")</f>
        <v/>
      </c>
      <c r="C1081" s="19"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
      <c r="A1082" s="2" t="str">
        <f t="shared" si="228"/>
        <v/>
      </c>
      <c r="B1082" s="2" t="str">
        <f>IF(OR(Settings!$B$42="",C1082=Settings!$B$42), IF(AND(TRIM(INDEX(StartDateValues,ROW(A1082)))&lt;&gt;"",INDEX(StartDateValues,ROW(A1082))&gt;0),INT(INDEX(StartDateValues,ROW(A1082))),""),"")</f>
        <v/>
      </c>
      <c r="C1082" s="19"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
      <c r="A1083" s="2" t="str">
        <f t="shared" si="228"/>
        <v/>
      </c>
      <c r="B1083" s="2" t="str">
        <f>IF(OR(Settings!$B$42="",C1083=Settings!$B$42), IF(AND(TRIM(INDEX(StartDateValues,ROW(A1083)))&lt;&gt;"",INDEX(StartDateValues,ROW(A1083))&gt;0),INT(INDEX(StartDateValues,ROW(A1083))),""),"")</f>
        <v/>
      </c>
      <c r="C1083" s="19"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
      <c r="A1084" s="2" t="str">
        <f t="shared" si="228"/>
        <v/>
      </c>
      <c r="B1084" s="2" t="str">
        <f>IF(OR(Settings!$B$42="",C1084=Settings!$B$42), IF(AND(TRIM(INDEX(StartDateValues,ROW(A1084)))&lt;&gt;"",INDEX(StartDateValues,ROW(A1084))&gt;0),INT(INDEX(StartDateValues,ROW(A1084))),""),"")</f>
        <v/>
      </c>
      <c r="C1084" s="19"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
      <c r="A1085" s="2" t="str">
        <f t="shared" si="228"/>
        <v/>
      </c>
      <c r="B1085" s="2" t="str">
        <f>IF(OR(Settings!$B$42="",C1085=Settings!$B$42), IF(AND(TRIM(INDEX(StartDateValues,ROW(A1085)))&lt;&gt;"",INDEX(StartDateValues,ROW(A1085))&gt;0),INT(INDEX(StartDateValues,ROW(A1085))),""),"")</f>
        <v/>
      </c>
      <c r="C1085" s="19"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
      <c r="A1086" s="2" t="str">
        <f t="shared" si="228"/>
        <v/>
      </c>
      <c r="B1086" s="2" t="str">
        <f>IF(OR(Settings!$B$42="",C1086=Settings!$B$42), IF(AND(TRIM(INDEX(StartDateValues,ROW(A1086)))&lt;&gt;"",INDEX(StartDateValues,ROW(A1086))&gt;0),INT(INDEX(StartDateValues,ROW(A1086))),""),"")</f>
        <v/>
      </c>
      <c r="C1086" s="19"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
      <c r="A1087" s="2" t="str">
        <f t="shared" si="228"/>
        <v/>
      </c>
      <c r="B1087" s="2" t="str">
        <f>IF(OR(Settings!$B$42="",C1087=Settings!$B$42), IF(AND(TRIM(INDEX(StartDateValues,ROW(A1087)))&lt;&gt;"",INDEX(StartDateValues,ROW(A1087))&gt;0),INT(INDEX(StartDateValues,ROW(A1087))),""),"")</f>
        <v/>
      </c>
      <c r="C1087" s="19"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
      <c r="A1088" s="2" t="str">
        <f t="shared" si="228"/>
        <v/>
      </c>
      <c r="B1088" s="2" t="str">
        <f>IF(OR(Settings!$B$42="",C1088=Settings!$B$42), IF(AND(TRIM(INDEX(StartDateValues,ROW(A1088)))&lt;&gt;"",INDEX(StartDateValues,ROW(A1088))&gt;0),INT(INDEX(StartDateValues,ROW(A1088))),""),"")</f>
        <v/>
      </c>
      <c r="C1088" s="19"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
      <c r="A1089" s="2" t="str">
        <f t="shared" si="228"/>
        <v/>
      </c>
      <c r="B1089" s="2" t="str">
        <f>IF(OR(Settings!$B$42="",C1089=Settings!$B$42), IF(AND(TRIM(INDEX(StartDateValues,ROW(A1089)))&lt;&gt;"",INDEX(StartDateValues,ROW(A1089))&gt;0),INT(INDEX(StartDateValues,ROW(A1089))),""),"")</f>
        <v/>
      </c>
      <c r="C1089" s="19"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19"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
      <c r="A1091" s="2" t="str">
        <f t="shared" si="242"/>
        <v/>
      </c>
      <c r="B1091" s="2" t="str">
        <f>IF(OR(Settings!$B$42="",C1091=Settings!$B$42), IF(AND(TRIM(INDEX(StartDateValues,ROW(A1091)))&lt;&gt;"",INDEX(StartDateValues,ROW(A1091))&gt;0),INT(INDEX(StartDateValues,ROW(A1091))),""),"")</f>
        <v/>
      </c>
      <c r="C1091" s="19"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
      <c r="A1092" s="2" t="str">
        <f t="shared" si="242"/>
        <v/>
      </c>
      <c r="B1092" s="2" t="str">
        <f>IF(OR(Settings!$B$42="",C1092=Settings!$B$42), IF(AND(TRIM(INDEX(StartDateValues,ROW(A1092)))&lt;&gt;"",INDEX(StartDateValues,ROW(A1092))&gt;0),INT(INDEX(StartDateValues,ROW(A1092))),""),"")</f>
        <v/>
      </c>
      <c r="C1092" s="19"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
      <c r="A1093" s="2" t="str">
        <f t="shared" si="242"/>
        <v/>
      </c>
      <c r="B1093" s="2" t="str">
        <f>IF(OR(Settings!$B$42="",C1093=Settings!$B$42), IF(AND(TRIM(INDEX(StartDateValues,ROW(A1093)))&lt;&gt;"",INDEX(StartDateValues,ROW(A1093))&gt;0),INT(INDEX(StartDateValues,ROW(A1093))),""),"")</f>
        <v/>
      </c>
      <c r="C1093" s="19"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
      <c r="A1094" s="2" t="str">
        <f t="shared" si="242"/>
        <v/>
      </c>
      <c r="B1094" s="2" t="str">
        <f>IF(OR(Settings!$B$42="",C1094=Settings!$B$42), IF(AND(TRIM(INDEX(StartDateValues,ROW(A1094)))&lt;&gt;"",INDEX(StartDateValues,ROW(A1094))&gt;0),INT(INDEX(StartDateValues,ROW(A1094))),""),"")</f>
        <v/>
      </c>
      <c r="C1094" s="19"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
      <c r="A1095" s="2" t="str">
        <f t="shared" si="242"/>
        <v/>
      </c>
      <c r="B1095" s="2" t="str">
        <f>IF(OR(Settings!$B$42="",C1095=Settings!$B$42), IF(AND(TRIM(INDEX(StartDateValues,ROW(A1095)))&lt;&gt;"",INDEX(StartDateValues,ROW(A1095))&gt;0),INT(INDEX(StartDateValues,ROW(A1095))),""),"")</f>
        <v/>
      </c>
      <c r="C1095" s="19"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
      <c r="A1096" s="2" t="str">
        <f t="shared" si="242"/>
        <v/>
      </c>
      <c r="B1096" s="2" t="str">
        <f>IF(OR(Settings!$B$42="",C1096=Settings!$B$42), IF(AND(TRIM(INDEX(StartDateValues,ROW(A1096)))&lt;&gt;"",INDEX(StartDateValues,ROW(A1096))&gt;0),INT(INDEX(StartDateValues,ROW(A1096))),""),"")</f>
        <v/>
      </c>
      <c r="C1096" s="19"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
      <c r="A1097" s="2" t="str">
        <f t="shared" si="242"/>
        <v/>
      </c>
      <c r="B1097" s="2" t="str">
        <f>IF(OR(Settings!$B$42="",C1097=Settings!$B$42), IF(AND(TRIM(INDEX(StartDateValues,ROW(A1097)))&lt;&gt;"",INDEX(StartDateValues,ROW(A1097))&gt;0),INT(INDEX(StartDateValues,ROW(A1097))),""),"")</f>
        <v/>
      </c>
      <c r="C1097" s="19"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
      <c r="A1098" s="2" t="str">
        <f t="shared" si="242"/>
        <v/>
      </c>
      <c r="B1098" s="2" t="str">
        <f>IF(OR(Settings!$B$42="",C1098=Settings!$B$42), IF(AND(TRIM(INDEX(StartDateValues,ROW(A1098)))&lt;&gt;"",INDEX(StartDateValues,ROW(A1098))&gt;0),INT(INDEX(StartDateValues,ROW(A1098))),""),"")</f>
        <v/>
      </c>
      <c r="C1098" s="19"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
      <c r="A1099" s="2" t="str">
        <f t="shared" si="242"/>
        <v/>
      </c>
      <c r="B1099" s="2" t="str">
        <f>IF(OR(Settings!$B$42="",C1099=Settings!$B$42), IF(AND(TRIM(INDEX(StartDateValues,ROW(A1099)))&lt;&gt;"",INDEX(StartDateValues,ROW(A1099))&gt;0),INT(INDEX(StartDateValues,ROW(A1099))),""),"")</f>
        <v/>
      </c>
      <c r="C1099" s="19"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
      <c r="A1100" s="2" t="str">
        <f t="shared" si="242"/>
        <v/>
      </c>
      <c r="B1100" s="2" t="str">
        <f>IF(OR(Settings!$B$42="",C1100=Settings!$B$42), IF(AND(TRIM(INDEX(StartDateValues,ROW(A1100)))&lt;&gt;"",INDEX(StartDateValues,ROW(A1100))&gt;0),INT(INDEX(StartDateValues,ROW(A1100))),""),"")</f>
        <v/>
      </c>
      <c r="C1100" s="19"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
      <c r="A1101" s="2" t="str">
        <f t="shared" si="242"/>
        <v/>
      </c>
      <c r="B1101" s="2" t="str">
        <f>IF(OR(Settings!$B$42="",C1101=Settings!$B$42), IF(AND(TRIM(INDEX(StartDateValues,ROW(A1101)))&lt;&gt;"",INDEX(StartDateValues,ROW(A1101))&gt;0),INT(INDEX(StartDateValues,ROW(A1101))),""),"")</f>
        <v/>
      </c>
      <c r="C1101" s="19"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
      <c r="A1102" s="2" t="str">
        <f t="shared" si="242"/>
        <v/>
      </c>
      <c r="B1102" s="2" t="str">
        <f>IF(OR(Settings!$B$42="",C1102=Settings!$B$42), IF(AND(TRIM(INDEX(StartDateValues,ROW(A1102)))&lt;&gt;"",INDEX(StartDateValues,ROW(A1102))&gt;0),INT(INDEX(StartDateValues,ROW(A1102))),""),"")</f>
        <v/>
      </c>
      <c r="C1102" s="19"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
      <c r="A1103" s="2" t="str">
        <f t="shared" si="242"/>
        <v/>
      </c>
      <c r="B1103" s="2" t="str">
        <f>IF(OR(Settings!$B$42="",C1103=Settings!$B$42), IF(AND(TRIM(INDEX(StartDateValues,ROW(A1103)))&lt;&gt;"",INDEX(StartDateValues,ROW(A1103))&gt;0),INT(INDEX(StartDateValues,ROW(A1103))),""),"")</f>
        <v/>
      </c>
      <c r="C1103" s="19"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
      <c r="A1104" s="2" t="str">
        <f t="shared" si="242"/>
        <v/>
      </c>
      <c r="B1104" s="2" t="str">
        <f>IF(OR(Settings!$B$42="",C1104=Settings!$B$42), IF(AND(TRIM(INDEX(StartDateValues,ROW(A1104)))&lt;&gt;"",INDEX(StartDateValues,ROW(A1104))&gt;0),INT(INDEX(StartDateValues,ROW(A1104))),""),"")</f>
        <v/>
      </c>
      <c r="C1104" s="19"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
      <c r="A1105" s="2" t="str">
        <f t="shared" si="242"/>
        <v/>
      </c>
      <c r="B1105" s="2" t="str">
        <f>IF(OR(Settings!$B$42="",C1105=Settings!$B$42), IF(AND(TRIM(INDEX(StartDateValues,ROW(A1105)))&lt;&gt;"",INDEX(StartDateValues,ROW(A1105))&gt;0),INT(INDEX(StartDateValues,ROW(A1105))),""),"")</f>
        <v/>
      </c>
      <c r="C1105" s="19"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
      <c r="A1106" s="2" t="str">
        <f t="shared" si="242"/>
        <v/>
      </c>
      <c r="B1106" s="2" t="str">
        <f>IF(OR(Settings!$B$42="",C1106=Settings!$B$42), IF(AND(TRIM(INDEX(StartDateValues,ROW(A1106)))&lt;&gt;"",INDEX(StartDateValues,ROW(A1106))&gt;0),INT(INDEX(StartDateValues,ROW(A1106))),""),"")</f>
        <v/>
      </c>
      <c r="C1106" s="19"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
      <c r="A1107" s="2" t="str">
        <f t="shared" si="242"/>
        <v/>
      </c>
      <c r="B1107" s="2" t="str">
        <f>IF(OR(Settings!$B$42="",C1107=Settings!$B$42), IF(AND(TRIM(INDEX(StartDateValues,ROW(A1107)))&lt;&gt;"",INDEX(StartDateValues,ROW(A1107))&gt;0),INT(INDEX(StartDateValues,ROW(A1107))),""),"")</f>
        <v/>
      </c>
      <c r="C1107" s="19"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
      <c r="A1108" s="2" t="str">
        <f t="shared" si="242"/>
        <v/>
      </c>
      <c r="B1108" s="2" t="str">
        <f>IF(OR(Settings!$B$42="",C1108=Settings!$B$42), IF(AND(TRIM(INDEX(StartDateValues,ROW(A1108)))&lt;&gt;"",INDEX(StartDateValues,ROW(A1108))&gt;0),INT(INDEX(StartDateValues,ROW(A1108))),""),"")</f>
        <v/>
      </c>
      <c r="C1108" s="19"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
      <c r="A1109" s="2" t="str">
        <f t="shared" si="242"/>
        <v/>
      </c>
      <c r="B1109" s="2" t="str">
        <f>IF(OR(Settings!$B$42="",C1109=Settings!$B$42), IF(AND(TRIM(INDEX(StartDateValues,ROW(A1109)))&lt;&gt;"",INDEX(StartDateValues,ROW(A1109))&gt;0),INT(INDEX(StartDateValues,ROW(A1109))),""),"")</f>
        <v/>
      </c>
      <c r="C1109" s="19"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
      <c r="A1110" s="2" t="str">
        <f t="shared" si="242"/>
        <v/>
      </c>
      <c r="B1110" s="2" t="str">
        <f>IF(OR(Settings!$B$42="",C1110=Settings!$B$42), IF(AND(TRIM(INDEX(StartDateValues,ROW(A1110)))&lt;&gt;"",INDEX(StartDateValues,ROW(A1110))&gt;0),INT(INDEX(StartDateValues,ROW(A1110))),""),"")</f>
        <v/>
      </c>
      <c r="C1110" s="19"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
      <c r="A1111" s="2" t="str">
        <f t="shared" si="242"/>
        <v/>
      </c>
      <c r="B1111" s="2" t="str">
        <f>IF(OR(Settings!$B$42="",C1111=Settings!$B$42), IF(AND(TRIM(INDEX(StartDateValues,ROW(A1111)))&lt;&gt;"",INDEX(StartDateValues,ROW(A1111))&gt;0),INT(INDEX(StartDateValues,ROW(A1111))),""),"")</f>
        <v/>
      </c>
      <c r="C1111" s="19"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
      <c r="A1112" s="2" t="str">
        <f t="shared" si="242"/>
        <v/>
      </c>
      <c r="B1112" s="2" t="str">
        <f>IF(OR(Settings!$B$42="",C1112=Settings!$B$42), IF(AND(TRIM(INDEX(StartDateValues,ROW(A1112)))&lt;&gt;"",INDEX(StartDateValues,ROW(A1112))&gt;0),INT(INDEX(StartDateValues,ROW(A1112))),""),"")</f>
        <v/>
      </c>
      <c r="C1112" s="19"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
      <c r="A1113" s="2" t="str">
        <f t="shared" si="242"/>
        <v/>
      </c>
      <c r="B1113" s="2" t="str">
        <f>IF(OR(Settings!$B$42="",C1113=Settings!$B$42), IF(AND(TRIM(INDEX(StartDateValues,ROW(A1113)))&lt;&gt;"",INDEX(StartDateValues,ROW(A1113))&gt;0),INT(INDEX(StartDateValues,ROW(A1113))),""),"")</f>
        <v/>
      </c>
      <c r="C1113" s="19"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
      <c r="A1114" s="2" t="str">
        <f t="shared" si="242"/>
        <v/>
      </c>
      <c r="B1114" s="2" t="str">
        <f>IF(OR(Settings!$B$42="",C1114=Settings!$B$42), IF(AND(TRIM(INDEX(StartDateValues,ROW(A1114)))&lt;&gt;"",INDEX(StartDateValues,ROW(A1114))&gt;0),INT(INDEX(StartDateValues,ROW(A1114))),""),"")</f>
        <v/>
      </c>
      <c r="C1114" s="19"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
      <c r="A1115" s="2" t="str">
        <f t="shared" si="242"/>
        <v/>
      </c>
      <c r="B1115" s="2" t="str">
        <f>IF(OR(Settings!$B$42="",C1115=Settings!$B$42), IF(AND(TRIM(INDEX(StartDateValues,ROW(A1115)))&lt;&gt;"",INDEX(StartDateValues,ROW(A1115))&gt;0),INT(INDEX(StartDateValues,ROW(A1115))),""),"")</f>
        <v/>
      </c>
      <c r="C1115" s="19"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
      <c r="A1116" s="2" t="str">
        <f t="shared" si="242"/>
        <v/>
      </c>
      <c r="B1116" s="2" t="str">
        <f>IF(OR(Settings!$B$42="",C1116=Settings!$B$42), IF(AND(TRIM(INDEX(StartDateValues,ROW(A1116)))&lt;&gt;"",INDEX(StartDateValues,ROW(A1116))&gt;0),INT(INDEX(StartDateValues,ROW(A1116))),""),"")</f>
        <v/>
      </c>
      <c r="C1116" s="19"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
      <c r="A1117" s="2" t="str">
        <f t="shared" si="242"/>
        <v/>
      </c>
      <c r="B1117" s="2" t="str">
        <f>IF(OR(Settings!$B$42="",C1117=Settings!$B$42), IF(AND(TRIM(INDEX(StartDateValues,ROW(A1117)))&lt;&gt;"",INDEX(StartDateValues,ROW(A1117))&gt;0),INT(INDEX(StartDateValues,ROW(A1117))),""),"")</f>
        <v/>
      </c>
      <c r="C1117" s="19"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
      <c r="A1118" s="2" t="str">
        <f t="shared" si="242"/>
        <v/>
      </c>
      <c r="B1118" s="2" t="str">
        <f>IF(OR(Settings!$B$42="",C1118=Settings!$B$42), IF(AND(TRIM(INDEX(StartDateValues,ROW(A1118)))&lt;&gt;"",INDEX(StartDateValues,ROW(A1118))&gt;0),INT(INDEX(StartDateValues,ROW(A1118))),""),"")</f>
        <v/>
      </c>
      <c r="C1118" s="19"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
      <c r="A1119" s="2" t="str">
        <f t="shared" si="242"/>
        <v/>
      </c>
      <c r="B1119" s="2" t="str">
        <f>IF(OR(Settings!$B$42="",C1119=Settings!$B$42), IF(AND(TRIM(INDEX(StartDateValues,ROW(A1119)))&lt;&gt;"",INDEX(StartDateValues,ROW(A1119))&gt;0),INT(INDEX(StartDateValues,ROW(A1119))),""),"")</f>
        <v/>
      </c>
      <c r="C1119" s="19"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
      <c r="A1120" s="2" t="str">
        <f t="shared" si="242"/>
        <v/>
      </c>
      <c r="B1120" s="2" t="str">
        <f>IF(OR(Settings!$B$42="",C1120=Settings!$B$42), IF(AND(TRIM(INDEX(StartDateValues,ROW(A1120)))&lt;&gt;"",INDEX(StartDateValues,ROW(A1120))&gt;0),INT(INDEX(StartDateValues,ROW(A1120))),""),"")</f>
        <v/>
      </c>
      <c r="C1120" s="19"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
      <c r="A1121" s="2" t="str">
        <f t="shared" si="242"/>
        <v/>
      </c>
      <c r="B1121" s="2" t="str">
        <f>IF(OR(Settings!$B$42="",C1121=Settings!$B$42), IF(AND(TRIM(INDEX(StartDateValues,ROW(A1121)))&lt;&gt;"",INDEX(StartDateValues,ROW(A1121))&gt;0),INT(INDEX(StartDateValues,ROW(A1121))),""),"")</f>
        <v/>
      </c>
      <c r="C1121" s="19"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
      <c r="A1122" s="2" t="str">
        <f t="shared" si="242"/>
        <v/>
      </c>
      <c r="B1122" s="2" t="str">
        <f>IF(OR(Settings!$B$42="",C1122=Settings!$B$42), IF(AND(TRIM(INDEX(StartDateValues,ROW(A1122)))&lt;&gt;"",INDEX(StartDateValues,ROW(A1122))&gt;0),INT(INDEX(StartDateValues,ROW(A1122))),""),"")</f>
        <v/>
      </c>
      <c r="C1122" s="19"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
      <c r="A1123" s="2" t="str">
        <f t="shared" si="242"/>
        <v/>
      </c>
      <c r="B1123" s="2" t="str">
        <f>IF(OR(Settings!$B$42="",C1123=Settings!$B$42), IF(AND(TRIM(INDEX(StartDateValues,ROW(A1123)))&lt;&gt;"",INDEX(StartDateValues,ROW(A1123))&gt;0),INT(INDEX(StartDateValues,ROW(A1123))),""),"")</f>
        <v/>
      </c>
      <c r="C1123" s="19"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
      <c r="A1124" s="2" t="str">
        <f t="shared" si="242"/>
        <v/>
      </c>
      <c r="B1124" s="2" t="str">
        <f>IF(OR(Settings!$B$42="",C1124=Settings!$B$42), IF(AND(TRIM(INDEX(StartDateValues,ROW(A1124)))&lt;&gt;"",INDEX(StartDateValues,ROW(A1124))&gt;0),INT(INDEX(StartDateValues,ROW(A1124))),""),"")</f>
        <v/>
      </c>
      <c r="C1124" s="19"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
      <c r="A1125" s="2" t="str">
        <f t="shared" si="242"/>
        <v/>
      </c>
      <c r="B1125" s="2" t="str">
        <f>IF(OR(Settings!$B$42="",C1125=Settings!$B$42), IF(AND(TRIM(INDEX(StartDateValues,ROW(A1125)))&lt;&gt;"",INDEX(StartDateValues,ROW(A1125))&gt;0),INT(INDEX(StartDateValues,ROW(A1125))),""),"")</f>
        <v/>
      </c>
      <c r="C1125" s="19"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
      <c r="A1126" s="2" t="str">
        <f t="shared" si="242"/>
        <v/>
      </c>
      <c r="B1126" s="2" t="str">
        <f>IF(OR(Settings!$B$42="",C1126=Settings!$B$42), IF(AND(TRIM(INDEX(StartDateValues,ROW(A1126)))&lt;&gt;"",INDEX(StartDateValues,ROW(A1126))&gt;0),INT(INDEX(StartDateValues,ROW(A1126))),""),"")</f>
        <v/>
      </c>
      <c r="C1126" s="19"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
      <c r="A1127" s="2" t="str">
        <f t="shared" si="242"/>
        <v/>
      </c>
      <c r="B1127" s="2" t="str">
        <f>IF(OR(Settings!$B$42="",C1127=Settings!$B$42), IF(AND(TRIM(INDEX(StartDateValues,ROW(A1127)))&lt;&gt;"",INDEX(StartDateValues,ROW(A1127))&gt;0),INT(INDEX(StartDateValues,ROW(A1127))),""),"")</f>
        <v/>
      </c>
      <c r="C1127" s="19"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
      <c r="A1128" s="2" t="str">
        <f t="shared" si="242"/>
        <v/>
      </c>
      <c r="B1128" s="2" t="str">
        <f>IF(OR(Settings!$B$42="",C1128=Settings!$B$42), IF(AND(TRIM(INDEX(StartDateValues,ROW(A1128)))&lt;&gt;"",INDEX(StartDateValues,ROW(A1128))&gt;0),INT(INDEX(StartDateValues,ROW(A1128))),""),"")</f>
        <v/>
      </c>
      <c r="C1128" s="19"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
      <c r="A1129" s="2" t="str">
        <f t="shared" si="242"/>
        <v/>
      </c>
      <c r="B1129" s="2" t="str">
        <f>IF(OR(Settings!$B$42="",C1129=Settings!$B$42), IF(AND(TRIM(INDEX(StartDateValues,ROW(A1129)))&lt;&gt;"",INDEX(StartDateValues,ROW(A1129))&gt;0),INT(INDEX(StartDateValues,ROW(A1129))),""),"")</f>
        <v/>
      </c>
      <c r="C1129" s="19"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
      <c r="A1130" s="2" t="str">
        <f t="shared" si="242"/>
        <v/>
      </c>
      <c r="B1130" s="2" t="str">
        <f>IF(OR(Settings!$B$42="",C1130=Settings!$B$42), IF(AND(TRIM(INDEX(StartDateValues,ROW(A1130)))&lt;&gt;"",INDEX(StartDateValues,ROW(A1130))&gt;0),INT(INDEX(StartDateValues,ROW(A1130))),""),"")</f>
        <v/>
      </c>
      <c r="C1130" s="19"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
      <c r="A1131" s="2" t="str">
        <f t="shared" si="242"/>
        <v/>
      </c>
      <c r="B1131" s="2" t="str">
        <f>IF(OR(Settings!$B$42="",C1131=Settings!$B$42), IF(AND(TRIM(INDEX(StartDateValues,ROW(A1131)))&lt;&gt;"",INDEX(StartDateValues,ROW(A1131))&gt;0),INT(INDEX(StartDateValues,ROW(A1131))),""),"")</f>
        <v/>
      </c>
      <c r="C1131" s="19"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
      <c r="A1132" s="2" t="str">
        <f t="shared" si="242"/>
        <v/>
      </c>
      <c r="B1132" s="2" t="str">
        <f>IF(OR(Settings!$B$42="",C1132=Settings!$B$42), IF(AND(TRIM(INDEX(StartDateValues,ROW(A1132)))&lt;&gt;"",INDEX(StartDateValues,ROW(A1132))&gt;0),INT(INDEX(StartDateValues,ROW(A1132))),""),"")</f>
        <v/>
      </c>
      <c r="C1132" s="19"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
      <c r="A1133" s="2" t="str">
        <f t="shared" si="242"/>
        <v/>
      </c>
      <c r="B1133" s="2" t="str">
        <f>IF(OR(Settings!$B$42="",C1133=Settings!$B$42), IF(AND(TRIM(INDEX(StartDateValues,ROW(A1133)))&lt;&gt;"",INDEX(StartDateValues,ROW(A1133))&gt;0),INT(INDEX(StartDateValues,ROW(A1133))),""),"")</f>
        <v/>
      </c>
      <c r="C1133" s="19"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
      <c r="A1134" s="2" t="str">
        <f t="shared" si="242"/>
        <v/>
      </c>
      <c r="B1134" s="2" t="str">
        <f>IF(OR(Settings!$B$42="",C1134=Settings!$B$42), IF(AND(TRIM(INDEX(StartDateValues,ROW(A1134)))&lt;&gt;"",INDEX(StartDateValues,ROW(A1134))&gt;0),INT(INDEX(StartDateValues,ROW(A1134))),""),"")</f>
        <v/>
      </c>
      <c r="C1134" s="19"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
      <c r="A1135" s="2" t="str">
        <f t="shared" si="242"/>
        <v/>
      </c>
      <c r="B1135" s="2" t="str">
        <f>IF(OR(Settings!$B$42="",C1135=Settings!$B$42), IF(AND(TRIM(INDEX(StartDateValues,ROW(A1135)))&lt;&gt;"",INDEX(StartDateValues,ROW(A1135))&gt;0),INT(INDEX(StartDateValues,ROW(A1135))),""),"")</f>
        <v/>
      </c>
      <c r="C1135" s="19"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
      <c r="A1136" s="2" t="str">
        <f t="shared" si="242"/>
        <v/>
      </c>
      <c r="B1136" s="2" t="str">
        <f>IF(OR(Settings!$B$42="",C1136=Settings!$B$42), IF(AND(TRIM(INDEX(StartDateValues,ROW(A1136)))&lt;&gt;"",INDEX(StartDateValues,ROW(A1136))&gt;0),INT(INDEX(StartDateValues,ROW(A1136))),""),"")</f>
        <v/>
      </c>
      <c r="C1136" s="19"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
      <c r="A1137" s="2" t="str">
        <f t="shared" si="242"/>
        <v/>
      </c>
      <c r="B1137" s="2" t="str">
        <f>IF(OR(Settings!$B$42="",C1137=Settings!$B$42), IF(AND(TRIM(INDEX(StartDateValues,ROW(A1137)))&lt;&gt;"",INDEX(StartDateValues,ROW(A1137))&gt;0),INT(INDEX(StartDateValues,ROW(A1137))),""),"")</f>
        <v/>
      </c>
      <c r="C1137" s="19"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
      <c r="A1138" s="2" t="str">
        <f t="shared" si="242"/>
        <v/>
      </c>
      <c r="B1138" s="2" t="str">
        <f>IF(OR(Settings!$B$42="",C1138=Settings!$B$42), IF(AND(TRIM(INDEX(StartDateValues,ROW(A1138)))&lt;&gt;"",INDEX(StartDateValues,ROW(A1138))&gt;0),INT(INDEX(StartDateValues,ROW(A1138))),""),"")</f>
        <v/>
      </c>
      <c r="C1138" s="19"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
      <c r="A1139" s="2" t="str">
        <f t="shared" si="242"/>
        <v/>
      </c>
      <c r="B1139" s="2" t="str">
        <f>IF(OR(Settings!$B$42="",C1139=Settings!$B$42), IF(AND(TRIM(INDEX(StartDateValues,ROW(A1139)))&lt;&gt;"",INDEX(StartDateValues,ROW(A1139))&gt;0),INT(INDEX(StartDateValues,ROW(A1139))),""),"")</f>
        <v/>
      </c>
      <c r="C1139" s="19"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
      <c r="A1140" s="2" t="str">
        <f t="shared" si="242"/>
        <v/>
      </c>
      <c r="B1140" s="2" t="str">
        <f>IF(OR(Settings!$B$42="",C1140=Settings!$B$42), IF(AND(TRIM(INDEX(StartDateValues,ROW(A1140)))&lt;&gt;"",INDEX(StartDateValues,ROW(A1140))&gt;0),INT(INDEX(StartDateValues,ROW(A1140))),""),"")</f>
        <v/>
      </c>
      <c r="C1140" s="19"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
      <c r="A1141" s="2" t="str">
        <f t="shared" si="242"/>
        <v/>
      </c>
      <c r="B1141" s="2" t="str">
        <f>IF(OR(Settings!$B$42="",C1141=Settings!$B$42), IF(AND(TRIM(INDEX(StartDateValues,ROW(A1141)))&lt;&gt;"",INDEX(StartDateValues,ROW(A1141))&gt;0),INT(INDEX(StartDateValues,ROW(A1141))),""),"")</f>
        <v/>
      </c>
      <c r="C1141" s="19"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
      <c r="A1142" s="2" t="str">
        <f t="shared" si="242"/>
        <v/>
      </c>
      <c r="B1142" s="2" t="str">
        <f>IF(OR(Settings!$B$42="",C1142=Settings!$B$42), IF(AND(TRIM(INDEX(StartDateValues,ROW(A1142)))&lt;&gt;"",INDEX(StartDateValues,ROW(A1142))&gt;0),INT(INDEX(StartDateValues,ROW(A1142))),""),"")</f>
        <v/>
      </c>
      <c r="C1142" s="19"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
      <c r="A1143" s="2" t="str">
        <f t="shared" si="242"/>
        <v/>
      </c>
      <c r="B1143" s="2" t="str">
        <f>IF(OR(Settings!$B$42="",C1143=Settings!$B$42), IF(AND(TRIM(INDEX(StartDateValues,ROW(A1143)))&lt;&gt;"",INDEX(StartDateValues,ROW(A1143))&gt;0),INT(INDEX(StartDateValues,ROW(A1143))),""),"")</f>
        <v/>
      </c>
      <c r="C1143" s="19"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
      <c r="A1144" s="2" t="str">
        <f t="shared" si="242"/>
        <v/>
      </c>
      <c r="B1144" s="2" t="str">
        <f>IF(OR(Settings!$B$42="",C1144=Settings!$B$42), IF(AND(TRIM(INDEX(StartDateValues,ROW(A1144)))&lt;&gt;"",INDEX(StartDateValues,ROW(A1144))&gt;0),INT(INDEX(StartDateValues,ROW(A1144))),""),"")</f>
        <v/>
      </c>
      <c r="C1144" s="19"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
      <c r="A1145" s="2" t="str">
        <f t="shared" si="242"/>
        <v/>
      </c>
      <c r="B1145" s="2" t="str">
        <f>IF(OR(Settings!$B$42="",C1145=Settings!$B$42), IF(AND(TRIM(INDEX(StartDateValues,ROW(A1145)))&lt;&gt;"",INDEX(StartDateValues,ROW(A1145))&gt;0),INT(INDEX(StartDateValues,ROW(A1145))),""),"")</f>
        <v/>
      </c>
      <c r="C1145" s="19"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
      <c r="A1146" s="2" t="str">
        <f t="shared" si="242"/>
        <v/>
      </c>
      <c r="B1146" s="2" t="str">
        <f>IF(OR(Settings!$B$42="",C1146=Settings!$B$42), IF(AND(TRIM(INDEX(StartDateValues,ROW(A1146)))&lt;&gt;"",INDEX(StartDateValues,ROW(A1146))&gt;0),INT(INDEX(StartDateValues,ROW(A1146))),""),"")</f>
        <v/>
      </c>
      <c r="C1146" s="19"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
      <c r="A1147" s="2" t="str">
        <f t="shared" si="242"/>
        <v/>
      </c>
      <c r="B1147" s="2" t="str">
        <f>IF(OR(Settings!$B$42="",C1147=Settings!$B$42), IF(AND(TRIM(INDEX(StartDateValues,ROW(A1147)))&lt;&gt;"",INDEX(StartDateValues,ROW(A1147))&gt;0),INT(INDEX(StartDateValues,ROW(A1147))),""),"")</f>
        <v/>
      </c>
      <c r="C1147" s="19"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
      <c r="A1148" s="2" t="str">
        <f t="shared" si="242"/>
        <v/>
      </c>
      <c r="B1148" s="2" t="str">
        <f>IF(OR(Settings!$B$42="",C1148=Settings!$B$42), IF(AND(TRIM(INDEX(StartDateValues,ROW(A1148)))&lt;&gt;"",INDEX(StartDateValues,ROW(A1148))&gt;0),INT(INDEX(StartDateValues,ROW(A1148))),""),"")</f>
        <v/>
      </c>
      <c r="C1148" s="19"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
      <c r="A1149" s="2" t="str">
        <f t="shared" si="242"/>
        <v/>
      </c>
      <c r="B1149" s="2" t="str">
        <f>IF(OR(Settings!$B$42="",C1149=Settings!$B$42), IF(AND(TRIM(INDEX(StartDateValues,ROW(A1149)))&lt;&gt;"",INDEX(StartDateValues,ROW(A1149))&gt;0),INT(INDEX(StartDateValues,ROW(A1149))),""),"")</f>
        <v/>
      </c>
      <c r="C1149" s="19"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
      <c r="A1150" s="2" t="str">
        <f t="shared" si="242"/>
        <v/>
      </c>
      <c r="B1150" s="2" t="str">
        <f>IF(OR(Settings!$B$42="",C1150=Settings!$B$42), IF(AND(TRIM(INDEX(StartDateValues,ROW(A1150)))&lt;&gt;"",INDEX(StartDateValues,ROW(A1150))&gt;0),INT(INDEX(StartDateValues,ROW(A1150))),""),"")</f>
        <v/>
      </c>
      <c r="C1150" s="19"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
      <c r="A1151" s="2" t="str">
        <f t="shared" si="242"/>
        <v/>
      </c>
      <c r="B1151" s="2" t="str">
        <f>IF(OR(Settings!$B$42="",C1151=Settings!$B$42), IF(AND(TRIM(INDEX(StartDateValues,ROW(A1151)))&lt;&gt;"",INDEX(StartDateValues,ROW(A1151))&gt;0),INT(INDEX(StartDateValues,ROW(A1151))),""),"")</f>
        <v/>
      </c>
      <c r="C1151" s="19"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
      <c r="A1152" s="2" t="str">
        <f t="shared" si="242"/>
        <v/>
      </c>
      <c r="B1152" s="2" t="str">
        <f>IF(OR(Settings!$B$42="",C1152=Settings!$B$42), IF(AND(TRIM(INDEX(StartDateValues,ROW(A1152)))&lt;&gt;"",INDEX(StartDateValues,ROW(A1152))&gt;0),INT(INDEX(StartDateValues,ROW(A1152))),""),"")</f>
        <v/>
      </c>
      <c r="C1152" s="19"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
      <c r="A1153" s="2" t="str">
        <f t="shared" si="242"/>
        <v/>
      </c>
      <c r="B1153" s="2" t="str">
        <f>IF(OR(Settings!$B$42="",C1153=Settings!$B$42), IF(AND(TRIM(INDEX(StartDateValues,ROW(A1153)))&lt;&gt;"",INDEX(StartDateValues,ROW(A1153))&gt;0),INT(INDEX(StartDateValues,ROW(A1153))),""),"")</f>
        <v/>
      </c>
      <c r="C1153" s="19"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19"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
      <c r="A1155" s="2" t="str">
        <f t="shared" si="256"/>
        <v/>
      </c>
      <c r="B1155" s="2" t="str">
        <f>IF(OR(Settings!$B$42="",C1155=Settings!$B$42), IF(AND(TRIM(INDEX(StartDateValues,ROW(A1155)))&lt;&gt;"",INDEX(StartDateValues,ROW(A1155))&gt;0),INT(INDEX(StartDateValues,ROW(A1155))),""),"")</f>
        <v/>
      </c>
      <c r="C1155" s="19"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
      <c r="A1156" s="2" t="str">
        <f t="shared" si="256"/>
        <v/>
      </c>
      <c r="B1156" s="2" t="str">
        <f>IF(OR(Settings!$B$42="",C1156=Settings!$B$42), IF(AND(TRIM(INDEX(StartDateValues,ROW(A1156)))&lt;&gt;"",INDEX(StartDateValues,ROW(A1156))&gt;0),INT(INDEX(StartDateValues,ROW(A1156))),""),"")</f>
        <v/>
      </c>
      <c r="C1156" s="19"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
      <c r="A1157" s="2" t="str">
        <f t="shared" si="256"/>
        <v/>
      </c>
      <c r="B1157" s="2" t="str">
        <f>IF(OR(Settings!$B$42="",C1157=Settings!$B$42), IF(AND(TRIM(INDEX(StartDateValues,ROW(A1157)))&lt;&gt;"",INDEX(StartDateValues,ROW(A1157))&gt;0),INT(INDEX(StartDateValues,ROW(A1157))),""),"")</f>
        <v/>
      </c>
      <c r="C1157" s="19"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
      <c r="A1158" s="2" t="str">
        <f t="shared" si="256"/>
        <v/>
      </c>
      <c r="B1158" s="2" t="str">
        <f>IF(OR(Settings!$B$42="",C1158=Settings!$B$42), IF(AND(TRIM(INDEX(StartDateValues,ROW(A1158)))&lt;&gt;"",INDEX(StartDateValues,ROW(A1158))&gt;0),INT(INDEX(StartDateValues,ROW(A1158))),""),"")</f>
        <v/>
      </c>
      <c r="C1158" s="19"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
      <c r="A1159" s="2" t="str">
        <f t="shared" si="256"/>
        <v/>
      </c>
      <c r="B1159" s="2" t="str">
        <f>IF(OR(Settings!$B$42="",C1159=Settings!$B$42), IF(AND(TRIM(INDEX(StartDateValues,ROW(A1159)))&lt;&gt;"",INDEX(StartDateValues,ROW(A1159))&gt;0),INT(INDEX(StartDateValues,ROW(A1159))),""),"")</f>
        <v/>
      </c>
      <c r="C1159" s="19"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
      <c r="A1160" s="2" t="str">
        <f t="shared" si="256"/>
        <v/>
      </c>
      <c r="B1160" s="2" t="str">
        <f>IF(OR(Settings!$B$42="",C1160=Settings!$B$42), IF(AND(TRIM(INDEX(StartDateValues,ROW(A1160)))&lt;&gt;"",INDEX(StartDateValues,ROW(A1160))&gt;0),INT(INDEX(StartDateValues,ROW(A1160))),""),"")</f>
        <v/>
      </c>
      <c r="C1160" s="19"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
      <c r="A1161" s="2" t="str">
        <f t="shared" si="256"/>
        <v/>
      </c>
      <c r="B1161" s="2" t="str">
        <f>IF(OR(Settings!$B$42="",C1161=Settings!$B$42), IF(AND(TRIM(INDEX(StartDateValues,ROW(A1161)))&lt;&gt;"",INDEX(StartDateValues,ROW(A1161))&gt;0),INT(INDEX(StartDateValues,ROW(A1161))),""),"")</f>
        <v/>
      </c>
      <c r="C1161" s="19"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
      <c r="A1162" s="2" t="str">
        <f t="shared" si="256"/>
        <v/>
      </c>
      <c r="B1162" s="2" t="str">
        <f>IF(OR(Settings!$B$42="",C1162=Settings!$B$42), IF(AND(TRIM(INDEX(StartDateValues,ROW(A1162)))&lt;&gt;"",INDEX(StartDateValues,ROW(A1162))&gt;0),INT(INDEX(StartDateValues,ROW(A1162))),""),"")</f>
        <v/>
      </c>
      <c r="C1162" s="19"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
      <c r="A1163" s="2" t="str">
        <f t="shared" si="256"/>
        <v/>
      </c>
      <c r="B1163" s="2" t="str">
        <f>IF(OR(Settings!$B$42="",C1163=Settings!$B$42), IF(AND(TRIM(INDEX(StartDateValues,ROW(A1163)))&lt;&gt;"",INDEX(StartDateValues,ROW(A1163))&gt;0),INT(INDEX(StartDateValues,ROW(A1163))),""),"")</f>
        <v/>
      </c>
      <c r="C1163" s="19"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
      <c r="A1164" s="2" t="str">
        <f t="shared" si="256"/>
        <v/>
      </c>
      <c r="B1164" s="2" t="str">
        <f>IF(OR(Settings!$B$42="",C1164=Settings!$B$42), IF(AND(TRIM(INDEX(StartDateValues,ROW(A1164)))&lt;&gt;"",INDEX(StartDateValues,ROW(A1164))&gt;0),INT(INDEX(StartDateValues,ROW(A1164))),""),"")</f>
        <v/>
      </c>
      <c r="C1164" s="19"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
      <c r="A1165" s="2" t="str">
        <f t="shared" si="256"/>
        <v/>
      </c>
      <c r="B1165" s="2" t="str">
        <f>IF(OR(Settings!$B$42="",C1165=Settings!$B$42), IF(AND(TRIM(INDEX(StartDateValues,ROW(A1165)))&lt;&gt;"",INDEX(StartDateValues,ROW(A1165))&gt;0),INT(INDEX(StartDateValues,ROW(A1165))),""),"")</f>
        <v/>
      </c>
      <c r="C1165" s="19"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
      <c r="A1166" s="2" t="str">
        <f t="shared" si="256"/>
        <v/>
      </c>
      <c r="B1166" s="2" t="str">
        <f>IF(OR(Settings!$B$42="",C1166=Settings!$B$42), IF(AND(TRIM(INDEX(StartDateValues,ROW(A1166)))&lt;&gt;"",INDEX(StartDateValues,ROW(A1166))&gt;0),INT(INDEX(StartDateValues,ROW(A1166))),""),"")</f>
        <v/>
      </c>
      <c r="C1166" s="19"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
      <c r="A1167" s="2" t="str">
        <f t="shared" si="256"/>
        <v/>
      </c>
      <c r="B1167" s="2" t="str">
        <f>IF(OR(Settings!$B$42="",C1167=Settings!$B$42), IF(AND(TRIM(INDEX(StartDateValues,ROW(A1167)))&lt;&gt;"",INDEX(StartDateValues,ROW(A1167))&gt;0),INT(INDEX(StartDateValues,ROW(A1167))),""),"")</f>
        <v/>
      </c>
      <c r="C1167" s="19"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
      <c r="A1168" s="2" t="str">
        <f t="shared" si="256"/>
        <v/>
      </c>
      <c r="B1168" s="2" t="str">
        <f>IF(OR(Settings!$B$42="",C1168=Settings!$B$42), IF(AND(TRIM(INDEX(StartDateValues,ROW(A1168)))&lt;&gt;"",INDEX(StartDateValues,ROW(A1168))&gt;0),INT(INDEX(StartDateValues,ROW(A1168))),""),"")</f>
        <v/>
      </c>
      <c r="C1168" s="19"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
      <c r="A1169" s="2" t="str">
        <f t="shared" si="256"/>
        <v/>
      </c>
      <c r="B1169" s="2" t="str">
        <f>IF(OR(Settings!$B$42="",C1169=Settings!$B$42), IF(AND(TRIM(INDEX(StartDateValues,ROW(A1169)))&lt;&gt;"",INDEX(StartDateValues,ROW(A1169))&gt;0),INT(INDEX(StartDateValues,ROW(A1169))),""),"")</f>
        <v/>
      </c>
      <c r="C1169" s="19"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
      <c r="A1170" s="2" t="str">
        <f t="shared" si="256"/>
        <v/>
      </c>
      <c r="B1170" s="2" t="str">
        <f>IF(OR(Settings!$B$42="",C1170=Settings!$B$42), IF(AND(TRIM(INDEX(StartDateValues,ROW(A1170)))&lt;&gt;"",INDEX(StartDateValues,ROW(A1170))&gt;0),INT(INDEX(StartDateValues,ROW(A1170))),""),"")</f>
        <v/>
      </c>
      <c r="C1170" s="19"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
      <c r="A1171" s="2" t="str">
        <f t="shared" si="256"/>
        <v/>
      </c>
      <c r="B1171" s="2" t="str">
        <f>IF(OR(Settings!$B$42="",C1171=Settings!$B$42), IF(AND(TRIM(INDEX(StartDateValues,ROW(A1171)))&lt;&gt;"",INDEX(StartDateValues,ROW(A1171))&gt;0),INT(INDEX(StartDateValues,ROW(A1171))),""),"")</f>
        <v/>
      </c>
      <c r="C1171" s="19"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
      <c r="A1172" s="2" t="str">
        <f t="shared" si="256"/>
        <v/>
      </c>
      <c r="B1172" s="2" t="str">
        <f>IF(OR(Settings!$B$42="",C1172=Settings!$B$42), IF(AND(TRIM(INDEX(StartDateValues,ROW(A1172)))&lt;&gt;"",INDEX(StartDateValues,ROW(A1172))&gt;0),INT(INDEX(StartDateValues,ROW(A1172))),""),"")</f>
        <v/>
      </c>
      <c r="C1172" s="19"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
      <c r="A1173" s="2" t="str">
        <f t="shared" si="256"/>
        <v/>
      </c>
      <c r="B1173" s="2" t="str">
        <f>IF(OR(Settings!$B$42="",C1173=Settings!$B$42), IF(AND(TRIM(INDEX(StartDateValues,ROW(A1173)))&lt;&gt;"",INDEX(StartDateValues,ROW(A1173))&gt;0),INT(INDEX(StartDateValues,ROW(A1173))),""),"")</f>
        <v/>
      </c>
      <c r="C1173" s="19"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
      <c r="A1174" s="2" t="str">
        <f t="shared" si="256"/>
        <v/>
      </c>
      <c r="B1174" s="2" t="str">
        <f>IF(OR(Settings!$B$42="",C1174=Settings!$B$42), IF(AND(TRIM(INDEX(StartDateValues,ROW(A1174)))&lt;&gt;"",INDEX(StartDateValues,ROW(A1174))&gt;0),INT(INDEX(StartDateValues,ROW(A1174))),""),"")</f>
        <v/>
      </c>
      <c r="C1174" s="19"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
      <c r="A1175" s="2" t="str">
        <f t="shared" si="256"/>
        <v/>
      </c>
      <c r="B1175" s="2" t="str">
        <f>IF(OR(Settings!$B$42="",C1175=Settings!$B$42), IF(AND(TRIM(INDEX(StartDateValues,ROW(A1175)))&lt;&gt;"",INDEX(StartDateValues,ROW(A1175))&gt;0),INT(INDEX(StartDateValues,ROW(A1175))),""),"")</f>
        <v/>
      </c>
      <c r="C1175" s="19"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
      <c r="A1176" s="2" t="str">
        <f t="shared" si="256"/>
        <v/>
      </c>
      <c r="B1176" s="2" t="str">
        <f>IF(OR(Settings!$B$42="",C1176=Settings!$B$42), IF(AND(TRIM(INDEX(StartDateValues,ROW(A1176)))&lt;&gt;"",INDEX(StartDateValues,ROW(A1176))&gt;0),INT(INDEX(StartDateValues,ROW(A1176))),""),"")</f>
        <v/>
      </c>
      <c r="C1176" s="19"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
      <c r="A1177" s="2" t="str">
        <f t="shared" si="256"/>
        <v/>
      </c>
      <c r="B1177" s="2" t="str">
        <f>IF(OR(Settings!$B$42="",C1177=Settings!$B$42), IF(AND(TRIM(INDEX(StartDateValues,ROW(A1177)))&lt;&gt;"",INDEX(StartDateValues,ROW(A1177))&gt;0),INT(INDEX(StartDateValues,ROW(A1177))),""),"")</f>
        <v/>
      </c>
      <c r="C1177" s="19"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
      <c r="A1178" s="2" t="str">
        <f t="shared" si="256"/>
        <v/>
      </c>
      <c r="B1178" s="2" t="str">
        <f>IF(OR(Settings!$B$42="",C1178=Settings!$B$42), IF(AND(TRIM(INDEX(StartDateValues,ROW(A1178)))&lt;&gt;"",INDEX(StartDateValues,ROW(A1178))&gt;0),INT(INDEX(StartDateValues,ROW(A1178))),""),"")</f>
        <v/>
      </c>
      <c r="C1178" s="19"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
      <c r="A1179" s="2" t="str">
        <f t="shared" si="256"/>
        <v/>
      </c>
      <c r="B1179" s="2" t="str">
        <f>IF(OR(Settings!$B$42="",C1179=Settings!$B$42), IF(AND(TRIM(INDEX(StartDateValues,ROW(A1179)))&lt;&gt;"",INDEX(StartDateValues,ROW(A1179))&gt;0),INT(INDEX(StartDateValues,ROW(A1179))),""),"")</f>
        <v/>
      </c>
      <c r="C1179" s="19"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
      <c r="A1180" s="2" t="str">
        <f t="shared" si="256"/>
        <v/>
      </c>
      <c r="B1180" s="2" t="str">
        <f>IF(OR(Settings!$B$42="",C1180=Settings!$B$42), IF(AND(TRIM(INDEX(StartDateValues,ROW(A1180)))&lt;&gt;"",INDEX(StartDateValues,ROW(A1180))&gt;0),INT(INDEX(StartDateValues,ROW(A1180))),""),"")</f>
        <v/>
      </c>
      <c r="C1180" s="19"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
      <c r="A1181" s="2" t="str">
        <f t="shared" si="256"/>
        <v/>
      </c>
      <c r="B1181" s="2" t="str">
        <f>IF(OR(Settings!$B$42="",C1181=Settings!$B$42), IF(AND(TRIM(INDEX(StartDateValues,ROW(A1181)))&lt;&gt;"",INDEX(StartDateValues,ROW(A1181))&gt;0),INT(INDEX(StartDateValues,ROW(A1181))),""),"")</f>
        <v/>
      </c>
      <c r="C1181" s="19"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
      <c r="A1182" s="2" t="str">
        <f t="shared" si="256"/>
        <v/>
      </c>
      <c r="B1182" s="2" t="str">
        <f>IF(OR(Settings!$B$42="",C1182=Settings!$B$42), IF(AND(TRIM(INDEX(StartDateValues,ROW(A1182)))&lt;&gt;"",INDEX(StartDateValues,ROW(A1182))&gt;0),INT(INDEX(StartDateValues,ROW(A1182))),""),"")</f>
        <v/>
      </c>
      <c r="C1182" s="19"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
      <c r="A1183" s="2" t="str">
        <f t="shared" si="256"/>
        <v/>
      </c>
      <c r="B1183" s="2" t="str">
        <f>IF(OR(Settings!$B$42="",C1183=Settings!$B$42), IF(AND(TRIM(INDEX(StartDateValues,ROW(A1183)))&lt;&gt;"",INDEX(StartDateValues,ROW(A1183))&gt;0),INT(INDEX(StartDateValues,ROW(A1183))),""),"")</f>
        <v/>
      </c>
      <c r="C1183" s="19"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
      <c r="A1184" s="2" t="str">
        <f t="shared" si="256"/>
        <v/>
      </c>
      <c r="B1184" s="2" t="str">
        <f>IF(OR(Settings!$B$42="",C1184=Settings!$B$42), IF(AND(TRIM(INDEX(StartDateValues,ROW(A1184)))&lt;&gt;"",INDEX(StartDateValues,ROW(A1184))&gt;0),INT(INDEX(StartDateValues,ROW(A1184))),""),"")</f>
        <v/>
      </c>
      <c r="C1184" s="19"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
      <c r="A1185" s="2" t="str">
        <f t="shared" si="256"/>
        <v/>
      </c>
      <c r="B1185" s="2" t="str">
        <f>IF(OR(Settings!$B$42="",C1185=Settings!$B$42), IF(AND(TRIM(INDEX(StartDateValues,ROW(A1185)))&lt;&gt;"",INDEX(StartDateValues,ROW(A1185))&gt;0),INT(INDEX(StartDateValues,ROW(A1185))),""),"")</f>
        <v/>
      </c>
      <c r="C1185" s="19"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
      <c r="A1186" s="2" t="str">
        <f t="shared" si="256"/>
        <v/>
      </c>
      <c r="B1186" s="2" t="str">
        <f>IF(OR(Settings!$B$42="",C1186=Settings!$B$42), IF(AND(TRIM(INDEX(StartDateValues,ROW(A1186)))&lt;&gt;"",INDEX(StartDateValues,ROW(A1186))&gt;0),INT(INDEX(StartDateValues,ROW(A1186))),""),"")</f>
        <v/>
      </c>
      <c r="C1186" s="19"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
      <c r="A1187" s="2" t="str">
        <f t="shared" si="256"/>
        <v/>
      </c>
      <c r="B1187" s="2" t="str">
        <f>IF(OR(Settings!$B$42="",C1187=Settings!$B$42), IF(AND(TRIM(INDEX(StartDateValues,ROW(A1187)))&lt;&gt;"",INDEX(StartDateValues,ROW(A1187))&gt;0),INT(INDEX(StartDateValues,ROW(A1187))),""),"")</f>
        <v/>
      </c>
      <c r="C1187" s="19"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
      <c r="A1188" s="2" t="str">
        <f t="shared" si="256"/>
        <v/>
      </c>
      <c r="B1188" s="2" t="str">
        <f>IF(OR(Settings!$B$42="",C1188=Settings!$B$42), IF(AND(TRIM(INDEX(StartDateValues,ROW(A1188)))&lt;&gt;"",INDEX(StartDateValues,ROW(A1188))&gt;0),INT(INDEX(StartDateValues,ROW(A1188))),""),"")</f>
        <v/>
      </c>
      <c r="C1188" s="19"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
      <c r="A1189" s="2" t="str">
        <f t="shared" si="256"/>
        <v/>
      </c>
      <c r="B1189" s="2" t="str">
        <f>IF(OR(Settings!$B$42="",C1189=Settings!$B$42), IF(AND(TRIM(INDEX(StartDateValues,ROW(A1189)))&lt;&gt;"",INDEX(StartDateValues,ROW(A1189))&gt;0),INT(INDEX(StartDateValues,ROW(A1189))),""),"")</f>
        <v/>
      </c>
      <c r="C1189" s="19"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
      <c r="A1190" s="2" t="str">
        <f t="shared" si="256"/>
        <v/>
      </c>
      <c r="B1190" s="2" t="str">
        <f>IF(OR(Settings!$B$42="",C1190=Settings!$B$42), IF(AND(TRIM(INDEX(StartDateValues,ROW(A1190)))&lt;&gt;"",INDEX(StartDateValues,ROW(A1190))&gt;0),INT(INDEX(StartDateValues,ROW(A1190))),""),"")</f>
        <v/>
      </c>
      <c r="C1190" s="19"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
      <c r="A1191" s="2" t="str">
        <f t="shared" si="256"/>
        <v/>
      </c>
      <c r="B1191" s="2" t="str">
        <f>IF(OR(Settings!$B$42="",C1191=Settings!$B$42), IF(AND(TRIM(INDEX(StartDateValues,ROW(A1191)))&lt;&gt;"",INDEX(StartDateValues,ROW(A1191))&gt;0),INT(INDEX(StartDateValues,ROW(A1191))),""),"")</f>
        <v/>
      </c>
      <c r="C1191" s="19"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
      <c r="A1192" s="2" t="str">
        <f t="shared" si="256"/>
        <v/>
      </c>
      <c r="B1192" s="2" t="str">
        <f>IF(OR(Settings!$B$42="",C1192=Settings!$B$42), IF(AND(TRIM(INDEX(StartDateValues,ROW(A1192)))&lt;&gt;"",INDEX(StartDateValues,ROW(A1192))&gt;0),INT(INDEX(StartDateValues,ROW(A1192))),""),"")</f>
        <v/>
      </c>
      <c r="C1192" s="19"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
      <c r="A1193" s="2" t="str">
        <f t="shared" si="256"/>
        <v/>
      </c>
      <c r="B1193" s="2" t="str">
        <f>IF(OR(Settings!$B$42="",C1193=Settings!$B$42), IF(AND(TRIM(INDEX(StartDateValues,ROW(A1193)))&lt;&gt;"",INDEX(StartDateValues,ROW(A1193))&gt;0),INT(INDEX(StartDateValues,ROW(A1193))),""),"")</f>
        <v/>
      </c>
      <c r="C1193" s="19"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
      <c r="A1194" s="2" t="str">
        <f t="shared" si="256"/>
        <v/>
      </c>
      <c r="B1194" s="2" t="str">
        <f>IF(OR(Settings!$B$42="",C1194=Settings!$B$42), IF(AND(TRIM(INDEX(StartDateValues,ROW(A1194)))&lt;&gt;"",INDEX(StartDateValues,ROW(A1194))&gt;0),INT(INDEX(StartDateValues,ROW(A1194))),""),"")</f>
        <v/>
      </c>
      <c r="C1194" s="19"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
      <c r="A1195" s="2" t="str">
        <f t="shared" si="256"/>
        <v/>
      </c>
      <c r="B1195" s="2" t="str">
        <f>IF(OR(Settings!$B$42="",C1195=Settings!$B$42), IF(AND(TRIM(INDEX(StartDateValues,ROW(A1195)))&lt;&gt;"",INDEX(StartDateValues,ROW(A1195))&gt;0),INT(INDEX(StartDateValues,ROW(A1195))),""),"")</f>
        <v/>
      </c>
      <c r="C1195" s="19"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
      <c r="A1196" s="2" t="str">
        <f t="shared" si="256"/>
        <v/>
      </c>
      <c r="B1196" s="2" t="str">
        <f>IF(OR(Settings!$B$42="",C1196=Settings!$B$42), IF(AND(TRIM(INDEX(StartDateValues,ROW(A1196)))&lt;&gt;"",INDEX(StartDateValues,ROW(A1196))&gt;0),INT(INDEX(StartDateValues,ROW(A1196))),""),"")</f>
        <v/>
      </c>
      <c r="C1196" s="19"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
      <c r="A1197" s="2" t="str">
        <f t="shared" si="256"/>
        <v/>
      </c>
      <c r="B1197" s="2" t="str">
        <f>IF(OR(Settings!$B$42="",C1197=Settings!$B$42), IF(AND(TRIM(INDEX(StartDateValues,ROW(A1197)))&lt;&gt;"",INDEX(StartDateValues,ROW(A1197))&gt;0),INT(INDEX(StartDateValues,ROW(A1197))),""),"")</f>
        <v/>
      </c>
      <c r="C1197" s="19"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
      <c r="A1198" s="2" t="str">
        <f t="shared" si="256"/>
        <v/>
      </c>
      <c r="B1198" s="2" t="str">
        <f>IF(OR(Settings!$B$42="",C1198=Settings!$B$42), IF(AND(TRIM(INDEX(StartDateValues,ROW(A1198)))&lt;&gt;"",INDEX(StartDateValues,ROW(A1198))&gt;0),INT(INDEX(StartDateValues,ROW(A1198))),""),"")</f>
        <v/>
      </c>
      <c r="C1198" s="19"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
      <c r="A1199" s="2" t="str">
        <f t="shared" si="256"/>
        <v/>
      </c>
      <c r="B1199" s="2" t="str">
        <f>IF(OR(Settings!$B$42="",C1199=Settings!$B$42), IF(AND(TRIM(INDEX(StartDateValues,ROW(A1199)))&lt;&gt;"",INDEX(StartDateValues,ROW(A1199))&gt;0),INT(INDEX(StartDateValues,ROW(A1199))),""),"")</f>
        <v/>
      </c>
      <c r="C1199" s="19"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
      <c r="A1200" s="2" t="str">
        <f t="shared" si="256"/>
        <v/>
      </c>
      <c r="B1200" s="2" t="str">
        <f>IF(OR(Settings!$B$42="",C1200=Settings!$B$42), IF(AND(TRIM(INDEX(StartDateValues,ROW(A1200)))&lt;&gt;"",INDEX(StartDateValues,ROW(A1200))&gt;0),INT(INDEX(StartDateValues,ROW(A1200))),""),"")</f>
        <v/>
      </c>
      <c r="C1200" s="19"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
      <c r="A1201" s="2" t="str">
        <f t="shared" si="256"/>
        <v/>
      </c>
      <c r="B1201" s="2" t="str">
        <f>IF(OR(Settings!$B$42="",C1201=Settings!$B$42), IF(AND(TRIM(INDEX(StartDateValues,ROW(A1201)))&lt;&gt;"",INDEX(StartDateValues,ROW(A1201))&gt;0),INT(INDEX(StartDateValues,ROW(A1201))),""),"")</f>
        <v/>
      </c>
      <c r="C1201" s="19"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
      <c r="A1202" s="2" t="str">
        <f t="shared" si="256"/>
        <v/>
      </c>
      <c r="B1202" s="2" t="str">
        <f>IF(OR(Settings!$B$42="",C1202=Settings!$B$42), IF(AND(TRIM(INDEX(StartDateValues,ROW(A1202)))&lt;&gt;"",INDEX(StartDateValues,ROW(A1202))&gt;0),INT(INDEX(StartDateValues,ROW(A1202))),""),"")</f>
        <v/>
      </c>
      <c r="C1202" s="19"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
      <c r="A1203" s="2" t="str">
        <f t="shared" si="256"/>
        <v/>
      </c>
      <c r="B1203" s="2" t="str">
        <f>IF(OR(Settings!$B$42="",C1203=Settings!$B$42), IF(AND(TRIM(INDEX(StartDateValues,ROW(A1203)))&lt;&gt;"",INDEX(StartDateValues,ROW(A1203))&gt;0),INT(INDEX(StartDateValues,ROW(A1203))),""),"")</f>
        <v/>
      </c>
      <c r="C1203" s="19"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
      <c r="A1204" s="2" t="str">
        <f t="shared" si="256"/>
        <v/>
      </c>
      <c r="B1204" s="2" t="str">
        <f>IF(OR(Settings!$B$42="",C1204=Settings!$B$42), IF(AND(TRIM(INDEX(StartDateValues,ROW(A1204)))&lt;&gt;"",INDEX(StartDateValues,ROW(A1204))&gt;0),INT(INDEX(StartDateValues,ROW(A1204))),""),"")</f>
        <v/>
      </c>
      <c r="C1204" s="19"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
      <c r="A1205" s="2" t="str">
        <f t="shared" si="256"/>
        <v/>
      </c>
      <c r="B1205" s="2" t="str">
        <f>IF(OR(Settings!$B$42="",C1205=Settings!$B$42), IF(AND(TRIM(INDEX(StartDateValues,ROW(A1205)))&lt;&gt;"",INDEX(StartDateValues,ROW(A1205))&gt;0),INT(INDEX(StartDateValues,ROW(A1205))),""),"")</f>
        <v/>
      </c>
      <c r="C1205" s="19"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
      <c r="A1206" s="2" t="str">
        <f t="shared" si="256"/>
        <v/>
      </c>
      <c r="B1206" s="2" t="str">
        <f>IF(OR(Settings!$B$42="",C1206=Settings!$B$42), IF(AND(TRIM(INDEX(StartDateValues,ROW(A1206)))&lt;&gt;"",INDEX(StartDateValues,ROW(A1206))&gt;0),INT(INDEX(StartDateValues,ROW(A1206))),""),"")</f>
        <v/>
      </c>
      <c r="C1206" s="19"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
      <c r="A1207" s="2" t="str">
        <f t="shared" si="256"/>
        <v/>
      </c>
      <c r="B1207" s="2" t="str">
        <f>IF(OR(Settings!$B$42="",C1207=Settings!$B$42), IF(AND(TRIM(INDEX(StartDateValues,ROW(A1207)))&lt;&gt;"",INDEX(StartDateValues,ROW(A1207))&gt;0),INT(INDEX(StartDateValues,ROW(A1207))),""),"")</f>
        <v/>
      </c>
      <c r="C1207" s="19"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
      <c r="A1208" s="2" t="str">
        <f t="shared" si="256"/>
        <v/>
      </c>
      <c r="B1208" s="2" t="str">
        <f>IF(OR(Settings!$B$42="",C1208=Settings!$B$42), IF(AND(TRIM(INDEX(StartDateValues,ROW(A1208)))&lt;&gt;"",INDEX(StartDateValues,ROW(A1208))&gt;0),INT(INDEX(StartDateValues,ROW(A1208))),""),"")</f>
        <v/>
      </c>
      <c r="C1208" s="19"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
      <c r="A1209" s="2" t="str">
        <f t="shared" si="256"/>
        <v/>
      </c>
      <c r="B1209" s="2" t="str">
        <f>IF(OR(Settings!$B$42="",C1209=Settings!$B$42), IF(AND(TRIM(INDEX(StartDateValues,ROW(A1209)))&lt;&gt;"",INDEX(StartDateValues,ROW(A1209))&gt;0),INT(INDEX(StartDateValues,ROW(A1209))),""),"")</f>
        <v/>
      </c>
      <c r="C1209" s="19"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
      <c r="A1210" s="2" t="str">
        <f t="shared" si="256"/>
        <v/>
      </c>
      <c r="B1210" s="2" t="str">
        <f>IF(OR(Settings!$B$42="",C1210=Settings!$B$42), IF(AND(TRIM(INDEX(StartDateValues,ROW(A1210)))&lt;&gt;"",INDEX(StartDateValues,ROW(A1210))&gt;0),INT(INDEX(StartDateValues,ROW(A1210))),""),"")</f>
        <v/>
      </c>
      <c r="C1210" s="19"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
      <c r="A1211" s="2" t="str">
        <f t="shared" si="256"/>
        <v/>
      </c>
      <c r="B1211" s="2" t="str">
        <f>IF(OR(Settings!$B$42="",C1211=Settings!$B$42), IF(AND(TRIM(INDEX(StartDateValues,ROW(A1211)))&lt;&gt;"",INDEX(StartDateValues,ROW(A1211))&gt;0),INT(INDEX(StartDateValues,ROW(A1211))),""),"")</f>
        <v/>
      </c>
      <c r="C1211" s="19"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
      <c r="A1212" s="2" t="str">
        <f t="shared" si="256"/>
        <v/>
      </c>
      <c r="B1212" s="2" t="str">
        <f>IF(OR(Settings!$B$42="",C1212=Settings!$B$42), IF(AND(TRIM(INDEX(StartDateValues,ROW(A1212)))&lt;&gt;"",INDEX(StartDateValues,ROW(A1212))&gt;0),INT(INDEX(StartDateValues,ROW(A1212))),""),"")</f>
        <v/>
      </c>
      <c r="C1212" s="19"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
      <c r="A1213" s="2" t="str">
        <f t="shared" si="256"/>
        <v/>
      </c>
      <c r="B1213" s="2" t="str">
        <f>IF(OR(Settings!$B$42="",C1213=Settings!$B$42), IF(AND(TRIM(INDEX(StartDateValues,ROW(A1213)))&lt;&gt;"",INDEX(StartDateValues,ROW(A1213))&gt;0),INT(INDEX(StartDateValues,ROW(A1213))),""),"")</f>
        <v/>
      </c>
      <c r="C1213" s="19"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
      <c r="A1214" s="2" t="str">
        <f t="shared" si="256"/>
        <v/>
      </c>
      <c r="B1214" s="2" t="str">
        <f>IF(OR(Settings!$B$42="",C1214=Settings!$B$42), IF(AND(TRIM(INDEX(StartDateValues,ROW(A1214)))&lt;&gt;"",INDEX(StartDateValues,ROW(A1214))&gt;0),INT(INDEX(StartDateValues,ROW(A1214))),""),"")</f>
        <v/>
      </c>
      <c r="C1214" s="19"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
      <c r="A1215" s="2" t="str">
        <f t="shared" si="256"/>
        <v/>
      </c>
      <c r="B1215" s="2" t="str">
        <f>IF(OR(Settings!$B$42="",C1215=Settings!$B$42), IF(AND(TRIM(INDEX(StartDateValues,ROW(A1215)))&lt;&gt;"",INDEX(StartDateValues,ROW(A1215))&gt;0),INT(INDEX(StartDateValues,ROW(A1215))),""),"")</f>
        <v/>
      </c>
      <c r="C1215" s="19"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
      <c r="A1216" s="2" t="str">
        <f t="shared" si="256"/>
        <v/>
      </c>
      <c r="B1216" s="2" t="str">
        <f>IF(OR(Settings!$B$42="",C1216=Settings!$B$42), IF(AND(TRIM(INDEX(StartDateValues,ROW(A1216)))&lt;&gt;"",INDEX(StartDateValues,ROW(A1216))&gt;0),INT(INDEX(StartDateValues,ROW(A1216))),""),"")</f>
        <v/>
      </c>
      <c r="C1216" s="19"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
      <c r="A1217" s="2" t="str">
        <f t="shared" si="256"/>
        <v/>
      </c>
      <c r="B1217" s="2" t="str">
        <f>IF(OR(Settings!$B$42="",C1217=Settings!$B$42), IF(AND(TRIM(INDEX(StartDateValues,ROW(A1217)))&lt;&gt;"",INDEX(StartDateValues,ROW(A1217))&gt;0),INT(INDEX(StartDateValues,ROW(A1217))),""),"")</f>
        <v/>
      </c>
      <c r="C1217" s="19"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19"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
      <c r="A1219" s="2" t="str">
        <f t="shared" si="270"/>
        <v/>
      </c>
      <c r="B1219" s="2" t="str">
        <f>IF(OR(Settings!$B$42="",C1219=Settings!$B$42), IF(AND(TRIM(INDEX(StartDateValues,ROW(A1219)))&lt;&gt;"",INDEX(StartDateValues,ROW(A1219))&gt;0),INT(INDEX(StartDateValues,ROW(A1219))),""),"")</f>
        <v/>
      </c>
      <c r="C1219" s="19"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
      <c r="A1220" s="2" t="str">
        <f t="shared" si="270"/>
        <v/>
      </c>
      <c r="B1220" s="2" t="str">
        <f>IF(OR(Settings!$B$42="",C1220=Settings!$B$42), IF(AND(TRIM(INDEX(StartDateValues,ROW(A1220)))&lt;&gt;"",INDEX(StartDateValues,ROW(A1220))&gt;0),INT(INDEX(StartDateValues,ROW(A1220))),""),"")</f>
        <v/>
      </c>
      <c r="C1220" s="19"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
      <c r="A1221" s="2" t="str">
        <f t="shared" si="270"/>
        <v/>
      </c>
      <c r="B1221" s="2" t="str">
        <f>IF(OR(Settings!$B$42="",C1221=Settings!$B$42), IF(AND(TRIM(INDEX(StartDateValues,ROW(A1221)))&lt;&gt;"",INDEX(StartDateValues,ROW(A1221))&gt;0),INT(INDEX(StartDateValues,ROW(A1221))),""),"")</f>
        <v/>
      </c>
      <c r="C1221" s="19"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
      <c r="A1222" s="2" t="str">
        <f t="shared" si="270"/>
        <v/>
      </c>
      <c r="B1222" s="2" t="str">
        <f>IF(OR(Settings!$B$42="",C1222=Settings!$B$42), IF(AND(TRIM(INDEX(StartDateValues,ROW(A1222)))&lt;&gt;"",INDEX(StartDateValues,ROW(A1222))&gt;0),INT(INDEX(StartDateValues,ROW(A1222))),""),"")</f>
        <v/>
      </c>
      <c r="C1222" s="19"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
      <c r="A1223" s="2" t="str">
        <f t="shared" si="270"/>
        <v/>
      </c>
      <c r="B1223" s="2" t="str">
        <f>IF(OR(Settings!$B$42="",C1223=Settings!$B$42), IF(AND(TRIM(INDEX(StartDateValues,ROW(A1223)))&lt;&gt;"",INDEX(StartDateValues,ROW(A1223))&gt;0),INT(INDEX(StartDateValues,ROW(A1223))),""),"")</f>
        <v/>
      </c>
      <c r="C1223" s="19"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
      <c r="A1224" s="2" t="str">
        <f t="shared" si="270"/>
        <v/>
      </c>
      <c r="B1224" s="2" t="str">
        <f>IF(OR(Settings!$B$42="",C1224=Settings!$B$42), IF(AND(TRIM(INDEX(StartDateValues,ROW(A1224)))&lt;&gt;"",INDEX(StartDateValues,ROW(A1224))&gt;0),INT(INDEX(StartDateValues,ROW(A1224))),""),"")</f>
        <v/>
      </c>
      <c r="C1224" s="19"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
      <c r="A1225" s="2" t="str">
        <f t="shared" si="270"/>
        <v/>
      </c>
      <c r="B1225" s="2" t="str">
        <f>IF(OR(Settings!$B$42="",C1225=Settings!$B$42), IF(AND(TRIM(INDEX(StartDateValues,ROW(A1225)))&lt;&gt;"",INDEX(StartDateValues,ROW(A1225))&gt;0),INT(INDEX(StartDateValues,ROW(A1225))),""),"")</f>
        <v/>
      </c>
      <c r="C1225" s="19"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
      <c r="A1226" s="2" t="str">
        <f t="shared" si="270"/>
        <v/>
      </c>
      <c r="B1226" s="2" t="str">
        <f>IF(OR(Settings!$B$42="",C1226=Settings!$B$42), IF(AND(TRIM(INDEX(StartDateValues,ROW(A1226)))&lt;&gt;"",INDEX(StartDateValues,ROW(A1226))&gt;0),INT(INDEX(StartDateValues,ROW(A1226))),""),"")</f>
        <v/>
      </c>
      <c r="C1226" s="19"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
      <c r="A1227" s="2" t="str">
        <f t="shared" si="270"/>
        <v/>
      </c>
      <c r="B1227" s="2" t="str">
        <f>IF(OR(Settings!$B$42="",C1227=Settings!$B$42), IF(AND(TRIM(INDEX(StartDateValues,ROW(A1227)))&lt;&gt;"",INDEX(StartDateValues,ROW(A1227))&gt;0),INT(INDEX(StartDateValues,ROW(A1227))),""),"")</f>
        <v/>
      </c>
      <c r="C1227" s="19"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
      <c r="A1228" s="2" t="str">
        <f t="shared" si="270"/>
        <v/>
      </c>
      <c r="B1228" s="2" t="str">
        <f>IF(OR(Settings!$B$42="",C1228=Settings!$B$42), IF(AND(TRIM(INDEX(StartDateValues,ROW(A1228)))&lt;&gt;"",INDEX(StartDateValues,ROW(A1228))&gt;0),INT(INDEX(StartDateValues,ROW(A1228))),""),"")</f>
        <v/>
      </c>
      <c r="C1228" s="19"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
      <c r="A1229" s="2" t="str">
        <f t="shared" si="270"/>
        <v/>
      </c>
      <c r="B1229" s="2" t="str">
        <f>IF(OR(Settings!$B$42="",C1229=Settings!$B$42), IF(AND(TRIM(INDEX(StartDateValues,ROW(A1229)))&lt;&gt;"",INDEX(StartDateValues,ROW(A1229))&gt;0),INT(INDEX(StartDateValues,ROW(A1229))),""),"")</f>
        <v/>
      </c>
      <c r="C1229" s="19"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
      <c r="A1230" s="2" t="str">
        <f t="shared" si="270"/>
        <v/>
      </c>
      <c r="B1230" s="2" t="str">
        <f>IF(OR(Settings!$B$42="",C1230=Settings!$B$42), IF(AND(TRIM(INDEX(StartDateValues,ROW(A1230)))&lt;&gt;"",INDEX(StartDateValues,ROW(A1230))&gt;0),INT(INDEX(StartDateValues,ROW(A1230))),""),"")</f>
        <v/>
      </c>
      <c r="C1230" s="19"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
      <c r="A1231" s="2" t="str">
        <f t="shared" si="270"/>
        <v/>
      </c>
      <c r="B1231" s="2" t="str">
        <f>IF(OR(Settings!$B$42="",C1231=Settings!$B$42), IF(AND(TRIM(INDEX(StartDateValues,ROW(A1231)))&lt;&gt;"",INDEX(StartDateValues,ROW(A1231))&gt;0),INT(INDEX(StartDateValues,ROW(A1231))),""),"")</f>
        <v/>
      </c>
      <c r="C1231" s="19"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
      <c r="A1232" s="2" t="str">
        <f t="shared" si="270"/>
        <v/>
      </c>
      <c r="B1232" s="2" t="str">
        <f>IF(OR(Settings!$B$42="",C1232=Settings!$B$42), IF(AND(TRIM(INDEX(StartDateValues,ROW(A1232)))&lt;&gt;"",INDEX(StartDateValues,ROW(A1232))&gt;0),INT(INDEX(StartDateValues,ROW(A1232))),""),"")</f>
        <v/>
      </c>
      <c r="C1232" s="19"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
      <c r="A1233" s="2" t="str">
        <f t="shared" si="270"/>
        <v/>
      </c>
      <c r="B1233" s="2" t="str">
        <f>IF(OR(Settings!$B$42="",C1233=Settings!$B$42), IF(AND(TRIM(INDEX(StartDateValues,ROW(A1233)))&lt;&gt;"",INDEX(StartDateValues,ROW(A1233))&gt;0),INT(INDEX(StartDateValues,ROW(A1233))),""),"")</f>
        <v/>
      </c>
      <c r="C1233" s="19"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
      <c r="A1234" s="2" t="str">
        <f t="shared" si="270"/>
        <v/>
      </c>
      <c r="B1234" s="2" t="str">
        <f>IF(OR(Settings!$B$42="",C1234=Settings!$B$42), IF(AND(TRIM(INDEX(StartDateValues,ROW(A1234)))&lt;&gt;"",INDEX(StartDateValues,ROW(A1234))&gt;0),INT(INDEX(StartDateValues,ROW(A1234))),""),"")</f>
        <v/>
      </c>
      <c r="C1234" s="19"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
      <c r="A1235" s="2" t="str">
        <f t="shared" si="270"/>
        <v/>
      </c>
      <c r="B1235" s="2" t="str">
        <f>IF(OR(Settings!$B$42="",C1235=Settings!$B$42), IF(AND(TRIM(INDEX(StartDateValues,ROW(A1235)))&lt;&gt;"",INDEX(StartDateValues,ROW(A1235))&gt;0),INT(INDEX(StartDateValues,ROW(A1235))),""),"")</f>
        <v/>
      </c>
      <c r="C1235" s="19"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
      <c r="A1236" s="2" t="str">
        <f t="shared" si="270"/>
        <v/>
      </c>
      <c r="B1236" s="2" t="str">
        <f>IF(OR(Settings!$B$42="",C1236=Settings!$B$42), IF(AND(TRIM(INDEX(StartDateValues,ROW(A1236)))&lt;&gt;"",INDEX(StartDateValues,ROW(A1236))&gt;0),INT(INDEX(StartDateValues,ROW(A1236))),""),"")</f>
        <v/>
      </c>
      <c r="C1236" s="19"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
      <c r="A1237" s="2" t="str">
        <f t="shared" si="270"/>
        <v/>
      </c>
      <c r="B1237" s="2" t="str">
        <f>IF(OR(Settings!$B$42="",C1237=Settings!$B$42), IF(AND(TRIM(INDEX(StartDateValues,ROW(A1237)))&lt;&gt;"",INDEX(StartDateValues,ROW(A1237))&gt;0),INT(INDEX(StartDateValues,ROW(A1237))),""),"")</f>
        <v/>
      </c>
      <c r="C1237" s="19"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
      <c r="A1238" s="2" t="str">
        <f t="shared" si="270"/>
        <v/>
      </c>
      <c r="B1238" s="2" t="str">
        <f>IF(OR(Settings!$B$42="",C1238=Settings!$B$42), IF(AND(TRIM(INDEX(StartDateValues,ROW(A1238)))&lt;&gt;"",INDEX(StartDateValues,ROW(A1238))&gt;0),INT(INDEX(StartDateValues,ROW(A1238))),""),"")</f>
        <v/>
      </c>
      <c r="C1238" s="19"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
      <c r="A1239" s="2" t="str">
        <f t="shared" si="270"/>
        <v/>
      </c>
      <c r="B1239" s="2" t="str">
        <f>IF(OR(Settings!$B$42="",C1239=Settings!$B$42), IF(AND(TRIM(INDEX(StartDateValues,ROW(A1239)))&lt;&gt;"",INDEX(StartDateValues,ROW(A1239))&gt;0),INT(INDEX(StartDateValues,ROW(A1239))),""),"")</f>
        <v/>
      </c>
      <c r="C1239" s="19"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
      <c r="A1240" s="2" t="str">
        <f t="shared" si="270"/>
        <v/>
      </c>
      <c r="B1240" s="2" t="str">
        <f>IF(OR(Settings!$B$42="",C1240=Settings!$B$42), IF(AND(TRIM(INDEX(StartDateValues,ROW(A1240)))&lt;&gt;"",INDEX(StartDateValues,ROW(A1240))&gt;0),INT(INDEX(StartDateValues,ROW(A1240))),""),"")</f>
        <v/>
      </c>
      <c r="C1240" s="19"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
      <c r="A1241" s="2" t="str">
        <f t="shared" si="270"/>
        <v/>
      </c>
      <c r="B1241" s="2" t="str">
        <f>IF(OR(Settings!$B$42="",C1241=Settings!$B$42), IF(AND(TRIM(INDEX(StartDateValues,ROW(A1241)))&lt;&gt;"",INDEX(StartDateValues,ROW(A1241))&gt;0),INT(INDEX(StartDateValues,ROW(A1241))),""),"")</f>
        <v/>
      </c>
      <c r="C1241" s="19"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
      <c r="A1242" s="2" t="str">
        <f t="shared" si="270"/>
        <v/>
      </c>
      <c r="B1242" s="2" t="str">
        <f>IF(OR(Settings!$B$42="",C1242=Settings!$B$42), IF(AND(TRIM(INDEX(StartDateValues,ROW(A1242)))&lt;&gt;"",INDEX(StartDateValues,ROW(A1242))&gt;0),INT(INDEX(StartDateValues,ROW(A1242))),""),"")</f>
        <v/>
      </c>
      <c r="C1242" s="19"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
      <c r="A1243" s="2" t="str">
        <f t="shared" si="270"/>
        <v/>
      </c>
      <c r="B1243" s="2" t="str">
        <f>IF(OR(Settings!$B$42="",C1243=Settings!$B$42), IF(AND(TRIM(INDEX(StartDateValues,ROW(A1243)))&lt;&gt;"",INDEX(StartDateValues,ROW(A1243))&gt;0),INT(INDEX(StartDateValues,ROW(A1243))),""),"")</f>
        <v/>
      </c>
      <c r="C1243" s="19"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
      <c r="A1244" s="2" t="str">
        <f t="shared" si="270"/>
        <v/>
      </c>
      <c r="B1244" s="2" t="str">
        <f>IF(OR(Settings!$B$42="",C1244=Settings!$B$42), IF(AND(TRIM(INDEX(StartDateValues,ROW(A1244)))&lt;&gt;"",INDEX(StartDateValues,ROW(A1244))&gt;0),INT(INDEX(StartDateValues,ROW(A1244))),""),"")</f>
        <v/>
      </c>
      <c r="C1244" s="19"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
      <c r="A1245" s="2" t="str">
        <f t="shared" si="270"/>
        <v/>
      </c>
      <c r="B1245" s="2" t="str">
        <f>IF(OR(Settings!$B$42="",C1245=Settings!$B$42), IF(AND(TRIM(INDEX(StartDateValues,ROW(A1245)))&lt;&gt;"",INDEX(StartDateValues,ROW(A1245))&gt;0),INT(INDEX(StartDateValues,ROW(A1245))),""),"")</f>
        <v/>
      </c>
      <c r="C1245" s="19"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
      <c r="A1246" s="2" t="str">
        <f t="shared" si="270"/>
        <v/>
      </c>
      <c r="B1246" s="2" t="str">
        <f>IF(OR(Settings!$B$42="",C1246=Settings!$B$42), IF(AND(TRIM(INDEX(StartDateValues,ROW(A1246)))&lt;&gt;"",INDEX(StartDateValues,ROW(A1246))&gt;0),INT(INDEX(StartDateValues,ROW(A1246))),""),"")</f>
        <v/>
      </c>
      <c r="C1246" s="19"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
      <c r="A1247" s="2" t="str">
        <f t="shared" si="270"/>
        <v/>
      </c>
      <c r="B1247" s="2" t="str">
        <f>IF(OR(Settings!$B$42="",C1247=Settings!$B$42), IF(AND(TRIM(INDEX(StartDateValues,ROW(A1247)))&lt;&gt;"",INDEX(StartDateValues,ROW(A1247))&gt;0),INT(INDEX(StartDateValues,ROW(A1247))),""),"")</f>
        <v/>
      </c>
      <c r="C1247" s="19"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
      <c r="A1248" s="2" t="str">
        <f t="shared" si="270"/>
        <v/>
      </c>
      <c r="B1248" s="2" t="str">
        <f>IF(OR(Settings!$B$42="",C1248=Settings!$B$42), IF(AND(TRIM(INDEX(StartDateValues,ROW(A1248)))&lt;&gt;"",INDEX(StartDateValues,ROW(A1248))&gt;0),INT(INDEX(StartDateValues,ROW(A1248))),""),"")</f>
        <v/>
      </c>
      <c r="C1248" s="19"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
      <c r="A1249" s="2" t="str">
        <f t="shared" si="270"/>
        <v/>
      </c>
      <c r="B1249" s="2" t="str">
        <f>IF(OR(Settings!$B$42="",C1249=Settings!$B$42), IF(AND(TRIM(INDEX(StartDateValues,ROW(A1249)))&lt;&gt;"",INDEX(StartDateValues,ROW(A1249))&gt;0),INT(INDEX(StartDateValues,ROW(A1249))),""),"")</f>
        <v/>
      </c>
      <c r="C1249" s="19"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
      <c r="A1250" s="2" t="str">
        <f t="shared" si="270"/>
        <v/>
      </c>
      <c r="B1250" s="2" t="str">
        <f>IF(OR(Settings!$B$42="",C1250=Settings!$B$42), IF(AND(TRIM(INDEX(StartDateValues,ROW(A1250)))&lt;&gt;"",INDEX(StartDateValues,ROW(A1250))&gt;0),INT(INDEX(StartDateValues,ROW(A1250))),""),"")</f>
        <v/>
      </c>
      <c r="C1250" s="19"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
      <c r="A1251" s="2" t="str">
        <f t="shared" si="270"/>
        <v/>
      </c>
      <c r="B1251" s="2" t="str">
        <f>IF(OR(Settings!$B$42="",C1251=Settings!$B$42), IF(AND(TRIM(INDEX(StartDateValues,ROW(A1251)))&lt;&gt;"",INDEX(StartDateValues,ROW(A1251))&gt;0),INT(INDEX(StartDateValues,ROW(A1251))),""),"")</f>
        <v/>
      </c>
      <c r="C1251" s="19"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
      <c r="A1252" s="2" t="str">
        <f t="shared" si="270"/>
        <v/>
      </c>
      <c r="B1252" s="2" t="str">
        <f>IF(OR(Settings!$B$42="",C1252=Settings!$B$42), IF(AND(TRIM(INDEX(StartDateValues,ROW(A1252)))&lt;&gt;"",INDEX(StartDateValues,ROW(A1252))&gt;0),INT(INDEX(StartDateValues,ROW(A1252))),""),"")</f>
        <v/>
      </c>
      <c r="C1252" s="19"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
      <c r="A1253" s="2" t="str">
        <f t="shared" si="270"/>
        <v/>
      </c>
      <c r="B1253" s="2" t="str">
        <f>IF(OR(Settings!$B$42="",C1253=Settings!$B$42), IF(AND(TRIM(INDEX(StartDateValues,ROW(A1253)))&lt;&gt;"",INDEX(StartDateValues,ROW(A1253))&gt;0),INT(INDEX(StartDateValues,ROW(A1253))),""),"")</f>
        <v/>
      </c>
      <c r="C1253" s="19"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
      <c r="A1254" s="2" t="str">
        <f t="shared" si="270"/>
        <v/>
      </c>
      <c r="B1254" s="2" t="str">
        <f>IF(OR(Settings!$B$42="",C1254=Settings!$B$42), IF(AND(TRIM(INDEX(StartDateValues,ROW(A1254)))&lt;&gt;"",INDEX(StartDateValues,ROW(A1254))&gt;0),INT(INDEX(StartDateValues,ROW(A1254))),""),"")</f>
        <v/>
      </c>
      <c r="C1254" s="19"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
      <c r="A1255" s="2" t="str">
        <f t="shared" si="270"/>
        <v/>
      </c>
      <c r="B1255" s="2" t="str">
        <f>IF(OR(Settings!$B$42="",C1255=Settings!$B$42), IF(AND(TRIM(INDEX(StartDateValues,ROW(A1255)))&lt;&gt;"",INDEX(StartDateValues,ROW(A1255))&gt;0),INT(INDEX(StartDateValues,ROW(A1255))),""),"")</f>
        <v/>
      </c>
      <c r="C1255" s="19"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
      <c r="A1256" s="2" t="str">
        <f t="shared" si="270"/>
        <v/>
      </c>
      <c r="B1256" s="2" t="str">
        <f>IF(OR(Settings!$B$42="",C1256=Settings!$B$42), IF(AND(TRIM(INDEX(StartDateValues,ROW(A1256)))&lt;&gt;"",INDEX(StartDateValues,ROW(A1256))&gt;0),INT(INDEX(StartDateValues,ROW(A1256))),""),"")</f>
        <v/>
      </c>
      <c r="C1256" s="19"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
      <c r="A1257" s="2" t="str">
        <f t="shared" si="270"/>
        <v/>
      </c>
      <c r="B1257" s="2" t="str">
        <f>IF(OR(Settings!$B$42="",C1257=Settings!$B$42), IF(AND(TRIM(INDEX(StartDateValues,ROW(A1257)))&lt;&gt;"",INDEX(StartDateValues,ROW(A1257))&gt;0),INT(INDEX(StartDateValues,ROW(A1257))),""),"")</f>
        <v/>
      </c>
      <c r="C1257" s="19"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
      <c r="A1258" s="2" t="str">
        <f t="shared" si="270"/>
        <v/>
      </c>
      <c r="B1258" s="2" t="str">
        <f>IF(OR(Settings!$B$42="",C1258=Settings!$B$42), IF(AND(TRIM(INDEX(StartDateValues,ROW(A1258)))&lt;&gt;"",INDEX(StartDateValues,ROW(A1258))&gt;0),INT(INDEX(StartDateValues,ROW(A1258))),""),"")</f>
        <v/>
      </c>
      <c r="C1258" s="19"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
      <c r="A1259" s="2" t="str">
        <f t="shared" si="270"/>
        <v/>
      </c>
      <c r="B1259" s="2" t="str">
        <f>IF(OR(Settings!$B$42="",C1259=Settings!$B$42), IF(AND(TRIM(INDEX(StartDateValues,ROW(A1259)))&lt;&gt;"",INDEX(StartDateValues,ROW(A1259))&gt;0),INT(INDEX(StartDateValues,ROW(A1259))),""),"")</f>
        <v/>
      </c>
      <c r="C1259" s="19"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
      <c r="A1260" s="2" t="str">
        <f t="shared" si="270"/>
        <v/>
      </c>
      <c r="B1260" s="2" t="str">
        <f>IF(OR(Settings!$B$42="",C1260=Settings!$B$42), IF(AND(TRIM(INDEX(StartDateValues,ROW(A1260)))&lt;&gt;"",INDEX(StartDateValues,ROW(A1260))&gt;0),INT(INDEX(StartDateValues,ROW(A1260))),""),"")</f>
        <v/>
      </c>
      <c r="C1260" s="19"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
      <c r="A1261" s="2" t="str">
        <f t="shared" si="270"/>
        <v/>
      </c>
      <c r="B1261" s="2" t="str">
        <f>IF(OR(Settings!$B$42="",C1261=Settings!$B$42), IF(AND(TRIM(INDEX(StartDateValues,ROW(A1261)))&lt;&gt;"",INDEX(StartDateValues,ROW(A1261))&gt;0),INT(INDEX(StartDateValues,ROW(A1261))),""),"")</f>
        <v/>
      </c>
      <c r="C1261" s="19"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
      <c r="A1262" s="2" t="str">
        <f t="shared" si="270"/>
        <v/>
      </c>
      <c r="B1262" s="2" t="str">
        <f>IF(OR(Settings!$B$42="",C1262=Settings!$B$42), IF(AND(TRIM(INDEX(StartDateValues,ROW(A1262)))&lt;&gt;"",INDEX(StartDateValues,ROW(A1262))&gt;0),INT(INDEX(StartDateValues,ROW(A1262))),""),"")</f>
        <v/>
      </c>
      <c r="C1262" s="19"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
      <c r="A1263" s="2" t="str">
        <f t="shared" si="270"/>
        <v/>
      </c>
      <c r="B1263" s="2" t="str">
        <f>IF(OR(Settings!$B$42="",C1263=Settings!$B$42), IF(AND(TRIM(INDEX(StartDateValues,ROW(A1263)))&lt;&gt;"",INDEX(StartDateValues,ROW(A1263))&gt;0),INT(INDEX(StartDateValues,ROW(A1263))),""),"")</f>
        <v/>
      </c>
      <c r="C1263" s="19"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
      <c r="A1264" s="2" t="str">
        <f t="shared" si="270"/>
        <v/>
      </c>
      <c r="B1264" s="2" t="str">
        <f>IF(OR(Settings!$B$42="",C1264=Settings!$B$42), IF(AND(TRIM(INDEX(StartDateValues,ROW(A1264)))&lt;&gt;"",INDEX(StartDateValues,ROW(A1264))&gt;0),INT(INDEX(StartDateValues,ROW(A1264))),""),"")</f>
        <v/>
      </c>
      <c r="C1264" s="19"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
      <c r="A1265" s="2" t="str">
        <f t="shared" si="270"/>
        <v/>
      </c>
      <c r="B1265" s="2" t="str">
        <f>IF(OR(Settings!$B$42="",C1265=Settings!$B$42), IF(AND(TRIM(INDEX(StartDateValues,ROW(A1265)))&lt;&gt;"",INDEX(StartDateValues,ROW(A1265))&gt;0),INT(INDEX(StartDateValues,ROW(A1265))),""),"")</f>
        <v/>
      </c>
      <c r="C1265" s="19"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
      <c r="A1266" s="2" t="str">
        <f t="shared" si="270"/>
        <v/>
      </c>
      <c r="B1266" s="2" t="str">
        <f>IF(OR(Settings!$B$42="",C1266=Settings!$B$42), IF(AND(TRIM(INDEX(StartDateValues,ROW(A1266)))&lt;&gt;"",INDEX(StartDateValues,ROW(A1266))&gt;0),INT(INDEX(StartDateValues,ROW(A1266))),""),"")</f>
        <v/>
      </c>
      <c r="C1266" s="19"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
      <c r="A1267" s="2" t="str">
        <f t="shared" si="270"/>
        <v/>
      </c>
      <c r="B1267" s="2" t="str">
        <f>IF(OR(Settings!$B$42="",C1267=Settings!$B$42), IF(AND(TRIM(INDEX(StartDateValues,ROW(A1267)))&lt;&gt;"",INDEX(StartDateValues,ROW(A1267))&gt;0),INT(INDEX(StartDateValues,ROW(A1267))),""),"")</f>
        <v/>
      </c>
      <c r="C1267" s="19"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
      <c r="A1268" s="2" t="str">
        <f t="shared" si="270"/>
        <v/>
      </c>
      <c r="B1268" s="2" t="str">
        <f>IF(OR(Settings!$B$42="",C1268=Settings!$B$42), IF(AND(TRIM(INDEX(StartDateValues,ROW(A1268)))&lt;&gt;"",INDEX(StartDateValues,ROW(A1268))&gt;0),INT(INDEX(StartDateValues,ROW(A1268))),""),"")</f>
        <v/>
      </c>
      <c r="C1268" s="19"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
      <c r="A1269" s="2" t="str">
        <f t="shared" si="270"/>
        <v/>
      </c>
      <c r="B1269" s="2" t="str">
        <f>IF(OR(Settings!$B$42="",C1269=Settings!$B$42), IF(AND(TRIM(INDEX(StartDateValues,ROW(A1269)))&lt;&gt;"",INDEX(StartDateValues,ROW(A1269))&gt;0),INT(INDEX(StartDateValues,ROW(A1269))),""),"")</f>
        <v/>
      </c>
      <c r="C1269" s="19"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
      <c r="A1270" s="2" t="str">
        <f t="shared" si="270"/>
        <v/>
      </c>
      <c r="B1270" s="2" t="str">
        <f>IF(OR(Settings!$B$42="",C1270=Settings!$B$42), IF(AND(TRIM(INDEX(StartDateValues,ROW(A1270)))&lt;&gt;"",INDEX(StartDateValues,ROW(A1270))&gt;0),INT(INDEX(StartDateValues,ROW(A1270))),""),"")</f>
        <v/>
      </c>
      <c r="C1270" s="19"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
      <c r="A1271" s="2" t="str">
        <f t="shared" si="270"/>
        <v/>
      </c>
      <c r="B1271" s="2" t="str">
        <f>IF(OR(Settings!$B$42="",C1271=Settings!$B$42), IF(AND(TRIM(INDEX(StartDateValues,ROW(A1271)))&lt;&gt;"",INDEX(StartDateValues,ROW(A1271))&gt;0),INT(INDEX(StartDateValues,ROW(A1271))),""),"")</f>
        <v/>
      </c>
      <c r="C1271" s="19"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
      <c r="A1272" s="2" t="str">
        <f t="shared" si="270"/>
        <v/>
      </c>
      <c r="B1272" s="2" t="str">
        <f>IF(OR(Settings!$B$42="",C1272=Settings!$B$42), IF(AND(TRIM(INDEX(StartDateValues,ROW(A1272)))&lt;&gt;"",INDEX(StartDateValues,ROW(A1272))&gt;0),INT(INDEX(StartDateValues,ROW(A1272))),""),"")</f>
        <v/>
      </c>
      <c r="C1272" s="19"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
      <c r="A1273" s="2" t="str">
        <f t="shared" si="270"/>
        <v/>
      </c>
      <c r="B1273" s="2" t="str">
        <f>IF(OR(Settings!$B$42="",C1273=Settings!$B$42), IF(AND(TRIM(INDEX(StartDateValues,ROW(A1273)))&lt;&gt;"",INDEX(StartDateValues,ROW(A1273))&gt;0),INT(INDEX(StartDateValues,ROW(A1273))),""),"")</f>
        <v/>
      </c>
      <c r="C1273" s="19"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
      <c r="A1274" s="2" t="str">
        <f t="shared" si="270"/>
        <v/>
      </c>
      <c r="B1274" s="2" t="str">
        <f>IF(OR(Settings!$B$42="",C1274=Settings!$B$42), IF(AND(TRIM(INDEX(StartDateValues,ROW(A1274)))&lt;&gt;"",INDEX(StartDateValues,ROW(A1274))&gt;0),INT(INDEX(StartDateValues,ROW(A1274))),""),"")</f>
        <v/>
      </c>
      <c r="C1274" s="19"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
      <c r="A1275" s="2" t="str">
        <f t="shared" si="270"/>
        <v/>
      </c>
      <c r="B1275" s="2" t="str">
        <f>IF(OR(Settings!$B$42="",C1275=Settings!$B$42), IF(AND(TRIM(INDEX(StartDateValues,ROW(A1275)))&lt;&gt;"",INDEX(StartDateValues,ROW(A1275))&gt;0),INT(INDEX(StartDateValues,ROW(A1275))),""),"")</f>
        <v/>
      </c>
      <c r="C1275" s="19"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
      <c r="A1276" s="2" t="str">
        <f t="shared" si="270"/>
        <v/>
      </c>
      <c r="B1276" s="2" t="str">
        <f>IF(OR(Settings!$B$42="",C1276=Settings!$B$42), IF(AND(TRIM(INDEX(StartDateValues,ROW(A1276)))&lt;&gt;"",INDEX(StartDateValues,ROW(A1276))&gt;0),INT(INDEX(StartDateValues,ROW(A1276))),""),"")</f>
        <v/>
      </c>
      <c r="C1276" s="19"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
      <c r="A1277" s="2" t="str">
        <f t="shared" si="270"/>
        <v/>
      </c>
      <c r="B1277" s="2" t="str">
        <f>IF(OR(Settings!$B$42="",C1277=Settings!$B$42), IF(AND(TRIM(INDEX(StartDateValues,ROW(A1277)))&lt;&gt;"",INDEX(StartDateValues,ROW(A1277))&gt;0),INT(INDEX(StartDateValues,ROW(A1277))),""),"")</f>
        <v/>
      </c>
      <c r="C1277" s="19"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
      <c r="A1278" s="2" t="str">
        <f t="shared" si="270"/>
        <v/>
      </c>
      <c r="B1278" s="2" t="str">
        <f>IF(OR(Settings!$B$42="",C1278=Settings!$B$42), IF(AND(TRIM(INDEX(StartDateValues,ROW(A1278)))&lt;&gt;"",INDEX(StartDateValues,ROW(A1278))&gt;0),INT(INDEX(StartDateValues,ROW(A1278))),""),"")</f>
        <v/>
      </c>
      <c r="C1278" s="19"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
      <c r="A1279" s="2" t="str">
        <f t="shared" si="270"/>
        <v/>
      </c>
      <c r="B1279" s="2" t="str">
        <f>IF(OR(Settings!$B$42="",C1279=Settings!$B$42), IF(AND(TRIM(INDEX(StartDateValues,ROW(A1279)))&lt;&gt;"",INDEX(StartDateValues,ROW(A1279))&gt;0),INT(INDEX(StartDateValues,ROW(A1279))),""),"")</f>
        <v/>
      </c>
      <c r="C1279" s="19"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
      <c r="A1280" s="2" t="str">
        <f t="shared" si="270"/>
        <v/>
      </c>
      <c r="B1280" s="2" t="str">
        <f>IF(OR(Settings!$B$42="",C1280=Settings!$B$42), IF(AND(TRIM(INDEX(StartDateValues,ROW(A1280)))&lt;&gt;"",INDEX(StartDateValues,ROW(A1280))&gt;0),INT(INDEX(StartDateValues,ROW(A1280))),""),"")</f>
        <v/>
      </c>
      <c r="C1280" s="19"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
      <c r="A1281" s="2" t="str">
        <f t="shared" si="270"/>
        <v/>
      </c>
      <c r="B1281" s="2" t="str">
        <f>IF(OR(Settings!$B$42="",C1281=Settings!$B$42), IF(AND(TRIM(INDEX(StartDateValues,ROW(A1281)))&lt;&gt;"",INDEX(StartDateValues,ROW(A1281))&gt;0),INT(INDEX(StartDateValues,ROW(A1281))),""),"")</f>
        <v/>
      </c>
      <c r="C1281" s="19"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19"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
      <c r="A1283" s="2" t="str">
        <f t="shared" si="289"/>
        <v/>
      </c>
      <c r="B1283" s="2" t="str">
        <f>IF(OR(Settings!$B$42="",C1283=Settings!$B$42), IF(AND(TRIM(INDEX(StartDateValues,ROW(A1283)))&lt;&gt;"",INDEX(StartDateValues,ROW(A1283))&gt;0),INT(INDEX(StartDateValues,ROW(A1283))),""),"")</f>
        <v/>
      </c>
      <c r="C1283" s="19"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
      <c r="A1284" s="2" t="str">
        <f t="shared" si="289"/>
        <v/>
      </c>
      <c r="B1284" s="2" t="str">
        <f>IF(OR(Settings!$B$42="",C1284=Settings!$B$42), IF(AND(TRIM(INDEX(StartDateValues,ROW(A1284)))&lt;&gt;"",INDEX(StartDateValues,ROW(A1284))&gt;0),INT(INDEX(StartDateValues,ROW(A1284))),""),"")</f>
        <v/>
      </c>
      <c r="C1284" s="19"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
      <c r="A1285" s="2" t="str">
        <f t="shared" si="289"/>
        <v/>
      </c>
      <c r="B1285" s="2" t="str">
        <f>IF(OR(Settings!$B$42="",C1285=Settings!$B$42), IF(AND(TRIM(INDEX(StartDateValues,ROW(A1285)))&lt;&gt;"",INDEX(StartDateValues,ROW(A1285))&gt;0),INT(INDEX(StartDateValues,ROW(A1285))),""),"")</f>
        <v/>
      </c>
      <c r="C1285" s="19"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
      <c r="A1286" s="2" t="str">
        <f t="shared" si="289"/>
        <v/>
      </c>
      <c r="B1286" s="2" t="str">
        <f>IF(OR(Settings!$B$42="",C1286=Settings!$B$42), IF(AND(TRIM(INDEX(StartDateValues,ROW(A1286)))&lt;&gt;"",INDEX(StartDateValues,ROW(A1286))&gt;0),INT(INDEX(StartDateValues,ROW(A1286))),""),"")</f>
        <v/>
      </c>
      <c r="C1286" s="19"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
      <c r="A1287" s="2" t="str">
        <f t="shared" si="289"/>
        <v/>
      </c>
      <c r="B1287" s="2" t="str">
        <f>IF(OR(Settings!$B$42="",C1287=Settings!$B$42), IF(AND(TRIM(INDEX(StartDateValues,ROW(A1287)))&lt;&gt;"",INDEX(StartDateValues,ROW(A1287))&gt;0),INT(INDEX(StartDateValues,ROW(A1287))),""),"")</f>
        <v/>
      </c>
      <c r="C1287" s="19"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
      <c r="A1288" s="2" t="str">
        <f t="shared" si="289"/>
        <v/>
      </c>
      <c r="B1288" s="2" t="str">
        <f>IF(OR(Settings!$B$42="",C1288=Settings!$B$42), IF(AND(TRIM(INDEX(StartDateValues,ROW(A1288)))&lt;&gt;"",INDEX(StartDateValues,ROW(A1288))&gt;0),INT(INDEX(StartDateValues,ROW(A1288))),""),"")</f>
        <v/>
      </c>
      <c r="C1288" s="19"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
      <c r="A1289" s="2" t="str">
        <f t="shared" si="289"/>
        <v/>
      </c>
      <c r="B1289" s="2" t="str">
        <f>IF(OR(Settings!$B$42="",C1289=Settings!$B$42), IF(AND(TRIM(INDEX(StartDateValues,ROW(A1289)))&lt;&gt;"",INDEX(StartDateValues,ROW(A1289))&gt;0),INT(INDEX(StartDateValues,ROW(A1289))),""),"")</f>
        <v/>
      </c>
      <c r="C1289" s="19"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
      <c r="A1290" s="2" t="str">
        <f t="shared" si="289"/>
        <v/>
      </c>
      <c r="B1290" s="2" t="str">
        <f>IF(OR(Settings!$B$42="",C1290=Settings!$B$42), IF(AND(TRIM(INDEX(StartDateValues,ROW(A1290)))&lt;&gt;"",INDEX(StartDateValues,ROW(A1290))&gt;0),INT(INDEX(StartDateValues,ROW(A1290))),""),"")</f>
        <v/>
      </c>
      <c r="C1290" s="19"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
      <c r="A1291" s="2" t="str">
        <f t="shared" si="289"/>
        <v/>
      </c>
      <c r="B1291" s="2" t="str">
        <f>IF(OR(Settings!$B$42="",C1291=Settings!$B$42), IF(AND(TRIM(INDEX(StartDateValues,ROW(A1291)))&lt;&gt;"",INDEX(StartDateValues,ROW(A1291))&gt;0),INT(INDEX(StartDateValues,ROW(A1291))),""),"")</f>
        <v/>
      </c>
      <c r="C1291" s="19"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
      <c r="A1292" s="2" t="str">
        <f t="shared" si="289"/>
        <v/>
      </c>
      <c r="B1292" s="2" t="str">
        <f>IF(OR(Settings!$B$42="",C1292=Settings!$B$42), IF(AND(TRIM(INDEX(StartDateValues,ROW(A1292)))&lt;&gt;"",INDEX(StartDateValues,ROW(A1292))&gt;0),INT(INDEX(StartDateValues,ROW(A1292))),""),"")</f>
        <v/>
      </c>
      <c r="C1292" s="19"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
      <c r="A1293" s="2" t="str">
        <f t="shared" si="289"/>
        <v/>
      </c>
      <c r="B1293" s="2" t="str">
        <f>IF(OR(Settings!$B$42="",C1293=Settings!$B$42), IF(AND(TRIM(INDEX(StartDateValues,ROW(A1293)))&lt;&gt;"",INDEX(StartDateValues,ROW(A1293))&gt;0),INT(INDEX(StartDateValues,ROW(A1293))),""),"")</f>
        <v/>
      </c>
      <c r="C1293" s="19"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
      <c r="A1294" s="2" t="str">
        <f t="shared" si="289"/>
        <v/>
      </c>
      <c r="B1294" s="2" t="str">
        <f>IF(OR(Settings!$B$42="",C1294=Settings!$B$42), IF(AND(TRIM(INDEX(StartDateValues,ROW(A1294)))&lt;&gt;"",INDEX(StartDateValues,ROW(A1294))&gt;0),INT(INDEX(StartDateValues,ROW(A1294))),""),"")</f>
        <v/>
      </c>
      <c r="C1294" s="19"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
      <c r="A1295" s="2" t="str">
        <f t="shared" si="289"/>
        <v/>
      </c>
      <c r="B1295" s="2" t="str">
        <f>IF(OR(Settings!$B$42="",C1295=Settings!$B$42), IF(AND(TRIM(INDEX(StartDateValues,ROW(A1295)))&lt;&gt;"",INDEX(StartDateValues,ROW(A1295))&gt;0),INT(INDEX(StartDateValues,ROW(A1295))),""),"")</f>
        <v/>
      </c>
      <c r="C1295" s="19"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
      <c r="A1296" s="2" t="str">
        <f t="shared" si="289"/>
        <v/>
      </c>
      <c r="B1296" s="2" t="str">
        <f>IF(OR(Settings!$B$42="",C1296=Settings!$B$42), IF(AND(TRIM(INDEX(StartDateValues,ROW(A1296)))&lt;&gt;"",INDEX(StartDateValues,ROW(A1296))&gt;0),INT(INDEX(StartDateValues,ROW(A1296))),""),"")</f>
        <v/>
      </c>
      <c r="C1296" s="19"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
      <c r="A1297" s="2" t="str">
        <f t="shared" si="289"/>
        <v/>
      </c>
      <c r="B1297" s="2" t="str">
        <f>IF(OR(Settings!$B$42="",C1297=Settings!$B$42), IF(AND(TRIM(INDEX(StartDateValues,ROW(A1297)))&lt;&gt;"",INDEX(StartDateValues,ROW(A1297))&gt;0),INT(INDEX(StartDateValues,ROW(A1297))),""),"")</f>
        <v/>
      </c>
      <c r="C1297" s="19"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
      <c r="A1298" s="2" t="str">
        <f t="shared" si="289"/>
        <v/>
      </c>
      <c r="B1298" s="2" t="str">
        <f>IF(OR(Settings!$B$42="",C1298=Settings!$B$42), IF(AND(TRIM(INDEX(StartDateValues,ROW(A1298)))&lt;&gt;"",INDEX(StartDateValues,ROW(A1298))&gt;0),INT(INDEX(StartDateValues,ROW(A1298))),""),"")</f>
        <v/>
      </c>
      <c r="C1298" s="19"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
      <c r="A1299" s="2" t="str">
        <f t="shared" si="289"/>
        <v/>
      </c>
      <c r="B1299" s="2" t="str">
        <f>IF(OR(Settings!$B$42="",C1299=Settings!$B$42), IF(AND(TRIM(INDEX(StartDateValues,ROW(A1299)))&lt;&gt;"",INDEX(StartDateValues,ROW(A1299))&gt;0),INT(INDEX(StartDateValues,ROW(A1299))),""),"")</f>
        <v/>
      </c>
      <c r="C1299" s="19"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
      <c r="A1300" s="2" t="str">
        <f t="shared" si="289"/>
        <v/>
      </c>
      <c r="B1300" s="2" t="str">
        <f>IF(OR(Settings!$B$42="",C1300=Settings!$B$42), IF(AND(TRIM(INDEX(StartDateValues,ROW(A1300)))&lt;&gt;"",INDEX(StartDateValues,ROW(A1300))&gt;0),INT(INDEX(StartDateValues,ROW(A1300))),""),"")</f>
        <v/>
      </c>
      <c r="C1300" s="19"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
      <c r="A1301" s="2" t="str">
        <f t="shared" si="289"/>
        <v/>
      </c>
      <c r="B1301" s="2" t="str">
        <f>IF(OR(Settings!$B$42="",C1301=Settings!$B$42), IF(AND(TRIM(INDEX(StartDateValues,ROW(A1301)))&lt;&gt;"",INDEX(StartDateValues,ROW(A1301))&gt;0),INT(INDEX(StartDateValues,ROW(A1301))),""),"")</f>
        <v/>
      </c>
      <c r="C1301" s="19"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
      <c r="A1302" s="2" t="str">
        <f t="shared" si="289"/>
        <v/>
      </c>
      <c r="B1302" s="2" t="str">
        <f>IF(OR(Settings!$B$42="",C1302=Settings!$B$42), IF(AND(TRIM(INDEX(StartDateValues,ROW(A1302)))&lt;&gt;"",INDEX(StartDateValues,ROW(A1302))&gt;0),INT(INDEX(StartDateValues,ROW(A1302))),""),"")</f>
        <v/>
      </c>
      <c r="C1302" s="19"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
      <c r="A1303" s="2" t="str">
        <f t="shared" si="289"/>
        <v/>
      </c>
      <c r="B1303" s="2" t="str">
        <f>IF(OR(Settings!$B$42="",C1303=Settings!$B$42), IF(AND(TRIM(INDEX(StartDateValues,ROW(A1303)))&lt;&gt;"",INDEX(StartDateValues,ROW(A1303))&gt;0),INT(INDEX(StartDateValues,ROW(A1303))),""),"")</f>
        <v/>
      </c>
      <c r="C1303" s="19"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
      <c r="A1304" s="2" t="str">
        <f t="shared" si="289"/>
        <v/>
      </c>
      <c r="B1304" s="2" t="str">
        <f>IF(OR(Settings!$B$42="",C1304=Settings!$B$42), IF(AND(TRIM(INDEX(StartDateValues,ROW(A1304)))&lt;&gt;"",INDEX(StartDateValues,ROW(A1304))&gt;0),INT(INDEX(StartDateValues,ROW(A1304))),""),"")</f>
        <v/>
      </c>
      <c r="C1304" s="19"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
      <c r="A1305" s="2" t="str">
        <f t="shared" si="289"/>
        <v/>
      </c>
      <c r="B1305" s="2" t="str">
        <f>IF(OR(Settings!$B$42="",C1305=Settings!$B$42), IF(AND(TRIM(INDEX(StartDateValues,ROW(A1305)))&lt;&gt;"",INDEX(StartDateValues,ROW(A1305))&gt;0),INT(INDEX(StartDateValues,ROW(A1305))),""),"")</f>
        <v/>
      </c>
      <c r="C1305" s="19"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
      <c r="A1306" s="2" t="str">
        <f t="shared" si="289"/>
        <v/>
      </c>
      <c r="B1306" s="2" t="str">
        <f>IF(OR(Settings!$B$42="",C1306=Settings!$B$42), IF(AND(TRIM(INDEX(StartDateValues,ROW(A1306)))&lt;&gt;"",INDEX(StartDateValues,ROW(A1306))&gt;0),INT(INDEX(StartDateValues,ROW(A1306))),""),"")</f>
        <v/>
      </c>
      <c r="C1306" s="19"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
      <c r="A1307" s="2" t="str">
        <f t="shared" si="289"/>
        <v/>
      </c>
      <c r="B1307" s="2" t="str">
        <f>IF(OR(Settings!$B$42="",C1307=Settings!$B$42), IF(AND(TRIM(INDEX(StartDateValues,ROW(A1307)))&lt;&gt;"",INDEX(StartDateValues,ROW(A1307))&gt;0),INT(INDEX(StartDateValues,ROW(A1307))),""),"")</f>
        <v/>
      </c>
      <c r="C1307" s="19"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
      <c r="A1308" s="2" t="str">
        <f t="shared" si="289"/>
        <v/>
      </c>
      <c r="B1308" s="2" t="str">
        <f>IF(OR(Settings!$B$42="",C1308=Settings!$B$42), IF(AND(TRIM(INDEX(StartDateValues,ROW(A1308)))&lt;&gt;"",INDEX(StartDateValues,ROW(A1308))&gt;0),INT(INDEX(StartDateValues,ROW(A1308))),""),"")</f>
        <v/>
      </c>
      <c r="C1308" s="19"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
      <c r="A1309" s="2" t="str">
        <f t="shared" si="289"/>
        <v/>
      </c>
      <c r="B1309" s="2" t="str">
        <f>IF(OR(Settings!$B$42="",C1309=Settings!$B$42), IF(AND(TRIM(INDEX(StartDateValues,ROW(A1309)))&lt;&gt;"",INDEX(StartDateValues,ROW(A1309))&gt;0),INT(INDEX(StartDateValues,ROW(A1309))),""),"")</f>
        <v/>
      </c>
      <c r="C1309" s="19"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
      <c r="A1310" s="2" t="str">
        <f t="shared" si="289"/>
        <v/>
      </c>
      <c r="B1310" s="2" t="str">
        <f>IF(OR(Settings!$B$42="",C1310=Settings!$B$42), IF(AND(TRIM(INDEX(StartDateValues,ROW(A1310)))&lt;&gt;"",INDEX(StartDateValues,ROW(A1310))&gt;0),INT(INDEX(StartDateValues,ROW(A1310))),""),"")</f>
        <v/>
      </c>
      <c r="C1310" s="19"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
      <c r="A1311" s="2" t="str">
        <f t="shared" si="289"/>
        <v/>
      </c>
      <c r="B1311" s="2" t="str">
        <f>IF(OR(Settings!$B$42="",C1311=Settings!$B$42), IF(AND(TRIM(INDEX(StartDateValues,ROW(A1311)))&lt;&gt;"",INDEX(StartDateValues,ROW(A1311))&gt;0),INT(INDEX(StartDateValues,ROW(A1311))),""),"")</f>
        <v/>
      </c>
      <c r="C1311" s="19"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
      <c r="A1312" s="2" t="str">
        <f t="shared" si="289"/>
        <v/>
      </c>
      <c r="B1312" s="2" t="str">
        <f>IF(OR(Settings!$B$42="",C1312=Settings!$B$42), IF(AND(TRIM(INDEX(StartDateValues,ROW(A1312)))&lt;&gt;"",INDEX(StartDateValues,ROW(A1312))&gt;0),INT(INDEX(StartDateValues,ROW(A1312))),""),"")</f>
        <v/>
      </c>
      <c r="C1312" s="19"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
      <c r="A1313" s="2" t="str">
        <f t="shared" si="289"/>
        <v/>
      </c>
      <c r="B1313" s="2" t="str">
        <f>IF(OR(Settings!$B$42="",C1313=Settings!$B$42), IF(AND(TRIM(INDEX(StartDateValues,ROW(A1313)))&lt;&gt;"",INDEX(StartDateValues,ROW(A1313))&gt;0),INT(INDEX(StartDateValues,ROW(A1313))),""),"")</f>
        <v/>
      </c>
      <c r="C1313" s="19"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
      <c r="A1314" s="2" t="str">
        <f t="shared" si="289"/>
        <v/>
      </c>
      <c r="B1314" s="2" t="str">
        <f>IF(OR(Settings!$B$42="",C1314=Settings!$B$42), IF(AND(TRIM(INDEX(StartDateValues,ROW(A1314)))&lt;&gt;"",INDEX(StartDateValues,ROW(A1314))&gt;0),INT(INDEX(StartDateValues,ROW(A1314))),""),"")</f>
        <v/>
      </c>
      <c r="C1314" s="19"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
      <c r="A1315" s="2" t="str">
        <f t="shared" si="289"/>
        <v/>
      </c>
      <c r="B1315" s="2" t="str">
        <f>IF(OR(Settings!$B$42="",C1315=Settings!$B$42), IF(AND(TRIM(INDEX(StartDateValues,ROW(A1315)))&lt;&gt;"",INDEX(StartDateValues,ROW(A1315))&gt;0),INT(INDEX(StartDateValues,ROW(A1315))),""),"")</f>
        <v/>
      </c>
      <c r="C1315" s="19"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
      <c r="A1316" s="2" t="str">
        <f t="shared" si="289"/>
        <v/>
      </c>
      <c r="B1316" s="2" t="str">
        <f>IF(OR(Settings!$B$42="",C1316=Settings!$B$42), IF(AND(TRIM(INDEX(StartDateValues,ROW(A1316)))&lt;&gt;"",INDEX(StartDateValues,ROW(A1316))&gt;0),INT(INDEX(StartDateValues,ROW(A1316))),""),"")</f>
        <v/>
      </c>
      <c r="C1316" s="19"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
      <c r="A1317" s="2" t="str">
        <f t="shared" si="289"/>
        <v/>
      </c>
      <c r="B1317" s="2" t="str">
        <f>IF(OR(Settings!$B$42="",C1317=Settings!$B$42), IF(AND(TRIM(INDEX(StartDateValues,ROW(A1317)))&lt;&gt;"",INDEX(StartDateValues,ROW(A1317))&gt;0),INT(INDEX(StartDateValues,ROW(A1317))),""),"")</f>
        <v/>
      </c>
      <c r="C1317" s="19"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
      <c r="A1318" s="2" t="str">
        <f t="shared" si="289"/>
        <v/>
      </c>
      <c r="B1318" s="2" t="str">
        <f>IF(OR(Settings!$B$42="",C1318=Settings!$B$42), IF(AND(TRIM(INDEX(StartDateValues,ROW(A1318)))&lt;&gt;"",INDEX(StartDateValues,ROW(A1318))&gt;0),INT(INDEX(StartDateValues,ROW(A1318))),""),"")</f>
        <v/>
      </c>
      <c r="C1318" s="19"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
      <c r="A1319" s="2" t="str">
        <f t="shared" si="289"/>
        <v/>
      </c>
      <c r="B1319" s="2" t="str">
        <f>IF(OR(Settings!$B$42="",C1319=Settings!$B$42), IF(AND(TRIM(INDEX(StartDateValues,ROW(A1319)))&lt;&gt;"",INDEX(StartDateValues,ROW(A1319))&gt;0),INT(INDEX(StartDateValues,ROW(A1319))),""),"")</f>
        <v/>
      </c>
      <c r="C1319" s="19"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
      <c r="A1320" s="2" t="str">
        <f t="shared" si="289"/>
        <v/>
      </c>
      <c r="B1320" s="2" t="str">
        <f>IF(OR(Settings!$B$42="",C1320=Settings!$B$42), IF(AND(TRIM(INDEX(StartDateValues,ROW(A1320)))&lt;&gt;"",INDEX(StartDateValues,ROW(A1320))&gt;0),INT(INDEX(StartDateValues,ROW(A1320))),""),"")</f>
        <v/>
      </c>
      <c r="C1320" s="19"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
      <c r="A1321" s="2" t="str">
        <f t="shared" si="289"/>
        <v/>
      </c>
      <c r="B1321" s="2" t="str">
        <f>IF(OR(Settings!$B$42="",C1321=Settings!$B$42), IF(AND(TRIM(INDEX(StartDateValues,ROW(A1321)))&lt;&gt;"",INDEX(StartDateValues,ROW(A1321))&gt;0),INT(INDEX(StartDateValues,ROW(A1321))),""),"")</f>
        <v/>
      </c>
      <c r="C1321" s="19"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
      <c r="A1322" s="2" t="str">
        <f t="shared" si="289"/>
        <v/>
      </c>
      <c r="B1322" s="2" t="str">
        <f>IF(OR(Settings!$B$42="",C1322=Settings!$B$42), IF(AND(TRIM(INDEX(StartDateValues,ROW(A1322)))&lt;&gt;"",INDEX(StartDateValues,ROW(A1322))&gt;0),INT(INDEX(StartDateValues,ROW(A1322))),""),"")</f>
        <v/>
      </c>
      <c r="C1322" s="19"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
      <c r="A1323" s="2" t="str">
        <f t="shared" si="289"/>
        <v/>
      </c>
      <c r="B1323" s="2" t="str">
        <f>IF(OR(Settings!$B$42="",C1323=Settings!$B$42), IF(AND(TRIM(INDEX(StartDateValues,ROW(A1323)))&lt;&gt;"",INDEX(StartDateValues,ROW(A1323))&gt;0),INT(INDEX(StartDateValues,ROW(A1323))),""),"")</f>
        <v/>
      </c>
      <c r="C1323" s="19"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
      <c r="A1324" s="2" t="str">
        <f t="shared" si="289"/>
        <v/>
      </c>
      <c r="B1324" s="2" t="str">
        <f>IF(OR(Settings!$B$42="",C1324=Settings!$B$42), IF(AND(TRIM(INDEX(StartDateValues,ROW(A1324)))&lt;&gt;"",INDEX(StartDateValues,ROW(A1324))&gt;0),INT(INDEX(StartDateValues,ROW(A1324))),""),"")</f>
        <v/>
      </c>
      <c r="C1324" s="19"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
      <c r="A1325" s="2" t="str">
        <f t="shared" si="289"/>
        <v/>
      </c>
      <c r="B1325" s="2" t="str">
        <f>IF(OR(Settings!$B$42="",C1325=Settings!$B$42), IF(AND(TRIM(INDEX(StartDateValues,ROW(A1325)))&lt;&gt;"",INDEX(StartDateValues,ROW(A1325))&gt;0),INT(INDEX(StartDateValues,ROW(A1325))),""),"")</f>
        <v/>
      </c>
      <c r="C1325" s="19"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
      <c r="A1326" s="2" t="str">
        <f t="shared" si="289"/>
        <v/>
      </c>
      <c r="B1326" s="2" t="str">
        <f>IF(OR(Settings!$B$42="",C1326=Settings!$B$42), IF(AND(TRIM(INDEX(StartDateValues,ROW(A1326)))&lt;&gt;"",INDEX(StartDateValues,ROW(A1326))&gt;0),INT(INDEX(StartDateValues,ROW(A1326))),""),"")</f>
        <v/>
      </c>
      <c r="C1326" s="19"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
      <c r="A1327" s="2" t="str">
        <f t="shared" si="289"/>
        <v/>
      </c>
      <c r="B1327" s="2" t="str">
        <f>IF(OR(Settings!$B$42="",C1327=Settings!$B$42), IF(AND(TRIM(INDEX(StartDateValues,ROW(A1327)))&lt;&gt;"",INDEX(StartDateValues,ROW(A1327))&gt;0),INT(INDEX(StartDateValues,ROW(A1327))),""),"")</f>
        <v/>
      </c>
      <c r="C1327" s="19"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
      <c r="A1328" s="2" t="str">
        <f t="shared" si="289"/>
        <v/>
      </c>
      <c r="B1328" s="2" t="str">
        <f>IF(OR(Settings!$B$42="",C1328=Settings!$B$42), IF(AND(TRIM(INDEX(StartDateValues,ROW(A1328)))&lt;&gt;"",INDEX(StartDateValues,ROW(A1328))&gt;0),INT(INDEX(StartDateValues,ROW(A1328))),""),"")</f>
        <v/>
      </c>
      <c r="C1328" s="19"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
      <c r="A1329" s="2" t="str">
        <f t="shared" si="289"/>
        <v/>
      </c>
      <c r="B1329" s="2" t="str">
        <f>IF(OR(Settings!$B$42="",C1329=Settings!$B$42), IF(AND(TRIM(INDEX(StartDateValues,ROW(A1329)))&lt;&gt;"",INDEX(StartDateValues,ROW(A1329))&gt;0),INT(INDEX(StartDateValues,ROW(A1329))),""),"")</f>
        <v/>
      </c>
      <c r="C1329" s="19"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
      <c r="A1330" s="2" t="str">
        <f t="shared" si="289"/>
        <v/>
      </c>
      <c r="B1330" s="2" t="str">
        <f>IF(OR(Settings!$B$42="",C1330=Settings!$B$42), IF(AND(TRIM(INDEX(StartDateValues,ROW(A1330)))&lt;&gt;"",INDEX(StartDateValues,ROW(A1330))&gt;0),INT(INDEX(StartDateValues,ROW(A1330))),""),"")</f>
        <v/>
      </c>
      <c r="C1330" s="19"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
      <c r="A1331" s="2" t="str">
        <f t="shared" si="289"/>
        <v/>
      </c>
      <c r="B1331" s="2" t="str">
        <f>IF(OR(Settings!$B$42="",C1331=Settings!$B$42), IF(AND(TRIM(INDEX(StartDateValues,ROW(A1331)))&lt;&gt;"",INDEX(StartDateValues,ROW(A1331))&gt;0),INT(INDEX(StartDateValues,ROW(A1331))),""),"")</f>
        <v/>
      </c>
      <c r="C1331" s="19"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
      <c r="A1332" s="2" t="str">
        <f t="shared" si="289"/>
        <v/>
      </c>
      <c r="B1332" s="2" t="str">
        <f>IF(OR(Settings!$B$42="",C1332=Settings!$B$42), IF(AND(TRIM(INDEX(StartDateValues,ROW(A1332)))&lt;&gt;"",INDEX(StartDateValues,ROW(A1332))&gt;0),INT(INDEX(StartDateValues,ROW(A1332))),""),"")</f>
        <v/>
      </c>
      <c r="C1332" s="19"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
      <c r="A1333" s="2" t="str">
        <f t="shared" si="289"/>
        <v/>
      </c>
      <c r="B1333" s="2" t="str">
        <f>IF(OR(Settings!$B$42="",C1333=Settings!$B$42), IF(AND(TRIM(INDEX(StartDateValues,ROW(A1333)))&lt;&gt;"",INDEX(StartDateValues,ROW(A1333))&gt;0),INT(INDEX(StartDateValues,ROW(A1333))),""),"")</f>
        <v/>
      </c>
      <c r="C1333" s="19"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
      <c r="A1334" s="2" t="str">
        <f t="shared" si="289"/>
        <v/>
      </c>
      <c r="B1334" s="2" t="str">
        <f>IF(OR(Settings!$B$42="",C1334=Settings!$B$42), IF(AND(TRIM(INDEX(StartDateValues,ROW(A1334)))&lt;&gt;"",INDEX(StartDateValues,ROW(A1334))&gt;0),INT(INDEX(StartDateValues,ROW(A1334))),""),"")</f>
        <v/>
      </c>
      <c r="C1334" s="19"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
      <c r="A1335" s="2" t="str">
        <f t="shared" si="289"/>
        <v/>
      </c>
      <c r="B1335" s="2" t="str">
        <f>IF(OR(Settings!$B$42="",C1335=Settings!$B$42), IF(AND(TRIM(INDEX(StartDateValues,ROW(A1335)))&lt;&gt;"",INDEX(StartDateValues,ROW(A1335))&gt;0),INT(INDEX(StartDateValues,ROW(A1335))),""),"")</f>
        <v/>
      </c>
      <c r="C1335" s="19"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
      <c r="A1336" s="2" t="str">
        <f t="shared" si="289"/>
        <v/>
      </c>
      <c r="B1336" s="2" t="str">
        <f>IF(OR(Settings!$B$42="",C1336=Settings!$B$42), IF(AND(TRIM(INDEX(StartDateValues,ROW(A1336)))&lt;&gt;"",INDEX(StartDateValues,ROW(A1336))&gt;0),INT(INDEX(StartDateValues,ROW(A1336))),""),"")</f>
        <v/>
      </c>
      <c r="C1336" s="19"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
      <c r="A1337" s="2" t="str">
        <f t="shared" si="289"/>
        <v/>
      </c>
      <c r="B1337" s="2" t="str">
        <f>IF(OR(Settings!$B$42="",C1337=Settings!$B$42), IF(AND(TRIM(INDEX(StartDateValues,ROW(A1337)))&lt;&gt;"",INDEX(StartDateValues,ROW(A1337))&gt;0),INT(INDEX(StartDateValues,ROW(A1337))),""),"")</f>
        <v/>
      </c>
      <c r="C1337" s="19"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
      <c r="A1338" s="2" t="str">
        <f t="shared" si="289"/>
        <v/>
      </c>
      <c r="B1338" s="2" t="str">
        <f>IF(OR(Settings!$B$42="",C1338=Settings!$B$42), IF(AND(TRIM(INDEX(StartDateValues,ROW(A1338)))&lt;&gt;"",INDEX(StartDateValues,ROW(A1338))&gt;0),INT(INDEX(StartDateValues,ROW(A1338))),""),"")</f>
        <v/>
      </c>
      <c r="C1338" s="19"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
      <c r="A1339" s="2" t="str">
        <f t="shared" si="289"/>
        <v/>
      </c>
      <c r="B1339" s="2" t="str">
        <f>IF(OR(Settings!$B$42="",C1339=Settings!$B$42), IF(AND(TRIM(INDEX(StartDateValues,ROW(A1339)))&lt;&gt;"",INDEX(StartDateValues,ROW(A1339))&gt;0),INT(INDEX(StartDateValues,ROW(A1339))),""),"")</f>
        <v/>
      </c>
      <c r="C1339" s="19"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
      <c r="A1340" s="2" t="str">
        <f t="shared" si="289"/>
        <v/>
      </c>
      <c r="B1340" s="2" t="str">
        <f>IF(OR(Settings!$B$42="",C1340=Settings!$B$42), IF(AND(TRIM(INDEX(StartDateValues,ROW(A1340)))&lt;&gt;"",INDEX(StartDateValues,ROW(A1340))&gt;0),INT(INDEX(StartDateValues,ROW(A1340))),""),"")</f>
        <v/>
      </c>
      <c r="C1340" s="19"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
      <c r="A1341" s="2" t="str">
        <f t="shared" si="289"/>
        <v/>
      </c>
      <c r="B1341" s="2" t="str">
        <f>IF(OR(Settings!$B$42="",C1341=Settings!$B$42), IF(AND(TRIM(INDEX(StartDateValues,ROW(A1341)))&lt;&gt;"",INDEX(StartDateValues,ROW(A1341))&gt;0),INT(INDEX(StartDateValues,ROW(A1341))),""),"")</f>
        <v/>
      </c>
      <c r="C1341" s="19"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
      <c r="A1342" s="2" t="str">
        <f t="shared" si="289"/>
        <v/>
      </c>
      <c r="B1342" s="2" t="str">
        <f>IF(OR(Settings!$B$42="",C1342=Settings!$B$42), IF(AND(TRIM(INDEX(StartDateValues,ROW(A1342)))&lt;&gt;"",INDEX(StartDateValues,ROW(A1342))&gt;0),INT(INDEX(StartDateValues,ROW(A1342))),""),"")</f>
        <v/>
      </c>
      <c r="C1342" s="19"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
      <c r="A1343" s="2" t="str">
        <f t="shared" si="289"/>
        <v/>
      </c>
      <c r="B1343" s="2" t="str">
        <f>IF(OR(Settings!$B$42="",C1343=Settings!$B$42), IF(AND(TRIM(INDEX(StartDateValues,ROW(A1343)))&lt;&gt;"",INDEX(StartDateValues,ROW(A1343))&gt;0),INT(INDEX(StartDateValues,ROW(A1343))),""),"")</f>
        <v/>
      </c>
      <c r="C1343" s="19"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
      <c r="A1344" s="2" t="str">
        <f t="shared" si="289"/>
        <v/>
      </c>
      <c r="B1344" s="2" t="str">
        <f>IF(OR(Settings!$B$42="",C1344=Settings!$B$42), IF(AND(TRIM(INDEX(StartDateValues,ROW(A1344)))&lt;&gt;"",INDEX(StartDateValues,ROW(A1344))&gt;0),INT(INDEX(StartDateValues,ROW(A1344))),""),"")</f>
        <v/>
      </c>
      <c r="C1344" s="19"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
      <c r="A1345" s="2" t="str">
        <f t="shared" si="289"/>
        <v/>
      </c>
      <c r="B1345" s="2" t="str">
        <f>IF(OR(Settings!$B$42="",C1345=Settings!$B$42), IF(AND(TRIM(INDEX(StartDateValues,ROW(A1345)))&lt;&gt;"",INDEX(StartDateValues,ROW(A1345))&gt;0),INT(INDEX(StartDateValues,ROW(A1345))),""),"")</f>
        <v/>
      </c>
      <c r="C1345" s="19"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19"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
      <c r="A1347" s="2" t="str">
        <f t="shared" si="303"/>
        <v/>
      </c>
      <c r="B1347" s="2" t="str">
        <f>IF(OR(Settings!$B$42="",C1347=Settings!$B$42), IF(AND(TRIM(INDEX(StartDateValues,ROW(A1347)))&lt;&gt;"",INDEX(StartDateValues,ROW(A1347))&gt;0),INT(INDEX(StartDateValues,ROW(A1347))),""),"")</f>
        <v/>
      </c>
      <c r="C1347" s="19"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
      <c r="A1348" s="2" t="str">
        <f t="shared" si="303"/>
        <v/>
      </c>
      <c r="B1348" s="2" t="str">
        <f>IF(OR(Settings!$B$42="",C1348=Settings!$B$42), IF(AND(TRIM(INDEX(StartDateValues,ROW(A1348)))&lt;&gt;"",INDEX(StartDateValues,ROW(A1348))&gt;0),INT(INDEX(StartDateValues,ROW(A1348))),""),"")</f>
        <v/>
      </c>
      <c r="C1348" s="19"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
      <c r="A1349" s="2" t="str">
        <f t="shared" si="303"/>
        <v/>
      </c>
      <c r="B1349" s="2" t="str">
        <f>IF(OR(Settings!$B$42="",C1349=Settings!$B$42), IF(AND(TRIM(INDEX(StartDateValues,ROW(A1349)))&lt;&gt;"",INDEX(StartDateValues,ROW(A1349))&gt;0),INT(INDEX(StartDateValues,ROW(A1349))),""),"")</f>
        <v/>
      </c>
      <c r="C1349" s="19"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
      <c r="A1350" s="2" t="str">
        <f t="shared" si="303"/>
        <v/>
      </c>
      <c r="B1350" s="2" t="str">
        <f>IF(OR(Settings!$B$42="",C1350=Settings!$B$42), IF(AND(TRIM(INDEX(StartDateValues,ROW(A1350)))&lt;&gt;"",INDEX(StartDateValues,ROW(A1350))&gt;0),INT(INDEX(StartDateValues,ROW(A1350))),""),"")</f>
        <v/>
      </c>
      <c r="C1350" s="19"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
      <c r="A1351" s="2" t="str">
        <f t="shared" si="303"/>
        <v/>
      </c>
      <c r="B1351" s="2" t="str">
        <f>IF(OR(Settings!$B$42="",C1351=Settings!$B$42), IF(AND(TRIM(INDEX(StartDateValues,ROW(A1351)))&lt;&gt;"",INDEX(StartDateValues,ROW(A1351))&gt;0),INT(INDEX(StartDateValues,ROW(A1351))),""),"")</f>
        <v/>
      </c>
      <c r="C1351" s="19"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
      <c r="A1352" s="2" t="str">
        <f t="shared" si="303"/>
        <v/>
      </c>
      <c r="B1352" s="2" t="str">
        <f>IF(OR(Settings!$B$42="",C1352=Settings!$B$42), IF(AND(TRIM(INDEX(StartDateValues,ROW(A1352)))&lt;&gt;"",INDEX(StartDateValues,ROW(A1352))&gt;0),INT(INDEX(StartDateValues,ROW(A1352))),""),"")</f>
        <v/>
      </c>
      <c r="C1352" s="19"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
      <c r="A1353" s="2" t="str">
        <f t="shared" si="303"/>
        <v/>
      </c>
      <c r="B1353" s="2" t="str">
        <f>IF(OR(Settings!$B$42="",C1353=Settings!$B$42), IF(AND(TRIM(INDEX(StartDateValues,ROW(A1353)))&lt;&gt;"",INDEX(StartDateValues,ROW(A1353))&gt;0),INT(INDEX(StartDateValues,ROW(A1353))),""),"")</f>
        <v/>
      </c>
      <c r="C1353" s="19"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
      <c r="A1354" s="2" t="str">
        <f t="shared" si="303"/>
        <v/>
      </c>
      <c r="B1354" s="2" t="str">
        <f>IF(OR(Settings!$B$42="",C1354=Settings!$B$42), IF(AND(TRIM(INDEX(StartDateValues,ROW(A1354)))&lt;&gt;"",INDEX(StartDateValues,ROW(A1354))&gt;0),INT(INDEX(StartDateValues,ROW(A1354))),""),"")</f>
        <v/>
      </c>
      <c r="C1354" s="19"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
      <c r="A1355" s="2" t="str">
        <f t="shared" si="303"/>
        <v/>
      </c>
      <c r="B1355" s="2" t="str">
        <f>IF(OR(Settings!$B$42="",C1355=Settings!$B$42), IF(AND(TRIM(INDEX(StartDateValues,ROW(A1355)))&lt;&gt;"",INDEX(StartDateValues,ROW(A1355))&gt;0),INT(INDEX(StartDateValues,ROW(A1355))),""),"")</f>
        <v/>
      </c>
      <c r="C1355" s="19"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
      <c r="A1356" s="2" t="str">
        <f t="shared" si="303"/>
        <v/>
      </c>
      <c r="B1356" s="2" t="str">
        <f>IF(OR(Settings!$B$42="",C1356=Settings!$B$42), IF(AND(TRIM(INDEX(StartDateValues,ROW(A1356)))&lt;&gt;"",INDEX(StartDateValues,ROW(A1356))&gt;0),INT(INDEX(StartDateValues,ROW(A1356))),""),"")</f>
        <v/>
      </c>
      <c r="C1356" s="19"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
      <c r="A1357" s="2" t="str">
        <f t="shared" si="303"/>
        <v/>
      </c>
      <c r="B1357" s="2" t="str">
        <f>IF(OR(Settings!$B$42="",C1357=Settings!$B$42), IF(AND(TRIM(INDEX(StartDateValues,ROW(A1357)))&lt;&gt;"",INDEX(StartDateValues,ROW(A1357))&gt;0),INT(INDEX(StartDateValues,ROW(A1357))),""),"")</f>
        <v/>
      </c>
      <c r="C1357" s="19"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
      <c r="A1358" s="2" t="str">
        <f t="shared" si="303"/>
        <v/>
      </c>
      <c r="B1358" s="2" t="str">
        <f>IF(OR(Settings!$B$42="",C1358=Settings!$B$42), IF(AND(TRIM(INDEX(StartDateValues,ROW(A1358)))&lt;&gt;"",INDEX(StartDateValues,ROW(A1358))&gt;0),INT(INDEX(StartDateValues,ROW(A1358))),""),"")</f>
        <v/>
      </c>
      <c r="C1358" s="19"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
      <c r="A1359" s="2" t="str">
        <f t="shared" si="303"/>
        <v/>
      </c>
      <c r="B1359" s="2" t="str">
        <f>IF(OR(Settings!$B$42="",C1359=Settings!$B$42), IF(AND(TRIM(INDEX(StartDateValues,ROW(A1359)))&lt;&gt;"",INDEX(StartDateValues,ROW(A1359))&gt;0),INT(INDEX(StartDateValues,ROW(A1359))),""),"")</f>
        <v/>
      </c>
      <c r="C1359" s="19"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
      <c r="A1360" s="2" t="str">
        <f t="shared" si="303"/>
        <v/>
      </c>
      <c r="B1360" s="2" t="str">
        <f>IF(OR(Settings!$B$42="",C1360=Settings!$B$42), IF(AND(TRIM(INDEX(StartDateValues,ROW(A1360)))&lt;&gt;"",INDEX(StartDateValues,ROW(A1360))&gt;0),INT(INDEX(StartDateValues,ROW(A1360))),""),"")</f>
        <v/>
      </c>
      <c r="C1360" s="19"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
      <c r="A1361" s="2" t="str">
        <f t="shared" si="303"/>
        <v/>
      </c>
      <c r="B1361" s="2" t="str">
        <f>IF(OR(Settings!$B$42="",C1361=Settings!$B$42), IF(AND(TRIM(INDEX(StartDateValues,ROW(A1361)))&lt;&gt;"",INDEX(StartDateValues,ROW(A1361))&gt;0),INT(INDEX(StartDateValues,ROW(A1361))),""),"")</f>
        <v/>
      </c>
      <c r="C1361" s="19"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
      <c r="A1362" s="2" t="str">
        <f t="shared" si="303"/>
        <v/>
      </c>
      <c r="B1362" s="2" t="str">
        <f>IF(OR(Settings!$B$42="",C1362=Settings!$B$42), IF(AND(TRIM(INDEX(StartDateValues,ROW(A1362)))&lt;&gt;"",INDEX(StartDateValues,ROW(A1362))&gt;0),INT(INDEX(StartDateValues,ROW(A1362))),""),"")</f>
        <v/>
      </c>
      <c r="C1362" s="19"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
      <c r="A1363" s="2" t="str">
        <f t="shared" si="303"/>
        <v/>
      </c>
      <c r="B1363" s="2" t="str">
        <f>IF(OR(Settings!$B$42="",C1363=Settings!$B$42), IF(AND(TRIM(INDEX(StartDateValues,ROW(A1363)))&lt;&gt;"",INDEX(StartDateValues,ROW(A1363))&gt;0),INT(INDEX(StartDateValues,ROW(A1363))),""),"")</f>
        <v/>
      </c>
      <c r="C1363" s="19"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
      <c r="A1364" s="2" t="str">
        <f t="shared" si="303"/>
        <v/>
      </c>
      <c r="B1364" s="2" t="str">
        <f>IF(OR(Settings!$B$42="",C1364=Settings!$B$42), IF(AND(TRIM(INDEX(StartDateValues,ROW(A1364)))&lt;&gt;"",INDEX(StartDateValues,ROW(A1364))&gt;0),INT(INDEX(StartDateValues,ROW(A1364))),""),"")</f>
        <v/>
      </c>
      <c r="C1364" s="19"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
      <c r="A1365" s="2" t="str">
        <f t="shared" si="303"/>
        <v/>
      </c>
      <c r="B1365" s="2" t="str">
        <f>IF(OR(Settings!$B$42="",C1365=Settings!$B$42), IF(AND(TRIM(INDEX(StartDateValues,ROW(A1365)))&lt;&gt;"",INDEX(StartDateValues,ROW(A1365))&gt;0),INT(INDEX(StartDateValues,ROW(A1365))),""),"")</f>
        <v/>
      </c>
      <c r="C1365" s="19"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
      <c r="A1366" s="2" t="str">
        <f t="shared" si="303"/>
        <v/>
      </c>
      <c r="B1366" s="2" t="str">
        <f>IF(OR(Settings!$B$42="",C1366=Settings!$B$42), IF(AND(TRIM(INDEX(StartDateValues,ROW(A1366)))&lt;&gt;"",INDEX(StartDateValues,ROW(A1366))&gt;0),INT(INDEX(StartDateValues,ROW(A1366))),""),"")</f>
        <v/>
      </c>
      <c r="C1366" s="19"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
      <c r="A1367" s="2" t="str">
        <f t="shared" si="303"/>
        <v/>
      </c>
      <c r="B1367" s="2" t="str">
        <f>IF(OR(Settings!$B$42="",C1367=Settings!$B$42), IF(AND(TRIM(INDEX(StartDateValues,ROW(A1367)))&lt;&gt;"",INDEX(StartDateValues,ROW(A1367))&gt;0),INT(INDEX(StartDateValues,ROW(A1367))),""),"")</f>
        <v/>
      </c>
      <c r="C1367" s="19"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
      <c r="A1368" s="2" t="str">
        <f t="shared" si="303"/>
        <v/>
      </c>
      <c r="B1368" s="2" t="str">
        <f>IF(OR(Settings!$B$42="",C1368=Settings!$B$42), IF(AND(TRIM(INDEX(StartDateValues,ROW(A1368)))&lt;&gt;"",INDEX(StartDateValues,ROW(A1368))&gt;0),INT(INDEX(StartDateValues,ROW(A1368))),""),"")</f>
        <v/>
      </c>
      <c r="C1368" s="19"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
      <c r="A1369" s="2" t="str">
        <f t="shared" si="303"/>
        <v/>
      </c>
      <c r="B1369" s="2" t="str">
        <f>IF(OR(Settings!$B$42="",C1369=Settings!$B$42), IF(AND(TRIM(INDEX(StartDateValues,ROW(A1369)))&lt;&gt;"",INDEX(StartDateValues,ROW(A1369))&gt;0),INT(INDEX(StartDateValues,ROW(A1369))),""),"")</f>
        <v/>
      </c>
      <c r="C1369" s="19"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
      <c r="A1370" s="2" t="str">
        <f t="shared" si="303"/>
        <v/>
      </c>
      <c r="B1370" s="2" t="str">
        <f>IF(OR(Settings!$B$42="",C1370=Settings!$B$42), IF(AND(TRIM(INDEX(StartDateValues,ROW(A1370)))&lt;&gt;"",INDEX(StartDateValues,ROW(A1370))&gt;0),INT(INDEX(StartDateValues,ROW(A1370))),""),"")</f>
        <v/>
      </c>
      <c r="C1370" s="19"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
      <c r="A1371" s="2" t="str">
        <f t="shared" si="303"/>
        <v/>
      </c>
      <c r="B1371" s="2" t="str">
        <f>IF(OR(Settings!$B$42="",C1371=Settings!$B$42), IF(AND(TRIM(INDEX(StartDateValues,ROW(A1371)))&lt;&gt;"",INDEX(StartDateValues,ROW(A1371))&gt;0),INT(INDEX(StartDateValues,ROW(A1371))),""),"")</f>
        <v/>
      </c>
      <c r="C1371" s="19"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
      <c r="A1372" s="2" t="str">
        <f t="shared" si="303"/>
        <v/>
      </c>
      <c r="B1372" s="2" t="str">
        <f>IF(OR(Settings!$B$42="",C1372=Settings!$B$42), IF(AND(TRIM(INDEX(StartDateValues,ROW(A1372)))&lt;&gt;"",INDEX(StartDateValues,ROW(A1372))&gt;0),INT(INDEX(StartDateValues,ROW(A1372))),""),"")</f>
        <v/>
      </c>
      <c r="C1372" s="19"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
      <c r="A1373" s="2" t="str">
        <f t="shared" si="303"/>
        <v/>
      </c>
      <c r="B1373" s="2" t="str">
        <f>IF(OR(Settings!$B$42="",C1373=Settings!$B$42), IF(AND(TRIM(INDEX(StartDateValues,ROW(A1373)))&lt;&gt;"",INDEX(StartDateValues,ROW(A1373))&gt;0),INT(INDEX(StartDateValues,ROW(A1373))),""),"")</f>
        <v/>
      </c>
      <c r="C1373" s="19"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
      <c r="A1374" s="2" t="str">
        <f t="shared" si="303"/>
        <v/>
      </c>
      <c r="B1374" s="2" t="str">
        <f>IF(OR(Settings!$B$42="",C1374=Settings!$B$42), IF(AND(TRIM(INDEX(StartDateValues,ROW(A1374)))&lt;&gt;"",INDEX(StartDateValues,ROW(A1374))&gt;0),INT(INDEX(StartDateValues,ROW(A1374))),""),"")</f>
        <v/>
      </c>
      <c r="C1374" s="19"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
      <c r="A1375" s="2" t="str">
        <f t="shared" si="303"/>
        <v/>
      </c>
      <c r="B1375" s="2" t="str">
        <f>IF(OR(Settings!$B$42="",C1375=Settings!$B$42), IF(AND(TRIM(INDEX(StartDateValues,ROW(A1375)))&lt;&gt;"",INDEX(StartDateValues,ROW(A1375))&gt;0),INT(INDEX(StartDateValues,ROW(A1375))),""),"")</f>
        <v/>
      </c>
      <c r="C1375" s="19"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
      <c r="A1376" s="2" t="str">
        <f t="shared" si="303"/>
        <v/>
      </c>
      <c r="B1376" s="2" t="str">
        <f>IF(OR(Settings!$B$42="",C1376=Settings!$B$42), IF(AND(TRIM(INDEX(StartDateValues,ROW(A1376)))&lt;&gt;"",INDEX(StartDateValues,ROW(A1376))&gt;0),INT(INDEX(StartDateValues,ROW(A1376))),""),"")</f>
        <v/>
      </c>
      <c r="C1376" s="19"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
      <c r="A1377" s="2" t="str">
        <f t="shared" si="303"/>
        <v/>
      </c>
      <c r="B1377" s="2" t="str">
        <f>IF(OR(Settings!$B$42="",C1377=Settings!$B$42), IF(AND(TRIM(INDEX(StartDateValues,ROW(A1377)))&lt;&gt;"",INDEX(StartDateValues,ROW(A1377))&gt;0),INT(INDEX(StartDateValues,ROW(A1377))),""),"")</f>
        <v/>
      </c>
      <c r="C1377" s="19"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
      <c r="A1378" s="2" t="str">
        <f t="shared" si="303"/>
        <v/>
      </c>
      <c r="B1378" s="2" t="str">
        <f>IF(OR(Settings!$B$42="",C1378=Settings!$B$42), IF(AND(TRIM(INDEX(StartDateValues,ROW(A1378)))&lt;&gt;"",INDEX(StartDateValues,ROW(A1378))&gt;0),INT(INDEX(StartDateValues,ROW(A1378))),""),"")</f>
        <v/>
      </c>
      <c r="C1378" s="19"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
      <c r="A1379" s="2" t="str">
        <f t="shared" si="303"/>
        <v/>
      </c>
      <c r="B1379" s="2" t="str">
        <f>IF(OR(Settings!$B$42="",C1379=Settings!$B$42), IF(AND(TRIM(INDEX(StartDateValues,ROW(A1379)))&lt;&gt;"",INDEX(StartDateValues,ROW(A1379))&gt;0),INT(INDEX(StartDateValues,ROW(A1379))),""),"")</f>
        <v/>
      </c>
      <c r="C1379" s="19"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
      <c r="A1380" s="2" t="str">
        <f t="shared" si="303"/>
        <v/>
      </c>
      <c r="B1380" s="2" t="str">
        <f>IF(OR(Settings!$B$42="",C1380=Settings!$B$42), IF(AND(TRIM(INDEX(StartDateValues,ROW(A1380)))&lt;&gt;"",INDEX(StartDateValues,ROW(A1380))&gt;0),INT(INDEX(StartDateValues,ROW(A1380))),""),"")</f>
        <v/>
      </c>
      <c r="C1380" s="19"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
      <c r="A1381" s="2" t="str">
        <f t="shared" si="303"/>
        <v/>
      </c>
      <c r="B1381" s="2" t="str">
        <f>IF(OR(Settings!$B$42="",C1381=Settings!$B$42), IF(AND(TRIM(INDEX(StartDateValues,ROW(A1381)))&lt;&gt;"",INDEX(StartDateValues,ROW(A1381))&gt;0),INT(INDEX(StartDateValues,ROW(A1381))),""),"")</f>
        <v/>
      </c>
      <c r="C1381" s="19"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
      <c r="A1382" s="2" t="str">
        <f t="shared" si="303"/>
        <v/>
      </c>
      <c r="B1382" s="2" t="str">
        <f>IF(OR(Settings!$B$42="",C1382=Settings!$B$42), IF(AND(TRIM(INDEX(StartDateValues,ROW(A1382)))&lt;&gt;"",INDEX(StartDateValues,ROW(A1382))&gt;0),INT(INDEX(StartDateValues,ROW(A1382))),""),"")</f>
        <v/>
      </c>
      <c r="C1382" s="19"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
      <c r="A1383" s="2" t="str">
        <f t="shared" si="303"/>
        <v/>
      </c>
      <c r="B1383" s="2" t="str">
        <f>IF(OR(Settings!$B$42="",C1383=Settings!$B$42), IF(AND(TRIM(INDEX(StartDateValues,ROW(A1383)))&lt;&gt;"",INDEX(StartDateValues,ROW(A1383))&gt;0),INT(INDEX(StartDateValues,ROW(A1383))),""),"")</f>
        <v/>
      </c>
      <c r="C1383" s="19"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
      <c r="A1384" s="2" t="str">
        <f t="shared" si="303"/>
        <v/>
      </c>
      <c r="B1384" s="2" t="str">
        <f>IF(OR(Settings!$B$42="",C1384=Settings!$B$42), IF(AND(TRIM(INDEX(StartDateValues,ROW(A1384)))&lt;&gt;"",INDEX(StartDateValues,ROW(A1384))&gt;0),INT(INDEX(StartDateValues,ROW(A1384))),""),"")</f>
        <v/>
      </c>
      <c r="C1384" s="19"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
      <c r="A1385" s="2" t="str">
        <f t="shared" si="303"/>
        <v/>
      </c>
      <c r="B1385" s="2" t="str">
        <f>IF(OR(Settings!$B$42="",C1385=Settings!$B$42), IF(AND(TRIM(INDEX(StartDateValues,ROW(A1385)))&lt;&gt;"",INDEX(StartDateValues,ROW(A1385))&gt;0),INT(INDEX(StartDateValues,ROW(A1385))),""),"")</f>
        <v/>
      </c>
      <c r="C1385" s="19"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
      <c r="A1386" s="2" t="str">
        <f t="shared" si="303"/>
        <v/>
      </c>
      <c r="B1386" s="2" t="str">
        <f>IF(OR(Settings!$B$42="",C1386=Settings!$B$42), IF(AND(TRIM(INDEX(StartDateValues,ROW(A1386)))&lt;&gt;"",INDEX(StartDateValues,ROW(A1386))&gt;0),INT(INDEX(StartDateValues,ROW(A1386))),""),"")</f>
        <v/>
      </c>
      <c r="C1386" s="19"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
      <c r="A1387" s="2" t="str">
        <f t="shared" si="303"/>
        <v/>
      </c>
      <c r="B1387" s="2" t="str">
        <f>IF(OR(Settings!$B$42="",C1387=Settings!$B$42), IF(AND(TRIM(INDEX(StartDateValues,ROW(A1387)))&lt;&gt;"",INDEX(StartDateValues,ROW(A1387))&gt;0),INT(INDEX(StartDateValues,ROW(A1387))),""),"")</f>
        <v/>
      </c>
      <c r="C1387" s="19"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
      <c r="A1388" s="2" t="str">
        <f t="shared" si="303"/>
        <v/>
      </c>
      <c r="B1388" s="2" t="str">
        <f>IF(OR(Settings!$B$42="",C1388=Settings!$B$42), IF(AND(TRIM(INDEX(StartDateValues,ROW(A1388)))&lt;&gt;"",INDEX(StartDateValues,ROW(A1388))&gt;0),INT(INDEX(StartDateValues,ROW(A1388))),""),"")</f>
        <v/>
      </c>
      <c r="C1388" s="19"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
      <c r="A1389" s="2" t="str">
        <f t="shared" si="303"/>
        <v/>
      </c>
      <c r="B1389" s="2" t="str">
        <f>IF(OR(Settings!$B$42="",C1389=Settings!$B$42), IF(AND(TRIM(INDEX(StartDateValues,ROW(A1389)))&lt;&gt;"",INDEX(StartDateValues,ROW(A1389))&gt;0),INT(INDEX(StartDateValues,ROW(A1389))),""),"")</f>
        <v/>
      </c>
      <c r="C1389" s="19"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
      <c r="A1390" s="2" t="str">
        <f t="shared" si="303"/>
        <v/>
      </c>
      <c r="B1390" s="2" t="str">
        <f>IF(OR(Settings!$B$42="",C1390=Settings!$B$42), IF(AND(TRIM(INDEX(StartDateValues,ROW(A1390)))&lt;&gt;"",INDEX(StartDateValues,ROW(A1390))&gt;0),INT(INDEX(StartDateValues,ROW(A1390))),""),"")</f>
        <v/>
      </c>
      <c r="C1390" s="19"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
      <c r="A1391" s="2" t="str">
        <f t="shared" si="303"/>
        <v/>
      </c>
      <c r="B1391" s="2" t="str">
        <f>IF(OR(Settings!$B$42="",C1391=Settings!$B$42), IF(AND(TRIM(INDEX(StartDateValues,ROW(A1391)))&lt;&gt;"",INDEX(StartDateValues,ROW(A1391))&gt;0),INT(INDEX(StartDateValues,ROW(A1391))),""),"")</f>
        <v/>
      </c>
      <c r="C1391" s="19"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
      <c r="A1392" s="2" t="str">
        <f t="shared" si="303"/>
        <v/>
      </c>
      <c r="B1392" s="2" t="str">
        <f>IF(OR(Settings!$B$42="",C1392=Settings!$B$42), IF(AND(TRIM(INDEX(StartDateValues,ROW(A1392)))&lt;&gt;"",INDEX(StartDateValues,ROW(A1392))&gt;0),INT(INDEX(StartDateValues,ROW(A1392))),""),"")</f>
        <v/>
      </c>
      <c r="C1392" s="19"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
      <c r="A1393" s="2" t="str">
        <f t="shared" si="303"/>
        <v/>
      </c>
      <c r="B1393" s="2" t="str">
        <f>IF(OR(Settings!$B$42="",C1393=Settings!$B$42), IF(AND(TRIM(INDEX(StartDateValues,ROW(A1393)))&lt;&gt;"",INDEX(StartDateValues,ROW(A1393))&gt;0),INT(INDEX(StartDateValues,ROW(A1393))),""),"")</f>
        <v/>
      </c>
      <c r="C1393" s="19"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
      <c r="A1394" s="2" t="str">
        <f t="shared" si="303"/>
        <v/>
      </c>
      <c r="B1394" s="2" t="str">
        <f>IF(OR(Settings!$B$42="",C1394=Settings!$B$42), IF(AND(TRIM(INDEX(StartDateValues,ROW(A1394)))&lt;&gt;"",INDEX(StartDateValues,ROW(A1394))&gt;0),INT(INDEX(StartDateValues,ROW(A1394))),""),"")</f>
        <v/>
      </c>
      <c r="C1394" s="19"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
      <c r="A1395" s="2" t="str">
        <f t="shared" si="303"/>
        <v/>
      </c>
      <c r="B1395" s="2" t="str">
        <f>IF(OR(Settings!$B$42="",C1395=Settings!$B$42), IF(AND(TRIM(INDEX(StartDateValues,ROW(A1395)))&lt;&gt;"",INDEX(StartDateValues,ROW(A1395))&gt;0),INT(INDEX(StartDateValues,ROW(A1395))),""),"")</f>
        <v/>
      </c>
      <c r="C1395" s="19"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
      <c r="A1396" s="2" t="str">
        <f t="shared" si="303"/>
        <v/>
      </c>
      <c r="B1396" s="2" t="str">
        <f>IF(OR(Settings!$B$42="",C1396=Settings!$B$42), IF(AND(TRIM(INDEX(StartDateValues,ROW(A1396)))&lt;&gt;"",INDEX(StartDateValues,ROW(A1396))&gt;0),INT(INDEX(StartDateValues,ROW(A1396))),""),"")</f>
        <v/>
      </c>
      <c r="C1396" s="19"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
      <c r="A1397" s="2" t="str">
        <f t="shared" si="303"/>
        <v/>
      </c>
      <c r="B1397" s="2" t="str">
        <f>IF(OR(Settings!$B$42="",C1397=Settings!$B$42), IF(AND(TRIM(INDEX(StartDateValues,ROW(A1397)))&lt;&gt;"",INDEX(StartDateValues,ROW(A1397))&gt;0),INT(INDEX(StartDateValues,ROW(A1397))),""),"")</f>
        <v/>
      </c>
      <c r="C1397" s="19"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
      <c r="A1398" s="2" t="str">
        <f t="shared" si="303"/>
        <v/>
      </c>
      <c r="B1398" s="2" t="str">
        <f>IF(OR(Settings!$B$42="",C1398=Settings!$B$42), IF(AND(TRIM(INDEX(StartDateValues,ROW(A1398)))&lt;&gt;"",INDEX(StartDateValues,ROW(A1398))&gt;0),INT(INDEX(StartDateValues,ROW(A1398))),""),"")</f>
        <v/>
      </c>
      <c r="C1398" s="19"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
      <c r="A1399" s="2" t="str">
        <f t="shared" si="303"/>
        <v/>
      </c>
      <c r="B1399" s="2" t="str">
        <f>IF(OR(Settings!$B$42="",C1399=Settings!$B$42), IF(AND(TRIM(INDEX(StartDateValues,ROW(A1399)))&lt;&gt;"",INDEX(StartDateValues,ROW(A1399))&gt;0),INT(INDEX(StartDateValues,ROW(A1399))),""),"")</f>
        <v/>
      </c>
      <c r="C1399" s="19"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
      <c r="A1400" s="2" t="str">
        <f t="shared" si="303"/>
        <v/>
      </c>
      <c r="B1400" s="2" t="str">
        <f>IF(OR(Settings!$B$42="",C1400=Settings!$B$42), IF(AND(TRIM(INDEX(StartDateValues,ROW(A1400)))&lt;&gt;"",INDEX(StartDateValues,ROW(A1400))&gt;0),INT(INDEX(StartDateValues,ROW(A1400))),""),"")</f>
        <v/>
      </c>
      <c r="C1400" s="19"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
      <c r="A1401" s="2" t="str">
        <f t="shared" si="303"/>
        <v/>
      </c>
      <c r="B1401" s="2" t="str">
        <f>IF(OR(Settings!$B$42="",C1401=Settings!$B$42), IF(AND(TRIM(INDEX(StartDateValues,ROW(A1401)))&lt;&gt;"",INDEX(StartDateValues,ROW(A1401))&gt;0),INT(INDEX(StartDateValues,ROW(A1401))),""),"")</f>
        <v/>
      </c>
      <c r="C1401" s="19"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
      <c r="A1402" s="2" t="str">
        <f t="shared" si="303"/>
        <v/>
      </c>
      <c r="B1402" s="2" t="str">
        <f>IF(OR(Settings!$B$42="",C1402=Settings!$B$42), IF(AND(TRIM(INDEX(StartDateValues,ROW(A1402)))&lt;&gt;"",INDEX(StartDateValues,ROW(A1402))&gt;0),INT(INDEX(StartDateValues,ROW(A1402))),""),"")</f>
        <v/>
      </c>
      <c r="C1402" s="19"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
      <c r="A1403" s="2" t="str">
        <f t="shared" si="303"/>
        <v/>
      </c>
      <c r="B1403" s="2" t="str">
        <f>IF(OR(Settings!$B$42="",C1403=Settings!$B$42), IF(AND(TRIM(INDEX(StartDateValues,ROW(A1403)))&lt;&gt;"",INDEX(StartDateValues,ROW(A1403))&gt;0),INT(INDEX(StartDateValues,ROW(A1403))),""),"")</f>
        <v/>
      </c>
      <c r="C1403" s="19"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
      <c r="A1404" s="2" t="str">
        <f t="shared" si="303"/>
        <v/>
      </c>
      <c r="B1404" s="2" t="str">
        <f>IF(OR(Settings!$B$42="",C1404=Settings!$B$42), IF(AND(TRIM(INDEX(StartDateValues,ROW(A1404)))&lt;&gt;"",INDEX(StartDateValues,ROW(A1404))&gt;0),INT(INDEX(StartDateValues,ROW(A1404))),""),"")</f>
        <v/>
      </c>
      <c r="C1404" s="19"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
      <c r="A1405" s="2" t="str">
        <f t="shared" si="303"/>
        <v/>
      </c>
      <c r="B1405" s="2" t="str">
        <f>IF(OR(Settings!$B$42="",C1405=Settings!$B$42), IF(AND(TRIM(INDEX(StartDateValues,ROW(A1405)))&lt;&gt;"",INDEX(StartDateValues,ROW(A1405))&gt;0),INT(INDEX(StartDateValues,ROW(A1405))),""),"")</f>
        <v/>
      </c>
      <c r="C1405" s="19"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
      <c r="A1406" s="2" t="str">
        <f t="shared" si="303"/>
        <v/>
      </c>
      <c r="B1406" s="2" t="str">
        <f>IF(OR(Settings!$B$42="",C1406=Settings!$B$42), IF(AND(TRIM(INDEX(StartDateValues,ROW(A1406)))&lt;&gt;"",INDEX(StartDateValues,ROW(A1406))&gt;0),INT(INDEX(StartDateValues,ROW(A1406))),""),"")</f>
        <v/>
      </c>
      <c r="C1406" s="19"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
      <c r="A1407" s="2" t="str">
        <f t="shared" si="303"/>
        <v/>
      </c>
      <c r="B1407" s="2" t="str">
        <f>IF(OR(Settings!$B$42="",C1407=Settings!$B$42), IF(AND(TRIM(INDEX(StartDateValues,ROW(A1407)))&lt;&gt;"",INDEX(StartDateValues,ROW(A1407))&gt;0),INT(INDEX(StartDateValues,ROW(A1407))),""),"")</f>
        <v/>
      </c>
      <c r="C1407" s="19"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
      <c r="A1408" s="2" t="str">
        <f t="shared" si="303"/>
        <v/>
      </c>
      <c r="B1408" s="2" t="str">
        <f>IF(OR(Settings!$B$42="",C1408=Settings!$B$42), IF(AND(TRIM(INDEX(StartDateValues,ROW(A1408)))&lt;&gt;"",INDEX(StartDateValues,ROW(A1408))&gt;0),INT(INDEX(StartDateValues,ROW(A1408))),""),"")</f>
        <v/>
      </c>
      <c r="C1408" s="19"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
      <c r="A1409" s="2" t="str">
        <f t="shared" si="303"/>
        <v/>
      </c>
      <c r="B1409" s="2" t="str">
        <f>IF(OR(Settings!$B$42="",C1409=Settings!$B$42), IF(AND(TRIM(INDEX(StartDateValues,ROW(A1409)))&lt;&gt;"",INDEX(StartDateValues,ROW(A1409))&gt;0),INT(INDEX(StartDateValues,ROW(A1409))),""),"")</f>
        <v/>
      </c>
      <c r="C1409" s="19"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19"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
      <c r="A1411" s="2" t="str">
        <f t="shared" si="317"/>
        <v/>
      </c>
      <c r="B1411" s="2" t="str">
        <f>IF(OR(Settings!$B$42="",C1411=Settings!$B$42), IF(AND(TRIM(INDEX(StartDateValues,ROW(A1411)))&lt;&gt;"",INDEX(StartDateValues,ROW(A1411))&gt;0),INT(INDEX(StartDateValues,ROW(A1411))),""),"")</f>
        <v/>
      </c>
      <c r="C1411" s="19"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
      <c r="A1412" s="2" t="str">
        <f t="shared" si="317"/>
        <v/>
      </c>
      <c r="B1412" s="2" t="str">
        <f>IF(OR(Settings!$B$42="",C1412=Settings!$B$42), IF(AND(TRIM(INDEX(StartDateValues,ROW(A1412)))&lt;&gt;"",INDEX(StartDateValues,ROW(A1412))&gt;0),INT(INDEX(StartDateValues,ROW(A1412))),""),"")</f>
        <v/>
      </c>
      <c r="C1412" s="19"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
      <c r="A1413" s="2" t="str">
        <f t="shared" si="317"/>
        <v/>
      </c>
      <c r="B1413" s="2" t="str">
        <f>IF(OR(Settings!$B$42="",C1413=Settings!$B$42), IF(AND(TRIM(INDEX(StartDateValues,ROW(A1413)))&lt;&gt;"",INDEX(StartDateValues,ROW(A1413))&gt;0),INT(INDEX(StartDateValues,ROW(A1413))),""),"")</f>
        <v/>
      </c>
      <c r="C1413" s="19"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
      <c r="A1414" s="2" t="str">
        <f t="shared" si="317"/>
        <v/>
      </c>
      <c r="B1414" s="2" t="str">
        <f>IF(OR(Settings!$B$42="",C1414=Settings!$B$42), IF(AND(TRIM(INDEX(StartDateValues,ROW(A1414)))&lt;&gt;"",INDEX(StartDateValues,ROW(A1414))&gt;0),INT(INDEX(StartDateValues,ROW(A1414))),""),"")</f>
        <v/>
      </c>
      <c r="C1414" s="19"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
      <c r="A1415" s="2" t="str">
        <f t="shared" si="317"/>
        <v/>
      </c>
      <c r="B1415" s="2" t="str">
        <f>IF(OR(Settings!$B$42="",C1415=Settings!$B$42), IF(AND(TRIM(INDEX(StartDateValues,ROW(A1415)))&lt;&gt;"",INDEX(StartDateValues,ROW(A1415))&gt;0),INT(INDEX(StartDateValues,ROW(A1415))),""),"")</f>
        <v/>
      </c>
      <c r="C1415" s="19"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
      <c r="A1416" s="2" t="str">
        <f t="shared" si="317"/>
        <v/>
      </c>
      <c r="B1416" s="2" t="str">
        <f>IF(OR(Settings!$B$42="",C1416=Settings!$B$42), IF(AND(TRIM(INDEX(StartDateValues,ROW(A1416)))&lt;&gt;"",INDEX(StartDateValues,ROW(A1416))&gt;0),INT(INDEX(StartDateValues,ROW(A1416))),""),"")</f>
        <v/>
      </c>
      <c r="C1416" s="19"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
      <c r="A1417" s="2" t="str">
        <f t="shared" si="317"/>
        <v/>
      </c>
      <c r="B1417" s="2" t="str">
        <f>IF(OR(Settings!$B$42="",C1417=Settings!$B$42), IF(AND(TRIM(INDEX(StartDateValues,ROW(A1417)))&lt;&gt;"",INDEX(StartDateValues,ROW(A1417))&gt;0),INT(INDEX(StartDateValues,ROW(A1417))),""),"")</f>
        <v/>
      </c>
      <c r="C1417" s="19"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
      <c r="A1418" s="2" t="str">
        <f t="shared" si="317"/>
        <v/>
      </c>
      <c r="B1418" s="2" t="str">
        <f>IF(OR(Settings!$B$42="",C1418=Settings!$B$42), IF(AND(TRIM(INDEX(StartDateValues,ROW(A1418)))&lt;&gt;"",INDEX(StartDateValues,ROW(A1418))&gt;0),INT(INDEX(StartDateValues,ROW(A1418))),""),"")</f>
        <v/>
      </c>
      <c r="C1418" s="19"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
      <c r="A1419" s="2" t="str">
        <f t="shared" si="317"/>
        <v/>
      </c>
      <c r="B1419" s="2" t="str">
        <f>IF(OR(Settings!$B$42="",C1419=Settings!$B$42), IF(AND(TRIM(INDEX(StartDateValues,ROW(A1419)))&lt;&gt;"",INDEX(StartDateValues,ROW(A1419))&gt;0),INT(INDEX(StartDateValues,ROW(A1419))),""),"")</f>
        <v/>
      </c>
      <c r="C1419" s="19"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
      <c r="A1420" s="2" t="str">
        <f t="shared" si="317"/>
        <v/>
      </c>
      <c r="B1420" s="2" t="str">
        <f>IF(OR(Settings!$B$42="",C1420=Settings!$B$42), IF(AND(TRIM(INDEX(StartDateValues,ROW(A1420)))&lt;&gt;"",INDEX(StartDateValues,ROW(A1420))&gt;0),INT(INDEX(StartDateValues,ROW(A1420))),""),"")</f>
        <v/>
      </c>
      <c r="C1420" s="19"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
      <c r="A1421" s="2" t="str">
        <f t="shared" si="317"/>
        <v/>
      </c>
      <c r="B1421" s="2" t="str">
        <f>IF(OR(Settings!$B$42="",C1421=Settings!$B$42), IF(AND(TRIM(INDEX(StartDateValues,ROW(A1421)))&lt;&gt;"",INDEX(StartDateValues,ROW(A1421))&gt;0),INT(INDEX(StartDateValues,ROW(A1421))),""),"")</f>
        <v/>
      </c>
      <c r="C1421" s="19"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
      <c r="A1422" s="2" t="str">
        <f t="shared" si="317"/>
        <v/>
      </c>
      <c r="B1422" s="2" t="str">
        <f>IF(OR(Settings!$B$42="",C1422=Settings!$B$42), IF(AND(TRIM(INDEX(StartDateValues,ROW(A1422)))&lt;&gt;"",INDEX(StartDateValues,ROW(A1422))&gt;0),INT(INDEX(StartDateValues,ROW(A1422))),""),"")</f>
        <v/>
      </c>
      <c r="C1422" s="19"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
      <c r="A1423" s="2" t="str">
        <f t="shared" si="317"/>
        <v/>
      </c>
      <c r="B1423" s="2" t="str">
        <f>IF(OR(Settings!$B$42="",C1423=Settings!$B$42), IF(AND(TRIM(INDEX(StartDateValues,ROW(A1423)))&lt;&gt;"",INDEX(StartDateValues,ROW(A1423))&gt;0),INT(INDEX(StartDateValues,ROW(A1423))),""),"")</f>
        <v/>
      </c>
      <c r="C1423" s="19"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
      <c r="A1424" s="2" t="str">
        <f t="shared" si="317"/>
        <v/>
      </c>
      <c r="B1424" s="2" t="str">
        <f>IF(OR(Settings!$B$42="",C1424=Settings!$B$42), IF(AND(TRIM(INDEX(StartDateValues,ROW(A1424)))&lt;&gt;"",INDEX(StartDateValues,ROW(A1424))&gt;0),INT(INDEX(StartDateValues,ROW(A1424))),""),"")</f>
        <v/>
      </c>
      <c r="C1424" s="19"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
      <c r="A1425" s="2" t="str">
        <f t="shared" si="317"/>
        <v/>
      </c>
      <c r="B1425" s="2" t="str">
        <f>IF(OR(Settings!$B$42="",C1425=Settings!$B$42), IF(AND(TRIM(INDEX(StartDateValues,ROW(A1425)))&lt;&gt;"",INDEX(StartDateValues,ROW(A1425))&gt;0),INT(INDEX(StartDateValues,ROW(A1425))),""),"")</f>
        <v/>
      </c>
      <c r="C1425" s="19"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
      <c r="A1426" s="2" t="str">
        <f t="shared" si="317"/>
        <v/>
      </c>
      <c r="B1426" s="2" t="str">
        <f>IF(OR(Settings!$B$42="",C1426=Settings!$B$42), IF(AND(TRIM(INDEX(StartDateValues,ROW(A1426)))&lt;&gt;"",INDEX(StartDateValues,ROW(A1426))&gt;0),INT(INDEX(StartDateValues,ROW(A1426))),""),"")</f>
        <v/>
      </c>
      <c r="C1426" s="19"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
      <c r="A1427" s="2" t="str">
        <f t="shared" si="317"/>
        <v/>
      </c>
      <c r="B1427" s="2" t="str">
        <f>IF(OR(Settings!$B$42="",C1427=Settings!$B$42), IF(AND(TRIM(INDEX(StartDateValues,ROW(A1427)))&lt;&gt;"",INDEX(StartDateValues,ROW(A1427))&gt;0),INT(INDEX(StartDateValues,ROW(A1427))),""),"")</f>
        <v/>
      </c>
      <c r="C1427" s="19"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
      <c r="A1428" s="2" t="str">
        <f t="shared" si="317"/>
        <v/>
      </c>
      <c r="B1428" s="2" t="str">
        <f>IF(OR(Settings!$B$42="",C1428=Settings!$B$42), IF(AND(TRIM(INDEX(StartDateValues,ROW(A1428)))&lt;&gt;"",INDEX(StartDateValues,ROW(A1428))&gt;0),INT(INDEX(StartDateValues,ROW(A1428))),""),"")</f>
        <v/>
      </c>
      <c r="C1428" s="19"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
      <c r="A1429" s="2" t="str">
        <f t="shared" si="317"/>
        <v/>
      </c>
      <c r="B1429" s="2" t="str">
        <f>IF(OR(Settings!$B$42="",C1429=Settings!$B$42), IF(AND(TRIM(INDEX(StartDateValues,ROW(A1429)))&lt;&gt;"",INDEX(StartDateValues,ROW(A1429))&gt;0),INT(INDEX(StartDateValues,ROW(A1429))),""),"")</f>
        <v/>
      </c>
      <c r="C1429" s="19"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
      <c r="A1430" s="2" t="str">
        <f t="shared" si="317"/>
        <v/>
      </c>
      <c r="B1430" s="2" t="str">
        <f>IF(OR(Settings!$B$42="",C1430=Settings!$B$42), IF(AND(TRIM(INDEX(StartDateValues,ROW(A1430)))&lt;&gt;"",INDEX(StartDateValues,ROW(A1430))&gt;0),INT(INDEX(StartDateValues,ROW(A1430))),""),"")</f>
        <v/>
      </c>
      <c r="C1430" s="19"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
      <c r="A1431" s="2" t="str">
        <f t="shared" si="317"/>
        <v/>
      </c>
      <c r="B1431" s="2" t="str">
        <f>IF(OR(Settings!$B$42="",C1431=Settings!$B$42), IF(AND(TRIM(INDEX(StartDateValues,ROW(A1431)))&lt;&gt;"",INDEX(StartDateValues,ROW(A1431))&gt;0),INT(INDEX(StartDateValues,ROW(A1431))),""),"")</f>
        <v/>
      </c>
      <c r="C1431" s="19"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
      <c r="A1432" s="2" t="str">
        <f t="shared" si="317"/>
        <v/>
      </c>
      <c r="B1432" s="2" t="str">
        <f>IF(OR(Settings!$B$42="",C1432=Settings!$B$42), IF(AND(TRIM(INDEX(StartDateValues,ROW(A1432)))&lt;&gt;"",INDEX(StartDateValues,ROW(A1432))&gt;0),INT(INDEX(StartDateValues,ROW(A1432))),""),"")</f>
        <v/>
      </c>
      <c r="C1432" s="19"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
      <c r="A1433" s="2" t="str">
        <f t="shared" si="317"/>
        <v/>
      </c>
      <c r="B1433" s="2" t="str">
        <f>IF(OR(Settings!$B$42="",C1433=Settings!$B$42), IF(AND(TRIM(INDEX(StartDateValues,ROW(A1433)))&lt;&gt;"",INDEX(StartDateValues,ROW(A1433))&gt;0),INT(INDEX(StartDateValues,ROW(A1433))),""),"")</f>
        <v/>
      </c>
      <c r="C1433" s="19"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
      <c r="A1434" s="2" t="str">
        <f t="shared" si="317"/>
        <v/>
      </c>
      <c r="B1434" s="2" t="str">
        <f>IF(OR(Settings!$B$42="",C1434=Settings!$B$42), IF(AND(TRIM(INDEX(StartDateValues,ROW(A1434)))&lt;&gt;"",INDEX(StartDateValues,ROW(A1434))&gt;0),INT(INDEX(StartDateValues,ROW(A1434))),""),"")</f>
        <v/>
      </c>
      <c r="C1434" s="19"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
      <c r="A1435" s="2" t="str">
        <f t="shared" si="317"/>
        <v/>
      </c>
      <c r="B1435" s="2" t="str">
        <f>IF(OR(Settings!$B$42="",C1435=Settings!$B$42), IF(AND(TRIM(INDEX(StartDateValues,ROW(A1435)))&lt;&gt;"",INDEX(StartDateValues,ROW(A1435))&gt;0),INT(INDEX(StartDateValues,ROW(A1435))),""),"")</f>
        <v/>
      </c>
      <c r="C1435" s="19"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
      <c r="A1436" s="2" t="str">
        <f t="shared" si="317"/>
        <v/>
      </c>
      <c r="B1436" s="2" t="str">
        <f>IF(OR(Settings!$B$42="",C1436=Settings!$B$42), IF(AND(TRIM(INDEX(StartDateValues,ROW(A1436)))&lt;&gt;"",INDEX(StartDateValues,ROW(A1436))&gt;0),INT(INDEX(StartDateValues,ROW(A1436))),""),"")</f>
        <v/>
      </c>
      <c r="C1436" s="19"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
      <c r="A1437" s="2" t="str">
        <f t="shared" si="317"/>
        <v/>
      </c>
      <c r="B1437" s="2" t="str">
        <f>IF(OR(Settings!$B$42="",C1437=Settings!$B$42), IF(AND(TRIM(INDEX(StartDateValues,ROW(A1437)))&lt;&gt;"",INDEX(StartDateValues,ROW(A1437))&gt;0),INT(INDEX(StartDateValues,ROW(A1437))),""),"")</f>
        <v/>
      </c>
      <c r="C1437" s="19"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
      <c r="A1438" s="2" t="str">
        <f t="shared" si="317"/>
        <v/>
      </c>
      <c r="B1438" s="2" t="str">
        <f>IF(OR(Settings!$B$42="",C1438=Settings!$B$42), IF(AND(TRIM(INDEX(StartDateValues,ROW(A1438)))&lt;&gt;"",INDEX(StartDateValues,ROW(A1438))&gt;0),INT(INDEX(StartDateValues,ROW(A1438))),""),"")</f>
        <v/>
      </c>
      <c r="C1438" s="19"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
      <c r="A1439" s="2" t="str">
        <f t="shared" si="317"/>
        <v/>
      </c>
      <c r="B1439" s="2" t="str">
        <f>IF(OR(Settings!$B$42="",C1439=Settings!$B$42), IF(AND(TRIM(INDEX(StartDateValues,ROW(A1439)))&lt;&gt;"",INDEX(StartDateValues,ROW(A1439))&gt;0),INT(INDEX(StartDateValues,ROW(A1439))),""),"")</f>
        <v/>
      </c>
      <c r="C1439" s="19"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
      <c r="A1440" s="2" t="str">
        <f t="shared" si="317"/>
        <v/>
      </c>
      <c r="B1440" s="2" t="str">
        <f>IF(OR(Settings!$B$42="",C1440=Settings!$B$42), IF(AND(TRIM(INDEX(StartDateValues,ROW(A1440)))&lt;&gt;"",INDEX(StartDateValues,ROW(A1440))&gt;0),INT(INDEX(StartDateValues,ROW(A1440))),""),"")</f>
        <v/>
      </c>
      <c r="C1440" s="19"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
      <c r="A1441" s="2" t="str">
        <f t="shared" si="317"/>
        <v/>
      </c>
      <c r="B1441" s="2" t="str">
        <f>IF(OR(Settings!$B$42="",C1441=Settings!$B$42), IF(AND(TRIM(INDEX(StartDateValues,ROW(A1441)))&lt;&gt;"",INDEX(StartDateValues,ROW(A1441))&gt;0),INT(INDEX(StartDateValues,ROW(A1441))),""),"")</f>
        <v/>
      </c>
      <c r="C1441" s="19"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
      <c r="A1442" s="2" t="str">
        <f t="shared" si="317"/>
        <v/>
      </c>
      <c r="B1442" s="2" t="str">
        <f>IF(OR(Settings!$B$42="",C1442=Settings!$B$42), IF(AND(TRIM(INDEX(StartDateValues,ROW(A1442)))&lt;&gt;"",INDEX(StartDateValues,ROW(A1442))&gt;0),INT(INDEX(StartDateValues,ROW(A1442))),""),"")</f>
        <v/>
      </c>
      <c r="C1442" s="19"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
      <c r="A1443" s="2" t="str">
        <f t="shared" si="317"/>
        <v/>
      </c>
      <c r="B1443" s="2" t="str">
        <f>IF(OR(Settings!$B$42="",C1443=Settings!$B$42), IF(AND(TRIM(INDEX(StartDateValues,ROW(A1443)))&lt;&gt;"",INDEX(StartDateValues,ROW(A1443))&gt;0),INT(INDEX(StartDateValues,ROW(A1443))),""),"")</f>
        <v/>
      </c>
      <c r="C1443" s="19"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
      <c r="A1444" s="2" t="str">
        <f t="shared" si="317"/>
        <v/>
      </c>
      <c r="B1444" s="2" t="str">
        <f>IF(OR(Settings!$B$42="",C1444=Settings!$B$42), IF(AND(TRIM(INDEX(StartDateValues,ROW(A1444)))&lt;&gt;"",INDEX(StartDateValues,ROW(A1444))&gt;0),INT(INDEX(StartDateValues,ROW(A1444))),""),"")</f>
        <v/>
      </c>
      <c r="C1444" s="19"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
      <c r="A1445" s="2" t="str">
        <f t="shared" si="317"/>
        <v/>
      </c>
      <c r="B1445" s="2" t="str">
        <f>IF(OR(Settings!$B$42="",C1445=Settings!$B$42), IF(AND(TRIM(INDEX(StartDateValues,ROW(A1445)))&lt;&gt;"",INDEX(StartDateValues,ROW(A1445))&gt;0),INT(INDEX(StartDateValues,ROW(A1445))),""),"")</f>
        <v/>
      </c>
      <c r="C1445" s="19"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
      <c r="A1446" s="2" t="str">
        <f t="shared" si="317"/>
        <v/>
      </c>
      <c r="B1446" s="2" t="str">
        <f>IF(OR(Settings!$B$42="",C1446=Settings!$B$42), IF(AND(TRIM(INDEX(StartDateValues,ROW(A1446)))&lt;&gt;"",INDEX(StartDateValues,ROW(A1446))&gt;0),INT(INDEX(StartDateValues,ROW(A1446))),""),"")</f>
        <v/>
      </c>
      <c r="C1446" s="19"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
      <c r="A1447" s="2" t="str">
        <f t="shared" si="317"/>
        <v/>
      </c>
      <c r="B1447" s="2" t="str">
        <f>IF(OR(Settings!$B$42="",C1447=Settings!$B$42), IF(AND(TRIM(INDEX(StartDateValues,ROW(A1447)))&lt;&gt;"",INDEX(StartDateValues,ROW(A1447))&gt;0),INT(INDEX(StartDateValues,ROW(A1447))),""),"")</f>
        <v/>
      </c>
      <c r="C1447" s="19"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
      <c r="A1448" s="2" t="str">
        <f t="shared" si="317"/>
        <v/>
      </c>
      <c r="B1448" s="2" t="str">
        <f>IF(OR(Settings!$B$42="",C1448=Settings!$B$42), IF(AND(TRIM(INDEX(StartDateValues,ROW(A1448)))&lt;&gt;"",INDEX(StartDateValues,ROW(A1448))&gt;0),INT(INDEX(StartDateValues,ROW(A1448))),""),"")</f>
        <v/>
      </c>
      <c r="C1448" s="19"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
      <c r="A1449" s="2" t="str">
        <f t="shared" si="317"/>
        <v/>
      </c>
      <c r="B1449" s="2" t="str">
        <f>IF(OR(Settings!$B$42="",C1449=Settings!$B$42), IF(AND(TRIM(INDEX(StartDateValues,ROW(A1449)))&lt;&gt;"",INDEX(StartDateValues,ROW(A1449))&gt;0),INT(INDEX(StartDateValues,ROW(A1449))),""),"")</f>
        <v/>
      </c>
      <c r="C1449" s="19"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
      <c r="A1450" s="2" t="str">
        <f t="shared" si="317"/>
        <v/>
      </c>
      <c r="B1450" s="2" t="str">
        <f>IF(OR(Settings!$B$42="",C1450=Settings!$B$42), IF(AND(TRIM(INDEX(StartDateValues,ROW(A1450)))&lt;&gt;"",INDEX(StartDateValues,ROW(A1450))&gt;0),INT(INDEX(StartDateValues,ROW(A1450))),""),"")</f>
        <v/>
      </c>
      <c r="C1450" s="19"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
      <c r="A1451" s="2" t="str">
        <f t="shared" si="317"/>
        <v/>
      </c>
      <c r="B1451" s="2" t="str">
        <f>IF(OR(Settings!$B$42="",C1451=Settings!$B$42), IF(AND(TRIM(INDEX(StartDateValues,ROW(A1451)))&lt;&gt;"",INDEX(StartDateValues,ROW(A1451))&gt;0),INT(INDEX(StartDateValues,ROW(A1451))),""),"")</f>
        <v/>
      </c>
      <c r="C1451" s="19"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
      <c r="A1452" s="2" t="str">
        <f t="shared" si="317"/>
        <v/>
      </c>
      <c r="B1452" s="2" t="str">
        <f>IF(OR(Settings!$B$42="",C1452=Settings!$B$42), IF(AND(TRIM(INDEX(StartDateValues,ROW(A1452)))&lt;&gt;"",INDEX(StartDateValues,ROW(A1452))&gt;0),INT(INDEX(StartDateValues,ROW(A1452))),""),"")</f>
        <v/>
      </c>
      <c r="C1452" s="19"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
      <c r="A1453" s="2" t="str">
        <f t="shared" si="317"/>
        <v/>
      </c>
      <c r="B1453" s="2" t="str">
        <f>IF(OR(Settings!$B$42="",C1453=Settings!$B$42), IF(AND(TRIM(INDEX(StartDateValues,ROW(A1453)))&lt;&gt;"",INDEX(StartDateValues,ROW(A1453))&gt;0),INT(INDEX(StartDateValues,ROW(A1453))),""),"")</f>
        <v/>
      </c>
      <c r="C1453" s="19"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
      <c r="A1454" s="2" t="str">
        <f t="shared" si="317"/>
        <v/>
      </c>
      <c r="B1454" s="2" t="str">
        <f>IF(OR(Settings!$B$42="",C1454=Settings!$B$42), IF(AND(TRIM(INDEX(StartDateValues,ROW(A1454)))&lt;&gt;"",INDEX(StartDateValues,ROW(A1454))&gt;0),INT(INDEX(StartDateValues,ROW(A1454))),""),"")</f>
        <v/>
      </c>
      <c r="C1454" s="19"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
      <c r="A1455" s="2" t="str">
        <f t="shared" si="317"/>
        <v/>
      </c>
      <c r="B1455" s="2" t="str">
        <f>IF(OR(Settings!$B$42="",C1455=Settings!$B$42), IF(AND(TRIM(INDEX(StartDateValues,ROW(A1455)))&lt;&gt;"",INDEX(StartDateValues,ROW(A1455))&gt;0),INT(INDEX(StartDateValues,ROW(A1455))),""),"")</f>
        <v/>
      </c>
      <c r="C1455" s="19"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
      <c r="A1456" s="2" t="str">
        <f t="shared" si="317"/>
        <v/>
      </c>
      <c r="B1456" s="2" t="str">
        <f>IF(OR(Settings!$B$42="",C1456=Settings!$B$42), IF(AND(TRIM(INDEX(StartDateValues,ROW(A1456)))&lt;&gt;"",INDEX(StartDateValues,ROW(A1456))&gt;0),INT(INDEX(StartDateValues,ROW(A1456))),""),"")</f>
        <v/>
      </c>
      <c r="C1456" s="19"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
      <c r="A1457" s="2" t="str">
        <f t="shared" si="317"/>
        <v/>
      </c>
      <c r="B1457" s="2" t="str">
        <f>IF(OR(Settings!$B$42="",C1457=Settings!$B$42), IF(AND(TRIM(INDEX(StartDateValues,ROW(A1457)))&lt;&gt;"",INDEX(StartDateValues,ROW(A1457))&gt;0),INT(INDEX(StartDateValues,ROW(A1457))),""),"")</f>
        <v/>
      </c>
      <c r="C1457" s="19"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
      <c r="A1458" s="2" t="str">
        <f t="shared" si="317"/>
        <v/>
      </c>
      <c r="B1458" s="2" t="str">
        <f>IF(OR(Settings!$B$42="",C1458=Settings!$B$42), IF(AND(TRIM(INDEX(StartDateValues,ROW(A1458)))&lt;&gt;"",INDEX(StartDateValues,ROW(A1458))&gt;0),INT(INDEX(StartDateValues,ROW(A1458))),""),"")</f>
        <v/>
      </c>
      <c r="C1458" s="19"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
      <c r="A1459" s="2" t="str">
        <f t="shared" si="317"/>
        <v/>
      </c>
      <c r="B1459" s="2" t="str">
        <f>IF(OR(Settings!$B$42="",C1459=Settings!$B$42), IF(AND(TRIM(INDEX(StartDateValues,ROW(A1459)))&lt;&gt;"",INDEX(StartDateValues,ROW(A1459))&gt;0),INT(INDEX(StartDateValues,ROW(A1459))),""),"")</f>
        <v/>
      </c>
      <c r="C1459" s="19"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
      <c r="A1460" s="2" t="str">
        <f t="shared" si="317"/>
        <v/>
      </c>
      <c r="B1460" s="2" t="str">
        <f>IF(OR(Settings!$B$42="",C1460=Settings!$B$42), IF(AND(TRIM(INDEX(StartDateValues,ROW(A1460)))&lt;&gt;"",INDEX(StartDateValues,ROW(A1460))&gt;0),INT(INDEX(StartDateValues,ROW(A1460))),""),"")</f>
        <v/>
      </c>
      <c r="C1460" s="19"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
      <c r="A1461" s="2" t="str">
        <f t="shared" si="317"/>
        <v/>
      </c>
      <c r="B1461" s="2" t="str">
        <f>IF(OR(Settings!$B$42="",C1461=Settings!$B$42), IF(AND(TRIM(INDEX(StartDateValues,ROW(A1461)))&lt;&gt;"",INDEX(StartDateValues,ROW(A1461))&gt;0),INT(INDEX(StartDateValues,ROW(A1461))),""),"")</f>
        <v/>
      </c>
      <c r="C1461" s="19"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
      <c r="A1462" s="2" t="str">
        <f t="shared" si="317"/>
        <v/>
      </c>
      <c r="B1462" s="2" t="str">
        <f>IF(OR(Settings!$B$42="",C1462=Settings!$B$42), IF(AND(TRIM(INDEX(StartDateValues,ROW(A1462)))&lt;&gt;"",INDEX(StartDateValues,ROW(A1462))&gt;0),INT(INDEX(StartDateValues,ROW(A1462))),""),"")</f>
        <v/>
      </c>
      <c r="C1462" s="19"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
      <c r="A1463" s="2" t="str">
        <f t="shared" si="317"/>
        <v/>
      </c>
      <c r="B1463" s="2" t="str">
        <f>IF(OR(Settings!$B$42="",C1463=Settings!$B$42), IF(AND(TRIM(INDEX(StartDateValues,ROW(A1463)))&lt;&gt;"",INDEX(StartDateValues,ROW(A1463))&gt;0),INT(INDEX(StartDateValues,ROW(A1463))),""),"")</f>
        <v/>
      </c>
      <c r="C1463" s="19"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
      <c r="A1464" s="2" t="str">
        <f t="shared" si="317"/>
        <v/>
      </c>
      <c r="B1464" s="2" t="str">
        <f>IF(OR(Settings!$B$42="",C1464=Settings!$B$42), IF(AND(TRIM(INDEX(StartDateValues,ROW(A1464)))&lt;&gt;"",INDEX(StartDateValues,ROW(A1464))&gt;0),INT(INDEX(StartDateValues,ROW(A1464))),""),"")</f>
        <v/>
      </c>
      <c r="C1464" s="19"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
      <c r="A1465" s="2" t="str">
        <f t="shared" si="317"/>
        <v/>
      </c>
      <c r="B1465" s="2" t="str">
        <f>IF(OR(Settings!$B$42="",C1465=Settings!$B$42), IF(AND(TRIM(INDEX(StartDateValues,ROW(A1465)))&lt;&gt;"",INDEX(StartDateValues,ROW(A1465))&gt;0),INT(INDEX(StartDateValues,ROW(A1465))),""),"")</f>
        <v/>
      </c>
      <c r="C1465" s="19"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
      <c r="A1466" s="2" t="str">
        <f t="shared" si="317"/>
        <v/>
      </c>
      <c r="B1466" s="2" t="str">
        <f>IF(OR(Settings!$B$42="",C1466=Settings!$B$42), IF(AND(TRIM(INDEX(StartDateValues,ROW(A1466)))&lt;&gt;"",INDEX(StartDateValues,ROW(A1466))&gt;0),INT(INDEX(StartDateValues,ROW(A1466))),""),"")</f>
        <v/>
      </c>
      <c r="C1466" s="19"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
      <c r="A1467" s="2" t="str">
        <f t="shared" si="317"/>
        <v/>
      </c>
      <c r="B1467" s="2" t="str">
        <f>IF(OR(Settings!$B$42="",C1467=Settings!$B$42), IF(AND(TRIM(INDEX(StartDateValues,ROW(A1467)))&lt;&gt;"",INDEX(StartDateValues,ROW(A1467))&gt;0),INT(INDEX(StartDateValues,ROW(A1467))),""),"")</f>
        <v/>
      </c>
      <c r="C1467" s="19"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
      <c r="A1468" s="2" t="str">
        <f t="shared" si="317"/>
        <v/>
      </c>
      <c r="B1468" s="2" t="str">
        <f>IF(OR(Settings!$B$42="",C1468=Settings!$B$42), IF(AND(TRIM(INDEX(StartDateValues,ROW(A1468)))&lt;&gt;"",INDEX(StartDateValues,ROW(A1468))&gt;0),INT(INDEX(StartDateValues,ROW(A1468))),""),"")</f>
        <v/>
      </c>
      <c r="C1468" s="19"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
      <c r="A1469" s="2" t="str">
        <f t="shared" si="317"/>
        <v/>
      </c>
      <c r="B1469" s="2" t="str">
        <f>IF(OR(Settings!$B$42="",C1469=Settings!$B$42), IF(AND(TRIM(INDEX(StartDateValues,ROW(A1469)))&lt;&gt;"",INDEX(StartDateValues,ROW(A1469))&gt;0),INT(INDEX(StartDateValues,ROW(A1469))),""),"")</f>
        <v/>
      </c>
      <c r="C1469" s="19"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
      <c r="A1470" s="2" t="str">
        <f t="shared" si="317"/>
        <v/>
      </c>
      <c r="B1470" s="2" t="str">
        <f>IF(OR(Settings!$B$42="",C1470=Settings!$B$42), IF(AND(TRIM(INDEX(StartDateValues,ROW(A1470)))&lt;&gt;"",INDEX(StartDateValues,ROW(A1470))&gt;0),INT(INDEX(StartDateValues,ROW(A1470))),""),"")</f>
        <v/>
      </c>
      <c r="C1470" s="19"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
      <c r="A1471" s="2" t="str">
        <f t="shared" si="317"/>
        <v/>
      </c>
      <c r="B1471" s="2" t="str">
        <f>IF(OR(Settings!$B$42="",C1471=Settings!$B$42), IF(AND(TRIM(INDEX(StartDateValues,ROW(A1471)))&lt;&gt;"",INDEX(StartDateValues,ROW(A1471))&gt;0),INT(INDEX(StartDateValues,ROW(A1471))),""),"")</f>
        <v/>
      </c>
      <c r="C1471" s="19"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
      <c r="A1472" s="2" t="str">
        <f t="shared" si="317"/>
        <v/>
      </c>
      <c r="B1472" s="2" t="str">
        <f>IF(OR(Settings!$B$42="",C1472=Settings!$B$42), IF(AND(TRIM(INDEX(StartDateValues,ROW(A1472)))&lt;&gt;"",INDEX(StartDateValues,ROW(A1472))&gt;0),INT(INDEX(StartDateValues,ROW(A1472))),""),"")</f>
        <v/>
      </c>
      <c r="C1472" s="19"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
      <c r="A1473" s="2" t="str">
        <f t="shared" si="317"/>
        <v/>
      </c>
      <c r="B1473" s="2" t="str">
        <f>IF(OR(Settings!$B$42="",C1473=Settings!$B$42), IF(AND(TRIM(INDEX(StartDateValues,ROW(A1473)))&lt;&gt;"",INDEX(StartDateValues,ROW(A1473))&gt;0),INT(INDEX(StartDateValues,ROW(A1473))),""),"")</f>
        <v/>
      </c>
      <c r="C1473" s="19"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19"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
      <c r="A1475" s="2" t="str">
        <f t="shared" si="331"/>
        <v/>
      </c>
      <c r="B1475" s="2" t="str">
        <f>IF(OR(Settings!$B$42="",C1475=Settings!$B$42), IF(AND(TRIM(INDEX(StartDateValues,ROW(A1475)))&lt;&gt;"",INDEX(StartDateValues,ROW(A1475))&gt;0),INT(INDEX(StartDateValues,ROW(A1475))),""),"")</f>
        <v/>
      </c>
      <c r="C1475" s="19"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
      <c r="A1476" s="2" t="str">
        <f t="shared" si="331"/>
        <v/>
      </c>
      <c r="B1476" s="2" t="str">
        <f>IF(OR(Settings!$B$42="",C1476=Settings!$B$42), IF(AND(TRIM(INDEX(StartDateValues,ROW(A1476)))&lt;&gt;"",INDEX(StartDateValues,ROW(A1476))&gt;0),INT(INDEX(StartDateValues,ROW(A1476))),""),"")</f>
        <v/>
      </c>
      <c r="C1476" s="19"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
      <c r="A1477" s="2" t="str">
        <f t="shared" si="331"/>
        <v/>
      </c>
      <c r="B1477" s="2" t="str">
        <f>IF(OR(Settings!$B$42="",C1477=Settings!$B$42), IF(AND(TRIM(INDEX(StartDateValues,ROW(A1477)))&lt;&gt;"",INDEX(StartDateValues,ROW(A1477))&gt;0),INT(INDEX(StartDateValues,ROW(A1477))),""),"")</f>
        <v/>
      </c>
      <c r="C1477" s="19"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
      <c r="A1478" s="2" t="str">
        <f t="shared" si="331"/>
        <v/>
      </c>
      <c r="B1478" s="2" t="str">
        <f>IF(OR(Settings!$B$42="",C1478=Settings!$B$42), IF(AND(TRIM(INDEX(StartDateValues,ROW(A1478)))&lt;&gt;"",INDEX(StartDateValues,ROW(A1478))&gt;0),INT(INDEX(StartDateValues,ROW(A1478))),""),"")</f>
        <v/>
      </c>
      <c r="C1478" s="19"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
      <c r="A1479" s="2" t="str">
        <f t="shared" si="331"/>
        <v/>
      </c>
      <c r="B1479" s="2" t="str">
        <f>IF(OR(Settings!$B$42="",C1479=Settings!$B$42), IF(AND(TRIM(INDEX(StartDateValues,ROW(A1479)))&lt;&gt;"",INDEX(StartDateValues,ROW(A1479))&gt;0),INT(INDEX(StartDateValues,ROW(A1479))),""),"")</f>
        <v/>
      </c>
      <c r="C1479" s="19"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
      <c r="A1480" s="2" t="str">
        <f t="shared" si="331"/>
        <v/>
      </c>
      <c r="B1480" s="2" t="str">
        <f>IF(OR(Settings!$B$42="",C1480=Settings!$B$42), IF(AND(TRIM(INDEX(StartDateValues,ROW(A1480)))&lt;&gt;"",INDEX(StartDateValues,ROW(A1480))&gt;0),INT(INDEX(StartDateValues,ROW(A1480))),""),"")</f>
        <v/>
      </c>
      <c r="C1480" s="19"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
      <c r="A1481" s="2" t="str">
        <f t="shared" si="331"/>
        <v/>
      </c>
      <c r="B1481" s="2" t="str">
        <f>IF(OR(Settings!$B$42="",C1481=Settings!$B$42), IF(AND(TRIM(INDEX(StartDateValues,ROW(A1481)))&lt;&gt;"",INDEX(StartDateValues,ROW(A1481))&gt;0),INT(INDEX(StartDateValues,ROW(A1481))),""),"")</f>
        <v/>
      </c>
      <c r="C1481" s="19"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
      <c r="A1482" s="2" t="str">
        <f t="shared" si="331"/>
        <v/>
      </c>
      <c r="B1482" s="2" t="str">
        <f>IF(OR(Settings!$B$42="",C1482=Settings!$B$42), IF(AND(TRIM(INDEX(StartDateValues,ROW(A1482)))&lt;&gt;"",INDEX(StartDateValues,ROW(A1482))&gt;0),INT(INDEX(StartDateValues,ROW(A1482))),""),"")</f>
        <v/>
      </c>
      <c r="C1482" s="19"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
      <c r="A1483" s="2" t="str">
        <f t="shared" si="331"/>
        <v/>
      </c>
      <c r="B1483" s="2" t="str">
        <f>IF(OR(Settings!$B$42="",C1483=Settings!$B$42), IF(AND(TRIM(INDEX(StartDateValues,ROW(A1483)))&lt;&gt;"",INDEX(StartDateValues,ROW(A1483))&gt;0),INT(INDEX(StartDateValues,ROW(A1483))),""),"")</f>
        <v/>
      </c>
      <c r="C1483" s="19"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
      <c r="A1484" s="2" t="str">
        <f t="shared" si="331"/>
        <v/>
      </c>
      <c r="B1484" s="2" t="str">
        <f>IF(OR(Settings!$B$42="",C1484=Settings!$B$42), IF(AND(TRIM(INDEX(StartDateValues,ROW(A1484)))&lt;&gt;"",INDEX(StartDateValues,ROW(A1484))&gt;0),INT(INDEX(StartDateValues,ROW(A1484))),""),"")</f>
        <v/>
      </c>
      <c r="C1484" s="19"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
      <c r="A1485" s="2" t="str">
        <f t="shared" si="331"/>
        <v/>
      </c>
      <c r="B1485" s="2" t="str">
        <f>IF(OR(Settings!$B$42="",C1485=Settings!$B$42), IF(AND(TRIM(INDEX(StartDateValues,ROW(A1485)))&lt;&gt;"",INDEX(StartDateValues,ROW(A1485))&gt;0),INT(INDEX(StartDateValues,ROW(A1485))),""),"")</f>
        <v/>
      </c>
      <c r="C1485" s="19"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
      <c r="A1486" s="2" t="str">
        <f t="shared" si="331"/>
        <v/>
      </c>
      <c r="B1486" s="2" t="str">
        <f>IF(OR(Settings!$B$42="",C1486=Settings!$B$42), IF(AND(TRIM(INDEX(StartDateValues,ROW(A1486)))&lt;&gt;"",INDEX(StartDateValues,ROW(A1486))&gt;0),INT(INDEX(StartDateValues,ROW(A1486))),""),"")</f>
        <v/>
      </c>
      <c r="C1486" s="19"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
      <c r="A1487" s="2" t="str">
        <f t="shared" si="331"/>
        <v/>
      </c>
      <c r="B1487" s="2" t="str">
        <f>IF(OR(Settings!$B$42="",C1487=Settings!$B$42), IF(AND(TRIM(INDEX(StartDateValues,ROW(A1487)))&lt;&gt;"",INDEX(StartDateValues,ROW(A1487))&gt;0),INT(INDEX(StartDateValues,ROW(A1487))),""),"")</f>
        <v/>
      </c>
      <c r="C1487" s="19"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
      <c r="A1488" s="2" t="str">
        <f t="shared" si="331"/>
        <v/>
      </c>
      <c r="B1488" s="2" t="str">
        <f>IF(OR(Settings!$B$42="",C1488=Settings!$B$42), IF(AND(TRIM(INDEX(StartDateValues,ROW(A1488)))&lt;&gt;"",INDEX(StartDateValues,ROW(A1488))&gt;0),INT(INDEX(StartDateValues,ROW(A1488))),""),"")</f>
        <v/>
      </c>
      <c r="C1488" s="19"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
      <c r="A1489" s="2" t="str">
        <f t="shared" si="331"/>
        <v/>
      </c>
      <c r="B1489" s="2" t="str">
        <f>IF(OR(Settings!$B$42="",C1489=Settings!$B$42), IF(AND(TRIM(INDEX(StartDateValues,ROW(A1489)))&lt;&gt;"",INDEX(StartDateValues,ROW(A1489))&gt;0),INT(INDEX(StartDateValues,ROW(A1489))),""),"")</f>
        <v/>
      </c>
      <c r="C1489" s="19"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
      <c r="A1490" s="2" t="str">
        <f t="shared" si="331"/>
        <v/>
      </c>
      <c r="B1490" s="2" t="str">
        <f>IF(OR(Settings!$B$42="",C1490=Settings!$B$42), IF(AND(TRIM(INDEX(StartDateValues,ROW(A1490)))&lt;&gt;"",INDEX(StartDateValues,ROW(A1490))&gt;0),INT(INDEX(StartDateValues,ROW(A1490))),""),"")</f>
        <v/>
      </c>
      <c r="C1490" s="19"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
      <c r="A1491" s="2" t="str">
        <f t="shared" si="331"/>
        <v/>
      </c>
      <c r="B1491" s="2" t="str">
        <f>IF(OR(Settings!$B$42="",C1491=Settings!$B$42), IF(AND(TRIM(INDEX(StartDateValues,ROW(A1491)))&lt;&gt;"",INDEX(StartDateValues,ROW(A1491))&gt;0),INT(INDEX(StartDateValues,ROW(A1491))),""),"")</f>
        <v/>
      </c>
      <c r="C1491" s="19"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
      <c r="A1492" s="2" t="str">
        <f t="shared" si="331"/>
        <v/>
      </c>
      <c r="B1492" s="2" t="str">
        <f>IF(OR(Settings!$B$42="",C1492=Settings!$B$42), IF(AND(TRIM(INDEX(StartDateValues,ROW(A1492)))&lt;&gt;"",INDEX(StartDateValues,ROW(A1492))&gt;0),INT(INDEX(StartDateValues,ROW(A1492))),""),"")</f>
        <v/>
      </c>
      <c r="C1492" s="19"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
      <c r="A1493" s="2" t="str">
        <f t="shared" si="331"/>
        <v/>
      </c>
      <c r="B1493" s="2" t="str">
        <f>IF(OR(Settings!$B$42="",C1493=Settings!$B$42), IF(AND(TRIM(INDEX(StartDateValues,ROW(A1493)))&lt;&gt;"",INDEX(StartDateValues,ROW(A1493))&gt;0),INT(INDEX(StartDateValues,ROW(A1493))),""),"")</f>
        <v/>
      </c>
      <c r="C1493" s="19"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
      <c r="A1494" s="2" t="str">
        <f t="shared" si="331"/>
        <v/>
      </c>
      <c r="B1494" s="2" t="str">
        <f>IF(OR(Settings!$B$42="",C1494=Settings!$B$42), IF(AND(TRIM(INDEX(StartDateValues,ROW(A1494)))&lt;&gt;"",INDEX(StartDateValues,ROW(A1494))&gt;0),INT(INDEX(StartDateValues,ROW(A1494))),""),"")</f>
        <v/>
      </c>
      <c r="C1494" s="19"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
      <c r="A1495" s="2" t="str">
        <f t="shared" si="331"/>
        <v/>
      </c>
      <c r="B1495" s="2" t="str">
        <f>IF(OR(Settings!$B$42="",C1495=Settings!$B$42), IF(AND(TRIM(INDEX(StartDateValues,ROW(A1495)))&lt;&gt;"",INDEX(StartDateValues,ROW(A1495))&gt;0),INT(INDEX(StartDateValues,ROW(A1495))),""),"")</f>
        <v/>
      </c>
      <c r="C1495" s="19"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
      <c r="A1496" s="2" t="str">
        <f t="shared" si="331"/>
        <v/>
      </c>
      <c r="B1496" s="2" t="str">
        <f>IF(OR(Settings!$B$42="",C1496=Settings!$B$42), IF(AND(TRIM(INDEX(StartDateValues,ROW(A1496)))&lt;&gt;"",INDEX(StartDateValues,ROW(A1496))&gt;0),INT(INDEX(StartDateValues,ROW(A1496))),""),"")</f>
        <v/>
      </c>
      <c r="C1496" s="19"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
      <c r="A1497" s="2" t="str">
        <f t="shared" si="331"/>
        <v/>
      </c>
      <c r="B1497" s="2" t="str">
        <f>IF(OR(Settings!$B$42="",C1497=Settings!$B$42), IF(AND(TRIM(INDEX(StartDateValues,ROW(A1497)))&lt;&gt;"",INDEX(StartDateValues,ROW(A1497))&gt;0),INT(INDEX(StartDateValues,ROW(A1497))),""),"")</f>
        <v/>
      </c>
      <c r="C1497" s="19"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
      <c r="A1498" s="2" t="str">
        <f t="shared" si="331"/>
        <v/>
      </c>
      <c r="B1498" s="2" t="str">
        <f>IF(OR(Settings!$B$42="",C1498=Settings!$B$42), IF(AND(TRIM(INDEX(StartDateValues,ROW(A1498)))&lt;&gt;"",INDEX(StartDateValues,ROW(A1498))&gt;0),INT(INDEX(StartDateValues,ROW(A1498))),""),"")</f>
        <v/>
      </c>
      <c r="C1498" s="19"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
      <c r="A1499" s="2" t="str">
        <f t="shared" si="331"/>
        <v/>
      </c>
      <c r="B1499" s="2" t="str">
        <f>IF(OR(Settings!$B$42="",C1499=Settings!$B$42), IF(AND(TRIM(INDEX(StartDateValues,ROW(A1499)))&lt;&gt;"",INDEX(StartDateValues,ROW(A1499))&gt;0),INT(INDEX(StartDateValues,ROW(A1499))),""),"")</f>
        <v/>
      </c>
      <c r="C1499" s="19"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
      <c r="A1500" s="2" t="str">
        <f t="shared" si="331"/>
        <v/>
      </c>
      <c r="B1500" s="2" t="str">
        <f>IF(OR(Settings!$B$42="",C1500=Settings!$B$42), IF(AND(TRIM(INDEX(StartDateValues,ROW(A1500)))&lt;&gt;"",INDEX(StartDateValues,ROW(A1500))&gt;0),INT(INDEX(StartDateValues,ROW(A1500))),""),"")</f>
        <v/>
      </c>
      <c r="C1500" s="19"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
      <c r="A1501" s="2" t="str">
        <f t="shared" si="331"/>
        <v/>
      </c>
      <c r="B1501" s="2" t="str">
        <f>IF(OR(Settings!$B$42="",C1501=Settings!$B$42), IF(AND(TRIM(INDEX(StartDateValues,ROW(A1501)))&lt;&gt;"",INDEX(StartDateValues,ROW(A1501))&gt;0),INT(INDEX(StartDateValues,ROW(A1501))),""),"")</f>
        <v/>
      </c>
      <c r="C1501" s="19"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
      <c r="A1502" s="2" t="str">
        <f t="shared" si="331"/>
        <v/>
      </c>
      <c r="B1502" s="2" t="str">
        <f>IF(OR(Settings!$B$42="",C1502=Settings!$B$42), IF(AND(TRIM(INDEX(StartDateValues,ROW(A1502)))&lt;&gt;"",INDEX(StartDateValues,ROW(A1502))&gt;0),INT(INDEX(StartDateValues,ROW(A1502))),""),"")</f>
        <v/>
      </c>
      <c r="C1502" s="19"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
      <c r="A1503" s="2" t="str">
        <f t="shared" si="331"/>
        <v/>
      </c>
      <c r="B1503" s="2" t="str">
        <f>IF(OR(Settings!$B$42="",C1503=Settings!$B$42), IF(AND(TRIM(INDEX(StartDateValues,ROW(A1503)))&lt;&gt;"",INDEX(StartDateValues,ROW(A1503))&gt;0),INT(INDEX(StartDateValues,ROW(A1503))),""),"")</f>
        <v/>
      </c>
      <c r="C1503" s="19"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
      <c r="A1504" s="2" t="str">
        <f t="shared" si="331"/>
        <v/>
      </c>
      <c r="B1504" s="2" t="str">
        <f>IF(OR(Settings!$B$42="",C1504=Settings!$B$42), IF(AND(TRIM(INDEX(StartDateValues,ROW(A1504)))&lt;&gt;"",INDEX(StartDateValues,ROW(A1504))&gt;0),INT(INDEX(StartDateValues,ROW(A1504))),""),"")</f>
        <v/>
      </c>
      <c r="C1504" s="19"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
      <c r="A1505" s="2" t="str">
        <f t="shared" si="331"/>
        <v/>
      </c>
      <c r="B1505" s="2" t="str">
        <f>IF(OR(Settings!$B$42="",C1505=Settings!$B$42), IF(AND(TRIM(INDEX(StartDateValues,ROW(A1505)))&lt;&gt;"",INDEX(StartDateValues,ROW(A1505))&gt;0),INT(INDEX(StartDateValues,ROW(A1505))),""),"")</f>
        <v/>
      </c>
      <c r="C1505" s="19"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
      <c r="A1506" s="2" t="str">
        <f t="shared" si="331"/>
        <v/>
      </c>
      <c r="B1506" s="2" t="str">
        <f>IF(OR(Settings!$B$42="",C1506=Settings!$B$42), IF(AND(TRIM(INDEX(StartDateValues,ROW(A1506)))&lt;&gt;"",INDEX(StartDateValues,ROW(A1506))&gt;0),INT(INDEX(StartDateValues,ROW(A1506))),""),"")</f>
        <v/>
      </c>
      <c r="C1506" s="19"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
      <c r="A1507" s="2" t="str">
        <f t="shared" si="331"/>
        <v/>
      </c>
      <c r="B1507" s="2" t="str">
        <f>IF(OR(Settings!$B$42="",C1507=Settings!$B$42), IF(AND(TRIM(INDEX(StartDateValues,ROW(A1507)))&lt;&gt;"",INDEX(StartDateValues,ROW(A1507))&gt;0),INT(INDEX(StartDateValues,ROW(A1507))),""),"")</f>
        <v/>
      </c>
      <c r="C1507" s="19"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
      <c r="A1508" s="2" t="str">
        <f t="shared" si="331"/>
        <v/>
      </c>
      <c r="B1508" s="2" t="str">
        <f>IF(OR(Settings!$B$42="",C1508=Settings!$B$42), IF(AND(TRIM(INDEX(StartDateValues,ROW(A1508)))&lt;&gt;"",INDEX(StartDateValues,ROW(A1508))&gt;0),INT(INDEX(StartDateValues,ROW(A1508))),""),"")</f>
        <v/>
      </c>
      <c r="C1508" s="19"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
      <c r="A1509" s="2" t="str">
        <f t="shared" si="331"/>
        <v/>
      </c>
      <c r="B1509" s="2" t="str">
        <f>IF(OR(Settings!$B$42="",C1509=Settings!$B$42), IF(AND(TRIM(INDEX(StartDateValues,ROW(A1509)))&lt;&gt;"",INDEX(StartDateValues,ROW(A1509))&gt;0),INT(INDEX(StartDateValues,ROW(A1509))),""),"")</f>
        <v/>
      </c>
      <c r="C1509" s="19"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
      <c r="A1510" s="2" t="str">
        <f t="shared" si="331"/>
        <v/>
      </c>
      <c r="B1510" s="2" t="str">
        <f>IF(OR(Settings!$B$42="",C1510=Settings!$B$42), IF(AND(TRIM(INDEX(StartDateValues,ROW(A1510)))&lt;&gt;"",INDEX(StartDateValues,ROW(A1510))&gt;0),INT(INDEX(StartDateValues,ROW(A1510))),""),"")</f>
        <v/>
      </c>
      <c r="C1510" s="19"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
      <c r="A1511" s="2" t="str">
        <f t="shared" si="331"/>
        <v/>
      </c>
      <c r="B1511" s="2" t="str">
        <f>IF(OR(Settings!$B$42="",C1511=Settings!$B$42), IF(AND(TRIM(INDEX(StartDateValues,ROW(A1511)))&lt;&gt;"",INDEX(StartDateValues,ROW(A1511))&gt;0),INT(INDEX(StartDateValues,ROW(A1511))),""),"")</f>
        <v/>
      </c>
      <c r="C1511" s="19"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
      <c r="A1512" s="2" t="str">
        <f t="shared" si="331"/>
        <v/>
      </c>
      <c r="B1512" s="2" t="str">
        <f>IF(OR(Settings!$B$42="",C1512=Settings!$B$42), IF(AND(TRIM(INDEX(StartDateValues,ROW(A1512)))&lt;&gt;"",INDEX(StartDateValues,ROW(A1512))&gt;0),INT(INDEX(StartDateValues,ROW(A1512))),""),"")</f>
        <v/>
      </c>
      <c r="C1512" s="19"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
      <c r="A1513" s="2" t="str">
        <f t="shared" si="331"/>
        <v/>
      </c>
      <c r="B1513" s="2" t="str">
        <f>IF(OR(Settings!$B$42="",C1513=Settings!$B$42), IF(AND(TRIM(INDEX(StartDateValues,ROW(A1513)))&lt;&gt;"",INDEX(StartDateValues,ROW(A1513))&gt;0),INT(INDEX(StartDateValues,ROW(A1513))),""),"")</f>
        <v/>
      </c>
      <c r="C1513" s="19"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
      <c r="A1514" s="2" t="str">
        <f t="shared" si="331"/>
        <v/>
      </c>
      <c r="B1514" s="2" t="str">
        <f>IF(OR(Settings!$B$42="",C1514=Settings!$B$42), IF(AND(TRIM(INDEX(StartDateValues,ROW(A1514)))&lt;&gt;"",INDEX(StartDateValues,ROW(A1514))&gt;0),INT(INDEX(StartDateValues,ROW(A1514))),""),"")</f>
        <v/>
      </c>
      <c r="C1514" s="19"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
      <c r="A1515" s="2" t="str">
        <f t="shared" si="331"/>
        <v/>
      </c>
      <c r="B1515" s="2" t="str">
        <f>IF(OR(Settings!$B$42="",C1515=Settings!$B$42), IF(AND(TRIM(INDEX(StartDateValues,ROW(A1515)))&lt;&gt;"",INDEX(StartDateValues,ROW(A1515))&gt;0),INT(INDEX(StartDateValues,ROW(A1515))),""),"")</f>
        <v/>
      </c>
      <c r="C1515" s="19"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
      <c r="A1516" s="2" t="str">
        <f t="shared" si="331"/>
        <v/>
      </c>
      <c r="B1516" s="2" t="str">
        <f>IF(OR(Settings!$B$42="",C1516=Settings!$B$42), IF(AND(TRIM(INDEX(StartDateValues,ROW(A1516)))&lt;&gt;"",INDEX(StartDateValues,ROW(A1516))&gt;0),INT(INDEX(StartDateValues,ROW(A1516))),""),"")</f>
        <v/>
      </c>
      <c r="C1516" s="19"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
      <c r="A1517" s="2" t="str">
        <f t="shared" si="331"/>
        <v/>
      </c>
      <c r="B1517" s="2" t="str">
        <f>IF(OR(Settings!$B$42="",C1517=Settings!$B$42), IF(AND(TRIM(INDEX(StartDateValues,ROW(A1517)))&lt;&gt;"",INDEX(StartDateValues,ROW(A1517))&gt;0),INT(INDEX(StartDateValues,ROW(A1517))),""),"")</f>
        <v/>
      </c>
      <c r="C1517" s="19"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
      <c r="A1518" s="2" t="str">
        <f t="shared" si="331"/>
        <v/>
      </c>
      <c r="B1518" s="2" t="str">
        <f>IF(OR(Settings!$B$42="",C1518=Settings!$B$42), IF(AND(TRIM(INDEX(StartDateValues,ROW(A1518)))&lt;&gt;"",INDEX(StartDateValues,ROW(A1518))&gt;0),INT(INDEX(StartDateValues,ROW(A1518))),""),"")</f>
        <v/>
      </c>
      <c r="C1518" s="19"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
      <c r="A1519" s="2" t="str">
        <f t="shared" si="331"/>
        <v/>
      </c>
      <c r="B1519" s="2" t="str">
        <f>IF(OR(Settings!$B$42="",C1519=Settings!$B$42), IF(AND(TRIM(INDEX(StartDateValues,ROW(A1519)))&lt;&gt;"",INDEX(StartDateValues,ROW(A1519))&gt;0),INT(INDEX(StartDateValues,ROW(A1519))),""),"")</f>
        <v/>
      </c>
      <c r="C1519" s="19"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
      <c r="A1520" s="2" t="str">
        <f t="shared" si="331"/>
        <v/>
      </c>
      <c r="B1520" s="2" t="str">
        <f>IF(OR(Settings!$B$42="",C1520=Settings!$B$42), IF(AND(TRIM(INDEX(StartDateValues,ROW(A1520)))&lt;&gt;"",INDEX(StartDateValues,ROW(A1520))&gt;0),INT(INDEX(StartDateValues,ROW(A1520))),""),"")</f>
        <v/>
      </c>
      <c r="C1520" s="19"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
      <c r="A1521" s="2" t="str">
        <f t="shared" si="331"/>
        <v/>
      </c>
      <c r="B1521" s="2" t="str">
        <f>IF(OR(Settings!$B$42="",C1521=Settings!$B$42), IF(AND(TRIM(INDEX(StartDateValues,ROW(A1521)))&lt;&gt;"",INDEX(StartDateValues,ROW(A1521))&gt;0),INT(INDEX(StartDateValues,ROW(A1521))),""),"")</f>
        <v/>
      </c>
      <c r="C1521" s="19"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
      <c r="A1522" s="2" t="str">
        <f t="shared" si="331"/>
        <v/>
      </c>
      <c r="B1522" s="2" t="str">
        <f>IF(OR(Settings!$B$42="",C1522=Settings!$B$42), IF(AND(TRIM(INDEX(StartDateValues,ROW(A1522)))&lt;&gt;"",INDEX(StartDateValues,ROW(A1522))&gt;0),INT(INDEX(StartDateValues,ROW(A1522))),""),"")</f>
        <v/>
      </c>
      <c r="C1522" s="19"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
      <c r="A1523" s="2" t="str">
        <f t="shared" si="331"/>
        <v/>
      </c>
      <c r="B1523" s="2" t="str">
        <f>IF(OR(Settings!$B$42="",C1523=Settings!$B$42), IF(AND(TRIM(INDEX(StartDateValues,ROW(A1523)))&lt;&gt;"",INDEX(StartDateValues,ROW(A1523))&gt;0),INT(INDEX(StartDateValues,ROW(A1523))),""),"")</f>
        <v/>
      </c>
      <c r="C1523" s="19"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
      <c r="A1524" s="2" t="str">
        <f t="shared" si="331"/>
        <v/>
      </c>
      <c r="B1524" s="2" t="str">
        <f>IF(OR(Settings!$B$42="",C1524=Settings!$B$42), IF(AND(TRIM(INDEX(StartDateValues,ROW(A1524)))&lt;&gt;"",INDEX(StartDateValues,ROW(A1524))&gt;0),INT(INDEX(StartDateValues,ROW(A1524))),""),"")</f>
        <v/>
      </c>
      <c r="C1524" s="19"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
      <c r="A1525" s="2" t="str">
        <f t="shared" si="331"/>
        <v/>
      </c>
      <c r="B1525" s="2" t="str">
        <f>IF(OR(Settings!$B$42="",C1525=Settings!$B$42), IF(AND(TRIM(INDEX(StartDateValues,ROW(A1525)))&lt;&gt;"",INDEX(StartDateValues,ROW(A1525))&gt;0),INT(INDEX(StartDateValues,ROW(A1525))),""),"")</f>
        <v/>
      </c>
      <c r="C1525" s="19"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
      <c r="A1526" s="2" t="str">
        <f t="shared" si="331"/>
        <v/>
      </c>
      <c r="B1526" s="2" t="str">
        <f>IF(OR(Settings!$B$42="",C1526=Settings!$B$42), IF(AND(TRIM(INDEX(StartDateValues,ROW(A1526)))&lt;&gt;"",INDEX(StartDateValues,ROW(A1526))&gt;0),INT(INDEX(StartDateValues,ROW(A1526))),""),"")</f>
        <v/>
      </c>
      <c r="C1526" s="19"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
      <c r="A1527" s="2" t="str">
        <f t="shared" si="331"/>
        <v/>
      </c>
      <c r="B1527" s="2" t="str">
        <f>IF(OR(Settings!$B$42="",C1527=Settings!$B$42), IF(AND(TRIM(INDEX(StartDateValues,ROW(A1527)))&lt;&gt;"",INDEX(StartDateValues,ROW(A1527))&gt;0),INT(INDEX(StartDateValues,ROW(A1527))),""),"")</f>
        <v/>
      </c>
      <c r="C1527" s="19"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
      <c r="A1528" s="2" t="str">
        <f t="shared" si="331"/>
        <v/>
      </c>
      <c r="B1528" s="2" t="str">
        <f>IF(OR(Settings!$B$42="",C1528=Settings!$B$42), IF(AND(TRIM(INDEX(StartDateValues,ROW(A1528)))&lt;&gt;"",INDEX(StartDateValues,ROW(A1528))&gt;0),INT(INDEX(StartDateValues,ROW(A1528))),""),"")</f>
        <v/>
      </c>
      <c r="C1528" s="19"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
      <c r="A1529" s="2" t="str">
        <f t="shared" si="331"/>
        <v/>
      </c>
      <c r="B1529" s="2" t="str">
        <f>IF(OR(Settings!$B$42="",C1529=Settings!$B$42), IF(AND(TRIM(INDEX(StartDateValues,ROW(A1529)))&lt;&gt;"",INDEX(StartDateValues,ROW(A1529))&gt;0),INT(INDEX(StartDateValues,ROW(A1529))),""),"")</f>
        <v/>
      </c>
      <c r="C1529" s="19"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
      <c r="A1530" s="2" t="str">
        <f t="shared" si="331"/>
        <v/>
      </c>
      <c r="B1530" s="2" t="str">
        <f>IF(OR(Settings!$B$42="",C1530=Settings!$B$42), IF(AND(TRIM(INDEX(StartDateValues,ROW(A1530)))&lt;&gt;"",INDEX(StartDateValues,ROW(A1530))&gt;0),INT(INDEX(StartDateValues,ROW(A1530))),""),"")</f>
        <v/>
      </c>
      <c r="C1530" s="19"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
      <c r="A1531" s="2" t="str">
        <f t="shared" si="331"/>
        <v/>
      </c>
      <c r="B1531" s="2" t="str">
        <f>IF(OR(Settings!$B$42="",C1531=Settings!$B$42), IF(AND(TRIM(INDEX(StartDateValues,ROW(A1531)))&lt;&gt;"",INDEX(StartDateValues,ROW(A1531))&gt;0),INT(INDEX(StartDateValues,ROW(A1531))),""),"")</f>
        <v/>
      </c>
      <c r="C1531" s="19"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
      <c r="A1532" s="2" t="str">
        <f t="shared" si="331"/>
        <v/>
      </c>
      <c r="B1532" s="2" t="str">
        <f>IF(OR(Settings!$B$42="",C1532=Settings!$B$42), IF(AND(TRIM(INDEX(StartDateValues,ROW(A1532)))&lt;&gt;"",INDEX(StartDateValues,ROW(A1532))&gt;0),INT(INDEX(StartDateValues,ROW(A1532))),""),"")</f>
        <v/>
      </c>
      <c r="C1532" s="19"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
      <c r="A1533" s="2" t="str">
        <f t="shared" si="331"/>
        <v/>
      </c>
      <c r="B1533" s="2" t="str">
        <f>IF(OR(Settings!$B$42="",C1533=Settings!$B$42), IF(AND(TRIM(INDEX(StartDateValues,ROW(A1533)))&lt;&gt;"",INDEX(StartDateValues,ROW(A1533))&gt;0),INT(INDEX(StartDateValues,ROW(A1533))),""),"")</f>
        <v/>
      </c>
      <c r="C1533" s="19"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
      <c r="A1534" s="2" t="str">
        <f t="shared" si="331"/>
        <v/>
      </c>
      <c r="B1534" s="2" t="str">
        <f>IF(OR(Settings!$B$42="",C1534=Settings!$B$42), IF(AND(TRIM(INDEX(StartDateValues,ROW(A1534)))&lt;&gt;"",INDEX(StartDateValues,ROW(A1534))&gt;0),INT(INDEX(StartDateValues,ROW(A1534))),""),"")</f>
        <v/>
      </c>
      <c r="C1534" s="19"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
      <c r="A1535" s="2" t="str">
        <f t="shared" si="331"/>
        <v/>
      </c>
      <c r="B1535" s="2" t="str">
        <f>IF(OR(Settings!$B$42="",C1535=Settings!$B$42), IF(AND(TRIM(INDEX(StartDateValues,ROW(A1535)))&lt;&gt;"",INDEX(StartDateValues,ROW(A1535))&gt;0),INT(INDEX(StartDateValues,ROW(A1535))),""),"")</f>
        <v/>
      </c>
      <c r="C1535" s="19"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
      <c r="A1536" s="2" t="str">
        <f t="shared" si="331"/>
        <v/>
      </c>
      <c r="B1536" s="2" t="str">
        <f>IF(OR(Settings!$B$42="",C1536=Settings!$B$42), IF(AND(TRIM(INDEX(StartDateValues,ROW(A1536)))&lt;&gt;"",INDEX(StartDateValues,ROW(A1536))&gt;0),INT(INDEX(StartDateValues,ROW(A1536))),""),"")</f>
        <v/>
      </c>
      <c r="C1536" s="19"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
      <c r="A1537" s="2" t="str">
        <f t="shared" si="331"/>
        <v/>
      </c>
      <c r="B1537" s="2" t="str">
        <f>IF(OR(Settings!$B$42="",C1537=Settings!$B$42), IF(AND(TRIM(INDEX(StartDateValues,ROW(A1537)))&lt;&gt;"",INDEX(StartDateValues,ROW(A1537))&gt;0),INT(INDEX(StartDateValues,ROW(A1537))),""),"")</f>
        <v/>
      </c>
      <c r="C1537" s="19"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19"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
      <c r="A1539" s="2" t="str">
        <f t="shared" si="345"/>
        <v/>
      </c>
      <c r="B1539" s="2" t="str">
        <f>IF(OR(Settings!$B$42="",C1539=Settings!$B$42), IF(AND(TRIM(INDEX(StartDateValues,ROW(A1539)))&lt;&gt;"",INDEX(StartDateValues,ROW(A1539))&gt;0),INT(INDEX(StartDateValues,ROW(A1539))),""),"")</f>
        <v/>
      </c>
      <c r="C1539" s="19"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
      <c r="A1540" s="2" t="str">
        <f t="shared" si="345"/>
        <v/>
      </c>
      <c r="B1540" s="2" t="str">
        <f>IF(OR(Settings!$B$42="",C1540=Settings!$B$42), IF(AND(TRIM(INDEX(StartDateValues,ROW(A1540)))&lt;&gt;"",INDEX(StartDateValues,ROW(A1540))&gt;0),INT(INDEX(StartDateValues,ROW(A1540))),""),"")</f>
        <v/>
      </c>
      <c r="C1540" s="19"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
      <c r="A1541" s="2" t="str">
        <f t="shared" si="345"/>
        <v/>
      </c>
      <c r="B1541" s="2" t="str">
        <f>IF(OR(Settings!$B$42="",C1541=Settings!$B$42), IF(AND(TRIM(INDEX(StartDateValues,ROW(A1541)))&lt;&gt;"",INDEX(StartDateValues,ROW(A1541))&gt;0),INT(INDEX(StartDateValues,ROW(A1541))),""),"")</f>
        <v/>
      </c>
      <c r="C1541" s="19"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
      <c r="A1542" s="2" t="str">
        <f t="shared" si="345"/>
        <v/>
      </c>
      <c r="B1542" s="2" t="str">
        <f>IF(OR(Settings!$B$42="",C1542=Settings!$B$42), IF(AND(TRIM(INDEX(StartDateValues,ROW(A1542)))&lt;&gt;"",INDEX(StartDateValues,ROW(A1542))&gt;0),INT(INDEX(StartDateValues,ROW(A1542))),""),"")</f>
        <v/>
      </c>
      <c r="C1542" s="19"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
      <c r="A1543" s="2" t="str">
        <f t="shared" si="345"/>
        <v/>
      </c>
      <c r="B1543" s="2" t="str">
        <f>IF(OR(Settings!$B$42="",C1543=Settings!$B$42), IF(AND(TRIM(INDEX(StartDateValues,ROW(A1543)))&lt;&gt;"",INDEX(StartDateValues,ROW(A1543))&gt;0),INT(INDEX(StartDateValues,ROW(A1543))),""),"")</f>
        <v/>
      </c>
      <c r="C1543" s="19"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
      <c r="A1544" s="2" t="str">
        <f t="shared" si="345"/>
        <v/>
      </c>
      <c r="B1544" s="2" t="str">
        <f>IF(OR(Settings!$B$42="",C1544=Settings!$B$42), IF(AND(TRIM(INDEX(StartDateValues,ROW(A1544)))&lt;&gt;"",INDEX(StartDateValues,ROW(A1544))&gt;0),INT(INDEX(StartDateValues,ROW(A1544))),""),"")</f>
        <v/>
      </c>
      <c r="C1544" s="19"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
      <c r="A1545" s="2" t="str">
        <f t="shared" si="345"/>
        <v/>
      </c>
      <c r="B1545" s="2" t="str">
        <f>IF(OR(Settings!$B$42="",C1545=Settings!$B$42), IF(AND(TRIM(INDEX(StartDateValues,ROW(A1545)))&lt;&gt;"",INDEX(StartDateValues,ROW(A1545))&gt;0),INT(INDEX(StartDateValues,ROW(A1545))),""),"")</f>
        <v/>
      </c>
      <c r="C1545" s="19"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
      <c r="A1546" s="2" t="str">
        <f t="shared" si="345"/>
        <v/>
      </c>
      <c r="B1546" s="2" t="str">
        <f>IF(OR(Settings!$B$42="",C1546=Settings!$B$42), IF(AND(TRIM(INDEX(StartDateValues,ROW(A1546)))&lt;&gt;"",INDEX(StartDateValues,ROW(A1546))&gt;0),INT(INDEX(StartDateValues,ROW(A1546))),""),"")</f>
        <v/>
      </c>
      <c r="C1546" s="19"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
      <c r="A1547" s="2" t="str">
        <f t="shared" si="345"/>
        <v/>
      </c>
      <c r="B1547" s="2" t="str">
        <f>IF(OR(Settings!$B$42="",C1547=Settings!$B$42), IF(AND(TRIM(INDEX(StartDateValues,ROW(A1547)))&lt;&gt;"",INDEX(StartDateValues,ROW(A1547))&gt;0),INT(INDEX(StartDateValues,ROW(A1547))),""),"")</f>
        <v/>
      </c>
      <c r="C1547" s="19"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
      <c r="A1548" s="2" t="str">
        <f t="shared" si="345"/>
        <v/>
      </c>
      <c r="B1548" s="2" t="str">
        <f>IF(OR(Settings!$B$42="",C1548=Settings!$B$42), IF(AND(TRIM(INDEX(StartDateValues,ROW(A1548)))&lt;&gt;"",INDEX(StartDateValues,ROW(A1548))&gt;0),INT(INDEX(StartDateValues,ROW(A1548))),""),"")</f>
        <v/>
      </c>
      <c r="C1548" s="19"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
      <c r="A1549" s="2" t="str">
        <f t="shared" si="345"/>
        <v/>
      </c>
      <c r="B1549" s="2" t="str">
        <f>IF(OR(Settings!$B$42="",C1549=Settings!$B$42), IF(AND(TRIM(INDEX(StartDateValues,ROW(A1549)))&lt;&gt;"",INDEX(StartDateValues,ROW(A1549))&gt;0),INT(INDEX(StartDateValues,ROW(A1549))),""),"")</f>
        <v/>
      </c>
      <c r="C1549" s="19"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
      <c r="A1550" s="2" t="str">
        <f t="shared" si="345"/>
        <v/>
      </c>
      <c r="B1550" s="2" t="str">
        <f>IF(OR(Settings!$B$42="",C1550=Settings!$B$42), IF(AND(TRIM(INDEX(StartDateValues,ROW(A1550)))&lt;&gt;"",INDEX(StartDateValues,ROW(A1550))&gt;0),INT(INDEX(StartDateValues,ROW(A1550))),""),"")</f>
        <v/>
      </c>
      <c r="C1550" s="19"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
      <c r="A1551" s="2" t="str">
        <f t="shared" si="345"/>
        <v/>
      </c>
      <c r="B1551" s="2" t="str">
        <f>IF(OR(Settings!$B$42="",C1551=Settings!$B$42), IF(AND(TRIM(INDEX(StartDateValues,ROW(A1551)))&lt;&gt;"",INDEX(StartDateValues,ROW(A1551))&gt;0),INT(INDEX(StartDateValues,ROW(A1551))),""),"")</f>
        <v/>
      </c>
      <c r="C1551" s="19"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
      <c r="A1552" s="2" t="str">
        <f t="shared" si="345"/>
        <v/>
      </c>
      <c r="B1552" s="2" t="str">
        <f>IF(OR(Settings!$B$42="",C1552=Settings!$B$42), IF(AND(TRIM(INDEX(StartDateValues,ROW(A1552)))&lt;&gt;"",INDEX(StartDateValues,ROW(A1552))&gt;0),INT(INDEX(StartDateValues,ROW(A1552))),""),"")</f>
        <v/>
      </c>
      <c r="C1552" s="19"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
      <c r="A1553" s="2" t="str">
        <f t="shared" si="345"/>
        <v/>
      </c>
      <c r="B1553" s="2" t="str">
        <f>IF(OR(Settings!$B$42="",C1553=Settings!$B$42), IF(AND(TRIM(INDEX(StartDateValues,ROW(A1553)))&lt;&gt;"",INDEX(StartDateValues,ROW(A1553))&gt;0),INT(INDEX(StartDateValues,ROW(A1553))),""),"")</f>
        <v/>
      </c>
      <c r="C1553" s="19"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
      <c r="A1554" s="2" t="str">
        <f t="shared" si="345"/>
        <v/>
      </c>
      <c r="B1554" s="2" t="str">
        <f>IF(OR(Settings!$B$42="",C1554=Settings!$B$42), IF(AND(TRIM(INDEX(StartDateValues,ROW(A1554)))&lt;&gt;"",INDEX(StartDateValues,ROW(A1554))&gt;0),INT(INDEX(StartDateValues,ROW(A1554))),""),"")</f>
        <v/>
      </c>
      <c r="C1554" s="19"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
      <c r="A1555" s="2" t="str">
        <f t="shared" si="345"/>
        <v/>
      </c>
      <c r="B1555" s="2" t="str">
        <f>IF(OR(Settings!$B$42="",C1555=Settings!$B$42), IF(AND(TRIM(INDEX(StartDateValues,ROW(A1555)))&lt;&gt;"",INDEX(StartDateValues,ROW(A1555))&gt;0),INT(INDEX(StartDateValues,ROW(A1555))),""),"")</f>
        <v/>
      </c>
      <c r="C1555" s="19"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
      <c r="A1556" s="2" t="str">
        <f t="shared" si="345"/>
        <v/>
      </c>
      <c r="B1556" s="2" t="str">
        <f>IF(OR(Settings!$B$42="",C1556=Settings!$B$42), IF(AND(TRIM(INDEX(StartDateValues,ROW(A1556)))&lt;&gt;"",INDEX(StartDateValues,ROW(A1556))&gt;0),INT(INDEX(StartDateValues,ROW(A1556))),""),"")</f>
        <v/>
      </c>
      <c r="C1556" s="19"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
      <c r="A1557" s="2" t="str">
        <f t="shared" si="345"/>
        <v/>
      </c>
      <c r="B1557" s="2" t="str">
        <f>IF(OR(Settings!$B$42="",C1557=Settings!$B$42), IF(AND(TRIM(INDEX(StartDateValues,ROW(A1557)))&lt;&gt;"",INDEX(StartDateValues,ROW(A1557))&gt;0),INT(INDEX(StartDateValues,ROW(A1557))),""),"")</f>
        <v/>
      </c>
      <c r="C1557" s="19"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
      <c r="A1558" s="2" t="str">
        <f t="shared" si="345"/>
        <v/>
      </c>
      <c r="B1558" s="2" t="str">
        <f>IF(OR(Settings!$B$42="",C1558=Settings!$B$42), IF(AND(TRIM(INDEX(StartDateValues,ROW(A1558)))&lt;&gt;"",INDEX(StartDateValues,ROW(A1558))&gt;0),INT(INDEX(StartDateValues,ROW(A1558))),""),"")</f>
        <v/>
      </c>
      <c r="C1558" s="19"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
      <c r="A1559" s="2" t="str">
        <f t="shared" si="345"/>
        <v/>
      </c>
      <c r="B1559" s="2" t="str">
        <f>IF(OR(Settings!$B$42="",C1559=Settings!$B$42), IF(AND(TRIM(INDEX(StartDateValues,ROW(A1559)))&lt;&gt;"",INDEX(StartDateValues,ROW(A1559))&gt;0),INT(INDEX(StartDateValues,ROW(A1559))),""),"")</f>
        <v/>
      </c>
      <c r="C1559" s="19"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
      <c r="A1560" s="2" t="str">
        <f t="shared" si="345"/>
        <v/>
      </c>
      <c r="B1560" s="2" t="str">
        <f>IF(OR(Settings!$B$42="",C1560=Settings!$B$42), IF(AND(TRIM(INDEX(StartDateValues,ROW(A1560)))&lt;&gt;"",INDEX(StartDateValues,ROW(A1560))&gt;0),INT(INDEX(StartDateValues,ROW(A1560))),""),"")</f>
        <v/>
      </c>
      <c r="C1560" s="19"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
      <c r="A1561" s="2" t="str">
        <f t="shared" si="345"/>
        <v/>
      </c>
      <c r="B1561" s="2" t="str">
        <f>IF(OR(Settings!$B$42="",C1561=Settings!$B$42), IF(AND(TRIM(INDEX(StartDateValues,ROW(A1561)))&lt;&gt;"",INDEX(StartDateValues,ROW(A1561))&gt;0),INT(INDEX(StartDateValues,ROW(A1561))),""),"")</f>
        <v/>
      </c>
      <c r="C1561" s="19"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
      <c r="A1562" s="2" t="str">
        <f t="shared" si="345"/>
        <v/>
      </c>
      <c r="B1562" s="2" t="str">
        <f>IF(OR(Settings!$B$42="",C1562=Settings!$B$42), IF(AND(TRIM(INDEX(StartDateValues,ROW(A1562)))&lt;&gt;"",INDEX(StartDateValues,ROW(A1562))&gt;0),INT(INDEX(StartDateValues,ROW(A1562))),""),"")</f>
        <v/>
      </c>
      <c r="C1562" s="19"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
      <c r="A1563" s="2" t="str">
        <f t="shared" si="345"/>
        <v/>
      </c>
      <c r="B1563" s="2" t="str">
        <f>IF(OR(Settings!$B$42="",C1563=Settings!$B$42), IF(AND(TRIM(INDEX(StartDateValues,ROW(A1563)))&lt;&gt;"",INDEX(StartDateValues,ROW(A1563))&gt;0),INT(INDEX(StartDateValues,ROW(A1563))),""),"")</f>
        <v/>
      </c>
      <c r="C1563" s="19"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
      <c r="A1564" s="2" t="str">
        <f t="shared" si="345"/>
        <v/>
      </c>
      <c r="B1564" s="2" t="str">
        <f>IF(OR(Settings!$B$42="",C1564=Settings!$B$42), IF(AND(TRIM(INDEX(StartDateValues,ROW(A1564)))&lt;&gt;"",INDEX(StartDateValues,ROW(A1564))&gt;0),INT(INDEX(StartDateValues,ROW(A1564))),""),"")</f>
        <v/>
      </c>
      <c r="C1564" s="19"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
      <c r="A1565" s="2" t="str">
        <f t="shared" si="345"/>
        <v/>
      </c>
      <c r="B1565" s="2" t="str">
        <f>IF(OR(Settings!$B$42="",C1565=Settings!$B$42), IF(AND(TRIM(INDEX(StartDateValues,ROW(A1565)))&lt;&gt;"",INDEX(StartDateValues,ROW(A1565))&gt;0),INT(INDEX(StartDateValues,ROW(A1565))),""),"")</f>
        <v/>
      </c>
      <c r="C1565" s="19"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
      <c r="A1566" s="2" t="str">
        <f t="shared" si="345"/>
        <v/>
      </c>
      <c r="B1566" s="2" t="str">
        <f>IF(OR(Settings!$B$42="",C1566=Settings!$B$42), IF(AND(TRIM(INDEX(StartDateValues,ROW(A1566)))&lt;&gt;"",INDEX(StartDateValues,ROW(A1566))&gt;0),INT(INDEX(StartDateValues,ROW(A1566))),""),"")</f>
        <v/>
      </c>
      <c r="C1566" s="19"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
      <c r="A1567" s="2" t="str">
        <f t="shared" si="345"/>
        <v/>
      </c>
      <c r="B1567" s="2" t="str">
        <f>IF(OR(Settings!$B$42="",C1567=Settings!$B$42), IF(AND(TRIM(INDEX(StartDateValues,ROW(A1567)))&lt;&gt;"",INDEX(StartDateValues,ROW(A1567))&gt;0),INT(INDEX(StartDateValues,ROW(A1567))),""),"")</f>
        <v/>
      </c>
      <c r="C1567" s="19"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
      <c r="A1568" s="2" t="str">
        <f t="shared" si="345"/>
        <v/>
      </c>
      <c r="B1568" s="2" t="str">
        <f>IF(OR(Settings!$B$42="",C1568=Settings!$B$42), IF(AND(TRIM(INDEX(StartDateValues,ROW(A1568)))&lt;&gt;"",INDEX(StartDateValues,ROW(A1568))&gt;0),INT(INDEX(StartDateValues,ROW(A1568))),""),"")</f>
        <v/>
      </c>
      <c r="C1568" s="19"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
      <c r="A1569" s="2" t="str">
        <f t="shared" si="345"/>
        <v/>
      </c>
      <c r="B1569" s="2" t="str">
        <f>IF(OR(Settings!$B$42="",C1569=Settings!$B$42), IF(AND(TRIM(INDEX(StartDateValues,ROW(A1569)))&lt;&gt;"",INDEX(StartDateValues,ROW(A1569))&gt;0),INT(INDEX(StartDateValues,ROW(A1569))),""),"")</f>
        <v/>
      </c>
      <c r="C1569" s="19"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
      <c r="A1570" s="2" t="str">
        <f t="shared" si="345"/>
        <v/>
      </c>
      <c r="B1570" s="2" t="str">
        <f>IF(OR(Settings!$B$42="",C1570=Settings!$B$42), IF(AND(TRIM(INDEX(StartDateValues,ROW(A1570)))&lt;&gt;"",INDEX(StartDateValues,ROW(A1570))&gt;0),INT(INDEX(StartDateValues,ROW(A1570))),""),"")</f>
        <v/>
      </c>
      <c r="C1570" s="19"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
      <c r="A1571" s="2" t="str">
        <f t="shared" si="345"/>
        <v/>
      </c>
      <c r="B1571" s="2" t="str">
        <f>IF(OR(Settings!$B$42="",C1571=Settings!$B$42), IF(AND(TRIM(INDEX(StartDateValues,ROW(A1571)))&lt;&gt;"",INDEX(StartDateValues,ROW(A1571))&gt;0),INT(INDEX(StartDateValues,ROW(A1571))),""),"")</f>
        <v/>
      </c>
      <c r="C1571" s="19"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
      <c r="A1572" s="2" t="str">
        <f t="shared" si="345"/>
        <v/>
      </c>
      <c r="B1572" s="2" t="str">
        <f>IF(OR(Settings!$B$42="",C1572=Settings!$B$42), IF(AND(TRIM(INDEX(StartDateValues,ROW(A1572)))&lt;&gt;"",INDEX(StartDateValues,ROW(A1572))&gt;0),INT(INDEX(StartDateValues,ROW(A1572))),""),"")</f>
        <v/>
      </c>
      <c r="C1572" s="19"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
      <c r="A1573" s="2" t="str">
        <f t="shared" si="345"/>
        <v/>
      </c>
      <c r="B1573" s="2" t="str">
        <f>IF(OR(Settings!$B$42="",C1573=Settings!$B$42), IF(AND(TRIM(INDEX(StartDateValues,ROW(A1573)))&lt;&gt;"",INDEX(StartDateValues,ROW(A1573))&gt;0),INT(INDEX(StartDateValues,ROW(A1573))),""),"")</f>
        <v/>
      </c>
      <c r="C1573" s="19"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
      <c r="A1574" s="2" t="str">
        <f t="shared" si="345"/>
        <v/>
      </c>
      <c r="B1574" s="2" t="str">
        <f>IF(OR(Settings!$B$42="",C1574=Settings!$B$42), IF(AND(TRIM(INDEX(StartDateValues,ROW(A1574)))&lt;&gt;"",INDEX(StartDateValues,ROW(A1574))&gt;0),INT(INDEX(StartDateValues,ROW(A1574))),""),"")</f>
        <v/>
      </c>
      <c r="C1574" s="19"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
      <c r="A1575" s="2" t="str">
        <f t="shared" si="345"/>
        <v/>
      </c>
      <c r="B1575" s="2" t="str">
        <f>IF(OR(Settings!$B$42="",C1575=Settings!$B$42), IF(AND(TRIM(INDEX(StartDateValues,ROW(A1575)))&lt;&gt;"",INDEX(StartDateValues,ROW(A1575))&gt;0),INT(INDEX(StartDateValues,ROW(A1575))),""),"")</f>
        <v/>
      </c>
      <c r="C1575" s="19"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
      <c r="A1576" s="2" t="str">
        <f t="shared" si="345"/>
        <v/>
      </c>
      <c r="B1576" s="2" t="str">
        <f>IF(OR(Settings!$B$42="",C1576=Settings!$B$42), IF(AND(TRIM(INDEX(StartDateValues,ROW(A1576)))&lt;&gt;"",INDEX(StartDateValues,ROW(A1576))&gt;0),INT(INDEX(StartDateValues,ROW(A1576))),""),"")</f>
        <v/>
      </c>
      <c r="C1576" s="19"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
      <c r="A1577" s="2" t="str">
        <f t="shared" si="345"/>
        <v/>
      </c>
      <c r="B1577" s="2" t="str">
        <f>IF(OR(Settings!$B$42="",C1577=Settings!$B$42), IF(AND(TRIM(INDEX(StartDateValues,ROW(A1577)))&lt;&gt;"",INDEX(StartDateValues,ROW(A1577))&gt;0),INT(INDEX(StartDateValues,ROW(A1577))),""),"")</f>
        <v/>
      </c>
      <c r="C1577" s="19"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
      <c r="A1578" s="2" t="str">
        <f t="shared" si="345"/>
        <v/>
      </c>
      <c r="B1578" s="2" t="str">
        <f>IF(OR(Settings!$B$42="",C1578=Settings!$B$42), IF(AND(TRIM(INDEX(StartDateValues,ROW(A1578)))&lt;&gt;"",INDEX(StartDateValues,ROW(A1578))&gt;0),INT(INDEX(StartDateValues,ROW(A1578))),""),"")</f>
        <v/>
      </c>
      <c r="C1578" s="19"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
      <c r="A1579" s="2" t="str">
        <f t="shared" si="345"/>
        <v/>
      </c>
      <c r="B1579" s="2" t="str">
        <f>IF(OR(Settings!$B$42="",C1579=Settings!$B$42), IF(AND(TRIM(INDEX(StartDateValues,ROW(A1579)))&lt;&gt;"",INDEX(StartDateValues,ROW(A1579))&gt;0),INT(INDEX(StartDateValues,ROW(A1579))),""),"")</f>
        <v/>
      </c>
      <c r="C1579" s="19"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
      <c r="A1580" s="2" t="str">
        <f t="shared" si="345"/>
        <v/>
      </c>
      <c r="B1580" s="2" t="str">
        <f>IF(OR(Settings!$B$42="",C1580=Settings!$B$42), IF(AND(TRIM(INDEX(StartDateValues,ROW(A1580)))&lt;&gt;"",INDEX(StartDateValues,ROW(A1580))&gt;0),INT(INDEX(StartDateValues,ROW(A1580))),""),"")</f>
        <v/>
      </c>
      <c r="C1580" s="19"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
      <c r="A1581" s="2" t="str">
        <f t="shared" si="345"/>
        <v/>
      </c>
      <c r="B1581" s="2" t="str">
        <f>IF(OR(Settings!$B$42="",C1581=Settings!$B$42), IF(AND(TRIM(INDEX(StartDateValues,ROW(A1581)))&lt;&gt;"",INDEX(StartDateValues,ROW(A1581))&gt;0),INT(INDEX(StartDateValues,ROW(A1581))),""),"")</f>
        <v/>
      </c>
      <c r="C1581" s="19"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
      <c r="A1582" s="2" t="str">
        <f t="shared" si="345"/>
        <v/>
      </c>
      <c r="B1582" s="2" t="str">
        <f>IF(OR(Settings!$B$42="",C1582=Settings!$B$42), IF(AND(TRIM(INDEX(StartDateValues,ROW(A1582)))&lt;&gt;"",INDEX(StartDateValues,ROW(A1582))&gt;0),INT(INDEX(StartDateValues,ROW(A1582))),""),"")</f>
        <v/>
      </c>
      <c r="C1582" s="19"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
      <c r="A1583" s="2" t="str">
        <f t="shared" si="345"/>
        <v/>
      </c>
      <c r="B1583" s="2" t="str">
        <f>IF(OR(Settings!$B$42="",C1583=Settings!$B$42), IF(AND(TRIM(INDEX(StartDateValues,ROW(A1583)))&lt;&gt;"",INDEX(StartDateValues,ROW(A1583))&gt;0),INT(INDEX(StartDateValues,ROW(A1583))),""),"")</f>
        <v/>
      </c>
      <c r="C1583" s="19"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
      <c r="A1584" s="2" t="str">
        <f t="shared" si="345"/>
        <v/>
      </c>
      <c r="B1584" s="2" t="str">
        <f>IF(OR(Settings!$B$42="",C1584=Settings!$B$42), IF(AND(TRIM(INDEX(StartDateValues,ROW(A1584)))&lt;&gt;"",INDEX(StartDateValues,ROW(A1584))&gt;0),INT(INDEX(StartDateValues,ROW(A1584))),""),"")</f>
        <v/>
      </c>
      <c r="C1584" s="19"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
      <c r="A1585" s="2" t="str">
        <f t="shared" si="345"/>
        <v/>
      </c>
      <c r="B1585" s="2" t="str">
        <f>IF(OR(Settings!$B$42="",C1585=Settings!$B$42), IF(AND(TRIM(INDEX(StartDateValues,ROW(A1585)))&lt;&gt;"",INDEX(StartDateValues,ROW(A1585))&gt;0),INT(INDEX(StartDateValues,ROW(A1585))),""),"")</f>
        <v/>
      </c>
      <c r="C1585" s="19"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
      <c r="A1586" s="2" t="str">
        <f t="shared" si="345"/>
        <v/>
      </c>
      <c r="B1586" s="2" t="str">
        <f>IF(OR(Settings!$B$42="",C1586=Settings!$B$42), IF(AND(TRIM(INDEX(StartDateValues,ROW(A1586)))&lt;&gt;"",INDEX(StartDateValues,ROW(A1586))&gt;0),INT(INDEX(StartDateValues,ROW(A1586))),""),"")</f>
        <v/>
      </c>
      <c r="C1586" s="19"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
      <c r="A1587" s="2" t="str">
        <f t="shared" si="345"/>
        <v/>
      </c>
      <c r="B1587" s="2" t="str">
        <f>IF(OR(Settings!$B$42="",C1587=Settings!$B$42), IF(AND(TRIM(INDEX(StartDateValues,ROW(A1587)))&lt;&gt;"",INDEX(StartDateValues,ROW(A1587))&gt;0),INT(INDEX(StartDateValues,ROW(A1587))),""),"")</f>
        <v/>
      </c>
      <c r="C1587" s="19"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
      <c r="A1588" s="2" t="str">
        <f t="shared" si="345"/>
        <v/>
      </c>
      <c r="B1588" s="2" t="str">
        <f>IF(OR(Settings!$B$42="",C1588=Settings!$B$42), IF(AND(TRIM(INDEX(StartDateValues,ROW(A1588)))&lt;&gt;"",INDEX(StartDateValues,ROW(A1588))&gt;0),INT(INDEX(StartDateValues,ROW(A1588))),""),"")</f>
        <v/>
      </c>
      <c r="C1588" s="19"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
      <c r="A1589" s="2" t="str">
        <f t="shared" si="345"/>
        <v/>
      </c>
      <c r="B1589" s="2" t="str">
        <f>IF(OR(Settings!$B$42="",C1589=Settings!$B$42), IF(AND(TRIM(INDEX(StartDateValues,ROW(A1589)))&lt;&gt;"",INDEX(StartDateValues,ROW(A1589))&gt;0),INT(INDEX(StartDateValues,ROW(A1589))),""),"")</f>
        <v/>
      </c>
      <c r="C1589" s="19"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
      <c r="A1590" s="2" t="str">
        <f t="shared" si="345"/>
        <v/>
      </c>
      <c r="B1590" s="2" t="str">
        <f>IF(OR(Settings!$B$42="",C1590=Settings!$B$42), IF(AND(TRIM(INDEX(StartDateValues,ROW(A1590)))&lt;&gt;"",INDEX(StartDateValues,ROW(A1590))&gt;0),INT(INDEX(StartDateValues,ROW(A1590))),""),"")</f>
        <v/>
      </c>
      <c r="C1590" s="19"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
      <c r="A1591" s="2" t="str">
        <f t="shared" si="345"/>
        <v/>
      </c>
      <c r="B1591" s="2" t="str">
        <f>IF(OR(Settings!$B$42="",C1591=Settings!$B$42), IF(AND(TRIM(INDEX(StartDateValues,ROW(A1591)))&lt;&gt;"",INDEX(StartDateValues,ROW(A1591))&gt;0),INT(INDEX(StartDateValues,ROW(A1591))),""),"")</f>
        <v/>
      </c>
      <c r="C1591" s="19"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
      <c r="A1592" s="2" t="str">
        <f t="shared" si="345"/>
        <v/>
      </c>
      <c r="B1592" s="2" t="str">
        <f>IF(OR(Settings!$B$42="",C1592=Settings!$B$42), IF(AND(TRIM(INDEX(StartDateValues,ROW(A1592)))&lt;&gt;"",INDEX(StartDateValues,ROW(A1592))&gt;0),INT(INDEX(StartDateValues,ROW(A1592))),""),"")</f>
        <v/>
      </c>
      <c r="C1592" s="19"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
      <c r="A1593" s="2" t="str">
        <f t="shared" si="345"/>
        <v/>
      </c>
      <c r="B1593" s="2" t="str">
        <f>IF(OR(Settings!$B$42="",C1593=Settings!$B$42), IF(AND(TRIM(INDEX(StartDateValues,ROW(A1593)))&lt;&gt;"",INDEX(StartDateValues,ROW(A1593))&gt;0),INT(INDEX(StartDateValues,ROW(A1593))),""),"")</f>
        <v/>
      </c>
      <c r="C1593" s="19"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
      <c r="A1594" s="2" t="str">
        <f t="shared" si="345"/>
        <v/>
      </c>
      <c r="B1594" s="2" t="str">
        <f>IF(OR(Settings!$B$42="",C1594=Settings!$B$42), IF(AND(TRIM(INDEX(StartDateValues,ROW(A1594)))&lt;&gt;"",INDEX(StartDateValues,ROW(A1594))&gt;0),INT(INDEX(StartDateValues,ROW(A1594))),""),"")</f>
        <v/>
      </c>
      <c r="C1594" s="19"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
      <c r="A1595" s="2" t="str">
        <f t="shared" si="345"/>
        <v/>
      </c>
      <c r="B1595" s="2" t="str">
        <f>IF(OR(Settings!$B$42="",C1595=Settings!$B$42), IF(AND(TRIM(INDEX(StartDateValues,ROW(A1595)))&lt;&gt;"",INDEX(StartDateValues,ROW(A1595))&gt;0),INT(INDEX(StartDateValues,ROW(A1595))),""),"")</f>
        <v/>
      </c>
      <c r="C1595" s="19"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
      <c r="A1596" s="2" t="str">
        <f t="shared" si="345"/>
        <v/>
      </c>
      <c r="B1596" s="2" t="str">
        <f>IF(OR(Settings!$B$42="",C1596=Settings!$B$42), IF(AND(TRIM(INDEX(StartDateValues,ROW(A1596)))&lt;&gt;"",INDEX(StartDateValues,ROW(A1596))&gt;0),INT(INDEX(StartDateValues,ROW(A1596))),""),"")</f>
        <v/>
      </c>
      <c r="C1596" s="19"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
      <c r="A1597" s="2" t="str">
        <f t="shared" si="345"/>
        <v/>
      </c>
      <c r="B1597" s="2" t="str">
        <f>IF(OR(Settings!$B$42="",C1597=Settings!$B$42), IF(AND(TRIM(INDEX(StartDateValues,ROW(A1597)))&lt;&gt;"",INDEX(StartDateValues,ROW(A1597))&gt;0),INT(INDEX(StartDateValues,ROW(A1597))),""),"")</f>
        <v/>
      </c>
      <c r="C1597" s="19"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
      <c r="A1598" s="2" t="str">
        <f t="shared" si="345"/>
        <v/>
      </c>
      <c r="B1598" s="2" t="str">
        <f>IF(OR(Settings!$B$42="",C1598=Settings!$B$42), IF(AND(TRIM(INDEX(StartDateValues,ROW(A1598)))&lt;&gt;"",INDEX(StartDateValues,ROW(A1598))&gt;0),INT(INDEX(StartDateValues,ROW(A1598))),""),"")</f>
        <v/>
      </c>
      <c r="C1598" s="19"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
      <c r="A1599" s="2" t="str">
        <f t="shared" si="345"/>
        <v/>
      </c>
      <c r="B1599" s="2" t="str">
        <f>IF(OR(Settings!$B$42="",C1599=Settings!$B$42), IF(AND(TRIM(INDEX(StartDateValues,ROW(A1599)))&lt;&gt;"",INDEX(StartDateValues,ROW(A1599))&gt;0),INT(INDEX(StartDateValues,ROW(A1599))),""),"")</f>
        <v/>
      </c>
      <c r="C1599" s="19"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
      <c r="A1600" s="2" t="str">
        <f t="shared" si="345"/>
        <v/>
      </c>
      <c r="B1600" s="2" t="str">
        <f>IF(OR(Settings!$B$42="",C1600=Settings!$B$42), IF(AND(TRIM(INDEX(StartDateValues,ROW(A1600)))&lt;&gt;"",INDEX(StartDateValues,ROW(A1600))&gt;0),INT(INDEX(StartDateValues,ROW(A1600))),""),"")</f>
        <v/>
      </c>
      <c r="C1600" s="19"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
      <c r="A1601" s="2" t="str">
        <f t="shared" si="345"/>
        <v/>
      </c>
      <c r="B1601" s="2" t="str">
        <f>IF(OR(Settings!$B$42="",C1601=Settings!$B$42), IF(AND(TRIM(INDEX(StartDateValues,ROW(A1601)))&lt;&gt;"",INDEX(StartDateValues,ROW(A1601))&gt;0),INT(INDEX(StartDateValues,ROW(A1601))),""),"")</f>
        <v/>
      </c>
      <c r="C1601" s="19"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19"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
      <c r="A1603" s="2" t="str">
        <f t="shared" si="359"/>
        <v/>
      </c>
      <c r="B1603" s="2" t="str">
        <f>IF(OR(Settings!$B$42="",C1603=Settings!$B$42), IF(AND(TRIM(INDEX(StartDateValues,ROW(A1603)))&lt;&gt;"",INDEX(StartDateValues,ROW(A1603))&gt;0),INT(INDEX(StartDateValues,ROW(A1603))),""),"")</f>
        <v/>
      </c>
      <c r="C1603" s="19"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
      <c r="A1604" s="2" t="str">
        <f t="shared" si="359"/>
        <v/>
      </c>
      <c r="B1604" s="2" t="str">
        <f>IF(OR(Settings!$B$42="",C1604=Settings!$B$42), IF(AND(TRIM(INDEX(StartDateValues,ROW(A1604)))&lt;&gt;"",INDEX(StartDateValues,ROW(A1604))&gt;0),INT(INDEX(StartDateValues,ROW(A1604))),""),"")</f>
        <v/>
      </c>
      <c r="C1604" s="19"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
      <c r="A1605" s="2" t="str">
        <f t="shared" si="359"/>
        <v/>
      </c>
      <c r="B1605" s="2" t="str">
        <f>IF(OR(Settings!$B$42="",C1605=Settings!$B$42), IF(AND(TRIM(INDEX(StartDateValues,ROW(A1605)))&lt;&gt;"",INDEX(StartDateValues,ROW(A1605))&gt;0),INT(INDEX(StartDateValues,ROW(A1605))),""),"")</f>
        <v/>
      </c>
      <c r="C1605" s="19"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
      <c r="A1606" s="2" t="str">
        <f t="shared" si="359"/>
        <v/>
      </c>
      <c r="B1606" s="2" t="str">
        <f>IF(OR(Settings!$B$42="",C1606=Settings!$B$42), IF(AND(TRIM(INDEX(StartDateValues,ROW(A1606)))&lt;&gt;"",INDEX(StartDateValues,ROW(A1606))&gt;0),INT(INDEX(StartDateValues,ROW(A1606))),""),"")</f>
        <v/>
      </c>
      <c r="C1606" s="19"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
      <c r="A1607" s="2" t="str">
        <f t="shared" si="359"/>
        <v/>
      </c>
      <c r="B1607" s="2" t="str">
        <f>IF(OR(Settings!$B$42="",C1607=Settings!$B$42), IF(AND(TRIM(INDEX(StartDateValues,ROW(A1607)))&lt;&gt;"",INDEX(StartDateValues,ROW(A1607))&gt;0),INT(INDEX(StartDateValues,ROW(A1607))),""),"")</f>
        <v/>
      </c>
      <c r="C1607" s="19"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
      <c r="A1608" s="2" t="str">
        <f t="shared" si="359"/>
        <v/>
      </c>
      <c r="B1608" s="2" t="str">
        <f>IF(OR(Settings!$B$42="",C1608=Settings!$B$42), IF(AND(TRIM(INDEX(StartDateValues,ROW(A1608)))&lt;&gt;"",INDEX(StartDateValues,ROW(A1608))&gt;0),INT(INDEX(StartDateValues,ROW(A1608))),""),"")</f>
        <v/>
      </c>
      <c r="C1608" s="19"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
      <c r="A1609" s="2" t="str">
        <f t="shared" si="359"/>
        <v/>
      </c>
      <c r="B1609" s="2" t="str">
        <f>IF(OR(Settings!$B$42="",C1609=Settings!$B$42), IF(AND(TRIM(INDEX(StartDateValues,ROW(A1609)))&lt;&gt;"",INDEX(StartDateValues,ROW(A1609))&gt;0),INT(INDEX(StartDateValues,ROW(A1609))),""),"")</f>
        <v/>
      </c>
      <c r="C1609" s="19"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
      <c r="A1610" s="2" t="str">
        <f t="shared" si="359"/>
        <v/>
      </c>
      <c r="B1610" s="2" t="str">
        <f>IF(OR(Settings!$B$42="",C1610=Settings!$B$42), IF(AND(TRIM(INDEX(StartDateValues,ROW(A1610)))&lt;&gt;"",INDEX(StartDateValues,ROW(A1610))&gt;0),INT(INDEX(StartDateValues,ROW(A1610))),""),"")</f>
        <v/>
      </c>
      <c r="C1610" s="19"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
      <c r="A1611" s="2" t="str">
        <f t="shared" si="359"/>
        <v/>
      </c>
      <c r="B1611" s="2" t="str">
        <f>IF(OR(Settings!$B$42="",C1611=Settings!$B$42), IF(AND(TRIM(INDEX(StartDateValues,ROW(A1611)))&lt;&gt;"",INDEX(StartDateValues,ROW(A1611))&gt;0),INT(INDEX(StartDateValues,ROW(A1611))),""),"")</f>
        <v/>
      </c>
      <c r="C1611" s="19"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
      <c r="A1612" s="2" t="str">
        <f t="shared" si="359"/>
        <v/>
      </c>
      <c r="B1612" s="2" t="str">
        <f>IF(OR(Settings!$B$42="",C1612=Settings!$B$42), IF(AND(TRIM(INDEX(StartDateValues,ROW(A1612)))&lt;&gt;"",INDEX(StartDateValues,ROW(A1612))&gt;0),INT(INDEX(StartDateValues,ROW(A1612))),""),"")</f>
        <v/>
      </c>
      <c r="C1612" s="19"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
      <c r="A1613" s="2" t="str">
        <f t="shared" si="359"/>
        <v/>
      </c>
      <c r="B1613" s="2" t="str">
        <f>IF(OR(Settings!$B$42="",C1613=Settings!$B$42), IF(AND(TRIM(INDEX(StartDateValues,ROW(A1613)))&lt;&gt;"",INDEX(StartDateValues,ROW(A1613))&gt;0),INT(INDEX(StartDateValues,ROW(A1613))),""),"")</f>
        <v/>
      </c>
      <c r="C1613" s="19"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
      <c r="A1614" s="2" t="str">
        <f t="shared" si="359"/>
        <v/>
      </c>
      <c r="B1614" s="2" t="str">
        <f>IF(OR(Settings!$B$42="",C1614=Settings!$B$42), IF(AND(TRIM(INDEX(StartDateValues,ROW(A1614)))&lt;&gt;"",INDEX(StartDateValues,ROW(A1614))&gt;0),INT(INDEX(StartDateValues,ROW(A1614))),""),"")</f>
        <v/>
      </c>
      <c r="C1614" s="19"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
      <c r="A1615" s="2" t="str">
        <f t="shared" si="359"/>
        <v/>
      </c>
      <c r="B1615" s="2" t="str">
        <f>IF(OR(Settings!$B$42="",C1615=Settings!$B$42), IF(AND(TRIM(INDEX(StartDateValues,ROW(A1615)))&lt;&gt;"",INDEX(StartDateValues,ROW(A1615))&gt;0),INT(INDEX(StartDateValues,ROW(A1615))),""),"")</f>
        <v/>
      </c>
      <c r="C1615" s="19"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
      <c r="A1616" s="2" t="str">
        <f t="shared" si="359"/>
        <v/>
      </c>
      <c r="B1616" s="2" t="str">
        <f>IF(OR(Settings!$B$42="",C1616=Settings!$B$42), IF(AND(TRIM(INDEX(StartDateValues,ROW(A1616)))&lt;&gt;"",INDEX(StartDateValues,ROW(A1616))&gt;0),INT(INDEX(StartDateValues,ROW(A1616))),""),"")</f>
        <v/>
      </c>
      <c r="C1616" s="19"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
      <c r="A1617" s="2" t="str">
        <f t="shared" si="359"/>
        <v/>
      </c>
      <c r="B1617" s="2" t="str">
        <f>IF(OR(Settings!$B$42="",C1617=Settings!$B$42), IF(AND(TRIM(INDEX(StartDateValues,ROW(A1617)))&lt;&gt;"",INDEX(StartDateValues,ROW(A1617))&gt;0),INT(INDEX(StartDateValues,ROW(A1617))),""),"")</f>
        <v/>
      </c>
      <c r="C1617" s="19"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
      <c r="A1618" s="2" t="str">
        <f t="shared" si="359"/>
        <v/>
      </c>
      <c r="B1618" s="2" t="str">
        <f>IF(OR(Settings!$B$42="",C1618=Settings!$B$42), IF(AND(TRIM(INDEX(StartDateValues,ROW(A1618)))&lt;&gt;"",INDEX(StartDateValues,ROW(A1618))&gt;0),INT(INDEX(StartDateValues,ROW(A1618))),""),"")</f>
        <v/>
      </c>
      <c r="C1618" s="19"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
      <c r="A1619" s="2" t="str">
        <f t="shared" si="359"/>
        <v/>
      </c>
      <c r="B1619" s="2" t="str">
        <f>IF(OR(Settings!$B$42="",C1619=Settings!$B$42), IF(AND(TRIM(INDEX(StartDateValues,ROW(A1619)))&lt;&gt;"",INDEX(StartDateValues,ROW(A1619))&gt;0),INT(INDEX(StartDateValues,ROW(A1619))),""),"")</f>
        <v/>
      </c>
      <c r="C1619" s="19"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
      <c r="A1620" s="2" t="str">
        <f t="shared" si="359"/>
        <v/>
      </c>
      <c r="B1620" s="2" t="str">
        <f>IF(OR(Settings!$B$42="",C1620=Settings!$B$42), IF(AND(TRIM(INDEX(StartDateValues,ROW(A1620)))&lt;&gt;"",INDEX(StartDateValues,ROW(A1620))&gt;0),INT(INDEX(StartDateValues,ROW(A1620))),""),"")</f>
        <v/>
      </c>
      <c r="C1620" s="19"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
      <c r="A1621" s="2" t="str">
        <f t="shared" si="359"/>
        <v/>
      </c>
      <c r="B1621" s="2" t="str">
        <f>IF(OR(Settings!$B$42="",C1621=Settings!$B$42), IF(AND(TRIM(INDEX(StartDateValues,ROW(A1621)))&lt;&gt;"",INDEX(StartDateValues,ROW(A1621))&gt;0),INT(INDEX(StartDateValues,ROW(A1621))),""),"")</f>
        <v/>
      </c>
      <c r="C1621" s="19"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
      <c r="A1622" s="2" t="str">
        <f t="shared" si="359"/>
        <v/>
      </c>
      <c r="B1622" s="2" t="str">
        <f>IF(OR(Settings!$B$42="",C1622=Settings!$B$42), IF(AND(TRIM(INDEX(StartDateValues,ROW(A1622)))&lt;&gt;"",INDEX(StartDateValues,ROW(A1622))&gt;0),INT(INDEX(StartDateValues,ROW(A1622))),""),"")</f>
        <v/>
      </c>
      <c r="C1622" s="19"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
      <c r="A1623" s="2" t="str">
        <f t="shared" si="359"/>
        <v/>
      </c>
      <c r="B1623" s="2" t="str">
        <f>IF(OR(Settings!$B$42="",C1623=Settings!$B$42), IF(AND(TRIM(INDEX(StartDateValues,ROW(A1623)))&lt;&gt;"",INDEX(StartDateValues,ROW(A1623))&gt;0),INT(INDEX(StartDateValues,ROW(A1623))),""),"")</f>
        <v/>
      </c>
      <c r="C1623" s="19"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
      <c r="A1624" s="2" t="str">
        <f t="shared" si="359"/>
        <v/>
      </c>
      <c r="B1624" s="2" t="str">
        <f>IF(OR(Settings!$B$42="",C1624=Settings!$B$42), IF(AND(TRIM(INDEX(StartDateValues,ROW(A1624)))&lt;&gt;"",INDEX(StartDateValues,ROW(A1624))&gt;0),INT(INDEX(StartDateValues,ROW(A1624))),""),"")</f>
        <v/>
      </c>
      <c r="C1624" s="19"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
      <c r="A1625" s="2" t="str">
        <f t="shared" si="359"/>
        <v/>
      </c>
      <c r="B1625" s="2" t="str">
        <f>IF(OR(Settings!$B$42="",C1625=Settings!$B$42), IF(AND(TRIM(INDEX(StartDateValues,ROW(A1625)))&lt;&gt;"",INDEX(StartDateValues,ROW(A1625))&gt;0),INT(INDEX(StartDateValues,ROW(A1625))),""),"")</f>
        <v/>
      </c>
      <c r="C1625" s="19"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
      <c r="A1626" s="2" t="str">
        <f t="shared" si="359"/>
        <v/>
      </c>
      <c r="B1626" s="2" t="str">
        <f>IF(OR(Settings!$B$42="",C1626=Settings!$B$42), IF(AND(TRIM(INDEX(StartDateValues,ROW(A1626)))&lt;&gt;"",INDEX(StartDateValues,ROW(A1626))&gt;0),INT(INDEX(StartDateValues,ROW(A1626))),""),"")</f>
        <v/>
      </c>
      <c r="C1626" s="19"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
      <c r="A1627" s="2" t="str">
        <f t="shared" si="359"/>
        <v/>
      </c>
      <c r="B1627" s="2" t="str">
        <f>IF(OR(Settings!$B$42="",C1627=Settings!$B$42), IF(AND(TRIM(INDEX(StartDateValues,ROW(A1627)))&lt;&gt;"",INDEX(StartDateValues,ROW(A1627))&gt;0),INT(INDEX(StartDateValues,ROW(A1627))),""),"")</f>
        <v/>
      </c>
      <c r="C1627" s="19"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
      <c r="A1628" s="2" t="str">
        <f t="shared" si="359"/>
        <v/>
      </c>
      <c r="B1628" s="2" t="str">
        <f>IF(OR(Settings!$B$42="",C1628=Settings!$B$42), IF(AND(TRIM(INDEX(StartDateValues,ROW(A1628)))&lt;&gt;"",INDEX(StartDateValues,ROW(A1628))&gt;0),INT(INDEX(StartDateValues,ROW(A1628))),""),"")</f>
        <v/>
      </c>
      <c r="C1628" s="19"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
      <c r="A1629" s="2" t="str">
        <f t="shared" si="359"/>
        <v/>
      </c>
      <c r="B1629" s="2" t="str">
        <f>IF(OR(Settings!$B$42="",C1629=Settings!$B$42), IF(AND(TRIM(INDEX(StartDateValues,ROW(A1629)))&lt;&gt;"",INDEX(StartDateValues,ROW(A1629))&gt;0),INT(INDEX(StartDateValues,ROW(A1629))),""),"")</f>
        <v/>
      </c>
      <c r="C1629" s="19"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
      <c r="A1630" s="2" t="str">
        <f t="shared" si="359"/>
        <v/>
      </c>
      <c r="B1630" s="2" t="str">
        <f>IF(OR(Settings!$B$42="",C1630=Settings!$B$42), IF(AND(TRIM(INDEX(StartDateValues,ROW(A1630)))&lt;&gt;"",INDEX(StartDateValues,ROW(A1630))&gt;0),INT(INDEX(StartDateValues,ROW(A1630))),""),"")</f>
        <v/>
      </c>
      <c r="C1630" s="19"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
      <c r="A1631" s="2" t="str">
        <f t="shared" si="359"/>
        <v/>
      </c>
      <c r="B1631" s="2" t="str">
        <f>IF(OR(Settings!$B$42="",C1631=Settings!$B$42), IF(AND(TRIM(INDEX(StartDateValues,ROW(A1631)))&lt;&gt;"",INDEX(StartDateValues,ROW(A1631))&gt;0),INT(INDEX(StartDateValues,ROW(A1631))),""),"")</f>
        <v/>
      </c>
      <c r="C1631" s="19"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
      <c r="A1632" s="2" t="str">
        <f t="shared" si="359"/>
        <v/>
      </c>
      <c r="B1632" s="2" t="str">
        <f>IF(OR(Settings!$B$42="",C1632=Settings!$B$42), IF(AND(TRIM(INDEX(StartDateValues,ROW(A1632)))&lt;&gt;"",INDEX(StartDateValues,ROW(A1632))&gt;0),INT(INDEX(StartDateValues,ROW(A1632))),""),"")</f>
        <v/>
      </c>
      <c r="C1632" s="19"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
      <c r="A1633" s="2" t="str">
        <f t="shared" si="359"/>
        <v/>
      </c>
      <c r="B1633" s="2" t="str">
        <f>IF(OR(Settings!$B$42="",C1633=Settings!$B$42), IF(AND(TRIM(INDEX(StartDateValues,ROW(A1633)))&lt;&gt;"",INDEX(StartDateValues,ROW(A1633))&gt;0),INT(INDEX(StartDateValues,ROW(A1633))),""),"")</f>
        <v/>
      </c>
      <c r="C1633" s="19"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
      <c r="A1634" s="2" t="str">
        <f t="shared" si="359"/>
        <v/>
      </c>
      <c r="B1634" s="2" t="str">
        <f>IF(OR(Settings!$B$42="",C1634=Settings!$B$42), IF(AND(TRIM(INDEX(StartDateValues,ROW(A1634)))&lt;&gt;"",INDEX(StartDateValues,ROW(A1634))&gt;0),INT(INDEX(StartDateValues,ROW(A1634))),""),"")</f>
        <v/>
      </c>
      <c r="C1634" s="19"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
      <c r="A1635" s="2" t="str">
        <f t="shared" si="359"/>
        <v/>
      </c>
      <c r="B1635" s="2" t="str">
        <f>IF(OR(Settings!$B$42="",C1635=Settings!$B$42), IF(AND(TRIM(INDEX(StartDateValues,ROW(A1635)))&lt;&gt;"",INDEX(StartDateValues,ROW(A1635))&gt;0),INT(INDEX(StartDateValues,ROW(A1635))),""),"")</f>
        <v/>
      </c>
      <c r="C1635" s="19"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
      <c r="A1636" s="2" t="str">
        <f t="shared" si="359"/>
        <v/>
      </c>
      <c r="B1636" s="2" t="str">
        <f>IF(OR(Settings!$B$42="",C1636=Settings!$B$42), IF(AND(TRIM(INDEX(StartDateValues,ROW(A1636)))&lt;&gt;"",INDEX(StartDateValues,ROW(A1636))&gt;0),INT(INDEX(StartDateValues,ROW(A1636))),""),"")</f>
        <v/>
      </c>
      <c r="C1636" s="19"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
      <c r="A1637" s="2" t="str">
        <f t="shared" si="359"/>
        <v/>
      </c>
      <c r="B1637" s="2" t="str">
        <f>IF(OR(Settings!$B$42="",C1637=Settings!$B$42), IF(AND(TRIM(INDEX(StartDateValues,ROW(A1637)))&lt;&gt;"",INDEX(StartDateValues,ROW(A1637))&gt;0),INT(INDEX(StartDateValues,ROW(A1637))),""),"")</f>
        <v/>
      </c>
      <c r="C1637" s="19"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
      <c r="A1638" s="2" t="str">
        <f t="shared" si="359"/>
        <v/>
      </c>
      <c r="B1638" s="2" t="str">
        <f>IF(OR(Settings!$B$42="",C1638=Settings!$B$42), IF(AND(TRIM(INDEX(StartDateValues,ROW(A1638)))&lt;&gt;"",INDEX(StartDateValues,ROW(A1638))&gt;0),INT(INDEX(StartDateValues,ROW(A1638))),""),"")</f>
        <v/>
      </c>
      <c r="C1638" s="19"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
      <c r="A1639" s="2" t="str">
        <f t="shared" si="359"/>
        <v/>
      </c>
      <c r="B1639" s="2" t="str">
        <f>IF(OR(Settings!$B$42="",C1639=Settings!$B$42), IF(AND(TRIM(INDEX(StartDateValues,ROW(A1639)))&lt;&gt;"",INDEX(StartDateValues,ROW(A1639))&gt;0),INT(INDEX(StartDateValues,ROW(A1639))),""),"")</f>
        <v/>
      </c>
      <c r="C1639" s="19"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
      <c r="A1640" s="2" t="str">
        <f t="shared" si="359"/>
        <v/>
      </c>
      <c r="B1640" s="2" t="str">
        <f>IF(OR(Settings!$B$42="",C1640=Settings!$B$42), IF(AND(TRIM(INDEX(StartDateValues,ROW(A1640)))&lt;&gt;"",INDEX(StartDateValues,ROW(A1640))&gt;0),INT(INDEX(StartDateValues,ROW(A1640))),""),"")</f>
        <v/>
      </c>
      <c r="C1640" s="19"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
      <c r="A1641" s="2" t="str">
        <f t="shared" si="359"/>
        <v/>
      </c>
      <c r="B1641" s="2" t="str">
        <f>IF(OR(Settings!$B$42="",C1641=Settings!$B$42), IF(AND(TRIM(INDEX(StartDateValues,ROW(A1641)))&lt;&gt;"",INDEX(StartDateValues,ROW(A1641))&gt;0),INT(INDEX(StartDateValues,ROW(A1641))),""),"")</f>
        <v/>
      </c>
      <c r="C1641" s="19"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
      <c r="A1642" s="2" t="str">
        <f t="shared" si="359"/>
        <v/>
      </c>
      <c r="B1642" s="2" t="str">
        <f>IF(OR(Settings!$B$42="",C1642=Settings!$B$42), IF(AND(TRIM(INDEX(StartDateValues,ROW(A1642)))&lt;&gt;"",INDEX(StartDateValues,ROW(A1642))&gt;0),INT(INDEX(StartDateValues,ROW(A1642))),""),"")</f>
        <v/>
      </c>
      <c r="C1642" s="19"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
      <c r="A1643" s="2" t="str">
        <f t="shared" si="359"/>
        <v/>
      </c>
      <c r="B1643" s="2" t="str">
        <f>IF(OR(Settings!$B$42="",C1643=Settings!$B$42), IF(AND(TRIM(INDEX(StartDateValues,ROW(A1643)))&lt;&gt;"",INDEX(StartDateValues,ROW(A1643))&gt;0),INT(INDEX(StartDateValues,ROW(A1643))),""),"")</f>
        <v/>
      </c>
      <c r="C1643" s="19"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
      <c r="A1644" s="2" t="str">
        <f t="shared" si="359"/>
        <v/>
      </c>
      <c r="B1644" s="2" t="str">
        <f>IF(OR(Settings!$B$42="",C1644=Settings!$B$42), IF(AND(TRIM(INDEX(StartDateValues,ROW(A1644)))&lt;&gt;"",INDEX(StartDateValues,ROW(A1644))&gt;0),INT(INDEX(StartDateValues,ROW(A1644))),""),"")</f>
        <v/>
      </c>
      <c r="C1644" s="19"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
      <c r="A1645" s="2" t="str">
        <f t="shared" si="359"/>
        <v/>
      </c>
      <c r="B1645" s="2" t="str">
        <f>IF(OR(Settings!$B$42="",C1645=Settings!$B$42), IF(AND(TRIM(INDEX(StartDateValues,ROW(A1645)))&lt;&gt;"",INDEX(StartDateValues,ROW(A1645))&gt;0),INT(INDEX(StartDateValues,ROW(A1645))),""),"")</f>
        <v/>
      </c>
      <c r="C1645" s="19"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
      <c r="A1646" s="2" t="str">
        <f t="shared" si="359"/>
        <v/>
      </c>
      <c r="B1646" s="2" t="str">
        <f>IF(OR(Settings!$B$42="",C1646=Settings!$B$42), IF(AND(TRIM(INDEX(StartDateValues,ROW(A1646)))&lt;&gt;"",INDEX(StartDateValues,ROW(A1646))&gt;0),INT(INDEX(StartDateValues,ROW(A1646))),""),"")</f>
        <v/>
      </c>
      <c r="C1646" s="19"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
      <c r="A1647" s="2" t="str">
        <f t="shared" si="359"/>
        <v/>
      </c>
      <c r="B1647" s="2" t="str">
        <f>IF(OR(Settings!$B$42="",C1647=Settings!$B$42), IF(AND(TRIM(INDEX(StartDateValues,ROW(A1647)))&lt;&gt;"",INDEX(StartDateValues,ROW(A1647))&gt;0),INT(INDEX(StartDateValues,ROW(A1647))),""),"")</f>
        <v/>
      </c>
      <c r="C1647" s="19"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
      <c r="A1648" s="2" t="str">
        <f t="shared" si="359"/>
        <v/>
      </c>
      <c r="B1648" s="2" t="str">
        <f>IF(OR(Settings!$B$42="",C1648=Settings!$B$42), IF(AND(TRIM(INDEX(StartDateValues,ROW(A1648)))&lt;&gt;"",INDEX(StartDateValues,ROW(A1648))&gt;0),INT(INDEX(StartDateValues,ROW(A1648))),""),"")</f>
        <v/>
      </c>
      <c r="C1648" s="19"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
      <c r="A1649" s="2" t="str">
        <f t="shared" si="359"/>
        <v/>
      </c>
      <c r="B1649" s="2" t="str">
        <f>IF(OR(Settings!$B$42="",C1649=Settings!$B$42), IF(AND(TRIM(INDEX(StartDateValues,ROW(A1649)))&lt;&gt;"",INDEX(StartDateValues,ROW(A1649))&gt;0),INT(INDEX(StartDateValues,ROW(A1649))),""),"")</f>
        <v/>
      </c>
      <c r="C1649" s="19"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
      <c r="A1650" s="2" t="str">
        <f t="shared" si="359"/>
        <v/>
      </c>
      <c r="B1650" s="2" t="str">
        <f>IF(OR(Settings!$B$42="",C1650=Settings!$B$42), IF(AND(TRIM(INDEX(StartDateValues,ROW(A1650)))&lt;&gt;"",INDEX(StartDateValues,ROW(A1650))&gt;0),INT(INDEX(StartDateValues,ROW(A1650))),""),"")</f>
        <v/>
      </c>
      <c r="C1650" s="19"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
      <c r="A1651" s="2" t="str">
        <f t="shared" si="359"/>
        <v/>
      </c>
      <c r="B1651" s="2" t="str">
        <f>IF(OR(Settings!$B$42="",C1651=Settings!$B$42), IF(AND(TRIM(INDEX(StartDateValues,ROW(A1651)))&lt;&gt;"",INDEX(StartDateValues,ROW(A1651))&gt;0),INT(INDEX(StartDateValues,ROW(A1651))),""),"")</f>
        <v/>
      </c>
      <c r="C1651" s="19"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
      <c r="A1652" s="2" t="str">
        <f t="shared" si="359"/>
        <v/>
      </c>
      <c r="B1652" s="2" t="str">
        <f>IF(OR(Settings!$B$42="",C1652=Settings!$B$42), IF(AND(TRIM(INDEX(StartDateValues,ROW(A1652)))&lt;&gt;"",INDEX(StartDateValues,ROW(A1652))&gt;0),INT(INDEX(StartDateValues,ROW(A1652))),""),"")</f>
        <v/>
      </c>
      <c r="C1652" s="19"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
      <c r="A1653" s="2" t="str">
        <f t="shared" si="359"/>
        <v/>
      </c>
      <c r="B1653" s="2" t="str">
        <f>IF(OR(Settings!$B$42="",C1653=Settings!$B$42), IF(AND(TRIM(INDEX(StartDateValues,ROW(A1653)))&lt;&gt;"",INDEX(StartDateValues,ROW(A1653))&gt;0),INT(INDEX(StartDateValues,ROW(A1653))),""),"")</f>
        <v/>
      </c>
      <c r="C1653" s="19"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
      <c r="A1654" s="2" t="str">
        <f t="shared" si="359"/>
        <v/>
      </c>
      <c r="B1654" s="2" t="str">
        <f>IF(OR(Settings!$B$42="",C1654=Settings!$B$42), IF(AND(TRIM(INDEX(StartDateValues,ROW(A1654)))&lt;&gt;"",INDEX(StartDateValues,ROW(A1654))&gt;0),INT(INDEX(StartDateValues,ROW(A1654))),""),"")</f>
        <v/>
      </c>
      <c r="C1654" s="19"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
      <c r="A1655" s="2" t="str">
        <f t="shared" si="359"/>
        <v/>
      </c>
      <c r="B1655" s="2" t="str">
        <f>IF(OR(Settings!$B$42="",C1655=Settings!$B$42), IF(AND(TRIM(INDEX(StartDateValues,ROW(A1655)))&lt;&gt;"",INDEX(StartDateValues,ROW(A1655))&gt;0),INT(INDEX(StartDateValues,ROW(A1655))),""),"")</f>
        <v/>
      </c>
      <c r="C1655" s="19"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
      <c r="A1656" s="2" t="str">
        <f t="shared" si="359"/>
        <v/>
      </c>
      <c r="B1656" s="2" t="str">
        <f>IF(OR(Settings!$B$42="",C1656=Settings!$B$42), IF(AND(TRIM(INDEX(StartDateValues,ROW(A1656)))&lt;&gt;"",INDEX(StartDateValues,ROW(A1656))&gt;0),INT(INDEX(StartDateValues,ROW(A1656))),""),"")</f>
        <v/>
      </c>
      <c r="C1656" s="19"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
      <c r="A1657" s="2" t="str">
        <f t="shared" si="359"/>
        <v/>
      </c>
      <c r="B1657" s="2" t="str">
        <f>IF(OR(Settings!$B$42="",C1657=Settings!$B$42), IF(AND(TRIM(INDEX(StartDateValues,ROW(A1657)))&lt;&gt;"",INDEX(StartDateValues,ROW(A1657))&gt;0),INT(INDEX(StartDateValues,ROW(A1657))),""),"")</f>
        <v/>
      </c>
      <c r="C1657" s="19"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
      <c r="A1658" s="2" t="str">
        <f t="shared" si="359"/>
        <v/>
      </c>
      <c r="B1658" s="2" t="str">
        <f>IF(OR(Settings!$B$42="",C1658=Settings!$B$42), IF(AND(TRIM(INDEX(StartDateValues,ROW(A1658)))&lt;&gt;"",INDEX(StartDateValues,ROW(A1658))&gt;0),INT(INDEX(StartDateValues,ROW(A1658))),""),"")</f>
        <v/>
      </c>
      <c r="C1658" s="19"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
      <c r="A1659" s="2" t="str">
        <f t="shared" si="359"/>
        <v/>
      </c>
      <c r="B1659" s="2" t="str">
        <f>IF(OR(Settings!$B$42="",C1659=Settings!$B$42), IF(AND(TRIM(INDEX(StartDateValues,ROW(A1659)))&lt;&gt;"",INDEX(StartDateValues,ROW(A1659))&gt;0),INT(INDEX(StartDateValues,ROW(A1659))),""),"")</f>
        <v/>
      </c>
      <c r="C1659" s="19"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
      <c r="A1660" s="2" t="str">
        <f t="shared" si="359"/>
        <v/>
      </c>
      <c r="B1660" s="2" t="str">
        <f>IF(OR(Settings!$B$42="",C1660=Settings!$B$42), IF(AND(TRIM(INDEX(StartDateValues,ROW(A1660)))&lt;&gt;"",INDEX(StartDateValues,ROW(A1660))&gt;0),INT(INDEX(StartDateValues,ROW(A1660))),""),"")</f>
        <v/>
      </c>
      <c r="C1660" s="19"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
      <c r="A1661" s="2" t="str">
        <f t="shared" si="359"/>
        <v/>
      </c>
      <c r="B1661" s="2" t="str">
        <f>IF(OR(Settings!$B$42="",C1661=Settings!$B$42), IF(AND(TRIM(INDEX(StartDateValues,ROW(A1661)))&lt;&gt;"",INDEX(StartDateValues,ROW(A1661))&gt;0),INT(INDEX(StartDateValues,ROW(A1661))),""),"")</f>
        <v/>
      </c>
      <c r="C1661" s="19"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
      <c r="A1662" s="2" t="str">
        <f t="shared" si="359"/>
        <v/>
      </c>
      <c r="B1662" s="2" t="str">
        <f>IF(OR(Settings!$B$42="",C1662=Settings!$B$42), IF(AND(TRIM(INDEX(StartDateValues,ROW(A1662)))&lt;&gt;"",INDEX(StartDateValues,ROW(A1662))&gt;0),INT(INDEX(StartDateValues,ROW(A1662))),""),"")</f>
        <v/>
      </c>
      <c r="C1662" s="19"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
      <c r="A1663" s="2" t="str">
        <f t="shared" si="359"/>
        <v/>
      </c>
      <c r="B1663" s="2" t="str">
        <f>IF(OR(Settings!$B$42="",C1663=Settings!$B$42), IF(AND(TRIM(INDEX(StartDateValues,ROW(A1663)))&lt;&gt;"",INDEX(StartDateValues,ROW(A1663))&gt;0),INT(INDEX(StartDateValues,ROW(A1663))),""),"")</f>
        <v/>
      </c>
      <c r="C1663" s="19"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
      <c r="A1664" s="2" t="str">
        <f t="shared" si="359"/>
        <v/>
      </c>
      <c r="B1664" s="2" t="str">
        <f>IF(OR(Settings!$B$42="",C1664=Settings!$B$42), IF(AND(TRIM(INDEX(StartDateValues,ROW(A1664)))&lt;&gt;"",INDEX(StartDateValues,ROW(A1664))&gt;0),INT(INDEX(StartDateValues,ROW(A1664))),""),"")</f>
        <v/>
      </c>
      <c r="C1664" s="19"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
      <c r="A1665" s="2" t="str">
        <f t="shared" si="359"/>
        <v/>
      </c>
      <c r="B1665" s="2" t="str">
        <f>IF(OR(Settings!$B$42="",C1665=Settings!$B$42), IF(AND(TRIM(INDEX(StartDateValues,ROW(A1665)))&lt;&gt;"",INDEX(StartDateValues,ROW(A1665))&gt;0),INT(INDEX(StartDateValues,ROW(A1665))),""),"")</f>
        <v/>
      </c>
      <c r="C1665" s="19"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19"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
      <c r="A1667" s="2" t="str">
        <f t="shared" si="373"/>
        <v/>
      </c>
      <c r="B1667" s="2" t="str">
        <f>IF(OR(Settings!$B$42="",C1667=Settings!$B$42), IF(AND(TRIM(INDEX(StartDateValues,ROW(A1667)))&lt;&gt;"",INDEX(StartDateValues,ROW(A1667))&gt;0),INT(INDEX(StartDateValues,ROW(A1667))),""),"")</f>
        <v/>
      </c>
      <c r="C1667" s="19"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
      <c r="A1668" s="2" t="str">
        <f t="shared" si="373"/>
        <v/>
      </c>
      <c r="B1668" s="2" t="str">
        <f>IF(OR(Settings!$B$42="",C1668=Settings!$B$42), IF(AND(TRIM(INDEX(StartDateValues,ROW(A1668)))&lt;&gt;"",INDEX(StartDateValues,ROW(A1668))&gt;0),INT(INDEX(StartDateValues,ROW(A1668))),""),"")</f>
        <v/>
      </c>
      <c r="C1668" s="19"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
      <c r="A1669" s="2" t="str">
        <f t="shared" si="373"/>
        <v/>
      </c>
      <c r="B1669" s="2" t="str">
        <f>IF(OR(Settings!$B$42="",C1669=Settings!$B$42), IF(AND(TRIM(INDEX(StartDateValues,ROW(A1669)))&lt;&gt;"",INDEX(StartDateValues,ROW(A1669))&gt;0),INT(INDEX(StartDateValues,ROW(A1669))),""),"")</f>
        <v/>
      </c>
      <c r="C1669" s="19"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
      <c r="A1670" s="2" t="str">
        <f t="shared" si="373"/>
        <v/>
      </c>
      <c r="B1670" s="2" t="str">
        <f>IF(OR(Settings!$B$42="",C1670=Settings!$B$42), IF(AND(TRIM(INDEX(StartDateValues,ROW(A1670)))&lt;&gt;"",INDEX(StartDateValues,ROW(A1670))&gt;0),INT(INDEX(StartDateValues,ROW(A1670))),""),"")</f>
        <v/>
      </c>
      <c r="C1670" s="19"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
      <c r="A1671" s="2" t="str">
        <f t="shared" si="373"/>
        <v/>
      </c>
      <c r="B1671" s="2" t="str">
        <f>IF(OR(Settings!$B$42="",C1671=Settings!$B$42), IF(AND(TRIM(INDEX(StartDateValues,ROW(A1671)))&lt;&gt;"",INDEX(StartDateValues,ROW(A1671))&gt;0),INT(INDEX(StartDateValues,ROW(A1671))),""),"")</f>
        <v/>
      </c>
      <c r="C1671" s="19"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
      <c r="A1672" s="2" t="str">
        <f t="shared" si="373"/>
        <v/>
      </c>
      <c r="B1672" s="2" t="str">
        <f>IF(OR(Settings!$B$42="",C1672=Settings!$B$42), IF(AND(TRIM(INDEX(StartDateValues,ROW(A1672)))&lt;&gt;"",INDEX(StartDateValues,ROW(A1672))&gt;0),INT(INDEX(StartDateValues,ROW(A1672))),""),"")</f>
        <v/>
      </c>
      <c r="C1672" s="19"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
      <c r="A1673" s="2" t="str">
        <f t="shared" si="373"/>
        <v/>
      </c>
      <c r="B1673" s="2" t="str">
        <f>IF(OR(Settings!$B$42="",C1673=Settings!$B$42), IF(AND(TRIM(INDEX(StartDateValues,ROW(A1673)))&lt;&gt;"",INDEX(StartDateValues,ROW(A1673))&gt;0),INT(INDEX(StartDateValues,ROW(A1673))),""),"")</f>
        <v/>
      </c>
      <c r="C1673" s="19"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
      <c r="A1674" s="2" t="str">
        <f t="shared" si="373"/>
        <v/>
      </c>
      <c r="B1674" s="2" t="str">
        <f>IF(OR(Settings!$B$42="",C1674=Settings!$B$42), IF(AND(TRIM(INDEX(StartDateValues,ROW(A1674)))&lt;&gt;"",INDEX(StartDateValues,ROW(A1674))&gt;0),INT(INDEX(StartDateValues,ROW(A1674))),""),"")</f>
        <v/>
      </c>
      <c r="C1674" s="19"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
      <c r="A1675" s="2" t="str">
        <f t="shared" si="373"/>
        <v/>
      </c>
      <c r="B1675" s="2" t="str">
        <f>IF(OR(Settings!$B$42="",C1675=Settings!$B$42), IF(AND(TRIM(INDEX(StartDateValues,ROW(A1675)))&lt;&gt;"",INDEX(StartDateValues,ROW(A1675))&gt;0),INT(INDEX(StartDateValues,ROW(A1675))),""),"")</f>
        <v/>
      </c>
      <c r="C1675" s="19"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
      <c r="A1676" s="2" t="str">
        <f t="shared" si="373"/>
        <v/>
      </c>
      <c r="B1676" s="2" t="str">
        <f>IF(OR(Settings!$B$42="",C1676=Settings!$B$42), IF(AND(TRIM(INDEX(StartDateValues,ROW(A1676)))&lt;&gt;"",INDEX(StartDateValues,ROW(A1676))&gt;0),INT(INDEX(StartDateValues,ROW(A1676))),""),"")</f>
        <v/>
      </c>
      <c r="C1676" s="19"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
      <c r="A1677" s="2" t="str">
        <f t="shared" si="373"/>
        <v/>
      </c>
      <c r="B1677" s="2" t="str">
        <f>IF(OR(Settings!$B$42="",C1677=Settings!$B$42), IF(AND(TRIM(INDEX(StartDateValues,ROW(A1677)))&lt;&gt;"",INDEX(StartDateValues,ROW(A1677))&gt;0),INT(INDEX(StartDateValues,ROW(A1677))),""),"")</f>
        <v/>
      </c>
      <c r="C1677" s="19"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
      <c r="A1678" s="2" t="str">
        <f t="shared" si="373"/>
        <v/>
      </c>
      <c r="B1678" s="2" t="str">
        <f>IF(OR(Settings!$B$42="",C1678=Settings!$B$42), IF(AND(TRIM(INDEX(StartDateValues,ROW(A1678)))&lt;&gt;"",INDEX(StartDateValues,ROW(A1678))&gt;0),INT(INDEX(StartDateValues,ROW(A1678))),""),"")</f>
        <v/>
      </c>
      <c r="C1678" s="19"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
      <c r="A1679" s="2" t="str">
        <f t="shared" si="373"/>
        <v/>
      </c>
      <c r="B1679" s="2" t="str">
        <f>IF(OR(Settings!$B$42="",C1679=Settings!$B$42), IF(AND(TRIM(INDEX(StartDateValues,ROW(A1679)))&lt;&gt;"",INDEX(StartDateValues,ROW(A1679))&gt;0),INT(INDEX(StartDateValues,ROW(A1679))),""),"")</f>
        <v/>
      </c>
      <c r="C1679" s="19"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
      <c r="A1680" s="2" t="str">
        <f t="shared" si="373"/>
        <v/>
      </c>
      <c r="B1680" s="2" t="str">
        <f>IF(OR(Settings!$B$42="",C1680=Settings!$B$42), IF(AND(TRIM(INDEX(StartDateValues,ROW(A1680)))&lt;&gt;"",INDEX(StartDateValues,ROW(A1680))&gt;0),INT(INDEX(StartDateValues,ROW(A1680))),""),"")</f>
        <v/>
      </c>
      <c r="C1680" s="19"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
      <c r="A1681" s="2" t="str">
        <f t="shared" si="373"/>
        <v/>
      </c>
      <c r="B1681" s="2" t="str">
        <f>IF(OR(Settings!$B$42="",C1681=Settings!$B$42), IF(AND(TRIM(INDEX(StartDateValues,ROW(A1681)))&lt;&gt;"",INDEX(StartDateValues,ROW(A1681))&gt;0),INT(INDEX(StartDateValues,ROW(A1681))),""),"")</f>
        <v/>
      </c>
      <c r="C1681" s="19"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
      <c r="A1682" s="2" t="str">
        <f t="shared" si="373"/>
        <v/>
      </c>
      <c r="B1682" s="2" t="str">
        <f>IF(OR(Settings!$B$42="",C1682=Settings!$B$42), IF(AND(TRIM(INDEX(StartDateValues,ROW(A1682)))&lt;&gt;"",INDEX(StartDateValues,ROW(A1682))&gt;0),INT(INDEX(StartDateValues,ROW(A1682))),""),"")</f>
        <v/>
      </c>
      <c r="C1682" s="19"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
      <c r="A1683" s="2" t="str">
        <f t="shared" si="373"/>
        <v/>
      </c>
      <c r="B1683" s="2" t="str">
        <f>IF(OR(Settings!$B$42="",C1683=Settings!$B$42), IF(AND(TRIM(INDEX(StartDateValues,ROW(A1683)))&lt;&gt;"",INDEX(StartDateValues,ROW(A1683))&gt;0),INT(INDEX(StartDateValues,ROW(A1683))),""),"")</f>
        <v/>
      </c>
      <c r="C1683" s="19"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
      <c r="A1684" s="2" t="str">
        <f t="shared" si="373"/>
        <v/>
      </c>
      <c r="B1684" s="2" t="str">
        <f>IF(OR(Settings!$B$42="",C1684=Settings!$B$42), IF(AND(TRIM(INDEX(StartDateValues,ROW(A1684)))&lt;&gt;"",INDEX(StartDateValues,ROW(A1684))&gt;0),INT(INDEX(StartDateValues,ROW(A1684))),""),"")</f>
        <v/>
      </c>
      <c r="C1684" s="19"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
      <c r="A1685" s="2" t="str">
        <f t="shared" si="373"/>
        <v/>
      </c>
      <c r="B1685" s="2" t="str">
        <f>IF(OR(Settings!$B$42="",C1685=Settings!$B$42), IF(AND(TRIM(INDEX(StartDateValues,ROW(A1685)))&lt;&gt;"",INDEX(StartDateValues,ROW(A1685))&gt;0),INT(INDEX(StartDateValues,ROW(A1685))),""),"")</f>
        <v/>
      </c>
      <c r="C1685" s="19"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
      <c r="A1686" s="2" t="str">
        <f t="shared" si="373"/>
        <v/>
      </c>
      <c r="B1686" s="2" t="str">
        <f>IF(OR(Settings!$B$42="",C1686=Settings!$B$42), IF(AND(TRIM(INDEX(StartDateValues,ROW(A1686)))&lt;&gt;"",INDEX(StartDateValues,ROW(A1686))&gt;0),INT(INDEX(StartDateValues,ROW(A1686))),""),"")</f>
        <v/>
      </c>
      <c r="C1686" s="19"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
      <c r="A1687" s="2" t="str">
        <f t="shared" si="373"/>
        <v/>
      </c>
      <c r="B1687" s="2" t="str">
        <f>IF(OR(Settings!$B$42="",C1687=Settings!$B$42), IF(AND(TRIM(INDEX(StartDateValues,ROW(A1687)))&lt;&gt;"",INDEX(StartDateValues,ROW(A1687))&gt;0),INT(INDEX(StartDateValues,ROW(A1687))),""),"")</f>
        <v/>
      </c>
      <c r="C1687" s="19"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
      <c r="A1688" s="2" t="str">
        <f t="shared" si="373"/>
        <v/>
      </c>
      <c r="B1688" s="2" t="str">
        <f>IF(OR(Settings!$B$42="",C1688=Settings!$B$42), IF(AND(TRIM(INDEX(StartDateValues,ROW(A1688)))&lt;&gt;"",INDEX(StartDateValues,ROW(A1688))&gt;0),INT(INDEX(StartDateValues,ROW(A1688))),""),"")</f>
        <v/>
      </c>
      <c r="C1688" s="19"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
      <c r="A1689" s="2" t="str">
        <f t="shared" si="373"/>
        <v/>
      </c>
      <c r="B1689" s="2" t="str">
        <f>IF(OR(Settings!$B$42="",C1689=Settings!$B$42), IF(AND(TRIM(INDEX(StartDateValues,ROW(A1689)))&lt;&gt;"",INDEX(StartDateValues,ROW(A1689))&gt;0),INT(INDEX(StartDateValues,ROW(A1689))),""),"")</f>
        <v/>
      </c>
      <c r="C1689" s="19"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
      <c r="A1690" s="2" t="str">
        <f t="shared" si="373"/>
        <v/>
      </c>
      <c r="B1690" s="2" t="str">
        <f>IF(OR(Settings!$B$42="",C1690=Settings!$B$42), IF(AND(TRIM(INDEX(StartDateValues,ROW(A1690)))&lt;&gt;"",INDEX(StartDateValues,ROW(A1690))&gt;0),INT(INDEX(StartDateValues,ROW(A1690))),""),"")</f>
        <v/>
      </c>
      <c r="C1690" s="19"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
      <c r="A1691" s="2" t="str">
        <f t="shared" si="373"/>
        <v/>
      </c>
      <c r="B1691" s="2" t="str">
        <f>IF(OR(Settings!$B$42="",C1691=Settings!$B$42), IF(AND(TRIM(INDEX(StartDateValues,ROW(A1691)))&lt;&gt;"",INDEX(StartDateValues,ROW(A1691))&gt;0),INT(INDEX(StartDateValues,ROW(A1691))),""),"")</f>
        <v/>
      </c>
      <c r="C1691" s="19"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
      <c r="A1692" s="2" t="str">
        <f t="shared" si="373"/>
        <v/>
      </c>
      <c r="B1692" s="2" t="str">
        <f>IF(OR(Settings!$B$42="",C1692=Settings!$B$42), IF(AND(TRIM(INDEX(StartDateValues,ROW(A1692)))&lt;&gt;"",INDEX(StartDateValues,ROW(A1692))&gt;0),INT(INDEX(StartDateValues,ROW(A1692))),""),"")</f>
        <v/>
      </c>
      <c r="C1692" s="19"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
      <c r="A1693" s="2" t="str">
        <f t="shared" si="373"/>
        <v/>
      </c>
      <c r="B1693" s="2" t="str">
        <f>IF(OR(Settings!$B$42="",C1693=Settings!$B$42), IF(AND(TRIM(INDEX(StartDateValues,ROW(A1693)))&lt;&gt;"",INDEX(StartDateValues,ROW(A1693))&gt;0),INT(INDEX(StartDateValues,ROW(A1693))),""),"")</f>
        <v/>
      </c>
      <c r="C1693" s="19"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
      <c r="A1694" s="2" t="str">
        <f t="shared" si="373"/>
        <v/>
      </c>
      <c r="B1694" s="2" t="str">
        <f>IF(OR(Settings!$B$42="",C1694=Settings!$B$42), IF(AND(TRIM(INDEX(StartDateValues,ROW(A1694)))&lt;&gt;"",INDEX(StartDateValues,ROW(A1694))&gt;0),INT(INDEX(StartDateValues,ROW(A1694))),""),"")</f>
        <v/>
      </c>
      <c r="C1694" s="19"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
      <c r="A1695" s="2" t="str">
        <f t="shared" si="373"/>
        <v/>
      </c>
      <c r="B1695" s="2" t="str">
        <f>IF(OR(Settings!$B$42="",C1695=Settings!$B$42), IF(AND(TRIM(INDEX(StartDateValues,ROW(A1695)))&lt;&gt;"",INDEX(StartDateValues,ROW(A1695))&gt;0),INT(INDEX(StartDateValues,ROW(A1695))),""),"")</f>
        <v/>
      </c>
      <c r="C1695" s="19"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
      <c r="A1696" s="2" t="str">
        <f t="shared" si="373"/>
        <v/>
      </c>
      <c r="B1696" s="2" t="str">
        <f>IF(OR(Settings!$B$42="",C1696=Settings!$B$42), IF(AND(TRIM(INDEX(StartDateValues,ROW(A1696)))&lt;&gt;"",INDEX(StartDateValues,ROW(A1696))&gt;0),INT(INDEX(StartDateValues,ROW(A1696))),""),"")</f>
        <v/>
      </c>
      <c r="C1696" s="19"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
      <c r="A1697" s="2" t="str">
        <f t="shared" si="373"/>
        <v/>
      </c>
      <c r="B1697" s="2" t="str">
        <f>IF(OR(Settings!$B$42="",C1697=Settings!$B$42), IF(AND(TRIM(INDEX(StartDateValues,ROW(A1697)))&lt;&gt;"",INDEX(StartDateValues,ROW(A1697))&gt;0),INT(INDEX(StartDateValues,ROW(A1697))),""),"")</f>
        <v/>
      </c>
      <c r="C1697" s="19"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
      <c r="A1698" s="2" t="str">
        <f t="shared" si="373"/>
        <v/>
      </c>
      <c r="B1698" s="2" t="str">
        <f>IF(OR(Settings!$B$42="",C1698=Settings!$B$42), IF(AND(TRIM(INDEX(StartDateValues,ROW(A1698)))&lt;&gt;"",INDEX(StartDateValues,ROW(A1698))&gt;0),INT(INDEX(StartDateValues,ROW(A1698))),""),"")</f>
        <v/>
      </c>
      <c r="C1698" s="19"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
      <c r="A1699" s="2" t="str">
        <f t="shared" si="373"/>
        <v/>
      </c>
      <c r="B1699" s="2" t="str">
        <f>IF(OR(Settings!$B$42="",C1699=Settings!$B$42), IF(AND(TRIM(INDEX(StartDateValues,ROW(A1699)))&lt;&gt;"",INDEX(StartDateValues,ROW(A1699))&gt;0),INT(INDEX(StartDateValues,ROW(A1699))),""),"")</f>
        <v/>
      </c>
      <c r="C1699" s="19"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
      <c r="A1700" s="2" t="str">
        <f t="shared" si="373"/>
        <v/>
      </c>
      <c r="B1700" s="2" t="str">
        <f>IF(OR(Settings!$B$42="",C1700=Settings!$B$42), IF(AND(TRIM(INDEX(StartDateValues,ROW(A1700)))&lt;&gt;"",INDEX(StartDateValues,ROW(A1700))&gt;0),INT(INDEX(StartDateValues,ROW(A1700))),""),"")</f>
        <v/>
      </c>
      <c r="C1700" s="19"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
      <c r="A1701" s="2" t="str">
        <f t="shared" si="373"/>
        <v/>
      </c>
      <c r="B1701" s="2" t="str">
        <f>IF(OR(Settings!$B$42="",C1701=Settings!$B$42), IF(AND(TRIM(INDEX(StartDateValues,ROW(A1701)))&lt;&gt;"",INDEX(StartDateValues,ROW(A1701))&gt;0),INT(INDEX(StartDateValues,ROW(A1701))),""),"")</f>
        <v/>
      </c>
      <c r="C1701" s="19"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
      <c r="A1702" s="2" t="str">
        <f t="shared" si="373"/>
        <v/>
      </c>
      <c r="B1702" s="2" t="str">
        <f>IF(OR(Settings!$B$42="",C1702=Settings!$B$42), IF(AND(TRIM(INDEX(StartDateValues,ROW(A1702)))&lt;&gt;"",INDEX(StartDateValues,ROW(A1702))&gt;0),INT(INDEX(StartDateValues,ROW(A1702))),""),"")</f>
        <v/>
      </c>
      <c r="C1702" s="19"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
      <c r="A1703" s="2" t="str">
        <f t="shared" si="373"/>
        <v/>
      </c>
      <c r="B1703" s="2" t="str">
        <f>IF(OR(Settings!$B$42="",C1703=Settings!$B$42), IF(AND(TRIM(INDEX(StartDateValues,ROW(A1703)))&lt;&gt;"",INDEX(StartDateValues,ROW(A1703))&gt;0),INT(INDEX(StartDateValues,ROW(A1703))),""),"")</f>
        <v/>
      </c>
      <c r="C1703" s="19"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
      <c r="A1704" s="2" t="str">
        <f t="shared" si="373"/>
        <v/>
      </c>
      <c r="B1704" s="2" t="str">
        <f>IF(OR(Settings!$B$42="",C1704=Settings!$B$42), IF(AND(TRIM(INDEX(StartDateValues,ROW(A1704)))&lt;&gt;"",INDEX(StartDateValues,ROW(A1704))&gt;0),INT(INDEX(StartDateValues,ROW(A1704))),""),"")</f>
        <v/>
      </c>
      <c r="C1704" s="19"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
      <c r="A1705" s="2" t="str">
        <f t="shared" si="373"/>
        <v/>
      </c>
      <c r="B1705" s="2" t="str">
        <f>IF(OR(Settings!$B$42="",C1705=Settings!$B$42), IF(AND(TRIM(INDEX(StartDateValues,ROW(A1705)))&lt;&gt;"",INDEX(StartDateValues,ROW(A1705))&gt;0),INT(INDEX(StartDateValues,ROW(A1705))),""),"")</f>
        <v/>
      </c>
      <c r="C1705" s="19"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
      <c r="A1706" s="2" t="str">
        <f t="shared" si="373"/>
        <v/>
      </c>
      <c r="B1706" s="2" t="str">
        <f>IF(OR(Settings!$B$42="",C1706=Settings!$B$42), IF(AND(TRIM(INDEX(StartDateValues,ROW(A1706)))&lt;&gt;"",INDEX(StartDateValues,ROW(A1706))&gt;0),INT(INDEX(StartDateValues,ROW(A1706))),""),"")</f>
        <v/>
      </c>
      <c r="C1706" s="19"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
      <c r="A1707" s="2" t="str">
        <f t="shared" si="373"/>
        <v/>
      </c>
      <c r="B1707" s="2" t="str">
        <f>IF(OR(Settings!$B$42="",C1707=Settings!$B$42), IF(AND(TRIM(INDEX(StartDateValues,ROW(A1707)))&lt;&gt;"",INDEX(StartDateValues,ROW(A1707))&gt;0),INT(INDEX(StartDateValues,ROW(A1707))),""),"")</f>
        <v/>
      </c>
      <c r="C1707" s="19"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
      <c r="A1708" s="2" t="str">
        <f t="shared" si="373"/>
        <v/>
      </c>
      <c r="B1708" s="2" t="str">
        <f>IF(OR(Settings!$B$42="",C1708=Settings!$B$42), IF(AND(TRIM(INDEX(StartDateValues,ROW(A1708)))&lt;&gt;"",INDEX(StartDateValues,ROW(A1708))&gt;0),INT(INDEX(StartDateValues,ROW(A1708))),""),"")</f>
        <v/>
      </c>
      <c r="C1708" s="19"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
      <c r="A1709" s="2" t="str">
        <f t="shared" si="373"/>
        <v/>
      </c>
      <c r="B1709" s="2" t="str">
        <f>IF(OR(Settings!$B$42="",C1709=Settings!$B$42), IF(AND(TRIM(INDEX(StartDateValues,ROW(A1709)))&lt;&gt;"",INDEX(StartDateValues,ROW(A1709))&gt;0),INT(INDEX(StartDateValues,ROW(A1709))),""),"")</f>
        <v/>
      </c>
      <c r="C1709" s="19"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
      <c r="A1710" s="2" t="str">
        <f t="shared" si="373"/>
        <v/>
      </c>
      <c r="B1710" s="2" t="str">
        <f>IF(OR(Settings!$B$42="",C1710=Settings!$B$42), IF(AND(TRIM(INDEX(StartDateValues,ROW(A1710)))&lt;&gt;"",INDEX(StartDateValues,ROW(A1710))&gt;0),INT(INDEX(StartDateValues,ROW(A1710))),""),"")</f>
        <v/>
      </c>
      <c r="C1710" s="19"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
      <c r="A1711" s="2" t="str">
        <f t="shared" si="373"/>
        <v/>
      </c>
      <c r="B1711" s="2" t="str">
        <f>IF(OR(Settings!$B$42="",C1711=Settings!$B$42), IF(AND(TRIM(INDEX(StartDateValues,ROW(A1711)))&lt;&gt;"",INDEX(StartDateValues,ROW(A1711))&gt;0),INT(INDEX(StartDateValues,ROW(A1711))),""),"")</f>
        <v/>
      </c>
      <c r="C1711" s="19"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
      <c r="A1712" s="2" t="str">
        <f t="shared" si="373"/>
        <v/>
      </c>
      <c r="B1712" s="2" t="str">
        <f>IF(OR(Settings!$B$42="",C1712=Settings!$B$42), IF(AND(TRIM(INDEX(StartDateValues,ROW(A1712)))&lt;&gt;"",INDEX(StartDateValues,ROW(A1712))&gt;0),INT(INDEX(StartDateValues,ROW(A1712))),""),"")</f>
        <v/>
      </c>
      <c r="C1712" s="19"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
      <c r="A1713" s="2" t="str">
        <f t="shared" si="373"/>
        <v/>
      </c>
      <c r="B1713" s="2" t="str">
        <f>IF(OR(Settings!$B$42="",C1713=Settings!$B$42), IF(AND(TRIM(INDEX(StartDateValues,ROW(A1713)))&lt;&gt;"",INDEX(StartDateValues,ROW(A1713))&gt;0),INT(INDEX(StartDateValues,ROW(A1713))),""),"")</f>
        <v/>
      </c>
      <c r="C1713" s="19"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
      <c r="A1714" s="2" t="str">
        <f t="shared" si="373"/>
        <v/>
      </c>
      <c r="B1714" s="2" t="str">
        <f>IF(OR(Settings!$B$42="",C1714=Settings!$B$42), IF(AND(TRIM(INDEX(StartDateValues,ROW(A1714)))&lt;&gt;"",INDEX(StartDateValues,ROW(A1714))&gt;0),INT(INDEX(StartDateValues,ROW(A1714))),""),"")</f>
        <v/>
      </c>
      <c r="C1714" s="19"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
      <c r="A1715" s="2" t="str">
        <f t="shared" si="373"/>
        <v/>
      </c>
      <c r="B1715" s="2" t="str">
        <f>IF(OR(Settings!$B$42="",C1715=Settings!$B$42), IF(AND(TRIM(INDEX(StartDateValues,ROW(A1715)))&lt;&gt;"",INDEX(StartDateValues,ROW(A1715))&gt;0),INT(INDEX(StartDateValues,ROW(A1715))),""),"")</f>
        <v/>
      </c>
      <c r="C1715" s="19"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
      <c r="A1716" s="2" t="str">
        <f t="shared" si="373"/>
        <v/>
      </c>
      <c r="B1716" s="2" t="str">
        <f>IF(OR(Settings!$B$42="",C1716=Settings!$B$42), IF(AND(TRIM(INDEX(StartDateValues,ROW(A1716)))&lt;&gt;"",INDEX(StartDateValues,ROW(A1716))&gt;0),INT(INDEX(StartDateValues,ROW(A1716))),""),"")</f>
        <v/>
      </c>
      <c r="C1716" s="19"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
      <c r="A1717" s="2" t="str">
        <f t="shared" si="373"/>
        <v/>
      </c>
      <c r="B1717" s="2" t="str">
        <f>IF(OR(Settings!$B$42="",C1717=Settings!$B$42), IF(AND(TRIM(INDEX(StartDateValues,ROW(A1717)))&lt;&gt;"",INDEX(StartDateValues,ROW(A1717))&gt;0),INT(INDEX(StartDateValues,ROW(A1717))),""),"")</f>
        <v/>
      </c>
      <c r="C1717" s="19"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
      <c r="A1718" s="2" t="str">
        <f t="shared" si="373"/>
        <v/>
      </c>
      <c r="B1718" s="2" t="str">
        <f>IF(OR(Settings!$B$42="",C1718=Settings!$B$42), IF(AND(TRIM(INDEX(StartDateValues,ROW(A1718)))&lt;&gt;"",INDEX(StartDateValues,ROW(A1718))&gt;0),INT(INDEX(StartDateValues,ROW(A1718))),""),"")</f>
        <v/>
      </c>
      <c r="C1718" s="19"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
      <c r="A1719" s="2" t="str">
        <f t="shared" si="373"/>
        <v/>
      </c>
      <c r="B1719" s="2" t="str">
        <f>IF(OR(Settings!$B$42="",C1719=Settings!$B$42), IF(AND(TRIM(INDEX(StartDateValues,ROW(A1719)))&lt;&gt;"",INDEX(StartDateValues,ROW(A1719))&gt;0),INT(INDEX(StartDateValues,ROW(A1719))),""),"")</f>
        <v/>
      </c>
      <c r="C1719" s="19"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
      <c r="A1720" s="2" t="str">
        <f t="shared" si="373"/>
        <v/>
      </c>
      <c r="B1720" s="2" t="str">
        <f>IF(OR(Settings!$B$42="",C1720=Settings!$B$42), IF(AND(TRIM(INDEX(StartDateValues,ROW(A1720)))&lt;&gt;"",INDEX(StartDateValues,ROW(A1720))&gt;0),INT(INDEX(StartDateValues,ROW(A1720))),""),"")</f>
        <v/>
      </c>
      <c r="C1720" s="19"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
      <c r="A1721" s="2" t="str">
        <f t="shared" si="373"/>
        <v/>
      </c>
      <c r="B1721" s="2" t="str">
        <f>IF(OR(Settings!$B$42="",C1721=Settings!$B$42), IF(AND(TRIM(INDEX(StartDateValues,ROW(A1721)))&lt;&gt;"",INDEX(StartDateValues,ROW(A1721))&gt;0),INT(INDEX(StartDateValues,ROW(A1721))),""),"")</f>
        <v/>
      </c>
      <c r="C1721" s="19"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
      <c r="A1722" s="2" t="str">
        <f t="shared" si="373"/>
        <v/>
      </c>
      <c r="B1722" s="2" t="str">
        <f>IF(OR(Settings!$B$42="",C1722=Settings!$B$42), IF(AND(TRIM(INDEX(StartDateValues,ROW(A1722)))&lt;&gt;"",INDEX(StartDateValues,ROW(A1722))&gt;0),INT(INDEX(StartDateValues,ROW(A1722))),""),"")</f>
        <v/>
      </c>
      <c r="C1722" s="19"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
      <c r="A1723" s="2" t="str">
        <f t="shared" si="373"/>
        <v/>
      </c>
      <c r="B1723" s="2" t="str">
        <f>IF(OR(Settings!$B$42="",C1723=Settings!$B$42), IF(AND(TRIM(INDEX(StartDateValues,ROW(A1723)))&lt;&gt;"",INDEX(StartDateValues,ROW(A1723))&gt;0),INT(INDEX(StartDateValues,ROW(A1723))),""),"")</f>
        <v/>
      </c>
      <c r="C1723" s="19"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
      <c r="A1724" s="2" t="str">
        <f t="shared" si="373"/>
        <v/>
      </c>
      <c r="B1724" s="2" t="str">
        <f>IF(OR(Settings!$B$42="",C1724=Settings!$B$42), IF(AND(TRIM(INDEX(StartDateValues,ROW(A1724)))&lt;&gt;"",INDEX(StartDateValues,ROW(A1724))&gt;0),INT(INDEX(StartDateValues,ROW(A1724))),""),"")</f>
        <v/>
      </c>
      <c r="C1724" s="19"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
      <c r="A1725" s="2" t="str">
        <f t="shared" si="373"/>
        <v/>
      </c>
      <c r="B1725" s="2" t="str">
        <f>IF(OR(Settings!$B$42="",C1725=Settings!$B$42), IF(AND(TRIM(INDEX(StartDateValues,ROW(A1725)))&lt;&gt;"",INDEX(StartDateValues,ROW(A1725))&gt;0),INT(INDEX(StartDateValues,ROW(A1725))),""),"")</f>
        <v/>
      </c>
      <c r="C1725" s="19"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
      <c r="A1726" s="2" t="str">
        <f t="shared" si="373"/>
        <v/>
      </c>
      <c r="B1726" s="2" t="str">
        <f>IF(OR(Settings!$B$42="",C1726=Settings!$B$42), IF(AND(TRIM(INDEX(StartDateValues,ROW(A1726)))&lt;&gt;"",INDEX(StartDateValues,ROW(A1726))&gt;0),INT(INDEX(StartDateValues,ROW(A1726))),""),"")</f>
        <v/>
      </c>
      <c r="C1726" s="19"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
      <c r="A1727" s="2" t="str">
        <f t="shared" si="373"/>
        <v/>
      </c>
      <c r="B1727" s="2" t="str">
        <f>IF(OR(Settings!$B$42="",C1727=Settings!$B$42), IF(AND(TRIM(INDEX(StartDateValues,ROW(A1727)))&lt;&gt;"",INDEX(StartDateValues,ROW(A1727))&gt;0),INT(INDEX(StartDateValues,ROW(A1727))),""),"")</f>
        <v/>
      </c>
      <c r="C1727" s="19"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
      <c r="A1728" s="2" t="str">
        <f t="shared" si="373"/>
        <v/>
      </c>
      <c r="B1728" s="2" t="str">
        <f>IF(OR(Settings!$B$42="",C1728=Settings!$B$42), IF(AND(TRIM(INDEX(StartDateValues,ROW(A1728)))&lt;&gt;"",INDEX(StartDateValues,ROW(A1728))&gt;0),INT(INDEX(StartDateValues,ROW(A1728))),""),"")</f>
        <v/>
      </c>
      <c r="C1728" s="19"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
      <c r="A1729" s="2" t="str">
        <f t="shared" si="373"/>
        <v/>
      </c>
      <c r="B1729" s="2" t="str">
        <f>IF(OR(Settings!$B$42="",C1729=Settings!$B$42), IF(AND(TRIM(INDEX(StartDateValues,ROW(A1729)))&lt;&gt;"",INDEX(StartDateValues,ROW(A1729))&gt;0),INT(INDEX(StartDateValues,ROW(A1729))),""),"")</f>
        <v/>
      </c>
      <c r="C1729" s="19"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19"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
      <c r="A1731" s="2" t="str">
        <f t="shared" si="387"/>
        <v/>
      </c>
      <c r="B1731" s="2" t="str">
        <f>IF(OR(Settings!$B$42="",C1731=Settings!$B$42), IF(AND(TRIM(INDEX(StartDateValues,ROW(A1731)))&lt;&gt;"",INDEX(StartDateValues,ROW(A1731))&gt;0),INT(INDEX(StartDateValues,ROW(A1731))),""),"")</f>
        <v/>
      </c>
      <c r="C1731" s="19"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
      <c r="A1732" s="2" t="str">
        <f t="shared" si="387"/>
        <v/>
      </c>
      <c r="B1732" s="2" t="str">
        <f>IF(OR(Settings!$B$42="",C1732=Settings!$B$42), IF(AND(TRIM(INDEX(StartDateValues,ROW(A1732)))&lt;&gt;"",INDEX(StartDateValues,ROW(A1732))&gt;0),INT(INDEX(StartDateValues,ROW(A1732))),""),"")</f>
        <v/>
      </c>
      <c r="C1732" s="19"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
      <c r="A1733" s="2" t="str">
        <f t="shared" si="387"/>
        <v/>
      </c>
      <c r="B1733" s="2" t="str">
        <f>IF(OR(Settings!$B$42="",C1733=Settings!$B$42), IF(AND(TRIM(INDEX(StartDateValues,ROW(A1733)))&lt;&gt;"",INDEX(StartDateValues,ROW(A1733))&gt;0),INT(INDEX(StartDateValues,ROW(A1733))),""),"")</f>
        <v/>
      </c>
      <c r="C1733" s="19"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
      <c r="A1734" s="2" t="str">
        <f t="shared" si="387"/>
        <v/>
      </c>
      <c r="B1734" s="2" t="str">
        <f>IF(OR(Settings!$B$42="",C1734=Settings!$B$42), IF(AND(TRIM(INDEX(StartDateValues,ROW(A1734)))&lt;&gt;"",INDEX(StartDateValues,ROW(A1734))&gt;0),INT(INDEX(StartDateValues,ROW(A1734))),""),"")</f>
        <v/>
      </c>
      <c r="C1734" s="19"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
      <c r="A1735" s="2" t="str">
        <f t="shared" si="387"/>
        <v/>
      </c>
      <c r="B1735" s="2" t="str">
        <f>IF(OR(Settings!$B$42="",C1735=Settings!$B$42), IF(AND(TRIM(INDEX(StartDateValues,ROW(A1735)))&lt;&gt;"",INDEX(StartDateValues,ROW(A1735))&gt;0),INT(INDEX(StartDateValues,ROW(A1735))),""),"")</f>
        <v/>
      </c>
      <c r="C1735" s="19"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
      <c r="A1736" s="2" t="str">
        <f t="shared" si="387"/>
        <v/>
      </c>
      <c r="B1736" s="2" t="str">
        <f>IF(OR(Settings!$B$42="",C1736=Settings!$B$42), IF(AND(TRIM(INDEX(StartDateValues,ROW(A1736)))&lt;&gt;"",INDEX(StartDateValues,ROW(A1736))&gt;0),INT(INDEX(StartDateValues,ROW(A1736))),""),"")</f>
        <v/>
      </c>
      <c r="C1736" s="19"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
      <c r="A1737" s="2" t="str">
        <f t="shared" si="387"/>
        <v/>
      </c>
      <c r="B1737" s="2" t="str">
        <f>IF(OR(Settings!$B$42="",C1737=Settings!$B$42), IF(AND(TRIM(INDEX(StartDateValues,ROW(A1737)))&lt;&gt;"",INDEX(StartDateValues,ROW(A1737))&gt;0),INT(INDEX(StartDateValues,ROW(A1737))),""),"")</f>
        <v/>
      </c>
      <c r="C1737" s="19"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
      <c r="A1738" s="2" t="str">
        <f t="shared" si="387"/>
        <v/>
      </c>
      <c r="B1738" s="2" t="str">
        <f>IF(OR(Settings!$B$42="",C1738=Settings!$B$42), IF(AND(TRIM(INDEX(StartDateValues,ROW(A1738)))&lt;&gt;"",INDEX(StartDateValues,ROW(A1738))&gt;0),INT(INDEX(StartDateValues,ROW(A1738))),""),"")</f>
        <v/>
      </c>
      <c r="C1738" s="19"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
      <c r="A1739" s="2" t="str">
        <f t="shared" si="387"/>
        <v/>
      </c>
      <c r="B1739" s="2" t="str">
        <f>IF(OR(Settings!$B$42="",C1739=Settings!$B$42), IF(AND(TRIM(INDEX(StartDateValues,ROW(A1739)))&lt;&gt;"",INDEX(StartDateValues,ROW(A1739))&gt;0),INT(INDEX(StartDateValues,ROW(A1739))),""),"")</f>
        <v/>
      </c>
      <c r="C1739" s="19"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
      <c r="A1740" s="2" t="str">
        <f t="shared" si="387"/>
        <v/>
      </c>
      <c r="B1740" s="2" t="str">
        <f>IF(OR(Settings!$B$42="",C1740=Settings!$B$42), IF(AND(TRIM(INDEX(StartDateValues,ROW(A1740)))&lt;&gt;"",INDEX(StartDateValues,ROW(A1740))&gt;0),INT(INDEX(StartDateValues,ROW(A1740))),""),"")</f>
        <v/>
      </c>
      <c r="C1740" s="19"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
      <c r="A1741" s="2" t="str">
        <f t="shared" si="387"/>
        <v/>
      </c>
      <c r="B1741" s="2" t="str">
        <f>IF(OR(Settings!$B$42="",C1741=Settings!$B$42), IF(AND(TRIM(INDEX(StartDateValues,ROW(A1741)))&lt;&gt;"",INDEX(StartDateValues,ROW(A1741))&gt;0),INT(INDEX(StartDateValues,ROW(A1741))),""),"")</f>
        <v/>
      </c>
      <c r="C1741" s="19"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
      <c r="A1742" s="2" t="str">
        <f t="shared" si="387"/>
        <v/>
      </c>
      <c r="B1742" s="2" t="str">
        <f>IF(OR(Settings!$B$42="",C1742=Settings!$B$42), IF(AND(TRIM(INDEX(StartDateValues,ROW(A1742)))&lt;&gt;"",INDEX(StartDateValues,ROW(A1742))&gt;0),INT(INDEX(StartDateValues,ROW(A1742))),""),"")</f>
        <v/>
      </c>
      <c r="C1742" s="19"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
      <c r="A1743" s="2" t="str">
        <f t="shared" si="387"/>
        <v/>
      </c>
      <c r="B1743" s="2" t="str">
        <f>IF(OR(Settings!$B$42="",C1743=Settings!$B$42), IF(AND(TRIM(INDEX(StartDateValues,ROW(A1743)))&lt;&gt;"",INDEX(StartDateValues,ROW(A1743))&gt;0),INT(INDEX(StartDateValues,ROW(A1743))),""),"")</f>
        <v/>
      </c>
      <c r="C1743" s="19"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
      <c r="A1744" s="2" t="str">
        <f t="shared" si="387"/>
        <v/>
      </c>
      <c r="B1744" s="2" t="str">
        <f>IF(OR(Settings!$B$42="",C1744=Settings!$B$42), IF(AND(TRIM(INDEX(StartDateValues,ROW(A1744)))&lt;&gt;"",INDEX(StartDateValues,ROW(A1744))&gt;0),INT(INDEX(StartDateValues,ROW(A1744))),""),"")</f>
        <v/>
      </c>
      <c r="C1744" s="19"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
      <c r="A1745" s="2" t="str">
        <f t="shared" si="387"/>
        <v/>
      </c>
      <c r="B1745" s="2" t="str">
        <f>IF(OR(Settings!$B$42="",C1745=Settings!$B$42), IF(AND(TRIM(INDEX(StartDateValues,ROW(A1745)))&lt;&gt;"",INDEX(StartDateValues,ROW(A1745))&gt;0),INT(INDEX(StartDateValues,ROW(A1745))),""),"")</f>
        <v/>
      </c>
      <c r="C1745" s="19"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
      <c r="A1746" s="2" t="str">
        <f t="shared" si="387"/>
        <v/>
      </c>
      <c r="B1746" s="2" t="str">
        <f>IF(OR(Settings!$B$42="",C1746=Settings!$B$42), IF(AND(TRIM(INDEX(StartDateValues,ROW(A1746)))&lt;&gt;"",INDEX(StartDateValues,ROW(A1746))&gt;0),INT(INDEX(StartDateValues,ROW(A1746))),""),"")</f>
        <v/>
      </c>
      <c r="C1746" s="19"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
      <c r="A1747" s="2" t="str">
        <f t="shared" si="387"/>
        <v/>
      </c>
      <c r="B1747" s="2" t="str">
        <f>IF(OR(Settings!$B$42="",C1747=Settings!$B$42), IF(AND(TRIM(INDEX(StartDateValues,ROW(A1747)))&lt;&gt;"",INDEX(StartDateValues,ROW(A1747))&gt;0),INT(INDEX(StartDateValues,ROW(A1747))),""),"")</f>
        <v/>
      </c>
      <c r="C1747" s="19"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
      <c r="A1748" s="2" t="str">
        <f t="shared" si="387"/>
        <v/>
      </c>
      <c r="B1748" s="2" t="str">
        <f>IF(OR(Settings!$B$42="",C1748=Settings!$B$42), IF(AND(TRIM(INDEX(StartDateValues,ROW(A1748)))&lt;&gt;"",INDEX(StartDateValues,ROW(A1748))&gt;0),INT(INDEX(StartDateValues,ROW(A1748))),""),"")</f>
        <v/>
      </c>
      <c r="C1748" s="19"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
      <c r="A1749" s="2" t="str">
        <f t="shared" si="387"/>
        <v/>
      </c>
      <c r="B1749" s="2" t="str">
        <f>IF(OR(Settings!$B$42="",C1749=Settings!$B$42), IF(AND(TRIM(INDEX(StartDateValues,ROW(A1749)))&lt;&gt;"",INDEX(StartDateValues,ROW(A1749))&gt;0),INT(INDEX(StartDateValues,ROW(A1749))),""),"")</f>
        <v/>
      </c>
      <c r="C1749" s="19"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
      <c r="A1750" s="2" t="str">
        <f t="shared" si="387"/>
        <v/>
      </c>
      <c r="B1750" s="2" t="str">
        <f>IF(OR(Settings!$B$42="",C1750=Settings!$B$42), IF(AND(TRIM(INDEX(StartDateValues,ROW(A1750)))&lt;&gt;"",INDEX(StartDateValues,ROW(A1750))&gt;0),INT(INDEX(StartDateValues,ROW(A1750))),""),"")</f>
        <v/>
      </c>
      <c r="C1750" s="19"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
      <c r="A1751" s="2" t="str">
        <f t="shared" si="387"/>
        <v/>
      </c>
      <c r="B1751" s="2" t="str">
        <f>IF(OR(Settings!$B$42="",C1751=Settings!$B$42), IF(AND(TRIM(INDEX(StartDateValues,ROW(A1751)))&lt;&gt;"",INDEX(StartDateValues,ROW(A1751))&gt;0),INT(INDEX(StartDateValues,ROW(A1751))),""),"")</f>
        <v/>
      </c>
      <c r="C1751" s="19"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
      <c r="A1752" s="2" t="str">
        <f t="shared" si="387"/>
        <v/>
      </c>
      <c r="B1752" s="2" t="str">
        <f>IF(OR(Settings!$B$42="",C1752=Settings!$B$42), IF(AND(TRIM(INDEX(StartDateValues,ROW(A1752)))&lt;&gt;"",INDEX(StartDateValues,ROW(A1752))&gt;0),INT(INDEX(StartDateValues,ROW(A1752))),""),"")</f>
        <v/>
      </c>
      <c r="C1752" s="19"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
      <c r="A1753" s="2" t="str">
        <f t="shared" si="387"/>
        <v/>
      </c>
      <c r="B1753" s="2" t="str">
        <f>IF(OR(Settings!$B$42="",C1753=Settings!$B$42), IF(AND(TRIM(INDEX(StartDateValues,ROW(A1753)))&lt;&gt;"",INDEX(StartDateValues,ROW(A1753))&gt;0),INT(INDEX(StartDateValues,ROW(A1753))),""),"")</f>
        <v/>
      </c>
      <c r="C1753" s="19"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
      <c r="A1754" s="2" t="str">
        <f t="shared" si="387"/>
        <v/>
      </c>
      <c r="B1754" s="2" t="str">
        <f>IF(OR(Settings!$B$42="",C1754=Settings!$B$42), IF(AND(TRIM(INDEX(StartDateValues,ROW(A1754)))&lt;&gt;"",INDEX(StartDateValues,ROW(A1754))&gt;0),INT(INDEX(StartDateValues,ROW(A1754))),""),"")</f>
        <v/>
      </c>
      <c r="C1754" s="19"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
      <c r="A1755" s="2" t="str">
        <f t="shared" si="387"/>
        <v/>
      </c>
      <c r="B1755" s="2" t="str">
        <f>IF(OR(Settings!$B$42="",C1755=Settings!$B$42), IF(AND(TRIM(INDEX(StartDateValues,ROW(A1755)))&lt;&gt;"",INDEX(StartDateValues,ROW(A1755))&gt;0),INT(INDEX(StartDateValues,ROW(A1755))),""),"")</f>
        <v/>
      </c>
      <c r="C1755" s="19"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
      <c r="A1756" s="2" t="str">
        <f t="shared" si="387"/>
        <v/>
      </c>
      <c r="B1756" s="2" t="str">
        <f>IF(OR(Settings!$B$42="",C1756=Settings!$B$42), IF(AND(TRIM(INDEX(StartDateValues,ROW(A1756)))&lt;&gt;"",INDEX(StartDateValues,ROW(A1756))&gt;0),INT(INDEX(StartDateValues,ROW(A1756))),""),"")</f>
        <v/>
      </c>
      <c r="C1756" s="19"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
      <c r="A1757" s="2" t="str">
        <f t="shared" si="387"/>
        <v/>
      </c>
      <c r="B1757" s="2" t="str">
        <f>IF(OR(Settings!$B$42="",C1757=Settings!$B$42), IF(AND(TRIM(INDEX(StartDateValues,ROW(A1757)))&lt;&gt;"",INDEX(StartDateValues,ROW(A1757))&gt;0),INT(INDEX(StartDateValues,ROW(A1757))),""),"")</f>
        <v/>
      </c>
      <c r="C1757" s="19"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
      <c r="A1758" s="2" t="str">
        <f t="shared" si="387"/>
        <v/>
      </c>
      <c r="B1758" s="2" t="str">
        <f>IF(OR(Settings!$B$42="",C1758=Settings!$B$42), IF(AND(TRIM(INDEX(StartDateValues,ROW(A1758)))&lt;&gt;"",INDEX(StartDateValues,ROW(A1758))&gt;0),INT(INDEX(StartDateValues,ROW(A1758))),""),"")</f>
        <v/>
      </c>
      <c r="C1758" s="19"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
      <c r="A1759" s="2" t="str">
        <f t="shared" si="387"/>
        <v/>
      </c>
      <c r="B1759" s="2" t="str">
        <f>IF(OR(Settings!$B$42="",C1759=Settings!$B$42), IF(AND(TRIM(INDEX(StartDateValues,ROW(A1759)))&lt;&gt;"",INDEX(StartDateValues,ROW(A1759))&gt;0),INT(INDEX(StartDateValues,ROW(A1759))),""),"")</f>
        <v/>
      </c>
      <c r="C1759" s="19"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
      <c r="A1760" s="2" t="str">
        <f t="shared" si="387"/>
        <v/>
      </c>
      <c r="B1760" s="2" t="str">
        <f>IF(OR(Settings!$B$42="",C1760=Settings!$B$42), IF(AND(TRIM(INDEX(StartDateValues,ROW(A1760)))&lt;&gt;"",INDEX(StartDateValues,ROW(A1760))&gt;0),INT(INDEX(StartDateValues,ROW(A1760))),""),"")</f>
        <v/>
      </c>
      <c r="C1760" s="19"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
      <c r="A1761" s="2" t="str">
        <f t="shared" si="387"/>
        <v/>
      </c>
      <c r="B1761" s="2" t="str">
        <f>IF(OR(Settings!$B$42="",C1761=Settings!$B$42), IF(AND(TRIM(INDEX(StartDateValues,ROW(A1761)))&lt;&gt;"",INDEX(StartDateValues,ROW(A1761))&gt;0),INT(INDEX(StartDateValues,ROW(A1761))),""),"")</f>
        <v/>
      </c>
      <c r="C1761" s="19"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
      <c r="A1762" s="2" t="str">
        <f t="shared" si="387"/>
        <v/>
      </c>
      <c r="B1762" s="2" t="str">
        <f>IF(OR(Settings!$B$42="",C1762=Settings!$B$42), IF(AND(TRIM(INDEX(StartDateValues,ROW(A1762)))&lt;&gt;"",INDEX(StartDateValues,ROW(A1762))&gt;0),INT(INDEX(StartDateValues,ROW(A1762))),""),"")</f>
        <v/>
      </c>
      <c r="C1762" s="19"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
      <c r="A1763" s="2" t="str">
        <f t="shared" si="387"/>
        <v/>
      </c>
      <c r="B1763" s="2" t="str">
        <f>IF(OR(Settings!$B$42="",C1763=Settings!$B$42), IF(AND(TRIM(INDEX(StartDateValues,ROW(A1763)))&lt;&gt;"",INDEX(StartDateValues,ROW(A1763))&gt;0),INT(INDEX(StartDateValues,ROW(A1763))),""),"")</f>
        <v/>
      </c>
      <c r="C1763" s="19"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
      <c r="A1764" s="2" t="str">
        <f t="shared" si="387"/>
        <v/>
      </c>
      <c r="B1764" s="2" t="str">
        <f>IF(OR(Settings!$B$42="",C1764=Settings!$B$42), IF(AND(TRIM(INDEX(StartDateValues,ROW(A1764)))&lt;&gt;"",INDEX(StartDateValues,ROW(A1764))&gt;0),INT(INDEX(StartDateValues,ROW(A1764))),""),"")</f>
        <v/>
      </c>
      <c r="C1764" s="19"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
      <c r="A1765" s="2" t="str">
        <f t="shared" si="387"/>
        <v/>
      </c>
      <c r="B1765" s="2" t="str">
        <f>IF(OR(Settings!$B$42="",C1765=Settings!$B$42), IF(AND(TRIM(INDEX(StartDateValues,ROW(A1765)))&lt;&gt;"",INDEX(StartDateValues,ROW(A1765))&gt;0),INT(INDEX(StartDateValues,ROW(A1765))),""),"")</f>
        <v/>
      </c>
      <c r="C1765" s="19"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
      <c r="A1766" s="2" t="str">
        <f t="shared" si="387"/>
        <v/>
      </c>
      <c r="B1766" s="2" t="str">
        <f>IF(OR(Settings!$B$42="",C1766=Settings!$B$42), IF(AND(TRIM(INDEX(StartDateValues,ROW(A1766)))&lt;&gt;"",INDEX(StartDateValues,ROW(A1766))&gt;0),INT(INDEX(StartDateValues,ROW(A1766))),""),"")</f>
        <v/>
      </c>
      <c r="C1766" s="19"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
      <c r="A1767" s="2" t="str">
        <f t="shared" si="387"/>
        <v/>
      </c>
      <c r="B1767" s="2" t="str">
        <f>IF(OR(Settings!$B$42="",C1767=Settings!$B$42), IF(AND(TRIM(INDEX(StartDateValues,ROW(A1767)))&lt;&gt;"",INDEX(StartDateValues,ROW(A1767))&gt;0),INT(INDEX(StartDateValues,ROW(A1767))),""),"")</f>
        <v/>
      </c>
      <c r="C1767" s="19"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
      <c r="A1768" s="2" t="str">
        <f t="shared" si="387"/>
        <v/>
      </c>
      <c r="B1768" s="2" t="str">
        <f>IF(OR(Settings!$B$42="",C1768=Settings!$B$42), IF(AND(TRIM(INDEX(StartDateValues,ROW(A1768)))&lt;&gt;"",INDEX(StartDateValues,ROW(A1768))&gt;0),INT(INDEX(StartDateValues,ROW(A1768))),""),"")</f>
        <v/>
      </c>
      <c r="C1768" s="19"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
      <c r="A1769" s="2" t="str">
        <f t="shared" si="387"/>
        <v/>
      </c>
      <c r="B1769" s="2" t="str">
        <f>IF(OR(Settings!$B$42="",C1769=Settings!$B$42), IF(AND(TRIM(INDEX(StartDateValues,ROW(A1769)))&lt;&gt;"",INDEX(StartDateValues,ROW(A1769))&gt;0),INT(INDEX(StartDateValues,ROW(A1769))),""),"")</f>
        <v/>
      </c>
      <c r="C1769" s="19"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
      <c r="A1770" s="2" t="str">
        <f t="shared" si="387"/>
        <v/>
      </c>
      <c r="B1770" s="2" t="str">
        <f>IF(OR(Settings!$B$42="",C1770=Settings!$B$42), IF(AND(TRIM(INDEX(StartDateValues,ROW(A1770)))&lt;&gt;"",INDEX(StartDateValues,ROW(A1770))&gt;0),INT(INDEX(StartDateValues,ROW(A1770))),""),"")</f>
        <v/>
      </c>
      <c r="C1770" s="19"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
      <c r="A1771" s="2" t="str">
        <f t="shared" si="387"/>
        <v/>
      </c>
      <c r="B1771" s="2" t="str">
        <f>IF(OR(Settings!$B$42="",C1771=Settings!$B$42), IF(AND(TRIM(INDEX(StartDateValues,ROW(A1771)))&lt;&gt;"",INDEX(StartDateValues,ROW(A1771))&gt;0),INT(INDEX(StartDateValues,ROW(A1771))),""),"")</f>
        <v/>
      </c>
      <c r="C1771" s="19"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
      <c r="A1772" s="2" t="str">
        <f t="shared" si="387"/>
        <v/>
      </c>
      <c r="B1772" s="2" t="str">
        <f>IF(OR(Settings!$B$42="",C1772=Settings!$B$42), IF(AND(TRIM(INDEX(StartDateValues,ROW(A1772)))&lt;&gt;"",INDEX(StartDateValues,ROW(A1772))&gt;0),INT(INDEX(StartDateValues,ROW(A1772))),""),"")</f>
        <v/>
      </c>
      <c r="C1772" s="19"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
      <c r="A1773" s="2" t="str">
        <f t="shared" si="387"/>
        <v/>
      </c>
      <c r="B1773" s="2" t="str">
        <f>IF(OR(Settings!$B$42="",C1773=Settings!$B$42), IF(AND(TRIM(INDEX(StartDateValues,ROW(A1773)))&lt;&gt;"",INDEX(StartDateValues,ROW(A1773))&gt;0),INT(INDEX(StartDateValues,ROW(A1773))),""),"")</f>
        <v/>
      </c>
      <c r="C1773" s="19"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
      <c r="A1774" s="2" t="str">
        <f t="shared" si="387"/>
        <v/>
      </c>
      <c r="B1774" s="2" t="str">
        <f>IF(OR(Settings!$B$42="",C1774=Settings!$B$42), IF(AND(TRIM(INDEX(StartDateValues,ROW(A1774)))&lt;&gt;"",INDEX(StartDateValues,ROW(A1774))&gt;0),INT(INDEX(StartDateValues,ROW(A1774))),""),"")</f>
        <v/>
      </c>
      <c r="C1774" s="19"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
      <c r="A1775" s="2" t="str">
        <f t="shared" si="387"/>
        <v/>
      </c>
      <c r="B1775" s="2" t="str">
        <f>IF(OR(Settings!$B$42="",C1775=Settings!$B$42), IF(AND(TRIM(INDEX(StartDateValues,ROW(A1775)))&lt;&gt;"",INDEX(StartDateValues,ROW(A1775))&gt;0),INT(INDEX(StartDateValues,ROW(A1775))),""),"")</f>
        <v/>
      </c>
      <c r="C1775" s="19"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
      <c r="A1776" s="2" t="str">
        <f t="shared" si="387"/>
        <v/>
      </c>
      <c r="B1776" s="2" t="str">
        <f>IF(OR(Settings!$B$42="",C1776=Settings!$B$42), IF(AND(TRIM(INDEX(StartDateValues,ROW(A1776)))&lt;&gt;"",INDEX(StartDateValues,ROW(A1776))&gt;0),INT(INDEX(StartDateValues,ROW(A1776))),""),"")</f>
        <v/>
      </c>
      <c r="C1776" s="19"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
      <c r="A1777" s="2" t="str">
        <f t="shared" si="387"/>
        <v/>
      </c>
      <c r="B1777" s="2" t="str">
        <f>IF(OR(Settings!$B$42="",C1777=Settings!$B$42), IF(AND(TRIM(INDEX(StartDateValues,ROW(A1777)))&lt;&gt;"",INDEX(StartDateValues,ROW(A1777))&gt;0),INT(INDEX(StartDateValues,ROW(A1777))),""),"")</f>
        <v/>
      </c>
      <c r="C1777" s="19"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
      <c r="A1778" s="2" t="str">
        <f t="shared" si="387"/>
        <v/>
      </c>
      <c r="B1778" s="2" t="str">
        <f>IF(OR(Settings!$B$42="",C1778=Settings!$B$42), IF(AND(TRIM(INDEX(StartDateValues,ROW(A1778)))&lt;&gt;"",INDEX(StartDateValues,ROW(A1778))&gt;0),INT(INDEX(StartDateValues,ROW(A1778))),""),"")</f>
        <v/>
      </c>
      <c r="C1778" s="19"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
      <c r="A1779" s="2" t="str">
        <f t="shared" si="387"/>
        <v/>
      </c>
      <c r="B1779" s="2" t="str">
        <f>IF(OR(Settings!$B$42="",C1779=Settings!$B$42), IF(AND(TRIM(INDEX(StartDateValues,ROW(A1779)))&lt;&gt;"",INDEX(StartDateValues,ROW(A1779))&gt;0),INT(INDEX(StartDateValues,ROW(A1779))),""),"")</f>
        <v/>
      </c>
      <c r="C1779" s="19"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
      <c r="A1780" s="2" t="str">
        <f t="shared" si="387"/>
        <v/>
      </c>
      <c r="B1780" s="2" t="str">
        <f>IF(OR(Settings!$B$42="",C1780=Settings!$B$42), IF(AND(TRIM(INDEX(StartDateValues,ROW(A1780)))&lt;&gt;"",INDEX(StartDateValues,ROW(A1780))&gt;0),INT(INDEX(StartDateValues,ROW(A1780))),""),"")</f>
        <v/>
      </c>
      <c r="C1780" s="19"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
      <c r="A1781" s="2" t="str">
        <f t="shared" si="387"/>
        <v/>
      </c>
      <c r="B1781" s="2" t="str">
        <f>IF(OR(Settings!$B$42="",C1781=Settings!$B$42), IF(AND(TRIM(INDEX(StartDateValues,ROW(A1781)))&lt;&gt;"",INDEX(StartDateValues,ROW(A1781))&gt;0),INT(INDEX(StartDateValues,ROW(A1781))),""),"")</f>
        <v/>
      </c>
      <c r="C1781" s="19"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
      <c r="A1782" s="2" t="str">
        <f t="shared" si="387"/>
        <v/>
      </c>
      <c r="B1782" s="2" t="str">
        <f>IF(OR(Settings!$B$42="",C1782=Settings!$B$42), IF(AND(TRIM(INDEX(StartDateValues,ROW(A1782)))&lt;&gt;"",INDEX(StartDateValues,ROW(A1782))&gt;0),INT(INDEX(StartDateValues,ROW(A1782))),""),"")</f>
        <v/>
      </c>
      <c r="C1782" s="19"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
      <c r="A1783" s="2" t="str">
        <f t="shared" si="387"/>
        <v/>
      </c>
      <c r="B1783" s="2" t="str">
        <f>IF(OR(Settings!$B$42="",C1783=Settings!$B$42), IF(AND(TRIM(INDEX(StartDateValues,ROW(A1783)))&lt;&gt;"",INDEX(StartDateValues,ROW(A1783))&gt;0),INT(INDEX(StartDateValues,ROW(A1783))),""),"")</f>
        <v/>
      </c>
      <c r="C1783" s="19"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
      <c r="A1784" s="2" t="str">
        <f t="shared" si="387"/>
        <v/>
      </c>
      <c r="B1784" s="2" t="str">
        <f>IF(OR(Settings!$B$42="",C1784=Settings!$B$42), IF(AND(TRIM(INDEX(StartDateValues,ROW(A1784)))&lt;&gt;"",INDEX(StartDateValues,ROW(A1784))&gt;0),INT(INDEX(StartDateValues,ROW(A1784))),""),"")</f>
        <v/>
      </c>
      <c r="C1784" s="19"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
      <c r="A1785" s="2" t="str">
        <f t="shared" si="387"/>
        <v/>
      </c>
      <c r="B1785" s="2" t="str">
        <f>IF(OR(Settings!$B$42="",C1785=Settings!$B$42), IF(AND(TRIM(INDEX(StartDateValues,ROW(A1785)))&lt;&gt;"",INDEX(StartDateValues,ROW(A1785))&gt;0),INT(INDEX(StartDateValues,ROW(A1785))),""),"")</f>
        <v/>
      </c>
      <c r="C1785" s="19"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
      <c r="A1786" s="2" t="str">
        <f t="shared" si="387"/>
        <v/>
      </c>
      <c r="B1786" s="2" t="str">
        <f>IF(OR(Settings!$B$42="",C1786=Settings!$B$42), IF(AND(TRIM(INDEX(StartDateValues,ROW(A1786)))&lt;&gt;"",INDEX(StartDateValues,ROW(A1786))&gt;0),INT(INDEX(StartDateValues,ROW(A1786))),""),"")</f>
        <v/>
      </c>
      <c r="C1786" s="19"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
      <c r="A1787" s="2" t="str">
        <f t="shared" si="387"/>
        <v/>
      </c>
      <c r="B1787" s="2" t="str">
        <f>IF(OR(Settings!$B$42="",C1787=Settings!$B$42), IF(AND(TRIM(INDEX(StartDateValues,ROW(A1787)))&lt;&gt;"",INDEX(StartDateValues,ROW(A1787))&gt;0),INT(INDEX(StartDateValues,ROW(A1787))),""),"")</f>
        <v/>
      </c>
      <c r="C1787" s="19"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
      <c r="A1788" s="2" t="str">
        <f t="shared" si="387"/>
        <v/>
      </c>
      <c r="B1788" s="2" t="str">
        <f>IF(OR(Settings!$B$42="",C1788=Settings!$B$42), IF(AND(TRIM(INDEX(StartDateValues,ROW(A1788)))&lt;&gt;"",INDEX(StartDateValues,ROW(A1788))&gt;0),INT(INDEX(StartDateValues,ROW(A1788))),""),"")</f>
        <v/>
      </c>
      <c r="C1788" s="19"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
      <c r="A1789" s="2" t="str">
        <f t="shared" si="387"/>
        <v/>
      </c>
      <c r="B1789" s="2" t="str">
        <f>IF(OR(Settings!$B$42="",C1789=Settings!$B$42), IF(AND(TRIM(INDEX(StartDateValues,ROW(A1789)))&lt;&gt;"",INDEX(StartDateValues,ROW(A1789))&gt;0),INT(INDEX(StartDateValues,ROW(A1789))),""),"")</f>
        <v/>
      </c>
      <c r="C1789" s="19"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
      <c r="A1790" s="2" t="str">
        <f t="shared" si="387"/>
        <v/>
      </c>
      <c r="B1790" s="2" t="str">
        <f>IF(OR(Settings!$B$42="",C1790=Settings!$B$42), IF(AND(TRIM(INDEX(StartDateValues,ROW(A1790)))&lt;&gt;"",INDEX(StartDateValues,ROW(A1790))&gt;0),INT(INDEX(StartDateValues,ROW(A1790))),""),"")</f>
        <v/>
      </c>
      <c r="C1790" s="19"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
      <c r="A1791" s="2" t="str">
        <f t="shared" si="387"/>
        <v/>
      </c>
      <c r="B1791" s="2" t="str">
        <f>IF(OR(Settings!$B$42="",C1791=Settings!$B$42), IF(AND(TRIM(INDEX(StartDateValues,ROW(A1791)))&lt;&gt;"",INDEX(StartDateValues,ROW(A1791))&gt;0),INT(INDEX(StartDateValues,ROW(A1791))),""),"")</f>
        <v/>
      </c>
      <c r="C1791" s="19"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
      <c r="A1792" s="2" t="str">
        <f t="shared" si="387"/>
        <v/>
      </c>
      <c r="B1792" s="2" t="str">
        <f>IF(OR(Settings!$B$42="",C1792=Settings!$B$42), IF(AND(TRIM(INDEX(StartDateValues,ROW(A1792)))&lt;&gt;"",INDEX(StartDateValues,ROW(A1792))&gt;0),INT(INDEX(StartDateValues,ROW(A1792))),""),"")</f>
        <v/>
      </c>
      <c r="C1792" s="19"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
      <c r="A1793" s="2" t="str">
        <f t="shared" si="387"/>
        <v/>
      </c>
      <c r="B1793" s="2" t="str">
        <f>IF(OR(Settings!$B$42="",C1793=Settings!$B$42), IF(AND(TRIM(INDEX(StartDateValues,ROW(A1793)))&lt;&gt;"",INDEX(StartDateValues,ROW(A1793))&gt;0),INT(INDEX(StartDateValues,ROW(A1793))),""),"")</f>
        <v/>
      </c>
      <c r="C1793" s="19"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19"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
      <c r="A1795" s="2" t="str">
        <f t="shared" si="401"/>
        <v/>
      </c>
      <c r="B1795" s="2" t="str">
        <f>IF(OR(Settings!$B$42="",C1795=Settings!$B$42), IF(AND(TRIM(INDEX(StartDateValues,ROW(A1795)))&lt;&gt;"",INDEX(StartDateValues,ROW(A1795))&gt;0),INT(INDEX(StartDateValues,ROW(A1795))),""),"")</f>
        <v/>
      </c>
      <c r="C1795" s="19"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
      <c r="A1796" s="2" t="str">
        <f t="shared" si="401"/>
        <v/>
      </c>
      <c r="B1796" s="2" t="str">
        <f>IF(OR(Settings!$B$42="",C1796=Settings!$B$42), IF(AND(TRIM(INDEX(StartDateValues,ROW(A1796)))&lt;&gt;"",INDEX(StartDateValues,ROW(A1796))&gt;0),INT(INDEX(StartDateValues,ROW(A1796))),""),"")</f>
        <v/>
      </c>
      <c r="C1796" s="19"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
      <c r="A1797" s="2" t="str">
        <f t="shared" si="401"/>
        <v/>
      </c>
      <c r="B1797" s="2" t="str">
        <f>IF(OR(Settings!$B$42="",C1797=Settings!$B$42), IF(AND(TRIM(INDEX(StartDateValues,ROW(A1797)))&lt;&gt;"",INDEX(StartDateValues,ROW(A1797))&gt;0),INT(INDEX(StartDateValues,ROW(A1797))),""),"")</f>
        <v/>
      </c>
      <c r="C1797" s="19"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
      <c r="A1798" s="2" t="str">
        <f t="shared" si="401"/>
        <v/>
      </c>
      <c r="B1798" s="2" t="str">
        <f>IF(OR(Settings!$B$42="",C1798=Settings!$B$42), IF(AND(TRIM(INDEX(StartDateValues,ROW(A1798)))&lt;&gt;"",INDEX(StartDateValues,ROW(A1798))&gt;0),INT(INDEX(StartDateValues,ROW(A1798))),""),"")</f>
        <v/>
      </c>
      <c r="C1798" s="19"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
      <c r="A1799" s="2" t="str">
        <f t="shared" si="401"/>
        <v/>
      </c>
      <c r="B1799" s="2" t="str">
        <f>IF(OR(Settings!$B$42="",C1799=Settings!$B$42), IF(AND(TRIM(INDEX(StartDateValues,ROW(A1799)))&lt;&gt;"",INDEX(StartDateValues,ROW(A1799))&gt;0),INT(INDEX(StartDateValues,ROW(A1799))),""),"")</f>
        <v/>
      </c>
      <c r="C1799" s="19"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
      <c r="A1800" s="2" t="str">
        <f t="shared" si="401"/>
        <v/>
      </c>
      <c r="B1800" s="2" t="str">
        <f>IF(OR(Settings!$B$42="",C1800=Settings!$B$42), IF(AND(TRIM(INDEX(StartDateValues,ROW(A1800)))&lt;&gt;"",INDEX(StartDateValues,ROW(A1800))&gt;0),INT(INDEX(StartDateValues,ROW(A1800))),""),"")</f>
        <v/>
      </c>
      <c r="C1800" s="19"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
      <c r="A1801" s="2" t="str">
        <f t="shared" si="401"/>
        <v/>
      </c>
      <c r="B1801" s="2" t="str">
        <f>IF(OR(Settings!$B$42="",C1801=Settings!$B$42), IF(AND(TRIM(INDEX(StartDateValues,ROW(A1801)))&lt;&gt;"",INDEX(StartDateValues,ROW(A1801))&gt;0),INT(INDEX(StartDateValues,ROW(A1801))),""),"")</f>
        <v/>
      </c>
      <c r="C1801" s="19"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
      <c r="A1802" s="2" t="str">
        <f t="shared" si="401"/>
        <v/>
      </c>
      <c r="B1802" s="2" t="str">
        <f>IF(OR(Settings!$B$42="",C1802=Settings!$B$42), IF(AND(TRIM(INDEX(StartDateValues,ROW(A1802)))&lt;&gt;"",INDEX(StartDateValues,ROW(A1802))&gt;0),INT(INDEX(StartDateValues,ROW(A1802))),""),"")</f>
        <v/>
      </c>
      <c r="C1802" s="19"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
      <c r="A1803" s="2" t="str">
        <f t="shared" si="401"/>
        <v/>
      </c>
      <c r="B1803" s="2" t="str">
        <f>IF(OR(Settings!$B$42="",C1803=Settings!$B$42), IF(AND(TRIM(INDEX(StartDateValues,ROW(A1803)))&lt;&gt;"",INDEX(StartDateValues,ROW(A1803))&gt;0),INT(INDEX(StartDateValues,ROW(A1803))),""),"")</f>
        <v/>
      </c>
      <c r="C1803" s="19"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
      <c r="A1804" s="2" t="str">
        <f t="shared" si="401"/>
        <v/>
      </c>
      <c r="B1804" s="2" t="str">
        <f>IF(OR(Settings!$B$42="",C1804=Settings!$B$42), IF(AND(TRIM(INDEX(StartDateValues,ROW(A1804)))&lt;&gt;"",INDEX(StartDateValues,ROW(A1804))&gt;0),INT(INDEX(StartDateValues,ROW(A1804))),""),"")</f>
        <v/>
      </c>
      <c r="C1804" s="19"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
      <c r="A1805" s="2" t="str">
        <f t="shared" si="401"/>
        <v/>
      </c>
      <c r="B1805" s="2" t="str">
        <f>IF(OR(Settings!$B$42="",C1805=Settings!$B$42), IF(AND(TRIM(INDEX(StartDateValues,ROW(A1805)))&lt;&gt;"",INDEX(StartDateValues,ROW(A1805))&gt;0),INT(INDEX(StartDateValues,ROW(A1805))),""),"")</f>
        <v/>
      </c>
      <c r="C1805" s="19"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
      <c r="A1806" s="2" t="str">
        <f t="shared" si="401"/>
        <v/>
      </c>
      <c r="B1806" s="2" t="str">
        <f>IF(OR(Settings!$B$42="",C1806=Settings!$B$42), IF(AND(TRIM(INDEX(StartDateValues,ROW(A1806)))&lt;&gt;"",INDEX(StartDateValues,ROW(A1806))&gt;0),INT(INDEX(StartDateValues,ROW(A1806))),""),"")</f>
        <v/>
      </c>
      <c r="C1806" s="19"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
      <c r="A1807" s="2" t="str">
        <f t="shared" si="401"/>
        <v/>
      </c>
      <c r="B1807" s="2" t="str">
        <f>IF(OR(Settings!$B$42="",C1807=Settings!$B$42), IF(AND(TRIM(INDEX(StartDateValues,ROW(A1807)))&lt;&gt;"",INDEX(StartDateValues,ROW(A1807))&gt;0),INT(INDEX(StartDateValues,ROW(A1807))),""),"")</f>
        <v/>
      </c>
      <c r="C1807" s="19"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
      <c r="A1808" s="2" t="str">
        <f t="shared" si="401"/>
        <v/>
      </c>
      <c r="B1808" s="2" t="str">
        <f>IF(OR(Settings!$B$42="",C1808=Settings!$B$42), IF(AND(TRIM(INDEX(StartDateValues,ROW(A1808)))&lt;&gt;"",INDEX(StartDateValues,ROW(A1808))&gt;0),INT(INDEX(StartDateValues,ROW(A1808))),""),"")</f>
        <v/>
      </c>
      <c r="C1808" s="19"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
      <c r="A1809" s="2" t="str">
        <f t="shared" si="401"/>
        <v/>
      </c>
      <c r="B1809" s="2" t="str">
        <f>IF(OR(Settings!$B$42="",C1809=Settings!$B$42), IF(AND(TRIM(INDEX(StartDateValues,ROW(A1809)))&lt;&gt;"",INDEX(StartDateValues,ROW(A1809))&gt;0),INT(INDEX(StartDateValues,ROW(A1809))),""),"")</f>
        <v/>
      </c>
      <c r="C1809" s="19"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
      <c r="A1810" s="2" t="str">
        <f t="shared" si="401"/>
        <v/>
      </c>
      <c r="B1810" s="2" t="str">
        <f>IF(OR(Settings!$B$42="",C1810=Settings!$B$42), IF(AND(TRIM(INDEX(StartDateValues,ROW(A1810)))&lt;&gt;"",INDEX(StartDateValues,ROW(A1810))&gt;0),INT(INDEX(StartDateValues,ROW(A1810))),""),"")</f>
        <v/>
      </c>
      <c r="C1810" s="19"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
      <c r="A1811" s="2" t="str">
        <f t="shared" si="401"/>
        <v/>
      </c>
      <c r="B1811" s="2" t="str">
        <f>IF(OR(Settings!$B$42="",C1811=Settings!$B$42), IF(AND(TRIM(INDEX(StartDateValues,ROW(A1811)))&lt;&gt;"",INDEX(StartDateValues,ROW(A1811))&gt;0),INT(INDEX(StartDateValues,ROW(A1811))),""),"")</f>
        <v/>
      </c>
      <c r="C1811" s="19"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
      <c r="A1812" s="2" t="str">
        <f t="shared" si="401"/>
        <v/>
      </c>
      <c r="B1812" s="2" t="str">
        <f>IF(OR(Settings!$B$42="",C1812=Settings!$B$42), IF(AND(TRIM(INDEX(StartDateValues,ROW(A1812)))&lt;&gt;"",INDEX(StartDateValues,ROW(A1812))&gt;0),INT(INDEX(StartDateValues,ROW(A1812))),""),"")</f>
        <v/>
      </c>
      <c r="C1812" s="19"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
      <c r="A1813" s="2" t="str">
        <f t="shared" si="401"/>
        <v/>
      </c>
      <c r="B1813" s="2" t="str">
        <f>IF(OR(Settings!$B$42="",C1813=Settings!$B$42), IF(AND(TRIM(INDEX(StartDateValues,ROW(A1813)))&lt;&gt;"",INDEX(StartDateValues,ROW(A1813))&gt;0),INT(INDEX(StartDateValues,ROW(A1813))),""),"")</f>
        <v/>
      </c>
      <c r="C1813" s="19"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
      <c r="A1814" s="2" t="str">
        <f t="shared" si="401"/>
        <v/>
      </c>
      <c r="B1814" s="2" t="str">
        <f>IF(OR(Settings!$B$42="",C1814=Settings!$B$42), IF(AND(TRIM(INDEX(StartDateValues,ROW(A1814)))&lt;&gt;"",INDEX(StartDateValues,ROW(A1814))&gt;0),INT(INDEX(StartDateValues,ROW(A1814))),""),"")</f>
        <v/>
      </c>
      <c r="C1814" s="19"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
      <c r="A1815" s="2" t="str">
        <f t="shared" si="401"/>
        <v/>
      </c>
      <c r="B1815" s="2" t="str">
        <f>IF(OR(Settings!$B$42="",C1815=Settings!$B$42), IF(AND(TRIM(INDEX(StartDateValues,ROW(A1815)))&lt;&gt;"",INDEX(StartDateValues,ROW(A1815))&gt;0),INT(INDEX(StartDateValues,ROW(A1815))),""),"")</f>
        <v/>
      </c>
      <c r="C1815" s="19"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
      <c r="A1816" s="2" t="str">
        <f t="shared" si="401"/>
        <v/>
      </c>
      <c r="B1816" s="2" t="str">
        <f>IF(OR(Settings!$B$42="",C1816=Settings!$B$42), IF(AND(TRIM(INDEX(StartDateValues,ROW(A1816)))&lt;&gt;"",INDEX(StartDateValues,ROW(A1816))&gt;0),INT(INDEX(StartDateValues,ROW(A1816))),""),"")</f>
        <v/>
      </c>
      <c r="C1816" s="19"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
      <c r="A1817" s="2" t="str">
        <f t="shared" si="401"/>
        <v/>
      </c>
      <c r="B1817" s="2" t="str">
        <f>IF(OR(Settings!$B$42="",C1817=Settings!$B$42), IF(AND(TRIM(INDEX(StartDateValues,ROW(A1817)))&lt;&gt;"",INDEX(StartDateValues,ROW(A1817))&gt;0),INT(INDEX(StartDateValues,ROW(A1817))),""),"")</f>
        <v/>
      </c>
      <c r="C1817" s="19"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
      <c r="A1818" s="2" t="str">
        <f t="shared" si="401"/>
        <v/>
      </c>
      <c r="B1818" s="2" t="str">
        <f>IF(OR(Settings!$B$42="",C1818=Settings!$B$42), IF(AND(TRIM(INDEX(StartDateValues,ROW(A1818)))&lt;&gt;"",INDEX(StartDateValues,ROW(A1818))&gt;0),INT(INDEX(StartDateValues,ROW(A1818))),""),"")</f>
        <v/>
      </c>
      <c r="C1818" s="19"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
      <c r="A1819" s="2" t="str">
        <f t="shared" si="401"/>
        <v/>
      </c>
      <c r="B1819" s="2" t="str">
        <f>IF(OR(Settings!$B$42="",C1819=Settings!$B$42), IF(AND(TRIM(INDEX(StartDateValues,ROW(A1819)))&lt;&gt;"",INDEX(StartDateValues,ROW(A1819))&gt;0),INT(INDEX(StartDateValues,ROW(A1819))),""),"")</f>
        <v/>
      </c>
      <c r="C1819" s="19"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
      <c r="A1820" s="2" t="str">
        <f t="shared" si="401"/>
        <v/>
      </c>
      <c r="B1820" s="2" t="str">
        <f>IF(OR(Settings!$B$42="",C1820=Settings!$B$42), IF(AND(TRIM(INDEX(StartDateValues,ROW(A1820)))&lt;&gt;"",INDEX(StartDateValues,ROW(A1820))&gt;0),INT(INDEX(StartDateValues,ROW(A1820))),""),"")</f>
        <v/>
      </c>
      <c r="C1820" s="19"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
      <c r="A1821" s="2" t="str">
        <f t="shared" si="401"/>
        <v/>
      </c>
      <c r="B1821" s="2" t="str">
        <f>IF(OR(Settings!$B$42="",C1821=Settings!$B$42), IF(AND(TRIM(INDEX(StartDateValues,ROW(A1821)))&lt;&gt;"",INDEX(StartDateValues,ROW(A1821))&gt;0),INT(INDEX(StartDateValues,ROW(A1821))),""),"")</f>
        <v/>
      </c>
      <c r="C1821" s="19"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
      <c r="A1822" s="2" t="str">
        <f t="shared" si="401"/>
        <v/>
      </c>
      <c r="B1822" s="2" t="str">
        <f>IF(OR(Settings!$B$42="",C1822=Settings!$B$42), IF(AND(TRIM(INDEX(StartDateValues,ROW(A1822)))&lt;&gt;"",INDEX(StartDateValues,ROW(A1822))&gt;0),INT(INDEX(StartDateValues,ROW(A1822))),""),"")</f>
        <v/>
      </c>
      <c r="C1822" s="19"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
      <c r="A1823" s="2" t="str">
        <f t="shared" si="401"/>
        <v/>
      </c>
      <c r="B1823" s="2" t="str">
        <f>IF(OR(Settings!$B$42="",C1823=Settings!$B$42), IF(AND(TRIM(INDEX(StartDateValues,ROW(A1823)))&lt;&gt;"",INDEX(StartDateValues,ROW(A1823))&gt;0),INT(INDEX(StartDateValues,ROW(A1823))),""),"")</f>
        <v/>
      </c>
      <c r="C1823" s="19"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
      <c r="A1824" s="2" t="str">
        <f t="shared" si="401"/>
        <v/>
      </c>
      <c r="B1824" s="2" t="str">
        <f>IF(OR(Settings!$B$42="",C1824=Settings!$B$42), IF(AND(TRIM(INDEX(StartDateValues,ROW(A1824)))&lt;&gt;"",INDEX(StartDateValues,ROW(A1824))&gt;0),INT(INDEX(StartDateValues,ROW(A1824))),""),"")</f>
        <v/>
      </c>
      <c r="C1824" s="19"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
      <c r="A1825" s="2" t="str">
        <f t="shared" si="401"/>
        <v/>
      </c>
      <c r="B1825" s="2" t="str">
        <f>IF(OR(Settings!$B$42="",C1825=Settings!$B$42), IF(AND(TRIM(INDEX(StartDateValues,ROW(A1825)))&lt;&gt;"",INDEX(StartDateValues,ROW(A1825))&gt;0),INT(INDEX(StartDateValues,ROW(A1825))),""),"")</f>
        <v/>
      </c>
      <c r="C1825" s="19"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
      <c r="A1826" s="2" t="str">
        <f t="shared" si="401"/>
        <v/>
      </c>
      <c r="B1826" s="2" t="str">
        <f>IF(OR(Settings!$B$42="",C1826=Settings!$B$42), IF(AND(TRIM(INDEX(StartDateValues,ROW(A1826)))&lt;&gt;"",INDEX(StartDateValues,ROW(A1826))&gt;0),INT(INDEX(StartDateValues,ROW(A1826))),""),"")</f>
        <v/>
      </c>
      <c r="C1826" s="19"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
      <c r="A1827" s="2" t="str">
        <f t="shared" si="401"/>
        <v/>
      </c>
      <c r="B1827" s="2" t="str">
        <f>IF(OR(Settings!$B$42="",C1827=Settings!$B$42), IF(AND(TRIM(INDEX(StartDateValues,ROW(A1827)))&lt;&gt;"",INDEX(StartDateValues,ROW(A1827))&gt;0),INT(INDEX(StartDateValues,ROW(A1827))),""),"")</f>
        <v/>
      </c>
      <c r="C1827" s="19"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
      <c r="A1828" s="2" t="str">
        <f t="shared" si="401"/>
        <v/>
      </c>
      <c r="B1828" s="2" t="str">
        <f>IF(OR(Settings!$B$42="",C1828=Settings!$B$42), IF(AND(TRIM(INDEX(StartDateValues,ROW(A1828)))&lt;&gt;"",INDEX(StartDateValues,ROW(A1828))&gt;0),INT(INDEX(StartDateValues,ROW(A1828))),""),"")</f>
        <v/>
      </c>
      <c r="C1828" s="19"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
      <c r="A1829" s="2" t="str">
        <f t="shared" si="401"/>
        <v/>
      </c>
      <c r="B1829" s="2" t="str">
        <f>IF(OR(Settings!$B$42="",C1829=Settings!$B$42), IF(AND(TRIM(INDEX(StartDateValues,ROW(A1829)))&lt;&gt;"",INDEX(StartDateValues,ROW(A1829))&gt;0),INT(INDEX(StartDateValues,ROW(A1829))),""),"")</f>
        <v/>
      </c>
      <c r="C1829" s="19"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
      <c r="A1830" s="2" t="str">
        <f t="shared" si="401"/>
        <v/>
      </c>
      <c r="B1830" s="2" t="str">
        <f>IF(OR(Settings!$B$42="",C1830=Settings!$B$42), IF(AND(TRIM(INDEX(StartDateValues,ROW(A1830)))&lt;&gt;"",INDEX(StartDateValues,ROW(A1830))&gt;0),INT(INDEX(StartDateValues,ROW(A1830))),""),"")</f>
        <v/>
      </c>
      <c r="C1830" s="19"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
      <c r="A1831" s="2" t="str">
        <f t="shared" si="401"/>
        <v/>
      </c>
      <c r="B1831" s="2" t="str">
        <f>IF(OR(Settings!$B$42="",C1831=Settings!$B$42), IF(AND(TRIM(INDEX(StartDateValues,ROW(A1831)))&lt;&gt;"",INDEX(StartDateValues,ROW(A1831))&gt;0),INT(INDEX(StartDateValues,ROW(A1831))),""),"")</f>
        <v/>
      </c>
      <c r="C1831" s="19"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
      <c r="A1832" s="2" t="str">
        <f t="shared" si="401"/>
        <v/>
      </c>
      <c r="B1832" s="2" t="str">
        <f>IF(OR(Settings!$B$42="",C1832=Settings!$B$42), IF(AND(TRIM(INDEX(StartDateValues,ROW(A1832)))&lt;&gt;"",INDEX(StartDateValues,ROW(A1832))&gt;0),INT(INDEX(StartDateValues,ROW(A1832))),""),"")</f>
        <v/>
      </c>
      <c r="C1832" s="19"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
      <c r="A1833" s="2" t="str">
        <f t="shared" si="401"/>
        <v/>
      </c>
      <c r="B1833" s="2" t="str">
        <f>IF(OR(Settings!$B$42="",C1833=Settings!$B$42), IF(AND(TRIM(INDEX(StartDateValues,ROW(A1833)))&lt;&gt;"",INDEX(StartDateValues,ROW(A1833))&gt;0),INT(INDEX(StartDateValues,ROW(A1833))),""),"")</f>
        <v/>
      </c>
      <c r="C1833" s="19"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
      <c r="A1834" s="2" t="str">
        <f t="shared" si="401"/>
        <v/>
      </c>
      <c r="B1834" s="2" t="str">
        <f>IF(OR(Settings!$B$42="",C1834=Settings!$B$42), IF(AND(TRIM(INDEX(StartDateValues,ROW(A1834)))&lt;&gt;"",INDEX(StartDateValues,ROW(A1834))&gt;0),INT(INDEX(StartDateValues,ROW(A1834))),""),"")</f>
        <v/>
      </c>
      <c r="C1834" s="19"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
      <c r="A1835" s="2" t="str">
        <f t="shared" si="401"/>
        <v/>
      </c>
      <c r="B1835" s="2" t="str">
        <f>IF(OR(Settings!$B$42="",C1835=Settings!$B$42), IF(AND(TRIM(INDEX(StartDateValues,ROW(A1835)))&lt;&gt;"",INDEX(StartDateValues,ROW(A1835))&gt;0),INT(INDEX(StartDateValues,ROW(A1835))),""),"")</f>
        <v/>
      </c>
      <c r="C1835" s="19"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
      <c r="A1836" s="2" t="str">
        <f t="shared" si="401"/>
        <v/>
      </c>
      <c r="B1836" s="2" t="str">
        <f>IF(OR(Settings!$B$42="",C1836=Settings!$B$42), IF(AND(TRIM(INDEX(StartDateValues,ROW(A1836)))&lt;&gt;"",INDEX(StartDateValues,ROW(A1836))&gt;0),INT(INDEX(StartDateValues,ROW(A1836))),""),"")</f>
        <v/>
      </c>
      <c r="C1836" s="19"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
      <c r="A1837" s="2" t="str">
        <f t="shared" si="401"/>
        <v/>
      </c>
      <c r="B1837" s="2" t="str">
        <f>IF(OR(Settings!$B$42="",C1837=Settings!$B$42), IF(AND(TRIM(INDEX(StartDateValues,ROW(A1837)))&lt;&gt;"",INDEX(StartDateValues,ROW(A1837))&gt;0),INT(INDEX(StartDateValues,ROW(A1837))),""),"")</f>
        <v/>
      </c>
      <c r="C1837" s="19"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
      <c r="A1838" s="2" t="str">
        <f t="shared" si="401"/>
        <v/>
      </c>
      <c r="B1838" s="2" t="str">
        <f>IF(OR(Settings!$B$42="",C1838=Settings!$B$42), IF(AND(TRIM(INDEX(StartDateValues,ROW(A1838)))&lt;&gt;"",INDEX(StartDateValues,ROW(A1838))&gt;0),INT(INDEX(StartDateValues,ROW(A1838))),""),"")</f>
        <v/>
      </c>
      <c r="C1838" s="19"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
      <c r="A1839" s="2" t="str">
        <f t="shared" si="401"/>
        <v/>
      </c>
      <c r="B1839" s="2" t="str">
        <f>IF(OR(Settings!$B$42="",C1839=Settings!$B$42), IF(AND(TRIM(INDEX(StartDateValues,ROW(A1839)))&lt;&gt;"",INDEX(StartDateValues,ROW(A1839))&gt;0),INT(INDEX(StartDateValues,ROW(A1839))),""),"")</f>
        <v/>
      </c>
      <c r="C1839" s="19"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
      <c r="A1840" s="2" t="str">
        <f t="shared" si="401"/>
        <v/>
      </c>
      <c r="B1840" s="2" t="str">
        <f>IF(OR(Settings!$B$42="",C1840=Settings!$B$42), IF(AND(TRIM(INDEX(StartDateValues,ROW(A1840)))&lt;&gt;"",INDEX(StartDateValues,ROW(A1840))&gt;0),INT(INDEX(StartDateValues,ROW(A1840))),""),"")</f>
        <v/>
      </c>
      <c r="C1840" s="19"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
      <c r="A1841" s="2" t="str">
        <f t="shared" si="401"/>
        <v/>
      </c>
      <c r="B1841" s="2" t="str">
        <f>IF(OR(Settings!$B$42="",C1841=Settings!$B$42), IF(AND(TRIM(INDEX(StartDateValues,ROW(A1841)))&lt;&gt;"",INDEX(StartDateValues,ROW(A1841))&gt;0),INT(INDEX(StartDateValues,ROW(A1841))),""),"")</f>
        <v/>
      </c>
      <c r="C1841" s="19"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
      <c r="A1842" s="2" t="str">
        <f t="shared" si="401"/>
        <v/>
      </c>
      <c r="B1842" s="2" t="str">
        <f>IF(OR(Settings!$B$42="",C1842=Settings!$B$42), IF(AND(TRIM(INDEX(StartDateValues,ROW(A1842)))&lt;&gt;"",INDEX(StartDateValues,ROW(A1842))&gt;0),INT(INDEX(StartDateValues,ROW(A1842))),""),"")</f>
        <v/>
      </c>
      <c r="C1842" s="19"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
      <c r="A1843" s="2" t="str">
        <f t="shared" si="401"/>
        <v/>
      </c>
      <c r="B1843" s="2" t="str">
        <f>IF(OR(Settings!$B$42="",C1843=Settings!$B$42), IF(AND(TRIM(INDEX(StartDateValues,ROW(A1843)))&lt;&gt;"",INDEX(StartDateValues,ROW(A1843))&gt;0),INT(INDEX(StartDateValues,ROW(A1843))),""),"")</f>
        <v/>
      </c>
      <c r="C1843" s="19"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
      <c r="A1844" s="2" t="str">
        <f t="shared" si="401"/>
        <v/>
      </c>
      <c r="B1844" s="2" t="str">
        <f>IF(OR(Settings!$B$42="",C1844=Settings!$B$42), IF(AND(TRIM(INDEX(StartDateValues,ROW(A1844)))&lt;&gt;"",INDEX(StartDateValues,ROW(A1844))&gt;0),INT(INDEX(StartDateValues,ROW(A1844))),""),"")</f>
        <v/>
      </c>
      <c r="C1844" s="19"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
      <c r="A1845" s="2" t="str">
        <f t="shared" si="401"/>
        <v/>
      </c>
      <c r="B1845" s="2" t="str">
        <f>IF(OR(Settings!$B$42="",C1845=Settings!$B$42), IF(AND(TRIM(INDEX(StartDateValues,ROW(A1845)))&lt;&gt;"",INDEX(StartDateValues,ROW(A1845))&gt;0),INT(INDEX(StartDateValues,ROW(A1845))),""),"")</f>
        <v/>
      </c>
      <c r="C1845" s="19"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
      <c r="A1846" s="2" t="str">
        <f t="shared" si="401"/>
        <v/>
      </c>
      <c r="B1846" s="2" t="str">
        <f>IF(OR(Settings!$B$42="",C1846=Settings!$B$42), IF(AND(TRIM(INDEX(StartDateValues,ROW(A1846)))&lt;&gt;"",INDEX(StartDateValues,ROW(A1846))&gt;0),INT(INDEX(StartDateValues,ROW(A1846))),""),"")</f>
        <v/>
      </c>
      <c r="C1846" s="19"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
      <c r="A1847" s="2" t="str">
        <f t="shared" si="401"/>
        <v/>
      </c>
      <c r="B1847" s="2" t="str">
        <f>IF(OR(Settings!$B$42="",C1847=Settings!$B$42), IF(AND(TRIM(INDEX(StartDateValues,ROW(A1847)))&lt;&gt;"",INDEX(StartDateValues,ROW(A1847))&gt;0),INT(INDEX(StartDateValues,ROW(A1847))),""),"")</f>
        <v/>
      </c>
      <c r="C1847" s="19"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
      <c r="A1848" s="2" t="str">
        <f t="shared" si="401"/>
        <v/>
      </c>
      <c r="B1848" s="2" t="str">
        <f>IF(OR(Settings!$B$42="",C1848=Settings!$B$42), IF(AND(TRIM(INDEX(StartDateValues,ROW(A1848)))&lt;&gt;"",INDEX(StartDateValues,ROW(A1848))&gt;0),INT(INDEX(StartDateValues,ROW(A1848))),""),"")</f>
        <v/>
      </c>
      <c r="C1848" s="19"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
      <c r="A1849" s="2" t="str">
        <f t="shared" si="401"/>
        <v/>
      </c>
      <c r="B1849" s="2" t="str">
        <f>IF(OR(Settings!$B$42="",C1849=Settings!$B$42), IF(AND(TRIM(INDEX(StartDateValues,ROW(A1849)))&lt;&gt;"",INDEX(StartDateValues,ROW(A1849))&gt;0),INT(INDEX(StartDateValues,ROW(A1849))),""),"")</f>
        <v/>
      </c>
      <c r="C1849" s="19"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
      <c r="A1850" s="2" t="str">
        <f t="shared" si="401"/>
        <v/>
      </c>
      <c r="B1850" s="2" t="str">
        <f>IF(OR(Settings!$B$42="",C1850=Settings!$B$42), IF(AND(TRIM(INDEX(StartDateValues,ROW(A1850)))&lt;&gt;"",INDEX(StartDateValues,ROW(A1850))&gt;0),INT(INDEX(StartDateValues,ROW(A1850))),""),"")</f>
        <v/>
      </c>
      <c r="C1850" s="19"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
      <c r="A1851" s="2" t="str">
        <f t="shared" si="401"/>
        <v/>
      </c>
      <c r="B1851" s="2" t="str">
        <f>IF(OR(Settings!$B$42="",C1851=Settings!$B$42), IF(AND(TRIM(INDEX(StartDateValues,ROW(A1851)))&lt;&gt;"",INDEX(StartDateValues,ROW(A1851))&gt;0),INT(INDEX(StartDateValues,ROW(A1851))),""),"")</f>
        <v/>
      </c>
      <c r="C1851" s="19"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
      <c r="A1852" s="2" t="str">
        <f t="shared" si="401"/>
        <v/>
      </c>
      <c r="B1852" s="2" t="str">
        <f>IF(OR(Settings!$B$42="",C1852=Settings!$B$42), IF(AND(TRIM(INDEX(StartDateValues,ROW(A1852)))&lt;&gt;"",INDEX(StartDateValues,ROW(A1852))&gt;0),INT(INDEX(StartDateValues,ROW(A1852))),""),"")</f>
        <v/>
      </c>
      <c r="C1852" s="19"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
      <c r="A1853" s="2" t="str">
        <f t="shared" si="401"/>
        <v/>
      </c>
      <c r="B1853" s="2" t="str">
        <f>IF(OR(Settings!$B$42="",C1853=Settings!$B$42), IF(AND(TRIM(INDEX(StartDateValues,ROW(A1853)))&lt;&gt;"",INDEX(StartDateValues,ROW(A1853))&gt;0),INT(INDEX(StartDateValues,ROW(A1853))),""),"")</f>
        <v/>
      </c>
      <c r="C1853" s="19"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
      <c r="A1854" s="2" t="str">
        <f t="shared" si="401"/>
        <v/>
      </c>
      <c r="B1854" s="2" t="str">
        <f>IF(OR(Settings!$B$42="",C1854=Settings!$B$42), IF(AND(TRIM(INDEX(StartDateValues,ROW(A1854)))&lt;&gt;"",INDEX(StartDateValues,ROW(A1854))&gt;0),INT(INDEX(StartDateValues,ROW(A1854))),""),"")</f>
        <v/>
      </c>
      <c r="C1854" s="19"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
      <c r="A1855" s="2" t="str">
        <f t="shared" si="401"/>
        <v/>
      </c>
      <c r="B1855" s="2" t="str">
        <f>IF(OR(Settings!$B$42="",C1855=Settings!$B$42), IF(AND(TRIM(INDEX(StartDateValues,ROW(A1855)))&lt;&gt;"",INDEX(StartDateValues,ROW(A1855))&gt;0),INT(INDEX(StartDateValues,ROW(A1855))),""),"")</f>
        <v/>
      </c>
      <c r="C1855" s="19"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
      <c r="A1856" s="2" t="str">
        <f t="shared" si="401"/>
        <v/>
      </c>
      <c r="B1856" s="2" t="str">
        <f>IF(OR(Settings!$B$42="",C1856=Settings!$B$42), IF(AND(TRIM(INDEX(StartDateValues,ROW(A1856)))&lt;&gt;"",INDEX(StartDateValues,ROW(A1856))&gt;0),INT(INDEX(StartDateValues,ROW(A1856))),""),"")</f>
        <v/>
      </c>
      <c r="C1856" s="19"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
      <c r="A1857" s="2" t="str">
        <f t="shared" si="401"/>
        <v/>
      </c>
      <c r="B1857" s="2" t="str">
        <f>IF(OR(Settings!$B$42="",C1857=Settings!$B$42), IF(AND(TRIM(INDEX(StartDateValues,ROW(A1857)))&lt;&gt;"",INDEX(StartDateValues,ROW(A1857))&gt;0),INT(INDEX(StartDateValues,ROW(A1857))),""),"")</f>
        <v/>
      </c>
      <c r="C1857" s="19"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19"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
      <c r="A1859" s="2" t="str">
        <f t="shared" si="415"/>
        <v/>
      </c>
      <c r="B1859" s="2" t="str">
        <f>IF(OR(Settings!$B$42="",C1859=Settings!$B$42), IF(AND(TRIM(INDEX(StartDateValues,ROW(A1859)))&lt;&gt;"",INDEX(StartDateValues,ROW(A1859))&gt;0),INT(INDEX(StartDateValues,ROW(A1859))),""),"")</f>
        <v/>
      </c>
      <c r="C1859" s="19"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
      <c r="A1860" s="2" t="str">
        <f t="shared" si="415"/>
        <v/>
      </c>
      <c r="B1860" s="2" t="str">
        <f>IF(OR(Settings!$B$42="",C1860=Settings!$B$42), IF(AND(TRIM(INDEX(StartDateValues,ROW(A1860)))&lt;&gt;"",INDEX(StartDateValues,ROW(A1860))&gt;0),INT(INDEX(StartDateValues,ROW(A1860))),""),"")</f>
        <v/>
      </c>
      <c r="C1860" s="19"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
      <c r="A1861" s="2" t="str">
        <f t="shared" si="415"/>
        <v/>
      </c>
      <c r="B1861" s="2" t="str">
        <f>IF(OR(Settings!$B$42="",C1861=Settings!$B$42), IF(AND(TRIM(INDEX(StartDateValues,ROW(A1861)))&lt;&gt;"",INDEX(StartDateValues,ROW(A1861))&gt;0),INT(INDEX(StartDateValues,ROW(A1861))),""),"")</f>
        <v/>
      </c>
      <c r="C1861" s="19"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
      <c r="A1862" s="2" t="str">
        <f t="shared" si="415"/>
        <v/>
      </c>
      <c r="B1862" s="2" t="str">
        <f>IF(OR(Settings!$B$42="",C1862=Settings!$B$42), IF(AND(TRIM(INDEX(StartDateValues,ROW(A1862)))&lt;&gt;"",INDEX(StartDateValues,ROW(A1862))&gt;0),INT(INDEX(StartDateValues,ROW(A1862))),""),"")</f>
        <v/>
      </c>
      <c r="C1862" s="19"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
      <c r="A1863" s="2" t="str">
        <f t="shared" si="415"/>
        <v/>
      </c>
      <c r="B1863" s="2" t="str">
        <f>IF(OR(Settings!$B$42="",C1863=Settings!$B$42), IF(AND(TRIM(INDEX(StartDateValues,ROW(A1863)))&lt;&gt;"",INDEX(StartDateValues,ROW(A1863))&gt;0),INT(INDEX(StartDateValues,ROW(A1863))),""),"")</f>
        <v/>
      </c>
      <c r="C1863" s="19"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
      <c r="A1864" s="2" t="str">
        <f t="shared" si="415"/>
        <v/>
      </c>
      <c r="B1864" s="2" t="str">
        <f>IF(OR(Settings!$B$42="",C1864=Settings!$B$42), IF(AND(TRIM(INDEX(StartDateValues,ROW(A1864)))&lt;&gt;"",INDEX(StartDateValues,ROW(A1864))&gt;0),INT(INDEX(StartDateValues,ROW(A1864))),""),"")</f>
        <v/>
      </c>
      <c r="C1864" s="19"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
      <c r="A1865" s="2" t="str">
        <f t="shared" si="415"/>
        <v/>
      </c>
      <c r="B1865" s="2" t="str">
        <f>IF(OR(Settings!$B$42="",C1865=Settings!$B$42), IF(AND(TRIM(INDEX(StartDateValues,ROW(A1865)))&lt;&gt;"",INDEX(StartDateValues,ROW(A1865))&gt;0),INT(INDEX(StartDateValues,ROW(A1865))),""),"")</f>
        <v/>
      </c>
      <c r="C1865" s="19"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
      <c r="A1866" s="2" t="str">
        <f t="shared" si="415"/>
        <v/>
      </c>
      <c r="B1866" s="2" t="str">
        <f>IF(OR(Settings!$B$42="",C1866=Settings!$B$42), IF(AND(TRIM(INDEX(StartDateValues,ROW(A1866)))&lt;&gt;"",INDEX(StartDateValues,ROW(A1866))&gt;0),INT(INDEX(StartDateValues,ROW(A1866))),""),"")</f>
        <v/>
      </c>
      <c r="C1866" s="19"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
      <c r="A1867" s="2" t="str">
        <f t="shared" si="415"/>
        <v/>
      </c>
      <c r="B1867" s="2" t="str">
        <f>IF(OR(Settings!$B$42="",C1867=Settings!$B$42), IF(AND(TRIM(INDEX(StartDateValues,ROW(A1867)))&lt;&gt;"",INDEX(StartDateValues,ROW(A1867))&gt;0),INT(INDEX(StartDateValues,ROW(A1867))),""),"")</f>
        <v/>
      </c>
      <c r="C1867" s="19"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
      <c r="A1868" s="2" t="str">
        <f t="shared" si="415"/>
        <v/>
      </c>
      <c r="B1868" s="2" t="str">
        <f>IF(OR(Settings!$B$42="",C1868=Settings!$B$42), IF(AND(TRIM(INDEX(StartDateValues,ROW(A1868)))&lt;&gt;"",INDEX(StartDateValues,ROW(A1868))&gt;0),INT(INDEX(StartDateValues,ROW(A1868))),""),"")</f>
        <v/>
      </c>
      <c r="C1868" s="19"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
      <c r="A1869" s="2" t="str">
        <f t="shared" si="415"/>
        <v/>
      </c>
      <c r="B1869" s="2" t="str">
        <f>IF(OR(Settings!$B$42="",C1869=Settings!$B$42), IF(AND(TRIM(INDEX(StartDateValues,ROW(A1869)))&lt;&gt;"",INDEX(StartDateValues,ROW(A1869))&gt;0),INT(INDEX(StartDateValues,ROW(A1869))),""),"")</f>
        <v/>
      </c>
      <c r="C1869" s="19"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
      <c r="A1870" s="2" t="str">
        <f t="shared" si="415"/>
        <v/>
      </c>
      <c r="B1870" s="2" t="str">
        <f>IF(OR(Settings!$B$42="",C1870=Settings!$B$42), IF(AND(TRIM(INDEX(StartDateValues,ROW(A1870)))&lt;&gt;"",INDEX(StartDateValues,ROW(A1870))&gt;0),INT(INDEX(StartDateValues,ROW(A1870))),""),"")</f>
        <v/>
      </c>
      <c r="C1870" s="19"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
      <c r="A1871" s="2" t="str">
        <f t="shared" si="415"/>
        <v/>
      </c>
      <c r="B1871" s="2" t="str">
        <f>IF(OR(Settings!$B$42="",C1871=Settings!$B$42), IF(AND(TRIM(INDEX(StartDateValues,ROW(A1871)))&lt;&gt;"",INDEX(StartDateValues,ROW(A1871))&gt;0),INT(INDEX(StartDateValues,ROW(A1871))),""),"")</f>
        <v/>
      </c>
      <c r="C1871" s="19"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
      <c r="A1872" s="2" t="str">
        <f t="shared" si="415"/>
        <v/>
      </c>
      <c r="B1872" s="2" t="str">
        <f>IF(OR(Settings!$B$42="",C1872=Settings!$B$42), IF(AND(TRIM(INDEX(StartDateValues,ROW(A1872)))&lt;&gt;"",INDEX(StartDateValues,ROW(A1872))&gt;0),INT(INDEX(StartDateValues,ROW(A1872))),""),"")</f>
        <v/>
      </c>
      <c r="C1872" s="19"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
      <c r="A1873" s="2" t="str">
        <f t="shared" si="415"/>
        <v/>
      </c>
      <c r="B1873" s="2" t="str">
        <f>IF(OR(Settings!$B$42="",C1873=Settings!$B$42), IF(AND(TRIM(INDEX(StartDateValues,ROW(A1873)))&lt;&gt;"",INDEX(StartDateValues,ROW(A1873))&gt;0),INT(INDEX(StartDateValues,ROW(A1873))),""),"")</f>
        <v/>
      </c>
      <c r="C1873" s="19"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
      <c r="A1874" s="2" t="str">
        <f t="shared" si="415"/>
        <v/>
      </c>
      <c r="B1874" s="2" t="str">
        <f>IF(OR(Settings!$B$42="",C1874=Settings!$B$42), IF(AND(TRIM(INDEX(StartDateValues,ROW(A1874)))&lt;&gt;"",INDEX(StartDateValues,ROW(A1874))&gt;0),INT(INDEX(StartDateValues,ROW(A1874))),""),"")</f>
        <v/>
      </c>
      <c r="C1874" s="19"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
      <c r="A1875" s="2" t="str">
        <f t="shared" si="415"/>
        <v/>
      </c>
      <c r="B1875" s="2" t="str">
        <f>IF(OR(Settings!$B$42="",C1875=Settings!$B$42), IF(AND(TRIM(INDEX(StartDateValues,ROW(A1875)))&lt;&gt;"",INDEX(StartDateValues,ROW(A1875))&gt;0),INT(INDEX(StartDateValues,ROW(A1875))),""),"")</f>
        <v/>
      </c>
      <c r="C1875" s="19"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
      <c r="A1876" s="2" t="str">
        <f t="shared" si="415"/>
        <v/>
      </c>
      <c r="B1876" s="2" t="str">
        <f>IF(OR(Settings!$B$42="",C1876=Settings!$B$42), IF(AND(TRIM(INDEX(StartDateValues,ROW(A1876)))&lt;&gt;"",INDEX(StartDateValues,ROW(A1876))&gt;0),INT(INDEX(StartDateValues,ROW(A1876))),""),"")</f>
        <v/>
      </c>
      <c r="C1876" s="19"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
      <c r="A1877" s="2" t="str">
        <f t="shared" si="415"/>
        <v/>
      </c>
      <c r="B1877" s="2" t="str">
        <f>IF(OR(Settings!$B$42="",C1877=Settings!$B$42), IF(AND(TRIM(INDEX(StartDateValues,ROW(A1877)))&lt;&gt;"",INDEX(StartDateValues,ROW(A1877))&gt;0),INT(INDEX(StartDateValues,ROW(A1877))),""),"")</f>
        <v/>
      </c>
      <c r="C1877" s="19"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
      <c r="A1878" s="2" t="str">
        <f t="shared" si="415"/>
        <v/>
      </c>
      <c r="B1878" s="2" t="str">
        <f>IF(OR(Settings!$B$42="",C1878=Settings!$B$42), IF(AND(TRIM(INDEX(StartDateValues,ROW(A1878)))&lt;&gt;"",INDEX(StartDateValues,ROW(A1878))&gt;0),INT(INDEX(StartDateValues,ROW(A1878))),""),"")</f>
        <v/>
      </c>
      <c r="C1878" s="19"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
      <c r="A1879" s="2" t="str">
        <f t="shared" si="415"/>
        <v/>
      </c>
      <c r="B1879" s="2" t="str">
        <f>IF(OR(Settings!$B$42="",C1879=Settings!$B$42), IF(AND(TRIM(INDEX(StartDateValues,ROW(A1879)))&lt;&gt;"",INDEX(StartDateValues,ROW(A1879))&gt;0),INT(INDEX(StartDateValues,ROW(A1879))),""),"")</f>
        <v/>
      </c>
      <c r="C1879" s="19"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
      <c r="A1880" s="2" t="str">
        <f t="shared" si="415"/>
        <v/>
      </c>
      <c r="B1880" s="2" t="str">
        <f>IF(OR(Settings!$B$42="",C1880=Settings!$B$42), IF(AND(TRIM(INDEX(StartDateValues,ROW(A1880)))&lt;&gt;"",INDEX(StartDateValues,ROW(A1880))&gt;0),INT(INDEX(StartDateValues,ROW(A1880))),""),"")</f>
        <v/>
      </c>
      <c r="C1880" s="19"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
      <c r="A1881" s="2" t="str">
        <f t="shared" si="415"/>
        <v/>
      </c>
      <c r="B1881" s="2" t="str">
        <f>IF(OR(Settings!$B$42="",C1881=Settings!$B$42), IF(AND(TRIM(INDEX(StartDateValues,ROW(A1881)))&lt;&gt;"",INDEX(StartDateValues,ROW(A1881))&gt;0),INT(INDEX(StartDateValues,ROW(A1881))),""),"")</f>
        <v/>
      </c>
      <c r="C1881" s="19"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
      <c r="A1882" s="2" t="str">
        <f t="shared" si="415"/>
        <v/>
      </c>
      <c r="B1882" s="2" t="str">
        <f>IF(OR(Settings!$B$42="",C1882=Settings!$B$42), IF(AND(TRIM(INDEX(StartDateValues,ROW(A1882)))&lt;&gt;"",INDEX(StartDateValues,ROW(A1882))&gt;0),INT(INDEX(StartDateValues,ROW(A1882))),""),"")</f>
        <v/>
      </c>
      <c r="C1882" s="19"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
      <c r="A1883" s="2" t="str">
        <f t="shared" si="415"/>
        <v/>
      </c>
      <c r="B1883" s="2" t="str">
        <f>IF(OR(Settings!$B$42="",C1883=Settings!$B$42), IF(AND(TRIM(INDEX(StartDateValues,ROW(A1883)))&lt;&gt;"",INDEX(StartDateValues,ROW(A1883))&gt;0),INT(INDEX(StartDateValues,ROW(A1883))),""),"")</f>
        <v/>
      </c>
      <c r="C1883" s="19"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
      <c r="A1884" s="2" t="str">
        <f t="shared" si="415"/>
        <v/>
      </c>
      <c r="B1884" s="2" t="str">
        <f>IF(OR(Settings!$B$42="",C1884=Settings!$B$42), IF(AND(TRIM(INDEX(StartDateValues,ROW(A1884)))&lt;&gt;"",INDEX(StartDateValues,ROW(A1884))&gt;0),INT(INDEX(StartDateValues,ROW(A1884))),""),"")</f>
        <v/>
      </c>
      <c r="C1884" s="19"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
      <c r="A1885" s="2" t="str">
        <f t="shared" si="415"/>
        <v/>
      </c>
      <c r="B1885" s="2" t="str">
        <f>IF(OR(Settings!$B$42="",C1885=Settings!$B$42), IF(AND(TRIM(INDEX(StartDateValues,ROW(A1885)))&lt;&gt;"",INDEX(StartDateValues,ROW(A1885))&gt;0),INT(INDEX(StartDateValues,ROW(A1885))),""),"")</f>
        <v/>
      </c>
      <c r="C1885" s="19"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
      <c r="A1886" s="2" t="str">
        <f t="shared" si="415"/>
        <v/>
      </c>
      <c r="B1886" s="2" t="str">
        <f>IF(OR(Settings!$B$42="",C1886=Settings!$B$42), IF(AND(TRIM(INDEX(StartDateValues,ROW(A1886)))&lt;&gt;"",INDEX(StartDateValues,ROW(A1886))&gt;0),INT(INDEX(StartDateValues,ROW(A1886))),""),"")</f>
        <v/>
      </c>
      <c r="C1886" s="19"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
      <c r="A1887" s="2" t="str">
        <f t="shared" si="415"/>
        <v/>
      </c>
      <c r="B1887" s="2" t="str">
        <f>IF(OR(Settings!$B$42="",C1887=Settings!$B$42), IF(AND(TRIM(INDEX(StartDateValues,ROW(A1887)))&lt;&gt;"",INDEX(StartDateValues,ROW(A1887))&gt;0),INT(INDEX(StartDateValues,ROW(A1887))),""),"")</f>
        <v/>
      </c>
      <c r="C1887" s="19"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
      <c r="A1888" s="2" t="str">
        <f t="shared" si="415"/>
        <v/>
      </c>
      <c r="B1888" s="2" t="str">
        <f>IF(OR(Settings!$B$42="",C1888=Settings!$B$42), IF(AND(TRIM(INDEX(StartDateValues,ROW(A1888)))&lt;&gt;"",INDEX(StartDateValues,ROW(A1888))&gt;0),INT(INDEX(StartDateValues,ROW(A1888))),""),"")</f>
        <v/>
      </c>
      <c r="C1888" s="19"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
      <c r="A1889" s="2" t="str">
        <f t="shared" si="415"/>
        <v/>
      </c>
      <c r="B1889" s="2" t="str">
        <f>IF(OR(Settings!$B$42="",C1889=Settings!$B$42), IF(AND(TRIM(INDEX(StartDateValues,ROW(A1889)))&lt;&gt;"",INDEX(StartDateValues,ROW(A1889))&gt;0),INT(INDEX(StartDateValues,ROW(A1889))),""),"")</f>
        <v/>
      </c>
      <c r="C1889" s="19"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
      <c r="A1890" s="2" t="str">
        <f t="shared" si="415"/>
        <v/>
      </c>
      <c r="B1890" s="2" t="str">
        <f>IF(OR(Settings!$B$42="",C1890=Settings!$B$42), IF(AND(TRIM(INDEX(StartDateValues,ROW(A1890)))&lt;&gt;"",INDEX(StartDateValues,ROW(A1890))&gt;0),INT(INDEX(StartDateValues,ROW(A1890))),""),"")</f>
        <v/>
      </c>
      <c r="C1890" s="19"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
      <c r="A1891" s="2" t="str">
        <f t="shared" si="415"/>
        <v/>
      </c>
      <c r="B1891" s="2" t="str">
        <f>IF(OR(Settings!$B$42="",C1891=Settings!$B$42), IF(AND(TRIM(INDEX(StartDateValues,ROW(A1891)))&lt;&gt;"",INDEX(StartDateValues,ROW(A1891))&gt;0),INT(INDEX(StartDateValues,ROW(A1891))),""),"")</f>
        <v/>
      </c>
      <c r="C1891" s="19"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
      <c r="A1892" s="2" t="str">
        <f t="shared" si="415"/>
        <v/>
      </c>
      <c r="B1892" s="2" t="str">
        <f>IF(OR(Settings!$B$42="",C1892=Settings!$B$42), IF(AND(TRIM(INDEX(StartDateValues,ROW(A1892)))&lt;&gt;"",INDEX(StartDateValues,ROW(A1892))&gt;0),INT(INDEX(StartDateValues,ROW(A1892))),""),"")</f>
        <v/>
      </c>
      <c r="C1892" s="19"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
      <c r="A1893" s="2" t="str">
        <f t="shared" si="415"/>
        <v/>
      </c>
      <c r="B1893" s="2" t="str">
        <f>IF(OR(Settings!$B$42="",C1893=Settings!$B$42), IF(AND(TRIM(INDEX(StartDateValues,ROW(A1893)))&lt;&gt;"",INDEX(StartDateValues,ROW(A1893))&gt;0),INT(INDEX(StartDateValues,ROW(A1893))),""),"")</f>
        <v/>
      </c>
      <c r="C1893" s="19"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
      <c r="A1894" s="2" t="str">
        <f t="shared" si="415"/>
        <v/>
      </c>
      <c r="B1894" s="2" t="str">
        <f>IF(OR(Settings!$B$42="",C1894=Settings!$B$42), IF(AND(TRIM(INDEX(StartDateValues,ROW(A1894)))&lt;&gt;"",INDEX(StartDateValues,ROW(A1894))&gt;0),INT(INDEX(StartDateValues,ROW(A1894))),""),"")</f>
        <v/>
      </c>
      <c r="C1894" s="19"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
      <c r="A1895" s="2" t="str">
        <f t="shared" si="415"/>
        <v/>
      </c>
      <c r="B1895" s="2" t="str">
        <f>IF(OR(Settings!$B$42="",C1895=Settings!$B$42), IF(AND(TRIM(INDEX(StartDateValues,ROW(A1895)))&lt;&gt;"",INDEX(StartDateValues,ROW(A1895))&gt;0),INT(INDEX(StartDateValues,ROW(A1895))),""),"")</f>
        <v/>
      </c>
      <c r="C1895" s="19"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
      <c r="A1896" s="2" t="str">
        <f t="shared" si="415"/>
        <v/>
      </c>
      <c r="B1896" s="2" t="str">
        <f>IF(OR(Settings!$B$42="",C1896=Settings!$B$42), IF(AND(TRIM(INDEX(StartDateValues,ROW(A1896)))&lt;&gt;"",INDEX(StartDateValues,ROW(A1896))&gt;0),INT(INDEX(StartDateValues,ROW(A1896))),""),"")</f>
        <v/>
      </c>
      <c r="C1896" s="19"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
      <c r="A1897" s="2" t="str">
        <f t="shared" si="415"/>
        <v/>
      </c>
      <c r="B1897" s="2" t="str">
        <f>IF(OR(Settings!$B$42="",C1897=Settings!$B$42), IF(AND(TRIM(INDEX(StartDateValues,ROW(A1897)))&lt;&gt;"",INDEX(StartDateValues,ROW(A1897))&gt;0),INT(INDEX(StartDateValues,ROW(A1897))),""),"")</f>
        <v/>
      </c>
      <c r="C1897" s="19"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
      <c r="A1898" s="2" t="str">
        <f t="shared" si="415"/>
        <v/>
      </c>
      <c r="B1898" s="2" t="str">
        <f>IF(OR(Settings!$B$42="",C1898=Settings!$B$42), IF(AND(TRIM(INDEX(StartDateValues,ROW(A1898)))&lt;&gt;"",INDEX(StartDateValues,ROW(A1898))&gt;0),INT(INDEX(StartDateValues,ROW(A1898))),""),"")</f>
        <v/>
      </c>
      <c r="C1898" s="19"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
      <c r="A1899" s="2" t="str">
        <f t="shared" si="415"/>
        <v/>
      </c>
      <c r="B1899" s="2" t="str">
        <f>IF(OR(Settings!$B$42="",C1899=Settings!$B$42), IF(AND(TRIM(INDEX(StartDateValues,ROW(A1899)))&lt;&gt;"",INDEX(StartDateValues,ROW(A1899))&gt;0),INT(INDEX(StartDateValues,ROW(A1899))),""),"")</f>
        <v/>
      </c>
      <c r="C1899" s="19"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
      <c r="A1900" s="2" t="str">
        <f t="shared" si="415"/>
        <v/>
      </c>
      <c r="B1900" s="2" t="str">
        <f>IF(OR(Settings!$B$42="",C1900=Settings!$B$42), IF(AND(TRIM(INDEX(StartDateValues,ROW(A1900)))&lt;&gt;"",INDEX(StartDateValues,ROW(A1900))&gt;0),INT(INDEX(StartDateValues,ROW(A1900))),""),"")</f>
        <v/>
      </c>
      <c r="C1900" s="19"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
      <c r="A1901" s="2" t="str">
        <f t="shared" si="415"/>
        <v/>
      </c>
      <c r="B1901" s="2" t="str">
        <f>IF(OR(Settings!$B$42="",C1901=Settings!$B$42), IF(AND(TRIM(INDEX(StartDateValues,ROW(A1901)))&lt;&gt;"",INDEX(StartDateValues,ROW(A1901))&gt;0),INT(INDEX(StartDateValues,ROW(A1901))),""),"")</f>
        <v/>
      </c>
      <c r="C1901" s="19"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
      <c r="A1902" s="2" t="str">
        <f t="shared" si="415"/>
        <v/>
      </c>
      <c r="B1902" s="2" t="str">
        <f>IF(OR(Settings!$B$42="",C1902=Settings!$B$42), IF(AND(TRIM(INDEX(StartDateValues,ROW(A1902)))&lt;&gt;"",INDEX(StartDateValues,ROW(A1902))&gt;0),INT(INDEX(StartDateValues,ROW(A1902))),""),"")</f>
        <v/>
      </c>
      <c r="C1902" s="19"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
      <c r="A1903" s="2" t="str">
        <f t="shared" si="415"/>
        <v/>
      </c>
      <c r="B1903" s="2" t="str">
        <f>IF(OR(Settings!$B$42="",C1903=Settings!$B$42), IF(AND(TRIM(INDEX(StartDateValues,ROW(A1903)))&lt;&gt;"",INDEX(StartDateValues,ROW(A1903))&gt;0),INT(INDEX(StartDateValues,ROW(A1903))),""),"")</f>
        <v/>
      </c>
      <c r="C1903" s="19"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
      <c r="A1904" s="2" t="str">
        <f t="shared" si="415"/>
        <v/>
      </c>
      <c r="B1904" s="2" t="str">
        <f>IF(OR(Settings!$B$42="",C1904=Settings!$B$42), IF(AND(TRIM(INDEX(StartDateValues,ROW(A1904)))&lt;&gt;"",INDEX(StartDateValues,ROW(A1904))&gt;0),INT(INDEX(StartDateValues,ROW(A1904))),""),"")</f>
        <v/>
      </c>
      <c r="C1904" s="19"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
      <c r="A1905" s="2" t="str">
        <f t="shared" si="415"/>
        <v/>
      </c>
      <c r="B1905" s="2" t="str">
        <f>IF(OR(Settings!$B$42="",C1905=Settings!$B$42), IF(AND(TRIM(INDEX(StartDateValues,ROW(A1905)))&lt;&gt;"",INDEX(StartDateValues,ROW(A1905))&gt;0),INT(INDEX(StartDateValues,ROW(A1905))),""),"")</f>
        <v/>
      </c>
      <c r="C1905" s="19"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
      <c r="A1906" s="2" t="str">
        <f t="shared" si="415"/>
        <v/>
      </c>
      <c r="B1906" s="2" t="str">
        <f>IF(OR(Settings!$B$42="",C1906=Settings!$B$42), IF(AND(TRIM(INDEX(StartDateValues,ROW(A1906)))&lt;&gt;"",INDEX(StartDateValues,ROW(A1906))&gt;0),INT(INDEX(StartDateValues,ROW(A1906))),""),"")</f>
        <v/>
      </c>
      <c r="C1906" s="19"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
      <c r="A1907" s="2" t="str">
        <f t="shared" si="415"/>
        <v/>
      </c>
      <c r="B1907" s="2" t="str">
        <f>IF(OR(Settings!$B$42="",C1907=Settings!$B$42), IF(AND(TRIM(INDEX(StartDateValues,ROW(A1907)))&lt;&gt;"",INDEX(StartDateValues,ROW(A1907))&gt;0),INT(INDEX(StartDateValues,ROW(A1907))),""),"")</f>
        <v/>
      </c>
      <c r="C1907" s="19"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
      <c r="A1908" s="2" t="str">
        <f t="shared" si="415"/>
        <v/>
      </c>
      <c r="B1908" s="2" t="str">
        <f>IF(OR(Settings!$B$42="",C1908=Settings!$B$42), IF(AND(TRIM(INDEX(StartDateValues,ROW(A1908)))&lt;&gt;"",INDEX(StartDateValues,ROW(A1908))&gt;0),INT(INDEX(StartDateValues,ROW(A1908))),""),"")</f>
        <v/>
      </c>
      <c r="C1908" s="19"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
      <c r="A1909" s="2" t="str">
        <f t="shared" si="415"/>
        <v/>
      </c>
      <c r="B1909" s="2" t="str">
        <f>IF(OR(Settings!$B$42="",C1909=Settings!$B$42), IF(AND(TRIM(INDEX(StartDateValues,ROW(A1909)))&lt;&gt;"",INDEX(StartDateValues,ROW(A1909))&gt;0),INT(INDEX(StartDateValues,ROW(A1909))),""),"")</f>
        <v/>
      </c>
      <c r="C1909" s="19"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
      <c r="A1910" s="2" t="str">
        <f t="shared" si="415"/>
        <v/>
      </c>
      <c r="B1910" s="2" t="str">
        <f>IF(OR(Settings!$B$42="",C1910=Settings!$B$42), IF(AND(TRIM(INDEX(StartDateValues,ROW(A1910)))&lt;&gt;"",INDEX(StartDateValues,ROW(A1910))&gt;0),INT(INDEX(StartDateValues,ROW(A1910))),""),"")</f>
        <v/>
      </c>
      <c r="C1910" s="19"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
      <c r="A1911" s="2" t="str">
        <f t="shared" si="415"/>
        <v/>
      </c>
      <c r="B1911" s="2" t="str">
        <f>IF(OR(Settings!$B$42="",C1911=Settings!$B$42), IF(AND(TRIM(INDEX(StartDateValues,ROW(A1911)))&lt;&gt;"",INDEX(StartDateValues,ROW(A1911))&gt;0),INT(INDEX(StartDateValues,ROW(A1911))),""),"")</f>
        <v/>
      </c>
      <c r="C1911" s="19"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
      <c r="A1912" s="2" t="str">
        <f t="shared" si="415"/>
        <v/>
      </c>
      <c r="B1912" s="2" t="str">
        <f>IF(OR(Settings!$B$42="",C1912=Settings!$B$42), IF(AND(TRIM(INDEX(StartDateValues,ROW(A1912)))&lt;&gt;"",INDEX(StartDateValues,ROW(A1912))&gt;0),INT(INDEX(StartDateValues,ROW(A1912))),""),"")</f>
        <v/>
      </c>
      <c r="C1912" s="19"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
      <c r="A1913" s="2" t="str">
        <f t="shared" si="415"/>
        <v/>
      </c>
      <c r="B1913" s="2" t="str">
        <f>IF(OR(Settings!$B$42="",C1913=Settings!$B$42), IF(AND(TRIM(INDEX(StartDateValues,ROW(A1913)))&lt;&gt;"",INDEX(StartDateValues,ROW(A1913))&gt;0),INT(INDEX(StartDateValues,ROW(A1913))),""),"")</f>
        <v/>
      </c>
      <c r="C1913" s="19"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
      <c r="A1914" s="2" t="str">
        <f t="shared" si="415"/>
        <v/>
      </c>
      <c r="B1914" s="2" t="str">
        <f>IF(OR(Settings!$B$42="",C1914=Settings!$B$42), IF(AND(TRIM(INDEX(StartDateValues,ROW(A1914)))&lt;&gt;"",INDEX(StartDateValues,ROW(A1914))&gt;0),INT(INDEX(StartDateValues,ROW(A1914))),""),"")</f>
        <v/>
      </c>
      <c r="C1914" s="19"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
      <c r="A1915" s="2" t="str">
        <f t="shared" si="415"/>
        <v/>
      </c>
      <c r="B1915" s="2" t="str">
        <f>IF(OR(Settings!$B$42="",C1915=Settings!$B$42), IF(AND(TRIM(INDEX(StartDateValues,ROW(A1915)))&lt;&gt;"",INDEX(StartDateValues,ROW(A1915))&gt;0),INT(INDEX(StartDateValues,ROW(A1915))),""),"")</f>
        <v/>
      </c>
      <c r="C1915" s="19"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
      <c r="A1916" s="2" t="str">
        <f t="shared" si="415"/>
        <v/>
      </c>
      <c r="B1916" s="2" t="str">
        <f>IF(OR(Settings!$B$42="",C1916=Settings!$B$42), IF(AND(TRIM(INDEX(StartDateValues,ROW(A1916)))&lt;&gt;"",INDEX(StartDateValues,ROW(A1916))&gt;0),INT(INDEX(StartDateValues,ROW(A1916))),""),"")</f>
        <v/>
      </c>
      <c r="C1916" s="19"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
      <c r="A1917" s="2" t="str">
        <f t="shared" si="415"/>
        <v/>
      </c>
      <c r="B1917" s="2" t="str">
        <f>IF(OR(Settings!$B$42="",C1917=Settings!$B$42), IF(AND(TRIM(INDEX(StartDateValues,ROW(A1917)))&lt;&gt;"",INDEX(StartDateValues,ROW(A1917))&gt;0),INT(INDEX(StartDateValues,ROW(A1917))),""),"")</f>
        <v/>
      </c>
      <c r="C1917" s="19"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
      <c r="A1918" s="2" t="str">
        <f t="shared" si="415"/>
        <v/>
      </c>
      <c r="B1918" s="2" t="str">
        <f>IF(OR(Settings!$B$42="",C1918=Settings!$B$42), IF(AND(TRIM(INDEX(StartDateValues,ROW(A1918)))&lt;&gt;"",INDEX(StartDateValues,ROW(A1918))&gt;0),INT(INDEX(StartDateValues,ROW(A1918))),""),"")</f>
        <v/>
      </c>
      <c r="C1918" s="19"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
      <c r="A1919" s="2" t="str">
        <f t="shared" si="415"/>
        <v/>
      </c>
      <c r="B1919" s="2" t="str">
        <f>IF(OR(Settings!$B$42="",C1919=Settings!$B$42), IF(AND(TRIM(INDEX(StartDateValues,ROW(A1919)))&lt;&gt;"",INDEX(StartDateValues,ROW(A1919))&gt;0),INT(INDEX(StartDateValues,ROW(A1919))),""),"")</f>
        <v/>
      </c>
      <c r="C1919" s="19"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
      <c r="A1920" s="2" t="str">
        <f t="shared" si="415"/>
        <v/>
      </c>
      <c r="B1920" s="2" t="str">
        <f>IF(OR(Settings!$B$42="",C1920=Settings!$B$42), IF(AND(TRIM(INDEX(StartDateValues,ROW(A1920)))&lt;&gt;"",INDEX(StartDateValues,ROW(A1920))&gt;0),INT(INDEX(StartDateValues,ROW(A1920))),""),"")</f>
        <v/>
      </c>
      <c r="C1920" s="19"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
      <c r="A1921" s="2" t="str">
        <f t="shared" si="415"/>
        <v/>
      </c>
      <c r="B1921" s="2" t="str">
        <f>IF(OR(Settings!$B$42="",C1921=Settings!$B$42), IF(AND(TRIM(INDEX(StartDateValues,ROW(A1921)))&lt;&gt;"",INDEX(StartDateValues,ROW(A1921))&gt;0),INT(INDEX(StartDateValues,ROW(A1921))),""),"")</f>
        <v/>
      </c>
      <c r="C1921" s="19"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19"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
      <c r="A1923" s="2" t="str">
        <f t="shared" si="429"/>
        <v/>
      </c>
      <c r="B1923" s="2" t="str">
        <f>IF(OR(Settings!$B$42="",C1923=Settings!$B$42), IF(AND(TRIM(INDEX(StartDateValues,ROW(A1923)))&lt;&gt;"",INDEX(StartDateValues,ROW(A1923))&gt;0),INT(INDEX(StartDateValues,ROW(A1923))),""),"")</f>
        <v/>
      </c>
      <c r="C1923" s="19"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
      <c r="A1924" s="2" t="str">
        <f t="shared" si="429"/>
        <v/>
      </c>
      <c r="B1924" s="2" t="str">
        <f>IF(OR(Settings!$B$42="",C1924=Settings!$B$42), IF(AND(TRIM(INDEX(StartDateValues,ROW(A1924)))&lt;&gt;"",INDEX(StartDateValues,ROW(A1924))&gt;0),INT(INDEX(StartDateValues,ROW(A1924))),""),"")</f>
        <v/>
      </c>
      <c r="C1924" s="19"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
      <c r="A1925" s="2" t="str">
        <f t="shared" si="429"/>
        <v/>
      </c>
      <c r="B1925" s="2" t="str">
        <f>IF(OR(Settings!$B$42="",C1925=Settings!$B$42), IF(AND(TRIM(INDEX(StartDateValues,ROW(A1925)))&lt;&gt;"",INDEX(StartDateValues,ROW(A1925))&gt;0),INT(INDEX(StartDateValues,ROW(A1925))),""),"")</f>
        <v/>
      </c>
      <c r="C1925" s="19"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
      <c r="A1926" s="2" t="str">
        <f t="shared" si="429"/>
        <v/>
      </c>
      <c r="B1926" s="2" t="str">
        <f>IF(OR(Settings!$B$42="",C1926=Settings!$B$42), IF(AND(TRIM(INDEX(StartDateValues,ROW(A1926)))&lt;&gt;"",INDEX(StartDateValues,ROW(A1926))&gt;0),INT(INDEX(StartDateValues,ROW(A1926))),""),"")</f>
        <v/>
      </c>
      <c r="C1926" s="19"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
      <c r="A1927" s="2" t="str">
        <f t="shared" si="429"/>
        <v/>
      </c>
      <c r="B1927" s="2" t="str">
        <f>IF(OR(Settings!$B$42="",C1927=Settings!$B$42), IF(AND(TRIM(INDEX(StartDateValues,ROW(A1927)))&lt;&gt;"",INDEX(StartDateValues,ROW(A1927))&gt;0),INT(INDEX(StartDateValues,ROW(A1927))),""),"")</f>
        <v/>
      </c>
      <c r="C1927" s="19"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
      <c r="A1928" s="2" t="str">
        <f t="shared" si="429"/>
        <v/>
      </c>
      <c r="B1928" s="2" t="str">
        <f>IF(OR(Settings!$B$42="",C1928=Settings!$B$42), IF(AND(TRIM(INDEX(StartDateValues,ROW(A1928)))&lt;&gt;"",INDEX(StartDateValues,ROW(A1928))&gt;0),INT(INDEX(StartDateValues,ROW(A1928))),""),"")</f>
        <v/>
      </c>
      <c r="C1928" s="19"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
      <c r="A1929" s="2" t="str">
        <f t="shared" si="429"/>
        <v/>
      </c>
      <c r="B1929" s="2" t="str">
        <f>IF(OR(Settings!$B$42="",C1929=Settings!$B$42), IF(AND(TRIM(INDEX(StartDateValues,ROW(A1929)))&lt;&gt;"",INDEX(StartDateValues,ROW(A1929))&gt;0),INT(INDEX(StartDateValues,ROW(A1929))),""),"")</f>
        <v/>
      </c>
      <c r="C1929" s="19"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
      <c r="A1930" s="2" t="str">
        <f t="shared" si="429"/>
        <v/>
      </c>
      <c r="B1930" s="2" t="str">
        <f>IF(OR(Settings!$B$42="",C1930=Settings!$B$42), IF(AND(TRIM(INDEX(StartDateValues,ROW(A1930)))&lt;&gt;"",INDEX(StartDateValues,ROW(A1930))&gt;0),INT(INDEX(StartDateValues,ROW(A1930))),""),"")</f>
        <v/>
      </c>
      <c r="C1930" s="19"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
      <c r="A1931" s="2" t="str">
        <f t="shared" si="429"/>
        <v/>
      </c>
      <c r="B1931" s="2" t="str">
        <f>IF(OR(Settings!$B$42="",C1931=Settings!$B$42), IF(AND(TRIM(INDEX(StartDateValues,ROW(A1931)))&lt;&gt;"",INDEX(StartDateValues,ROW(A1931))&gt;0),INT(INDEX(StartDateValues,ROW(A1931))),""),"")</f>
        <v/>
      </c>
      <c r="C1931" s="19"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
      <c r="A1932" s="2" t="str">
        <f t="shared" si="429"/>
        <v/>
      </c>
      <c r="B1932" s="2" t="str">
        <f>IF(OR(Settings!$B$42="",C1932=Settings!$B$42), IF(AND(TRIM(INDEX(StartDateValues,ROW(A1932)))&lt;&gt;"",INDEX(StartDateValues,ROW(A1932))&gt;0),INT(INDEX(StartDateValues,ROW(A1932))),""),"")</f>
        <v/>
      </c>
      <c r="C1932" s="19"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
      <c r="A1933" s="2" t="str">
        <f t="shared" si="429"/>
        <v/>
      </c>
      <c r="B1933" s="2" t="str">
        <f>IF(OR(Settings!$B$42="",C1933=Settings!$B$42), IF(AND(TRIM(INDEX(StartDateValues,ROW(A1933)))&lt;&gt;"",INDEX(StartDateValues,ROW(A1933))&gt;0),INT(INDEX(StartDateValues,ROW(A1933))),""),"")</f>
        <v/>
      </c>
      <c r="C1933" s="19"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
      <c r="A1934" s="2" t="str">
        <f t="shared" si="429"/>
        <v/>
      </c>
      <c r="B1934" s="2" t="str">
        <f>IF(OR(Settings!$B$42="",C1934=Settings!$B$42), IF(AND(TRIM(INDEX(StartDateValues,ROW(A1934)))&lt;&gt;"",INDEX(StartDateValues,ROW(A1934))&gt;0),INT(INDEX(StartDateValues,ROW(A1934))),""),"")</f>
        <v/>
      </c>
      <c r="C1934" s="19"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
      <c r="A1935" s="2" t="str">
        <f t="shared" si="429"/>
        <v/>
      </c>
      <c r="B1935" s="2" t="str">
        <f>IF(OR(Settings!$B$42="",C1935=Settings!$B$42), IF(AND(TRIM(INDEX(StartDateValues,ROW(A1935)))&lt;&gt;"",INDEX(StartDateValues,ROW(A1935))&gt;0),INT(INDEX(StartDateValues,ROW(A1935))),""),"")</f>
        <v/>
      </c>
      <c r="C1935" s="19"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
      <c r="A1936" s="2" t="str">
        <f t="shared" si="429"/>
        <v/>
      </c>
      <c r="B1936" s="2" t="str">
        <f>IF(OR(Settings!$B$42="",C1936=Settings!$B$42), IF(AND(TRIM(INDEX(StartDateValues,ROW(A1936)))&lt;&gt;"",INDEX(StartDateValues,ROW(A1936))&gt;0),INT(INDEX(StartDateValues,ROW(A1936))),""),"")</f>
        <v/>
      </c>
      <c r="C1936" s="19"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
      <c r="A1937" s="2" t="str">
        <f t="shared" si="429"/>
        <v/>
      </c>
      <c r="B1937" s="2" t="str">
        <f>IF(OR(Settings!$B$42="",C1937=Settings!$B$42), IF(AND(TRIM(INDEX(StartDateValues,ROW(A1937)))&lt;&gt;"",INDEX(StartDateValues,ROW(A1937))&gt;0),INT(INDEX(StartDateValues,ROW(A1937))),""),"")</f>
        <v/>
      </c>
      <c r="C1937" s="19"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
      <c r="A1938" s="2" t="str">
        <f t="shared" si="429"/>
        <v/>
      </c>
      <c r="B1938" s="2" t="str">
        <f>IF(OR(Settings!$B$42="",C1938=Settings!$B$42), IF(AND(TRIM(INDEX(StartDateValues,ROW(A1938)))&lt;&gt;"",INDEX(StartDateValues,ROW(A1938))&gt;0),INT(INDEX(StartDateValues,ROW(A1938))),""),"")</f>
        <v/>
      </c>
      <c r="C1938" s="19"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
      <c r="A1939" s="2" t="str">
        <f t="shared" si="429"/>
        <v/>
      </c>
      <c r="B1939" s="2" t="str">
        <f>IF(OR(Settings!$B$42="",C1939=Settings!$B$42), IF(AND(TRIM(INDEX(StartDateValues,ROW(A1939)))&lt;&gt;"",INDEX(StartDateValues,ROW(A1939))&gt;0),INT(INDEX(StartDateValues,ROW(A1939))),""),"")</f>
        <v/>
      </c>
      <c r="C1939" s="19"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
      <c r="A1940" s="2" t="str">
        <f t="shared" si="429"/>
        <v/>
      </c>
      <c r="B1940" s="2" t="str">
        <f>IF(OR(Settings!$B$42="",C1940=Settings!$B$42), IF(AND(TRIM(INDEX(StartDateValues,ROW(A1940)))&lt;&gt;"",INDEX(StartDateValues,ROW(A1940))&gt;0),INT(INDEX(StartDateValues,ROW(A1940))),""),"")</f>
        <v/>
      </c>
      <c r="C1940" s="19"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
      <c r="A1941" s="2" t="str">
        <f t="shared" si="429"/>
        <v/>
      </c>
      <c r="B1941" s="2" t="str">
        <f>IF(OR(Settings!$B$42="",C1941=Settings!$B$42), IF(AND(TRIM(INDEX(StartDateValues,ROW(A1941)))&lt;&gt;"",INDEX(StartDateValues,ROW(A1941))&gt;0),INT(INDEX(StartDateValues,ROW(A1941))),""),"")</f>
        <v/>
      </c>
      <c r="C1941" s="19"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
      <c r="A1942" s="2" t="str">
        <f t="shared" si="429"/>
        <v/>
      </c>
      <c r="B1942" s="2" t="str">
        <f>IF(OR(Settings!$B$42="",C1942=Settings!$B$42), IF(AND(TRIM(INDEX(StartDateValues,ROW(A1942)))&lt;&gt;"",INDEX(StartDateValues,ROW(A1942))&gt;0),INT(INDEX(StartDateValues,ROW(A1942))),""),"")</f>
        <v/>
      </c>
      <c r="C1942" s="19"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
      <c r="A1943" s="2" t="str">
        <f t="shared" si="429"/>
        <v/>
      </c>
      <c r="B1943" s="2" t="str">
        <f>IF(OR(Settings!$B$42="",C1943=Settings!$B$42), IF(AND(TRIM(INDEX(StartDateValues,ROW(A1943)))&lt;&gt;"",INDEX(StartDateValues,ROW(A1943))&gt;0),INT(INDEX(StartDateValues,ROW(A1943))),""),"")</f>
        <v/>
      </c>
      <c r="C1943" s="19"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
      <c r="A1944" s="2" t="str">
        <f t="shared" si="429"/>
        <v/>
      </c>
      <c r="B1944" s="2" t="str">
        <f>IF(OR(Settings!$B$42="",C1944=Settings!$B$42), IF(AND(TRIM(INDEX(StartDateValues,ROW(A1944)))&lt;&gt;"",INDEX(StartDateValues,ROW(A1944))&gt;0),INT(INDEX(StartDateValues,ROW(A1944))),""),"")</f>
        <v/>
      </c>
      <c r="C1944" s="19"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
      <c r="A1945" s="2" t="str">
        <f t="shared" si="429"/>
        <v/>
      </c>
      <c r="B1945" s="2" t="str">
        <f>IF(OR(Settings!$B$42="",C1945=Settings!$B$42), IF(AND(TRIM(INDEX(StartDateValues,ROW(A1945)))&lt;&gt;"",INDEX(StartDateValues,ROW(A1945))&gt;0),INT(INDEX(StartDateValues,ROW(A1945))),""),"")</f>
        <v/>
      </c>
      <c r="C1945" s="19"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
      <c r="A1946" s="2" t="str">
        <f t="shared" si="429"/>
        <v/>
      </c>
      <c r="B1946" s="2" t="str">
        <f>IF(OR(Settings!$B$42="",C1946=Settings!$B$42), IF(AND(TRIM(INDEX(StartDateValues,ROW(A1946)))&lt;&gt;"",INDEX(StartDateValues,ROW(A1946))&gt;0),INT(INDEX(StartDateValues,ROW(A1946))),""),"")</f>
        <v/>
      </c>
      <c r="C1946" s="19"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
      <c r="A1947" s="2" t="str">
        <f t="shared" si="429"/>
        <v/>
      </c>
      <c r="B1947" s="2" t="str">
        <f>IF(OR(Settings!$B$42="",C1947=Settings!$B$42), IF(AND(TRIM(INDEX(StartDateValues,ROW(A1947)))&lt;&gt;"",INDEX(StartDateValues,ROW(A1947))&gt;0),INT(INDEX(StartDateValues,ROW(A1947))),""),"")</f>
        <v/>
      </c>
      <c r="C1947" s="19"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
      <c r="A1948" s="2" t="str">
        <f t="shared" si="429"/>
        <v/>
      </c>
      <c r="B1948" s="2" t="str">
        <f>IF(OR(Settings!$B$42="",C1948=Settings!$B$42), IF(AND(TRIM(INDEX(StartDateValues,ROW(A1948)))&lt;&gt;"",INDEX(StartDateValues,ROW(A1948))&gt;0),INT(INDEX(StartDateValues,ROW(A1948))),""),"")</f>
        <v/>
      </c>
      <c r="C1948" s="19"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
      <c r="A1949" s="2" t="str">
        <f t="shared" si="429"/>
        <v/>
      </c>
      <c r="B1949" s="2" t="str">
        <f>IF(OR(Settings!$B$42="",C1949=Settings!$B$42), IF(AND(TRIM(INDEX(StartDateValues,ROW(A1949)))&lt;&gt;"",INDEX(StartDateValues,ROW(A1949))&gt;0),INT(INDEX(StartDateValues,ROW(A1949))),""),"")</f>
        <v/>
      </c>
      <c r="C1949" s="19"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
      <c r="A1950" s="2" t="str">
        <f t="shared" si="429"/>
        <v/>
      </c>
      <c r="B1950" s="2" t="str">
        <f>IF(OR(Settings!$B$42="",C1950=Settings!$B$42), IF(AND(TRIM(INDEX(StartDateValues,ROW(A1950)))&lt;&gt;"",INDEX(StartDateValues,ROW(A1950))&gt;0),INT(INDEX(StartDateValues,ROW(A1950))),""),"")</f>
        <v/>
      </c>
      <c r="C1950" s="19"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
      <c r="A1951" s="2" t="str">
        <f t="shared" si="429"/>
        <v/>
      </c>
      <c r="B1951" s="2" t="str">
        <f>IF(OR(Settings!$B$42="",C1951=Settings!$B$42), IF(AND(TRIM(INDEX(StartDateValues,ROW(A1951)))&lt;&gt;"",INDEX(StartDateValues,ROW(A1951))&gt;0),INT(INDEX(StartDateValues,ROW(A1951))),""),"")</f>
        <v/>
      </c>
      <c r="C1951" s="19"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
      <c r="A1952" s="2" t="str">
        <f t="shared" si="429"/>
        <v/>
      </c>
      <c r="B1952" s="2" t="str">
        <f>IF(OR(Settings!$B$42="",C1952=Settings!$B$42), IF(AND(TRIM(INDEX(StartDateValues,ROW(A1952)))&lt;&gt;"",INDEX(StartDateValues,ROW(A1952))&gt;0),INT(INDEX(StartDateValues,ROW(A1952))),""),"")</f>
        <v/>
      </c>
      <c r="C1952" s="19"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
      <c r="A1953" s="2" t="str">
        <f t="shared" si="429"/>
        <v/>
      </c>
      <c r="B1953" s="2" t="str">
        <f>IF(OR(Settings!$B$42="",C1953=Settings!$B$42), IF(AND(TRIM(INDEX(StartDateValues,ROW(A1953)))&lt;&gt;"",INDEX(StartDateValues,ROW(A1953))&gt;0),INT(INDEX(StartDateValues,ROW(A1953))),""),"")</f>
        <v/>
      </c>
      <c r="C1953" s="19"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
      <c r="A1954" s="2" t="str">
        <f t="shared" si="429"/>
        <v/>
      </c>
      <c r="B1954" s="2" t="str">
        <f>IF(OR(Settings!$B$42="",C1954=Settings!$B$42), IF(AND(TRIM(INDEX(StartDateValues,ROW(A1954)))&lt;&gt;"",INDEX(StartDateValues,ROW(A1954))&gt;0),INT(INDEX(StartDateValues,ROW(A1954))),""),"")</f>
        <v/>
      </c>
      <c r="C1954" s="19"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
      <c r="A1955" s="2" t="str">
        <f t="shared" si="429"/>
        <v/>
      </c>
      <c r="B1955" s="2" t="str">
        <f>IF(OR(Settings!$B$42="",C1955=Settings!$B$42), IF(AND(TRIM(INDEX(StartDateValues,ROW(A1955)))&lt;&gt;"",INDEX(StartDateValues,ROW(A1955))&gt;0),INT(INDEX(StartDateValues,ROW(A1955))),""),"")</f>
        <v/>
      </c>
      <c r="C1955" s="19"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
      <c r="A1956" s="2" t="str">
        <f t="shared" si="429"/>
        <v/>
      </c>
      <c r="B1956" s="2" t="str">
        <f>IF(OR(Settings!$B$42="",C1956=Settings!$B$42), IF(AND(TRIM(INDEX(StartDateValues,ROW(A1956)))&lt;&gt;"",INDEX(StartDateValues,ROW(A1956))&gt;0),INT(INDEX(StartDateValues,ROW(A1956))),""),"")</f>
        <v/>
      </c>
      <c r="C1956" s="19"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
      <c r="A1957" s="2" t="str">
        <f t="shared" si="429"/>
        <v/>
      </c>
      <c r="B1957" s="2" t="str">
        <f>IF(OR(Settings!$B$42="",C1957=Settings!$B$42), IF(AND(TRIM(INDEX(StartDateValues,ROW(A1957)))&lt;&gt;"",INDEX(StartDateValues,ROW(A1957))&gt;0),INT(INDEX(StartDateValues,ROW(A1957))),""),"")</f>
        <v/>
      </c>
      <c r="C1957" s="19"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
      <c r="A1958" s="2" t="str">
        <f t="shared" si="429"/>
        <v/>
      </c>
      <c r="B1958" s="2" t="str">
        <f>IF(OR(Settings!$B$42="",C1958=Settings!$B$42), IF(AND(TRIM(INDEX(StartDateValues,ROW(A1958)))&lt;&gt;"",INDEX(StartDateValues,ROW(A1958))&gt;0),INT(INDEX(StartDateValues,ROW(A1958))),""),"")</f>
        <v/>
      </c>
      <c r="C1958" s="19"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
      <c r="A1959" s="2" t="str">
        <f t="shared" si="429"/>
        <v/>
      </c>
      <c r="B1959" s="2" t="str">
        <f>IF(OR(Settings!$B$42="",C1959=Settings!$B$42), IF(AND(TRIM(INDEX(StartDateValues,ROW(A1959)))&lt;&gt;"",INDEX(StartDateValues,ROW(A1959))&gt;0),INT(INDEX(StartDateValues,ROW(A1959))),""),"")</f>
        <v/>
      </c>
      <c r="C1959" s="19"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
      <c r="A1960" s="2" t="str">
        <f t="shared" si="429"/>
        <v/>
      </c>
      <c r="B1960" s="2" t="str">
        <f>IF(OR(Settings!$B$42="",C1960=Settings!$B$42), IF(AND(TRIM(INDEX(StartDateValues,ROW(A1960)))&lt;&gt;"",INDEX(StartDateValues,ROW(A1960))&gt;0),INT(INDEX(StartDateValues,ROW(A1960))),""),"")</f>
        <v/>
      </c>
      <c r="C1960" s="19"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
      <c r="A1961" s="2" t="str">
        <f t="shared" si="429"/>
        <v/>
      </c>
      <c r="B1961" s="2" t="str">
        <f>IF(OR(Settings!$B$42="",C1961=Settings!$B$42), IF(AND(TRIM(INDEX(StartDateValues,ROW(A1961)))&lt;&gt;"",INDEX(StartDateValues,ROW(A1961))&gt;0),INT(INDEX(StartDateValues,ROW(A1961))),""),"")</f>
        <v/>
      </c>
      <c r="C1961" s="19"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
      <c r="A1962" s="2" t="str">
        <f t="shared" si="429"/>
        <v/>
      </c>
      <c r="B1962" s="2" t="str">
        <f>IF(OR(Settings!$B$42="",C1962=Settings!$B$42), IF(AND(TRIM(INDEX(StartDateValues,ROW(A1962)))&lt;&gt;"",INDEX(StartDateValues,ROW(A1962))&gt;0),INT(INDEX(StartDateValues,ROW(A1962))),""),"")</f>
        <v/>
      </c>
      <c r="C1962" s="19"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
      <c r="A1963" s="2" t="str">
        <f t="shared" si="429"/>
        <v/>
      </c>
      <c r="B1963" s="2" t="str">
        <f>IF(OR(Settings!$B$42="",C1963=Settings!$B$42), IF(AND(TRIM(INDEX(StartDateValues,ROW(A1963)))&lt;&gt;"",INDEX(StartDateValues,ROW(A1963))&gt;0),INT(INDEX(StartDateValues,ROW(A1963))),""),"")</f>
        <v/>
      </c>
      <c r="C1963" s="19"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
      <c r="A1964" s="2" t="str">
        <f t="shared" si="429"/>
        <v/>
      </c>
      <c r="B1964" s="2" t="str">
        <f>IF(OR(Settings!$B$42="",C1964=Settings!$B$42), IF(AND(TRIM(INDEX(StartDateValues,ROW(A1964)))&lt;&gt;"",INDEX(StartDateValues,ROW(A1964))&gt;0),INT(INDEX(StartDateValues,ROW(A1964))),""),"")</f>
        <v/>
      </c>
      <c r="C1964" s="19"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
      <c r="A1965" s="2" t="str">
        <f t="shared" si="429"/>
        <v/>
      </c>
      <c r="B1965" s="2" t="str">
        <f>IF(OR(Settings!$B$42="",C1965=Settings!$B$42), IF(AND(TRIM(INDEX(StartDateValues,ROW(A1965)))&lt;&gt;"",INDEX(StartDateValues,ROW(A1965))&gt;0),INT(INDEX(StartDateValues,ROW(A1965))),""),"")</f>
        <v/>
      </c>
      <c r="C1965" s="19"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
      <c r="A1966" s="2" t="str">
        <f t="shared" si="429"/>
        <v/>
      </c>
      <c r="B1966" s="2" t="str">
        <f>IF(OR(Settings!$B$42="",C1966=Settings!$B$42), IF(AND(TRIM(INDEX(StartDateValues,ROW(A1966)))&lt;&gt;"",INDEX(StartDateValues,ROW(A1966))&gt;0),INT(INDEX(StartDateValues,ROW(A1966))),""),"")</f>
        <v/>
      </c>
      <c r="C1966" s="19"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
      <c r="A1967" s="2" t="str">
        <f t="shared" si="429"/>
        <v/>
      </c>
      <c r="B1967" s="2" t="str">
        <f>IF(OR(Settings!$B$42="",C1967=Settings!$B$42), IF(AND(TRIM(INDEX(StartDateValues,ROW(A1967)))&lt;&gt;"",INDEX(StartDateValues,ROW(A1967))&gt;0),INT(INDEX(StartDateValues,ROW(A1967))),""),"")</f>
        <v/>
      </c>
      <c r="C1967" s="19"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
      <c r="A1968" s="2" t="str">
        <f t="shared" si="429"/>
        <v/>
      </c>
      <c r="B1968" s="2" t="str">
        <f>IF(OR(Settings!$B$42="",C1968=Settings!$B$42), IF(AND(TRIM(INDEX(StartDateValues,ROW(A1968)))&lt;&gt;"",INDEX(StartDateValues,ROW(A1968))&gt;0),INT(INDEX(StartDateValues,ROW(A1968))),""),"")</f>
        <v/>
      </c>
      <c r="C1968" s="19"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
      <c r="A1969" s="2" t="str">
        <f t="shared" si="429"/>
        <v/>
      </c>
      <c r="B1969" s="2" t="str">
        <f>IF(OR(Settings!$B$42="",C1969=Settings!$B$42), IF(AND(TRIM(INDEX(StartDateValues,ROW(A1969)))&lt;&gt;"",INDEX(StartDateValues,ROW(A1969))&gt;0),INT(INDEX(StartDateValues,ROW(A1969))),""),"")</f>
        <v/>
      </c>
      <c r="C1969" s="19"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
      <c r="A1970" s="2" t="str">
        <f t="shared" si="429"/>
        <v/>
      </c>
      <c r="B1970" s="2" t="str">
        <f>IF(OR(Settings!$B$42="",C1970=Settings!$B$42), IF(AND(TRIM(INDEX(StartDateValues,ROW(A1970)))&lt;&gt;"",INDEX(StartDateValues,ROW(A1970))&gt;0),INT(INDEX(StartDateValues,ROW(A1970))),""),"")</f>
        <v/>
      </c>
      <c r="C1970" s="19"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
      <c r="A1971" s="2" t="str">
        <f t="shared" si="429"/>
        <v/>
      </c>
      <c r="B1971" s="2" t="str">
        <f>IF(OR(Settings!$B$42="",C1971=Settings!$B$42), IF(AND(TRIM(INDEX(StartDateValues,ROW(A1971)))&lt;&gt;"",INDEX(StartDateValues,ROW(A1971))&gt;0),INT(INDEX(StartDateValues,ROW(A1971))),""),"")</f>
        <v/>
      </c>
      <c r="C1971" s="19"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
      <c r="A1972" s="2" t="str">
        <f t="shared" si="429"/>
        <v/>
      </c>
      <c r="B1972" s="2" t="str">
        <f>IF(OR(Settings!$B$42="",C1972=Settings!$B$42), IF(AND(TRIM(INDEX(StartDateValues,ROW(A1972)))&lt;&gt;"",INDEX(StartDateValues,ROW(A1972))&gt;0),INT(INDEX(StartDateValues,ROW(A1972))),""),"")</f>
        <v/>
      </c>
      <c r="C1972" s="19"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
      <c r="A1973" s="2" t="str">
        <f t="shared" si="429"/>
        <v/>
      </c>
      <c r="B1973" s="2" t="str">
        <f>IF(OR(Settings!$B$42="",C1973=Settings!$B$42), IF(AND(TRIM(INDEX(StartDateValues,ROW(A1973)))&lt;&gt;"",INDEX(StartDateValues,ROW(A1973))&gt;0),INT(INDEX(StartDateValues,ROW(A1973))),""),"")</f>
        <v/>
      </c>
      <c r="C1973" s="19"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
      <c r="A1974" s="2" t="str">
        <f t="shared" si="429"/>
        <v/>
      </c>
      <c r="B1974" s="2" t="str">
        <f>IF(OR(Settings!$B$42="",C1974=Settings!$B$42), IF(AND(TRIM(INDEX(StartDateValues,ROW(A1974)))&lt;&gt;"",INDEX(StartDateValues,ROW(A1974))&gt;0),INT(INDEX(StartDateValues,ROW(A1974))),""),"")</f>
        <v/>
      </c>
      <c r="C1974" s="19"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
      <c r="A1975" s="2" t="str">
        <f t="shared" si="429"/>
        <v/>
      </c>
      <c r="B1975" s="2" t="str">
        <f>IF(OR(Settings!$B$42="",C1975=Settings!$B$42), IF(AND(TRIM(INDEX(StartDateValues,ROW(A1975)))&lt;&gt;"",INDEX(StartDateValues,ROW(A1975))&gt;0),INT(INDEX(StartDateValues,ROW(A1975))),""),"")</f>
        <v/>
      </c>
      <c r="C1975" s="19"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
      <c r="A1976" s="2" t="str">
        <f t="shared" si="429"/>
        <v/>
      </c>
      <c r="B1976" s="2" t="str">
        <f>IF(OR(Settings!$B$42="",C1976=Settings!$B$42), IF(AND(TRIM(INDEX(StartDateValues,ROW(A1976)))&lt;&gt;"",INDEX(StartDateValues,ROW(A1976))&gt;0),INT(INDEX(StartDateValues,ROW(A1976))),""),"")</f>
        <v/>
      </c>
      <c r="C1976" s="19"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
      <c r="A1977" s="2" t="str">
        <f t="shared" si="429"/>
        <v/>
      </c>
      <c r="B1977" s="2" t="str">
        <f>IF(OR(Settings!$B$42="",C1977=Settings!$B$42), IF(AND(TRIM(INDEX(StartDateValues,ROW(A1977)))&lt;&gt;"",INDEX(StartDateValues,ROW(A1977))&gt;0),INT(INDEX(StartDateValues,ROW(A1977))),""),"")</f>
        <v/>
      </c>
      <c r="C1977" s="19"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
      <c r="A1978" s="2" t="str">
        <f t="shared" si="429"/>
        <v/>
      </c>
      <c r="B1978" s="2" t="str">
        <f>IF(OR(Settings!$B$42="",C1978=Settings!$B$42), IF(AND(TRIM(INDEX(StartDateValues,ROW(A1978)))&lt;&gt;"",INDEX(StartDateValues,ROW(A1978))&gt;0),INT(INDEX(StartDateValues,ROW(A1978))),""),"")</f>
        <v/>
      </c>
      <c r="C1978" s="19"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
      <c r="A1979" s="2" t="str">
        <f t="shared" si="429"/>
        <v/>
      </c>
      <c r="B1979" s="2" t="str">
        <f>IF(OR(Settings!$B$42="",C1979=Settings!$B$42), IF(AND(TRIM(INDEX(StartDateValues,ROW(A1979)))&lt;&gt;"",INDEX(StartDateValues,ROW(A1979))&gt;0),INT(INDEX(StartDateValues,ROW(A1979))),""),"")</f>
        <v/>
      </c>
      <c r="C1979" s="19"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
      <c r="A1980" s="2" t="str">
        <f t="shared" si="429"/>
        <v/>
      </c>
      <c r="B1980" s="2" t="str">
        <f>IF(OR(Settings!$B$42="",C1980=Settings!$B$42), IF(AND(TRIM(INDEX(StartDateValues,ROW(A1980)))&lt;&gt;"",INDEX(StartDateValues,ROW(A1980))&gt;0),INT(INDEX(StartDateValues,ROW(A1980))),""),"")</f>
        <v/>
      </c>
      <c r="C1980" s="19"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
      <c r="A1981" s="2" t="str">
        <f t="shared" si="429"/>
        <v/>
      </c>
      <c r="B1981" s="2" t="str">
        <f>IF(OR(Settings!$B$42="",C1981=Settings!$B$42), IF(AND(TRIM(INDEX(StartDateValues,ROW(A1981)))&lt;&gt;"",INDEX(StartDateValues,ROW(A1981))&gt;0),INT(INDEX(StartDateValues,ROW(A1981))),""),"")</f>
        <v/>
      </c>
      <c r="C1981" s="19"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
      <c r="A1982" s="2" t="str">
        <f t="shared" si="429"/>
        <v/>
      </c>
      <c r="B1982" s="2" t="str">
        <f>IF(OR(Settings!$B$42="",C1982=Settings!$B$42), IF(AND(TRIM(INDEX(StartDateValues,ROW(A1982)))&lt;&gt;"",INDEX(StartDateValues,ROW(A1982))&gt;0),INT(INDEX(StartDateValues,ROW(A1982))),""),"")</f>
        <v/>
      </c>
      <c r="C1982" s="19"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
      <c r="A1983" s="2" t="str">
        <f t="shared" si="429"/>
        <v/>
      </c>
      <c r="B1983" s="2" t="str">
        <f>IF(OR(Settings!$B$42="",C1983=Settings!$B$42), IF(AND(TRIM(INDEX(StartDateValues,ROW(A1983)))&lt;&gt;"",INDEX(StartDateValues,ROW(A1983))&gt;0),INT(INDEX(StartDateValues,ROW(A1983))),""),"")</f>
        <v/>
      </c>
      <c r="C1983" s="19"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
      <c r="A1984" s="2" t="str">
        <f t="shared" si="429"/>
        <v/>
      </c>
      <c r="B1984" s="2" t="str">
        <f>IF(OR(Settings!$B$42="",C1984=Settings!$B$42), IF(AND(TRIM(INDEX(StartDateValues,ROW(A1984)))&lt;&gt;"",INDEX(StartDateValues,ROW(A1984))&gt;0),INT(INDEX(StartDateValues,ROW(A1984))),""),"")</f>
        <v/>
      </c>
      <c r="C1984" s="19"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
      <c r="A1985" s="2" t="str">
        <f t="shared" si="429"/>
        <v/>
      </c>
      <c r="B1985" s="2" t="str">
        <f>IF(OR(Settings!$B$42="",C1985=Settings!$B$42), IF(AND(TRIM(INDEX(StartDateValues,ROW(A1985)))&lt;&gt;"",INDEX(StartDateValues,ROW(A1985))&gt;0),INT(INDEX(StartDateValues,ROW(A1985))),""),"")</f>
        <v/>
      </c>
      <c r="C1985" s="19"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19"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
      <c r="A1987" s="2" t="str">
        <f t="shared" si="443"/>
        <v/>
      </c>
      <c r="B1987" s="2" t="str">
        <f>IF(OR(Settings!$B$42="",C1987=Settings!$B$42), IF(AND(TRIM(INDEX(StartDateValues,ROW(A1987)))&lt;&gt;"",INDEX(StartDateValues,ROW(A1987))&gt;0),INT(INDEX(StartDateValues,ROW(A1987))),""),"")</f>
        <v/>
      </c>
      <c r="C1987" s="19"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
      <c r="A1988" s="2" t="str">
        <f t="shared" si="443"/>
        <v/>
      </c>
      <c r="B1988" s="2" t="str">
        <f>IF(OR(Settings!$B$42="",C1988=Settings!$B$42), IF(AND(TRIM(INDEX(StartDateValues,ROW(A1988)))&lt;&gt;"",INDEX(StartDateValues,ROW(A1988))&gt;0),INT(INDEX(StartDateValues,ROW(A1988))),""),"")</f>
        <v/>
      </c>
      <c r="C1988" s="19"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
      <c r="A1989" s="2" t="str">
        <f t="shared" si="443"/>
        <v/>
      </c>
      <c r="B1989" s="2" t="str">
        <f>IF(OR(Settings!$B$42="",C1989=Settings!$B$42), IF(AND(TRIM(INDEX(StartDateValues,ROW(A1989)))&lt;&gt;"",INDEX(StartDateValues,ROW(A1989))&gt;0),INT(INDEX(StartDateValues,ROW(A1989))),""),"")</f>
        <v/>
      </c>
      <c r="C1989" s="19"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
      <c r="A1990" s="2" t="str">
        <f t="shared" si="443"/>
        <v/>
      </c>
      <c r="B1990" s="2" t="str">
        <f>IF(OR(Settings!$B$42="",C1990=Settings!$B$42), IF(AND(TRIM(INDEX(StartDateValues,ROW(A1990)))&lt;&gt;"",INDEX(StartDateValues,ROW(A1990))&gt;0),INT(INDEX(StartDateValues,ROW(A1990))),""),"")</f>
        <v/>
      </c>
      <c r="C1990" s="19"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
      <c r="A1991" s="2" t="str">
        <f t="shared" si="443"/>
        <v/>
      </c>
      <c r="B1991" s="2" t="str">
        <f>IF(OR(Settings!$B$42="",C1991=Settings!$B$42), IF(AND(TRIM(INDEX(StartDateValues,ROW(A1991)))&lt;&gt;"",INDEX(StartDateValues,ROW(A1991))&gt;0),INT(INDEX(StartDateValues,ROW(A1991))),""),"")</f>
        <v/>
      </c>
      <c r="C1991" s="19"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
      <c r="A1992" s="2" t="str">
        <f t="shared" si="443"/>
        <v/>
      </c>
      <c r="B1992" s="2" t="str">
        <f>IF(OR(Settings!$B$42="",C1992=Settings!$B$42), IF(AND(TRIM(INDEX(StartDateValues,ROW(A1992)))&lt;&gt;"",INDEX(StartDateValues,ROW(A1992))&gt;0),INT(INDEX(StartDateValues,ROW(A1992))),""),"")</f>
        <v/>
      </c>
      <c r="C1992" s="19"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
      <c r="A1993" s="2" t="str">
        <f t="shared" si="443"/>
        <v/>
      </c>
      <c r="B1993" s="2" t="str">
        <f>IF(OR(Settings!$B$42="",C1993=Settings!$B$42), IF(AND(TRIM(INDEX(StartDateValues,ROW(A1993)))&lt;&gt;"",INDEX(StartDateValues,ROW(A1993))&gt;0),INT(INDEX(StartDateValues,ROW(A1993))),""),"")</f>
        <v/>
      </c>
      <c r="C1993" s="19"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
      <c r="A1994" s="2" t="str">
        <f t="shared" si="443"/>
        <v/>
      </c>
      <c r="B1994" s="2" t="str">
        <f>IF(OR(Settings!$B$42="",C1994=Settings!$B$42), IF(AND(TRIM(INDEX(StartDateValues,ROW(A1994)))&lt;&gt;"",INDEX(StartDateValues,ROW(A1994))&gt;0),INT(INDEX(StartDateValues,ROW(A1994))),""),"")</f>
        <v/>
      </c>
      <c r="C1994" s="19"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
      <c r="A1995" s="2" t="str">
        <f t="shared" si="443"/>
        <v/>
      </c>
      <c r="B1995" s="2" t="str">
        <f>IF(OR(Settings!$B$42="",C1995=Settings!$B$42), IF(AND(TRIM(INDEX(StartDateValues,ROW(A1995)))&lt;&gt;"",INDEX(StartDateValues,ROW(A1995))&gt;0),INT(INDEX(StartDateValues,ROW(A1995))),""),"")</f>
        <v/>
      </c>
      <c r="C1995" s="19"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
      <c r="A1996" s="2" t="str">
        <f t="shared" si="443"/>
        <v/>
      </c>
      <c r="B1996" s="2" t="str">
        <f>IF(OR(Settings!$B$42="",C1996=Settings!$B$42), IF(AND(TRIM(INDEX(StartDateValues,ROW(A1996)))&lt;&gt;"",INDEX(StartDateValues,ROW(A1996))&gt;0),INT(INDEX(StartDateValues,ROW(A1996))),""),"")</f>
        <v/>
      </c>
      <c r="C1996" s="19"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
      <c r="A1997" s="2" t="str">
        <f t="shared" si="443"/>
        <v/>
      </c>
      <c r="B1997" s="2" t="str">
        <f>IF(OR(Settings!$B$42="",C1997=Settings!$B$42), IF(AND(TRIM(INDEX(StartDateValues,ROW(A1997)))&lt;&gt;"",INDEX(StartDateValues,ROW(A1997))&gt;0),INT(INDEX(StartDateValues,ROW(A1997))),""),"")</f>
        <v/>
      </c>
      <c r="C1997" s="19"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
      <c r="A1998" s="2" t="str">
        <f t="shared" si="443"/>
        <v/>
      </c>
      <c r="B1998" s="2" t="str">
        <f>IF(OR(Settings!$B$42="",C1998=Settings!$B$42), IF(AND(TRIM(INDEX(StartDateValues,ROW(A1998)))&lt;&gt;"",INDEX(StartDateValues,ROW(A1998))&gt;0),INT(INDEX(StartDateValues,ROW(A1998))),""),"")</f>
        <v/>
      </c>
      <c r="C1998" s="19"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
      <c r="A1999" s="2" t="str">
        <f t="shared" si="443"/>
        <v/>
      </c>
      <c r="B1999" s="2" t="str">
        <f>IF(OR(Settings!$B$42="",C1999=Settings!$B$42), IF(AND(TRIM(INDEX(StartDateValues,ROW(A1999)))&lt;&gt;"",INDEX(StartDateValues,ROW(A1999))&gt;0),INT(INDEX(StartDateValues,ROW(A1999))),""),"")</f>
        <v/>
      </c>
      <c r="C1999" s="19"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
      <c r="A2000" s="2" t="str">
        <f t="shared" si="443"/>
        <v/>
      </c>
      <c r="B2000" s="2" t="str">
        <f>IF(OR(Settings!$B$42="",C2000=Settings!$B$42), IF(AND(TRIM(INDEX(StartDateValues,ROW(A2000)))&lt;&gt;"",INDEX(StartDateValues,ROW(A2000))&gt;0),INT(INDEX(StartDateValues,ROW(A2000))),""),"")</f>
        <v/>
      </c>
      <c r="C2000" s="19"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
      <c r="A2001" s="2" t="str">
        <f t="shared" si="443"/>
        <v/>
      </c>
      <c r="B2001" s="2" t="str">
        <f>IF(OR(Settings!$B$42="",C2001=Settings!$B$42), IF(AND(TRIM(INDEX(StartDateValues,ROW(A2001)))&lt;&gt;"",INDEX(StartDateValues,ROW(A2001))&gt;0),INT(INDEX(StartDateValues,ROW(A2001))),""),"")</f>
        <v/>
      </c>
      <c r="C2001" s="19"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
      <c r="A2002" s="2" t="str">
        <f t="shared" si="443"/>
        <v/>
      </c>
      <c r="B2002" s="2" t="str">
        <f>IF(OR(Settings!$B$42="",C2002=Settings!$B$42), IF(AND(TRIM(INDEX(StartDateValues,ROW(A2002)))&lt;&gt;"",INDEX(StartDateValues,ROW(A2002))&gt;0),INT(INDEX(StartDateValues,ROW(A2002))),""),"")</f>
        <v/>
      </c>
      <c r="C2002" s="19"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
      <c r="A2003" s="2" t="str">
        <f t="shared" si="443"/>
        <v/>
      </c>
      <c r="B2003" s="2" t="str">
        <f>IF(OR(Settings!$B$42="",C2003=Settings!$B$42), IF(AND(TRIM(INDEX(StartDateValues,ROW(A2003)))&lt;&gt;"",INDEX(StartDateValues,ROW(A2003))&gt;0),INT(INDEX(StartDateValues,ROW(A2003))),""),"")</f>
        <v/>
      </c>
      <c r="C2003" s="19"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
      <c r="A2004" s="2" t="str">
        <f t="shared" si="443"/>
        <v/>
      </c>
      <c r="B2004" s="2" t="str">
        <f>IF(OR(Settings!$B$42="",C2004=Settings!$B$42), IF(AND(TRIM(INDEX(StartDateValues,ROW(A2004)))&lt;&gt;"",INDEX(StartDateValues,ROW(A2004))&gt;0),INT(INDEX(StartDateValues,ROW(A2004))),""),"")</f>
        <v/>
      </c>
      <c r="C2004" s="19"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
      <c r="A2005" s="2" t="str">
        <f t="shared" si="443"/>
        <v/>
      </c>
      <c r="B2005" s="2" t="str">
        <f>IF(OR(Settings!$B$42="",C2005=Settings!$B$42), IF(AND(TRIM(INDEX(StartDateValues,ROW(A2005)))&lt;&gt;"",INDEX(StartDateValues,ROW(A2005))&gt;0),INT(INDEX(StartDateValues,ROW(A2005))),""),"")</f>
        <v/>
      </c>
      <c r="C2005" s="19"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
      <c r="A2006" s="2" t="str">
        <f t="shared" si="443"/>
        <v/>
      </c>
      <c r="B2006" s="2" t="str">
        <f>IF(OR(Settings!$B$42="",C2006=Settings!$B$42), IF(AND(TRIM(INDEX(StartDateValues,ROW(A2006)))&lt;&gt;"",INDEX(StartDateValues,ROW(A2006))&gt;0),INT(INDEX(StartDateValues,ROW(A2006))),""),"")</f>
        <v/>
      </c>
      <c r="C2006" s="19"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
      <c r="A2007" s="2" t="str">
        <f t="shared" si="443"/>
        <v/>
      </c>
      <c r="B2007" s="2" t="str">
        <f>IF(OR(Settings!$B$42="",C2007=Settings!$B$42), IF(AND(TRIM(INDEX(StartDateValues,ROW(A2007)))&lt;&gt;"",INDEX(StartDateValues,ROW(A2007))&gt;0),INT(INDEX(StartDateValues,ROW(A2007))),""),"")</f>
        <v/>
      </c>
      <c r="C2007" s="19"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
      <c r="A2008" s="2" t="str">
        <f t="shared" si="443"/>
        <v/>
      </c>
      <c r="B2008" s="2" t="str">
        <f>IF(OR(Settings!$B$42="",C2008=Settings!$B$42), IF(AND(TRIM(INDEX(StartDateValues,ROW(A2008)))&lt;&gt;"",INDEX(StartDateValues,ROW(A2008))&gt;0),INT(INDEX(StartDateValues,ROW(A2008))),""),"")</f>
        <v/>
      </c>
      <c r="C2008" s="19"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
      <c r="A2009" s="2" t="str">
        <f t="shared" si="443"/>
        <v/>
      </c>
      <c r="B2009" s="2" t="str">
        <f>IF(OR(Settings!$B$42="",C2009=Settings!$B$42), IF(AND(TRIM(INDEX(StartDateValues,ROW(A2009)))&lt;&gt;"",INDEX(StartDateValues,ROW(A2009))&gt;0),INT(INDEX(StartDateValues,ROW(A2009))),""),"")</f>
        <v/>
      </c>
      <c r="C2009" s="19"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
      <c r="A2010" s="2" t="str">
        <f t="shared" si="443"/>
        <v/>
      </c>
      <c r="B2010" s="2" t="str">
        <f>IF(OR(Settings!$B$42="",C2010=Settings!$B$42), IF(AND(TRIM(INDEX(StartDateValues,ROW(A2010)))&lt;&gt;"",INDEX(StartDateValues,ROW(A2010))&gt;0),INT(INDEX(StartDateValues,ROW(A2010))),""),"")</f>
        <v/>
      </c>
      <c r="C2010" s="19"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
      <c r="A2011" s="2" t="str">
        <f t="shared" si="443"/>
        <v/>
      </c>
      <c r="B2011" s="2" t="str">
        <f>IF(OR(Settings!$B$42="",C2011=Settings!$B$42), IF(AND(TRIM(INDEX(StartDateValues,ROW(A2011)))&lt;&gt;"",INDEX(StartDateValues,ROW(A2011))&gt;0),INT(INDEX(StartDateValues,ROW(A2011))),""),"")</f>
        <v/>
      </c>
      <c r="C2011" s="19"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
      <c r="A2012" s="2" t="str">
        <f t="shared" si="443"/>
        <v/>
      </c>
      <c r="B2012" s="2" t="str">
        <f>IF(OR(Settings!$B$42="",C2012=Settings!$B$42), IF(AND(TRIM(INDEX(StartDateValues,ROW(A2012)))&lt;&gt;"",INDEX(StartDateValues,ROW(A2012))&gt;0),INT(INDEX(StartDateValues,ROW(A2012))),""),"")</f>
        <v/>
      </c>
      <c r="C2012" s="19"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
      <c r="A2013" s="2" t="str">
        <f t="shared" si="443"/>
        <v/>
      </c>
      <c r="B2013" s="2" t="str">
        <f>IF(OR(Settings!$B$42="",C2013=Settings!$B$42), IF(AND(TRIM(INDEX(StartDateValues,ROW(A2013)))&lt;&gt;"",INDEX(StartDateValues,ROW(A2013))&gt;0),INT(INDEX(StartDateValues,ROW(A2013))),""),"")</f>
        <v/>
      </c>
      <c r="C2013" s="19"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
      <c r="A2014" s="2" t="str">
        <f t="shared" si="443"/>
        <v/>
      </c>
      <c r="B2014" s="2" t="str">
        <f>IF(OR(Settings!$B$42="",C2014=Settings!$B$42), IF(AND(TRIM(INDEX(StartDateValues,ROW(A2014)))&lt;&gt;"",INDEX(StartDateValues,ROW(A2014))&gt;0),INT(INDEX(StartDateValues,ROW(A2014))),""),"")</f>
        <v/>
      </c>
      <c r="C2014" s="19"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
      <c r="A2015" s="2" t="str">
        <f t="shared" si="443"/>
        <v/>
      </c>
      <c r="B2015" s="2" t="str">
        <f>IF(OR(Settings!$B$42="",C2015=Settings!$B$42), IF(AND(TRIM(INDEX(StartDateValues,ROW(A2015)))&lt;&gt;"",INDEX(StartDateValues,ROW(A2015))&gt;0),INT(INDEX(StartDateValues,ROW(A2015))),""),"")</f>
        <v/>
      </c>
      <c r="C2015" s="19"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
      <c r="A2016" s="2" t="str">
        <f t="shared" si="443"/>
        <v/>
      </c>
      <c r="B2016" s="2" t="str">
        <f>IF(OR(Settings!$B$42="",C2016=Settings!$B$42), IF(AND(TRIM(INDEX(StartDateValues,ROW(A2016)))&lt;&gt;"",INDEX(StartDateValues,ROW(A2016))&gt;0),INT(INDEX(StartDateValues,ROW(A2016))),""),"")</f>
        <v/>
      </c>
      <c r="C2016" s="19"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
      <c r="A2017" s="2" t="str">
        <f t="shared" si="443"/>
        <v/>
      </c>
      <c r="B2017" s="2" t="str">
        <f>IF(OR(Settings!$B$42="",C2017=Settings!$B$42), IF(AND(TRIM(INDEX(StartDateValues,ROW(A2017)))&lt;&gt;"",INDEX(StartDateValues,ROW(A2017))&gt;0),INT(INDEX(StartDateValues,ROW(A2017))),""),"")</f>
        <v/>
      </c>
      <c r="C2017" s="19"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
      <c r="A2018" s="2" t="str">
        <f t="shared" si="443"/>
        <v/>
      </c>
      <c r="B2018" s="2" t="str">
        <f>IF(OR(Settings!$B$42="",C2018=Settings!$B$42), IF(AND(TRIM(INDEX(StartDateValues,ROW(A2018)))&lt;&gt;"",INDEX(StartDateValues,ROW(A2018))&gt;0),INT(INDEX(StartDateValues,ROW(A2018))),""),"")</f>
        <v/>
      </c>
      <c r="C2018" s="19"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
      <c r="A2019" s="2" t="str">
        <f t="shared" si="443"/>
        <v/>
      </c>
      <c r="B2019" s="2" t="str">
        <f>IF(OR(Settings!$B$42="",C2019=Settings!$B$42), IF(AND(TRIM(INDEX(StartDateValues,ROW(A2019)))&lt;&gt;"",INDEX(StartDateValues,ROW(A2019))&gt;0),INT(INDEX(StartDateValues,ROW(A2019))),""),"")</f>
        <v/>
      </c>
      <c r="C2019" s="19"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
      <c r="A2020" s="2" t="str">
        <f t="shared" si="443"/>
        <v/>
      </c>
      <c r="B2020" s="2" t="str">
        <f>IF(OR(Settings!$B$42="",C2020=Settings!$B$42), IF(AND(TRIM(INDEX(StartDateValues,ROW(A2020)))&lt;&gt;"",INDEX(StartDateValues,ROW(A2020))&gt;0),INT(INDEX(StartDateValues,ROW(A2020))),""),"")</f>
        <v/>
      </c>
      <c r="C2020" s="19"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
      <c r="A2021" s="2" t="str">
        <f t="shared" si="443"/>
        <v/>
      </c>
      <c r="B2021" s="2" t="str">
        <f>IF(OR(Settings!$B$42="",C2021=Settings!$B$42), IF(AND(TRIM(INDEX(StartDateValues,ROW(A2021)))&lt;&gt;"",INDEX(StartDateValues,ROW(A2021))&gt;0),INT(INDEX(StartDateValues,ROW(A2021))),""),"")</f>
        <v/>
      </c>
      <c r="C2021" s="19"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
      <c r="A2022" s="2" t="str">
        <f t="shared" si="443"/>
        <v/>
      </c>
      <c r="B2022" s="2" t="str">
        <f>IF(OR(Settings!$B$42="",C2022=Settings!$B$42), IF(AND(TRIM(INDEX(StartDateValues,ROW(A2022)))&lt;&gt;"",INDEX(StartDateValues,ROW(A2022))&gt;0),INT(INDEX(StartDateValues,ROW(A2022))),""),"")</f>
        <v/>
      </c>
      <c r="C2022" s="19"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
      <c r="A2023" s="2" t="str">
        <f t="shared" si="443"/>
        <v/>
      </c>
      <c r="B2023" s="2" t="str">
        <f>IF(OR(Settings!$B$42="",C2023=Settings!$B$42), IF(AND(TRIM(INDEX(StartDateValues,ROW(A2023)))&lt;&gt;"",INDEX(StartDateValues,ROW(A2023))&gt;0),INT(INDEX(StartDateValues,ROW(A2023))),""),"")</f>
        <v/>
      </c>
      <c r="C2023" s="19"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
      <c r="A2024" s="2" t="str">
        <f t="shared" si="443"/>
        <v/>
      </c>
      <c r="B2024" s="2" t="str">
        <f>IF(OR(Settings!$B$42="",C2024=Settings!$B$42), IF(AND(TRIM(INDEX(StartDateValues,ROW(A2024)))&lt;&gt;"",INDEX(StartDateValues,ROW(A2024))&gt;0),INT(INDEX(StartDateValues,ROW(A2024))),""),"")</f>
        <v/>
      </c>
      <c r="C2024" s="19"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
      <c r="A2025" s="2" t="str">
        <f t="shared" si="443"/>
        <v/>
      </c>
      <c r="B2025" s="2" t="str">
        <f>IF(OR(Settings!$B$42="",C2025=Settings!$B$42), IF(AND(TRIM(INDEX(StartDateValues,ROW(A2025)))&lt;&gt;"",INDEX(StartDateValues,ROW(A2025))&gt;0),INT(INDEX(StartDateValues,ROW(A2025))),""),"")</f>
        <v/>
      </c>
      <c r="C2025" s="19"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
      <c r="A2026" s="2" t="str">
        <f t="shared" si="443"/>
        <v/>
      </c>
      <c r="B2026" s="2" t="str">
        <f>IF(OR(Settings!$B$42="",C2026=Settings!$B$42), IF(AND(TRIM(INDEX(StartDateValues,ROW(A2026)))&lt;&gt;"",INDEX(StartDateValues,ROW(A2026))&gt;0),INT(INDEX(StartDateValues,ROW(A2026))),""),"")</f>
        <v/>
      </c>
      <c r="C2026" s="19"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
      <c r="A2027" s="2" t="str">
        <f t="shared" si="443"/>
        <v/>
      </c>
      <c r="B2027" s="2" t="str">
        <f>IF(OR(Settings!$B$42="",C2027=Settings!$B$42), IF(AND(TRIM(INDEX(StartDateValues,ROW(A2027)))&lt;&gt;"",INDEX(StartDateValues,ROW(A2027))&gt;0),INT(INDEX(StartDateValues,ROW(A2027))),""),"")</f>
        <v/>
      </c>
      <c r="C2027" s="19"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
      <c r="A2028" s="2" t="str">
        <f t="shared" si="443"/>
        <v/>
      </c>
      <c r="B2028" s="2" t="str">
        <f>IF(OR(Settings!$B$42="",C2028=Settings!$B$42), IF(AND(TRIM(INDEX(StartDateValues,ROW(A2028)))&lt;&gt;"",INDEX(StartDateValues,ROW(A2028))&gt;0),INT(INDEX(StartDateValues,ROW(A2028))),""),"")</f>
        <v/>
      </c>
      <c r="C2028" s="19"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
      <c r="A2029" s="2" t="str">
        <f t="shared" si="443"/>
        <v/>
      </c>
      <c r="B2029" s="2" t="str">
        <f>IF(OR(Settings!$B$42="",C2029=Settings!$B$42), IF(AND(TRIM(INDEX(StartDateValues,ROW(A2029)))&lt;&gt;"",INDEX(StartDateValues,ROW(A2029))&gt;0),INT(INDEX(StartDateValues,ROW(A2029))),""),"")</f>
        <v/>
      </c>
      <c r="C2029" s="19"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
      <c r="A2030" s="2" t="str">
        <f t="shared" si="443"/>
        <v/>
      </c>
      <c r="B2030" s="2" t="str">
        <f>IF(OR(Settings!$B$42="",C2030=Settings!$B$42), IF(AND(TRIM(INDEX(StartDateValues,ROW(A2030)))&lt;&gt;"",INDEX(StartDateValues,ROW(A2030))&gt;0),INT(INDEX(StartDateValues,ROW(A2030))),""),"")</f>
        <v/>
      </c>
      <c r="C2030" s="19"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
      <c r="A2031" s="2" t="str">
        <f t="shared" si="443"/>
        <v/>
      </c>
      <c r="B2031" s="2" t="str">
        <f>IF(OR(Settings!$B$42="",C2031=Settings!$B$42), IF(AND(TRIM(INDEX(StartDateValues,ROW(A2031)))&lt;&gt;"",INDEX(StartDateValues,ROW(A2031))&gt;0),INT(INDEX(StartDateValues,ROW(A2031))),""),"")</f>
        <v/>
      </c>
      <c r="C2031" s="19"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
      <c r="A2032" s="2" t="str">
        <f t="shared" si="443"/>
        <v/>
      </c>
      <c r="B2032" s="2" t="str">
        <f>IF(OR(Settings!$B$42="",C2032=Settings!$B$42), IF(AND(TRIM(INDEX(StartDateValues,ROW(A2032)))&lt;&gt;"",INDEX(StartDateValues,ROW(A2032))&gt;0),INT(INDEX(StartDateValues,ROW(A2032))),""),"")</f>
        <v/>
      </c>
      <c r="C2032" s="19"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
      <c r="A2033" s="2" t="str">
        <f t="shared" si="443"/>
        <v/>
      </c>
      <c r="B2033" s="2" t="str">
        <f>IF(OR(Settings!$B$42="",C2033=Settings!$B$42), IF(AND(TRIM(INDEX(StartDateValues,ROW(A2033)))&lt;&gt;"",INDEX(StartDateValues,ROW(A2033))&gt;0),INT(INDEX(StartDateValues,ROW(A2033))),""),"")</f>
        <v/>
      </c>
      <c r="C2033" s="19"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
      <c r="A2034" s="2" t="str">
        <f t="shared" si="443"/>
        <v/>
      </c>
      <c r="B2034" s="2" t="str">
        <f>IF(OR(Settings!$B$42="",C2034=Settings!$B$42), IF(AND(TRIM(INDEX(StartDateValues,ROW(A2034)))&lt;&gt;"",INDEX(StartDateValues,ROW(A2034))&gt;0),INT(INDEX(StartDateValues,ROW(A2034))),""),"")</f>
        <v/>
      </c>
      <c r="C2034" s="19"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
      <c r="A2035" s="2" t="str">
        <f t="shared" si="443"/>
        <v/>
      </c>
      <c r="B2035" s="2" t="str">
        <f>IF(OR(Settings!$B$42="",C2035=Settings!$B$42), IF(AND(TRIM(INDEX(StartDateValues,ROW(A2035)))&lt;&gt;"",INDEX(StartDateValues,ROW(A2035))&gt;0),INT(INDEX(StartDateValues,ROW(A2035))),""),"")</f>
        <v/>
      </c>
      <c r="C2035" s="19"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
      <c r="A2036" s="2" t="str">
        <f t="shared" si="443"/>
        <v/>
      </c>
      <c r="B2036" s="2" t="str">
        <f>IF(OR(Settings!$B$42="",C2036=Settings!$B$42), IF(AND(TRIM(INDEX(StartDateValues,ROW(A2036)))&lt;&gt;"",INDEX(StartDateValues,ROW(A2036))&gt;0),INT(INDEX(StartDateValues,ROW(A2036))),""),"")</f>
        <v/>
      </c>
      <c r="C2036" s="19"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
      <c r="A2037" s="2" t="str">
        <f t="shared" si="443"/>
        <v/>
      </c>
      <c r="B2037" s="2" t="str">
        <f>IF(OR(Settings!$B$42="",C2037=Settings!$B$42), IF(AND(TRIM(INDEX(StartDateValues,ROW(A2037)))&lt;&gt;"",INDEX(StartDateValues,ROW(A2037))&gt;0),INT(INDEX(StartDateValues,ROW(A2037))),""),"")</f>
        <v/>
      </c>
      <c r="C2037" s="19"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
      <c r="A2038" s="2" t="str">
        <f t="shared" si="443"/>
        <v/>
      </c>
      <c r="B2038" s="2" t="str">
        <f>IF(OR(Settings!$B$42="",C2038=Settings!$B$42), IF(AND(TRIM(INDEX(StartDateValues,ROW(A2038)))&lt;&gt;"",INDEX(StartDateValues,ROW(A2038))&gt;0),INT(INDEX(StartDateValues,ROW(A2038))),""),"")</f>
        <v/>
      </c>
      <c r="C2038" s="19"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
      <c r="A2039" s="2" t="str">
        <f t="shared" si="443"/>
        <v/>
      </c>
      <c r="B2039" s="2" t="str">
        <f>IF(OR(Settings!$B$42="",C2039=Settings!$B$42), IF(AND(TRIM(INDEX(StartDateValues,ROW(A2039)))&lt;&gt;"",INDEX(StartDateValues,ROW(A2039))&gt;0),INT(INDEX(StartDateValues,ROW(A2039))),""),"")</f>
        <v/>
      </c>
      <c r="C2039" s="19"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
      <c r="A2040" s="2" t="str">
        <f t="shared" si="443"/>
        <v/>
      </c>
      <c r="B2040" s="2" t="str">
        <f>IF(OR(Settings!$B$42="",C2040=Settings!$B$42), IF(AND(TRIM(INDEX(StartDateValues,ROW(A2040)))&lt;&gt;"",INDEX(StartDateValues,ROW(A2040))&gt;0),INT(INDEX(StartDateValues,ROW(A2040))),""),"")</f>
        <v/>
      </c>
      <c r="C2040" s="19"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
      <c r="A2041" s="2" t="str">
        <f t="shared" si="443"/>
        <v/>
      </c>
      <c r="B2041" s="2" t="str">
        <f>IF(OR(Settings!$B$42="",C2041=Settings!$B$42), IF(AND(TRIM(INDEX(StartDateValues,ROW(A2041)))&lt;&gt;"",INDEX(StartDateValues,ROW(A2041))&gt;0),INT(INDEX(StartDateValues,ROW(A2041))),""),"")</f>
        <v/>
      </c>
      <c r="C2041" s="19"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
      <c r="A2042" s="2" t="str">
        <f t="shared" si="443"/>
        <v/>
      </c>
      <c r="B2042" s="2" t="str">
        <f>IF(OR(Settings!$B$42="",C2042=Settings!$B$42), IF(AND(TRIM(INDEX(StartDateValues,ROW(A2042)))&lt;&gt;"",INDEX(StartDateValues,ROW(A2042))&gt;0),INT(INDEX(StartDateValues,ROW(A2042))),""),"")</f>
        <v/>
      </c>
      <c r="C2042" s="19"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
      <c r="A2043" s="2" t="str">
        <f t="shared" si="443"/>
        <v/>
      </c>
      <c r="B2043" s="2" t="str">
        <f>IF(OR(Settings!$B$42="",C2043=Settings!$B$42), IF(AND(TRIM(INDEX(StartDateValues,ROW(A2043)))&lt;&gt;"",INDEX(StartDateValues,ROW(A2043))&gt;0),INT(INDEX(StartDateValues,ROW(A2043))),""),"")</f>
        <v/>
      </c>
      <c r="C2043" s="19"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
      <c r="A2044" s="2" t="str">
        <f t="shared" si="443"/>
        <v/>
      </c>
      <c r="B2044" s="2" t="str">
        <f>IF(OR(Settings!$B$42="",C2044=Settings!$B$42), IF(AND(TRIM(INDEX(StartDateValues,ROW(A2044)))&lt;&gt;"",INDEX(StartDateValues,ROW(A2044))&gt;0),INT(INDEX(StartDateValues,ROW(A2044))),""),"")</f>
        <v/>
      </c>
      <c r="C2044" s="19"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
      <c r="A2045" s="2" t="str">
        <f t="shared" si="443"/>
        <v/>
      </c>
      <c r="B2045" s="2" t="str">
        <f>IF(OR(Settings!$B$42="",C2045=Settings!$B$42), IF(AND(TRIM(INDEX(StartDateValues,ROW(A2045)))&lt;&gt;"",INDEX(StartDateValues,ROW(A2045))&gt;0),INT(INDEX(StartDateValues,ROW(A2045))),""),"")</f>
        <v/>
      </c>
      <c r="C2045" s="19"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
      <c r="A2046" s="2" t="str">
        <f t="shared" si="443"/>
        <v/>
      </c>
      <c r="B2046" s="2" t="str">
        <f>IF(OR(Settings!$B$42="",C2046=Settings!$B$42), IF(AND(TRIM(INDEX(StartDateValues,ROW(A2046)))&lt;&gt;"",INDEX(StartDateValues,ROW(A2046))&gt;0),INT(INDEX(StartDateValues,ROW(A2046))),""),"")</f>
        <v/>
      </c>
      <c r="C2046" s="19"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
      <c r="A2047" s="2" t="str">
        <f t="shared" si="443"/>
        <v/>
      </c>
      <c r="B2047" s="2" t="str">
        <f>IF(OR(Settings!$B$42="",C2047=Settings!$B$42), IF(AND(TRIM(INDEX(StartDateValues,ROW(A2047)))&lt;&gt;"",INDEX(StartDateValues,ROW(A2047))&gt;0),INT(INDEX(StartDateValues,ROW(A2047))),""),"")</f>
        <v/>
      </c>
      <c r="C2047" s="19"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
      <c r="A2048" s="2" t="str">
        <f t="shared" si="443"/>
        <v/>
      </c>
      <c r="B2048" s="2" t="str">
        <f>IF(OR(Settings!$B$42="",C2048=Settings!$B$42), IF(AND(TRIM(INDEX(StartDateValues,ROW(A2048)))&lt;&gt;"",INDEX(StartDateValues,ROW(A2048))&gt;0),INT(INDEX(StartDateValues,ROW(A2048))),""),"")</f>
        <v/>
      </c>
      <c r="C2048" s="19"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
      <c r="A2049" s="2" t="str">
        <f t="shared" si="443"/>
        <v/>
      </c>
      <c r="B2049" s="2" t="str">
        <f>IF(OR(Settings!$B$42="",C2049=Settings!$B$42), IF(AND(TRIM(INDEX(StartDateValues,ROW(A2049)))&lt;&gt;"",INDEX(StartDateValues,ROW(A2049))&gt;0),INT(INDEX(StartDateValues,ROW(A2049))),""),"")</f>
        <v/>
      </c>
      <c r="C2049" s="19"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19"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
      <c r="A2051" s="2" t="str">
        <f t="shared" si="457"/>
        <v/>
      </c>
      <c r="B2051" s="2" t="str">
        <f>IF(OR(Settings!$B$42="",C2051=Settings!$B$42), IF(AND(TRIM(INDEX(StartDateValues,ROW(A2051)))&lt;&gt;"",INDEX(StartDateValues,ROW(A2051))&gt;0),INT(INDEX(StartDateValues,ROW(A2051))),""),"")</f>
        <v/>
      </c>
      <c r="C2051" s="19"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
      <c r="A2052" s="2" t="str">
        <f t="shared" si="457"/>
        <v/>
      </c>
      <c r="B2052" s="2" t="str">
        <f>IF(OR(Settings!$B$42="",C2052=Settings!$B$42), IF(AND(TRIM(INDEX(StartDateValues,ROW(A2052)))&lt;&gt;"",INDEX(StartDateValues,ROW(A2052))&gt;0),INT(INDEX(StartDateValues,ROW(A2052))),""),"")</f>
        <v/>
      </c>
      <c r="C2052" s="19"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
      <c r="A2053" s="2" t="str">
        <f t="shared" si="457"/>
        <v/>
      </c>
      <c r="B2053" s="2" t="str">
        <f>IF(OR(Settings!$B$42="",C2053=Settings!$B$42), IF(AND(TRIM(INDEX(StartDateValues,ROW(A2053)))&lt;&gt;"",INDEX(StartDateValues,ROW(A2053))&gt;0),INT(INDEX(StartDateValues,ROW(A2053))),""),"")</f>
        <v/>
      </c>
      <c r="C2053" s="19"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
      <c r="A2054" s="2" t="str">
        <f t="shared" si="457"/>
        <v/>
      </c>
      <c r="B2054" s="2" t="str">
        <f>IF(OR(Settings!$B$42="",C2054=Settings!$B$42), IF(AND(TRIM(INDEX(StartDateValues,ROW(A2054)))&lt;&gt;"",INDEX(StartDateValues,ROW(A2054))&gt;0),INT(INDEX(StartDateValues,ROW(A2054))),""),"")</f>
        <v/>
      </c>
      <c r="C2054" s="19"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
      <c r="A2055" s="2" t="str">
        <f t="shared" si="457"/>
        <v/>
      </c>
      <c r="B2055" s="2" t="str">
        <f>IF(OR(Settings!$B$42="",C2055=Settings!$B$42), IF(AND(TRIM(INDEX(StartDateValues,ROW(A2055)))&lt;&gt;"",INDEX(StartDateValues,ROW(A2055))&gt;0),INT(INDEX(StartDateValues,ROW(A2055))),""),"")</f>
        <v/>
      </c>
      <c r="C2055" s="19"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
      <c r="A2056" s="2" t="str">
        <f t="shared" si="457"/>
        <v/>
      </c>
      <c r="B2056" s="2" t="str">
        <f>IF(OR(Settings!$B$42="",C2056=Settings!$B$42), IF(AND(TRIM(INDEX(StartDateValues,ROW(A2056)))&lt;&gt;"",INDEX(StartDateValues,ROW(A2056))&gt;0),INT(INDEX(StartDateValues,ROW(A2056))),""),"")</f>
        <v/>
      </c>
      <c r="C2056" s="19"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
      <c r="A2057" s="2" t="str">
        <f t="shared" si="457"/>
        <v/>
      </c>
      <c r="B2057" s="2" t="str">
        <f>IF(OR(Settings!$B$42="",C2057=Settings!$B$42), IF(AND(TRIM(INDEX(StartDateValues,ROW(A2057)))&lt;&gt;"",INDEX(StartDateValues,ROW(A2057))&gt;0),INT(INDEX(StartDateValues,ROW(A2057))),""),"")</f>
        <v/>
      </c>
      <c r="C2057" s="19"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
      <c r="A2058" s="2" t="str">
        <f t="shared" si="457"/>
        <v/>
      </c>
      <c r="B2058" s="2" t="str">
        <f>IF(OR(Settings!$B$42="",C2058=Settings!$B$42), IF(AND(TRIM(INDEX(StartDateValues,ROW(A2058)))&lt;&gt;"",INDEX(StartDateValues,ROW(A2058))&gt;0),INT(INDEX(StartDateValues,ROW(A2058))),""),"")</f>
        <v/>
      </c>
      <c r="C2058" s="19"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
      <c r="A2059" s="2" t="str">
        <f t="shared" si="457"/>
        <v/>
      </c>
      <c r="B2059" s="2" t="str">
        <f>IF(OR(Settings!$B$42="",C2059=Settings!$B$42), IF(AND(TRIM(INDEX(StartDateValues,ROW(A2059)))&lt;&gt;"",INDEX(StartDateValues,ROW(A2059))&gt;0),INT(INDEX(StartDateValues,ROW(A2059))),""),"")</f>
        <v/>
      </c>
      <c r="C2059" s="19"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
      <c r="A2060" s="2" t="str">
        <f t="shared" si="457"/>
        <v/>
      </c>
      <c r="B2060" s="2" t="str">
        <f>IF(OR(Settings!$B$42="",C2060=Settings!$B$42), IF(AND(TRIM(INDEX(StartDateValues,ROW(A2060)))&lt;&gt;"",INDEX(StartDateValues,ROW(A2060))&gt;0),INT(INDEX(StartDateValues,ROW(A2060))),""),"")</f>
        <v/>
      </c>
      <c r="C2060" s="19"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
      <c r="A2061" s="2" t="str">
        <f t="shared" si="457"/>
        <v/>
      </c>
      <c r="B2061" s="2" t="str">
        <f>IF(OR(Settings!$B$42="",C2061=Settings!$B$42), IF(AND(TRIM(INDEX(StartDateValues,ROW(A2061)))&lt;&gt;"",INDEX(StartDateValues,ROW(A2061))&gt;0),INT(INDEX(StartDateValues,ROW(A2061))),""),"")</f>
        <v/>
      </c>
      <c r="C2061" s="19"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
      <c r="A2062" s="2" t="str">
        <f t="shared" si="457"/>
        <v/>
      </c>
      <c r="B2062" s="2" t="str">
        <f>IF(OR(Settings!$B$42="",C2062=Settings!$B$42), IF(AND(TRIM(INDEX(StartDateValues,ROW(A2062)))&lt;&gt;"",INDEX(StartDateValues,ROW(A2062))&gt;0),INT(INDEX(StartDateValues,ROW(A2062))),""),"")</f>
        <v/>
      </c>
      <c r="C2062" s="19"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
      <c r="A2063" s="2" t="str">
        <f t="shared" si="457"/>
        <v/>
      </c>
      <c r="B2063" s="2" t="str">
        <f>IF(OR(Settings!$B$42="",C2063=Settings!$B$42), IF(AND(TRIM(INDEX(StartDateValues,ROW(A2063)))&lt;&gt;"",INDEX(StartDateValues,ROW(A2063))&gt;0),INT(INDEX(StartDateValues,ROW(A2063))),""),"")</f>
        <v/>
      </c>
      <c r="C2063" s="19"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
      <c r="A2064" s="2" t="str">
        <f t="shared" si="457"/>
        <v/>
      </c>
      <c r="B2064" s="2" t="str">
        <f>IF(OR(Settings!$B$42="",C2064=Settings!$B$42), IF(AND(TRIM(INDEX(StartDateValues,ROW(A2064)))&lt;&gt;"",INDEX(StartDateValues,ROW(A2064))&gt;0),INT(INDEX(StartDateValues,ROW(A2064))),""),"")</f>
        <v/>
      </c>
      <c r="C2064" s="19"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
      <c r="A2065" s="2" t="str">
        <f t="shared" si="457"/>
        <v/>
      </c>
      <c r="B2065" s="2" t="str">
        <f>IF(OR(Settings!$B$42="",C2065=Settings!$B$42), IF(AND(TRIM(INDEX(StartDateValues,ROW(A2065)))&lt;&gt;"",INDEX(StartDateValues,ROW(A2065))&gt;0),INT(INDEX(StartDateValues,ROW(A2065))),""),"")</f>
        <v/>
      </c>
      <c r="C2065" s="19"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
      <c r="A2066" s="2" t="str">
        <f t="shared" si="457"/>
        <v/>
      </c>
      <c r="B2066" s="2" t="str">
        <f>IF(OR(Settings!$B$42="",C2066=Settings!$B$42), IF(AND(TRIM(INDEX(StartDateValues,ROW(A2066)))&lt;&gt;"",INDEX(StartDateValues,ROW(A2066))&gt;0),INT(INDEX(StartDateValues,ROW(A2066))),""),"")</f>
        <v/>
      </c>
      <c r="C2066" s="19"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
      <c r="A2067" s="2" t="str">
        <f t="shared" si="457"/>
        <v/>
      </c>
      <c r="B2067" s="2" t="str">
        <f>IF(OR(Settings!$B$42="",C2067=Settings!$B$42), IF(AND(TRIM(INDEX(StartDateValues,ROW(A2067)))&lt;&gt;"",INDEX(StartDateValues,ROW(A2067))&gt;0),INT(INDEX(StartDateValues,ROW(A2067))),""),"")</f>
        <v/>
      </c>
      <c r="C2067" s="19"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
      <c r="A2068" s="2" t="str">
        <f t="shared" si="457"/>
        <v/>
      </c>
      <c r="B2068" s="2" t="str">
        <f>IF(OR(Settings!$B$42="",C2068=Settings!$B$42), IF(AND(TRIM(INDEX(StartDateValues,ROW(A2068)))&lt;&gt;"",INDEX(StartDateValues,ROW(A2068))&gt;0),INT(INDEX(StartDateValues,ROW(A2068))),""),"")</f>
        <v/>
      </c>
      <c r="C2068" s="19"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
      <c r="A2069" s="2" t="str">
        <f t="shared" si="457"/>
        <v/>
      </c>
      <c r="B2069" s="2" t="str">
        <f>IF(OR(Settings!$B$42="",C2069=Settings!$B$42), IF(AND(TRIM(INDEX(StartDateValues,ROW(A2069)))&lt;&gt;"",INDEX(StartDateValues,ROW(A2069))&gt;0),INT(INDEX(StartDateValues,ROW(A2069))),""),"")</f>
        <v/>
      </c>
      <c r="C2069" s="19"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
      <c r="A2070" s="2" t="str">
        <f t="shared" si="457"/>
        <v/>
      </c>
      <c r="B2070" s="2" t="str">
        <f>IF(OR(Settings!$B$42="",C2070=Settings!$B$42), IF(AND(TRIM(INDEX(StartDateValues,ROW(A2070)))&lt;&gt;"",INDEX(StartDateValues,ROW(A2070))&gt;0),INT(INDEX(StartDateValues,ROW(A2070))),""),"")</f>
        <v/>
      </c>
      <c r="C2070" s="19"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
      <c r="A2071" s="2" t="str">
        <f t="shared" si="457"/>
        <v/>
      </c>
      <c r="B2071" s="2" t="str">
        <f>IF(OR(Settings!$B$42="",C2071=Settings!$B$42), IF(AND(TRIM(INDEX(StartDateValues,ROW(A2071)))&lt;&gt;"",INDEX(StartDateValues,ROW(A2071))&gt;0),INT(INDEX(StartDateValues,ROW(A2071))),""),"")</f>
        <v/>
      </c>
      <c r="C2071" s="19"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
      <c r="A2072" s="2" t="str">
        <f t="shared" si="457"/>
        <v/>
      </c>
      <c r="B2072" s="2" t="str">
        <f>IF(OR(Settings!$B$42="",C2072=Settings!$B$42), IF(AND(TRIM(INDEX(StartDateValues,ROW(A2072)))&lt;&gt;"",INDEX(StartDateValues,ROW(A2072))&gt;0),INT(INDEX(StartDateValues,ROW(A2072))),""),"")</f>
        <v/>
      </c>
      <c r="C2072" s="19"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
      <c r="A2073" s="2" t="str">
        <f t="shared" si="457"/>
        <v/>
      </c>
      <c r="B2073" s="2" t="str">
        <f>IF(OR(Settings!$B$42="",C2073=Settings!$B$42), IF(AND(TRIM(INDEX(StartDateValues,ROW(A2073)))&lt;&gt;"",INDEX(StartDateValues,ROW(A2073))&gt;0),INT(INDEX(StartDateValues,ROW(A2073))),""),"")</f>
        <v/>
      </c>
      <c r="C2073" s="19"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
      <c r="A2074" s="2" t="str">
        <f t="shared" si="457"/>
        <v/>
      </c>
      <c r="B2074" s="2" t="str">
        <f>IF(OR(Settings!$B$42="",C2074=Settings!$B$42), IF(AND(TRIM(INDEX(StartDateValues,ROW(A2074)))&lt;&gt;"",INDEX(StartDateValues,ROW(A2074))&gt;0),INT(INDEX(StartDateValues,ROW(A2074))),""),"")</f>
        <v/>
      </c>
      <c r="C2074" s="19"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
      <c r="A2075" s="2" t="str">
        <f t="shared" si="457"/>
        <v/>
      </c>
      <c r="B2075" s="2" t="str">
        <f>IF(OR(Settings!$B$42="",C2075=Settings!$B$42), IF(AND(TRIM(INDEX(StartDateValues,ROW(A2075)))&lt;&gt;"",INDEX(StartDateValues,ROW(A2075))&gt;0),INT(INDEX(StartDateValues,ROW(A2075))),""),"")</f>
        <v/>
      </c>
      <c r="C2075" s="19"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
      <c r="A2076" s="2" t="str">
        <f t="shared" si="457"/>
        <v/>
      </c>
      <c r="B2076" s="2" t="str">
        <f>IF(OR(Settings!$B$42="",C2076=Settings!$B$42), IF(AND(TRIM(INDEX(StartDateValues,ROW(A2076)))&lt;&gt;"",INDEX(StartDateValues,ROW(A2076))&gt;0),INT(INDEX(StartDateValues,ROW(A2076))),""),"")</f>
        <v/>
      </c>
      <c r="C2076" s="19"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
      <c r="A2077" s="2" t="str">
        <f t="shared" si="457"/>
        <v/>
      </c>
      <c r="B2077" s="2" t="str">
        <f>IF(OR(Settings!$B$42="",C2077=Settings!$B$42), IF(AND(TRIM(INDEX(StartDateValues,ROW(A2077)))&lt;&gt;"",INDEX(StartDateValues,ROW(A2077))&gt;0),INT(INDEX(StartDateValues,ROW(A2077))),""),"")</f>
        <v/>
      </c>
      <c r="C2077" s="19"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
      <c r="A2078" s="2" t="str">
        <f t="shared" si="457"/>
        <v/>
      </c>
      <c r="B2078" s="2" t="str">
        <f>IF(OR(Settings!$B$42="",C2078=Settings!$B$42), IF(AND(TRIM(INDEX(StartDateValues,ROW(A2078)))&lt;&gt;"",INDEX(StartDateValues,ROW(A2078))&gt;0),INT(INDEX(StartDateValues,ROW(A2078))),""),"")</f>
        <v/>
      </c>
      <c r="C2078" s="19"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
      <c r="A2079" s="2" t="str">
        <f t="shared" si="457"/>
        <v/>
      </c>
      <c r="B2079" s="2" t="str">
        <f>IF(OR(Settings!$B$42="",C2079=Settings!$B$42), IF(AND(TRIM(INDEX(StartDateValues,ROW(A2079)))&lt;&gt;"",INDEX(StartDateValues,ROW(A2079))&gt;0),INT(INDEX(StartDateValues,ROW(A2079))),""),"")</f>
        <v/>
      </c>
      <c r="C2079" s="19"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
      <c r="A2080" s="2" t="str">
        <f t="shared" si="457"/>
        <v/>
      </c>
      <c r="B2080" s="2" t="str">
        <f>IF(OR(Settings!$B$42="",C2080=Settings!$B$42), IF(AND(TRIM(INDEX(StartDateValues,ROW(A2080)))&lt;&gt;"",INDEX(StartDateValues,ROW(A2080))&gt;0),INT(INDEX(StartDateValues,ROW(A2080))),""),"")</f>
        <v/>
      </c>
      <c r="C2080" s="19"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
      <c r="A2081" s="2" t="str">
        <f t="shared" si="457"/>
        <v/>
      </c>
      <c r="B2081" s="2" t="str">
        <f>IF(OR(Settings!$B$42="",C2081=Settings!$B$42), IF(AND(TRIM(INDEX(StartDateValues,ROW(A2081)))&lt;&gt;"",INDEX(StartDateValues,ROW(A2081))&gt;0),INT(INDEX(StartDateValues,ROW(A2081))),""),"")</f>
        <v/>
      </c>
      <c r="C2081" s="19"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
      <c r="A2082" s="2" t="str">
        <f t="shared" si="457"/>
        <v/>
      </c>
      <c r="B2082" s="2" t="str">
        <f>IF(OR(Settings!$B$42="",C2082=Settings!$B$42), IF(AND(TRIM(INDEX(StartDateValues,ROW(A2082)))&lt;&gt;"",INDEX(StartDateValues,ROW(A2082))&gt;0),INT(INDEX(StartDateValues,ROW(A2082))),""),"")</f>
        <v/>
      </c>
      <c r="C2082" s="19"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
      <c r="A2083" s="2" t="str">
        <f t="shared" si="457"/>
        <v/>
      </c>
      <c r="B2083" s="2" t="str">
        <f>IF(OR(Settings!$B$42="",C2083=Settings!$B$42), IF(AND(TRIM(INDEX(StartDateValues,ROW(A2083)))&lt;&gt;"",INDEX(StartDateValues,ROW(A2083))&gt;0),INT(INDEX(StartDateValues,ROW(A2083))),""),"")</f>
        <v/>
      </c>
      <c r="C2083" s="19"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
      <c r="A2084" s="2" t="str">
        <f t="shared" si="457"/>
        <v/>
      </c>
      <c r="B2084" s="2" t="str">
        <f>IF(OR(Settings!$B$42="",C2084=Settings!$B$42), IF(AND(TRIM(INDEX(StartDateValues,ROW(A2084)))&lt;&gt;"",INDEX(StartDateValues,ROW(A2084))&gt;0),INT(INDEX(StartDateValues,ROW(A2084))),""),"")</f>
        <v/>
      </c>
      <c r="C2084" s="19"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
      <c r="A2085" s="2" t="str">
        <f t="shared" si="457"/>
        <v/>
      </c>
      <c r="B2085" s="2" t="str">
        <f>IF(OR(Settings!$B$42="",C2085=Settings!$B$42), IF(AND(TRIM(INDEX(StartDateValues,ROW(A2085)))&lt;&gt;"",INDEX(StartDateValues,ROW(A2085))&gt;0),INT(INDEX(StartDateValues,ROW(A2085))),""),"")</f>
        <v/>
      </c>
      <c r="C2085" s="19"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
      <c r="A2086" s="2" t="str">
        <f t="shared" si="457"/>
        <v/>
      </c>
      <c r="B2086" s="2" t="str">
        <f>IF(OR(Settings!$B$42="",C2086=Settings!$B$42), IF(AND(TRIM(INDEX(StartDateValues,ROW(A2086)))&lt;&gt;"",INDEX(StartDateValues,ROW(A2086))&gt;0),INT(INDEX(StartDateValues,ROW(A2086))),""),"")</f>
        <v/>
      </c>
      <c r="C2086" s="19"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
      <c r="A2087" s="2" t="str">
        <f t="shared" si="457"/>
        <v/>
      </c>
      <c r="B2087" s="2" t="str">
        <f>IF(OR(Settings!$B$42="",C2087=Settings!$B$42), IF(AND(TRIM(INDEX(StartDateValues,ROW(A2087)))&lt;&gt;"",INDEX(StartDateValues,ROW(A2087))&gt;0),INT(INDEX(StartDateValues,ROW(A2087))),""),"")</f>
        <v/>
      </c>
      <c r="C2087" s="19"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
      <c r="A2088" s="2" t="str">
        <f t="shared" si="457"/>
        <v/>
      </c>
      <c r="B2088" s="2" t="str">
        <f>IF(OR(Settings!$B$42="",C2088=Settings!$B$42), IF(AND(TRIM(INDEX(StartDateValues,ROW(A2088)))&lt;&gt;"",INDEX(StartDateValues,ROW(A2088))&gt;0),INT(INDEX(StartDateValues,ROW(A2088))),""),"")</f>
        <v/>
      </c>
      <c r="C2088" s="19"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
      <c r="A2089" s="2" t="str">
        <f t="shared" si="457"/>
        <v/>
      </c>
      <c r="B2089" s="2" t="str">
        <f>IF(OR(Settings!$B$42="",C2089=Settings!$B$42), IF(AND(TRIM(INDEX(StartDateValues,ROW(A2089)))&lt;&gt;"",INDEX(StartDateValues,ROW(A2089))&gt;0),INT(INDEX(StartDateValues,ROW(A2089))),""),"")</f>
        <v/>
      </c>
      <c r="C2089" s="19"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
      <c r="A2090" s="2" t="str">
        <f t="shared" si="457"/>
        <v/>
      </c>
      <c r="B2090" s="2" t="str">
        <f>IF(OR(Settings!$B$42="",C2090=Settings!$B$42), IF(AND(TRIM(INDEX(StartDateValues,ROW(A2090)))&lt;&gt;"",INDEX(StartDateValues,ROW(A2090))&gt;0),INT(INDEX(StartDateValues,ROW(A2090))),""),"")</f>
        <v/>
      </c>
      <c r="C2090" s="19"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
      <c r="A2091" s="2" t="str">
        <f t="shared" si="457"/>
        <v/>
      </c>
      <c r="B2091" s="2" t="str">
        <f>IF(OR(Settings!$B$42="",C2091=Settings!$B$42), IF(AND(TRIM(INDEX(StartDateValues,ROW(A2091)))&lt;&gt;"",INDEX(StartDateValues,ROW(A2091))&gt;0),INT(INDEX(StartDateValues,ROW(A2091))),""),"")</f>
        <v/>
      </c>
      <c r="C2091" s="19"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
      <c r="A2092" s="2" t="str">
        <f t="shared" si="457"/>
        <v/>
      </c>
      <c r="B2092" s="2" t="str">
        <f>IF(OR(Settings!$B$42="",C2092=Settings!$B$42), IF(AND(TRIM(INDEX(StartDateValues,ROW(A2092)))&lt;&gt;"",INDEX(StartDateValues,ROW(A2092))&gt;0),INT(INDEX(StartDateValues,ROW(A2092))),""),"")</f>
        <v/>
      </c>
      <c r="C2092" s="19"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
      <c r="A2093" s="2" t="str">
        <f t="shared" si="457"/>
        <v/>
      </c>
      <c r="B2093" s="2" t="str">
        <f>IF(OR(Settings!$B$42="",C2093=Settings!$B$42), IF(AND(TRIM(INDEX(StartDateValues,ROW(A2093)))&lt;&gt;"",INDEX(StartDateValues,ROW(A2093))&gt;0),INT(INDEX(StartDateValues,ROW(A2093))),""),"")</f>
        <v/>
      </c>
      <c r="C2093" s="19"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
      <c r="A2094" s="2" t="str">
        <f t="shared" si="457"/>
        <v/>
      </c>
      <c r="B2094" s="2" t="str">
        <f>IF(OR(Settings!$B$42="",C2094=Settings!$B$42), IF(AND(TRIM(INDEX(StartDateValues,ROW(A2094)))&lt;&gt;"",INDEX(StartDateValues,ROW(A2094))&gt;0),INT(INDEX(StartDateValues,ROW(A2094))),""),"")</f>
        <v/>
      </c>
      <c r="C2094" s="19"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
      <c r="A2095" s="2" t="str">
        <f t="shared" si="457"/>
        <v/>
      </c>
      <c r="B2095" s="2" t="str">
        <f>IF(OR(Settings!$B$42="",C2095=Settings!$B$42), IF(AND(TRIM(INDEX(StartDateValues,ROW(A2095)))&lt;&gt;"",INDEX(StartDateValues,ROW(A2095))&gt;0),INT(INDEX(StartDateValues,ROW(A2095))),""),"")</f>
        <v/>
      </c>
      <c r="C2095" s="19"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
      <c r="A2096" s="2" t="str">
        <f t="shared" si="457"/>
        <v/>
      </c>
      <c r="B2096" s="2" t="str">
        <f>IF(OR(Settings!$B$42="",C2096=Settings!$B$42), IF(AND(TRIM(INDEX(StartDateValues,ROW(A2096)))&lt;&gt;"",INDEX(StartDateValues,ROW(A2096))&gt;0),INT(INDEX(StartDateValues,ROW(A2096))),""),"")</f>
        <v/>
      </c>
      <c r="C2096" s="19"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
      <c r="A2097" s="2" t="str">
        <f t="shared" si="457"/>
        <v/>
      </c>
      <c r="B2097" s="2" t="str">
        <f>IF(OR(Settings!$B$42="",C2097=Settings!$B$42), IF(AND(TRIM(INDEX(StartDateValues,ROW(A2097)))&lt;&gt;"",INDEX(StartDateValues,ROW(A2097))&gt;0),INT(INDEX(StartDateValues,ROW(A2097))),""),"")</f>
        <v/>
      </c>
      <c r="C2097" s="19"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
      <c r="A2098" s="2" t="str">
        <f t="shared" si="457"/>
        <v/>
      </c>
      <c r="B2098" s="2" t="str">
        <f>IF(OR(Settings!$B$42="",C2098=Settings!$B$42), IF(AND(TRIM(INDEX(StartDateValues,ROW(A2098)))&lt;&gt;"",INDEX(StartDateValues,ROW(A2098))&gt;0),INT(INDEX(StartDateValues,ROW(A2098))),""),"")</f>
        <v/>
      </c>
      <c r="C2098" s="19"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
      <c r="A2099" s="2" t="str">
        <f t="shared" si="457"/>
        <v/>
      </c>
      <c r="B2099" s="2" t="str">
        <f>IF(OR(Settings!$B$42="",C2099=Settings!$B$42), IF(AND(TRIM(INDEX(StartDateValues,ROW(A2099)))&lt;&gt;"",INDEX(StartDateValues,ROW(A2099))&gt;0),INT(INDEX(StartDateValues,ROW(A2099))),""),"")</f>
        <v/>
      </c>
      <c r="C2099" s="19"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
      <c r="A2100" s="2" t="str">
        <f t="shared" si="457"/>
        <v/>
      </c>
      <c r="B2100" s="2" t="str">
        <f>IF(OR(Settings!$B$42="",C2100=Settings!$B$42), IF(AND(TRIM(INDEX(StartDateValues,ROW(A2100)))&lt;&gt;"",INDEX(StartDateValues,ROW(A2100))&gt;0),INT(INDEX(StartDateValues,ROW(A2100))),""),"")</f>
        <v/>
      </c>
      <c r="C2100" s="19"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
      <c r="A2101" s="2" t="str">
        <f t="shared" si="457"/>
        <v/>
      </c>
      <c r="B2101" s="2" t="str">
        <f>IF(OR(Settings!$B$42="",C2101=Settings!$B$42), IF(AND(TRIM(INDEX(StartDateValues,ROW(A2101)))&lt;&gt;"",INDEX(StartDateValues,ROW(A2101))&gt;0),INT(INDEX(StartDateValues,ROW(A2101))),""),"")</f>
        <v/>
      </c>
      <c r="C2101" s="19"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
      <c r="A2102" s="2" t="str">
        <f t="shared" si="457"/>
        <v/>
      </c>
      <c r="B2102" s="2" t="str">
        <f>IF(OR(Settings!$B$42="",C2102=Settings!$B$42), IF(AND(TRIM(INDEX(StartDateValues,ROW(A2102)))&lt;&gt;"",INDEX(StartDateValues,ROW(A2102))&gt;0),INT(INDEX(StartDateValues,ROW(A2102))),""),"")</f>
        <v/>
      </c>
      <c r="C2102" s="19"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
      <c r="A2103" s="2" t="str">
        <f t="shared" si="457"/>
        <v/>
      </c>
      <c r="B2103" s="2" t="str">
        <f>IF(OR(Settings!$B$42="",C2103=Settings!$B$42), IF(AND(TRIM(INDEX(StartDateValues,ROW(A2103)))&lt;&gt;"",INDEX(StartDateValues,ROW(A2103))&gt;0),INT(INDEX(StartDateValues,ROW(A2103))),""),"")</f>
        <v/>
      </c>
      <c r="C2103" s="19"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
      <c r="A2104" s="2" t="str">
        <f t="shared" si="457"/>
        <v/>
      </c>
      <c r="B2104" s="2" t="str">
        <f>IF(OR(Settings!$B$42="",C2104=Settings!$B$42), IF(AND(TRIM(INDEX(StartDateValues,ROW(A2104)))&lt;&gt;"",INDEX(StartDateValues,ROW(A2104))&gt;0),INT(INDEX(StartDateValues,ROW(A2104))),""),"")</f>
        <v/>
      </c>
      <c r="C2104" s="19"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
      <c r="A2105" s="2" t="str">
        <f t="shared" si="457"/>
        <v/>
      </c>
      <c r="B2105" s="2" t="str">
        <f>IF(OR(Settings!$B$42="",C2105=Settings!$B$42), IF(AND(TRIM(INDEX(StartDateValues,ROW(A2105)))&lt;&gt;"",INDEX(StartDateValues,ROW(A2105))&gt;0),INT(INDEX(StartDateValues,ROW(A2105))),""),"")</f>
        <v/>
      </c>
      <c r="C2105" s="19"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
      <c r="A2106" s="2" t="str">
        <f t="shared" si="457"/>
        <v/>
      </c>
      <c r="B2106" s="2" t="str">
        <f>IF(OR(Settings!$B$42="",C2106=Settings!$B$42), IF(AND(TRIM(INDEX(StartDateValues,ROW(A2106)))&lt;&gt;"",INDEX(StartDateValues,ROW(A2106))&gt;0),INT(INDEX(StartDateValues,ROW(A2106))),""),"")</f>
        <v/>
      </c>
      <c r="C2106" s="19"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
      <c r="A2107" s="2" t="str">
        <f t="shared" si="457"/>
        <v/>
      </c>
      <c r="B2107" s="2" t="str">
        <f>IF(OR(Settings!$B$42="",C2107=Settings!$B$42), IF(AND(TRIM(INDEX(StartDateValues,ROW(A2107)))&lt;&gt;"",INDEX(StartDateValues,ROW(A2107))&gt;0),INT(INDEX(StartDateValues,ROW(A2107))),""),"")</f>
        <v/>
      </c>
      <c r="C2107" s="19"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
      <c r="A2108" s="2" t="str">
        <f t="shared" si="457"/>
        <v/>
      </c>
      <c r="B2108" s="2" t="str">
        <f>IF(OR(Settings!$B$42="",C2108=Settings!$B$42), IF(AND(TRIM(INDEX(StartDateValues,ROW(A2108)))&lt;&gt;"",INDEX(StartDateValues,ROW(A2108))&gt;0),INT(INDEX(StartDateValues,ROW(A2108))),""),"")</f>
        <v/>
      </c>
      <c r="C2108" s="19"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
      <c r="A2109" s="2" t="str">
        <f t="shared" si="457"/>
        <v/>
      </c>
      <c r="B2109" s="2" t="str">
        <f>IF(OR(Settings!$B$42="",C2109=Settings!$B$42), IF(AND(TRIM(INDEX(StartDateValues,ROW(A2109)))&lt;&gt;"",INDEX(StartDateValues,ROW(A2109))&gt;0),INT(INDEX(StartDateValues,ROW(A2109))),""),"")</f>
        <v/>
      </c>
      <c r="C2109" s="19"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
      <c r="A2110" s="2" t="str">
        <f t="shared" si="457"/>
        <v/>
      </c>
      <c r="B2110" s="2" t="str">
        <f>IF(OR(Settings!$B$42="",C2110=Settings!$B$42), IF(AND(TRIM(INDEX(StartDateValues,ROW(A2110)))&lt;&gt;"",INDEX(StartDateValues,ROW(A2110))&gt;0),INT(INDEX(StartDateValues,ROW(A2110))),""),"")</f>
        <v/>
      </c>
      <c r="C2110" s="19"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
      <c r="A2111" s="2" t="str">
        <f t="shared" si="457"/>
        <v/>
      </c>
      <c r="B2111" s="2" t="str">
        <f>IF(OR(Settings!$B$42="",C2111=Settings!$B$42), IF(AND(TRIM(INDEX(StartDateValues,ROW(A2111)))&lt;&gt;"",INDEX(StartDateValues,ROW(A2111))&gt;0),INT(INDEX(StartDateValues,ROW(A2111))),""),"")</f>
        <v/>
      </c>
      <c r="C2111" s="19"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
      <c r="A2112" s="2" t="str">
        <f t="shared" si="457"/>
        <v/>
      </c>
      <c r="B2112" s="2" t="str">
        <f>IF(OR(Settings!$B$42="",C2112=Settings!$B$42), IF(AND(TRIM(INDEX(StartDateValues,ROW(A2112)))&lt;&gt;"",INDEX(StartDateValues,ROW(A2112))&gt;0),INT(INDEX(StartDateValues,ROW(A2112))),""),"")</f>
        <v/>
      </c>
      <c r="C2112" s="19"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
      <c r="A2113" s="2" t="str">
        <f t="shared" si="457"/>
        <v/>
      </c>
      <c r="B2113" s="2" t="str">
        <f>IF(OR(Settings!$B$42="",C2113=Settings!$B$42), IF(AND(TRIM(INDEX(StartDateValues,ROW(A2113)))&lt;&gt;"",INDEX(StartDateValues,ROW(A2113))&gt;0),INT(INDEX(StartDateValues,ROW(A2113))),""),"")</f>
        <v/>
      </c>
      <c r="C2113" s="19"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19"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
      <c r="A2115" s="2" t="str">
        <f t="shared" si="471"/>
        <v/>
      </c>
      <c r="B2115" s="2" t="str">
        <f>IF(OR(Settings!$B$42="",C2115=Settings!$B$42), IF(AND(TRIM(INDEX(StartDateValues,ROW(A2115)))&lt;&gt;"",INDEX(StartDateValues,ROW(A2115))&gt;0),INT(INDEX(StartDateValues,ROW(A2115))),""),"")</f>
        <v/>
      </c>
      <c r="C2115" s="19"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
      <c r="A2116" s="2" t="str">
        <f t="shared" si="471"/>
        <v/>
      </c>
      <c r="B2116" s="2" t="str">
        <f>IF(OR(Settings!$B$42="",C2116=Settings!$B$42), IF(AND(TRIM(INDEX(StartDateValues,ROW(A2116)))&lt;&gt;"",INDEX(StartDateValues,ROW(A2116))&gt;0),INT(INDEX(StartDateValues,ROW(A2116))),""),"")</f>
        <v/>
      </c>
      <c r="C2116" s="19"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
      <c r="A2117" s="2" t="str">
        <f t="shared" si="471"/>
        <v/>
      </c>
      <c r="B2117" s="2" t="str">
        <f>IF(OR(Settings!$B$42="",C2117=Settings!$B$42), IF(AND(TRIM(INDEX(StartDateValues,ROW(A2117)))&lt;&gt;"",INDEX(StartDateValues,ROW(A2117))&gt;0),INT(INDEX(StartDateValues,ROW(A2117))),""),"")</f>
        <v/>
      </c>
      <c r="C2117" s="19"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
      <c r="A2118" s="2" t="str">
        <f t="shared" si="471"/>
        <v/>
      </c>
      <c r="B2118" s="2" t="str">
        <f>IF(OR(Settings!$B$42="",C2118=Settings!$B$42), IF(AND(TRIM(INDEX(StartDateValues,ROW(A2118)))&lt;&gt;"",INDEX(StartDateValues,ROW(A2118))&gt;0),INT(INDEX(StartDateValues,ROW(A2118))),""),"")</f>
        <v/>
      </c>
      <c r="C2118" s="19"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
      <c r="A2119" s="2" t="str">
        <f t="shared" si="471"/>
        <v/>
      </c>
      <c r="B2119" s="2" t="str">
        <f>IF(OR(Settings!$B$42="",C2119=Settings!$B$42), IF(AND(TRIM(INDEX(StartDateValues,ROW(A2119)))&lt;&gt;"",INDEX(StartDateValues,ROW(A2119))&gt;0),INT(INDEX(StartDateValues,ROW(A2119))),""),"")</f>
        <v/>
      </c>
      <c r="C2119" s="19"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
      <c r="A2120" s="2" t="str">
        <f t="shared" si="471"/>
        <v/>
      </c>
      <c r="B2120" s="2" t="str">
        <f>IF(OR(Settings!$B$42="",C2120=Settings!$B$42), IF(AND(TRIM(INDEX(StartDateValues,ROW(A2120)))&lt;&gt;"",INDEX(StartDateValues,ROW(A2120))&gt;0),INT(INDEX(StartDateValues,ROW(A2120))),""),"")</f>
        <v/>
      </c>
      <c r="C2120" s="19"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
      <c r="A2121" s="2" t="str">
        <f t="shared" si="471"/>
        <v/>
      </c>
      <c r="B2121" s="2" t="str">
        <f>IF(OR(Settings!$B$42="",C2121=Settings!$B$42), IF(AND(TRIM(INDEX(StartDateValues,ROW(A2121)))&lt;&gt;"",INDEX(StartDateValues,ROW(A2121))&gt;0),INT(INDEX(StartDateValues,ROW(A2121))),""),"")</f>
        <v/>
      </c>
      <c r="C2121" s="19"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
      <c r="A2122" s="2" t="str">
        <f t="shared" si="471"/>
        <v/>
      </c>
      <c r="B2122" s="2" t="str">
        <f>IF(OR(Settings!$B$42="",C2122=Settings!$B$42), IF(AND(TRIM(INDEX(StartDateValues,ROW(A2122)))&lt;&gt;"",INDEX(StartDateValues,ROW(A2122))&gt;0),INT(INDEX(StartDateValues,ROW(A2122))),""),"")</f>
        <v/>
      </c>
      <c r="C2122" s="19"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
      <c r="A2123" s="2" t="str">
        <f t="shared" si="471"/>
        <v/>
      </c>
      <c r="B2123" s="2" t="str">
        <f>IF(OR(Settings!$B$42="",C2123=Settings!$B$42), IF(AND(TRIM(INDEX(StartDateValues,ROW(A2123)))&lt;&gt;"",INDEX(StartDateValues,ROW(A2123))&gt;0),INT(INDEX(StartDateValues,ROW(A2123))),""),"")</f>
        <v/>
      </c>
      <c r="C2123" s="19"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
      <c r="A2124" s="2" t="str">
        <f t="shared" si="471"/>
        <v/>
      </c>
      <c r="B2124" s="2" t="str">
        <f>IF(OR(Settings!$B$42="",C2124=Settings!$B$42), IF(AND(TRIM(INDEX(StartDateValues,ROW(A2124)))&lt;&gt;"",INDEX(StartDateValues,ROW(A2124))&gt;0),INT(INDEX(StartDateValues,ROW(A2124))),""),"")</f>
        <v/>
      </c>
      <c r="C2124" s="19"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
      <c r="A2125" s="2" t="str">
        <f t="shared" si="471"/>
        <v/>
      </c>
      <c r="B2125" s="2" t="str">
        <f>IF(OR(Settings!$B$42="",C2125=Settings!$B$42), IF(AND(TRIM(INDEX(StartDateValues,ROW(A2125)))&lt;&gt;"",INDEX(StartDateValues,ROW(A2125))&gt;0),INT(INDEX(StartDateValues,ROW(A2125))),""),"")</f>
        <v/>
      </c>
      <c r="C2125" s="19"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
      <c r="A2126" s="2" t="str">
        <f t="shared" si="471"/>
        <v/>
      </c>
      <c r="B2126" s="2" t="str">
        <f>IF(OR(Settings!$B$42="",C2126=Settings!$B$42), IF(AND(TRIM(INDEX(StartDateValues,ROW(A2126)))&lt;&gt;"",INDEX(StartDateValues,ROW(A2126))&gt;0),INT(INDEX(StartDateValues,ROW(A2126))),""),"")</f>
        <v/>
      </c>
      <c r="C2126" s="19"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
      <c r="A2127" s="2" t="str">
        <f t="shared" si="471"/>
        <v/>
      </c>
      <c r="B2127" s="2" t="str">
        <f>IF(OR(Settings!$B$42="",C2127=Settings!$B$42), IF(AND(TRIM(INDEX(StartDateValues,ROW(A2127)))&lt;&gt;"",INDEX(StartDateValues,ROW(A2127))&gt;0),INT(INDEX(StartDateValues,ROW(A2127))),""),"")</f>
        <v/>
      </c>
      <c r="C2127" s="19"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
      <c r="A2128" s="2" t="str">
        <f t="shared" si="471"/>
        <v/>
      </c>
      <c r="B2128" s="2" t="str">
        <f>IF(OR(Settings!$B$42="",C2128=Settings!$B$42), IF(AND(TRIM(INDEX(StartDateValues,ROW(A2128)))&lt;&gt;"",INDEX(StartDateValues,ROW(A2128))&gt;0),INT(INDEX(StartDateValues,ROW(A2128))),""),"")</f>
        <v/>
      </c>
      <c r="C2128" s="19"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
      <c r="A2129" s="2" t="str">
        <f t="shared" si="471"/>
        <v/>
      </c>
      <c r="B2129" s="2" t="str">
        <f>IF(OR(Settings!$B$42="",C2129=Settings!$B$42), IF(AND(TRIM(INDEX(StartDateValues,ROW(A2129)))&lt;&gt;"",INDEX(StartDateValues,ROW(A2129))&gt;0),INT(INDEX(StartDateValues,ROW(A2129))),""),"")</f>
        <v/>
      </c>
      <c r="C2129" s="19"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
      <c r="A2130" s="2" t="str">
        <f t="shared" si="471"/>
        <v/>
      </c>
      <c r="B2130" s="2" t="str">
        <f>IF(OR(Settings!$B$42="",C2130=Settings!$B$42), IF(AND(TRIM(INDEX(StartDateValues,ROW(A2130)))&lt;&gt;"",INDEX(StartDateValues,ROW(A2130))&gt;0),INT(INDEX(StartDateValues,ROW(A2130))),""),"")</f>
        <v/>
      </c>
      <c r="C2130" s="19"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
      <c r="A2131" s="2" t="str">
        <f t="shared" si="471"/>
        <v/>
      </c>
      <c r="B2131" s="2" t="str">
        <f>IF(OR(Settings!$B$42="",C2131=Settings!$B$42), IF(AND(TRIM(INDEX(StartDateValues,ROW(A2131)))&lt;&gt;"",INDEX(StartDateValues,ROW(A2131))&gt;0),INT(INDEX(StartDateValues,ROW(A2131))),""),"")</f>
        <v/>
      </c>
      <c r="C2131" s="19"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
      <c r="A2132" s="2" t="str">
        <f t="shared" si="471"/>
        <v/>
      </c>
      <c r="B2132" s="2" t="str">
        <f>IF(OR(Settings!$B$42="",C2132=Settings!$B$42), IF(AND(TRIM(INDEX(StartDateValues,ROW(A2132)))&lt;&gt;"",INDEX(StartDateValues,ROW(A2132))&gt;0),INT(INDEX(StartDateValues,ROW(A2132))),""),"")</f>
        <v/>
      </c>
      <c r="C2132" s="19"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
      <c r="A2133" s="2" t="str">
        <f t="shared" si="471"/>
        <v/>
      </c>
      <c r="B2133" s="2" t="str">
        <f>IF(OR(Settings!$B$42="",C2133=Settings!$B$42), IF(AND(TRIM(INDEX(StartDateValues,ROW(A2133)))&lt;&gt;"",INDEX(StartDateValues,ROW(A2133))&gt;0),INT(INDEX(StartDateValues,ROW(A2133))),""),"")</f>
        <v/>
      </c>
      <c r="C2133" s="19"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
      <c r="A2134" s="2" t="str">
        <f t="shared" si="471"/>
        <v/>
      </c>
      <c r="B2134" s="2" t="str">
        <f>IF(OR(Settings!$B$42="",C2134=Settings!$B$42), IF(AND(TRIM(INDEX(StartDateValues,ROW(A2134)))&lt;&gt;"",INDEX(StartDateValues,ROW(A2134))&gt;0),INT(INDEX(StartDateValues,ROW(A2134))),""),"")</f>
        <v/>
      </c>
      <c r="C2134" s="19"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
      <c r="A2135" s="2" t="str">
        <f t="shared" si="471"/>
        <v/>
      </c>
      <c r="B2135" s="2" t="str">
        <f>IF(OR(Settings!$B$42="",C2135=Settings!$B$42), IF(AND(TRIM(INDEX(StartDateValues,ROW(A2135)))&lt;&gt;"",INDEX(StartDateValues,ROW(A2135))&gt;0),INT(INDEX(StartDateValues,ROW(A2135))),""),"")</f>
        <v/>
      </c>
      <c r="C2135" s="19"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
      <c r="A2136" s="2" t="str">
        <f t="shared" si="471"/>
        <v/>
      </c>
      <c r="B2136" s="2" t="str">
        <f>IF(OR(Settings!$B$42="",C2136=Settings!$B$42), IF(AND(TRIM(INDEX(StartDateValues,ROW(A2136)))&lt;&gt;"",INDEX(StartDateValues,ROW(A2136))&gt;0),INT(INDEX(StartDateValues,ROW(A2136))),""),"")</f>
        <v/>
      </c>
      <c r="C2136" s="19"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
      <c r="A2137" s="2" t="str">
        <f t="shared" si="471"/>
        <v/>
      </c>
      <c r="B2137" s="2" t="str">
        <f>IF(OR(Settings!$B$42="",C2137=Settings!$B$42), IF(AND(TRIM(INDEX(StartDateValues,ROW(A2137)))&lt;&gt;"",INDEX(StartDateValues,ROW(A2137))&gt;0),INT(INDEX(StartDateValues,ROW(A2137))),""),"")</f>
        <v/>
      </c>
      <c r="C2137" s="19"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
      <c r="A2138" s="2" t="str">
        <f t="shared" si="471"/>
        <v/>
      </c>
      <c r="B2138" s="2" t="str">
        <f>IF(OR(Settings!$B$42="",C2138=Settings!$B$42), IF(AND(TRIM(INDEX(StartDateValues,ROW(A2138)))&lt;&gt;"",INDEX(StartDateValues,ROW(A2138))&gt;0),INT(INDEX(StartDateValues,ROW(A2138))),""),"")</f>
        <v/>
      </c>
      <c r="C2138" s="19"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
      <c r="A2139" s="2" t="str">
        <f t="shared" si="471"/>
        <v/>
      </c>
      <c r="B2139" s="2" t="str">
        <f>IF(OR(Settings!$B$42="",C2139=Settings!$B$42), IF(AND(TRIM(INDEX(StartDateValues,ROW(A2139)))&lt;&gt;"",INDEX(StartDateValues,ROW(A2139))&gt;0),INT(INDEX(StartDateValues,ROW(A2139))),""),"")</f>
        <v/>
      </c>
      <c r="C2139" s="19"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
      <c r="A2140" s="2" t="str">
        <f t="shared" si="471"/>
        <v/>
      </c>
      <c r="B2140" s="2" t="str">
        <f>IF(OR(Settings!$B$42="",C2140=Settings!$B$42), IF(AND(TRIM(INDEX(StartDateValues,ROW(A2140)))&lt;&gt;"",INDEX(StartDateValues,ROW(A2140))&gt;0),INT(INDEX(StartDateValues,ROW(A2140))),""),"")</f>
        <v/>
      </c>
      <c r="C2140" s="19"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
      <c r="A2141" s="2" t="str">
        <f t="shared" si="471"/>
        <v/>
      </c>
      <c r="B2141" s="2" t="str">
        <f>IF(OR(Settings!$B$42="",C2141=Settings!$B$42), IF(AND(TRIM(INDEX(StartDateValues,ROW(A2141)))&lt;&gt;"",INDEX(StartDateValues,ROW(A2141))&gt;0),INT(INDEX(StartDateValues,ROW(A2141))),""),"")</f>
        <v/>
      </c>
      <c r="C2141" s="19"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
      <c r="A2142" s="2" t="str">
        <f t="shared" si="471"/>
        <v/>
      </c>
      <c r="B2142" s="2" t="str">
        <f>IF(OR(Settings!$B$42="",C2142=Settings!$B$42), IF(AND(TRIM(INDEX(StartDateValues,ROW(A2142)))&lt;&gt;"",INDEX(StartDateValues,ROW(A2142))&gt;0),INT(INDEX(StartDateValues,ROW(A2142))),""),"")</f>
        <v/>
      </c>
      <c r="C2142" s="19"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
      <c r="A2143" s="2" t="str">
        <f t="shared" si="471"/>
        <v/>
      </c>
      <c r="B2143" s="2" t="str">
        <f>IF(OR(Settings!$B$42="",C2143=Settings!$B$42), IF(AND(TRIM(INDEX(StartDateValues,ROW(A2143)))&lt;&gt;"",INDEX(StartDateValues,ROW(A2143))&gt;0),INT(INDEX(StartDateValues,ROW(A2143))),""),"")</f>
        <v/>
      </c>
      <c r="C2143" s="19"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
      <c r="A2144" s="2" t="str">
        <f t="shared" si="471"/>
        <v/>
      </c>
      <c r="B2144" s="2" t="str">
        <f>IF(OR(Settings!$B$42="",C2144=Settings!$B$42), IF(AND(TRIM(INDEX(StartDateValues,ROW(A2144)))&lt;&gt;"",INDEX(StartDateValues,ROW(A2144))&gt;0),INT(INDEX(StartDateValues,ROW(A2144))),""),"")</f>
        <v/>
      </c>
      <c r="C2144" s="19"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
      <c r="A2145" s="2" t="str">
        <f t="shared" si="471"/>
        <v/>
      </c>
      <c r="B2145" s="2" t="str">
        <f>IF(OR(Settings!$B$42="",C2145=Settings!$B$42), IF(AND(TRIM(INDEX(StartDateValues,ROW(A2145)))&lt;&gt;"",INDEX(StartDateValues,ROW(A2145))&gt;0),INT(INDEX(StartDateValues,ROW(A2145))),""),"")</f>
        <v/>
      </c>
      <c r="C2145" s="19"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
      <c r="A2146" s="2" t="str">
        <f t="shared" si="471"/>
        <v/>
      </c>
      <c r="B2146" s="2" t="str">
        <f>IF(OR(Settings!$B$42="",C2146=Settings!$B$42), IF(AND(TRIM(INDEX(StartDateValues,ROW(A2146)))&lt;&gt;"",INDEX(StartDateValues,ROW(A2146))&gt;0),INT(INDEX(StartDateValues,ROW(A2146))),""),"")</f>
        <v/>
      </c>
      <c r="C2146" s="19"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
      <c r="A2147" s="2" t="str">
        <f t="shared" si="471"/>
        <v/>
      </c>
      <c r="B2147" s="2" t="str">
        <f>IF(OR(Settings!$B$42="",C2147=Settings!$B$42), IF(AND(TRIM(INDEX(StartDateValues,ROW(A2147)))&lt;&gt;"",INDEX(StartDateValues,ROW(A2147))&gt;0),INT(INDEX(StartDateValues,ROW(A2147))),""),"")</f>
        <v/>
      </c>
      <c r="C2147" s="19"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
      <c r="A2148" s="2" t="str">
        <f t="shared" si="471"/>
        <v/>
      </c>
      <c r="B2148" s="2" t="str">
        <f>IF(OR(Settings!$B$42="",C2148=Settings!$B$42), IF(AND(TRIM(INDEX(StartDateValues,ROW(A2148)))&lt;&gt;"",INDEX(StartDateValues,ROW(A2148))&gt;0),INT(INDEX(StartDateValues,ROW(A2148))),""),"")</f>
        <v/>
      </c>
      <c r="C2148" s="19"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
      <c r="A2149" s="2" t="str">
        <f t="shared" si="471"/>
        <v/>
      </c>
      <c r="B2149" s="2" t="str">
        <f>IF(OR(Settings!$B$42="",C2149=Settings!$B$42), IF(AND(TRIM(INDEX(StartDateValues,ROW(A2149)))&lt;&gt;"",INDEX(StartDateValues,ROW(A2149))&gt;0),INT(INDEX(StartDateValues,ROW(A2149))),""),"")</f>
        <v/>
      </c>
      <c r="C2149" s="19"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
      <c r="A2150" s="2" t="str">
        <f t="shared" si="471"/>
        <v/>
      </c>
      <c r="B2150" s="2" t="str">
        <f>IF(OR(Settings!$B$42="",C2150=Settings!$B$42), IF(AND(TRIM(INDEX(StartDateValues,ROW(A2150)))&lt;&gt;"",INDEX(StartDateValues,ROW(A2150))&gt;0),INT(INDEX(StartDateValues,ROW(A2150))),""),"")</f>
        <v/>
      </c>
      <c r="C2150" s="19"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
      <c r="A2151" s="2" t="str">
        <f t="shared" si="471"/>
        <v/>
      </c>
      <c r="B2151" s="2" t="str">
        <f>IF(OR(Settings!$B$42="",C2151=Settings!$B$42), IF(AND(TRIM(INDEX(StartDateValues,ROW(A2151)))&lt;&gt;"",INDEX(StartDateValues,ROW(A2151))&gt;0),INT(INDEX(StartDateValues,ROW(A2151))),""),"")</f>
        <v/>
      </c>
      <c r="C2151" s="19"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
      <c r="A2152" s="2" t="str">
        <f t="shared" si="471"/>
        <v/>
      </c>
      <c r="B2152" s="2" t="str">
        <f>IF(OR(Settings!$B$42="",C2152=Settings!$B$42), IF(AND(TRIM(INDEX(StartDateValues,ROW(A2152)))&lt;&gt;"",INDEX(StartDateValues,ROW(A2152))&gt;0),INT(INDEX(StartDateValues,ROW(A2152))),""),"")</f>
        <v/>
      </c>
      <c r="C2152" s="19"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
      <c r="A2153" s="2" t="str">
        <f t="shared" si="471"/>
        <v/>
      </c>
      <c r="B2153" s="2" t="str">
        <f>IF(OR(Settings!$B$42="",C2153=Settings!$B$42), IF(AND(TRIM(INDEX(StartDateValues,ROW(A2153)))&lt;&gt;"",INDEX(StartDateValues,ROW(A2153))&gt;0),INT(INDEX(StartDateValues,ROW(A2153))),""),"")</f>
        <v/>
      </c>
      <c r="C2153" s="19"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
      <c r="A2154" s="2" t="str">
        <f t="shared" si="471"/>
        <v/>
      </c>
      <c r="B2154" s="2" t="str">
        <f>IF(OR(Settings!$B$42="",C2154=Settings!$B$42), IF(AND(TRIM(INDEX(StartDateValues,ROW(A2154)))&lt;&gt;"",INDEX(StartDateValues,ROW(A2154))&gt;0),INT(INDEX(StartDateValues,ROW(A2154))),""),"")</f>
        <v/>
      </c>
      <c r="C2154" s="19"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
      <c r="A2155" s="2" t="str">
        <f t="shared" si="471"/>
        <v/>
      </c>
      <c r="B2155" s="2" t="str">
        <f>IF(OR(Settings!$B$42="",C2155=Settings!$B$42), IF(AND(TRIM(INDEX(StartDateValues,ROW(A2155)))&lt;&gt;"",INDEX(StartDateValues,ROW(A2155))&gt;0),INT(INDEX(StartDateValues,ROW(A2155))),""),"")</f>
        <v/>
      </c>
      <c r="C2155" s="19"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
      <c r="A2156" s="2" t="str">
        <f t="shared" si="471"/>
        <v/>
      </c>
      <c r="B2156" s="2" t="str">
        <f>IF(OR(Settings!$B$42="",C2156=Settings!$B$42), IF(AND(TRIM(INDEX(StartDateValues,ROW(A2156)))&lt;&gt;"",INDEX(StartDateValues,ROW(A2156))&gt;0),INT(INDEX(StartDateValues,ROW(A2156))),""),"")</f>
        <v/>
      </c>
      <c r="C2156" s="19"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
      <c r="A2157" s="2" t="str">
        <f t="shared" si="471"/>
        <v/>
      </c>
      <c r="B2157" s="2" t="str">
        <f>IF(OR(Settings!$B$42="",C2157=Settings!$B$42), IF(AND(TRIM(INDEX(StartDateValues,ROW(A2157)))&lt;&gt;"",INDEX(StartDateValues,ROW(A2157))&gt;0),INT(INDEX(StartDateValues,ROW(A2157))),""),"")</f>
        <v/>
      </c>
      <c r="C2157" s="19"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
      <c r="A2158" s="2" t="str">
        <f t="shared" si="471"/>
        <v/>
      </c>
      <c r="B2158" s="2" t="str">
        <f>IF(OR(Settings!$B$42="",C2158=Settings!$B$42), IF(AND(TRIM(INDEX(StartDateValues,ROW(A2158)))&lt;&gt;"",INDEX(StartDateValues,ROW(A2158))&gt;0),INT(INDEX(StartDateValues,ROW(A2158))),""),"")</f>
        <v/>
      </c>
      <c r="C2158" s="19"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
      <c r="A2159" s="2" t="str">
        <f t="shared" si="471"/>
        <v/>
      </c>
      <c r="B2159" s="2" t="str">
        <f>IF(OR(Settings!$B$42="",C2159=Settings!$B$42), IF(AND(TRIM(INDEX(StartDateValues,ROW(A2159)))&lt;&gt;"",INDEX(StartDateValues,ROW(A2159))&gt;0),INT(INDEX(StartDateValues,ROW(A2159))),""),"")</f>
        <v/>
      </c>
      <c r="C2159" s="19"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
      <c r="A2160" s="2" t="str">
        <f t="shared" si="471"/>
        <v/>
      </c>
      <c r="B2160" s="2" t="str">
        <f>IF(OR(Settings!$B$42="",C2160=Settings!$B$42), IF(AND(TRIM(INDEX(StartDateValues,ROW(A2160)))&lt;&gt;"",INDEX(StartDateValues,ROW(A2160))&gt;0),INT(INDEX(StartDateValues,ROW(A2160))),""),"")</f>
        <v/>
      </c>
      <c r="C2160" s="19"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
      <c r="A2161" s="2" t="str">
        <f t="shared" si="471"/>
        <v/>
      </c>
      <c r="B2161" s="2" t="str">
        <f>IF(OR(Settings!$B$42="",C2161=Settings!$B$42), IF(AND(TRIM(INDEX(StartDateValues,ROW(A2161)))&lt;&gt;"",INDEX(StartDateValues,ROW(A2161))&gt;0),INT(INDEX(StartDateValues,ROW(A2161))),""),"")</f>
        <v/>
      </c>
      <c r="C2161" s="19"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
      <c r="A2162" s="2" t="str">
        <f t="shared" si="471"/>
        <v/>
      </c>
      <c r="B2162" s="2" t="str">
        <f>IF(OR(Settings!$B$42="",C2162=Settings!$B$42), IF(AND(TRIM(INDEX(StartDateValues,ROW(A2162)))&lt;&gt;"",INDEX(StartDateValues,ROW(A2162))&gt;0),INT(INDEX(StartDateValues,ROW(A2162))),""),"")</f>
        <v/>
      </c>
      <c r="C2162" s="19"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
      <c r="A2163" s="2" t="str">
        <f t="shared" si="471"/>
        <v/>
      </c>
      <c r="B2163" s="2" t="str">
        <f>IF(OR(Settings!$B$42="",C2163=Settings!$B$42), IF(AND(TRIM(INDEX(StartDateValues,ROW(A2163)))&lt;&gt;"",INDEX(StartDateValues,ROW(A2163))&gt;0),INT(INDEX(StartDateValues,ROW(A2163))),""),"")</f>
        <v/>
      </c>
      <c r="C2163" s="19"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
      <c r="A2164" s="2" t="str">
        <f t="shared" si="471"/>
        <v/>
      </c>
      <c r="B2164" s="2" t="str">
        <f>IF(OR(Settings!$B$42="",C2164=Settings!$B$42), IF(AND(TRIM(INDEX(StartDateValues,ROW(A2164)))&lt;&gt;"",INDEX(StartDateValues,ROW(A2164))&gt;0),INT(INDEX(StartDateValues,ROW(A2164))),""),"")</f>
        <v/>
      </c>
      <c r="C2164" s="19"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
      <c r="A2165" s="2" t="str">
        <f t="shared" si="471"/>
        <v/>
      </c>
      <c r="B2165" s="2" t="str">
        <f>IF(OR(Settings!$B$42="",C2165=Settings!$B$42), IF(AND(TRIM(INDEX(StartDateValues,ROW(A2165)))&lt;&gt;"",INDEX(StartDateValues,ROW(A2165))&gt;0),INT(INDEX(StartDateValues,ROW(A2165))),""),"")</f>
        <v/>
      </c>
      <c r="C2165" s="19"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
      <c r="A2166" s="2" t="str">
        <f t="shared" si="471"/>
        <v/>
      </c>
      <c r="B2166" s="2" t="str">
        <f>IF(OR(Settings!$B$42="",C2166=Settings!$B$42), IF(AND(TRIM(INDEX(StartDateValues,ROW(A2166)))&lt;&gt;"",INDEX(StartDateValues,ROW(A2166))&gt;0),INT(INDEX(StartDateValues,ROW(A2166))),""),"")</f>
        <v/>
      </c>
      <c r="C2166" s="19"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
      <c r="A2167" s="2" t="str">
        <f t="shared" si="471"/>
        <v/>
      </c>
      <c r="B2167" s="2" t="str">
        <f>IF(OR(Settings!$B$42="",C2167=Settings!$B$42), IF(AND(TRIM(INDEX(StartDateValues,ROW(A2167)))&lt;&gt;"",INDEX(StartDateValues,ROW(A2167))&gt;0),INT(INDEX(StartDateValues,ROW(A2167))),""),"")</f>
        <v/>
      </c>
      <c r="C2167" s="19"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
      <c r="A2168" s="2" t="str">
        <f t="shared" si="471"/>
        <v/>
      </c>
      <c r="B2168" s="2" t="str">
        <f>IF(OR(Settings!$B$42="",C2168=Settings!$B$42), IF(AND(TRIM(INDEX(StartDateValues,ROW(A2168)))&lt;&gt;"",INDEX(StartDateValues,ROW(A2168))&gt;0),INT(INDEX(StartDateValues,ROW(A2168))),""),"")</f>
        <v/>
      </c>
      <c r="C2168" s="19"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
      <c r="A2169" s="2" t="str">
        <f t="shared" si="471"/>
        <v/>
      </c>
      <c r="B2169" s="2" t="str">
        <f>IF(OR(Settings!$B$42="",C2169=Settings!$B$42), IF(AND(TRIM(INDEX(StartDateValues,ROW(A2169)))&lt;&gt;"",INDEX(StartDateValues,ROW(A2169))&gt;0),INT(INDEX(StartDateValues,ROW(A2169))),""),"")</f>
        <v/>
      </c>
      <c r="C2169" s="19"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
      <c r="A2170" s="2" t="str">
        <f t="shared" si="471"/>
        <v/>
      </c>
      <c r="B2170" s="2" t="str">
        <f>IF(OR(Settings!$B$42="",C2170=Settings!$B$42), IF(AND(TRIM(INDEX(StartDateValues,ROW(A2170)))&lt;&gt;"",INDEX(StartDateValues,ROW(A2170))&gt;0),INT(INDEX(StartDateValues,ROW(A2170))),""),"")</f>
        <v/>
      </c>
      <c r="C2170" s="19"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
      <c r="A2171" s="2" t="str">
        <f t="shared" si="471"/>
        <v/>
      </c>
      <c r="B2171" s="2" t="str">
        <f>IF(OR(Settings!$B$42="",C2171=Settings!$B$42), IF(AND(TRIM(INDEX(StartDateValues,ROW(A2171)))&lt;&gt;"",INDEX(StartDateValues,ROW(A2171))&gt;0),INT(INDEX(StartDateValues,ROW(A2171))),""),"")</f>
        <v/>
      </c>
      <c r="C2171" s="19"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
      <c r="A2172" s="2" t="str">
        <f t="shared" si="471"/>
        <v/>
      </c>
      <c r="B2172" s="2" t="str">
        <f>IF(OR(Settings!$B$42="",C2172=Settings!$B$42), IF(AND(TRIM(INDEX(StartDateValues,ROW(A2172)))&lt;&gt;"",INDEX(StartDateValues,ROW(A2172))&gt;0),INT(INDEX(StartDateValues,ROW(A2172))),""),"")</f>
        <v/>
      </c>
      <c r="C2172" s="19"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
      <c r="A2173" s="2" t="str">
        <f t="shared" si="471"/>
        <v/>
      </c>
      <c r="B2173" s="2" t="str">
        <f>IF(OR(Settings!$B$42="",C2173=Settings!$B$42), IF(AND(TRIM(INDEX(StartDateValues,ROW(A2173)))&lt;&gt;"",INDEX(StartDateValues,ROW(A2173))&gt;0),INT(INDEX(StartDateValues,ROW(A2173))),""),"")</f>
        <v/>
      </c>
      <c r="C2173" s="19"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
      <c r="A2174" s="2" t="str">
        <f t="shared" si="471"/>
        <v/>
      </c>
      <c r="B2174" s="2" t="str">
        <f>IF(OR(Settings!$B$42="",C2174=Settings!$B$42), IF(AND(TRIM(INDEX(StartDateValues,ROW(A2174)))&lt;&gt;"",INDEX(StartDateValues,ROW(A2174))&gt;0),INT(INDEX(StartDateValues,ROW(A2174))),""),"")</f>
        <v/>
      </c>
      <c r="C2174" s="19"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
      <c r="A2175" s="2" t="str">
        <f t="shared" si="471"/>
        <v/>
      </c>
      <c r="B2175" s="2" t="str">
        <f>IF(OR(Settings!$B$42="",C2175=Settings!$B$42), IF(AND(TRIM(INDEX(StartDateValues,ROW(A2175)))&lt;&gt;"",INDEX(StartDateValues,ROW(A2175))&gt;0),INT(INDEX(StartDateValues,ROW(A2175))),""),"")</f>
        <v/>
      </c>
      <c r="C2175" s="19"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
      <c r="A2176" s="2" t="str">
        <f t="shared" si="471"/>
        <v/>
      </c>
      <c r="B2176" s="2" t="str">
        <f>IF(OR(Settings!$B$42="",C2176=Settings!$B$42), IF(AND(TRIM(INDEX(StartDateValues,ROW(A2176)))&lt;&gt;"",INDEX(StartDateValues,ROW(A2176))&gt;0),INT(INDEX(StartDateValues,ROW(A2176))),""),"")</f>
        <v/>
      </c>
      <c r="C2176" s="19"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
      <c r="A2177" s="2" t="str">
        <f t="shared" si="471"/>
        <v/>
      </c>
      <c r="B2177" s="2" t="str">
        <f>IF(OR(Settings!$B$42="",C2177=Settings!$B$42), IF(AND(TRIM(INDEX(StartDateValues,ROW(A2177)))&lt;&gt;"",INDEX(StartDateValues,ROW(A2177))&gt;0),INT(INDEX(StartDateValues,ROW(A2177))),""),"")</f>
        <v/>
      </c>
      <c r="C2177" s="19"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19"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
      <c r="A2179" s="2" t="str">
        <f t="shared" si="485"/>
        <v/>
      </c>
      <c r="B2179" s="2" t="str">
        <f>IF(OR(Settings!$B$42="",C2179=Settings!$B$42), IF(AND(TRIM(INDEX(StartDateValues,ROW(A2179)))&lt;&gt;"",INDEX(StartDateValues,ROW(A2179))&gt;0),INT(INDEX(StartDateValues,ROW(A2179))),""),"")</f>
        <v/>
      </c>
      <c r="C2179" s="19"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
      <c r="A2180" s="2" t="str">
        <f t="shared" si="485"/>
        <v/>
      </c>
      <c r="B2180" s="2" t="str">
        <f>IF(OR(Settings!$B$42="",C2180=Settings!$B$42), IF(AND(TRIM(INDEX(StartDateValues,ROW(A2180)))&lt;&gt;"",INDEX(StartDateValues,ROW(A2180))&gt;0),INT(INDEX(StartDateValues,ROW(A2180))),""),"")</f>
        <v/>
      </c>
      <c r="C2180" s="19"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
      <c r="A2181" s="2" t="str">
        <f t="shared" si="485"/>
        <v/>
      </c>
      <c r="B2181" s="2" t="str">
        <f>IF(OR(Settings!$B$42="",C2181=Settings!$B$42), IF(AND(TRIM(INDEX(StartDateValues,ROW(A2181)))&lt;&gt;"",INDEX(StartDateValues,ROW(A2181))&gt;0),INT(INDEX(StartDateValues,ROW(A2181))),""),"")</f>
        <v/>
      </c>
      <c r="C2181" s="19"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
      <c r="A2182" s="2" t="str">
        <f t="shared" si="485"/>
        <v/>
      </c>
      <c r="B2182" s="2" t="str">
        <f>IF(OR(Settings!$B$42="",C2182=Settings!$B$42), IF(AND(TRIM(INDEX(StartDateValues,ROW(A2182)))&lt;&gt;"",INDEX(StartDateValues,ROW(A2182))&gt;0),INT(INDEX(StartDateValues,ROW(A2182))),""),"")</f>
        <v/>
      </c>
      <c r="C2182" s="19"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
      <c r="A2183" s="2" t="str">
        <f t="shared" si="485"/>
        <v/>
      </c>
      <c r="B2183" s="2" t="str">
        <f>IF(OR(Settings!$B$42="",C2183=Settings!$B$42), IF(AND(TRIM(INDEX(StartDateValues,ROW(A2183)))&lt;&gt;"",INDEX(StartDateValues,ROW(A2183))&gt;0),INT(INDEX(StartDateValues,ROW(A2183))),""),"")</f>
        <v/>
      </c>
      <c r="C2183" s="19"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
      <c r="A2184" s="2" t="str">
        <f t="shared" si="485"/>
        <v/>
      </c>
      <c r="B2184" s="2" t="str">
        <f>IF(OR(Settings!$B$42="",C2184=Settings!$B$42), IF(AND(TRIM(INDEX(StartDateValues,ROW(A2184)))&lt;&gt;"",INDEX(StartDateValues,ROW(A2184))&gt;0),INT(INDEX(StartDateValues,ROW(A2184))),""),"")</f>
        <v/>
      </c>
      <c r="C2184" s="19"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
      <c r="A2185" s="2" t="str">
        <f t="shared" si="485"/>
        <v/>
      </c>
      <c r="B2185" s="2" t="str">
        <f>IF(OR(Settings!$B$42="",C2185=Settings!$B$42), IF(AND(TRIM(INDEX(StartDateValues,ROW(A2185)))&lt;&gt;"",INDEX(StartDateValues,ROW(A2185))&gt;0),INT(INDEX(StartDateValues,ROW(A2185))),""),"")</f>
        <v/>
      </c>
      <c r="C2185" s="19"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
      <c r="A2186" s="2" t="str">
        <f t="shared" si="485"/>
        <v/>
      </c>
      <c r="B2186" s="2" t="str">
        <f>IF(OR(Settings!$B$42="",C2186=Settings!$B$42), IF(AND(TRIM(INDEX(StartDateValues,ROW(A2186)))&lt;&gt;"",INDEX(StartDateValues,ROW(A2186))&gt;0),INT(INDEX(StartDateValues,ROW(A2186))),""),"")</f>
        <v/>
      </c>
      <c r="C2186" s="19"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
      <c r="A2187" s="2" t="str">
        <f t="shared" si="485"/>
        <v/>
      </c>
      <c r="B2187" s="2" t="str">
        <f>IF(OR(Settings!$B$42="",C2187=Settings!$B$42), IF(AND(TRIM(INDEX(StartDateValues,ROW(A2187)))&lt;&gt;"",INDEX(StartDateValues,ROW(A2187))&gt;0),INT(INDEX(StartDateValues,ROW(A2187))),""),"")</f>
        <v/>
      </c>
      <c r="C2187" s="19"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
      <c r="A2188" s="2" t="str">
        <f t="shared" si="485"/>
        <v/>
      </c>
      <c r="B2188" s="2" t="str">
        <f>IF(OR(Settings!$B$42="",C2188=Settings!$B$42), IF(AND(TRIM(INDEX(StartDateValues,ROW(A2188)))&lt;&gt;"",INDEX(StartDateValues,ROW(A2188))&gt;0),INT(INDEX(StartDateValues,ROW(A2188))),""),"")</f>
        <v/>
      </c>
      <c r="C2188" s="19"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
      <c r="A2189" s="2" t="str">
        <f t="shared" si="485"/>
        <v/>
      </c>
      <c r="B2189" s="2" t="str">
        <f>IF(OR(Settings!$B$42="",C2189=Settings!$B$42), IF(AND(TRIM(INDEX(StartDateValues,ROW(A2189)))&lt;&gt;"",INDEX(StartDateValues,ROW(A2189))&gt;0),INT(INDEX(StartDateValues,ROW(A2189))),""),"")</f>
        <v/>
      </c>
      <c r="C2189" s="19"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
      <c r="A2190" s="2" t="str">
        <f t="shared" si="485"/>
        <v/>
      </c>
      <c r="B2190" s="2" t="str">
        <f>IF(OR(Settings!$B$42="",C2190=Settings!$B$42), IF(AND(TRIM(INDEX(StartDateValues,ROW(A2190)))&lt;&gt;"",INDEX(StartDateValues,ROW(A2190))&gt;0),INT(INDEX(StartDateValues,ROW(A2190))),""),"")</f>
        <v/>
      </c>
      <c r="C2190" s="19"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
      <c r="A2191" s="2" t="str">
        <f t="shared" si="485"/>
        <v/>
      </c>
      <c r="B2191" s="2" t="str">
        <f>IF(OR(Settings!$B$42="",C2191=Settings!$B$42), IF(AND(TRIM(INDEX(StartDateValues,ROW(A2191)))&lt;&gt;"",INDEX(StartDateValues,ROW(A2191))&gt;0),INT(INDEX(StartDateValues,ROW(A2191))),""),"")</f>
        <v/>
      </c>
      <c r="C2191" s="19"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
      <c r="A2192" s="2" t="str">
        <f t="shared" si="485"/>
        <v/>
      </c>
      <c r="B2192" s="2" t="str">
        <f>IF(OR(Settings!$B$42="",C2192=Settings!$B$42), IF(AND(TRIM(INDEX(StartDateValues,ROW(A2192)))&lt;&gt;"",INDEX(StartDateValues,ROW(A2192))&gt;0),INT(INDEX(StartDateValues,ROW(A2192))),""),"")</f>
        <v/>
      </c>
      <c r="C2192" s="19"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
      <c r="A2193" s="2" t="str">
        <f t="shared" si="485"/>
        <v/>
      </c>
      <c r="B2193" s="2" t="str">
        <f>IF(OR(Settings!$B$42="",C2193=Settings!$B$42), IF(AND(TRIM(INDEX(StartDateValues,ROW(A2193)))&lt;&gt;"",INDEX(StartDateValues,ROW(A2193))&gt;0),INT(INDEX(StartDateValues,ROW(A2193))),""),"")</f>
        <v/>
      </c>
      <c r="C2193" s="19"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
      <c r="A2194" s="2" t="str">
        <f t="shared" si="485"/>
        <v/>
      </c>
      <c r="B2194" s="2" t="str">
        <f>IF(OR(Settings!$B$42="",C2194=Settings!$B$42), IF(AND(TRIM(INDEX(StartDateValues,ROW(A2194)))&lt;&gt;"",INDEX(StartDateValues,ROW(A2194))&gt;0),INT(INDEX(StartDateValues,ROW(A2194))),""),"")</f>
        <v/>
      </c>
      <c r="C2194" s="19"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
      <c r="A2195" s="2" t="str">
        <f t="shared" si="485"/>
        <v/>
      </c>
      <c r="B2195" s="2" t="str">
        <f>IF(OR(Settings!$B$42="",C2195=Settings!$B$42), IF(AND(TRIM(INDEX(StartDateValues,ROW(A2195)))&lt;&gt;"",INDEX(StartDateValues,ROW(A2195))&gt;0),INT(INDEX(StartDateValues,ROW(A2195))),""),"")</f>
        <v/>
      </c>
      <c r="C2195" s="19"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
      <c r="A2196" s="2" t="str">
        <f t="shared" si="485"/>
        <v/>
      </c>
      <c r="B2196" s="2" t="str">
        <f>IF(OR(Settings!$B$42="",C2196=Settings!$B$42), IF(AND(TRIM(INDEX(StartDateValues,ROW(A2196)))&lt;&gt;"",INDEX(StartDateValues,ROW(A2196))&gt;0),INT(INDEX(StartDateValues,ROW(A2196))),""),"")</f>
        <v/>
      </c>
      <c r="C2196" s="19"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
      <c r="A2197" s="2" t="str">
        <f t="shared" si="485"/>
        <v/>
      </c>
      <c r="B2197" s="2" t="str">
        <f>IF(OR(Settings!$B$42="",C2197=Settings!$B$42), IF(AND(TRIM(INDEX(StartDateValues,ROW(A2197)))&lt;&gt;"",INDEX(StartDateValues,ROW(A2197))&gt;0),INT(INDEX(StartDateValues,ROW(A2197))),""),"")</f>
        <v/>
      </c>
      <c r="C2197" s="19"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
      <c r="A2198" s="2" t="str">
        <f t="shared" si="485"/>
        <v/>
      </c>
      <c r="B2198" s="2" t="str">
        <f>IF(OR(Settings!$B$42="",C2198=Settings!$B$42), IF(AND(TRIM(INDEX(StartDateValues,ROW(A2198)))&lt;&gt;"",INDEX(StartDateValues,ROW(A2198))&gt;0),INT(INDEX(StartDateValues,ROW(A2198))),""),"")</f>
        <v/>
      </c>
      <c r="C2198" s="19"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
      <c r="A2199" s="2" t="str">
        <f t="shared" si="485"/>
        <v/>
      </c>
      <c r="B2199" s="2" t="str">
        <f>IF(OR(Settings!$B$42="",C2199=Settings!$B$42), IF(AND(TRIM(INDEX(StartDateValues,ROW(A2199)))&lt;&gt;"",INDEX(StartDateValues,ROW(A2199))&gt;0),INT(INDEX(StartDateValues,ROW(A2199))),""),"")</f>
        <v/>
      </c>
      <c r="C2199" s="19"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
      <c r="A2200" s="2" t="str">
        <f t="shared" si="485"/>
        <v/>
      </c>
      <c r="B2200" s="2" t="str">
        <f>IF(OR(Settings!$B$42="",C2200=Settings!$B$42), IF(AND(TRIM(INDEX(StartDateValues,ROW(A2200)))&lt;&gt;"",INDEX(StartDateValues,ROW(A2200))&gt;0),INT(INDEX(StartDateValues,ROW(A2200))),""),"")</f>
        <v/>
      </c>
      <c r="C2200" s="19"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
      <c r="A2201" s="2" t="str">
        <f t="shared" si="485"/>
        <v/>
      </c>
      <c r="B2201" s="2" t="str">
        <f>IF(OR(Settings!$B$42="",C2201=Settings!$B$42), IF(AND(TRIM(INDEX(StartDateValues,ROW(A2201)))&lt;&gt;"",INDEX(StartDateValues,ROW(A2201))&gt;0),INT(INDEX(StartDateValues,ROW(A2201))),""),"")</f>
        <v/>
      </c>
      <c r="C2201" s="19"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
      <c r="A2202" s="2" t="str">
        <f t="shared" si="485"/>
        <v/>
      </c>
      <c r="B2202" s="2" t="str">
        <f>IF(OR(Settings!$B$42="",C2202=Settings!$B$42), IF(AND(TRIM(INDEX(StartDateValues,ROW(A2202)))&lt;&gt;"",INDEX(StartDateValues,ROW(A2202))&gt;0),INT(INDEX(StartDateValues,ROW(A2202))),""),"")</f>
        <v/>
      </c>
      <c r="C2202" s="19"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
      <c r="A2203" s="2" t="str">
        <f t="shared" si="485"/>
        <v/>
      </c>
      <c r="B2203" s="2" t="str">
        <f>IF(OR(Settings!$B$42="",C2203=Settings!$B$42), IF(AND(TRIM(INDEX(StartDateValues,ROW(A2203)))&lt;&gt;"",INDEX(StartDateValues,ROW(A2203))&gt;0),INT(INDEX(StartDateValues,ROW(A2203))),""),"")</f>
        <v/>
      </c>
      <c r="C2203" s="19"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
      <c r="A2204" s="2" t="str">
        <f t="shared" si="485"/>
        <v/>
      </c>
      <c r="B2204" s="2" t="str">
        <f>IF(OR(Settings!$B$42="",C2204=Settings!$B$42), IF(AND(TRIM(INDEX(StartDateValues,ROW(A2204)))&lt;&gt;"",INDEX(StartDateValues,ROW(A2204))&gt;0),INT(INDEX(StartDateValues,ROW(A2204))),""),"")</f>
        <v/>
      </c>
      <c r="C2204" s="19"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
      <c r="A2205" s="2" t="str">
        <f t="shared" si="485"/>
        <v/>
      </c>
      <c r="B2205" s="2" t="str">
        <f>IF(OR(Settings!$B$42="",C2205=Settings!$B$42), IF(AND(TRIM(INDEX(StartDateValues,ROW(A2205)))&lt;&gt;"",INDEX(StartDateValues,ROW(A2205))&gt;0),INT(INDEX(StartDateValues,ROW(A2205))),""),"")</f>
        <v/>
      </c>
      <c r="C2205" s="19"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
      <c r="A2206" s="2" t="str">
        <f t="shared" si="485"/>
        <v/>
      </c>
      <c r="B2206" s="2" t="str">
        <f>IF(OR(Settings!$B$42="",C2206=Settings!$B$42), IF(AND(TRIM(INDEX(StartDateValues,ROW(A2206)))&lt;&gt;"",INDEX(StartDateValues,ROW(A2206))&gt;0),INT(INDEX(StartDateValues,ROW(A2206))),""),"")</f>
        <v/>
      </c>
      <c r="C2206" s="19"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
      <c r="A2207" s="2" t="str">
        <f t="shared" si="485"/>
        <v/>
      </c>
      <c r="B2207" s="2" t="str">
        <f>IF(OR(Settings!$B$42="",C2207=Settings!$B$42), IF(AND(TRIM(INDEX(StartDateValues,ROW(A2207)))&lt;&gt;"",INDEX(StartDateValues,ROW(A2207))&gt;0),INT(INDEX(StartDateValues,ROW(A2207))),""),"")</f>
        <v/>
      </c>
      <c r="C2207" s="19"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
      <c r="A2208" s="2" t="str">
        <f t="shared" si="485"/>
        <v/>
      </c>
      <c r="B2208" s="2" t="str">
        <f>IF(OR(Settings!$B$42="",C2208=Settings!$B$42), IF(AND(TRIM(INDEX(StartDateValues,ROW(A2208)))&lt;&gt;"",INDEX(StartDateValues,ROW(A2208))&gt;0),INT(INDEX(StartDateValues,ROW(A2208))),""),"")</f>
        <v/>
      </c>
      <c r="C2208" s="19"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
      <c r="A2209" s="2" t="str">
        <f t="shared" si="485"/>
        <v/>
      </c>
      <c r="B2209" s="2" t="str">
        <f>IF(OR(Settings!$B$42="",C2209=Settings!$B$42), IF(AND(TRIM(INDEX(StartDateValues,ROW(A2209)))&lt;&gt;"",INDEX(StartDateValues,ROW(A2209))&gt;0),INT(INDEX(StartDateValues,ROW(A2209))),""),"")</f>
        <v/>
      </c>
      <c r="C2209" s="19"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
      <c r="A2210" s="2" t="str">
        <f t="shared" si="485"/>
        <v/>
      </c>
      <c r="B2210" s="2" t="str">
        <f>IF(OR(Settings!$B$42="",C2210=Settings!$B$42), IF(AND(TRIM(INDEX(StartDateValues,ROW(A2210)))&lt;&gt;"",INDEX(StartDateValues,ROW(A2210))&gt;0),INT(INDEX(StartDateValues,ROW(A2210))),""),"")</f>
        <v/>
      </c>
      <c r="C2210" s="19"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
      <c r="A2211" s="2" t="str">
        <f t="shared" si="485"/>
        <v/>
      </c>
      <c r="B2211" s="2" t="str">
        <f>IF(OR(Settings!$B$42="",C2211=Settings!$B$42), IF(AND(TRIM(INDEX(StartDateValues,ROW(A2211)))&lt;&gt;"",INDEX(StartDateValues,ROW(A2211))&gt;0),INT(INDEX(StartDateValues,ROW(A2211))),""),"")</f>
        <v/>
      </c>
      <c r="C2211" s="19"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
      <c r="A2212" s="2" t="str">
        <f t="shared" si="485"/>
        <v/>
      </c>
      <c r="B2212" s="2" t="str">
        <f>IF(OR(Settings!$B$42="",C2212=Settings!$B$42), IF(AND(TRIM(INDEX(StartDateValues,ROW(A2212)))&lt;&gt;"",INDEX(StartDateValues,ROW(A2212))&gt;0),INT(INDEX(StartDateValues,ROW(A2212))),""),"")</f>
        <v/>
      </c>
      <c r="C2212" s="19"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
      <c r="A2213" s="2" t="str">
        <f t="shared" si="485"/>
        <v/>
      </c>
      <c r="B2213" s="2" t="str">
        <f>IF(OR(Settings!$B$42="",C2213=Settings!$B$42), IF(AND(TRIM(INDEX(StartDateValues,ROW(A2213)))&lt;&gt;"",INDEX(StartDateValues,ROW(A2213))&gt;0),INT(INDEX(StartDateValues,ROW(A2213))),""),"")</f>
        <v/>
      </c>
      <c r="C2213" s="19"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
      <c r="A2214" s="2" t="str">
        <f t="shared" si="485"/>
        <v/>
      </c>
      <c r="B2214" s="2" t="str">
        <f>IF(OR(Settings!$B$42="",C2214=Settings!$B$42), IF(AND(TRIM(INDEX(StartDateValues,ROW(A2214)))&lt;&gt;"",INDEX(StartDateValues,ROW(A2214))&gt;0),INT(INDEX(StartDateValues,ROW(A2214))),""),"")</f>
        <v/>
      </c>
      <c r="C2214" s="19"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
      <c r="A2215" s="2" t="str">
        <f t="shared" si="485"/>
        <v/>
      </c>
      <c r="B2215" s="2" t="str">
        <f>IF(OR(Settings!$B$42="",C2215=Settings!$B$42), IF(AND(TRIM(INDEX(StartDateValues,ROW(A2215)))&lt;&gt;"",INDEX(StartDateValues,ROW(A2215))&gt;0),INT(INDEX(StartDateValues,ROW(A2215))),""),"")</f>
        <v/>
      </c>
      <c r="C2215" s="19"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
      <c r="A2216" s="2" t="str">
        <f t="shared" si="485"/>
        <v/>
      </c>
      <c r="B2216" s="2" t="str">
        <f>IF(OR(Settings!$B$42="",C2216=Settings!$B$42), IF(AND(TRIM(INDEX(StartDateValues,ROW(A2216)))&lt;&gt;"",INDEX(StartDateValues,ROW(A2216))&gt;0),INT(INDEX(StartDateValues,ROW(A2216))),""),"")</f>
        <v/>
      </c>
      <c r="C2216" s="19"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
      <c r="A2217" s="2" t="str">
        <f t="shared" si="485"/>
        <v/>
      </c>
      <c r="B2217" s="2" t="str">
        <f>IF(OR(Settings!$B$42="",C2217=Settings!$B$42), IF(AND(TRIM(INDEX(StartDateValues,ROW(A2217)))&lt;&gt;"",INDEX(StartDateValues,ROW(A2217))&gt;0),INT(INDEX(StartDateValues,ROW(A2217))),""),"")</f>
        <v/>
      </c>
      <c r="C2217" s="19"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
      <c r="A2218" s="2" t="str">
        <f t="shared" si="485"/>
        <v/>
      </c>
      <c r="B2218" s="2" t="str">
        <f>IF(OR(Settings!$B$42="",C2218=Settings!$B$42), IF(AND(TRIM(INDEX(StartDateValues,ROW(A2218)))&lt;&gt;"",INDEX(StartDateValues,ROW(A2218))&gt;0),INT(INDEX(StartDateValues,ROW(A2218))),""),"")</f>
        <v/>
      </c>
      <c r="C2218" s="19"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
      <c r="A2219" s="2" t="str">
        <f t="shared" si="485"/>
        <v/>
      </c>
      <c r="B2219" s="2" t="str">
        <f>IF(OR(Settings!$B$42="",C2219=Settings!$B$42), IF(AND(TRIM(INDEX(StartDateValues,ROW(A2219)))&lt;&gt;"",INDEX(StartDateValues,ROW(A2219))&gt;0),INT(INDEX(StartDateValues,ROW(A2219))),""),"")</f>
        <v/>
      </c>
      <c r="C2219" s="19"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
      <c r="A2220" s="2" t="str">
        <f t="shared" si="485"/>
        <v/>
      </c>
      <c r="B2220" s="2" t="str">
        <f>IF(OR(Settings!$B$42="",C2220=Settings!$B$42), IF(AND(TRIM(INDEX(StartDateValues,ROW(A2220)))&lt;&gt;"",INDEX(StartDateValues,ROW(A2220))&gt;0),INT(INDEX(StartDateValues,ROW(A2220))),""),"")</f>
        <v/>
      </c>
      <c r="C2220" s="19"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
      <c r="A2221" s="2" t="str">
        <f t="shared" si="485"/>
        <v/>
      </c>
      <c r="B2221" s="2" t="str">
        <f>IF(OR(Settings!$B$42="",C2221=Settings!$B$42), IF(AND(TRIM(INDEX(StartDateValues,ROW(A2221)))&lt;&gt;"",INDEX(StartDateValues,ROW(A2221))&gt;0),INT(INDEX(StartDateValues,ROW(A2221))),""),"")</f>
        <v/>
      </c>
      <c r="C2221" s="19"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
      <c r="A2222" s="2" t="str">
        <f t="shared" si="485"/>
        <v/>
      </c>
      <c r="B2222" s="2" t="str">
        <f>IF(OR(Settings!$B$42="",C2222=Settings!$B$42), IF(AND(TRIM(INDEX(StartDateValues,ROW(A2222)))&lt;&gt;"",INDEX(StartDateValues,ROW(A2222))&gt;0),INT(INDEX(StartDateValues,ROW(A2222))),""),"")</f>
        <v/>
      </c>
      <c r="C2222" s="19"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
      <c r="A2223" s="2" t="str">
        <f t="shared" si="485"/>
        <v/>
      </c>
      <c r="B2223" s="2" t="str">
        <f>IF(OR(Settings!$B$42="",C2223=Settings!$B$42), IF(AND(TRIM(INDEX(StartDateValues,ROW(A2223)))&lt;&gt;"",INDEX(StartDateValues,ROW(A2223))&gt;0),INT(INDEX(StartDateValues,ROW(A2223))),""),"")</f>
        <v/>
      </c>
      <c r="C2223" s="19"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
      <c r="A2224" s="2" t="str">
        <f t="shared" si="485"/>
        <v/>
      </c>
      <c r="B2224" s="2" t="str">
        <f>IF(OR(Settings!$B$42="",C2224=Settings!$B$42), IF(AND(TRIM(INDEX(StartDateValues,ROW(A2224)))&lt;&gt;"",INDEX(StartDateValues,ROW(A2224))&gt;0),INT(INDEX(StartDateValues,ROW(A2224))),""),"")</f>
        <v/>
      </c>
      <c r="C2224" s="19"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
      <c r="A2225" s="2" t="str">
        <f t="shared" si="485"/>
        <v/>
      </c>
      <c r="B2225" s="2" t="str">
        <f>IF(OR(Settings!$B$42="",C2225=Settings!$B$42), IF(AND(TRIM(INDEX(StartDateValues,ROW(A2225)))&lt;&gt;"",INDEX(StartDateValues,ROW(A2225))&gt;0),INT(INDEX(StartDateValues,ROW(A2225))),""),"")</f>
        <v/>
      </c>
      <c r="C2225" s="19"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
      <c r="A2226" s="2" t="str">
        <f t="shared" si="485"/>
        <v/>
      </c>
      <c r="B2226" s="2" t="str">
        <f>IF(OR(Settings!$B$42="",C2226=Settings!$B$42), IF(AND(TRIM(INDEX(StartDateValues,ROW(A2226)))&lt;&gt;"",INDEX(StartDateValues,ROW(A2226))&gt;0),INT(INDEX(StartDateValues,ROW(A2226))),""),"")</f>
        <v/>
      </c>
      <c r="C2226" s="19"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
      <c r="A2227" s="2" t="str">
        <f t="shared" si="485"/>
        <v/>
      </c>
      <c r="B2227" s="2" t="str">
        <f>IF(OR(Settings!$B$42="",C2227=Settings!$B$42), IF(AND(TRIM(INDEX(StartDateValues,ROW(A2227)))&lt;&gt;"",INDEX(StartDateValues,ROW(A2227))&gt;0),INT(INDEX(StartDateValues,ROW(A2227))),""),"")</f>
        <v/>
      </c>
      <c r="C2227" s="19"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
      <c r="A2228" s="2" t="str">
        <f t="shared" si="485"/>
        <v/>
      </c>
      <c r="B2228" s="2" t="str">
        <f>IF(OR(Settings!$B$42="",C2228=Settings!$B$42), IF(AND(TRIM(INDEX(StartDateValues,ROW(A2228)))&lt;&gt;"",INDEX(StartDateValues,ROW(A2228))&gt;0),INT(INDEX(StartDateValues,ROW(A2228))),""),"")</f>
        <v/>
      </c>
      <c r="C2228" s="19"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
      <c r="A2229" s="2" t="str">
        <f t="shared" si="485"/>
        <v/>
      </c>
      <c r="B2229" s="2" t="str">
        <f>IF(OR(Settings!$B$42="",C2229=Settings!$B$42), IF(AND(TRIM(INDEX(StartDateValues,ROW(A2229)))&lt;&gt;"",INDEX(StartDateValues,ROW(A2229))&gt;0),INT(INDEX(StartDateValues,ROW(A2229))),""),"")</f>
        <v/>
      </c>
      <c r="C2229" s="19"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
      <c r="A2230" s="2" t="str">
        <f t="shared" si="485"/>
        <v/>
      </c>
      <c r="B2230" s="2" t="str">
        <f>IF(OR(Settings!$B$42="",C2230=Settings!$B$42), IF(AND(TRIM(INDEX(StartDateValues,ROW(A2230)))&lt;&gt;"",INDEX(StartDateValues,ROW(A2230))&gt;0),INT(INDEX(StartDateValues,ROW(A2230))),""),"")</f>
        <v/>
      </c>
      <c r="C2230" s="19"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
      <c r="A2231" s="2" t="str">
        <f t="shared" si="485"/>
        <v/>
      </c>
      <c r="B2231" s="2" t="str">
        <f>IF(OR(Settings!$B$42="",C2231=Settings!$B$42), IF(AND(TRIM(INDEX(StartDateValues,ROW(A2231)))&lt;&gt;"",INDEX(StartDateValues,ROW(A2231))&gt;0),INT(INDEX(StartDateValues,ROW(A2231))),""),"")</f>
        <v/>
      </c>
      <c r="C2231" s="19"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
      <c r="A2232" s="2" t="str">
        <f t="shared" si="485"/>
        <v/>
      </c>
      <c r="B2232" s="2" t="str">
        <f>IF(OR(Settings!$B$42="",C2232=Settings!$B$42), IF(AND(TRIM(INDEX(StartDateValues,ROW(A2232)))&lt;&gt;"",INDEX(StartDateValues,ROW(A2232))&gt;0),INT(INDEX(StartDateValues,ROW(A2232))),""),"")</f>
        <v/>
      </c>
      <c r="C2232" s="19"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
      <c r="A2233" s="2" t="str">
        <f t="shared" si="485"/>
        <v/>
      </c>
      <c r="B2233" s="2" t="str">
        <f>IF(OR(Settings!$B$42="",C2233=Settings!$B$42), IF(AND(TRIM(INDEX(StartDateValues,ROW(A2233)))&lt;&gt;"",INDEX(StartDateValues,ROW(A2233))&gt;0),INT(INDEX(StartDateValues,ROW(A2233))),""),"")</f>
        <v/>
      </c>
      <c r="C2233" s="19"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
      <c r="A2234" s="2" t="str">
        <f t="shared" si="485"/>
        <v/>
      </c>
      <c r="B2234" s="2" t="str">
        <f>IF(OR(Settings!$B$42="",C2234=Settings!$B$42), IF(AND(TRIM(INDEX(StartDateValues,ROW(A2234)))&lt;&gt;"",INDEX(StartDateValues,ROW(A2234))&gt;0),INT(INDEX(StartDateValues,ROW(A2234))),""),"")</f>
        <v/>
      </c>
      <c r="C2234" s="19"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
      <c r="A2235" s="2" t="str">
        <f t="shared" si="485"/>
        <v/>
      </c>
      <c r="B2235" s="2" t="str">
        <f>IF(OR(Settings!$B$42="",C2235=Settings!$B$42), IF(AND(TRIM(INDEX(StartDateValues,ROW(A2235)))&lt;&gt;"",INDEX(StartDateValues,ROW(A2235))&gt;0),INT(INDEX(StartDateValues,ROW(A2235))),""),"")</f>
        <v/>
      </c>
      <c r="C2235" s="19"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
      <c r="A2236" s="2" t="str">
        <f t="shared" si="485"/>
        <v/>
      </c>
      <c r="B2236" s="2" t="str">
        <f>IF(OR(Settings!$B$42="",C2236=Settings!$B$42), IF(AND(TRIM(INDEX(StartDateValues,ROW(A2236)))&lt;&gt;"",INDEX(StartDateValues,ROW(A2236))&gt;0),INT(INDEX(StartDateValues,ROW(A2236))),""),"")</f>
        <v/>
      </c>
      <c r="C2236" s="19"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
      <c r="A2237" s="2" t="str">
        <f t="shared" si="485"/>
        <v/>
      </c>
      <c r="B2237" s="2" t="str">
        <f>IF(OR(Settings!$B$42="",C2237=Settings!$B$42), IF(AND(TRIM(INDEX(StartDateValues,ROW(A2237)))&lt;&gt;"",INDEX(StartDateValues,ROW(A2237))&gt;0),INT(INDEX(StartDateValues,ROW(A2237))),""),"")</f>
        <v/>
      </c>
      <c r="C2237" s="19"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
      <c r="A2238" s="2" t="str">
        <f t="shared" si="485"/>
        <v/>
      </c>
      <c r="B2238" s="2" t="str">
        <f>IF(OR(Settings!$B$42="",C2238=Settings!$B$42), IF(AND(TRIM(INDEX(StartDateValues,ROW(A2238)))&lt;&gt;"",INDEX(StartDateValues,ROW(A2238))&gt;0),INT(INDEX(StartDateValues,ROW(A2238))),""),"")</f>
        <v/>
      </c>
      <c r="C2238" s="19"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
      <c r="A2239" s="2" t="str">
        <f t="shared" si="485"/>
        <v/>
      </c>
      <c r="B2239" s="2" t="str">
        <f>IF(OR(Settings!$B$42="",C2239=Settings!$B$42), IF(AND(TRIM(INDEX(StartDateValues,ROW(A2239)))&lt;&gt;"",INDEX(StartDateValues,ROW(A2239))&gt;0),INT(INDEX(StartDateValues,ROW(A2239))),""),"")</f>
        <v/>
      </c>
      <c r="C2239" s="19"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
      <c r="A2240" s="2" t="str">
        <f t="shared" si="485"/>
        <v/>
      </c>
      <c r="B2240" s="2" t="str">
        <f>IF(OR(Settings!$B$42="",C2240=Settings!$B$42), IF(AND(TRIM(INDEX(StartDateValues,ROW(A2240)))&lt;&gt;"",INDEX(StartDateValues,ROW(A2240))&gt;0),INT(INDEX(StartDateValues,ROW(A2240))),""),"")</f>
        <v/>
      </c>
      <c r="C2240" s="19"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
      <c r="A2241" s="2" t="str">
        <f t="shared" si="485"/>
        <v/>
      </c>
      <c r="B2241" s="2" t="str">
        <f>IF(OR(Settings!$B$42="",C2241=Settings!$B$42), IF(AND(TRIM(INDEX(StartDateValues,ROW(A2241)))&lt;&gt;"",INDEX(StartDateValues,ROW(A2241))&gt;0),INT(INDEX(StartDateValues,ROW(A2241))),""),"")</f>
        <v/>
      </c>
      <c r="C2241" s="19"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19"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
      <c r="A2243" s="2" t="str">
        <f t="shared" si="499"/>
        <v/>
      </c>
      <c r="B2243" s="2" t="str">
        <f>IF(OR(Settings!$B$42="",C2243=Settings!$B$42), IF(AND(TRIM(INDEX(StartDateValues,ROW(A2243)))&lt;&gt;"",INDEX(StartDateValues,ROW(A2243))&gt;0),INT(INDEX(StartDateValues,ROW(A2243))),""),"")</f>
        <v/>
      </c>
      <c r="C2243" s="19"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
      <c r="A2244" s="2" t="str">
        <f t="shared" si="499"/>
        <v/>
      </c>
      <c r="B2244" s="2" t="str">
        <f>IF(OR(Settings!$B$42="",C2244=Settings!$B$42), IF(AND(TRIM(INDEX(StartDateValues,ROW(A2244)))&lt;&gt;"",INDEX(StartDateValues,ROW(A2244))&gt;0),INT(INDEX(StartDateValues,ROW(A2244))),""),"")</f>
        <v/>
      </c>
      <c r="C2244" s="19"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
      <c r="A2245" s="2" t="str">
        <f t="shared" si="499"/>
        <v/>
      </c>
      <c r="B2245" s="2" t="str">
        <f>IF(OR(Settings!$B$42="",C2245=Settings!$B$42), IF(AND(TRIM(INDEX(StartDateValues,ROW(A2245)))&lt;&gt;"",INDEX(StartDateValues,ROW(A2245))&gt;0),INT(INDEX(StartDateValues,ROW(A2245))),""),"")</f>
        <v/>
      </c>
      <c r="C2245" s="19"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
      <c r="A2246" s="2" t="str">
        <f t="shared" si="499"/>
        <v/>
      </c>
      <c r="B2246" s="2" t="str">
        <f>IF(OR(Settings!$B$42="",C2246=Settings!$B$42), IF(AND(TRIM(INDEX(StartDateValues,ROW(A2246)))&lt;&gt;"",INDEX(StartDateValues,ROW(A2246))&gt;0),INT(INDEX(StartDateValues,ROW(A2246))),""),"")</f>
        <v/>
      </c>
      <c r="C2246" s="19"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
      <c r="A2247" s="2" t="str">
        <f t="shared" si="499"/>
        <v/>
      </c>
      <c r="B2247" s="2" t="str">
        <f>IF(OR(Settings!$B$42="",C2247=Settings!$B$42), IF(AND(TRIM(INDEX(StartDateValues,ROW(A2247)))&lt;&gt;"",INDEX(StartDateValues,ROW(A2247))&gt;0),INT(INDEX(StartDateValues,ROW(A2247))),""),"")</f>
        <v/>
      </c>
      <c r="C2247" s="19"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
      <c r="A2248" s="2" t="str">
        <f t="shared" si="499"/>
        <v/>
      </c>
      <c r="B2248" s="2" t="str">
        <f>IF(OR(Settings!$B$42="",C2248=Settings!$B$42), IF(AND(TRIM(INDEX(StartDateValues,ROW(A2248)))&lt;&gt;"",INDEX(StartDateValues,ROW(A2248))&gt;0),INT(INDEX(StartDateValues,ROW(A2248))),""),"")</f>
        <v/>
      </c>
      <c r="C2248" s="19"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
      <c r="A2249" s="2" t="str">
        <f t="shared" si="499"/>
        <v/>
      </c>
      <c r="B2249" s="2" t="str">
        <f>IF(OR(Settings!$B$42="",C2249=Settings!$B$42), IF(AND(TRIM(INDEX(StartDateValues,ROW(A2249)))&lt;&gt;"",INDEX(StartDateValues,ROW(A2249))&gt;0),INT(INDEX(StartDateValues,ROW(A2249))),""),"")</f>
        <v/>
      </c>
      <c r="C2249" s="19"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
      <c r="A2250" s="2" t="str">
        <f t="shared" si="499"/>
        <v/>
      </c>
      <c r="B2250" s="2" t="str">
        <f>IF(OR(Settings!$B$42="",C2250=Settings!$B$42), IF(AND(TRIM(INDEX(StartDateValues,ROW(A2250)))&lt;&gt;"",INDEX(StartDateValues,ROW(A2250))&gt;0),INT(INDEX(StartDateValues,ROW(A2250))),""),"")</f>
        <v/>
      </c>
      <c r="C2250" s="19"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
      <c r="A2251" s="2" t="str">
        <f t="shared" si="499"/>
        <v/>
      </c>
      <c r="B2251" s="2" t="str">
        <f>IF(OR(Settings!$B$42="",C2251=Settings!$B$42), IF(AND(TRIM(INDEX(StartDateValues,ROW(A2251)))&lt;&gt;"",INDEX(StartDateValues,ROW(A2251))&gt;0),INT(INDEX(StartDateValues,ROW(A2251))),""),"")</f>
        <v/>
      </c>
      <c r="C2251" s="19"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
      <c r="A2252" s="2" t="str">
        <f t="shared" si="499"/>
        <v/>
      </c>
      <c r="B2252" s="2" t="str">
        <f>IF(OR(Settings!$B$42="",C2252=Settings!$B$42), IF(AND(TRIM(INDEX(StartDateValues,ROW(A2252)))&lt;&gt;"",INDEX(StartDateValues,ROW(A2252))&gt;0),INT(INDEX(StartDateValues,ROW(A2252))),""),"")</f>
        <v/>
      </c>
      <c r="C2252" s="19"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
      <c r="A2253" s="2" t="str">
        <f t="shared" si="499"/>
        <v/>
      </c>
      <c r="B2253" s="2" t="str">
        <f>IF(OR(Settings!$B$42="",C2253=Settings!$B$42), IF(AND(TRIM(INDEX(StartDateValues,ROW(A2253)))&lt;&gt;"",INDEX(StartDateValues,ROW(A2253))&gt;0),INT(INDEX(StartDateValues,ROW(A2253))),""),"")</f>
        <v/>
      </c>
      <c r="C2253" s="19"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
      <c r="A2254" s="2" t="str">
        <f t="shared" si="499"/>
        <v/>
      </c>
      <c r="B2254" s="2" t="str">
        <f>IF(OR(Settings!$B$42="",C2254=Settings!$B$42), IF(AND(TRIM(INDEX(StartDateValues,ROW(A2254)))&lt;&gt;"",INDEX(StartDateValues,ROW(A2254))&gt;0),INT(INDEX(StartDateValues,ROW(A2254))),""),"")</f>
        <v/>
      </c>
      <c r="C2254" s="19"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
      <c r="A2255" s="2" t="str">
        <f t="shared" si="499"/>
        <v/>
      </c>
      <c r="B2255" s="2" t="str">
        <f>IF(OR(Settings!$B$42="",C2255=Settings!$B$42), IF(AND(TRIM(INDEX(StartDateValues,ROW(A2255)))&lt;&gt;"",INDEX(StartDateValues,ROW(A2255))&gt;0),INT(INDEX(StartDateValues,ROW(A2255))),""),"")</f>
        <v/>
      </c>
      <c r="C2255" s="19"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
      <c r="A2256" s="2" t="str">
        <f t="shared" si="499"/>
        <v/>
      </c>
      <c r="B2256" s="2" t="str">
        <f>IF(OR(Settings!$B$42="",C2256=Settings!$B$42), IF(AND(TRIM(INDEX(StartDateValues,ROW(A2256)))&lt;&gt;"",INDEX(StartDateValues,ROW(A2256))&gt;0),INT(INDEX(StartDateValues,ROW(A2256))),""),"")</f>
        <v/>
      </c>
      <c r="C2256" s="19"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
      <c r="A2257" s="2" t="str">
        <f t="shared" si="499"/>
        <v/>
      </c>
      <c r="B2257" s="2" t="str">
        <f>IF(OR(Settings!$B$42="",C2257=Settings!$B$42), IF(AND(TRIM(INDEX(StartDateValues,ROW(A2257)))&lt;&gt;"",INDEX(StartDateValues,ROW(A2257))&gt;0),INT(INDEX(StartDateValues,ROW(A2257))),""),"")</f>
        <v/>
      </c>
      <c r="C2257" s="19"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
      <c r="A2258" s="2" t="str">
        <f t="shared" si="499"/>
        <v/>
      </c>
      <c r="B2258" s="2" t="str">
        <f>IF(OR(Settings!$B$42="",C2258=Settings!$B$42), IF(AND(TRIM(INDEX(StartDateValues,ROW(A2258)))&lt;&gt;"",INDEX(StartDateValues,ROW(A2258))&gt;0),INT(INDEX(StartDateValues,ROW(A2258))),""),"")</f>
        <v/>
      </c>
      <c r="C2258" s="19"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
      <c r="A2259" s="2" t="str">
        <f t="shared" si="499"/>
        <v/>
      </c>
      <c r="B2259" s="2" t="str">
        <f>IF(OR(Settings!$B$42="",C2259=Settings!$B$42), IF(AND(TRIM(INDEX(StartDateValues,ROW(A2259)))&lt;&gt;"",INDEX(StartDateValues,ROW(A2259))&gt;0),INT(INDEX(StartDateValues,ROW(A2259))),""),"")</f>
        <v/>
      </c>
      <c r="C2259" s="19"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
      <c r="A2260" s="2" t="str">
        <f t="shared" si="499"/>
        <v/>
      </c>
      <c r="B2260" s="2" t="str">
        <f>IF(OR(Settings!$B$42="",C2260=Settings!$B$42), IF(AND(TRIM(INDEX(StartDateValues,ROW(A2260)))&lt;&gt;"",INDEX(StartDateValues,ROW(A2260))&gt;0),INT(INDEX(StartDateValues,ROW(A2260))),""),"")</f>
        <v/>
      </c>
      <c r="C2260" s="19"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
      <c r="A2261" s="2" t="str">
        <f t="shared" si="499"/>
        <v/>
      </c>
      <c r="B2261" s="2" t="str">
        <f>IF(OR(Settings!$B$42="",C2261=Settings!$B$42), IF(AND(TRIM(INDEX(StartDateValues,ROW(A2261)))&lt;&gt;"",INDEX(StartDateValues,ROW(A2261))&gt;0),INT(INDEX(StartDateValues,ROW(A2261))),""),"")</f>
        <v/>
      </c>
      <c r="C2261" s="19"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
      <c r="A2262" s="2" t="str">
        <f t="shared" si="499"/>
        <v/>
      </c>
      <c r="B2262" s="2" t="str">
        <f>IF(OR(Settings!$B$42="",C2262=Settings!$B$42), IF(AND(TRIM(INDEX(StartDateValues,ROW(A2262)))&lt;&gt;"",INDEX(StartDateValues,ROW(A2262))&gt;0),INT(INDEX(StartDateValues,ROW(A2262))),""),"")</f>
        <v/>
      </c>
      <c r="C2262" s="19"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
      <c r="A2263" s="2" t="str">
        <f t="shared" si="499"/>
        <v/>
      </c>
      <c r="B2263" s="2" t="str">
        <f>IF(OR(Settings!$B$42="",C2263=Settings!$B$42), IF(AND(TRIM(INDEX(StartDateValues,ROW(A2263)))&lt;&gt;"",INDEX(StartDateValues,ROW(A2263))&gt;0),INT(INDEX(StartDateValues,ROW(A2263))),""),"")</f>
        <v/>
      </c>
      <c r="C2263" s="19"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
      <c r="A2264" s="2" t="str">
        <f t="shared" si="499"/>
        <v/>
      </c>
      <c r="B2264" s="2" t="str">
        <f>IF(OR(Settings!$B$42="",C2264=Settings!$B$42), IF(AND(TRIM(INDEX(StartDateValues,ROW(A2264)))&lt;&gt;"",INDEX(StartDateValues,ROW(A2264))&gt;0),INT(INDEX(StartDateValues,ROW(A2264))),""),"")</f>
        <v/>
      </c>
      <c r="C2264" s="19"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
      <c r="A2265" s="2" t="str">
        <f t="shared" si="499"/>
        <v/>
      </c>
      <c r="B2265" s="2" t="str">
        <f>IF(OR(Settings!$B$42="",C2265=Settings!$B$42), IF(AND(TRIM(INDEX(StartDateValues,ROW(A2265)))&lt;&gt;"",INDEX(StartDateValues,ROW(A2265))&gt;0),INT(INDEX(StartDateValues,ROW(A2265))),""),"")</f>
        <v/>
      </c>
      <c r="C2265" s="19"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
      <c r="A2266" s="2" t="str">
        <f t="shared" si="499"/>
        <v/>
      </c>
      <c r="B2266" s="2" t="str">
        <f>IF(OR(Settings!$B$42="",C2266=Settings!$B$42), IF(AND(TRIM(INDEX(StartDateValues,ROW(A2266)))&lt;&gt;"",INDEX(StartDateValues,ROW(A2266))&gt;0),INT(INDEX(StartDateValues,ROW(A2266))),""),"")</f>
        <v/>
      </c>
      <c r="C2266" s="19"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
      <c r="A2267" s="2" t="str">
        <f t="shared" si="499"/>
        <v/>
      </c>
      <c r="B2267" s="2" t="str">
        <f>IF(OR(Settings!$B$42="",C2267=Settings!$B$42), IF(AND(TRIM(INDEX(StartDateValues,ROW(A2267)))&lt;&gt;"",INDEX(StartDateValues,ROW(A2267))&gt;0),INT(INDEX(StartDateValues,ROW(A2267))),""),"")</f>
        <v/>
      </c>
      <c r="C2267" s="19"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
      <c r="A2268" s="2" t="str">
        <f t="shared" si="499"/>
        <v/>
      </c>
      <c r="B2268" s="2" t="str">
        <f>IF(OR(Settings!$B$42="",C2268=Settings!$B$42), IF(AND(TRIM(INDEX(StartDateValues,ROW(A2268)))&lt;&gt;"",INDEX(StartDateValues,ROW(A2268))&gt;0),INT(INDEX(StartDateValues,ROW(A2268))),""),"")</f>
        <v/>
      </c>
      <c r="C2268" s="19"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
      <c r="A2269" s="2" t="str">
        <f t="shared" si="499"/>
        <v/>
      </c>
      <c r="B2269" s="2" t="str">
        <f>IF(OR(Settings!$B$42="",C2269=Settings!$B$42), IF(AND(TRIM(INDEX(StartDateValues,ROW(A2269)))&lt;&gt;"",INDEX(StartDateValues,ROW(A2269))&gt;0),INT(INDEX(StartDateValues,ROW(A2269))),""),"")</f>
        <v/>
      </c>
      <c r="C2269" s="19"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
      <c r="A2270" s="2" t="str">
        <f t="shared" si="499"/>
        <v/>
      </c>
      <c r="B2270" s="2" t="str">
        <f>IF(OR(Settings!$B$42="",C2270=Settings!$B$42), IF(AND(TRIM(INDEX(StartDateValues,ROW(A2270)))&lt;&gt;"",INDEX(StartDateValues,ROW(A2270))&gt;0),INT(INDEX(StartDateValues,ROW(A2270))),""),"")</f>
        <v/>
      </c>
      <c r="C2270" s="19"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
      <c r="A2271" s="2" t="str">
        <f t="shared" si="499"/>
        <v/>
      </c>
      <c r="B2271" s="2" t="str">
        <f>IF(OR(Settings!$B$42="",C2271=Settings!$B$42), IF(AND(TRIM(INDEX(StartDateValues,ROW(A2271)))&lt;&gt;"",INDEX(StartDateValues,ROW(A2271))&gt;0),INT(INDEX(StartDateValues,ROW(A2271))),""),"")</f>
        <v/>
      </c>
      <c r="C2271" s="19"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
      <c r="A2272" s="2" t="str">
        <f t="shared" si="499"/>
        <v/>
      </c>
      <c r="B2272" s="2" t="str">
        <f>IF(OR(Settings!$B$42="",C2272=Settings!$B$42), IF(AND(TRIM(INDEX(StartDateValues,ROW(A2272)))&lt;&gt;"",INDEX(StartDateValues,ROW(A2272))&gt;0),INT(INDEX(StartDateValues,ROW(A2272))),""),"")</f>
        <v/>
      </c>
      <c r="C2272" s="19"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
      <c r="A2273" s="2" t="str">
        <f t="shared" si="499"/>
        <v/>
      </c>
      <c r="B2273" s="2" t="str">
        <f>IF(OR(Settings!$B$42="",C2273=Settings!$B$42), IF(AND(TRIM(INDEX(StartDateValues,ROW(A2273)))&lt;&gt;"",INDEX(StartDateValues,ROW(A2273))&gt;0),INT(INDEX(StartDateValues,ROW(A2273))),""),"")</f>
        <v/>
      </c>
      <c r="C2273" s="19"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
      <c r="A2274" s="2" t="str">
        <f t="shared" si="499"/>
        <v/>
      </c>
      <c r="B2274" s="2" t="str">
        <f>IF(OR(Settings!$B$42="",C2274=Settings!$B$42), IF(AND(TRIM(INDEX(StartDateValues,ROW(A2274)))&lt;&gt;"",INDEX(StartDateValues,ROW(A2274))&gt;0),INT(INDEX(StartDateValues,ROW(A2274))),""),"")</f>
        <v/>
      </c>
      <c r="C2274" s="19"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
      <c r="A2275" s="2" t="str">
        <f t="shared" si="499"/>
        <v/>
      </c>
      <c r="B2275" s="2" t="str">
        <f>IF(OR(Settings!$B$42="",C2275=Settings!$B$42), IF(AND(TRIM(INDEX(StartDateValues,ROW(A2275)))&lt;&gt;"",INDEX(StartDateValues,ROW(A2275))&gt;0),INT(INDEX(StartDateValues,ROW(A2275))),""),"")</f>
        <v/>
      </c>
      <c r="C2275" s="19"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
      <c r="A2276" s="2" t="str">
        <f t="shared" si="499"/>
        <v/>
      </c>
      <c r="B2276" s="2" t="str">
        <f>IF(OR(Settings!$B$42="",C2276=Settings!$B$42), IF(AND(TRIM(INDEX(StartDateValues,ROW(A2276)))&lt;&gt;"",INDEX(StartDateValues,ROW(A2276))&gt;0),INT(INDEX(StartDateValues,ROW(A2276))),""),"")</f>
        <v/>
      </c>
      <c r="C2276" s="19"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
      <c r="A2277" s="2" t="str">
        <f t="shared" si="499"/>
        <v/>
      </c>
      <c r="B2277" s="2" t="str">
        <f>IF(OR(Settings!$B$42="",C2277=Settings!$B$42), IF(AND(TRIM(INDEX(StartDateValues,ROW(A2277)))&lt;&gt;"",INDEX(StartDateValues,ROW(A2277))&gt;0),INT(INDEX(StartDateValues,ROW(A2277))),""),"")</f>
        <v/>
      </c>
      <c r="C2277" s="19"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
      <c r="A2278" s="2" t="str">
        <f t="shared" si="499"/>
        <v/>
      </c>
      <c r="B2278" s="2" t="str">
        <f>IF(OR(Settings!$B$42="",C2278=Settings!$B$42), IF(AND(TRIM(INDEX(StartDateValues,ROW(A2278)))&lt;&gt;"",INDEX(StartDateValues,ROW(A2278))&gt;0),INT(INDEX(StartDateValues,ROW(A2278))),""),"")</f>
        <v/>
      </c>
      <c r="C2278" s="19"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
      <c r="A2279" s="2" t="str">
        <f t="shared" si="499"/>
        <v/>
      </c>
      <c r="B2279" s="2" t="str">
        <f>IF(OR(Settings!$B$42="",C2279=Settings!$B$42), IF(AND(TRIM(INDEX(StartDateValues,ROW(A2279)))&lt;&gt;"",INDEX(StartDateValues,ROW(A2279))&gt;0),INT(INDEX(StartDateValues,ROW(A2279))),""),"")</f>
        <v/>
      </c>
      <c r="C2279" s="19"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
      <c r="A2280" s="2" t="str">
        <f t="shared" si="499"/>
        <v/>
      </c>
      <c r="B2280" s="2" t="str">
        <f>IF(OR(Settings!$B$42="",C2280=Settings!$B$42), IF(AND(TRIM(INDEX(StartDateValues,ROW(A2280)))&lt;&gt;"",INDEX(StartDateValues,ROW(A2280))&gt;0),INT(INDEX(StartDateValues,ROW(A2280))),""),"")</f>
        <v/>
      </c>
      <c r="C2280" s="19"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
      <c r="A2281" s="2" t="str">
        <f t="shared" si="499"/>
        <v/>
      </c>
      <c r="B2281" s="2" t="str">
        <f>IF(OR(Settings!$B$42="",C2281=Settings!$B$42), IF(AND(TRIM(INDEX(StartDateValues,ROW(A2281)))&lt;&gt;"",INDEX(StartDateValues,ROW(A2281))&gt;0),INT(INDEX(StartDateValues,ROW(A2281))),""),"")</f>
        <v/>
      </c>
      <c r="C2281" s="19"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
      <c r="A2282" s="2" t="str">
        <f t="shared" si="499"/>
        <v/>
      </c>
      <c r="B2282" s="2" t="str">
        <f>IF(OR(Settings!$B$42="",C2282=Settings!$B$42), IF(AND(TRIM(INDEX(StartDateValues,ROW(A2282)))&lt;&gt;"",INDEX(StartDateValues,ROW(A2282))&gt;0),INT(INDEX(StartDateValues,ROW(A2282))),""),"")</f>
        <v/>
      </c>
      <c r="C2282" s="19"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
      <c r="A2283" s="2" t="str">
        <f t="shared" si="499"/>
        <v/>
      </c>
      <c r="B2283" s="2" t="str">
        <f>IF(OR(Settings!$B$42="",C2283=Settings!$B$42), IF(AND(TRIM(INDEX(StartDateValues,ROW(A2283)))&lt;&gt;"",INDEX(StartDateValues,ROW(A2283))&gt;0),INT(INDEX(StartDateValues,ROW(A2283))),""),"")</f>
        <v/>
      </c>
      <c r="C2283" s="19"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
      <c r="A2284" s="2" t="str">
        <f t="shared" si="499"/>
        <v/>
      </c>
      <c r="B2284" s="2" t="str">
        <f>IF(OR(Settings!$B$42="",C2284=Settings!$B$42), IF(AND(TRIM(INDEX(StartDateValues,ROW(A2284)))&lt;&gt;"",INDEX(StartDateValues,ROW(A2284))&gt;0),INT(INDEX(StartDateValues,ROW(A2284))),""),"")</f>
        <v/>
      </c>
      <c r="C2284" s="19"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
      <c r="A2285" s="2" t="str">
        <f t="shared" si="499"/>
        <v/>
      </c>
      <c r="B2285" s="2" t="str">
        <f>IF(OR(Settings!$B$42="",C2285=Settings!$B$42), IF(AND(TRIM(INDEX(StartDateValues,ROW(A2285)))&lt;&gt;"",INDEX(StartDateValues,ROW(A2285))&gt;0),INT(INDEX(StartDateValues,ROW(A2285))),""),"")</f>
        <v/>
      </c>
      <c r="C2285" s="19"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
      <c r="A2286" s="2" t="str">
        <f t="shared" si="499"/>
        <v/>
      </c>
      <c r="B2286" s="2" t="str">
        <f>IF(OR(Settings!$B$42="",C2286=Settings!$B$42), IF(AND(TRIM(INDEX(StartDateValues,ROW(A2286)))&lt;&gt;"",INDEX(StartDateValues,ROW(A2286))&gt;0),INT(INDEX(StartDateValues,ROW(A2286))),""),"")</f>
        <v/>
      </c>
      <c r="C2286" s="19"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
      <c r="A2287" s="2" t="str">
        <f t="shared" si="499"/>
        <v/>
      </c>
      <c r="B2287" s="2" t="str">
        <f>IF(OR(Settings!$B$42="",C2287=Settings!$B$42), IF(AND(TRIM(INDEX(StartDateValues,ROW(A2287)))&lt;&gt;"",INDEX(StartDateValues,ROW(A2287))&gt;0),INT(INDEX(StartDateValues,ROW(A2287))),""),"")</f>
        <v/>
      </c>
      <c r="C2287" s="19"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
      <c r="A2288" s="2" t="str">
        <f t="shared" si="499"/>
        <v/>
      </c>
      <c r="B2288" s="2" t="str">
        <f>IF(OR(Settings!$B$42="",C2288=Settings!$B$42), IF(AND(TRIM(INDEX(StartDateValues,ROW(A2288)))&lt;&gt;"",INDEX(StartDateValues,ROW(A2288))&gt;0),INT(INDEX(StartDateValues,ROW(A2288))),""),"")</f>
        <v/>
      </c>
      <c r="C2288" s="19"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
      <c r="A2289" s="2" t="str">
        <f t="shared" si="499"/>
        <v/>
      </c>
      <c r="B2289" s="2" t="str">
        <f>IF(OR(Settings!$B$42="",C2289=Settings!$B$42), IF(AND(TRIM(INDEX(StartDateValues,ROW(A2289)))&lt;&gt;"",INDEX(StartDateValues,ROW(A2289))&gt;0),INT(INDEX(StartDateValues,ROW(A2289))),""),"")</f>
        <v/>
      </c>
      <c r="C2289" s="19"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
      <c r="A2290" s="2" t="str">
        <f t="shared" si="499"/>
        <v/>
      </c>
      <c r="B2290" s="2" t="str">
        <f>IF(OR(Settings!$B$42="",C2290=Settings!$B$42), IF(AND(TRIM(INDEX(StartDateValues,ROW(A2290)))&lt;&gt;"",INDEX(StartDateValues,ROW(A2290))&gt;0),INT(INDEX(StartDateValues,ROW(A2290))),""),"")</f>
        <v/>
      </c>
      <c r="C2290" s="19"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
      <c r="A2291" s="2" t="str">
        <f t="shared" si="499"/>
        <v/>
      </c>
      <c r="B2291" s="2" t="str">
        <f>IF(OR(Settings!$B$42="",C2291=Settings!$B$42), IF(AND(TRIM(INDEX(StartDateValues,ROW(A2291)))&lt;&gt;"",INDEX(StartDateValues,ROW(A2291))&gt;0),INT(INDEX(StartDateValues,ROW(A2291))),""),"")</f>
        <v/>
      </c>
      <c r="C2291" s="19"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
      <c r="A2292" s="2" t="str">
        <f t="shared" si="499"/>
        <v/>
      </c>
      <c r="B2292" s="2" t="str">
        <f>IF(OR(Settings!$B$42="",C2292=Settings!$B$42), IF(AND(TRIM(INDEX(StartDateValues,ROW(A2292)))&lt;&gt;"",INDEX(StartDateValues,ROW(A2292))&gt;0),INT(INDEX(StartDateValues,ROW(A2292))),""),"")</f>
        <v/>
      </c>
      <c r="C2292" s="19"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
      <c r="A2293" s="2" t="str">
        <f t="shared" si="499"/>
        <v/>
      </c>
      <c r="B2293" s="2" t="str">
        <f>IF(OR(Settings!$B$42="",C2293=Settings!$B$42), IF(AND(TRIM(INDEX(StartDateValues,ROW(A2293)))&lt;&gt;"",INDEX(StartDateValues,ROW(A2293))&gt;0),INT(INDEX(StartDateValues,ROW(A2293))),""),"")</f>
        <v/>
      </c>
      <c r="C2293" s="19"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
      <c r="A2294" s="2" t="str">
        <f t="shared" si="499"/>
        <v/>
      </c>
      <c r="B2294" s="2" t="str">
        <f>IF(OR(Settings!$B$42="",C2294=Settings!$B$42), IF(AND(TRIM(INDEX(StartDateValues,ROW(A2294)))&lt;&gt;"",INDEX(StartDateValues,ROW(A2294))&gt;0),INT(INDEX(StartDateValues,ROW(A2294))),""),"")</f>
        <v/>
      </c>
      <c r="C2294" s="19"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
      <c r="A2295" s="2" t="str">
        <f t="shared" si="499"/>
        <v/>
      </c>
      <c r="B2295" s="2" t="str">
        <f>IF(OR(Settings!$B$42="",C2295=Settings!$B$42), IF(AND(TRIM(INDEX(StartDateValues,ROW(A2295)))&lt;&gt;"",INDEX(StartDateValues,ROW(A2295))&gt;0),INT(INDEX(StartDateValues,ROW(A2295))),""),"")</f>
        <v/>
      </c>
      <c r="C2295" s="19"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
      <c r="A2296" s="2" t="str">
        <f t="shared" si="499"/>
        <v/>
      </c>
      <c r="B2296" s="2" t="str">
        <f>IF(OR(Settings!$B$42="",C2296=Settings!$B$42), IF(AND(TRIM(INDEX(StartDateValues,ROW(A2296)))&lt;&gt;"",INDEX(StartDateValues,ROW(A2296))&gt;0),INT(INDEX(StartDateValues,ROW(A2296))),""),"")</f>
        <v/>
      </c>
      <c r="C2296" s="19"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
      <c r="A2297" s="2" t="str">
        <f t="shared" si="499"/>
        <v/>
      </c>
      <c r="B2297" s="2" t="str">
        <f>IF(OR(Settings!$B$42="",C2297=Settings!$B$42), IF(AND(TRIM(INDEX(StartDateValues,ROW(A2297)))&lt;&gt;"",INDEX(StartDateValues,ROW(A2297))&gt;0),INT(INDEX(StartDateValues,ROW(A2297))),""),"")</f>
        <v/>
      </c>
      <c r="C2297" s="19"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
      <c r="A2298" s="2" t="str">
        <f t="shared" si="499"/>
        <v/>
      </c>
      <c r="B2298" s="2" t="str">
        <f>IF(OR(Settings!$B$42="",C2298=Settings!$B$42), IF(AND(TRIM(INDEX(StartDateValues,ROW(A2298)))&lt;&gt;"",INDEX(StartDateValues,ROW(A2298))&gt;0),INT(INDEX(StartDateValues,ROW(A2298))),""),"")</f>
        <v/>
      </c>
      <c r="C2298" s="19"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
      <c r="A2299" s="2" t="str">
        <f t="shared" si="499"/>
        <v/>
      </c>
      <c r="B2299" s="2" t="str">
        <f>IF(OR(Settings!$B$42="",C2299=Settings!$B$42), IF(AND(TRIM(INDEX(StartDateValues,ROW(A2299)))&lt;&gt;"",INDEX(StartDateValues,ROW(A2299))&gt;0),INT(INDEX(StartDateValues,ROW(A2299))),""),"")</f>
        <v/>
      </c>
      <c r="C2299" s="19"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
      <c r="A2300" s="2" t="str">
        <f t="shared" si="499"/>
        <v/>
      </c>
      <c r="B2300" s="2" t="str">
        <f>IF(OR(Settings!$B$42="",C2300=Settings!$B$42), IF(AND(TRIM(INDEX(StartDateValues,ROW(A2300)))&lt;&gt;"",INDEX(StartDateValues,ROW(A2300))&gt;0),INT(INDEX(StartDateValues,ROW(A2300))),""),"")</f>
        <v/>
      </c>
      <c r="C2300" s="19"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
      <c r="A2301" s="2" t="str">
        <f t="shared" si="499"/>
        <v/>
      </c>
      <c r="B2301" s="2" t="str">
        <f>IF(OR(Settings!$B$42="",C2301=Settings!$B$42), IF(AND(TRIM(INDEX(StartDateValues,ROW(A2301)))&lt;&gt;"",INDEX(StartDateValues,ROW(A2301))&gt;0),INT(INDEX(StartDateValues,ROW(A2301))),""),"")</f>
        <v/>
      </c>
      <c r="C2301" s="19"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
      <c r="A2302" s="2" t="str">
        <f t="shared" si="499"/>
        <v/>
      </c>
      <c r="B2302" s="2" t="str">
        <f>IF(OR(Settings!$B$42="",C2302=Settings!$B$42), IF(AND(TRIM(INDEX(StartDateValues,ROW(A2302)))&lt;&gt;"",INDEX(StartDateValues,ROW(A2302))&gt;0),INT(INDEX(StartDateValues,ROW(A2302))),""),"")</f>
        <v/>
      </c>
      <c r="C2302" s="19"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
      <c r="A2303" s="2" t="str">
        <f t="shared" si="499"/>
        <v/>
      </c>
      <c r="B2303" s="2" t="str">
        <f>IF(OR(Settings!$B$42="",C2303=Settings!$B$42), IF(AND(TRIM(INDEX(StartDateValues,ROW(A2303)))&lt;&gt;"",INDEX(StartDateValues,ROW(A2303))&gt;0),INT(INDEX(StartDateValues,ROW(A2303))),""),"")</f>
        <v/>
      </c>
      <c r="C2303" s="19"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
      <c r="A2304" s="2" t="str">
        <f t="shared" si="499"/>
        <v/>
      </c>
      <c r="B2304" s="2" t="str">
        <f>IF(OR(Settings!$B$42="",C2304=Settings!$B$42), IF(AND(TRIM(INDEX(StartDateValues,ROW(A2304)))&lt;&gt;"",INDEX(StartDateValues,ROW(A2304))&gt;0),INT(INDEX(StartDateValues,ROW(A2304))),""),"")</f>
        <v/>
      </c>
      <c r="C2304" s="19"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
      <c r="A2305" s="2" t="str">
        <f t="shared" si="499"/>
        <v/>
      </c>
      <c r="B2305" s="2" t="str">
        <f>IF(OR(Settings!$B$42="",C2305=Settings!$B$42), IF(AND(TRIM(INDEX(StartDateValues,ROW(A2305)))&lt;&gt;"",INDEX(StartDateValues,ROW(A2305))&gt;0),INT(INDEX(StartDateValues,ROW(A2305))),""),"")</f>
        <v/>
      </c>
      <c r="C2305" s="19"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19"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
      <c r="A2307" s="2" t="str">
        <f t="shared" si="513"/>
        <v/>
      </c>
      <c r="B2307" s="2" t="str">
        <f>IF(OR(Settings!$B$42="",C2307=Settings!$B$42), IF(AND(TRIM(INDEX(StartDateValues,ROW(A2307)))&lt;&gt;"",INDEX(StartDateValues,ROW(A2307))&gt;0),INT(INDEX(StartDateValues,ROW(A2307))),""),"")</f>
        <v/>
      </c>
      <c r="C2307" s="19"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
      <c r="A2308" s="2" t="str">
        <f t="shared" si="513"/>
        <v/>
      </c>
      <c r="B2308" s="2" t="str">
        <f>IF(OR(Settings!$B$42="",C2308=Settings!$B$42), IF(AND(TRIM(INDEX(StartDateValues,ROW(A2308)))&lt;&gt;"",INDEX(StartDateValues,ROW(A2308))&gt;0),INT(INDEX(StartDateValues,ROW(A2308))),""),"")</f>
        <v/>
      </c>
      <c r="C2308" s="19"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
      <c r="A2309" s="2" t="str">
        <f t="shared" si="513"/>
        <v/>
      </c>
      <c r="B2309" s="2" t="str">
        <f>IF(OR(Settings!$B$42="",C2309=Settings!$B$42), IF(AND(TRIM(INDEX(StartDateValues,ROW(A2309)))&lt;&gt;"",INDEX(StartDateValues,ROW(A2309))&gt;0),INT(INDEX(StartDateValues,ROW(A2309))),""),"")</f>
        <v/>
      </c>
      <c r="C2309" s="19"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
      <c r="A2310" s="2" t="str">
        <f t="shared" si="513"/>
        <v/>
      </c>
      <c r="B2310" s="2" t="str">
        <f>IF(OR(Settings!$B$42="",C2310=Settings!$B$42), IF(AND(TRIM(INDEX(StartDateValues,ROW(A2310)))&lt;&gt;"",INDEX(StartDateValues,ROW(A2310))&gt;0),INT(INDEX(StartDateValues,ROW(A2310))),""),"")</f>
        <v/>
      </c>
      <c r="C2310" s="19"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
      <c r="A2311" s="2" t="str">
        <f t="shared" si="513"/>
        <v/>
      </c>
      <c r="B2311" s="2" t="str">
        <f>IF(OR(Settings!$B$42="",C2311=Settings!$B$42), IF(AND(TRIM(INDEX(StartDateValues,ROW(A2311)))&lt;&gt;"",INDEX(StartDateValues,ROW(A2311))&gt;0),INT(INDEX(StartDateValues,ROW(A2311))),""),"")</f>
        <v/>
      </c>
      <c r="C2311" s="19"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
      <c r="A2312" s="2" t="str">
        <f t="shared" si="513"/>
        <v/>
      </c>
      <c r="B2312" s="2" t="str">
        <f>IF(OR(Settings!$B$42="",C2312=Settings!$B$42), IF(AND(TRIM(INDEX(StartDateValues,ROW(A2312)))&lt;&gt;"",INDEX(StartDateValues,ROW(A2312))&gt;0),INT(INDEX(StartDateValues,ROW(A2312))),""),"")</f>
        <v/>
      </c>
      <c r="C2312" s="19"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
      <c r="A2313" s="2" t="str">
        <f t="shared" si="513"/>
        <v/>
      </c>
      <c r="B2313" s="2" t="str">
        <f>IF(OR(Settings!$B$42="",C2313=Settings!$B$42), IF(AND(TRIM(INDEX(StartDateValues,ROW(A2313)))&lt;&gt;"",INDEX(StartDateValues,ROW(A2313))&gt;0),INT(INDEX(StartDateValues,ROW(A2313))),""),"")</f>
        <v/>
      </c>
      <c r="C2313" s="19"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
      <c r="A2314" s="2" t="str">
        <f t="shared" si="513"/>
        <v/>
      </c>
      <c r="B2314" s="2" t="str">
        <f>IF(OR(Settings!$B$42="",C2314=Settings!$B$42), IF(AND(TRIM(INDEX(StartDateValues,ROW(A2314)))&lt;&gt;"",INDEX(StartDateValues,ROW(A2314))&gt;0),INT(INDEX(StartDateValues,ROW(A2314))),""),"")</f>
        <v/>
      </c>
      <c r="C2314" s="19"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
      <c r="A2315" s="2" t="str">
        <f t="shared" si="513"/>
        <v/>
      </c>
      <c r="B2315" s="2" t="str">
        <f>IF(OR(Settings!$B$42="",C2315=Settings!$B$42), IF(AND(TRIM(INDEX(StartDateValues,ROW(A2315)))&lt;&gt;"",INDEX(StartDateValues,ROW(A2315))&gt;0),INT(INDEX(StartDateValues,ROW(A2315))),""),"")</f>
        <v/>
      </c>
      <c r="C2315" s="19"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
      <c r="A2316" s="2" t="str">
        <f t="shared" si="513"/>
        <v/>
      </c>
      <c r="B2316" s="2" t="str">
        <f>IF(OR(Settings!$B$42="",C2316=Settings!$B$42), IF(AND(TRIM(INDEX(StartDateValues,ROW(A2316)))&lt;&gt;"",INDEX(StartDateValues,ROW(A2316))&gt;0),INT(INDEX(StartDateValues,ROW(A2316))),""),"")</f>
        <v/>
      </c>
      <c r="C2316" s="19"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
      <c r="A2317" s="2" t="str">
        <f t="shared" si="513"/>
        <v/>
      </c>
      <c r="B2317" s="2" t="str">
        <f>IF(OR(Settings!$B$42="",C2317=Settings!$B$42), IF(AND(TRIM(INDEX(StartDateValues,ROW(A2317)))&lt;&gt;"",INDEX(StartDateValues,ROW(A2317))&gt;0),INT(INDEX(StartDateValues,ROW(A2317))),""),"")</f>
        <v/>
      </c>
      <c r="C2317" s="19"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
      <c r="A2318" s="2" t="str">
        <f t="shared" si="513"/>
        <v/>
      </c>
      <c r="B2318" s="2" t="str">
        <f>IF(OR(Settings!$B$42="",C2318=Settings!$B$42), IF(AND(TRIM(INDEX(StartDateValues,ROW(A2318)))&lt;&gt;"",INDEX(StartDateValues,ROW(A2318))&gt;0),INT(INDEX(StartDateValues,ROW(A2318))),""),"")</f>
        <v/>
      </c>
      <c r="C2318" s="19"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
      <c r="A2319" s="2" t="str">
        <f t="shared" si="513"/>
        <v/>
      </c>
      <c r="B2319" s="2" t="str">
        <f>IF(OR(Settings!$B$42="",C2319=Settings!$B$42), IF(AND(TRIM(INDEX(StartDateValues,ROW(A2319)))&lt;&gt;"",INDEX(StartDateValues,ROW(A2319))&gt;0),INT(INDEX(StartDateValues,ROW(A2319))),""),"")</f>
        <v/>
      </c>
      <c r="C2319" s="19"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
      <c r="A2320" s="2" t="str">
        <f t="shared" si="513"/>
        <v/>
      </c>
      <c r="B2320" s="2" t="str">
        <f>IF(OR(Settings!$B$42="",C2320=Settings!$B$42), IF(AND(TRIM(INDEX(StartDateValues,ROW(A2320)))&lt;&gt;"",INDEX(StartDateValues,ROW(A2320))&gt;0),INT(INDEX(StartDateValues,ROW(A2320))),""),"")</f>
        <v/>
      </c>
      <c r="C2320" s="19"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
      <c r="A2321" s="2" t="str">
        <f t="shared" si="513"/>
        <v/>
      </c>
      <c r="B2321" s="2" t="str">
        <f>IF(OR(Settings!$B$42="",C2321=Settings!$B$42), IF(AND(TRIM(INDEX(StartDateValues,ROW(A2321)))&lt;&gt;"",INDEX(StartDateValues,ROW(A2321))&gt;0),INT(INDEX(StartDateValues,ROW(A2321))),""),"")</f>
        <v/>
      </c>
      <c r="C2321" s="19"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
      <c r="A2322" s="2" t="str">
        <f t="shared" si="513"/>
        <v/>
      </c>
      <c r="B2322" s="2" t="str">
        <f>IF(OR(Settings!$B$42="",C2322=Settings!$B$42), IF(AND(TRIM(INDEX(StartDateValues,ROW(A2322)))&lt;&gt;"",INDEX(StartDateValues,ROW(A2322))&gt;0),INT(INDEX(StartDateValues,ROW(A2322))),""),"")</f>
        <v/>
      </c>
      <c r="C2322" s="19"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
      <c r="A2323" s="2" t="str">
        <f t="shared" si="513"/>
        <v/>
      </c>
      <c r="B2323" s="2" t="str">
        <f>IF(OR(Settings!$B$42="",C2323=Settings!$B$42), IF(AND(TRIM(INDEX(StartDateValues,ROW(A2323)))&lt;&gt;"",INDEX(StartDateValues,ROW(A2323))&gt;0),INT(INDEX(StartDateValues,ROW(A2323))),""),"")</f>
        <v/>
      </c>
      <c r="C2323" s="19"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
      <c r="A2324" s="2" t="str">
        <f t="shared" si="513"/>
        <v/>
      </c>
      <c r="B2324" s="2" t="str">
        <f>IF(OR(Settings!$B$42="",C2324=Settings!$B$42), IF(AND(TRIM(INDEX(StartDateValues,ROW(A2324)))&lt;&gt;"",INDEX(StartDateValues,ROW(A2324))&gt;0),INT(INDEX(StartDateValues,ROW(A2324))),""),"")</f>
        <v/>
      </c>
      <c r="C2324" s="19"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
      <c r="A2325" s="2" t="str">
        <f t="shared" si="513"/>
        <v/>
      </c>
      <c r="B2325" s="2" t="str">
        <f>IF(OR(Settings!$B$42="",C2325=Settings!$B$42), IF(AND(TRIM(INDEX(StartDateValues,ROW(A2325)))&lt;&gt;"",INDEX(StartDateValues,ROW(A2325))&gt;0),INT(INDEX(StartDateValues,ROW(A2325))),""),"")</f>
        <v/>
      </c>
      <c r="C2325" s="19"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
      <c r="A2326" s="2" t="str">
        <f t="shared" si="513"/>
        <v/>
      </c>
      <c r="B2326" s="2" t="str">
        <f>IF(OR(Settings!$B$42="",C2326=Settings!$B$42), IF(AND(TRIM(INDEX(StartDateValues,ROW(A2326)))&lt;&gt;"",INDEX(StartDateValues,ROW(A2326))&gt;0),INT(INDEX(StartDateValues,ROW(A2326))),""),"")</f>
        <v/>
      </c>
      <c r="C2326" s="19"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
      <c r="A2327" s="2" t="str">
        <f t="shared" si="513"/>
        <v/>
      </c>
      <c r="B2327" s="2" t="str">
        <f>IF(OR(Settings!$B$42="",C2327=Settings!$B$42), IF(AND(TRIM(INDEX(StartDateValues,ROW(A2327)))&lt;&gt;"",INDEX(StartDateValues,ROW(A2327))&gt;0),INT(INDEX(StartDateValues,ROW(A2327))),""),"")</f>
        <v/>
      </c>
      <c r="C2327" s="19"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
      <c r="A2328" s="2" t="str">
        <f t="shared" si="513"/>
        <v/>
      </c>
      <c r="B2328" s="2" t="str">
        <f>IF(OR(Settings!$B$42="",C2328=Settings!$B$42), IF(AND(TRIM(INDEX(StartDateValues,ROW(A2328)))&lt;&gt;"",INDEX(StartDateValues,ROW(A2328))&gt;0),INT(INDEX(StartDateValues,ROW(A2328))),""),"")</f>
        <v/>
      </c>
      <c r="C2328" s="19"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
      <c r="A2329" s="2" t="str">
        <f t="shared" si="513"/>
        <v/>
      </c>
      <c r="B2329" s="2" t="str">
        <f>IF(OR(Settings!$B$42="",C2329=Settings!$B$42), IF(AND(TRIM(INDEX(StartDateValues,ROW(A2329)))&lt;&gt;"",INDEX(StartDateValues,ROW(A2329))&gt;0),INT(INDEX(StartDateValues,ROW(A2329))),""),"")</f>
        <v/>
      </c>
      <c r="C2329" s="19"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
      <c r="A2330" s="2" t="str">
        <f t="shared" si="513"/>
        <v/>
      </c>
      <c r="B2330" s="2" t="str">
        <f>IF(OR(Settings!$B$42="",C2330=Settings!$B$42), IF(AND(TRIM(INDEX(StartDateValues,ROW(A2330)))&lt;&gt;"",INDEX(StartDateValues,ROW(A2330))&gt;0),INT(INDEX(StartDateValues,ROW(A2330))),""),"")</f>
        <v/>
      </c>
      <c r="C2330" s="19"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
      <c r="A2331" s="2" t="str">
        <f t="shared" si="513"/>
        <v/>
      </c>
      <c r="B2331" s="2" t="str">
        <f>IF(OR(Settings!$B$42="",C2331=Settings!$B$42), IF(AND(TRIM(INDEX(StartDateValues,ROW(A2331)))&lt;&gt;"",INDEX(StartDateValues,ROW(A2331))&gt;0),INT(INDEX(StartDateValues,ROW(A2331))),""),"")</f>
        <v/>
      </c>
      <c r="C2331" s="19"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
      <c r="A2332" s="2" t="str">
        <f t="shared" si="513"/>
        <v/>
      </c>
      <c r="B2332" s="2" t="str">
        <f>IF(OR(Settings!$B$42="",C2332=Settings!$B$42), IF(AND(TRIM(INDEX(StartDateValues,ROW(A2332)))&lt;&gt;"",INDEX(StartDateValues,ROW(A2332))&gt;0),INT(INDEX(StartDateValues,ROW(A2332))),""),"")</f>
        <v/>
      </c>
      <c r="C2332" s="19"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
      <c r="A2333" s="2" t="str">
        <f t="shared" si="513"/>
        <v/>
      </c>
      <c r="B2333" s="2" t="str">
        <f>IF(OR(Settings!$B$42="",C2333=Settings!$B$42), IF(AND(TRIM(INDEX(StartDateValues,ROW(A2333)))&lt;&gt;"",INDEX(StartDateValues,ROW(A2333))&gt;0),INT(INDEX(StartDateValues,ROW(A2333))),""),"")</f>
        <v/>
      </c>
      <c r="C2333" s="19"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
      <c r="A2334" s="2" t="str">
        <f t="shared" si="513"/>
        <v/>
      </c>
      <c r="B2334" s="2" t="str">
        <f>IF(OR(Settings!$B$42="",C2334=Settings!$B$42), IF(AND(TRIM(INDEX(StartDateValues,ROW(A2334)))&lt;&gt;"",INDEX(StartDateValues,ROW(A2334))&gt;0),INT(INDEX(StartDateValues,ROW(A2334))),""),"")</f>
        <v/>
      </c>
      <c r="C2334" s="19"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
      <c r="A2335" s="2" t="str">
        <f t="shared" si="513"/>
        <v/>
      </c>
      <c r="B2335" s="2" t="str">
        <f>IF(OR(Settings!$B$42="",C2335=Settings!$B$42), IF(AND(TRIM(INDEX(StartDateValues,ROW(A2335)))&lt;&gt;"",INDEX(StartDateValues,ROW(A2335))&gt;0),INT(INDEX(StartDateValues,ROW(A2335))),""),"")</f>
        <v/>
      </c>
      <c r="C2335" s="19"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
      <c r="A2336" s="2" t="str">
        <f t="shared" si="513"/>
        <v/>
      </c>
      <c r="B2336" s="2" t="str">
        <f>IF(OR(Settings!$B$42="",C2336=Settings!$B$42), IF(AND(TRIM(INDEX(StartDateValues,ROW(A2336)))&lt;&gt;"",INDEX(StartDateValues,ROW(A2336))&gt;0),INT(INDEX(StartDateValues,ROW(A2336))),""),"")</f>
        <v/>
      </c>
      <c r="C2336" s="19"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
      <c r="A2337" s="2" t="str">
        <f t="shared" si="513"/>
        <v/>
      </c>
      <c r="B2337" s="2" t="str">
        <f>IF(OR(Settings!$B$42="",C2337=Settings!$B$42), IF(AND(TRIM(INDEX(StartDateValues,ROW(A2337)))&lt;&gt;"",INDEX(StartDateValues,ROW(A2337))&gt;0),INT(INDEX(StartDateValues,ROW(A2337))),""),"")</f>
        <v/>
      </c>
      <c r="C2337" s="19"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
      <c r="A2338" s="2" t="str">
        <f t="shared" si="513"/>
        <v/>
      </c>
      <c r="B2338" s="2" t="str">
        <f>IF(OR(Settings!$B$42="",C2338=Settings!$B$42), IF(AND(TRIM(INDEX(StartDateValues,ROW(A2338)))&lt;&gt;"",INDEX(StartDateValues,ROW(A2338))&gt;0),INT(INDEX(StartDateValues,ROW(A2338))),""),"")</f>
        <v/>
      </c>
      <c r="C2338" s="19"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
      <c r="A2339" s="2" t="str">
        <f t="shared" si="513"/>
        <v/>
      </c>
      <c r="B2339" s="2" t="str">
        <f>IF(OR(Settings!$B$42="",C2339=Settings!$B$42), IF(AND(TRIM(INDEX(StartDateValues,ROW(A2339)))&lt;&gt;"",INDEX(StartDateValues,ROW(A2339))&gt;0),INT(INDEX(StartDateValues,ROW(A2339))),""),"")</f>
        <v/>
      </c>
      <c r="C2339" s="19"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
      <c r="A2340" s="2" t="str">
        <f t="shared" si="513"/>
        <v/>
      </c>
      <c r="B2340" s="2" t="str">
        <f>IF(OR(Settings!$B$42="",C2340=Settings!$B$42), IF(AND(TRIM(INDEX(StartDateValues,ROW(A2340)))&lt;&gt;"",INDEX(StartDateValues,ROW(A2340))&gt;0),INT(INDEX(StartDateValues,ROW(A2340))),""),"")</f>
        <v/>
      </c>
      <c r="C2340" s="19"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
      <c r="A2341" s="2" t="str">
        <f t="shared" si="513"/>
        <v/>
      </c>
      <c r="B2341" s="2" t="str">
        <f>IF(OR(Settings!$B$42="",C2341=Settings!$B$42), IF(AND(TRIM(INDEX(StartDateValues,ROW(A2341)))&lt;&gt;"",INDEX(StartDateValues,ROW(A2341))&gt;0),INT(INDEX(StartDateValues,ROW(A2341))),""),"")</f>
        <v/>
      </c>
      <c r="C2341" s="19"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
      <c r="A2342" s="2" t="str">
        <f t="shared" si="513"/>
        <v/>
      </c>
      <c r="B2342" s="2" t="str">
        <f>IF(OR(Settings!$B$42="",C2342=Settings!$B$42), IF(AND(TRIM(INDEX(StartDateValues,ROW(A2342)))&lt;&gt;"",INDEX(StartDateValues,ROW(A2342))&gt;0),INT(INDEX(StartDateValues,ROW(A2342))),""),"")</f>
        <v/>
      </c>
      <c r="C2342" s="19"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
      <c r="A2343" s="2" t="str">
        <f t="shared" si="513"/>
        <v/>
      </c>
      <c r="B2343" s="2" t="str">
        <f>IF(OR(Settings!$B$42="",C2343=Settings!$B$42), IF(AND(TRIM(INDEX(StartDateValues,ROW(A2343)))&lt;&gt;"",INDEX(StartDateValues,ROW(A2343))&gt;0),INT(INDEX(StartDateValues,ROW(A2343))),""),"")</f>
        <v/>
      </c>
      <c r="C2343" s="19"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
      <c r="A2344" s="2" t="str">
        <f t="shared" si="513"/>
        <v/>
      </c>
      <c r="B2344" s="2" t="str">
        <f>IF(OR(Settings!$B$42="",C2344=Settings!$B$42), IF(AND(TRIM(INDEX(StartDateValues,ROW(A2344)))&lt;&gt;"",INDEX(StartDateValues,ROW(A2344))&gt;0),INT(INDEX(StartDateValues,ROW(A2344))),""),"")</f>
        <v/>
      </c>
      <c r="C2344" s="19"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
      <c r="A2345" s="2" t="str">
        <f t="shared" si="513"/>
        <v/>
      </c>
      <c r="B2345" s="2" t="str">
        <f>IF(OR(Settings!$B$42="",C2345=Settings!$B$42), IF(AND(TRIM(INDEX(StartDateValues,ROW(A2345)))&lt;&gt;"",INDEX(StartDateValues,ROW(A2345))&gt;0),INT(INDEX(StartDateValues,ROW(A2345))),""),"")</f>
        <v/>
      </c>
      <c r="C2345" s="19"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
      <c r="A2346" s="2" t="str">
        <f t="shared" si="513"/>
        <v/>
      </c>
      <c r="B2346" s="2" t="str">
        <f>IF(OR(Settings!$B$42="",C2346=Settings!$B$42), IF(AND(TRIM(INDEX(StartDateValues,ROW(A2346)))&lt;&gt;"",INDEX(StartDateValues,ROW(A2346))&gt;0),INT(INDEX(StartDateValues,ROW(A2346))),""),"")</f>
        <v/>
      </c>
      <c r="C2346" s="19"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
      <c r="A2347" s="2" t="str">
        <f t="shared" si="513"/>
        <v/>
      </c>
      <c r="B2347" s="2" t="str">
        <f>IF(OR(Settings!$B$42="",C2347=Settings!$B$42), IF(AND(TRIM(INDEX(StartDateValues,ROW(A2347)))&lt;&gt;"",INDEX(StartDateValues,ROW(A2347))&gt;0),INT(INDEX(StartDateValues,ROW(A2347))),""),"")</f>
        <v/>
      </c>
      <c r="C2347" s="19"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
      <c r="A2348" s="2" t="str">
        <f t="shared" si="513"/>
        <v/>
      </c>
      <c r="B2348" s="2" t="str">
        <f>IF(OR(Settings!$B$42="",C2348=Settings!$B$42), IF(AND(TRIM(INDEX(StartDateValues,ROW(A2348)))&lt;&gt;"",INDEX(StartDateValues,ROW(A2348))&gt;0),INT(INDEX(StartDateValues,ROW(A2348))),""),"")</f>
        <v/>
      </c>
      <c r="C2348" s="19"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
      <c r="A2349" s="2" t="str">
        <f t="shared" si="513"/>
        <v/>
      </c>
      <c r="B2349" s="2" t="str">
        <f>IF(OR(Settings!$B$42="",C2349=Settings!$B$42), IF(AND(TRIM(INDEX(StartDateValues,ROW(A2349)))&lt;&gt;"",INDEX(StartDateValues,ROW(A2349))&gt;0),INT(INDEX(StartDateValues,ROW(A2349))),""),"")</f>
        <v/>
      </c>
      <c r="C2349" s="19"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
      <c r="A2350" s="2" t="str">
        <f t="shared" si="513"/>
        <v/>
      </c>
      <c r="B2350" s="2" t="str">
        <f>IF(OR(Settings!$B$42="",C2350=Settings!$B$42), IF(AND(TRIM(INDEX(StartDateValues,ROW(A2350)))&lt;&gt;"",INDEX(StartDateValues,ROW(A2350))&gt;0),INT(INDEX(StartDateValues,ROW(A2350))),""),"")</f>
        <v/>
      </c>
      <c r="C2350" s="19"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
      <c r="A2351" s="2" t="str">
        <f t="shared" si="513"/>
        <v/>
      </c>
      <c r="B2351" s="2" t="str">
        <f>IF(OR(Settings!$B$42="",C2351=Settings!$B$42), IF(AND(TRIM(INDEX(StartDateValues,ROW(A2351)))&lt;&gt;"",INDEX(StartDateValues,ROW(A2351))&gt;0),INT(INDEX(StartDateValues,ROW(A2351))),""),"")</f>
        <v/>
      </c>
      <c r="C2351" s="19"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
      <c r="A2352" s="2" t="str">
        <f t="shared" si="513"/>
        <v/>
      </c>
      <c r="B2352" s="2" t="str">
        <f>IF(OR(Settings!$B$42="",C2352=Settings!$B$42), IF(AND(TRIM(INDEX(StartDateValues,ROW(A2352)))&lt;&gt;"",INDEX(StartDateValues,ROW(A2352))&gt;0),INT(INDEX(StartDateValues,ROW(A2352))),""),"")</f>
        <v/>
      </c>
      <c r="C2352" s="19"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
      <c r="A2353" s="2" t="str">
        <f t="shared" si="513"/>
        <v/>
      </c>
      <c r="B2353" s="2" t="str">
        <f>IF(OR(Settings!$B$42="",C2353=Settings!$B$42), IF(AND(TRIM(INDEX(StartDateValues,ROW(A2353)))&lt;&gt;"",INDEX(StartDateValues,ROW(A2353))&gt;0),INT(INDEX(StartDateValues,ROW(A2353))),""),"")</f>
        <v/>
      </c>
      <c r="C2353" s="19"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
      <c r="A2354" s="2" t="str">
        <f t="shared" si="513"/>
        <v/>
      </c>
      <c r="B2354" s="2" t="str">
        <f>IF(OR(Settings!$B$42="",C2354=Settings!$B$42), IF(AND(TRIM(INDEX(StartDateValues,ROW(A2354)))&lt;&gt;"",INDEX(StartDateValues,ROW(A2354))&gt;0),INT(INDEX(StartDateValues,ROW(A2354))),""),"")</f>
        <v/>
      </c>
      <c r="C2354" s="19"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
      <c r="A2355" s="2" t="str">
        <f t="shared" si="513"/>
        <v/>
      </c>
      <c r="B2355" s="2" t="str">
        <f>IF(OR(Settings!$B$42="",C2355=Settings!$B$42), IF(AND(TRIM(INDEX(StartDateValues,ROW(A2355)))&lt;&gt;"",INDEX(StartDateValues,ROW(A2355))&gt;0),INT(INDEX(StartDateValues,ROW(A2355))),""),"")</f>
        <v/>
      </c>
      <c r="C2355" s="19"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
      <c r="A2356" s="2" t="str">
        <f t="shared" si="513"/>
        <v/>
      </c>
      <c r="B2356" s="2" t="str">
        <f>IF(OR(Settings!$B$42="",C2356=Settings!$B$42), IF(AND(TRIM(INDEX(StartDateValues,ROW(A2356)))&lt;&gt;"",INDEX(StartDateValues,ROW(A2356))&gt;0),INT(INDEX(StartDateValues,ROW(A2356))),""),"")</f>
        <v/>
      </c>
      <c r="C2356" s="19"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
      <c r="A2357" s="2" t="str">
        <f t="shared" si="513"/>
        <v/>
      </c>
      <c r="B2357" s="2" t="str">
        <f>IF(OR(Settings!$B$42="",C2357=Settings!$B$42), IF(AND(TRIM(INDEX(StartDateValues,ROW(A2357)))&lt;&gt;"",INDEX(StartDateValues,ROW(A2357))&gt;0),INT(INDEX(StartDateValues,ROW(A2357))),""),"")</f>
        <v/>
      </c>
      <c r="C2357" s="19"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
      <c r="A2358" s="2" t="str">
        <f t="shared" si="513"/>
        <v/>
      </c>
      <c r="B2358" s="2" t="str">
        <f>IF(OR(Settings!$B$42="",C2358=Settings!$B$42), IF(AND(TRIM(INDEX(StartDateValues,ROW(A2358)))&lt;&gt;"",INDEX(StartDateValues,ROW(A2358))&gt;0),INT(INDEX(StartDateValues,ROW(A2358))),""),"")</f>
        <v/>
      </c>
      <c r="C2358" s="19"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
      <c r="A2359" s="2" t="str">
        <f t="shared" si="513"/>
        <v/>
      </c>
      <c r="B2359" s="2" t="str">
        <f>IF(OR(Settings!$B$42="",C2359=Settings!$B$42), IF(AND(TRIM(INDEX(StartDateValues,ROW(A2359)))&lt;&gt;"",INDEX(StartDateValues,ROW(A2359))&gt;0),INT(INDEX(StartDateValues,ROW(A2359))),""),"")</f>
        <v/>
      </c>
      <c r="C2359" s="19"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
      <c r="A2360" s="2" t="str">
        <f t="shared" si="513"/>
        <v/>
      </c>
      <c r="B2360" s="2" t="str">
        <f>IF(OR(Settings!$B$42="",C2360=Settings!$B$42), IF(AND(TRIM(INDEX(StartDateValues,ROW(A2360)))&lt;&gt;"",INDEX(StartDateValues,ROW(A2360))&gt;0),INT(INDEX(StartDateValues,ROW(A2360))),""),"")</f>
        <v/>
      </c>
      <c r="C2360" s="19"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
      <c r="A2361" s="2" t="str">
        <f t="shared" si="513"/>
        <v/>
      </c>
      <c r="B2361" s="2" t="str">
        <f>IF(OR(Settings!$B$42="",C2361=Settings!$B$42), IF(AND(TRIM(INDEX(StartDateValues,ROW(A2361)))&lt;&gt;"",INDEX(StartDateValues,ROW(A2361))&gt;0),INT(INDEX(StartDateValues,ROW(A2361))),""),"")</f>
        <v/>
      </c>
      <c r="C2361" s="19"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
      <c r="A2362" s="2" t="str">
        <f t="shared" si="513"/>
        <v/>
      </c>
      <c r="B2362" s="2" t="str">
        <f>IF(OR(Settings!$B$42="",C2362=Settings!$B$42), IF(AND(TRIM(INDEX(StartDateValues,ROW(A2362)))&lt;&gt;"",INDEX(StartDateValues,ROW(A2362))&gt;0),INT(INDEX(StartDateValues,ROW(A2362))),""),"")</f>
        <v/>
      </c>
      <c r="C2362" s="19"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
      <c r="A2363" s="2" t="str">
        <f t="shared" si="513"/>
        <v/>
      </c>
      <c r="B2363" s="2" t="str">
        <f>IF(OR(Settings!$B$42="",C2363=Settings!$B$42), IF(AND(TRIM(INDEX(StartDateValues,ROW(A2363)))&lt;&gt;"",INDEX(StartDateValues,ROW(A2363))&gt;0),INT(INDEX(StartDateValues,ROW(A2363))),""),"")</f>
        <v/>
      </c>
      <c r="C2363" s="19"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
      <c r="A2364" s="2" t="str">
        <f t="shared" si="513"/>
        <v/>
      </c>
      <c r="B2364" s="2" t="str">
        <f>IF(OR(Settings!$B$42="",C2364=Settings!$B$42), IF(AND(TRIM(INDEX(StartDateValues,ROW(A2364)))&lt;&gt;"",INDEX(StartDateValues,ROW(A2364))&gt;0),INT(INDEX(StartDateValues,ROW(A2364))),""),"")</f>
        <v/>
      </c>
      <c r="C2364" s="19"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
      <c r="A2365" s="2" t="str">
        <f t="shared" si="513"/>
        <v/>
      </c>
      <c r="B2365" s="2" t="str">
        <f>IF(OR(Settings!$B$42="",C2365=Settings!$B$42), IF(AND(TRIM(INDEX(StartDateValues,ROW(A2365)))&lt;&gt;"",INDEX(StartDateValues,ROW(A2365))&gt;0),INT(INDEX(StartDateValues,ROW(A2365))),""),"")</f>
        <v/>
      </c>
      <c r="C2365" s="19"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
      <c r="A2366" s="2" t="str">
        <f t="shared" si="513"/>
        <v/>
      </c>
      <c r="B2366" s="2" t="str">
        <f>IF(OR(Settings!$B$42="",C2366=Settings!$B$42), IF(AND(TRIM(INDEX(StartDateValues,ROW(A2366)))&lt;&gt;"",INDEX(StartDateValues,ROW(A2366))&gt;0),INT(INDEX(StartDateValues,ROW(A2366))),""),"")</f>
        <v/>
      </c>
      <c r="C2366" s="19"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
      <c r="A2367" s="2" t="str">
        <f t="shared" si="513"/>
        <v/>
      </c>
      <c r="B2367" s="2" t="str">
        <f>IF(OR(Settings!$B$42="",C2367=Settings!$B$42), IF(AND(TRIM(INDEX(StartDateValues,ROW(A2367)))&lt;&gt;"",INDEX(StartDateValues,ROW(A2367))&gt;0),INT(INDEX(StartDateValues,ROW(A2367))),""),"")</f>
        <v/>
      </c>
      <c r="C2367" s="19"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
      <c r="A2368" s="2" t="str">
        <f t="shared" si="513"/>
        <v/>
      </c>
      <c r="B2368" s="2" t="str">
        <f>IF(OR(Settings!$B$42="",C2368=Settings!$B$42), IF(AND(TRIM(INDEX(StartDateValues,ROW(A2368)))&lt;&gt;"",INDEX(StartDateValues,ROW(A2368))&gt;0),INT(INDEX(StartDateValues,ROW(A2368))),""),"")</f>
        <v/>
      </c>
      <c r="C2368" s="19"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
      <c r="A2369" s="2" t="str">
        <f t="shared" si="513"/>
        <v/>
      </c>
      <c r="B2369" s="2" t="str">
        <f>IF(OR(Settings!$B$42="",C2369=Settings!$B$42), IF(AND(TRIM(INDEX(StartDateValues,ROW(A2369)))&lt;&gt;"",INDEX(StartDateValues,ROW(A2369))&gt;0),INT(INDEX(StartDateValues,ROW(A2369))),""),"")</f>
        <v/>
      </c>
      <c r="C2369" s="19"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19"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
      <c r="A2371" s="2" t="str">
        <f t="shared" si="527"/>
        <v/>
      </c>
      <c r="B2371" s="2" t="str">
        <f>IF(OR(Settings!$B$42="",C2371=Settings!$B$42), IF(AND(TRIM(INDEX(StartDateValues,ROW(A2371)))&lt;&gt;"",INDEX(StartDateValues,ROW(A2371))&gt;0),INT(INDEX(StartDateValues,ROW(A2371))),""),"")</f>
        <v/>
      </c>
      <c r="C2371" s="19"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
      <c r="A2372" s="2" t="str">
        <f t="shared" si="527"/>
        <v/>
      </c>
      <c r="B2372" s="2" t="str">
        <f>IF(OR(Settings!$B$42="",C2372=Settings!$B$42), IF(AND(TRIM(INDEX(StartDateValues,ROW(A2372)))&lt;&gt;"",INDEX(StartDateValues,ROW(A2372))&gt;0),INT(INDEX(StartDateValues,ROW(A2372))),""),"")</f>
        <v/>
      </c>
      <c r="C2372" s="19"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
      <c r="A2373" s="2" t="str">
        <f t="shared" si="527"/>
        <v/>
      </c>
      <c r="B2373" s="2" t="str">
        <f>IF(OR(Settings!$B$42="",C2373=Settings!$B$42), IF(AND(TRIM(INDEX(StartDateValues,ROW(A2373)))&lt;&gt;"",INDEX(StartDateValues,ROW(A2373))&gt;0),INT(INDEX(StartDateValues,ROW(A2373))),""),"")</f>
        <v/>
      </c>
      <c r="C2373" s="19"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
      <c r="A2374" s="2" t="str">
        <f t="shared" si="527"/>
        <v/>
      </c>
      <c r="B2374" s="2" t="str">
        <f>IF(OR(Settings!$B$42="",C2374=Settings!$B$42), IF(AND(TRIM(INDEX(StartDateValues,ROW(A2374)))&lt;&gt;"",INDEX(StartDateValues,ROW(A2374))&gt;0),INT(INDEX(StartDateValues,ROW(A2374))),""),"")</f>
        <v/>
      </c>
      <c r="C2374" s="19"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
      <c r="A2375" s="2" t="str">
        <f t="shared" si="527"/>
        <v/>
      </c>
      <c r="B2375" s="2" t="str">
        <f>IF(OR(Settings!$B$42="",C2375=Settings!$B$42), IF(AND(TRIM(INDEX(StartDateValues,ROW(A2375)))&lt;&gt;"",INDEX(StartDateValues,ROW(A2375))&gt;0),INT(INDEX(StartDateValues,ROW(A2375))),""),"")</f>
        <v/>
      </c>
      <c r="C2375" s="19"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
      <c r="A2376" s="2" t="str">
        <f t="shared" si="527"/>
        <v/>
      </c>
      <c r="B2376" s="2" t="str">
        <f>IF(OR(Settings!$B$42="",C2376=Settings!$B$42), IF(AND(TRIM(INDEX(StartDateValues,ROW(A2376)))&lt;&gt;"",INDEX(StartDateValues,ROW(A2376))&gt;0),INT(INDEX(StartDateValues,ROW(A2376))),""),"")</f>
        <v/>
      </c>
      <c r="C2376" s="19"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
      <c r="A2377" s="2" t="str">
        <f t="shared" si="527"/>
        <v/>
      </c>
      <c r="B2377" s="2" t="str">
        <f>IF(OR(Settings!$B$42="",C2377=Settings!$B$42), IF(AND(TRIM(INDEX(StartDateValues,ROW(A2377)))&lt;&gt;"",INDEX(StartDateValues,ROW(A2377))&gt;0),INT(INDEX(StartDateValues,ROW(A2377))),""),"")</f>
        <v/>
      </c>
      <c r="C2377" s="19"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
      <c r="A2378" s="2" t="str">
        <f t="shared" si="527"/>
        <v/>
      </c>
      <c r="B2378" s="2" t="str">
        <f>IF(OR(Settings!$B$42="",C2378=Settings!$B$42), IF(AND(TRIM(INDEX(StartDateValues,ROW(A2378)))&lt;&gt;"",INDEX(StartDateValues,ROW(A2378))&gt;0),INT(INDEX(StartDateValues,ROW(A2378))),""),"")</f>
        <v/>
      </c>
      <c r="C2378" s="19"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
      <c r="A2379" s="2" t="str">
        <f t="shared" si="527"/>
        <v/>
      </c>
      <c r="B2379" s="2" t="str">
        <f>IF(OR(Settings!$B$42="",C2379=Settings!$B$42), IF(AND(TRIM(INDEX(StartDateValues,ROW(A2379)))&lt;&gt;"",INDEX(StartDateValues,ROW(A2379))&gt;0),INT(INDEX(StartDateValues,ROW(A2379))),""),"")</f>
        <v/>
      </c>
      <c r="C2379" s="19"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
      <c r="A2380" s="2" t="str">
        <f t="shared" si="527"/>
        <v/>
      </c>
      <c r="B2380" s="2" t="str">
        <f>IF(OR(Settings!$B$42="",C2380=Settings!$B$42), IF(AND(TRIM(INDEX(StartDateValues,ROW(A2380)))&lt;&gt;"",INDEX(StartDateValues,ROW(A2380))&gt;0),INT(INDEX(StartDateValues,ROW(A2380))),""),"")</f>
        <v/>
      </c>
      <c r="C2380" s="19"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
      <c r="A2381" s="2" t="str">
        <f t="shared" si="527"/>
        <v/>
      </c>
      <c r="B2381" s="2" t="str">
        <f>IF(OR(Settings!$B$42="",C2381=Settings!$B$42), IF(AND(TRIM(INDEX(StartDateValues,ROW(A2381)))&lt;&gt;"",INDEX(StartDateValues,ROW(A2381))&gt;0),INT(INDEX(StartDateValues,ROW(A2381))),""),"")</f>
        <v/>
      </c>
      <c r="C2381" s="19"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
      <c r="A2382" s="2" t="str">
        <f t="shared" si="527"/>
        <v/>
      </c>
      <c r="B2382" s="2" t="str">
        <f>IF(OR(Settings!$B$42="",C2382=Settings!$B$42), IF(AND(TRIM(INDEX(StartDateValues,ROW(A2382)))&lt;&gt;"",INDEX(StartDateValues,ROW(A2382))&gt;0),INT(INDEX(StartDateValues,ROW(A2382))),""),"")</f>
        <v/>
      </c>
      <c r="C2382" s="19"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
      <c r="A2383" s="2" t="str">
        <f t="shared" si="527"/>
        <v/>
      </c>
      <c r="B2383" s="2" t="str">
        <f>IF(OR(Settings!$B$42="",C2383=Settings!$B$42), IF(AND(TRIM(INDEX(StartDateValues,ROW(A2383)))&lt;&gt;"",INDEX(StartDateValues,ROW(A2383))&gt;0),INT(INDEX(StartDateValues,ROW(A2383))),""),"")</f>
        <v/>
      </c>
      <c r="C2383" s="19"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
      <c r="A2384" s="2" t="str">
        <f t="shared" si="527"/>
        <v/>
      </c>
      <c r="B2384" s="2" t="str">
        <f>IF(OR(Settings!$B$42="",C2384=Settings!$B$42), IF(AND(TRIM(INDEX(StartDateValues,ROW(A2384)))&lt;&gt;"",INDEX(StartDateValues,ROW(A2384))&gt;0),INT(INDEX(StartDateValues,ROW(A2384))),""),"")</f>
        <v/>
      </c>
      <c r="C2384" s="19"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
      <c r="A2385" s="2" t="str">
        <f t="shared" si="527"/>
        <v/>
      </c>
      <c r="B2385" s="2" t="str">
        <f>IF(OR(Settings!$B$42="",C2385=Settings!$B$42), IF(AND(TRIM(INDEX(StartDateValues,ROW(A2385)))&lt;&gt;"",INDEX(StartDateValues,ROW(A2385))&gt;0),INT(INDEX(StartDateValues,ROW(A2385))),""),"")</f>
        <v/>
      </c>
      <c r="C2385" s="19"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
      <c r="A2386" s="2" t="str">
        <f t="shared" si="527"/>
        <v/>
      </c>
      <c r="B2386" s="2" t="str">
        <f>IF(OR(Settings!$B$42="",C2386=Settings!$B$42), IF(AND(TRIM(INDEX(StartDateValues,ROW(A2386)))&lt;&gt;"",INDEX(StartDateValues,ROW(A2386))&gt;0),INT(INDEX(StartDateValues,ROW(A2386))),""),"")</f>
        <v/>
      </c>
      <c r="C2386" s="19"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
      <c r="A2387" s="2" t="str">
        <f t="shared" si="527"/>
        <v/>
      </c>
      <c r="B2387" s="2" t="str">
        <f>IF(OR(Settings!$B$42="",C2387=Settings!$B$42), IF(AND(TRIM(INDEX(StartDateValues,ROW(A2387)))&lt;&gt;"",INDEX(StartDateValues,ROW(A2387))&gt;0),INT(INDEX(StartDateValues,ROW(A2387))),""),"")</f>
        <v/>
      </c>
      <c r="C2387" s="19"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
      <c r="A2388" s="2" t="str">
        <f t="shared" si="527"/>
        <v/>
      </c>
      <c r="B2388" s="2" t="str">
        <f>IF(OR(Settings!$B$42="",C2388=Settings!$B$42), IF(AND(TRIM(INDEX(StartDateValues,ROW(A2388)))&lt;&gt;"",INDEX(StartDateValues,ROW(A2388))&gt;0),INT(INDEX(StartDateValues,ROW(A2388))),""),"")</f>
        <v/>
      </c>
      <c r="C2388" s="19"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
      <c r="A2389" s="2" t="str">
        <f t="shared" si="527"/>
        <v/>
      </c>
      <c r="B2389" s="2" t="str">
        <f>IF(OR(Settings!$B$42="",C2389=Settings!$B$42), IF(AND(TRIM(INDEX(StartDateValues,ROW(A2389)))&lt;&gt;"",INDEX(StartDateValues,ROW(A2389))&gt;0),INT(INDEX(StartDateValues,ROW(A2389))),""),"")</f>
        <v/>
      </c>
      <c r="C2389" s="19"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
      <c r="A2390" s="2" t="str">
        <f t="shared" si="527"/>
        <v/>
      </c>
      <c r="B2390" s="2" t="str">
        <f>IF(OR(Settings!$B$42="",C2390=Settings!$B$42), IF(AND(TRIM(INDEX(StartDateValues,ROW(A2390)))&lt;&gt;"",INDEX(StartDateValues,ROW(A2390))&gt;0),INT(INDEX(StartDateValues,ROW(A2390))),""),"")</f>
        <v/>
      </c>
      <c r="C2390" s="19"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
      <c r="A2391" s="2" t="str">
        <f t="shared" si="527"/>
        <v/>
      </c>
      <c r="B2391" s="2" t="str">
        <f>IF(OR(Settings!$B$42="",C2391=Settings!$B$42), IF(AND(TRIM(INDEX(StartDateValues,ROW(A2391)))&lt;&gt;"",INDEX(StartDateValues,ROW(A2391))&gt;0),INT(INDEX(StartDateValues,ROW(A2391))),""),"")</f>
        <v/>
      </c>
      <c r="C2391" s="19"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
      <c r="A2392" s="2" t="str">
        <f t="shared" si="527"/>
        <v/>
      </c>
      <c r="B2392" s="2" t="str">
        <f>IF(OR(Settings!$B$42="",C2392=Settings!$B$42), IF(AND(TRIM(INDEX(StartDateValues,ROW(A2392)))&lt;&gt;"",INDEX(StartDateValues,ROW(A2392))&gt;0),INT(INDEX(StartDateValues,ROW(A2392))),""),"")</f>
        <v/>
      </c>
      <c r="C2392" s="19"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
      <c r="A2393" s="2" t="str">
        <f t="shared" si="527"/>
        <v/>
      </c>
      <c r="B2393" s="2" t="str">
        <f>IF(OR(Settings!$B$42="",C2393=Settings!$B$42), IF(AND(TRIM(INDEX(StartDateValues,ROW(A2393)))&lt;&gt;"",INDEX(StartDateValues,ROW(A2393))&gt;0),INT(INDEX(StartDateValues,ROW(A2393))),""),"")</f>
        <v/>
      </c>
      <c r="C2393" s="19"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
      <c r="A2394" s="2" t="str">
        <f t="shared" si="527"/>
        <v/>
      </c>
      <c r="B2394" s="2" t="str">
        <f>IF(OR(Settings!$B$42="",C2394=Settings!$B$42), IF(AND(TRIM(INDEX(StartDateValues,ROW(A2394)))&lt;&gt;"",INDEX(StartDateValues,ROW(A2394))&gt;0),INT(INDEX(StartDateValues,ROW(A2394))),""),"")</f>
        <v/>
      </c>
      <c r="C2394" s="19"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
      <c r="A2395" s="2" t="str">
        <f t="shared" si="527"/>
        <v/>
      </c>
      <c r="B2395" s="2" t="str">
        <f>IF(OR(Settings!$B$42="",C2395=Settings!$B$42), IF(AND(TRIM(INDEX(StartDateValues,ROW(A2395)))&lt;&gt;"",INDEX(StartDateValues,ROW(A2395))&gt;0),INT(INDEX(StartDateValues,ROW(A2395))),""),"")</f>
        <v/>
      </c>
      <c r="C2395" s="19"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
      <c r="A2396" s="2" t="str">
        <f t="shared" si="527"/>
        <v/>
      </c>
      <c r="B2396" s="2" t="str">
        <f>IF(OR(Settings!$B$42="",C2396=Settings!$B$42), IF(AND(TRIM(INDEX(StartDateValues,ROW(A2396)))&lt;&gt;"",INDEX(StartDateValues,ROW(A2396))&gt;0),INT(INDEX(StartDateValues,ROW(A2396))),""),"")</f>
        <v/>
      </c>
      <c r="C2396" s="19"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
      <c r="A2397" s="2" t="str">
        <f t="shared" si="527"/>
        <v/>
      </c>
      <c r="B2397" s="2" t="str">
        <f>IF(OR(Settings!$B$42="",C2397=Settings!$B$42), IF(AND(TRIM(INDEX(StartDateValues,ROW(A2397)))&lt;&gt;"",INDEX(StartDateValues,ROW(A2397))&gt;0),INT(INDEX(StartDateValues,ROW(A2397))),""),"")</f>
        <v/>
      </c>
      <c r="C2397" s="19"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
      <c r="A2398" s="2" t="str">
        <f t="shared" si="527"/>
        <v/>
      </c>
      <c r="B2398" s="2" t="str">
        <f>IF(OR(Settings!$B$42="",C2398=Settings!$B$42), IF(AND(TRIM(INDEX(StartDateValues,ROW(A2398)))&lt;&gt;"",INDEX(StartDateValues,ROW(A2398))&gt;0),INT(INDEX(StartDateValues,ROW(A2398))),""),"")</f>
        <v/>
      </c>
      <c r="C2398" s="19"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
      <c r="A2399" s="2" t="str">
        <f t="shared" si="527"/>
        <v/>
      </c>
      <c r="B2399" s="2" t="str">
        <f>IF(OR(Settings!$B$42="",C2399=Settings!$B$42), IF(AND(TRIM(INDEX(StartDateValues,ROW(A2399)))&lt;&gt;"",INDEX(StartDateValues,ROW(A2399))&gt;0),INT(INDEX(StartDateValues,ROW(A2399))),""),"")</f>
        <v/>
      </c>
      <c r="C2399" s="19"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
      <c r="A2400" s="2" t="str">
        <f t="shared" si="527"/>
        <v/>
      </c>
      <c r="B2400" s="2" t="str">
        <f>IF(OR(Settings!$B$42="",C2400=Settings!$B$42), IF(AND(TRIM(INDEX(StartDateValues,ROW(A2400)))&lt;&gt;"",INDEX(StartDateValues,ROW(A2400))&gt;0),INT(INDEX(StartDateValues,ROW(A2400))),""),"")</f>
        <v/>
      </c>
      <c r="C2400" s="19"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
      <c r="A2401" s="2" t="str">
        <f t="shared" si="527"/>
        <v/>
      </c>
      <c r="B2401" s="2" t="str">
        <f>IF(OR(Settings!$B$42="",C2401=Settings!$B$42), IF(AND(TRIM(INDEX(StartDateValues,ROW(A2401)))&lt;&gt;"",INDEX(StartDateValues,ROW(A2401))&gt;0),INT(INDEX(StartDateValues,ROW(A2401))),""),"")</f>
        <v/>
      </c>
      <c r="C2401" s="19"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
      <c r="A2402" s="2" t="str">
        <f t="shared" si="527"/>
        <v/>
      </c>
      <c r="B2402" s="2" t="str">
        <f>IF(OR(Settings!$B$42="",C2402=Settings!$B$42), IF(AND(TRIM(INDEX(StartDateValues,ROW(A2402)))&lt;&gt;"",INDEX(StartDateValues,ROW(A2402))&gt;0),INT(INDEX(StartDateValues,ROW(A2402))),""),"")</f>
        <v/>
      </c>
      <c r="C2402" s="19"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
      <c r="A2403" s="2" t="str">
        <f t="shared" si="527"/>
        <v/>
      </c>
      <c r="B2403" s="2" t="str">
        <f>IF(OR(Settings!$B$42="",C2403=Settings!$B$42), IF(AND(TRIM(INDEX(StartDateValues,ROW(A2403)))&lt;&gt;"",INDEX(StartDateValues,ROW(A2403))&gt;0),INT(INDEX(StartDateValues,ROW(A2403))),""),"")</f>
        <v/>
      </c>
      <c r="C2403" s="19"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
      <c r="A2404" s="2" t="str">
        <f t="shared" si="527"/>
        <v/>
      </c>
      <c r="B2404" s="2" t="str">
        <f>IF(OR(Settings!$B$42="",C2404=Settings!$B$42), IF(AND(TRIM(INDEX(StartDateValues,ROW(A2404)))&lt;&gt;"",INDEX(StartDateValues,ROW(A2404))&gt;0),INT(INDEX(StartDateValues,ROW(A2404))),""),"")</f>
        <v/>
      </c>
      <c r="C2404" s="19"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
      <c r="A2405" s="2" t="str">
        <f t="shared" si="527"/>
        <v/>
      </c>
      <c r="B2405" s="2" t="str">
        <f>IF(OR(Settings!$B$42="",C2405=Settings!$B$42), IF(AND(TRIM(INDEX(StartDateValues,ROW(A2405)))&lt;&gt;"",INDEX(StartDateValues,ROW(A2405))&gt;0),INT(INDEX(StartDateValues,ROW(A2405))),""),"")</f>
        <v/>
      </c>
      <c r="C2405" s="19"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
      <c r="A2406" s="2" t="str">
        <f t="shared" si="527"/>
        <v/>
      </c>
      <c r="B2406" s="2" t="str">
        <f>IF(OR(Settings!$B$42="",C2406=Settings!$B$42), IF(AND(TRIM(INDEX(StartDateValues,ROW(A2406)))&lt;&gt;"",INDEX(StartDateValues,ROW(A2406))&gt;0),INT(INDEX(StartDateValues,ROW(A2406))),""),"")</f>
        <v/>
      </c>
      <c r="C2406" s="19"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
      <c r="A2407" s="2" t="str">
        <f t="shared" si="527"/>
        <v/>
      </c>
      <c r="B2407" s="2" t="str">
        <f>IF(OR(Settings!$B$42="",C2407=Settings!$B$42), IF(AND(TRIM(INDEX(StartDateValues,ROW(A2407)))&lt;&gt;"",INDEX(StartDateValues,ROW(A2407))&gt;0),INT(INDEX(StartDateValues,ROW(A2407))),""),"")</f>
        <v/>
      </c>
      <c r="C2407" s="19"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
      <c r="A2408" s="2" t="str">
        <f t="shared" si="527"/>
        <v/>
      </c>
      <c r="B2408" s="2" t="str">
        <f>IF(OR(Settings!$B$42="",C2408=Settings!$B$42), IF(AND(TRIM(INDEX(StartDateValues,ROW(A2408)))&lt;&gt;"",INDEX(StartDateValues,ROW(A2408))&gt;0),INT(INDEX(StartDateValues,ROW(A2408))),""),"")</f>
        <v/>
      </c>
      <c r="C2408" s="19"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
      <c r="A2409" s="2" t="str">
        <f t="shared" si="527"/>
        <v/>
      </c>
      <c r="B2409" s="2" t="str">
        <f>IF(OR(Settings!$B$42="",C2409=Settings!$B$42), IF(AND(TRIM(INDEX(StartDateValues,ROW(A2409)))&lt;&gt;"",INDEX(StartDateValues,ROW(A2409))&gt;0),INT(INDEX(StartDateValues,ROW(A2409))),""),"")</f>
        <v/>
      </c>
      <c r="C2409" s="19"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
      <c r="A2410" s="2" t="str">
        <f t="shared" si="527"/>
        <v/>
      </c>
      <c r="B2410" s="2" t="str">
        <f>IF(OR(Settings!$B$42="",C2410=Settings!$B$42), IF(AND(TRIM(INDEX(StartDateValues,ROW(A2410)))&lt;&gt;"",INDEX(StartDateValues,ROW(A2410))&gt;0),INT(INDEX(StartDateValues,ROW(A2410))),""),"")</f>
        <v/>
      </c>
      <c r="C2410" s="19"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
      <c r="A2411" s="2" t="str">
        <f t="shared" si="527"/>
        <v/>
      </c>
      <c r="B2411" s="2" t="str">
        <f>IF(OR(Settings!$B$42="",C2411=Settings!$B$42), IF(AND(TRIM(INDEX(StartDateValues,ROW(A2411)))&lt;&gt;"",INDEX(StartDateValues,ROW(A2411))&gt;0),INT(INDEX(StartDateValues,ROW(A2411))),""),"")</f>
        <v/>
      </c>
      <c r="C2411" s="19"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
      <c r="A2412" s="2" t="str">
        <f t="shared" si="527"/>
        <v/>
      </c>
      <c r="B2412" s="2" t="str">
        <f>IF(OR(Settings!$B$42="",C2412=Settings!$B$42), IF(AND(TRIM(INDEX(StartDateValues,ROW(A2412)))&lt;&gt;"",INDEX(StartDateValues,ROW(A2412))&gt;0),INT(INDEX(StartDateValues,ROW(A2412))),""),"")</f>
        <v/>
      </c>
      <c r="C2412" s="19"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
      <c r="A2413" s="2" t="str">
        <f t="shared" si="527"/>
        <v/>
      </c>
      <c r="B2413" s="2" t="str">
        <f>IF(OR(Settings!$B$42="",C2413=Settings!$B$42), IF(AND(TRIM(INDEX(StartDateValues,ROW(A2413)))&lt;&gt;"",INDEX(StartDateValues,ROW(A2413))&gt;0),INT(INDEX(StartDateValues,ROW(A2413))),""),"")</f>
        <v/>
      </c>
      <c r="C2413" s="19"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
      <c r="A2414" s="2" t="str">
        <f t="shared" si="527"/>
        <v/>
      </c>
      <c r="B2414" s="2" t="str">
        <f>IF(OR(Settings!$B$42="",C2414=Settings!$B$42), IF(AND(TRIM(INDEX(StartDateValues,ROW(A2414)))&lt;&gt;"",INDEX(StartDateValues,ROW(A2414))&gt;0),INT(INDEX(StartDateValues,ROW(A2414))),""),"")</f>
        <v/>
      </c>
      <c r="C2414" s="19"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
      <c r="A2415" s="2" t="str">
        <f t="shared" si="527"/>
        <v/>
      </c>
      <c r="B2415" s="2" t="str">
        <f>IF(OR(Settings!$B$42="",C2415=Settings!$B$42), IF(AND(TRIM(INDEX(StartDateValues,ROW(A2415)))&lt;&gt;"",INDEX(StartDateValues,ROW(A2415))&gt;0),INT(INDEX(StartDateValues,ROW(A2415))),""),"")</f>
        <v/>
      </c>
      <c r="C2415" s="19"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
      <c r="A2416" s="2" t="str">
        <f t="shared" si="527"/>
        <v/>
      </c>
      <c r="B2416" s="2" t="str">
        <f>IF(OR(Settings!$B$42="",C2416=Settings!$B$42), IF(AND(TRIM(INDEX(StartDateValues,ROW(A2416)))&lt;&gt;"",INDEX(StartDateValues,ROW(A2416))&gt;0),INT(INDEX(StartDateValues,ROW(A2416))),""),"")</f>
        <v/>
      </c>
      <c r="C2416" s="19"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
      <c r="A2417" s="2" t="str">
        <f t="shared" si="527"/>
        <v/>
      </c>
      <c r="B2417" s="2" t="str">
        <f>IF(OR(Settings!$B$42="",C2417=Settings!$B$42), IF(AND(TRIM(INDEX(StartDateValues,ROW(A2417)))&lt;&gt;"",INDEX(StartDateValues,ROW(A2417))&gt;0),INT(INDEX(StartDateValues,ROW(A2417))),""),"")</f>
        <v/>
      </c>
      <c r="C2417" s="19"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
      <c r="A2418" s="2" t="str">
        <f t="shared" si="527"/>
        <v/>
      </c>
      <c r="B2418" s="2" t="str">
        <f>IF(OR(Settings!$B$42="",C2418=Settings!$B$42), IF(AND(TRIM(INDEX(StartDateValues,ROW(A2418)))&lt;&gt;"",INDEX(StartDateValues,ROW(A2418))&gt;0),INT(INDEX(StartDateValues,ROW(A2418))),""),"")</f>
        <v/>
      </c>
      <c r="C2418" s="19"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
      <c r="A2419" s="2" t="str">
        <f t="shared" si="527"/>
        <v/>
      </c>
      <c r="B2419" s="2" t="str">
        <f>IF(OR(Settings!$B$42="",C2419=Settings!$B$42), IF(AND(TRIM(INDEX(StartDateValues,ROW(A2419)))&lt;&gt;"",INDEX(StartDateValues,ROW(A2419))&gt;0),INT(INDEX(StartDateValues,ROW(A2419))),""),"")</f>
        <v/>
      </c>
      <c r="C2419" s="19"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
      <c r="A2420" s="2" t="str">
        <f t="shared" si="527"/>
        <v/>
      </c>
      <c r="B2420" s="2" t="str">
        <f>IF(OR(Settings!$B$42="",C2420=Settings!$B$42), IF(AND(TRIM(INDEX(StartDateValues,ROW(A2420)))&lt;&gt;"",INDEX(StartDateValues,ROW(A2420))&gt;0),INT(INDEX(StartDateValues,ROW(A2420))),""),"")</f>
        <v/>
      </c>
      <c r="C2420" s="19"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
      <c r="A2421" s="2" t="str">
        <f t="shared" si="527"/>
        <v/>
      </c>
      <c r="B2421" s="2" t="str">
        <f>IF(OR(Settings!$B$42="",C2421=Settings!$B$42), IF(AND(TRIM(INDEX(StartDateValues,ROW(A2421)))&lt;&gt;"",INDEX(StartDateValues,ROW(A2421))&gt;0),INT(INDEX(StartDateValues,ROW(A2421))),""),"")</f>
        <v/>
      </c>
      <c r="C2421" s="19"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
      <c r="A2422" s="2" t="str">
        <f t="shared" si="527"/>
        <v/>
      </c>
      <c r="B2422" s="2" t="str">
        <f>IF(OR(Settings!$B$42="",C2422=Settings!$B$42), IF(AND(TRIM(INDEX(StartDateValues,ROW(A2422)))&lt;&gt;"",INDEX(StartDateValues,ROW(A2422))&gt;0),INT(INDEX(StartDateValues,ROW(A2422))),""),"")</f>
        <v/>
      </c>
      <c r="C2422" s="19"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
      <c r="A2423" s="2" t="str">
        <f t="shared" si="527"/>
        <v/>
      </c>
      <c r="B2423" s="2" t="str">
        <f>IF(OR(Settings!$B$42="",C2423=Settings!$B$42), IF(AND(TRIM(INDEX(StartDateValues,ROW(A2423)))&lt;&gt;"",INDEX(StartDateValues,ROW(A2423))&gt;0),INT(INDEX(StartDateValues,ROW(A2423))),""),"")</f>
        <v/>
      </c>
      <c r="C2423" s="19"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
      <c r="A2424" s="2" t="str">
        <f t="shared" si="527"/>
        <v/>
      </c>
      <c r="B2424" s="2" t="str">
        <f>IF(OR(Settings!$B$42="",C2424=Settings!$B$42), IF(AND(TRIM(INDEX(StartDateValues,ROW(A2424)))&lt;&gt;"",INDEX(StartDateValues,ROW(A2424))&gt;0),INT(INDEX(StartDateValues,ROW(A2424))),""),"")</f>
        <v/>
      </c>
      <c r="C2424" s="19"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
      <c r="A2425" s="2" t="str">
        <f t="shared" si="527"/>
        <v/>
      </c>
      <c r="B2425" s="2" t="str">
        <f>IF(OR(Settings!$B$42="",C2425=Settings!$B$42), IF(AND(TRIM(INDEX(StartDateValues,ROW(A2425)))&lt;&gt;"",INDEX(StartDateValues,ROW(A2425))&gt;0),INT(INDEX(StartDateValues,ROW(A2425))),""),"")</f>
        <v/>
      </c>
      <c r="C2425" s="19"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
      <c r="A2426" s="2" t="str">
        <f t="shared" si="527"/>
        <v/>
      </c>
      <c r="B2426" s="2" t="str">
        <f>IF(OR(Settings!$B$42="",C2426=Settings!$B$42), IF(AND(TRIM(INDEX(StartDateValues,ROW(A2426)))&lt;&gt;"",INDEX(StartDateValues,ROW(A2426))&gt;0),INT(INDEX(StartDateValues,ROW(A2426))),""),"")</f>
        <v/>
      </c>
      <c r="C2426" s="19"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
      <c r="A2427" s="2" t="str">
        <f t="shared" si="527"/>
        <v/>
      </c>
      <c r="B2427" s="2" t="str">
        <f>IF(OR(Settings!$B$42="",C2427=Settings!$B$42), IF(AND(TRIM(INDEX(StartDateValues,ROW(A2427)))&lt;&gt;"",INDEX(StartDateValues,ROW(A2427))&gt;0),INT(INDEX(StartDateValues,ROW(A2427))),""),"")</f>
        <v/>
      </c>
      <c r="C2427" s="19"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
      <c r="A2428" s="2" t="str">
        <f t="shared" si="527"/>
        <v/>
      </c>
      <c r="B2428" s="2" t="str">
        <f>IF(OR(Settings!$B$42="",C2428=Settings!$B$42), IF(AND(TRIM(INDEX(StartDateValues,ROW(A2428)))&lt;&gt;"",INDEX(StartDateValues,ROW(A2428))&gt;0),INT(INDEX(StartDateValues,ROW(A2428))),""),"")</f>
        <v/>
      </c>
      <c r="C2428" s="19"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
      <c r="A2429" s="2" t="str">
        <f t="shared" si="527"/>
        <v/>
      </c>
      <c r="B2429" s="2" t="str">
        <f>IF(OR(Settings!$B$42="",C2429=Settings!$B$42), IF(AND(TRIM(INDEX(StartDateValues,ROW(A2429)))&lt;&gt;"",INDEX(StartDateValues,ROW(A2429))&gt;0),INT(INDEX(StartDateValues,ROW(A2429))),""),"")</f>
        <v/>
      </c>
      <c r="C2429" s="19"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
      <c r="A2430" s="2" t="str">
        <f t="shared" si="527"/>
        <v/>
      </c>
      <c r="B2430" s="2" t="str">
        <f>IF(OR(Settings!$B$42="",C2430=Settings!$B$42), IF(AND(TRIM(INDEX(StartDateValues,ROW(A2430)))&lt;&gt;"",INDEX(StartDateValues,ROW(A2430))&gt;0),INT(INDEX(StartDateValues,ROW(A2430))),""),"")</f>
        <v/>
      </c>
      <c r="C2430" s="19"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
      <c r="A2431" s="2" t="str">
        <f t="shared" si="527"/>
        <v/>
      </c>
      <c r="B2431" s="2" t="str">
        <f>IF(OR(Settings!$B$42="",C2431=Settings!$B$42), IF(AND(TRIM(INDEX(StartDateValues,ROW(A2431)))&lt;&gt;"",INDEX(StartDateValues,ROW(A2431))&gt;0),INT(INDEX(StartDateValues,ROW(A2431))),""),"")</f>
        <v/>
      </c>
      <c r="C2431" s="19"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
      <c r="A2432" s="2" t="str">
        <f t="shared" si="527"/>
        <v/>
      </c>
      <c r="B2432" s="2" t="str">
        <f>IF(OR(Settings!$B$42="",C2432=Settings!$B$42), IF(AND(TRIM(INDEX(StartDateValues,ROW(A2432)))&lt;&gt;"",INDEX(StartDateValues,ROW(A2432))&gt;0),INT(INDEX(StartDateValues,ROW(A2432))),""),"")</f>
        <v/>
      </c>
      <c r="C2432" s="19"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
      <c r="A2433" s="2" t="str">
        <f t="shared" si="527"/>
        <v/>
      </c>
      <c r="B2433" s="2" t="str">
        <f>IF(OR(Settings!$B$42="",C2433=Settings!$B$42), IF(AND(TRIM(INDEX(StartDateValues,ROW(A2433)))&lt;&gt;"",INDEX(StartDateValues,ROW(A2433))&gt;0),INT(INDEX(StartDateValues,ROW(A2433))),""),"")</f>
        <v/>
      </c>
      <c r="C2433" s="19"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19"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
      <c r="A2435" s="2" t="str">
        <f t="shared" si="541"/>
        <v/>
      </c>
      <c r="B2435" s="2" t="str">
        <f>IF(OR(Settings!$B$42="",C2435=Settings!$B$42), IF(AND(TRIM(INDEX(StartDateValues,ROW(A2435)))&lt;&gt;"",INDEX(StartDateValues,ROW(A2435))&gt;0),INT(INDEX(StartDateValues,ROW(A2435))),""),"")</f>
        <v/>
      </c>
      <c r="C2435" s="19"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
      <c r="A2436" s="2" t="str">
        <f t="shared" si="541"/>
        <v/>
      </c>
      <c r="B2436" s="2" t="str">
        <f>IF(OR(Settings!$B$42="",C2436=Settings!$B$42), IF(AND(TRIM(INDEX(StartDateValues,ROW(A2436)))&lt;&gt;"",INDEX(StartDateValues,ROW(A2436))&gt;0),INT(INDEX(StartDateValues,ROW(A2436))),""),"")</f>
        <v/>
      </c>
      <c r="C2436" s="19"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
      <c r="A2437" s="2" t="str">
        <f t="shared" si="541"/>
        <v/>
      </c>
      <c r="B2437" s="2" t="str">
        <f>IF(OR(Settings!$B$42="",C2437=Settings!$B$42), IF(AND(TRIM(INDEX(StartDateValues,ROW(A2437)))&lt;&gt;"",INDEX(StartDateValues,ROW(A2437))&gt;0),INT(INDEX(StartDateValues,ROW(A2437))),""),"")</f>
        <v/>
      </c>
      <c r="C2437" s="19"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
      <c r="A2438" s="2" t="str">
        <f t="shared" si="541"/>
        <v/>
      </c>
      <c r="B2438" s="2" t="str">
        <f>IF(OR(Settings!$B$42="",C2438=Settings!$B$42), IF(AND(TRIM(INDEX(StartDateValues,ROW(A2438)))&lt;&gt;"",INDEX(StartDateValues,ROW(A2438))&gt;0),INT(INDEX(StartDateValues,ROW(A2438))),""),"")</f>
        <v/>
      </c>
      <c r="C2438" s="19"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
      <c r="A2439" s="2" t="str">
        <f t="shared" si="541"/>
        <v/>
      </c>
      <c r="B2439" s="2" t="str">
        <f>IF(OR(Settings!$B$42="",C2439=Settings!$B$42), IF(AND(TRIM(INDEX(StartDateValues,ROW(A2439)))&lt;&gt;"",INDEX(StartDateValues,ROW(A2439))&gt;0),INT(INDEX(StartDateValues,ROW(A2439))),""),"")</f>
        <v/>
      </c>
      <c r="C2439" s="19"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
      <c r="A2440" s="2" t="str">
        <f t="shared" si="541"/>
        <v/>
      </c>
      <c r="B2440" s="2" t="str">
        <f>IF(OR(Settings!$B$42="",C2440=Settings!$B$42), IF(AND(TRIM(INDEX(StartDateValues,ROW(A2440)))&lt;&gt;"",INDEX(StartDateValues,ROW(A2440))&gt;0),INT(INDEX(StartDateValues,ROW(A2440))),""),"")</f>
        <v/>
      </c>
      <c r="C2440" s="19"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
      <c r="A2441" s="2" t="str">
        <f t="shared" si="541"/>
        <v/>
      </c>
      <c r="B2441" s="2" t="str">
        <f>IF(OR(Settings!$B$42="",C2441=Settings!$B$42), IF(AND(TRIM(INDEX(StartDateValues,ROW(A2441)))&lt;&gt;"",INDEX(StartDateValues,ROW(A2441))&gt;0),INT(INDEX(StartDateValues,ROW(A2441))),""),"")</f>
        <v/>
      </c>
      <c r="C2441" s="19"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
      <c r="A2442" s="2" t="str">
        <f t="shared" si="541"/>
        <v/>
      </c>
      <c r="B2442" s="2" t="str">
        <f>IF(OR(Settings!$B$42="",C2442=Settings!$B$42), IF(AND(TRIM(INDEX(StartDateValues,ROW(A2442)))&lt;&gt;"",INDEX(StartDateValues,ROW(A2442))&gt;0),INT(INDEX(StartDateValues,ROW(A2442))),""),"")</f>
        <v/>
      </c>
      <c r="C2442" s="19"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
      <c r="A2443" s="2" t="str">
        <f t="shared" si="541"/>
        <v/>
      </c>
      <c r="B2443" s="2" t="str">
        <f>IF(OR(Settings!$B$42="",C2443=Settings!$B$42), IF(AND(TRIM(INDEX(StartDateValues,ROW(A2443)))&lt;&gt;"",INDEX(StartDateValues,ROW(A2443))&gt;0),INT(INDEX(StartDateValues,ROW(A2443))),""),"")</f>
        <v/>
      </c>
      <c r="C2443" s="19"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
      <c r="A2444" s="2" t="str">
        <f t="shared" si="541"/>
        <v/>
      </c>
      <c r="B2444" s="2" t="str">
        <f>IF(OR(Settings!$B$42="",C2444=Settings!$B$42), IF(AND(TRIM(INDEX(StartDateValues,ROW(A2444)))&lt;&gt;"",INDEX(StartDateValues,ROW(A2444))&gt;0),INT(INDEX(StartDateValues,ROW(A2444))),""),"")</f>
        <v/>
      </c>
      <c r="C2444" s="19"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
      <c r="A2445" s="2" t="str">
        <f t="shared" si="541"/>
        <v/>
      </c>
      <c r="B2445" s="2" t="str">
        <f>IF(OR(Settings!$B$42="",C2445=Settings!$B$42), IF(AND(TRIM(INDEX(StartDateValues,ROW(A2445)))&lt;&gt;"",INDEX(StartDateValues,ROW(A2445))&gt;0),INT(INDEX(StartDateValues,ROW(A2445))),""),"")</f>
        <v/>
      </c>
      <c r="C2445" s="19"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
      <c r="A2446" s="2" t="str">
        <f t="shared" si="541"/>
        <v/>
      </c>
      <c r="B2446" s="2" t="str">
        <f>IF(OR(Settings!$B$42="",C2446=Settings!$B$42), IF(AND(TRIM(INDEX(StartDateValues,ROW(A2446)))&lt;&gt;"",INDEX(StartDateValues,ROW(A2446))&gt;0),INT(INDEX(StartDateValues,ROW(A2446))),""),"")</f>
        <v/>
      </c>
      <c r="C2446" s="19"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
      <c r="A2447" s="2" t="str">
        <f t="shared" si="541"/>
        <v/>
      </c>
      <c r="B2447" s="2" t="str">
        <f>IF(OR(Settings!$B$42="",C2447=Settings!$B$42), IF(AND(TRIM(INDEX(StartDateValues,ROW(A2447)))&lt;&gt;"",INDEX(StartDateValues,ROW(A2447))&gt;0),INT(INDEX(StartDateValues,ROW(A2447))),""),"")</f>
        <v/>
      </c>
      <c r="C2447" s="19"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
      <c r="A2448" s="2" t="str">
        <f t="shared" si="541"/>
        <v/>
      </c>
      <c r="B2448" s="2" t="str">
        <f>IF(OR(Settings!$B$42="",C2448=Settings!$B$42), IF(AND(TRIM(INDEX(StartDateValues,ROW(A2448)))&lt;&gt;"",INDEX(StartDateValues,ROW(A2448))&gt;0),INT(INDEX(StartDateValues,ROW(A2448))),""),"")</f>
        <v/>
      </c>
      <c r="C2448" s="19"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
      <c r="A2449" s="2" t="str">
        <f t="shared" si="541"/>
        <v/>
      </c>
      <c r="B2449" s="2" t="str">
        <f>IF(OR(Settings!$B$42="",C2449=Settings!$B$42), IF(AND(TRIM(INDEX(StartDateValues,ROW(A2449)))&lt;&gt;"",INDEX(StartDateValues,ROW(A2449))&gt;0),INT(INDEX(StartDateValues,ROW(A2449))),""),"")</f>
        <v/>
      </c>
      <c r="C2449" s="19"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
      <c r="A2450" s="2" t="str">
        <f t="shared" si="541"/>
        <v/>
      </c>
      <c r="B2450" s="2" t="str">
        <f>IF(OR(Settings!$B$42="",C2450=Settings!$B$42), IF(AND(TRIM(INDEX(StartDateValues,ROW(A2450)))&lt;&gt;"",INDEX(StartDateValues,ROW(A2450))&gt;0),INT(INDEX(StartDateValues,ROW(A2450))),""),"")</f>
        <v/>
      </c>
      <c r="C2450" s="19"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
      <c r="A2451" s="2" t="str">
        <f t="shared" si="541"/>
        <v/>
      </c>
      <c r="B2451" s="2" t="str">
        <f>IF(OR(Settings!$B$42="",C2451=Settings!$B$42), IF(AND(TRIM(INDEX(StartDateValues,ROW(A2451)))&lt;&gt;"",INDEX(StartDateValues,ROW(A2451))&gt;0),INT(INDEX(StartDateValues,ROW(A2451))),""),"")</f>
        <v/>
      </c>
      <c r="C2451" s="19"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
      <c r="A2452" s="2" t="str">
        <f t="shared" si="541"/>
        <v/>
      </c>
      <c r="B2452" s="2" t="str">
        <f>IF(OR(Settings!$B$42="",C2452=Settings!$B$42), IF(AND(TRIM(INDEX(StartDateValues,ROW(A2452)))&lt;&gt;"",INDEX(StartDateValues,ROW(A2452))&gt;0),INT(INDEX(StartDateValues,ROW(A2452))),""),"")</f>
        <v/>
      </c>
      <c r="C2452" s="19"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
      <c r="A2453" s="2" t="str">
        <f t="shared" si="541"/>
        <v/>
      </c>
      <c r="B2453" s="2" t="str">
        <f>IF(OR(Settings!$B$42="",C2453=Settings!$B$42), IF(AND(TRIM(INDEX(StartDateValues,ROW(A2453)))&lt;&gt;"",INDEX(StartDateValues,ROW(A2453))&gt;0),INT(INDEX(StartDateValues,ROW(A2453))),""),"")</f>
        <v/>
      </c>
      <c r="C2453" s="19"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
      <c r="A2454" s="2" t="str">
        <f t="shared" si="541"/>
        <v/>
      </c>
      <c r="B2454" s="2" t="str">
        <f>IF(OR(Settings!$B$42="",C2454=Settings!$B$42), IF(AND(TRIM(INDEX(StartDateValues,ROW(A2454)))&lt;&gt;"",INDEX(StartDateValues,ROW(A2454))&gt;0),INT(INDEX(StartDateValues,ROW(A2454))),""),"")</f>
        <v/>
      </c>
      <c r="C2454" s="19"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
      <c r="A2455" s="2" t="str">
        <f t="shared" si="541"/>
        <v/>
      </c>
      <c r="B2455" s="2" t="str">
        <f>IF(OR(Settings!$B$42="",C2455=Settings!$B$42), IF(AND(TRIM(INDEX(StartDateValues,ROW(A2455)))&lt;&gt;"",INDEX(StartDateValues,ROW(A2455))&gt;0),INT(INDEX(StartDateValues,ROW(A2455))),""),"")</f>
        <v/>
      </c>
      <c r="C2455" s="19"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
      <c r="A2456" s="2" t="str">
        <f t="shared" si="541"/>
        <v/>
      </c>
      <c r="B2456" s="2" t="str">
        <f>IF(OR(Settings!$B$42="",C2456=Settings!$B$42), IF(AND(TRIM(INDEX(StartDateValues,ROW(A2456)))&lt;&gt;"",INDEX(StartDateValues,ROW(A2456))&gt;0),INT(INDEX(StartDateValues,ROW(A2456))),""),"")</f>
        <v/>
      </c>
      <c r="C2456" s="19"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
      <c r="A2457" s="2" t="str">
        <f t="shared" si="541"/>
        <v/>
      </c>
      <c r="B2457" s="2" t="str">
        <f>IF(OR(Settings!$B$42="",C2457=Settings!$B$42), IF(AND(TRIM(INDEX(StartDateValues,ROW(A2457)))&lt;&gt;"",INDEX(StartDateValues,ROW(A2457))&gt;0),INT(INDEX(StartDateValues,ROW(A2457))),""),"")</f>
        <v/>
      </c>
      <c r="C2457" s="19"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
      <c r="A2458" s="2" t="str">
        <f t="shared" si="541"/>
        <v/>
      </c>
      <c r="B2458" s="2" t="str">
        <f>IF(OR(Settings!$B$42="",C2458=Settings!$B$42), IF(AND(TRIM(INDEX(StartDateValues,ROW(A2458)))&lt;&gt;"",INDEX(StartDateValues,ROW(A2458))&gt;0),INT(INDEX(StartDateValues,ROW(A2458))),""),"")</f>
        <v/>
      </c>
      <c r="C2458" s="19"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
      <c r="A2459" s="2" t="str">
        <f t="shared" si="541"/>
        <v/>
      </c>
      <c r="B2459" s="2" t="str">
        <f>IF(OR(Settings!$B$42="",C2459=Settings!$B$42), IF(AND(TRIM(INDEX(StartDateValues,ROW(A2459)))&lt;&gt;"",INDEX(StartDateValues,ROW(A2459))&gt;0),INT(INDEX(StartDateValues,ROW(A2459))),""),"")</f>
        <v/>
      </c>
      <c r="C2459" s="19"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
      <c r="A2460" s="2" t="str">
        <f t="shared" si="541"/>
        <v/>
      </c>
      <c r="B2460" s="2" t="str">
        <f>IF(OR(Settings!$B$42="",C2460=Settings!$B$42), IF(AND(TRIM(INDEX(StartDateValues,ROW(A2460)))&lt;&gt;"",INDEX(StartDateValues,ROW(A2460))&gt;0),INT(INDEX(StartDateValues,ROW(A2460))),""),"")</f>
        <v/>
      </c>
      <c r="C2460" s="19"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
      <c r="A2461" s="2" t="str">
        <f t="shared" si="541"/>
        <v/>
      </c>
      <c r="B2461" s="2" t="str">
        <f>IF(OR(Settings!$B$42="",C2461=Settings!$B$42), IF(AND(TRIM(INDEX(StartDateValues,ROW(A2461)))&lt;&gt;"",INDEX(StartDateValues,ROW(A2461))&gt;0),INT(INDEX(StartDateValues,ROW(A2461))),""),"")</f>
        <v/>
      </c>
      <c r="C2461" s="19"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
      <c r="A2462" s="2" t="str">
        <f t="shared" si="541"/>
        <v/>
      </c>
      <c r="B2462" s="2" t="str">
        <f>IF(OR(Settings!$B$42="",C2462=Settings!$B$42), IF(AND(TRIM(INDEX(StartDateValues,ROW(A2462)))&lt;&gt;"",INDEX(StartDateValues,ROW(A2462))&gt;0),INT(INDEX(StartDateValues,ROW(A2462))),""),"")</f>
        <v/>
      </c>
      <c r="C2462" s="19"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
      <c r="A2463" s="2" t="str">
        <f t="shared" si="541"/>
        <v/>
      </c>
      <c r="B2463" s="2" t="str">
        <f>IF(OR(Settings!$B$42="",C2463=Settings!$B$42), IF(AND(TRIM(INDEX(StartDateValues,ROW(A2463)))&lt;&gt;"",INDEX(StartDateValues,ROW(A2463))&gt;0),INT(INDEX(StartDateValues,ROW(A2463))),""),"")</f>
        <v/>
      </c>
      <c r="C2463" s="19"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
      <c r="A2464" s="2" t="str">
        <f t="shared" si="541"/>
        <v/>
      </c>
      <c r="B2464" s="2" t="str">
        <f>IF(OR(Settings!$B$42="",C2464=Settings!$B$42), IF(AND(TRIM(INDEX(StartDateValues,ROW(A2464)))&lt;&gt;"",INDEX(StartDateValues,ROW(A2464))&gt;0),INT(INDEX(StartDateValues,ROW(A2464))),""),"")</f>
        <v/>
      </c>
      <c r="C2464" s="19"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
      <c r="A2465" s="2" t="str">
        <f t="shared" si="541"/>
        <v/>
      </c>
      <c r="B2465" s="2" t="str">
        <f>IF(OR(Settings!$B$42="",C2465=Settings!$B$42), IF(AND(TRIM(INDEX(StartDateValues,ROW(A2465)))&lt;&gt;"",INDEX(StartDateValues,ROW(A2465))&gt;0),INT(INDEX(StartDateValues,ROW(A2465))),""),"")</f>
        <v/>
      </c>
      <c r="C2465" s="19"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
      <c r="A2466" s="2" t="str">
        <f t="shared" si="541"/>
        <v/>
      </c>
      <c r="B2466" s="2" t="str">
        <f>IF(OR(Settings!$B$42="",C2466=Settings!$B$42), IF(AND(TRIM(INDEX(StartDateValues,ROW(A2466)))&lt;&gt;"",INDEX(StartDateValues,ROW(A2466))&gt;0),INT(INDEX(StartDateValues,ROW(A2466))),""),"")</f>
        <v/>
      </c>
      <c r="C2466" s="19"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
      <c r="A2467" s="2" t="str">
        <f t="shared" si="541"/>
        <v/>
      </c>
      <c r="B2467" s="2" t="str">
        <f>IF(OR(Settings!$B$42="",C2467=Settings!$B$42), IF(AND(TRIM(INDEX(StartDateValues,ROW(A2467)))&lt;&gt;"",INDEX(StartDateValues,ROW(A2467))&gt;0),INT(INDEX(StartDateValues,ROW(A2467))),""),"")</f>
        <v/>
      </c>
      <c r="C2467" s="19"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
      <c r="A2468" s="2" t="str">
        <f t="shared" si="541"/>
        <v/>
      </c>
      <c r="B2468" s="2" t="str">
        <f>IF(OR(Settings!$B$42="",C2468=Settings!$B$42), IF(AND(TRIM(INDEX(StartDateValues,ROW(A2468)))&lt;&gt;"",INDEX(StartDateValues,ROW(A2468))&gt;0),INT(INDEX(StartDateValues,ROW(A2468))),""),"")</f>
        <v/>
      </c>
      <c r="C2468" s="19"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
      <c r="A2469" s="2" t="str">
        <f t="shared" si="541"/>
        <v/>
      </c>
      <c r="B2469" s="2" t="str">
        <f>IF(OR(Settings!$B$42="",C2469=Settings!$B$42), IF(AND(TRIM(INDEX(StartDateValues,ROW(A2469)))&lt;&gt;"",INDEX(StartDateValues,ROW(A2469))&gt;0),INT(INDEX(StartDateValues,ROW(A2469))),""),"")</f>
        <v/>
      </c>
      <c r="C2469" s="19"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
      <c r="A2470" s="2" t="str">
        <f t="shared" si="541"/>
        <v/>
      </c>
      <c r="B2470" s="2" t="str">
        <f>IF(OR(Settings!$B$42="",C2470=Settings!$B$42), IF(AND(TRIM(INDEX(StartDateValues,ROW(A2470)))&lt;&gt;"",INDEX(StartDateValues,ROW(A2470))&gt;0),INT(INDEX(StartDateValues,ROW(A2470))),""),"")</f>
        <v/>
      </c>
      <c r="C2470" s="19"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
      <c r="A2471" s="2" t="str">
        <f t="shared" si="541"/>
        <v/>
      </c>
      <c r="B2471" s="2" t="str">
        <f>IF(OR(Settings!$B$42="",C2471=Settings!$B$42), IF(AND(TRIM(INDEX(StartDateValues,ROW(A2471)))&lt;&gt;"",INDEX(StartDateValues,ROW(A2471))&gt;0),INT(INDEX(StartDateValues,ROW(A2471))),""),"")</f>
        <v/>
      </c>
      <c r="C2471" s="19"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
      <c r="A2472" s="2" t="str">
        <f t="shared" si="541"/>
        <v/>
      </c>
      <c r="B2472" s="2" t="str">
        <f>IF(OR(Settings!$B$42="",C2472=Settings!$B$42), IF(AND(TRIM(INDEX(StartDateValues,ROW(A2472)))&lt;&gt;"",INDEX(StartDateValues,ROW(A2472))&gt;0),INT(INDEX(StartDateValues,ROW(A2472))),""),"")</f>
        <v/>
      </c>
      <c r="C2472" s="19"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
      <c r="A2473" s="2" t="str">
        <f t="shared" si="541"/>
        <v/>
      </c>
      <c r="B2473" s="2" t="str">
        <f>IF(OR(Settings!$B$42="",C2473=Settings!$B$42), IF(AND(TRIM(INDEX(StartDateValues,ROW(A2473)))&lt;&gt;"",INDEX(StartDateValues,ROW(A2473))&gt;0),INT(INDEX(StartDateValues,ROW(A2473))),""),"")</f>
        <v/>
      </c>
      <c r="C2473" s="19"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
      <c r="A2474" s="2" t="str">
        <f t="shared" si="541"/>
        <v/>
      </c>
      <c r="B2474" s="2" t="str">
        <f>IF(OR(Settings!$B$42="",C2474=Settings!$B$42), IF(AND(TRIM(INDEX(StartDateValues,ROW(A2474)))&lt;&gt;"",INDEX(StartDateValues,ROW(A2474))&gt;0),INT(INDEX(StartDateValues,ROW(A2474))),""),"")</f>
        <v/>
      </c>
      <c r="C2474" s="19"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
      <c r="A2475" s="2" t="str">
        <f t="shared" si="541"/>
        <v/>
      </c>
      <c r="B2475" s="2" t="str">
        <f>IF(OR(Settings!$B$42="",C2475=Settings!$B$42), IF(AND(TRIM(INDEX(StartDateValues,ROW(A2475)))&lt;&gt;"",INDEX(StartDateValues,ROW(A2475))&gt;0),INT(INDEX(StartDateValues,ROW(A2475))),""),"")</f>
        <v/>
      </c>
      <c r="C2475" s="19"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
      <c r="A2476" s="2" t="str">
        <f t="shared" si="541"/>
        <v/>
      </c>
      <c r="B2476" s="2" t="str">
        <f>IF(OR(Settings!$B$42="",C2476=Settings!$B$42), IF(AND(TRIM(INDEX(StartDateValues,ROW(A2476)))&lt;&gt;"",INDEX(StartDateValues,ROW(A2476))&gt;0),INT(INDEX(StartDateValues,ROW(A2476))),""),"")</f>
        <v/>
      </c>
      <c r="C2476" s="19"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
      <c r="A2477" s="2" t="str">
        <f t="shared" si="541"/>
        <v/>
      </c>
      <c r="B2477" s="2" t="str">
        <f>IF(OR(Settings!$B$42="",C2477=Settings!$B$42), IF(AND(TRIM(INDEX(StartDateValues,ROW(A2477)))&lt;&gt;"",INDEX(StartDateValues,ROW(A2477))&gt;0),INT(INDEX(StartDateValues,ROW(A2477))),""),"")</f>
        <v/>
      </c>
      <c r="C2477" s="19"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
      <c r="A2478" s="2" t="str">
        <f t="shared" si="541"/>
        <v/>
      </c>
      <c r="B2478" s="2" t="str">
        <f>IF(OR(Settings!$B$42="",C2478=Settings!$B$42), IF(AND(TRIM(INDEX(StartDateValues,ROW(A2478)))&lt;&gt;"",INDEX(StartDateValues,ROW(A2478))&gt;0),INT(INDEX(StartDateValues,ROW(A2478))),""),"")</f>
        <v/>
      </c>
      <c r="C2478" s="19"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
      <c r="A2479" s="2" t="str">
        <f t="shared" si="541"/>
        <v/>
      </c>
      <c r="B2479" s="2" t="str">
        <f>IF(OR(Settings!$B$42="",C2479=Settings!$B$42), IF(AND(TRIM(INDEX(StartDateValues,ROW(A2479)))&lt;&gt;"",INDEX(StartDateValues,ROW(A2479))&gt;0),INT(INDEX(StartDateValues,ROW(A2479))),""),"")</f>
        <v/>
      </c>
      <c r="C2479" s="19"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
      <c r="A2480" s="2" t="str">
        <f t="shared" si="541"/>
        <v/>
      </c>
      <c r="B2480" s="2" t="str">
        <f>IF(OR(Settings!$B$42="",C2480=Settings!$B$42), IF(AND(TRIM(INDEX(StartDateValues,ROW(A2480)))&lt;&gt;"",INDEX(StartDateValues,ROW(A2480))&gt;0),INT(INDEX(StartDateValues,ROW(A2480))),""),"")</f>
        <v/>
      </c>
      <c r="C2480" s="19"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
      <c r="A2481" s="2" t="str">
        <f t="shared" si="541"/>
        <v/>
      </c>
      <c r="B2481" s="2" t="str">
        <f>IF(OR(Settings!$B$42="",C2481=Settings!$B$42), IF(AND(TRIM(INDEX(StartDateValues,ROW(A2481)))&lt;&gt;"",INDEX(StartDateValues,ROW(A2481))&gt;0),INT(INDEX(StartDateValues,ROW(A2481))),""),"")</f>
        <v/>
      </c>
      <c r="C2481" s="19"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
      <c r="A2482" s="2" t="str">
        <f t="shared" si="541"/>
        <v/>
      </c>
      <c r="B2482" s="2" t="str">
        <f>IF(OR(Settings!$B$42="",C2482=Settings!$B$42), IF(AND(TRIM(INDEX(StartDateValues,ROW(A2482)))&lt;&gt;"",INDEX(StartDateValues,ROW(A2482))&gt;0),INT(INDEX(StartDateValues,ROW(A2482))),""),"")</f>
        <v/>
      </c>
      <c r="C2482" s="19"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
      <c r="A2483" s="2" t="str">
        <f t="shared" si="541"/>
        <v/>
      </c>
      <c r="B2483" s="2" t="str">
        <f>IF(OR(Settings!$B$42="",C2483=Settings!$B$42), IF(AND(TRIM(INDEX(StartDateValues,ROW(A2483)))&lt;&gt;"",INDEX(StartDateValues,ROW(A2483))&gt;0),INT(INDEX(StartDateValues,ROW(A2483))),""),"")</f>
        <v/>
      </c>
      <c r="C2483" s="19"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
      <c r="A2484" s="2" t="str">
        <f t="shared" si="541"/>
        <v/>
      </c>
      <c r="B2484" s="2" t="str">
        <f>IF(OR(Settings!$B$42="",C2484=Settings!$B$42), IF(AND(TRIM(INDEX(StartDateValues,ROW(A2484)))&lt;&gt;"",INDEX(StartDateValues,ROW(A2484))&gt;0),INT(INDEX(StartDateValues,ROW(A2484))),""),"")</f>
        <v/>
      </c>
      <c r="C2484" s="19"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
      <c r="A2485" s="2" t="str">
        <f t="shared" si="541"/>
        <v/>
      </c>
      <c r="B2485" s="2" t="str">
        <f>IF(OR(Settings!$B$42="",C2485=Settings!$B$42), IF(AND(TRIM(INDEX(StartDateValues,ROW(A2485)))&lt;&gt;"",INDEX(StartDateValues,ROW(A2485))&gt;0),INT(INDEX(StartDateValues,ROW(A2485))),""),"")</f>
        <v/>
      </c>
      <c r="C2485" s="19"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
      <c r="A2486" s="2" t="str">
        <f t="shared" si="541"/>
        <v/>
      </c>
      <c r="B2486" s="2" t="str">
        <f>IF(OR(Settings!$B$42="",C2486=Settings!$B$42), IF(AND(TRIM(INDEX(StartDateValues,ROW(A2486)))&lt;&gt;"",INDEX(StartDateValues,ROW(A2486))&gt;0),INT(INDEX(StartDateValues,ROW(A2486))),""),"")</f>
        <v/>
      </c>
      <c r="C2486" s="19"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
      <c r="A2487" s="2" t="str">
        <f t="shared" si="541"/>
        <v/>
      </c>
      <c r="B2487" s="2" t="str">
        <f>IF(OR(Settings!$B$42="",C2487=Settings!$B$42), IF(AND(TRIM(INDEX(StartDateValues,ROW(A2487)))&lt;&gt;"",INDEX(StartDateValues,ROW(A2487))&gt;0),INT(INDEX(StartDateValues,ROW(A2487))),""),"")</f>
        <v/>
      </c>
      <c r="C2487" s="19"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
      <c r="A2488" s="2" t="str">
        <f t="shared" si="541"/>
        <v/>
      </c>
      <c r="B2488" s="2" t="str">
        <f>IF(OR(Settings!$B$42="",C2488=Settings!$B$42), IF(AND(TRIM(INDEX(StartDateValues,ROW(A2488)))&lt;&gt;"",INDEX(StartDateValues,ROW(A2488))&gt;0),INT(INDEX(StartDateValues,ROW(A2488))),""),"")</f>
        <v/>
      </c>
      <c r="C2488" s="19"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
      <c r="A2489" s="2" t="str">
        <f t="shared" si="541"/>
        <v/>
      </c>
      <c r="B2489" s="2" t="str">
        <f>IF(OR(Settings!$B$42="",C2489=Settings!$B$42), IF(AND(TRIM(INDEX(StartDateValues,ROW(A2489)))&lt;&gt;"",INDEX(StartDateValues,ROW(A2489))&gt;0),INT(INDEX(StartDateValues,ROW(A2489))),""),"")</f>
        <v/>
      </c>
      <c r="C2489" s="19"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
      <c r="A2490" s="2" t="str">
        <f t="shared" si="541"/>
        <v/>
      </c>
      <c r="B2490" s="2" t="str">
        <f>IF(OR(Settings!$B$42="",C2490=Settings!$B$42), IF(AND(TRIM(INDEX(StartDateValues,ROW(A2490)))&lt;&gt;"",INDEX(StartDateValues,ROW(A2490))&gt;0),INT(INDEX(StartDateValues,ROW(A2490))),""),"")</f>
        <v/>
      </c>
      <c r="C2490" s="19"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
      <c r="A2491" s="2" t="str">
        <f t="shared" si="541"/>
        <v/>
      </c>
      <c r="B2491" s="2" t="str">
        <f>IF(OR(Settings!$B$42="",C2491=Settings!$B$42), IF(AND(TRIM(INDEX(StartDateValues,ROW(A2491)))&lt;&gt;"",INDEX(StartDateValues,ROW(A2491))&gt;0),INT(INDEX(StartDateValues,ROW(A2491))),""),"")</f>
        <v/>
      </c>
      <c r="C2491" s="19"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
      <c r="A2492" s="2" t="str">
        <f t="shared" si="541"/>
        <v/>
      </c>
      <c r="B2492" s="2" t="str">
        <f>IF(OR(Settings!$B$42="",C2492=Settings!$B$42), IF(AND(TRIM(INDEX(StartDateValues,ROW(A2492)))&lt;&gt;"",INDEX(StartDateValues,ROW(A2492))&gt;0),INT(INDEX(StartDateValues,ROW(A2492))),""),"")</f>
        <v/>
      </c>
      <c r="C2492" s="19"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
      <c r="A2493" s="2" t="str">
        <f t="shared" si="541"/>
        <v/>
      </c>
      <c r="B2493" s="2" t="str">
        <f>IF(OR(Settings!$B$42="",C2493=Settings!$B$42), IF(AND(TRIM(INDEX(StartDateValues,ROW(A2493)))&lt;&gt;"",INDEX(StartDateValues,ROW(A2493))&gt;0),INT(INDEX(StartDateValues,ROW(A2493))),""),"")</f>
        <v/>
      </c>
      <c r="C2493" s="19"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
      <c r="A2494" s="2" t="str">
        <f t="shared" si="541"/>
        <v/>
      </c>
      <c r="B2494" s="2" t="str">
        <f>IF(OR(Settings!$B$42="",C2494=Settings!$B$42), IF(AND(TRIM(INDEX(StartDateValues,ROW(A2494)))&lt;&gt;"",INDEX(StartDateValues,ROW(A2494))&gt;0),INT(INDEX(StartDateValues,ROW(A2494))),""),"")</f>
        <v/>
      </c>
      <c r="C2494" s="19"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
      <c r="A2495" s="2" t="str">
        <f t="shared" si="541"/>
        <v/>
      </c>
      <c r="B2495" s="2" t="str">
        <f>IF(OR(Settings!$B$42="",C2495=Settings!$B$42), IF(AND(TRIM(INDEX(StartDateValues,ROW(A2495)))&lt;&gt;"",INDEX(StartDateValues,ROW(A2495))&gt;0),INT(INDEX(StartDateValues,ROW(A2495))),""),"")</f>
        <v/>
      </c>
      <c r="C2495" s="19"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
      <c r="A2496" s="2" t="str">
        <f t="shared" si="541"/>
        <v/>
      </c>
      <c r="B2496" s="2" t="str">
        <f>IF(OR(Settings!$B$42="",C2496=Settings!$B$42), IF(AND(TRIM(INDEX(StartDateValues,ROW(A2496)))&lt;&gt;"",INDEX(StartDateValues,ROW(A2496))&gt;0),INT(INDEX(StartDateValues,ROW(A2496))),""),"")</f>
        <v/>
      </c>
      <c r="C2496" s="19"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
      <c r="A2497" s="2" t="str">
        <f t="shared" si="541"/>
        <v/>
      </c>
      <c r="B2497" s="2" t="str">
        <f>IF(OR(Settings!$B$42="",C2497=Settings!$B$42), IF(AND(TRIM(INDEX(StartDateValues,ROW(A2497)))&lt;&gt;"",INDEX(StartDateValues,ROW(A2497))&gt;0),INT(INDEX(StartDateValues,ROW(A2497))),""),"")</f>
        <v/>
      </c>
      <c r="C2497" s="19"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
      <c r="A2498" s="2" t="str">
        <f t="shared" si="541"/>
        <v/>
      </c>
      <c r="B2498" s="2" t="str">
        <f>IF(OR(Settings!$B$42="",C2498=Settings!$B$42), IF(AND(TRIM(INDEX(StartDateValues,ROW(A2498)))&lt;&gt;"",INDEX(StartDateValues,ROW(A2498))&gt;0),INT(INDEX(StartDateValues,ROW(A2498))),""),"")</f>
        <v/>
      </c>
      <c r="C2498" s="19"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
      <c r="A2499" s="2" t="str">
        <f t="shared" si="541"/>
        <v/>
      </c>
      <c r="B2499" s="2" t="str">
        <f>IF(OR(Settings!$B$42="",C2499=Settings!$B$42), IF(AND(TRIM(INDEX(StartDateValues,ROW(A2499)))&lt;&gt;"",INDEX(StartDateValues,ROW(A2499))&gt;0),INT(INDEX(StartDateValues,ROW(A2499))),""),"")</f>
        <v/>
      </c>
      <c r="C2499" s="19"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
      <c r="A2500" s="2" t="str">
        <f t="shared" si="541"/>
        <v/>
      </c>
      <c r="B2500" s="2" t="str">
        <f>IF(OR(Settings!$B$42="",C2500=Settings!$B$42), IF(AND(TRIM(INDEX(StartDateValues,ROW(A2500)))&lt;&gt;"",INDEX(StartDateValues,ROW(A2500))&gt;0),INT(INDEX(StartDateValues,ROW(A2500))),""),"")</f>
        <v/>
      </c>
      <c r="C2500" s="19"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
      <c r="A2501" s="2" t="str">
        <f t="shared" si="541"/>
        <v/>
      </c>
      <c r="B2501" s="2" t="str">
        <f>IF(OR(Settings!$B$42="",C2501=Settings!$B$42), IF(AND(TRIM(INDEX(StartDateValues,ROW(A2501)))&lt;&gt;"",INDEX(StartDateValues,ROW(A2501))&gt;0),INT(INDEX(StartDateValues,ROW(A2501))),""),"")</f>
        <v/>
      </c>
      <c r="C2501" s="19"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0"/>
  <sheetViews>
    <sheetView showGridLines="0" zoomScale="168" workbookViewId="0">
      <selection activeCell="A2" sqref="A2"/>
    </sheetView>
  </sheetViews>
  <sheetFormatPr baseColWidth="10" defaultColWidth="8.83203125" defaultRowHeight="15" x14ac:dyDescent="0.2"/>
  <cols>
    <col min="1" max="1" width="17.33203125" customWidth="1"/>
    <col min="3" max="3" width="17.6640625" customWidth="1"/>
    <col min="4" max="4" width="6.83203125" customWidth="1"/>
    <col min="5" max="5" width="16.33203125" customWidth="1"/>
    <col min="6" max="6" width="10.83203125" bestFit="1" customWidth="1"/>
    <col min="7" max="7" width="12.6640625" customWidth="1"/>
    <col min="8" max="8" width="10.83203125" bestFit="1" customWidth="1"/>
  </cols>
  <sheetData>
    <row r="1" spans="1:9" x14ac:dyDescent="0.2">
      <c r="A1" s="6" t="s">
        <v>69</v>
      </c>
      <c r="B1" s="6"/>
      <c r="D1" s="6"/>
    </row>
    <row r="2" spans="1:9" x14ac:dyDescent="0.2">
      <c r="A2" s="7" t="s">
        <v>147</v>
      </c>
    </row>
    <row r="5" spans="1:9" x14ac:dyDescent="0.2">
      <c r="A5" s="6" t="str">
        <f xml:space="preserve"> CycleTimeLabel &amp; " value to use when items are completed on the same day as being started."</f>
        <v>Time in Process value to use when items are completed on the same day as being started.</v>
      </c>
    </row>
    <row r="6" spans="1:9" x14ac:dyDescent="0.2">
      <c r="A6" s="7">
        <v>0.5</v>
      </c>
    </row>
    <row r="8" spans="1:9" x14ac:dyDescent="0.2">
      <c r="A8" s="6" t="s">
        <v>80</v>
      </c>
      <c r="E8" t="s">
        <v>56</v>
      </c>
      <c r="G8" s="7" t="s">
        <v>72</v>
      </c>
      <c r="I8" s="6" t="s">
        <v>79</v>
      </c>
    </row>
    <row r="9" spans="1:9" x14ac:dyDescent="0.2">
      <c r="A9" s="6" t="s">
        <v>55</v>
      </c>
      <c r="C9" s="7" t="s">
        <v>93</v>
      </c>
      <c r="E9" t="s">
        <v>56</v>
      </c>
      <c r="G9" s="7" t="s">
        <v>144</v>
      </c>
    </row>
    <row r="11" spans="1:9" x14ac:dyDescent="0.2">
      <c r="A11" s="6" t="s">
        <v>68</v>
      </c>
      <c r="E11" s="6" t="s">
        <v>63</v>
      </c>
    </row>
    <row r="12" spans="1:9" x14ac:dyDescent="0.2">
      <c r="C12" s="7" t="s">
        <v>64</v>
      </c>
      <c r="E12" t="s">
        <v>62</v>
      </c>
    </row>
    <row r="13" spans="1:9" x14ac:dyDescent="0.2">
      <c r="E13" t="s">
        <v>64</v>
      </c>
    </row>
    <row r="14" spans="1:9" x14ac:dyDescent="0.2">
      <c r="E14" t="s">
        <v>65</v>
      </c>
    </row>
    <row r="15" spans="1:9" x14ac:dyDescent="0.2">
      <c r="E15" t="s">
        <v>66</v>
      </c>
    </row>
    <row r="22" spans="1:8" x14ac:dyDescent="0.2">
      <c r="A22" s="6" t="s">
        <v>75</v>
      </c>
    </row>
    <row r="24" spans="1:8" x14ac:dyDescent="0.2">
      <c r="A24" t="s">
        <v>78</v>
      </c>
      <c r="C24" s="4">
        <f>COUNTIF(Calculations!N2:N2501,TRUE)</f>
        <v>0</v>
      </c>
      <c r="F24" s="6" t="s">
        <v>96</v>
      </c>
      <c r="H24" s="6" t="s">
        <v>97</v>
      </c>
    </row>
    <row r="25" spans="1:8" x14ac:dyDescent="0.2">
      <c r="A25" t="s">
        <v>77</v>
      </c>
      <c r="C25" s="4">
        <f>COUNTIF(Calculations!O2:O2501,TRUE)</f>
        <v>0</v>
      </c>
      <c r="F25" s="2" t="str">
        <f>IF(StartDate&lt;&gt;"",StartDate - (WEEKDAY(StartDate)-1),"")</f>
        <v/>
      </c>
      <c r="H25" s="2">
        <f>IF(EndDate&lt;&gt;"",EndDate - (WEEKDAY(EndDate)-1),"")</f>
        <v>-6</v>
      </c>
    </row>
    <row r="27" spans="1:8" x14ac:dyDescent="0.2">
      <c r="A27" t="s">
        <v>76</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
      <c r="A29" s="6" t="s">
        <v>85</v>
      </c>
      <c r="C29" t="s">
        <v>89</v>
      </c>
    </row>
    <row r="30" spans="1:8" x14ac:dyDescent="0.2">
      <c r="A30" s="6" t="s">
        <v>86</v>
      </c>
      <c r="B30" s="6" t="s">
        <v>87</v>
      </c>
    </row>
    <row r="31" spans="1:8" x14ac:dyDescent="0.2">
      <c r="A31" s="7" t="s">
        <v>88</v>
      </c>
      <c r="B31" s="7" t="s">
        <v>88</v>
      </c>
    </row>
    <row r="32" spans="1:8" x14ac:dyDescent="0.2">
      <c r="A32" s="7" t="s">
        <v>94</v>
      </c>
      <c r="B32" s="7" t="s">
        <v>93</v>
      </c>
    </row>
    <row r="33" spans="1:3" x14ac:dyDescent="0.2">
      <c r="A33" s="7" t="s">
        <v>146</v>
      </c>
      <c r="B33" s="7" t="s">
        <v>145</v>
      </c>
    </row>
    <row r="34" spans="1:3" x14ac:dyDescent="0.2">
      <c r="A34" s="7"/>
      <c r="B34" s="7"/>
    </row>
    <row r="35" spans="1:3" x14ac:dyDescent="0.2">
      <c r="A35" s="7"/>
      <c r="B35" s="7"/>
    </row>
    <row r="36" spans="1:3" x14ac:dyDescent="0.2">
      <c r="A36" s="7"/>
      <c r="B36" s="7"/>
    </row>
    <row r="37" spans="1:3" x14ac:dyDescent="0.2">
      <c r="A37" s="7"/>
      <c r="B37" s="7"/>
    </row>
    <row r="38" spans="1:3" x14ac:dyDescent="0.2">
      <c r="A38" s="7"/>
      <c r="B38" s="7"/>
    </row>
    <row r="39" spans="1:3" x14ac:dyDescent="0.2">
      <c r="A39" s="7"/>
      <c r="B39" s="7"/>
    </row>
    <row r="40" spans="1:3" x14ac:dyDescent="0.2">
      <c r="A40" s="7"/>
      <c r="B40" s="7"/>
    </row>
    <row r="42" spans="1:3" x14ac:dyDescent="0.2">
      <c r="A42" s="6" t="s">
        <v>84</v>
      </c>
      <c r="B42" s="4" t="str">
        <f>IF(OR(SelectedCardType="All",SelectedCardType=""),"",VLOOKUP(SelectedCardType,A31:B40,2,FALSE))</f>
        <v/>
      </c>
      <c r="C42" t="s">
        <v>90</v>
      </c>
    </row>
    <row r="45" spans="1:3" x14ac:dyDescent="0.2">
      <c r="A45" s="6" t="s">
        <v>98</v>
      </c>
      <c r="B45" s="6" t="s">
        <v>100</v>
      </c>
      <c r="C45" s="6"/>
    </row>
    <row r="46" spans="1:3" x14ac:dyDescent="0.2">
      <c r="A46" s="6" t="s">
        <v>101</v>
      </c>
      <c r="B46" s="7">
        <v>1</v>
      </c>
    </row>
    <row r="47" spans="1:3" x14ac:dyDescent="0.2">
      <c r="A47" s="6" t="s">
        <v>99</v>
      </c>
      <c r="B47" s="7">
        <v>7</v>
      </c>
    </row>
    <row r="48" spans="1:3" x14ac:dyDescent="0.2">
      <c r="A48" s="6" t="s">
        <v>102</v>
      </c>
      <c r="B48" s="7">
        <v>14</v>
      </c>
    </row>
    <row r="50" spans="1:3" x14ac:dyDescent="0.2">
      <c r="A50" s="6" t="s">
        <v>107</v>
      </c>
      <c r="C50" s="32">
        <v>0.3</v>
      </c>
    </row>
    <row r="51" spans="1:3" x14ac:dyDescent="0.2">
      <c r="A51" s="6" t="s">
        <v>108</v>
      </c>
      <c r="C51" s="32">
        <v>0.3</v>
      </c>
    </row>
    <row r="54" spans="1:3" x14ac:dyDescent="0.2">
      <c r="A54" t="s">
        <v>112</v>
      </c>
    </row>
    <row r="55" spans="1:3" x14ac:dyDescent="0.2">
      <c r="A55" s="7">
        <v>1</v>
      </c>
    </row>
    <row r="56" spans="1:3" x14ac:dyDescent="0.2">
      <c r="A56" s="7">
        <v>3</v>
      </c>
    </row>
    <row r="57" spans="1:3" x14ac:dyDescent="0.2">
      <c r="A57" s="7">
        <v>6</v>
      </c>
    </row>
    <row r="58" spans="1:3" x14ac:dyDescent="0.2">
      <c r="A58" s="7">
        <v>9</v>
      </c>
    </row>
    <row r="59" spans="1:3" x14ac:dyDescent="0.2">
      <c r="A59" s="7">
        <v>12</v>
      </c>
    </row>
    <row r="60" spans="1:3" x14ac:dyDescent="0.2">
      <c r="A60" s="7" t="s">
        <v>88</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baseColWidth="10" defaultColWidth="8.83203125" defaultRowHeight="15" x14ac:dyDescent="0.2"/>
  <sheetData>
    <row r="1" spans="1:2" x14ac:dyDescent="0.2">
      <c r="A1" t="s">
        <v>103</v>
      </c>
    </row>
    <row r="3" spans="1:2" x14ac:dyDescent="0.2">
      <c r="A3" s="6" t="s">
        <v>104</v>
      </c>
    </row>
    <row r="5" spans="1:2" x14ac:dyDescent="0.2">
      <c r="A5" s="16">
        <v>43110</v>
      </c>
      <c r="B5" s="16">
        <v>43101</v>
      </c>
    </row>
    <row r="6" spans="1:2" x14ac:dyDescent="0.2">
      <c r="A6" s="16"/>
      <c r="B6" s="16">
        <v>43101</v>
      </c>
    </row>
    <row r="7" spans="1:2" x14ac:dyDescent="0.2">
      <c r="A7" s="16">
        <v>43105</v>
      </c>
      <c r="B7" s="16">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37</vt:i4>
      </vt:variant>
    </vt:vector>
  </HeadingPairs>
  <TitlesOfParts>
    <vt:vector size="49" baseType="lpstr">
      <vt:lpstr>Instructions</vt:lpstr>
      <vt:lpstr>Six Dimension of Perfomance</vt:lpstr>
      <vt:lpstr>Your Data</vt:lpstr>
      <vt:lpstr>Team Dashboard</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2023-05-25T13:32:05Z</dcterms:modified>
</cp:coreProperties>
</file>